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94" windowHeight="7037" tabRatio="842" activeTab="3"/>
  </bookViews>
  <sheets>
    <sheet name="NOTES" sheetId="1" r:id="rId1"/>
    <sheet name="SelectCntr" sheetId="2" r:id="rId2"/>
    <sheet name="RUT_data" sheetId="3" r:id="rId3"/>
    <sheet name="RUT_SSA" sheetId="4" r:id="rId4"/>
    <sheet name="RUT_3Reg" sheetId="5" r:id="rId5"/>
    <sheet name="RUT_4Cntr" sheetId="6" r:id="rId6"/>
    <sheet name="AHarv+PermP" sheetId="7" r:id="rId7"/>
    <sheet name="ValProdTot" sheetId="8" r:id="rId8"/>
    <sheet name="VPTot_growth" sheetId="9" r:id="rId9"/>
    <sheet name="ValProdCrop" sheetId="10" r:id="rId10"/>
    <sheet name="ValProdCrop_perHa" sheetId="11" r:id="rId11"/>
    <sheet name="CropYld_growth" sheetId="12" r:id="rId12"/>
    <sheet name="Pop&amp;growth" sheetId="13" r:id="rId13"/>
    <sheet name="AgLabour" sheetId="14" r:id="rId14"/>
    <sheet name="q-ValProd_tot" sheetId="15" r:id="rId15"/>
    <sheet name="q-ValProd_crop" sheetId="16" r:id="rId16"/>
    <sheet name="q-Pop" sheetId="17" r:id="rId17"/>
    <sheet name="q-AgLabour" sheetId="18" r:id="rId18"/>
    <sheet name="q-PermP" sheetId="19" r:id="rId19"/>
    <sheet name="q-AreaHarv" sheetId="20" r:id="rId20"/>
    <sheet name="q-ArablePermCrop" sheetId="21" r:id="rId21"/>
    <sheet name="GDP_PPP2005&amp;growth" sheetId="22" r:id="rId22"/>
    <sheet name="GDPgrowth" sheetId="23" r:id="rId23"/>
    <sheet name="GDP_pp&amp;growth" sheetId="24" r:id="rId24"/>
    <sheet name="GDPppgrowth" sheetId="25" r:id="rId25"/>
    <sheet name="AgGDP_perc" sheetId="26" r:id="rId26"/>
    <sheet name="Ag_GDP&amp;growth" sheetId="27" r:id="rId27"/>
    <sheet name="Fig-LaborProd" sheetId="28" r:id="rId28"/>
    <sheet name="Fig-LandProd" sheetId="29" r:id="rId29"/>
    <sheet name="Final-LabProd-cntr" sheetId="30" r:id="rId30"/>
    <sheet name="Final-LandProd-cntr" sheetId="31" r:id="rId31"/>
    <sheet name="temp-LabProd-cntr" sheetId="32" r:id="rId32"/>
    <sheet name="temp-LandProd-cntr" sheetId="33" r:id="rId33"/>
    <sheet name="LabProd-cntr" sheetId="34" r:id="rId34"/>
    <sheet name="LandProd-cntr" sheetId="35" r:id="rId35"/>
    <sheet name="q-AgLab-cntr" sheetId="36" r:id="rId36"/>
    <sheet name="q-ValProd-cntr" sheetId="37" r:id="rId37"/>
    <sheet name="q-PermP-cntr" sheetId="38" r:id="rId38"/>
    <sheet name="q-Aharv-cntr" sheetId="39" r:id="rId39"/>
    <sheet name="Table-Regions" sheetId="40" r:id="rId40"/>
    <sheet name="AreaPerLab" sheetId="41" r:id="rId41"/>
    <sheet name="LandVsLab" sheetId="42" r:id="rId42"/>
    <sheet name="Sh-Ag-Lab" sheetId="43" r:id="rId43"/>
    <sheet name="Labour" sheetId="44" r:id="rId44"/>
    <sheet name="AgArea" sheetId="45" r:id="rId45"/>
    <sheet name="q-Labour" sheetId="46" r:id="rId46"/>
    <sheet name="q-AgArea" sheetId="47" r:id="rId47"/>
    <sheet name="Sheet1" sheetId="48" r:id="rId48"/>
  </sheets>
  <definedNames>
    <definedName name="_xlnm._FilterDatabase" localSheetId="2" hidden="1">RUT_data!$A$1:$BG$631</definedName>
  </definedNames>
  <calcPr calcId="144525"/>
</workbook>
</file>

<file path=xl/sharedStrings.xml><?xml version="1.0" encoding="utf-8"?>
<sst xmlns="http://schemas.openxmlformats.org/spreadsheetml/2006/main" count="624">
  <si>
    <t>October 31 2011 (Ulrike Wood-Sichra)</t>
  </si>
  <si>
    <t>Data source is FAOSTAT, downloaded around June 2011 and October 2011 (Value of Production)</t>
  </si>
  <si>
    <t>Western Sahara is included in individual country queries, but not in the aggregations.</t>
  </si>
  <si>
    <t>worksheet</t>
  </si>
  <si>
    <t>contents</t>
  </si>
  <si>
    <t>notes</t>
  </si>
  <si>
    <t>NOTES</t>
  </si>
  <si>
    <t>This worksheet</t>
  </si>
  <si>
    <t>SelectCntr</t>
  </si>
  <si>
    <t>Aggregation pattern for countries</t>
  </si>
  <si>
    <t>modify an entry to 0 and see how the Ruttanogram changes. Dramatic for Nigeria, Burkina, Ethiopia, South Africa</t>
  </si>
  <si>
    <t>RUT_data</t>
  </si>
  <si>
    <t>Assembly of all data needed for Ruttanograms. Timeseries for graphs come from here. 
There is one ruttanogram here, with about 15 SSA countries, more for testing purposes.</t>
  </si>
  <si>
    <t>Data is all linked to other worksheets in this file.</t>
  </si>
  <si>
    <t>RUT_SSA</t>
  </si>
  <si>
    <t>Diagram for SSA alone. This and other diagrams can be put into a PowerPoint by copy and paste/special/png or jpg format. Make sure that the text and number labels have also been copied, otherwise click and copy again.</t>
  </si>
  <si>
    <t>Numbers on x and y axis are in a text box, which is assembled by hand from conversion patterns on the right. Open this tab simultaneously with SelectCntr, change aggregation in SelectCntr and see diagram move.</t>
  </si>
  <si>
    <t>RUT_3Reg</t>
  </si>
  <si>
    <t>Diagram for Western, Eastern&amp;Central, Southern and Southern (-South Africa) Africa</t>
  </si>
  <si>
    <t>RUT_4Cntr</t>
  </si>
  <si>
    <t>Diagram for Nigeria, Kenya, South Africa, Ethiopia (1993-2009) and Ethiopia+Eritrea (1961-2009)</t>
  </si>
  <si>
    <t>Numbers on x and y axis are in a text box, which is assembled by hand from conversion patterns on the right</t>
  </si>
  <si>
    <t>AHarv+PermP</t>
  </si>
  <si>
    <t>area harvested and permanent pastures time series for all SSA countries. Region totals are calculated here</t>
  </si>
  <si>
    <t>linked to q-AreaHarv and q-PermP</t>
  </si>
  <si>
    <t>ValProdTot</t>
  </si>
  <si>
    <t>total value of production time series for all SSA countries. Region totals are calculated here</t>
  </si>
  <si>
    <t>linked to q-ValProd_tot</t>
  </si>
  <si>
    <t>VPTot_growth</t>
  </si>
  <si>
    <t>total value of production yearly growth (%)</t>
  </si>
  <si>
    <t>growth(t+1) = (val(t+1)-val(t))/val(t)*100</t>
  </si>
  <si>
    <t>ValProdCrop</t>
  </si>
  <si>
    <t>crop value of production time series for all SSA countries. Region totals are calculated here</t>
  </si>
  <si>
    <t>linked to q-ValProd_crop</t>
  </si>
  <si>
    <t>ValProdCrop_perHa</t>
  </si>
  <si>
    <t>yield: crop value of production per area harvested (Int 2004-2006 US$ / ha)</t>
  </si>
  <si>
    <t>CropYld_growth</t>
  </si>
  <si>
    <t>yield (ValProdCrop_perHa) growth (%)</t>
  </si>
  <si>
    <t>POP&amp;growth</t>
  </si>
  <si>
    <t>popoulation  time series, for all SSA countries. Regional totals are calculated here.
below the growth rate calculation</t>
  </si>
  <si>
    <t>linked to q-pop,
growth(t+1) = (val(t+1)-val(t))/val(t)*100</t>
  </si>
  <si>
    <t>AgLabour</t>
  </si>
  <si>
    <t>linked to q-AgLabour</t>
  </si>
  <si>
    <t>q-ValProd_tot</t>
  </si>
  <si>
    <t>total value of production time series for all SSA countries</t>
  </si>
  <si>
    <t>query to Mpdb manual updatedatabase in Access</t>
  </si>
  <si>
    <t>q-ValProd_crop</t>
  </si>
  <si>
    <t>crop value of production time series for all SSA countries</t>
  </si>
  <si>
    <t>q-pop</t>
  </si>
  <si>
    <t>population time series for all SSA countries.</t>
  </si>
  <si>
    <t>q-AgLabour</t>
  </si>
  <si>
    <t>agricultural labour time series for all SSA countries. (*)</t>
  </si>
  <si>
    <t xml:space="preserve">q-PermP </t>
  </si>
  <si>
    <t>permanent pastures time series for all SSA countries.</t>
  </si>
  <si>
    <t>from FAOSTAT on Oct 31 2011</t>
  </si>
  <si>
    <t>q-AreaHarv</t>
  </si>
  <si>
    <t>area harvested time series for all SSA countries. Regional totals are calculated here</t>
  </si>
  <si>
    <t>q-ArablePermCrop</t>
  </si>
  <si>
    <t xml:space="preserve">area of arable land and permanent crops for all SSA countries. Regional totals are calculated here </t>
  </si>
  <si>
    <t>GDP_PPP2005&amp;growth</t>
  </si>
  <si>
    <t>GDP, PPP (constant 2005 international $),
below the growth rate calculations, differ from GDPgrowth as published by WDI</t>
  </si>
  <si>
    <t>from WDI website, Oct 2011, Mayotte and South Sudan removed</t>
  </si>
  <si>
    <t>GDPgrowth</t>
  </si>
  <si>
    <t>GDP growth (annual %)</t>
  </si>
  <si>
    <t>GDP_pp&amp;growth</t>
  </si>
  <si>
    <t>GDP per capita, PPP (constant 2005 international $),
below the growth rate calculations, differ from GDPpp gwoth as published by WDI</t>
  </si>
  <si>
    <t>GDPppgrowth</t>
  </si>
  <si>
    <t>GDP per capita growth (annual %)</t>
  </si>
  <si>
    <t>AGGDP_perc</t>
  </si>
  <si>
    <t>Agriculture, value added (% of GDP)</t>
  </si>
  <si>
    <t>AG_GDP&amp;growth</t>
  </si>
  <si>
    <t>Ag GDP (Constant 2005 International $)</t>
  </si>
  <si>
    <t>AgGDP, calculated from GDP_PPP2005 * AGGDP_perc / 100</t>
  </si>
  <si>
    <t>(*)</t>
  </si>
  <si>
    <t>series constructed from 2 published series from FAOSTAT:</t>
  </si>
  <si>
    <t xml:space="preserve">1. ag_labour FAOSTAT (Sep 2009), from 1961 - 2006 </t>
  </si>
  <si>
    <t>2. ag_labour FAOSTAT (Oct 2010), from 1980 - 2009</t>
  </si>
  <si>
    <t>Use time series2. for 1980 to 2009, and calculate 1961 - 1979 as serie1.(t) * series2.(1980) / series1.(1980)</t>
  </si>
  <si>
    <t>NEXT TABS not completely documented and not used here</t>
  </si>
  <si>
    <t>Table-Regions</t>
  </si>
  <si>
    <t>Land and Labor Productivity table for LAC regions and world regions, selected years and growth rate</t>
  </si>
  <si>
    <t>AreaPerLab</t>
  </si>
  <si>
    <t>area cultivated per agricultural labour, in tabular form and graph for a couple of countries and regions</t>
  </si>
  <si>
    <t>linked to worksheet RUT</t>
  </si>
  <si>
    <t>LandVsLab</t>
  </si>
  <si>
    <t>ratio of areas (area harvested and permanent pasture, and agricultural area) to agricultural labor</t>
  </si>
  <si>
    <t>linked to RUT</t>
  </si>
  <si>
    <t>Sh-Ag-Lab</t>
  </si>
  <si>
    <t>share of ag-labor in total labor, for LAC Regions and World Regions,table with all years</t>
  </si>
  <si>
    <t>linked to AgLabour and Labour</t>
  </si>
  <si>
    <t>agricultural labour time series, for LAC Regions and World Regions</t>
  </si>
  <si>
    <t>linked to q-AgLabour, some region totals are calculated here</t>
  </si>
  <si>
    <t>Labour</t>
  </si>
  <si>
    <t>labour time series, for LAC Regions and World Regions</t>
  </si>
  <si>
    <t>linked to q-Labour some region totals are calculated here</t>
  </si>
  <si>
    <t>AgArea</t>
  </si>
  <si>
    <t>agricultural area time series, for LAC Regions and World Regions</t>
  </si>
  <si>
    <t>linked to q-AgArea some region totals are calculated here</t>
  </si>
  <si>
    <t>THESE Worksheets are left-overs from other work, but could be activated with the current data</t>
  </si>
  <si>
    <t>q-Labour</t>
  </si>
  <si>
    <t>labour time series, for LAC regions and World Regions</t>
  </si>
  <si>
    <t>query to LAC database in Access</t>
  </si>
  <si>
    <t>q-AgArea</t>
  </si>
  <si>
    <t>agricultural area series, for LAC regions and World Regions</t>
  </si>
  <si>
    <t>Fig-LaborProd</t>
  </si>
  <si>
    <t>Labor Productivity time series, indexed to 1961 = 100, chart of LAC and it's regions</t>
  </si>
  <si>
    <t>Fig-LandProd</t>
  </si>
  <si>
    <t>Land Productivity time series, indexed to 1961 = 100, chart of LAC and it's regions</t>
  </si>
  <si>
    <t>Final-LabProd-cntr</t>
  </si>
  <si>
    <t>Table of Labor Productivity for LAC countries, selected years and growth rate</t>
  </si>
  <si>
    <t>linked to worksheet temp-LabProd-cntr</t>
  </si>
  <si>
    <t>Final-LandProd-cntr</t>
  </si>
  <si>
    <t>Table of Land Productivity for LAC countries, selected years and growth rate</t>
  </si>
  <si>
    <t>linked to worksheet temp-LandProd-cntr</t>
  </si>
  <si>
    <t>temp-LabProd-cntr</t>
  </si>
  <si>
    <t>raw labor productivity for selected years and growth rate, for LAC countries, sorted descending on 2001</t>
  </si>
  <si>
    <t>linked to worksheet LabProd-cntr</t>
  </si>
  <si>
    <t>temp-LandProd-cntr</t>
  </si>
  <si>
    <t>raw land productivity for selected years and growth rate, for LAC countries, sorted descending on 2001</t>
  </si>
  <si>
    <t>linked to worksheet LandProd-cntr</t>
  </si>
  <si>
    <t>LabProd-cntr</t>
  </si>
  <si>
    <t>calculation of labor productivity from Value of Production and Ag Labour, for LAC countries</t>
  </si>
  <si>
    <t>linked to worksheets q-ValProd-cntr and q-AgLab-cntr</t>
  </si>
  <si>
    <t>LandProd-cntr</t>
  </si>
  <si>
    <t>calculation of land productivity from Value of Production, Area Harvested and Permanent Pastures, for LAC countries</t>
  </si>
  <si>
    <t>linked to worksheets q-ValProd-cntr, q-AHarv-cntr and q-PermP-cntr</t>
  </si>
  <si>
    <t>cntr_code</t>
  </si>
  <si>
    <t>cntr_name</t>
  </si>
  <si>
    <t>agg_SSA_now</t>
  </si>
  <si>
    <t>agg_SSA_orig</t>
  </si>
  <si>
    <t>coding</t>
  </si>
  <si>
    <t>Angola</t>
  </si>
  <si>
    <t>1: Western Africa</t>
  </si>
  <si>
    <t>Botswana</t>
  </si>
  <si>
    <t>2: East &amp; Central Africa</t>
  </si>
  <si>
    <t>Burundi</t>
  </si>
  <si>
    <t>3: Southern Africa</t>
  </si>
  <si>
    <t>Cameroon</t>
  </si>
  <si>
    <t>Cape Verde</t>
  </si>
  <si>
    <t>Cent Afr Rep</t>
  </si>
  <si>
    <t>Chad</t>
  </si>
  <si>
    <t>Comoros</t>
  </si>
  <si>
    <t>Congo, Rep</t>
  </si>
  <si>
    <t>Benin</t>
  </si>
  <si>
    <t>Eq Guinea</t>
  </si>
  <si>
    <t>Ethiopia Pdr</t>
  </si>
  <si>
    <t>Djibouti</t>
  </si>
  <si>
    <t>Gabon</t>
  </si>
  <si>
    <t>Gambia</t>
  </si>
  <si>
    <t>Ghana</t>
  </si>
  <si>
    <t>Guinea</t>
  </si>
  <si>
    <t>Cote dIvoire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</si>
  <si>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</si>
  <si>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</si>
  <si>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</si>
  <si>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</si>
  <si>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</si>
  <si>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</si>
  <si>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</si>
  <si>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</si>
  <si>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</si>
  <si>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</si>
  <si>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</si>
  <si>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</si>
  <si>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Guineabissau</t>
  </si>
  <si>
    <t>Eritrea</t>
  </si>
  <si>
    <t>Zimbabwe</t>
  </si>
  <si>
    <t>Reunion</t>
  </si>
  <si>
    <t>Rwanda</t>
  </si>
  <si>
    <t>Sao Tome Prn</t>
  </si>
  <si>
    <t>Senegal</t>
  </si>
  <si>
    <t>Seychelles</t>
  </si>
  <si>
    <t>Sierra Leone</t>
  </si>
  <si>
    <t>Somalia</t>
  </si>
  <si>
    <t>South Africa</t>
  </si>
  <si>
    <t>Westn Sahara</t>
  </si>
  <si>
    <t>Sudan</t>
  </si>
  <si>
    <t>Swaziland</t>
  </si>
  <si>
    <t>Tanzania</t>
  </si>
  <si>
    <t>Togo</t>
  </si>
  <si>
    <t>Uganda</t>
  </si>
  <si>
    <t>Burkina Faso</t>
  </si>
  <si>
    <t>Ethiopia</t>
  </si>
  <si>
    <t>Congo, Dem R</t>
  </si>
  <si>
    <t>Zambia</t>
  </si>
  <si>
    <t>Area</t>
  </si>
  <si>
    <t>DIAGRAM is at AO380</t>
  </si>
  <si>
    <t>1961-2001</t>
  </si>
  <si>
    <t>Production</t>
  </si>
  <si>
    <t>Output/Ha</t>
  </si>
  <si>
    <t>US$2005/Ha</t>
  </si>
  <si>
    <t>Output/Worker</t>
  </si>
  <si>
    <t>US$2005/headAg</t>
  </si>
  <si>
    <t>logN(Output/Ha)</t>
  </si>
  <si>
    <t>logN(Output/Worker)</t>
  </si>
  <si>
    <t>RANGE FOR RUTTANOGRAM</t>
  </si>
  <si>
    <t>in separate worksheets</t>
  </si>
  <si>
    <t>CHARTs SSA, 3Reg, ...</t>
  </si>
  <si>
    <t>min(x)</t>
  </si>
  <si>
    <t>max(x)</t>
  </si>
  <si>
    <t>min(y)</t>
  </si>
  <si>
    <t>max(y)</t>
  </si>
  <si>
    <t>Southern A - SA</t>
  </si>
  <si>
    <t>Ethiopia+Eritrea</t>
  </si>
  <si>
    <t>DIAGRAM is at K466</t>
  </si>
  <si>
    <t>CHART 2</t>
  </si>
  <si>
    <t>Central African Republic</t>
  </si>
  <si>
    <t>Congo</t>
  </si>
  <si>
    <t>Equatorial Guinea</t>
  </si>
  <si>
    <t>Ethiopia PDR</t>
  </si>
  <si>
    <t>Côte d'Ivoire</t>
  </si>
  <si>
    <t>Guinea-Bissau</t>
  </si>
  <si>
    <t>Réunion</t>
  </si>
  <si>
    <t>Sao Tome and Principe</t>
  </si>
  <si>
    <t>Western Sahara</t>
  </si>
  <si>
    <t>United Republic of Tanzania</t>
  </si>
  <si>
    <t>Democratic Republic of the Congo</t>
  </si>
  <si>
    <t>Eastern&amp;Central A</t>
  </si>
  <si>
    <t>Western A</t>
  </si>
  <si>
    <t>Southern A</t>
  </si>
  <si>
    <t>SSA</t>
  </si>
  <si>
    <t>This chart as example of using the diagonals</t>
  </si>
  <si>
    <t>x</t>
  </si>
  <si>
    <t>y</t>
  </si>
  <si>
    <t>value</t>
  </si>
  <si>
    <t>ln</t>
  </si>
  <si>
    <t>tick</t>
  </si>
  <si>
    <t>31+131</t>
  </si>
  <si>
    <t>AHarv+PermP (Ha)</t>
  </si>
  <si>
    <t>Ethiopia + Eritrea</t>
  </si>
  <si>
    <t>Gross Production Value (constant 2004-2006 1000 I$)</t>
  </si>
  <si>
    <t>VPtot_growth</t>
  </si>
  <si>
    <t>Gross Crop Prod.Value / area harvested (const 2004-06 US$)/ha</t>
  </si>
  <si>
    <t>Gross Crop Prod.Value / area harvested (% growth)</t>
  </si>
  <si>
    <t>511</t>
  </si>
  <si>
    <t>Population - Est. &amp; Proj. 2008 (1000)</t>
  </si>
  <si>
    <t>xxxxxxxxx</t>
  </si>
  <si>
    <t>Tot Pop growth (%)</t>
  </si>
  <si>
    <t>Tanzania, United Republic of</t>
  </si>
  <si>
    <t>Congo, Democratic Republic of</t>
  </si>
  <si>
    <t>601</t>
  </si>
  <si>
    <t>Tot Ec Act A (1000)</t>
  </si>
  <si>
    <t>agg_SSA</t>
  </si>
  <si>
    <t>Name_TabLAC</t>
  </si>
  <si>
    <t>code_dream</t>
  </si>
  <si>
    <t>name_dream</t>
  </si>
  <si>
    <t>element</t>
  </si>
  <si>
    <t>element_txt</t>
  </si>
  <si>
    <t>Gross Production Value Crops (constant 2004-2006 1000 I$)</t>
  </si>
  <si>
    <t>Element-Code</t>
  </si>
  <si>
    <t>Element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</si>
  <si>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</si>
  <si>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</si>
  <si>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</si>
  <si>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</si>
  <si>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</si>
  <si>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</si>
  <si>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</si>
  <si>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</si>
  <si>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</si>
  <si>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</si>
  <si>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</si>
  <si>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</si>
  <si>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</si>
  <si>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</si>
  <si>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</si>
  <si>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</si>
  <si>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</si>
  <si>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</si>
  <si>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</si>
  <si>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</si>
  <si>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</si>
  <si>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</si>
  <si>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</si>
  <si>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</si>
  <si>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</si>
  <si>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</si>
  <si>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</si>
  <si>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</si>
  <si>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</si>
  <si>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</si>
  <si>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</si>
  <si>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</si>
  <si>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</si>
  <si>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</si>
  <si>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</si>
  <si>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</si>
  <si>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</si>
  <si>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</si>
  <si>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</si>
  <si>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</si>
  <si>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</si>
  <si>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</si>
  <si>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131</t>
  </si>
  <si>
    <t>Perm Pasture  (1000Ha)</t>
  </si>
  <si>
    <t>SumOf1961</t>
  </si>
  <si>
    <t>SumOf1962</t>
  </si>
  <si>
    <t>SumOf1963</t>
  </si>
  <si>
    <t>SumOf1964</t>
  </si>
  <si>
    <t>SumOf1965</t>
  </si>
  <si>
    <t>SumOf1966</t>
  </si>
  <si>
    <t>SumOf1967</t>
  </si>
  <si>
    <t>SumOf1968</t>
  </si>
  <si>
    <t>SumOf1969</t>
  </si>
  <si>
    <t>SumOf1970</t>
  </si>
  <si>
    <t>SumOf1971</t>
  </si>
  <si>
    <t>SumOf1972</t>
  </si>
  <si>
    <t>SumOf1973</t>
  </si>
  <si>
    <t>SumOf1974</t>
  </si>
  <si>
    <t>SumOf1975</t>
  </si>
  <si>
    <t>SumOf1976</t>
  </si>
  <si>
    <t>SumOf1977</t>
  </si>
  <si>
    <t>SumOf1978</t>
  </si>
  <si>
    <t>SumOf1979</t>
  </si>
  <si>
    <t>SumOf1980</t>
  </si>
  <si>
    <t>SumOf1981</t>
  </si>
  <si>
    <t>SumOf1982</t>
  </si>
  <si>
    <t>SumOf1983</t>
  </si>
  <si>
    <t>SumOf1984</t>
  </si>
  <si>
    <t>SumOf1985</t>
  </si>
  <si>
    <t>SumOf1986</t>
  </si>
  <si>
    <t>SumOf1987</t>
  </si>
  <si>
    <t>SumOf1988</t>
  </si>
  <si>
    <t>SumOf1989</t>
  </si>
  <si>
    <t>SumOf1990</t>
  </si>
  <si>
    <t>SumOf1991</t>
  </si>
  <si>
    <t>SumOf1992</t>
  </si>
  <si>
    <t>SumOf1993</t>
  </si>
  <si>
    <t>SumOf1994</t>
  </si>
  <si>
    <t>SumOf1995</t>
  </si>
  <si>
    <t>SumOf1996</t>
  </si>
  <si>
    <t>SumOf1997</t>
  </si>
  <si>
    <t>SumOf1998</t>
  </si>
  <si>
    <t>SumOf1999</t>
  </si>
  <si>
    <t>SumOf2000</t>
  </si>
  <si>
    <t>SumOf2001</t>
  </si>
  <si>
    <t>SumOf2002</t>
  </si>
  <si>
    <t>SumOf2003</t>
  </si>
  <si>
    <t>SumOf2004</t>
  </si>
  <si>
    <t>SumOf2005</t>
  </si>
  <si>
    <t>SumOf2006</t>
  </si>
  <si>
    <t>SumOf2007</t>
  </si>
  <si>
    <t>SumOf2008</t>
  </si>
  <si>
    <t>SumOf2009</t>
  </si>
  <si>
    <t>31</t>
  </si>
  <si>
    <t>Area Harv  (Ha)</t>
  </si>
  <si>
    <t>11</t>
  </si>
  <si>
    <t>Arable land and Permanent crops (1000 Ha)</t>
  </si>
  <si>
    <t>Country Name</t>
  </si>
  <si>
    <t>Country Code</t>
  </si>
  <si>
    <t>Indicator Name</t>
  </si>
  <si>
    <t>Indicator Code</t>
  </si>
  <si>
    <t>AGO</t>
  </si>
  <si>
    <t>GDP, PPP (constant 2005 international $)</t>
  </si>
  <si>
    <t>NY.GDP.MKTP.PP.KD</t>
  </si>
  <si>
    <t>BEN</t>
  </si>
  <si>
    <t>BWA</t>
  </si>
  <si>
    <t>BFA</t>
  </si>
  <si>
    <t>BDI</t>
  </si>
  <si>
    <t>CMR</t>
  </si>
  <si>
    <t>CPV</t>
  </si>
  <si>
    <t>CAF</t>
  </si>
  <si>
    <t>TCD</t>
  </si>
  <si>
    <t>COM</t>
  </si>
  <si>
    <t>Congo, Dem. Rep.</t>
  </si>
  <si>
    <t>ZAR</t>
  </si>
  <si>
    <t>Congo, Rep.</t>
  </si>
  <si>
    <t>COG</t>
  </si>
  <si>
    <t>Cote d'Ivoire</t>
  </si>
  <si>
    <t>CIV</t>
  </si>
  <si>
    <t>GNQ</t>
  </si>
  <si>
    <t>ERI</t>
  </si>
  <si>
    <t>ETH</t>
  </si>
  <si>
    <t>GAB</t>
  </si>
  <si>
    <t>Gambia, The</t>
  </si>
  <si>
    <t>GMB</t>
  </si>
  <si>
    <t>GHA</t>
  </si>
  <si>
    <t>GIN</t>
  </si>
  <si>
    <t>GNB</t>
  </si>
  <si>
    <t>KEN</t>
  </si>
  <si>
    <t>LSO</t>
  </si>
  <si>
    <t>LBR</t>
  </si>
  <si>
    <t>MDG</t>
  </si>
  <si>
    <t>MWI</t>
  </si>
  <si>
    <t>MLI</t>
  </si>
  <si>
    <t>MRT</t>
  </si>
  <si>
    <t>MUS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</si>
  <si>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</si>
  <si>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</si>
  <si>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</si>
  <si>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</si>
  <si>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</si>
  <si>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</si>
  <si>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</si>
  <si>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</si>
  <si>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</si>
  <si>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</si>
  <si>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</si>
  <si>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SDN</t>
  </si>
  <si>
    <t>SWZ</t>
  </si>
  <si>
    <t>TZA</t>
  </si>
  <si>
    <t>TGO</t>
  </si>
  <si>
    <t>UGA</t>
  </si>
  <si>
    <t>ZMB</t>
  </si>
  <si>
    <t>ZWE</t>
  </si>
  <si>
    <t>xxxxxxx</t>
  </si>
  <si>
    <t>yearly growth</t>
  </si>
  <si>
    <t>NY.GDP.MKTP.KD.ZG</t>
  </si>
  <si>
    <t>GDP per capita, PPP (constant 2005 international $)</t>
  </si>
  <si>
    <t>NY.GDP.PCAP.PP.KD</t>
  </si>
  <si>
    <t>yearly growth (calculated)</t>
  </si>
  <si>
    <t>NY.GDP.PCAP.KD.ZG</t>
  </si>
  <si>
    <t>NV.AGR.TOTL.ZS</t>
  </si>
  <si>
    <t>AGGdp (PPP 2005)</t>
  </si>
  <si>
    <t>Labor Productivity</t>
  </si>
  <si>
    <t>Land Productivity Index</t>
  </si>
  <si>
    <t>Appendix Table 2: Labor Productivity in Latin America (1961-2001)</t>
  </si>
  <si>
    <t>Rank(a)</t>
  </si>
  <si>
    <t>Countries</t>
  </si>
  <si>
    <t>Growth rate</t>
  </si>
  <si>
    <t>(1989-91 international dollars per worker)</t>
  </si>
  <si>
    <t>(percent)</t>
  </si>
  <si>
    <t>LAC total</t>
  </si>
  <si>
    <t>Source: Compiled by the authors from FAOSTAT (2004)</t>
  </si>
  <si>
    <t>Note: Compund growth rates obtained from logarithmic regression estimates.</t>
  </si>
  <si>
    <t>(a) Countries ranked according to 2001 productivity levels</t>
  </si>
  <si>
    <t>Appendix Table 2: Land Productivity in Latin America (1961-2001)</t>
  </si>
  <si>
    <t>(1989-91 international dollars per hectare)</t>
  </si>
  <si>
    <t>Country</t>
  </si>
  <si>
    <t>US$89/worker</t>
  </si>
  <si>
    <t>Land Productivity</t>
  </si>
  <si>
    <t>US$89/ha</t>
  </si>
  <si>
    <t>in_TabLAC</t>
  </si>
  <si>
    <t>Caribbean</t>
  </si>
  <si>
    <t>Antigua and Barbuda</t>
  </si>
  <si>
    <t xml:space="preserve">Tot Ec Act A </t>
  </si>
  <si>
    <t>Southern Cone (excluding Brazil)</t>
  </si>
  <si>
    <t>Argentina</t>
  </si>
  <si>
    <t>Bahamas, The</t>
  </si>
  <si>
    <t>Barbados</t>
  </si>
  <si>
    <t>Andean Countries</t>
  </si>
  <si>
    <t>Bolivia</t>
  </si>
  <si>
    <t>Brazil</t>
  </si>
  <si>
    <t>Mesoamerica (excluding Mexico)</t>
  </si>
  <si>
    <t>Belize</t>
  </si>
  <si>
    <t>Cayman Islands</t>
  </si>
  <si>
    <t>Chile</t>
  </si>
  <si>
    <t>Colombia</t>
  </si>
  <si>
    <t>Costa Rica</t>
  </si>
  <si>
    <t>Cuba</t>
  </si>
  <si>
    <t>Dominica</t>
  </si>
  <si>
    <t>Dominican Republic</t>
  </si>
  <si>
    <t>Ecuador</t>
  </si>
  <si>
    <t>El Salvador</t>
  </si>
  <si>
    <t>Rest Caribbean</t>
  </si>
  <si>
    <t>French Guiana</t>
  </si>
  <si>
    <t>Grenada</t>
  </si>
  <si>
    <t>Guadeloupe</t>
  </si>
  <si>
    <t>Guatemala</t>
  </si>
  <si>
    <t>Guyana</t>
  </si>
  <si>
    <t>Haiti</t>
  </si>
  <si>
    <t>Honduras</t>
  </si>
  <si>
    <t>Jamaica</t>
  </si>
  <si>
    <t>Martinique</t>
  </si>
  <si>
    <t>Mexico</t>
  </si>
  <si>
    <t>Montserrat</t>
  </si>
  <si>
    <t>Netherlands Antilles</t>
  </si>
  <si>
    <t>Nicaragua</t>
  </si>
  <si>
    <t>Panama</t>
  </si>
  <si>
    <t>Paraguay</t>
  </si>
  <si>
    <t>Peru</t>
  </si>
  <si>
    <t>Puerto Rico</t>
  </si>
  <si>
    <t>St. Kitts and Nevis</t>
  </si>
  <si>
    <t>St. Lucia</t>
  </si>
  <si>
    <t>St. Vincent and the Grenadines</t>
  </si>
  <si>
    <t>Suriname</t>
  </si>
  <si>
    <t>Trinidad and Tobago</t>
  </si>
  <si>
    <t>Uruguay</t>
  </si>
  <si>
    <t>Venezuela</t>
  </si>
  <si>
    <t>British Virgin Islands</t>
  </si>
  <si>
    <t>Virgin Islands</t>
  </si>
  <si>
    <t>SumOfvalyr1</t>
  </si>
  <si>
    <t>SumOfvalyr2</t>
  </si>
  <si>
    <t>SumOfvalyr3</t>
  </si>
  <si>
    <t>SumOfvalyr4</t>
  </si>
  <si>
    <t>SumOfvalyr5</t>
  </si>
  <si>
    <t>SumOfvalyr6</t>
  </si>
  <si>
    <t>SumOfvalyr7</t>
  </si>
  <si>
    <t>SumOfvalyr8</t>
  </si>
  <si>
    <t>SumOfvalyr9</t>
  </si>
  <si>
    <t>SumOfvalyr10</t>
  </si>
  <si>
    <t>SumOfvalyr11</t>
  </si>
  <si>
    <t>SumOfvalyr12</t>
  </si>
  <si>
    <t>SumOfvalyr13</t>
  </si>
  <si>
    <t>SumOfvalyr14</t>
  </si>
  <si>
    <t>SumOfvalyr15</t>
  </si>
  <si>
    <t>SumOfvalyr16</t>
  </si>
  <si>
    <t>SumOfvalyr17</t>
  </si>
  <si>
    <t>SumOfvalyr18</t>
  </si>
  <si>
    <t>SumOfvalyr19</t>
  </si>
  <si>
    <t>SumOfvalyr20</t>
  </si>
  <si>
    <t>SumOfvalyr21</t>
  </si>
  <si>
    <t>SumOfvalyr22</t>
  </si>
  <si>
    <t>SumOfvalyr23</t>
  </si>
  <si>
    <t>SumOfvalyr24</t>
  </si>
  <si>
    <t>SumOfvalyr25</t>
  </si>
  <si>
    <t>SumOfvalyr26</t>
  </si>
  <si>
    <t>SumOfvalyr27</t>
  </si>
  <si>
    <t>SumOfvalyr28</t>
  </si>
  <si>
    <t>SumOfvalyr29</t>
  </si>
  <si>
    <t>SumOfvalyr30</t>
  </si>
  <si>
    <t>SumOfvalyr31</t>
  </si>
  <si>
    <t>SumOfvalyr32</t>
  </si>
  <si>
    <t>SumOfvalyr33</t>
  </si>
  <si>
    <t>SumOfvalyr34</t>
  </si>
  <si>
    <t>SumOfvalyr35</t>
  </si>
  <si>
    <t>SumOfvalyr36</t>
  </si>
  <si>
    <t>SumOfvalyr37</t>
  </si>
  <si>
    <t>SumOfvalyr38</t>
  </si>
  <si>
    <t>SumOfvalyr39</t>
  </si>
  <si>
    <t>SumOfvalyr40</t>
  </si>
  <si>
    <t>SumOfvalyr41</t>
  </si>
  <si>
    <t>SumOfvalyr42</t>
  </si>
  <si>
    <t>SumOfvalyr43</t>
  </si>
  <si>
    <t>56</t>
  </si>
  <si>
    <t>prod.value (000)</t>
  </si>
  <si>
    <t/>
  </si>
  <si>
    <t>Table 3: Land and Labor Productivity in Agriculture, 1961-2001</t>
  </si>
  <si>
    <t>(1989-991 international dollars)</t>
  </si>
  <si>
    <t>Source: Compiled by authors from FAOSTAT (2004).</t>
  </si>
  <si>
    <t>Ha/worker</t>
  </si>
  <si>
    <t>AreaHarvested+PermP</t>
  </si>
  <si>
    <t>(hectare per agricultural labor)</t>
  </si>
  <si>
    <t>Asia</t>
  </si>
  <si>
    <t>Sub-Saharan Africa</t>
  </si>
  <si>
    <t>Agricultural Area</t>
  </si>
  <si>
    <t>Mesoamerica</t>
  </si>
  <si>
    <t>All Southern Cone (excluding Brazil)</t>
  </si>
  <si>
    <t>Southern Cone</t>
  </si>
  <si>
    <t>Latin America and the Caribbean (47)</t>
  </si>
  <si>
    <t>Developing Countries (183)</t>
  </si>
  <si>
    <t>United States</t>
  </si>
  <si>
    <t>Western Europe (29)</t>
  </si>
  <si>
    <t>Developed Countries (67)</t>
  </si>
  <si>
    <t>World (246)</t>
  </si>
  <si>
    <t>(percentage)</t>
  </si>
  <si>
    <t>sequ_LAC</t>
  </si>
  <si>
    <t>val1</t>
  </si>
  <si>
    <t>val2</t>
  </si>
  <si>
    <t>val3</t>
  </si>
  <si>
    <t>val4</t>
  </si>
  <si>
    <t>val5</t>
  </si>
  <si>
    <t>val6</t>
  </si>
  <si>
    <t>val7</t>
  </si>
  <si>
    <t>val8</t>
  </si>
  <si>
    <t>val9</t>
  </si>
  <si>
    <t>val10</t>
  </si>
  <si>
    <t>val11</t>
  </si>
  <si>
    <t>val12</t>
  </si>
  <si>
    <t>val13</t>
  </si>
  <si>
    <t>val14</t>
  </si>
  <si>
    <t>val15</t>
  </si>
  <si>
    <t>val16</t>
  </si>
  <si>
    <t>val17</t>
  </si>
  <si>
    <t>val18</t>
  </si>
  <si>
    <t>val19</t>
  </si>
  <si>
    <t>val20</t>
  </si>
  <si>
    <t>val21</t>
  </si>
  <si>
    <t>val22</t>
  </si>
  <si>
    <t>val23</t>
  </si>
  <si>
    <t>val24</t>
  </si>
  <si>
    <t>val25</t>
  </si>
  <si>
    <t>val26</t>
  </si>
  <si>
    <t>val27</t>
  </si>
  <si>
    <t>val28</t>
  </si>
  <si>
    <t>val29</t>
  </si>
  <si>
    <t>val30</t>
  </si>
  <si>
    <t>val31</t>
  </si>
  <si>
    <t>val32</t>
  </si>
  <si>
    <t>val33</t>
  </si>
  <si>
    <t>val34</t>
  </si>
  <si>
    <t>val35</t>
  </si>
  <si>
    <t>val36</t>
  </si>
  <si>
    <t>val37</t>
  </si>
  <si>
    <t>val38</t>
  </si>
  <si>
    <t>val39</t>
  </si>
  <si>
    <t>val40</t>
  </si>
  <si>
    <t>val41</t>
  </si>
  <si>
    <t>val42</t>
  </si>
  <si>
    <t>val43</t>
  </si>
  <si>
    <t>591</t>
  </si>
  <si>
    <t xml:space="preserve">Tot Ec Act </t>
  </si>
  <si>
    <t>CENTRAL AMERICA</t>
  </si>
  <si>
    <t>CARIBBEAN</t>
  </si>
  <si>
    <t>Falkland Islands (Islas Malvinas)</t>
  </si>
  <si>
    <t>LATIN AMER &amp; CARIBBEAN</t>
  </si>
  <si>
    <t>Sub-Saharan Africa excl SA (53)</t>
  </si>
  <si>
    <t>AFRICA SOUTH OF SAHARA</t>
  </si>
  <si>
    <t>DEVELOPING COUNTRIES</t>
  </si>
  <si>
    <t>WESTERN EUROPE</t>
  </si>
  <si>
    <t>DEVELOPED COUNTRIES</t>
  </si>
  <si>
    <t>WORLD</t>
  </si>
  <si>
    <t>Asia (40)</t>
  </si>
  <si>
    <t>ASIA (FORMER)</t>
  </si>
  <si>
    <t>Former Asia (40)</t>
  </si>
  <si>
    <t>ASIA</t>
  </si>
  <si>
    <t>USSR IN ASIA</t>
  </si>
  <si>
    <t>All Caribbean</t>
  </si>
  <si>
    <t>Total Caribbean</t>
  </si>
  <si>
    <t>Asia Calculated (40)</t>
  </si>
  <si>
    <t>China</t>
  </si>
  <si>
    <t>Tot Ec Act  (1000)</t>
  </si>
  <si>
    <t>Japan</t>
  </si>
  <si>
    <t>South Asia</t>
  </si>
  <si>
    <t>SOUTH ASIA</t>
  </si>
  <si>
    <t>East &amp; SouthEast Asia (excl.China)</t>
  </si>
  <si>
    <t>EAST &amp; SOUTH EAST ASIA</t>
  </si>
  <si>
    <t>Transition Markets</t>
  </si>
  <si>
    <t>TRANSITION MARKETS</t>
  </si>
  <si>
    <t>Australia&amp;NZ</t>
  </si>
  <si>
    <t>OCEANIA DEVELOPED</t>
  </si>
  <si>
    <t>51</t>
  </si>
  <si>
    <t>Agric Area  (1000Ha)</t>
  </si>
  <si>
    <t>AggCountries</t>
  </si>
</sst>
</file>

<file path=xl/styles.xml><?xml version="1.0" encoding="utf-8"?>
<styleSheet xmlns="http://schemas.openxmlformats.org/spreadsheetml/2006/main">
  <numFmts count="6">
    <numFmt numFmtId="176" formatCode="#,##0.0"/>
    <numFmt numFmtId="42" formatCode="_(&quot;$&quot;* #,##0_);_(&quot;$&quot;* \(#,##0\);_(&quot;$&quot;* &quot;-&quot;_);_(@_)"/>
    <numFmt numFmtId="177" formatCode="0.0"/>
    <numFmt numFmtId="44" formatCode="_(&quot;$&quot;* #,##0.00_);_(&quot;$&quot;* \(#,##0.00\);_(&quot;$&quot;* &quot;-&quot;??_);_(@_)"/>
    <numFmt numFmtId="178" formatCode="_ * #,##0.00_ ;_ * \-#,##0.00_ ;_ * &quot;-&quot;??_ ;_ @_ "/>
    <numFmt numFmtId="179" formatCode="_ * #,##0_ ;_ * \-#,##0_ ;_ * &quot;-&quot;_ ;_ @_ "/>
  </numFmts>
  <fonts count="28">
    <font>
      <sz val="10"/>
      <color indexed="8"/>
      <name val="Arial"/>
      <charset val="134"/>
    </font>
    <font>
      <sz val="10"/>
      <color indexed="8"/>
      <name val="Arial"/>
      <charset val="134"/>
    </font>
    <font>
      <b/>
      <sz val="10"/>
      <color indexed="8"/>
      <name val="Arial"/>
      <charset val="134"/>
    </font>
    <font>
      <sz val="11"/>
      <color rgb="FF000000"/>
      <name val="Calibri"/>
      <charset val="134"/>
      <scheme val="minor"/>
    </font>
    <font>
      <sz val="10"/>
      <color rgb="FF000000"/>
      <name val="Arial"/>
      <charset val="134"/>
    </font>
    <font>
      <sz val="10"/>
      <color indexed="8"/>
      <name val="Calibri"/>
      <charset val="134"/>
      <scheme val="minor"/>
    </font>
    <font>
      <sz val="11"/>
      <color indexed="8"/>
      <name val="Arial"/>
      <charset val="134"/>
    </font>
    <font>
      <b/>
      <sz val="11"/>
      <color indexed="8"/>
      <name val="Arial"/>
      <charset val="134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8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3" fillId="36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179" fontId="10" fillId="0" borderId="0" applyFont="0" applyFill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7" fillId="38" borderId="15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0" fillId="17" borderId="10" applyNumberFormat="0" applyFont="0" applyAlignment="0" applyProtection="0">
      <alignment vertical="center"/>
    </xf>
    <xf numFmtId="0" fontId="21" fillId="27" borderId="12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" fillId="38" borderId="12" applyNumberFormat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178" fontId="10" fillId="0" borderId="0" applyFont="0" applyFill="0" applyBorder="0" applyAlignment="0" applyProtection="0">
      <alignment vertical="center"/>
    </xf>
    <xf numFmtId="0" fontId="8" fillId="10" borderId="8" applyNumberFormat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</cellStyleXfs>
  <cellXfs count="6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right" wrapText="1"/>
    </xf>
    <xf numFmtId="0" fontId="1" fillId="0" borderId="2" xfId="0" applyFont="1" applyFill="1" applyBorder="1" applyAlignment="1">
      <alignment horizontal="left" wrapText="1"/>
    </xf>
    <xf numFmtId="0" fontId="0" fillId="3" borderId="0" xfId="0" applyFill="1"/>
    <xf numFmtId="0" fontId="0" fillId="2" borderId="0" xfId="0" applyFill="1"/>
    <xf numFmtId="0" fontId="0" fillId="0" borderId="0" xfId="0" applyFill="1"/>
    <xf numFmtId="177" fontId="0" fillId="0" borderId="0" xfId="0" applyNumberFormat="1"/>
    <xf numFmtId="0" fontId="0" fillId="0" borderId="3" xfId="0" applyBorder="1"/>
    <xf numFmtId="1" fontId="0" fillId="0" borderId="3" xfId="0" applyNumberFormat="1" applyBorder="1"/>
    <xf numFmtId="0" fontId="0" fillId="0" borderId="4" xfId="0" applyBorder="1"/>
    <xf numFmtId="177" fontId="0" fillId="0" borderId="4" xfId="0" applyNumberFormat="1" applyBorder="1"/>
    <xf numFmtId="0" fontId="1" fillId="0" borderId="0" xfId="0" applyFont="1" applyFill="1" applyBorder="1"/>
    <xf numFmtId="0" fontId="1" fillId="0" borderId="0" xfId="0" applyFont="1" applyBorder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1" fillId="0" borderId="0" xfId="0" applyFont="1"/>
    <xf numFmtId="0" fontId="1" fillId="2" borderId="5" xfId="0" applyFont="1" applyFill="1" applyBorder="1" applyAlignment="1">
      <alignment horizontal="right"/>
    </xf>
    <xf numFmtId="0" fontId="1" fillId="2" borderId="5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left"/>
    </xf>
    <xf numFmtId="0" fontId="1" fillId="0" borderId="0" xfId="0" applyFont="1" applyBorder="1" applyAlignment="1">
      <alignment horizontal="right"/>
    </xf>
    <xf numFmtId="0" fontId="1" fillId="0" borderId="0" xfId="0" applyFont="1" applyBorder="1" applyAlignment="1">
      <alignment horizontal="left"/>
    </xf>
    <xf numFmtId="0" fontId="1" fillId="2" borderId="5" xfId="0" applyFont="1" applyFill="1" applyBorder="1" applyAlignment="1">
      <alignment horizontal="center"/>
    </xf>
    <xf numFmtId="2" fontId="1" fillId="0" borderId="0" xfId="0" applyNumberFormat="1" applyFont="1" applyFill="1" applyBorder="1"/>
    <xf numFmtId="176" fontId="0" fillId="0" borderId="0" xfId="0" applyNumberFormat="1"/>
    <xf numFmtId="2" fontId="0" fillId="0" borderId="0" xfId="0" applyNumberFormat="1"/>
    <xf numFmtId="0" fontId="2" fillId="0" borderId="0" xfId="0" applyFont="1"/>
    <xf numFmtId="176" fontId="0" fillId="0" borderId="4" xfId="0" applyNumberFormat="1" applyBorder="1"/>
    <xf numFmtId="0" fontId="0" fillId="0" borderId="0" xfId="0" applyAlignment="1">
      <alignment horizontal="left"/>
    </xf>
    <xf numFmtId="176" fontId="0" fillId="0" borderId="0" xfId="0" applyNumberFormat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" xfId="0" applyNumberFormat="1" applyBorder="1"/>
    <xf numFmtId="0" fontId="0" fillId="4" borderId="0" xfId="0" applyFill="1"/>
    <xf numFmtId="3" fontId="0" fillId="0" borderId="0" xfId="0" applyNumberFormat="1"/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/>
    <xf numFmtId="0" fontId="0" fillId="0" borderId="4" xfId="0" applyBorder="1" applyAlignment="1">
      <alignment horizontal="center"/>
    </xf>
    <xf numFmtId="1" fontId="0" fillId="0" borderId="4" xfId="0" applyNumberFormat="1" applyBorder="1"/>
    <xf numFmtId="2" fontId="0" fillId="0" borderId="3" xfId="0" applyNumberFormat="1" applyBorder="1"/>
    <xf numFmtId="3" fontId="0" fillId="0" borderId="4" xfId="0" applyNumberFormat="1" applyBorder="1"/>
    <xf numFmtId="11" fontId="0" fillId="0" borderId="0" xfId="0" applyNumberFormat="1"/>
    <xf numFmtId="0" fontId="0" fillId="2" borderId="1" xfId="0" applyFont="1" applyFill="1" applyBorder="1" applyAlignment="1">
      <alignment horizontal="center"/>
    </xf>
    <xf numFmtId="0" fontId="3" fillId="0" borderId="6" xfId="0" applyFont="1" applyFill="1" applyBorder="1" applyAlignment="1" applyProtection="1">
      <alignment vertical="center" wrapText="1"/>
    </xf>
    <xf numFmtId="0" fontId="3" fillId="0" borderId="6" xfId="0" applyFont="1" applyFill="1" applyBorder="1" applyAlignment="1" applyProtection="1">
      <alignment horizontal="right" vertical="center" wrapText="1"/>
    </xf>
    <xf numFmtId="0" fontId="4" fillId="0" borderId="6" xfId="0" applyFont="1" applyFill="1" applyBorder="1" applyAlignment="1" applyProtection="1">
      <alignment vertical="center" wrapText="1"/>
    </xf>
    <xf numFmtId="1" fontId="1" fillId="2" borderId="1" xfId="0" applyNumberFormat="1" applyFont="1" applyFill="1" applyBorder="1" applyAlignment="1">
      <alignment horizontal="center"/>
    </xf>
    <xf numFmtId="0" fontId="0" fillId="0" borderId="2" xfId="0" applyFont="1" applyFill="1" applyBorder="1" applyAlignment="1">
      <alignment horizontal="left" wrapText="1"/>
    </xf>
    <xf numFmtId="0" fontId="4" fillId="0" borderId="6" xfId="0" applyFont="1" applyFill="1" applyBorder="1" applyAlignment="1" applyProtection="1">
      <alignment horizontal="right" vertical="center" wrapText="1"/>
    </xf>
    <xf numFmtId="0" fontId="0" fillId="2" borderId="0" xfId="0" applyFill="1" applyAlignment="1">
      <alignment horizontal="right"/>
    </xf>
    <xf numFmtId="0" fontId="1" fillId="2" borderId="0" xfId="0" applyFont="1" applyFill="1"/>
    <xf numFmtId="0" fontId="1" fillId="0" borderId="0" xfId="0" applyFont="1" applyFill="1"/>
    <xf numFmtId="0" fontId="0" fillId="2" borderId="7" xfId="0" applyFill="1" applyBorder="1"/>
    <xf numFmtId="0" fontId="0" fillId="5" borderId="0" xfId="0" applyFill="1"/>
    <xf numFmtId="0" fontId="0" fillId="6" borderId="0" xfId="0" applyFill="1"/>
    <xf numFmtId="0" fontId="5" fillId="0" borderId="0" xfId="0" applyFont="1"/>
    <xf numFmtId="0" fontId="5" fillId="0" borderId="0" xfId="0" applyFont="1"/>
    <xf numFmtId="0" fontId="0" fillId="7" borderId="0" xfId="0" applyFill="1"/>
    <xf numFmtId="0" fontId="6" fillId="0" borderId="0" xfId="0" applyFont="1"/>
    <xf numFmtId="0" fontId="7" fillId="2" borderId="7" xfId="0" applyFont="1" applyFill="1" applyBorder="1" applyAlignment="1">
      <alignment horizontal="left"/>
    </xf>
    <xf numFmtId="0" fontId="1" fillId="8" borderId="0" xfId="0" applyFont="1" applyFill="1" applyBorder="1" applyAlignment="1">
      <alignment horizontal="left"/>
    </xf>
    <xf numFmtId="0" fontId="6" fillId="2" borderId="7" xfId="0" applyFont="1" applyFill="1" applyBorder="1" applyAlignment="1">
      <alignment horizontal="center"/>
    </xf>
    <xf numFmtId="0" fontId="7" fillId="2" borderId="0" xfId="0" applyFont="1" applyFill="1" applyBorder="1" applyAlignment="1">
      <alignment horizontal="left"/>
    </xf>
    <xf numFmtId="1" fontId="6" fillId="2" borderId="7" xfId="0" applyNumberFormat="1" applyFont="1" applyFill="1" applyBorder="1" applyAlignment="1">
      <alignment horizontal="center"/>
    </xf>
    <xf numFmtId="1" fontId="6" fillId="2" borderId="0" xfId="0" applyNumberFormat="1" applyFont="1" applyFill="1" applyBorder="1" applyAlignment="1">
      <alignment horizontal="center"/>
    </xf>
    <xf numFmtId="0" fontId="7" fillId="2" borderId="0" xfId="0" applyFont="1" applyFill="1"/>
    <xf numFmtId="0" fontId="1" fillId="9" borderId="0" xfId="0" applyFont="1" applyFill="1" applyBorder="1" applyAlignment="1">
      <alignment horizontal="left"/>
    </xf>
    <xf numFmtId="0" fontId="0" fillId="0" borderId="0" xfId="0" applyFill="1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1" Type="http://schemas.openxmlformats.org/officeDocument/2006/relationships/sharedStrings" Target="sharedStrings.xml"/><Relationship Id="rId50" Type="http://schemas.openxmlformats.org/officeDocument/2006/relationships/styles" Target="styles.xml"/><Relationship Id="rId5" Type="http://schemas.openxmlformats.org/officeDocument/2006/relationships/worksheet" Target="worksheets/sheet5.xml"/><Relationship Id="rId49" Type="http://schemas.openxmlformats.org/officeDocument/2006/relationships/theme" Target="theme/theme1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091743119266"/>
          <c:y val="0.120054650232517"/>
          <c:w val="0.863532110091743"/>
          <c:h val="0.765348395232293"/>
        </c:manualLayout>
      </c:layout>
      <c:scatterChart>
        <c:scatterStyle val="lineMarker"/>
        <c:varyColors val="0"/>
        <c:ser>
          <c:idx val="0"/>
          <c:order val="0"/>
          <c:tx>
            <c:strRef>
              <c:f>RUT_data!$F$424</c:f>
              <c:strCache>
                <c:ptCount val="1"/>
                <c:pt idx="0">
                  <c:v>Eastern&amp;Central A</c:v>
                </c:pt>
              </c:strCache>
            </c:strRef>
          </c:tx>
          <c:spPr>
            <a:noFill/>
            <a:ln w="12700">
              <a:solidFill>
                <a:srgbClr val="000080"/>
              </a:solidFill>
              <a:prstDash val="solid"/>
            </a:ln>
            <a:effectLst/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  <a:effectLst/>
            </c:spPr>
          </c:marker>
          <c:xVal>
            <c:numRef>
              <c:f>RUT_data!$G$424:$AU$424</c:f>
              <c:numCache>
                <c:formatCode>General</c:formatCode>
                <c:ptCount val="41"/>
                <c:pt idx="0">
                  <c:v>6.13586353392462</c:v>
                </c:pt>
                <c:pt idx="1">
                  <c:v>6.15130202431924</c:v>
                </c:pt>
                <c:pt idx="2">
                  <c:v>6.15503498879774</c:v>
                </c:pt>
                <c:pt idx="3">
                  <c:v>6.14838395737636</c:v>
                </c:pt>
                <c:pt idx="4">
                  <c:v>6.1290036803698</c:v>
                </c:pt>
                <c:pt idx="5">
                  <c:v>6.14265847361179</c:v>
                </c:pt>
                <c:pt idx="6">
                  <c:v>6.17980703431101</c:v>
                </c:pt>
                <c:pt idx="7">
                  <c:v>6.17160560511441</c:v>
                </c:pt>
                <c:pt idx="8">
                  <c:v>6.20334848507445</c:v>
                </c:pt>
                <c:pt idx="9">
                  <c:v>6.23858033793268</c:v>
                </c:pt>
                <c:pt idx="10">
                  <c:v>6.21318928686381</c:v>
                </c:pt>
                <c:pt idx="11">
                  <c:v>6.20647822963941</c:v>
                </c:pt>
                <c:pt idx="12">
                  <c:v>6.19689713268396</c:v>
                </c:pt>
                <c:pt idx="13">
                  <c:v>6.20569810431574</c:v>
                </c:pt>
                <c:pt idx="14">
                  <c:v>6.212236106258</c:v>
                </c:pt>
                <c:pt idx="15">
                  <c:v>6.2018130028244</c:v>
                </c:pt>
                <c:pt idx="16">
                  <c:v>6.21075153229479</c:v>
                </c:pt>
                <c:pt idx="17">
                  <c:v>6.19745453962575</c:v>
                </c:pt>
                <c:pt idx="18">
                  <c:v>6.15966619310398</c:v>
                </c:pt>
                <c:pt idx="19">
                  <c:v>6.15662676245736</c:v>
                </c:pt>
                <c:pt idx="20">
                  <c:v>6.16746473236153</c:v>
                </c:pt>
                <c:pt idx="21">
                  <c:v>6.16290117792767</c:v>
                </c:pt>
                <c:pt idx="22">
                  <c:v>6.17380892541765</c:v>
                </c:pt>
                <c:pt idx="23">
                  <c:v>6.11020722335286</c:v>
                </c:pt>
                <c:pt idx="24">
                  <c:v>6.14082249881235</c:v>
                </c:pt>
                <c:pt idx="25">
                  <c:v>6.14197129171267</c:v>
                </c:pt>
                <c:pt idx="26">
                  <c:v>6.1114945840058</c:v>
                </c:pt>
                <c:pt idx="27">
                  <c:v>6.12746534243666</c:v>
                </c:pt>
                <c:pt idx="28">
                  <c:v>6.11623032142959</c:v>
                </c:pt>
                <c:pt idx="29">
                  <c:v>6.10002010018023</c:v>
                </c:pt>
                <c:pt idx="30">
                  <c:v>6.11426763177656</c:v>
                </c:pt>
                <c:pt idx="31">
                  <c:v>6.09563074355319</c:v>
                </c:pt>
                <c:pt idx="32">
                  <c:v>6.04578843742811</c:v>
                </c:pt>
                <c:pt idx="33">
                  <c:v>6.03596412976485</c:v>
                </c:pt>
                <c:pt idx="34">
                  <c:v>6.02991364908676</c:v>
                </c:pt>
                <c:pt idx="35">
                  <c:v>6.03887477569009</c:v>
                </c:pt>
                <c:pt idx="36">
                  <c:v>6.01448562160635</c:v>
                </c:pt>
                <c:pt idx="37">
                  <c:v>6.01977256302789</c:v>
                </c:pt>
                <c:pt idx="38">
                  <c:v>6.02822320747117</c:v>
                </c:pt>
                <c:pt idx="39">
                  <c:v>6.00267873111468</c:v>
                </c:pt>
                <c:pt idx="40">
                  <c:v>6.04396004937418</c:v>
                </c:pt>
              </c:numCache>
            </c:numRef>
          </c:xVal>
          <c:yVal>
            <c:numRef>
              <c:f>RUT_data!$G$425:$AU$425</c:f>
              <c:numCache>
                <c:formatCode>General</c:formatCode>
                <c:ptCount val="41"/>
                <c:pt idx="0">
                  <c:v>3.93956789436468</c:v>
                </c:pt>
                <c:pt idx="1">
                  <c:v>3.97191898051658</c:v>
                </c:pt>
                <c:pt idx="2">
                  <c:v>3.99322003383331</c:v>
                </c:pt>
                <c:pt idx="3">
                  <c:v>4.00678400677138</c:v>
                </c:pt>
                <c:pt idx="4">
                  <c:v>4.00714207230954</c:v>
                </c:pt>
                <c:pt idx="5">
                  <c:v>4.03401309672647</c:v>
                </c:pt>
                <c:pt idx="6">
                  <c:v>4.08874459917489</c:v>
                </c:pt>
                <c:pt idx="7">
                  <c:v>4.10328160574035</c:v>
                </c:pt>
                <c:pt idx="8">
                  <c:v>4.15250929324664</c:v>
                </c:pt>
                <c:pt idx="9">
                  <c:v>4.20513351609202</c:v>
                </c:pt>
                <c:pt idx="10">
                  <c:v>4.19380233675942</c:v>
                </c:pt>
                <c:pt idx="11">
                  <c:v>4.20757647976761</c:v>
                </c:pt>
                <c:pt idx="12">
                  <c:v>4.22203035971584</c:v>
                </c:pt>
                <c:pt idx="13">
                  <c:v>4.25317893438039</c:v>
                </c:pt>
                <c:pt idx="14">
                  <c:v>4.28064501555488</c:v>
                </c:pt>
                <c:pt idx="15">
                  <c:v>4.29143722138047</c:v>
                </c:pt>
                <c:pt idx="16">
                  <c:v>4.32127232745988</c:v>
                </c:pt>
                <c:pt idx="17">
                  <c:v>4.32897589291506</c:v>
                </c:pt>
                <c:pt idx="18">
                  <c:v>4.32239752317787</c:v>
                </c:pt>
                <c:pt idx="19">
                  <c:v>4.33956878270428</c:v>
                </c:pt>
                <c:pt idx="20">
                  <c:v>4.37318108973009</c:v>
                </c:pt>
                <c:pt idx="21">
                  <c:v>4.39793421691074</c:v>
                </c:pt>
                <c:pt idx="22">
                  <c:v>4.42892255088782</c:v>
                </c:pt>
                <c:pt idx="23">
                  <c:v>4.39147198880424</c:v>
                </c:pt>
                <c:pt idx="24">
                  <c:v>4.43206678895956</c:v>
                </c:pt>
                <c:pt idx="25">
                  <c:v>4.45120271428149</c:v>
                </c:pt>
                <c:pt idx="26">
                  <c:v>4.44948152705753</c:v>
                </c:pt>
                <c:pt idx="27">
                  <c:v>4.4713960033494</c:v>
                </c:pt>
                <c:pt idx="28">
                  <c:v>4.48815241075684</c:v>
                </c:pt>
                <c:pt idx="29">
                  <c:v>4.50795818696893</c:v>
                </c:pt>
                <c:pt idx="30">
                  <c:v>4.53881067971534</c:v>
                </c:pt>
                <c:pt idx="31">
                  <c:v>4.53420943905293</c:v>
                </c:pt>
                <c:pt idx="32">
                  <c:v>4.56246355929064</c:v>
                </c:pt>
                <c:pt idx="33">
                  <c:v>4.56408886497838</c:v>
                </c:pt>
                <c:pt idx="34">
                  <c:v>4.5883256623924</c:v>
                </c:pt>
                <c:pt idx="35">
                  <c:v>4.61239243808452</c:v>
                </c:pt>
                <c:pt idx="36">
                  <c:v>4.60417689512433</c:v>
                </c:pt>
                <c:pt idx="37">
                  <c:v>4.63178631759351</c:v>
                </c:pt>
                <c:pt idx="38">
                  <c:v>4.66450552039746</c:v>
                </c:pt>
                <c:pt idx="39">
                  <c:v>4.66010186134437</c:v>
                </c:pt>
                <c:pt idx="40">
                  <c:v>4.71262490313152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RUT_data!$F$426</c:f>
              <c:strCache>
                <c:ptCount val="1"/>
                <c:pt idx="0">
                  <c:v>Western A</c:v>
                </c:pt>
              </c:strCache>
            </c:strRef>
          </c:tx>
          <c:spPr>
            <a:noFill/>
            <a:ln w="12700">
              <a:solidFill>
                <a:srgbClr val="FF00FF"/>
              </a:solidFill>
              <a:prstDash val="solid"/>
            </a:ln>
            <a:effectLst/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  <a:effectLst/>
            </c:spPr>
          </c:marker>
          <c:xVal>
            <c:numRef>
              <c:f>RUT_data!$G$426:$AU$426</c:f>
              <c:numCache>
                <c:formatCode>General</c:formatCode>
                <c:ptCount val="41"/>
                <c:pt idx="0">
                  <c:v>6.36348700895619</c:v>
                </c:pt>
                <c:pt idx="1">
                  <c:v>6.38870333582112</c:v>
                </c:pt>
                <c:pt idx="2">
                  <c:v>6.4183870940891</c:v>
                </c:pt>
                <c:pt idx="3">
                  <c:v>6.44398403802564</c:v>
                </c:pt>
                <c:pt idx="4">
                  <c:v>6.44312828284481</c:v>
                </c:pt>
                <c:pt idx="5">
                  <c:v>6.4322428396061</c:v>
                </c:pt>
                <c:pt idx="6">
                  <c:v>6.4588710305354</c:v>
                </c:pt>
                <c:pt idx="7">
                  <c:v>6.45917123328063</c:v>
                </c:pt>
                <c:pt idx="8">
                  <c:v>6.50751290045361</c:v>
                </c:pt>
                <c:pt idx="9">
                  <c:v>6.54061846889679</c:v>
                </c:pt>
                <c:pt idx="10">
                  <c:v>6.50153345195561</c:v>
                </c:pt>
                <c:pt idx="11">
                  <c:v>6.41483075168199</c:v>
                </c:pt>
                <c:pt idx="12">
                  <c:v>6.42536327683972</c:v>
                </c:pt>
                <c:pt idx="13">
                  <c:v>6.50160053027298</c:v>
                </c:pt>
                <c:pt idx="14">
                  <c:v>6.50597081166421</c:v>
                </c:pt>
                <c:pt idx="15">
                  <c:v>6.4635931897782</c:v>
                </c:pt>
                <c:pt idx="16">
                  <c:v>6.43274668379263</c:v>
                </c:pt>
                <c:pt idx="17">
                  <c:v>6.44213544933533</c:v>
                </c:pt>
                <c:pt idx="18">
                  <c:v>6.45042035773592</c:v>
                </c:pt>
                <c:pt idx="19">
                  <c:v>6.46958613162621</c:v>
                </c:pt>
                <c:pt idx="20">
                  <c:v>6.4827629319682</c:v>
                </c:pt>
                <c:pt idx="21">
                  <c:v>6.47859404938376</c:v>
                </c:pt>
                <c:pt idx="22">
                  <c:v>6.45894461107312</c:v>
                </c:pt>
                <c:pt idx="23">
                  <c:v>6.48415439025907</c:v>
                </c:pt>
                <c:pt idx="24">
                  <c:v>6.53480755686619</c:v>
                </c:pt>
                <c:pt idx="25">
                  <c:v>6.57797151600124</c:v>
                </c:pt>
                <c:pt idx="26">
                  <c:v>6.56570713491804</c:v>
                </c:pt>
                <c:pt idx="27">
                  <c:v>6.64818141064078</c:v>
                </c:pt>
                <c:pt idx="28">
                  <c:v>6.68855390113519</c:v>
                </c:pt>
                <c:pt idx="29">
                  <c:v>6.70090633007349</c:v>
                </c:pt>
                <c:pt idx="30">
                  <c:v>6.79161371023007</c:v>
                </c:pt>
                <c:pt idx="31">
                  <c:v>6.81326164993133</c:v>
                </c:pt>
                <c:pt idx="32">
                  <c:v>6.83691692055057</c:v>
                </c:pt>
                <c:pt idx="33">
                  <c:v>6.85564278628438</c:v>
                </c:pt>
                <c:pt idx="34">
                  <c:v>6.87923059863347</c:v>
                </c:pt>
                <c:pt idx="35">
                  <c:v>6.91916015796115</c:v>
                </c:pt>
                <c:pt idx="36">
                  <c:v>6.93028397481382</c:v>
                </c:pt>
                <c:pt idx="37">
                  <c:v>6.97411155668069</c:v>
                </c:pt>
                <c:pt idx="38">
                  <c:v>6.99587330919358</c:v>
                </c:pt>
                <c:pt idx="39">
                  <c:v>6.98603605698525</c:v>
                </c:pt>
                <c:pt idx="40">
                  <c:v>6.99261746800078</c:v>
                </c:pt>
              </c:numCache>
            </c:numRef>
          </c:xVal>
          <c:yVal>
            <c:numRef>
              <c:f>RUT_data!$G$427:$AU$427</c:f>
              <c:numCache>
                <c:formatCode>General</c:formatCode>
                <c:ptCount val="41"/>
                <c:pt idx="0">
                  <c:v>4.06478137141959</c:v>
                </c:pt>
                <c:pt idx="1">
                  <c:v>4.10047670246718</c:v>
                </c:pt>
                <c:pt idx="2">
                  <c:v>4.13703272908164</c:v>
                </c:pt>
                <c:pt idx="3">
                  <c:v>4.17692404798457</c:v>
                </c:pt>
                <c:pt idx="4">
                  <c:v>4.18614768640458</c:v>
                </c:pt>
                <c:pt idx="5">
                  <c:v>4.19836631177799</c:v>
                </c:pt>
                <c:pt idx="6">
                  <c:v>4.23350016563815</c:v>
                </c:pt>
                <c:pt idx="7">
                  <c:v>4.25361219386618</c:v>
                </c:pt>
                <c:pt idx="8">
                  <c:v>4.30272480473968</c:v>
                </c:pt>
                <c:pt idx="9">
                  <c:v>4.35617690804379</c:v>
                </c:pt>
                <c:pt idx="10">
                  <c:v>4.32816877097334</c:v>
                </c:pt>
                <c:pt idx="11">
                  <c:v>4.26703972692557</c:v>
                </c:pt>
                <c:pt idx="12">
                  <c:v>4.2703049240738</c:v>
                </c:pt>
                <c:pt idx="13">
                  <c:v>4.36012089282628</c:v>
                </c:pt>
                <c:pt idx="14">
                  <c:v>4.37836184061781</c:v>
                </c:pt>
                <c:pt idx="15">
                  <c:v>4.34337619412992</c:v>
                </c:pt>
                <c:pt idx="16">
                  <c:v>4.33327429623431</c:v>
                </c:pt>
                <c:pt idx="17">
                  <c:v>4.35684811198145</c:v>
                </c:pt>
                <c:pt idx="18">
                  <c:v>4.37514012451933</c:v>
                </c:pt>
                <c:pt idx="19">
                  <c:v>4.39830094188642</c:v>
                </c:pt>
                <c:pt idx="20">
                  <c:v>4.43318649492428</c:v>
                </c:pt>
                <c:pt idx="21">
                  <c:v>4.44024814059831</c:v>
                </c:pt>
                <c:pt idx="22">
                  <c:v>4.43340775142432</c:v>
                </c:pt>
                <c:pt idx="23">
                  <c:v>4.46214207705303</c:v>
                </c:pt>
                <c:pt idx="24">
                  <c:v>4.51618985224406</c:v>
                </c:pt>
                <c:pt idx="25">
                  <c:v>4.55622642561008</c:v>
                </c:pt>
                <c:pt idx="26">
                  <c:v>4.55933547600154</c:v>
                </c:pt>
                <c:pt idx="27">
                  <c:v>4.64627207281991</c:v>
                </c:pt>
                <c:pt idx="28">
                  <c:v>4.69378065698806</c:v>
                </c:pt>
                <c:pt idx="29">
                  <c:v>4.710787343326</c:v>
                </c:pt>
                <c:pt idx="30">
                  <c:v>4.8038531567158</c:v>
                </c:pt>
                <c:pt idx="31">
                  <c:v>4.8292681921861</c:v>
                </c:pt>
                <c:pt idx="32">
                  <c:v>4.86747225470877</c:v>
                </c:pt>
                <c:pt idx="33">
                  <c:v>4.88850888421461</c:v>
                </c:pt>
                <c:pt idx="34">
                  <c:v>4.91686425485699</c:v>
                </c:pt>
                <c:pt idx="35">
                  <c:v>4.97056858802764</c:v>
                </c:pt>
                <c:pt idx="36">
                  <c:v>4.99599993436409</c:v>
                </c:pt>
                <c:pt idx="37">
                  <c:v>5.03822404838265</c:v>
                </c:pt>
                <c:pt idx="38">
                  <c:v>5.07252500636496</c:v>
                </c:pt>
                <c:pt idx="39">
                  <c:v>5.07661623826291</c:v>
                </c:pt>
                <c:pt idx="40">
                  <c:v>5.08909560243516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RUT_data!$F$428</c:f>
              <c:strCache>
                <c:ptCount val="1"/>
                <c:pt idx="0">
                  <c:v>Southern A</c:v>
                </c:pt>
              </c:strCache>
            </c:strRef>
          </c:tx>
          <c:spPr>
            <a:noFill/>
            <a:ln w="12700">
              <a:solidFill>
                <a:srgbClr val="008000"/>
              </a:solidFill>
              <a:prstDash val="solid"/>
            </a:ln>
            <a:effectLst/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  <a:effectLst/>
            </c:spPr>
          </c:marker>
          <c:xVal>
            <c:numRef>
              <c:f>RUT_data!$G$428:$AU$428</c:f>
              <c:numCache>
                <c:formatCode>General</c:formatCode>
                <c:ptCount val="41"/>
                <c:pt idx="0">
                  <c:v>6.61095297176864</c:v>
                </c:pt>
                <c:pt idx="1">
                  <c:v>6.61496069427556</c:v>
                </c:pt>
                <c:pt idx="2">
                  <c:v>6.63563971017843</c:v>
                </c:pt>
                <c:pt idx="3">
                  <c:v>6.62644464706661</c:v>
                </c:pt>
                <c:pt idx="4">
                  <c:v>6.64428168944552</c:v>
                </c:pt>
                <c:pt idx="5">
                  <c:v>6.67103807288436</c:v>
                </c:pt>
                <c:pt idx="6">
                  <c:v>6.77681866177464</c:v>
                </c:pt>
                <c:pt idx="7">
                  <c:v>6.69096457892229</c:v>
                </c:pt>
                <c:pt idx="8">
                  <c:v>6.74318873961254</c:v>
                </c:pt>
                <c:pt idx="9">
                  <c:v>6.71170957868842</c:v>
                </c:pt>
                <c:pt idx="10">
                  <c:v>6.79999705325391</c:v>
                </c:pt>
                <c:pt idx="11">
                  <c:v>6.84894123355708</c:v>
                </c:pt>
                <c:pt idx="12">
                  <c:v>6.75022804764118</c:v>
                </c:pt>
                <c:pt idx="13">
                  <c:v>6.84942620819088</c:v>
                </c:pt>
                <c:pt idx="14">
                  <c:v>6.7883194210371</c:v>
                </c:pt>
                <c:pt idx="15">
                  <c:v>6.77986277684571</c:v>
                </c:pt>
                <c:pt idx="16">
                  <c:v>6.79004263033261</c:v>
                </c:pt>
                <c:pt idx="17">
                  <c:v>6.79850697993104</c:v>
                </c:pt>
                <c:pt idx="18">
                  <c:v>6.76583280501504</c:v>
                </c:pt>
                <c:pt idx="19">
                  <c:v>6.77562746689233</c:v>
                </c:pt>
                <c:pt idx="20">
                  <c:v>6.81862302452048</c:v>
                </c:pt>
                <c:pt idx="21">
                  <c:v>6.73759593020616</c:v>
                </c:pt>
                <c:pt idx="22">
                  <c:v>6.61924576112642</c:v>
                </c:pt>
                <c:pt idx="23">
                  <c:v>6.66490895003777</c:v>
                </c:pt>
                <c:pt idx="24">
                  <c:v>6.70591487112515</c:v>
                </c:pt>
                <c:pt idx="25">
                  <c:v>6.6901589376096</c:v>
                </c:pt>
                <c:pt idx="26">
                  <c:v>6.69154723546296</c:v>
                </c:pt>
                <c:pt idx="27">
                  <c:v>6.71530890507235</c:v>
                </c:pt>
                <c:pt idx="28">
                  <c:v>6.72306474182116</c:v>
                </c:pt>
                <c:pt idx="29">
                  <c:v>6.69484761835847</c:v>
                </c:pt>
                <c:pt idx="30">
                  <c:v>6.68585913719149</c:v>
                </c:pt>
                <c:pt idx="31">
                  <c:v>6.51894825929171</c:v>
                </c:pt>
                <c:pt idx="32">
                  <c:v>6.62925819239235</c:v>
                </c:pt>
                <c:pt idx="33">
                  <c:v>6.6301264262696</c:v>
                </c:pt>
                <c:pt idx="34">
                  <c:v>6.54442802680709</c:v>
                </c:pt>
                <c:pt idx="35">
                  <c:v>6.66855197401663</c:v>
                </c:pt>
                <c:pt idx="36">
                  <c:v>6.65778533526509</c:v>
                </c:pt>
                <c:pt idx="37">
                  <c:v>6.6379423803761</c:v>
                </c:pt>
                <c:pt idx="38">
                  <c:v>6.66633084377738</c:v>
                </c:pt>
                <c:pt idx="39">
                  <c:v>6.72765666758938</c:v>
                </c:pt>
                <c:pt idx="40">
                  <c:v>6.69620472620016</c:v>
                </c:pt>
              </c:numCache>
            </c:numRef>
          </c:xVal>
          <c:yVal>
            <c:numRef>
              <c:f>RUT_data!$G$429:$AU$429</c:f>
              <c:numCache>
                <c:formatCode>General</c:formatCode>
                <c:ptCount val="41"/>
                <c:pt idx="0">
                  <c:v>3.41403200681346</c:v>
                </c:pt>
                <c:pt idx="1">
                  <c:v>3.43476375816061</c:v>
                </c:pt>
                <c:pt idx="2">
                  <c:v>3.47099283755486</c:v>
                </c:pt>
                <c:pt idx="3">
                  <c:v>3.48057700691721</c:v>
                </c:pt>
                <c:pt idx="4">
                  <c:v>3.51485432026183</c:v>
                </c:pt>
                <c:pt idx="5">
                  <c:v>3.55593448866219</c:v>
                </c:pt>
                <c:pt idx="6">
                  <c:v>3.67249864909869</c:v>
                </c:pt>
                <c:pt idx="7">
                  <c:v>3.60112654061387</c:v>
                </c:pt>
                <c:pt idx="8">
                  <c:v>3.66690657326534</c:v>
                </c:pt>
                <c:pt idx="9">
                  <c:v>3.65199303830115</c:v>
                </c:pt>
                <c:pt idx="10">
                  <c:v>3.75129509782631</c:v>
                </c:pt>
                <c:pt idx="11">
                  <c:v>3.81323509467444</c:v>
                </c:pt>
                <c:pt idx="12">
                  <c:v>3.73233078526946</c:v>
                </c:pt>
                <c:pt idx="13">
                  <c:v>3.84211863580962</c:v>
                </c:pt>
                <c:pt idx="14">
                  <c:v>3.80033652786538</c:v>
                </c:pt>
                <c:pt idx="15">
                  <c:v>3.80664571510291</c:v>
                </c:pt>
                <c:pt idx="16">
                  <c:v>3.8347466321277</c:v>
                </c:pt>
                <c:pt idx="17">
                  <c:v>3.85819413867436</c:v>
                </c:pt>
                <c:pt idx="18">
                  <c:v>3.84245104374683</c:v>
                </c:pt>
                <c:pt idx="19">
                  <c:v>3.86679177104291</c:v>
                </c:pt>
                <c:pt idx="20">
                  <c:v>3.9314641623573</c:v>
                </c:pt>
                <c:pt idx="21">
                  <c:v>3.87307083518788</c:v>
                </c:pt>
                <c:pt idx="22">
                  <c:v>3.77869095152102</c:v>
                </c:pt>
                <c:pt idx="23">
                  <c:v>3.84074642634434</c:v>
                </c:pt>
                <c:pt idx="24">
                  <c:v>3.89924727847332</c:v>
                </c:pt>
                <c:pt idx="25">
                  <c:v>3.89423592893341</c:v>
                </c:pt>
                <c:pt idx="26">
                  <c:v>3.90577128825634</c:v>
                </c:pt>
                <c:pt idx="27">
                  <c:v>3.94615129010108</c:v>
                </c:pt>
                <c:pt idx="28">
                  <c:v>3.97555430432423</c:v>
                </c:pt>
                <c:pt idx="29">
                  <c:v>3.97333646953479</c:v>
                </c:pt>
                <c:pt idx="30">
                  <c:v>3.98662954718781</c:v>
                </c:pt>
                <c:pt idx="31">
                  <c:v>3.84559769617237</c:v>
                </c:pt>
                <c:pt idx="32">
                  <c:v>3.97488718035648</c:v>
                </c:pt>
                <c:pt idx="33">
                  <c:v>3.99367171070892</c:v>
                </c:pt>
                <c:pt idx="34">
                  <c:v>3.92911464273873</c:v>
                </c:pt>
                <c:pt idx="35">
                  <c:v>4.06723846433134</c:v>
                </c:pt>
                <c:pt idx="36">
                  <c:v>4.07224226902676</c:v>
                </c:pt>
                <c:pt idx="37">
                  <c:v>4.07173050265287</c:v>
                </c:pt>
                <c:pt idx="38">
                  <c:v>4.11240741683476</c:v>
                </c:pt>
                <c:pt idx="39">
                  <c:v>4.18830078607657</c:v>
                </c:pt>
                <c:pt idx="40">
                  <c:v>4.17301637165977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RUT_data!$F$430</c:f>
              <c:strCache>
                <c:ptCount val="1"/>
                <c:pt idx="0">
                  <c:v>SSA</c:v>
                </c:pt>
              </c:strCache>
            </c:strRef>
          </c:tx>
          <c:spPr>
            <a:noFill/>
            <a:ln w="12700">
              <a:solidFill>
                <a:srgbClr val="FF66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  <a:effectLst/>
            </c:spPr>
          </c:marker>
          <c:xVal>
            <c:numRef>
              <c:f>RUT_data!$G$430:$AU$430</c:f>
              <c:numCache>
                <c:formatCode>General</c:formatCode>
                <c:ptCount val="41"/>
                <c:pt idx="0">
                  <c:v>6.31435417613645</c:v>
                </c:pt>
                <c:pt idx="1">
                  <c:v>6.3308546909499</c:v>
                </c:pt>
                <c:pt idx="2">
                  <c:v>6.34827567225547</c:v>
                </c:pt>
                <c:pt idx="3">
                  <c:v>6.35390452129291</c:v>
                </c:pt>
                <c:pt idx="4">
                  <c:v>6.34950962611934</c:v>
                </c:pt>
                <c:pt idx="5">
                  <c:v>6.3552117827705</c:v>
                </c:pt>
                <c:pt idx="6">
                  <c:v>6.40264943993411</c:v>
                </c:pt>
                <c:pt idx="7">
                  <c:v>6.38017174920314</c:v>
                </c:pt>
                <c:pt idx="8">
                  <c:v>6.42247305340403</c:v>
                </c:pt>
                <c:pt idx="9">
                  <c:v>6.44239778741437</c:v>
                </c:pt>
                <c:pt idx="10">
                  <c:v>6.43451645197159</c:v>
                </c:pt>
                <c:pt idx="11">
                  <c:v>6.40886243478476</c:v>
                </c:pt>
                <c:pt idx="12">
                  <c:v>6.3856409152805</c:v>
                </c:pt>
                <c:pt idx="13">
                  <c:v>6.43997378736765</c:v>
                </c:pt>
                <c:pt idx="14">
                  <c:v>6.4295286294976</c:v>
                </c:pt>
                <c:pt idx="15">
                  <c:v>6.40634441903545</c:v>
                </c:pt>
                <c:pt idx="16">
                  <c:v>6.39989217183001</c:v>
                </c:pt>
                <c:pt idx="17">
                  <c:v>6.39912573233519</c:v>
                </c:pt>
                <c:pt idx="18">
                  <c:v>6.37884401562207</c:v>
                </c:pt>
                <c:pt idx="19">
                  <c:v>6.3860790040731</c:v>
                </c:pt>
                <c:pt idx="20">
                  <c:v>6.40465582337221</c:v>
                </c:pt>
                <c:pt idx="21">
                  <c:v>6.38275997560251</c:v>
                </c:pt>
                <c:pt idx="22">
                  <c:v>6.35472330119331</c:v>
                </c:pt>
                <c:pt idx="23">
                  <c:v>6.34670541334781</c:v>
                </c:pt>
                <c:pt idx="24">
                  <c:v>6.38607010804164</c:v>
                </c:pt>
                <c:pt idx="25">
                  <c:v>6.39883947949331</c:v>
                </c:pt>
                <c:pt idx="26">
                  <c:v>6.38044897604734</c:v>
                </c:pt>
                <c:pt idx="27">
                  <c:v>6.42373444477993</c:v>
                </c:pt>
                <c:pt idx="28">
                  <c:v>6.43653568824331</c:v>
                </c:pt>
                <c:pt idx="29">
                  <c:v>6.42893800287864</c:v>
                </c:pt>
                <c:pt idx="30">
                  <c:v>6.47102545115056</c:v>
                </c:pt>
                <c:pt idx="31">
                  <c:v>6.44426972825264</c:v>
                </c:pt>
                <c:pt idx="32">
                  <c:v>6.45463195492139</c:v>
                </c:pt>
                <c:pt idx="33">
                  <c:v>6.45858074425398</c:v>
                </c:pt>
                <c:pt idx="34">
                  <c:v>6.45149552744561</c:v>
                </c:pt>
                <c:pt idx="35">
                  <c:v>6.49314557550865</c:v>
                </c:pt>
                <c:pt idx="36">
                  <c:v>6.48658438080827</c:v>
                </c:pt>
                <c:pt idx="37">
                  <c:v>6.50461922255433</c:v>
                </c:pt>
                <c:pt idx="38">
                  <c:v>6.52100207902619</c:v>
                </c:pt>
                <c:pt idx="39">
                  <c:v>6.51609081246401</c:v>
                </c:pt>
                <c:pt idx="40">
                  <c:v>6.5253608140416</c:v>
                </c:pt>
              </c:numCache>
            </c:numRef>
          </c:xVal>
          <c:yVal>
            <c:numRef>
              <c:f>RUT_data!$G$431:$AU$431</c:f>
              <c:numCache>
                <c:formatCode>General</c:formatCode>
                <c:ptCount val="41"/>
                <c:pt idx="0">
                  <c:v>3.84264773789788</c:v>
                </c:pt>
                <c:pt idx="1">
                  <c:v>3.87470745568019</c:v>
                </c:pt>
                <c:pt idx="2">
                  <c:v>3.90640553888157</c:v>
                </c:pt>
                <c:pt idx="3">
                  <c:v>3.93071725963234</c:v>
                </c:pt>
                <c:pt idx="4">
                  <c:v>3.9427769098312</c:v>
                </c:pt>
                <c:pt idx="5">
                  <c:v>3.96630658583831</c:v>
                </c:pt>
                <c:pt idx="6">
                  <c:v>4.02723397078289</c:v>
                </c:pt>
                <c:pt idx="7">
                  <c:v>4.0249556311864</c:v>
                </c:pt>
                <c:pt idx="8">
                  <c:v>4.07903766020066</c:v>
                </c:pt>
                <c:pt idx="9">
                  <c:v>4.11803164543863</c:v>
                </c:pt>
                <c:pt idx="10">
                  <c:v>4.12307044697554</c:v>
                </c:pt>
                <c:pt idx="11">
                  <c:v>4.1179026451982</c:v>
                </c:pt>
                <c:pt idx="12">
                  <c:v>4.10735209648464</c:v>
                </c:pt>
                <c:pt idx="13">
                  <c:v>4.17817727566548</c:v>
                </c:pt>
                <c:pt idx="14">
                  <c:v>4.18666697174745</c:v>
                </c:pt>
                <c:pt idx="15">
                  <c:v>4.17898176841315</c:v>
                </c:pt>
                <c:pt idx="16">
                  <c:v>4.19323827963415</c:v>
                </c:pt>
                <c:pt idx="17">
                  <c:v>4.21022278430848</c:v>
                </c:pt>
                <c:pt idx="18">
                  <c:v>4.21068100381519</c:v>
                </c:pt>
                <c:pt idx="19">
                  <c:v>4.23216802834076</c:v>
                </c:pt>
                <c:pt idx="20">
                  <c:v>4.2728406262054</c:v>
                </c:pt>
                <c:pt idx="21">
                  <c:v>4.27231546022632</c:v>
                </c:pt>
                <c:pt idx="22">
                  <c:v>4.26348610408583</c:v>
                </c:pt>
                <c:pt idx="23">
                  <c:v>4.27211890039872</c:v>
                </c:pt>
                <c:pt idx="24">
                  <c:v>4.32316806557913</c:v>
                </c:pt>
                <c:pt idx="25">
                  <c:v>4.34681412385595</c:v>
                </c:pt>
                <c:pt idx="26">
                  <c:v>4.34949393500367</c:v>
                </c:pt>
                <c:pt idx="27">
                  <c:v>4.40296850183612</c:v>
                </c:pt>
                <c:pt idx="28">
                  <c:v>4.43611767691946</c:v>
                </c:pt>
                <c:pt idx="29">
                  <c:v>4.45188544602905</c:v>
                </c:pt>
                <c:pt idx="30">
                  <c:v>4.50829053445896</c:v>
                </c:pt>
                <c:pt idx="31">
                  <c:v>4.49611311723418</c:v>
                </c:pt>
                <c:pt idx="32">
                  <c:v>4.54516191024495</c:v>
                </c:pt>
                <c:pt idx="33">
                  <c:v>4.5601705702616</c:v>
                </c:pt>
                <c:pt idx="34">
                  <c:v>4.57306923006714</c:v>
                </c:pt>
                <c:pt idx="35">
                  <c:v>4.63030543456931</c:v>
                </c:pt>
                <c:pt idx="36">
                  <c:v>4.64045494773679</c:v>
                </c:pt>
                <c:pt idx="37">
                  <c:v>4.67334698672232</c:v>
                </c:pt>
                <c:pt idx="38">
                  <c:v>4.70814891277408</c:v>
                </c:pt>
                <c:pt idx="39">
                  <c:v>4.72156068744633</c:v>
                </c:pt>
                <c:pt idx="40">
                  <c:v>4.74362942932831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RUT_data!$F$432</c:f>
              <c:strCache>
                <c:ptCount val="1"/>
                <c:pt idx="0">
                  <c:v>Southern A - SA</c:v>
                </c:pt>
              </c:strCache>
            </c:strRef>
          </c:tx>
          <c:spPr>
            <a:noFill/>
            <a:ln w="12700">
              <a:solidFill>
                <a:srgbClr val="800000"/>
              </a:solidFill>
              <a:prstDash val="solid"/>
            </a:ln>
            <a:effectLst/>
          </c:spPr>
          <c:marker>
            <c:symbol val="circle"/>
            <c:size val="6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  <a:effectLst/>
            </c:spPr>
          </c:marker>
          <c:xVal>
            <c:numRef>
              <c:f>RUT_data!$G$432:$AU$432</c:f>
              <c:numCache>
                <c:formatCode>General</c:formatCode>
                <c:ptCount val="41"/>
                <c:pt idx="0">
                  <c:v>6.0088042374821</c:v>
                </c:pt>
                <c:pt idx="1">
                  <c:v>6.0196898859864</c:v>
                </c:pt>
                <c:pt idx="2">
                  <c:v>6.01719460597128</c:v>
                </c:pt>
                <c:pt idx="3">
                  <c:v>6.05466396357357</c:v>
                </c:pt>
                <c:pt idx="4">
                  <c:v>6.05202440710252</c:v>
                </c:pt>
                <c:pt idx="5">
                  <c:v>6.07142079334973</c:v>
                </c:pt>
                <c:pt idx="6">
                  <c:v>6.11364981855272</c:v>
                </c:pt>
                <c:pt idx="7">
                  <c:v>6.08134684269728</c:v>
                </c:pt>
                <c:pt idx="8">
                  <c:v>6.14753946952057</c:v>
                </c:pt>
                <c:pt idx="9">
                  <c:v>6.11991826575135</c:v>
                </c:pt>
                <c:pt idx="10">
                  <c:v>6.19704668958043</c:v>
                </c:pt>
                <c:pt idx="11">
                  <c:v>6.23468294165282</c:v>
                </c:pt>
                <c:pt idx="12">
                  <c:v>6.19593342172194</c:v>
                </c:pt>
                <c:pt idx="13">
                  <c:v>6.21584386666192</c:v>
                </c:pt>
                <c:pt idx="14">
                  <c:v>6.12242834855117</c:v>
                </c:pt>
                <c:pt idx="15">
                  <c:v>6.12197850796015</c:v>
                </c:pt>
                <c:pt idx="16">
                  <c:v>6.08847744247315</c:v>
                </c:pt>
                <c:pt idx="17">
                  <c:v>6.05618689670255</c:v>
                </c:pt>
                <c:pt idx="18">
                  <c:v>6.00521133063816</c:v>
                </c:pt>
                <c:pt idx="19">
                  <c:v>5.98951292791037</c:v>
                </c:pt>
                <c:pt idx="20">
                  <c:v>6.00555326993687</c:v>
                </c:pt>
                <c:pt idx="21">
                  <c:v>5.95438480164534</c:v>
                </c:pt>
                <c:pt idx="22">
                  <c:v>5.87044663707677</c:v>
                </c:pt>
                <c:pt idx="23">
                  <c:v>5.8961480292111</c:v>
                </c:pt>
                <c:pt idx="24">
                  <c:v>5.94435792609047</c:v>
                </c:pt>
                <c:pt idx="25">
                  <c:v>5.94304896357004</c:v>
                </c:pt>
                <c:pt idx="26">
                  <c:v>5.89523271208805</c:v>
                </c:pt>
                <c:pt idx="27">
                  <c:v>5.95771126211858</c:v>
                </c:pt>
                <c:pt idx="28">
                  <c:v>5.92894361840388</c:v>
                </c:pt>
                <c:pt idx="29">
                  <c:v>5.90485456161424</c:v>
                </c:pt>
                <c:pt idx="30">
                  <c:v>5.88982255318633</c:v>
                </c:pt>
                <c:pt idx="31">
                  <c:v>5.72939884255809</c:v>
                </c:pt>
                <c:pt idx="32">
                  <c:v>5.86028815263419</c:v>
                </c:pt>
                <c:pt idx="33">
                  <c:v>5.81979938166173</c:v>
                </c:pt>
                <c:pt idx="34">
                  <c:v>5.82425654938392</c:v>
                </c:pt>
                <c:pt idx="35">
                  <c:v>5.94186211294589</c:v>
                </c:pt>
                <c:pt idx="36">
                  <c:v>5.91739994391499</c:v>
                </c:pt>
                <c:pt idx="37">
                  <c:v>5.95128012654467</c:v>
                </c:pt>
                <c:pt idx="38">
                  <c:v>5.96127867389601</c:v>
                </c:pt>
                <c:pt idx="39">
                  <c:v>6.0055646230304</c:v>
                </c:pt>
                <c:pt idx="40">
                  <c:v>6.02892083479424</c:v>
                </c:pt>
              </c:numCache>
            </c:numRef>
          </c:xVal>
          <c:yVal>
            <c:numRef>
              <c:f>RUT_data!$G$433:$AU$433</c:f>
              <c:numCache>
                <c:formatCode>General</c:formatCode>
                <c:ptCount val="41"/>
                <c:pt idx="0">
                  <c:v>3.01132999751868</c:v>
                </c:pt>
                <c:pt idx="1">
                  <c:v>3.03645092244269</c:v>
                </c:pt>
                <c:pt idx="2">
                  <c:v>3.04893416026379</c:v>
                </c:pt>
                <c:pt idx="3">
                  <c:v>3.10121856809773</c:v>
                </c:pt>
                <c:pt idx="4">
                  <c:v>3.11221793794161</c:v>
                </c:pt>
                <c:pt idx="5">
                  <c:v>3.14574781553044</c:v>
                </c:pt>
                <c:pt idx="6">
                  <c:v>3.2017350940498</c:v>
                </c:pt>
                <c:pt idx="7">
                  <c:v>3.18549750116319</c:v>
                </c:pt>
                <c:pt idx="8">
                  <c:v>3.26495942265831</c:v>
                </c:pt>
                <c:pt idx="9">
                  <c:v>3.2561683361761</c:v>
                </c:pt>
                <c:pt idx="10">
                  <c:v>3.34953683933553</c:v>
                </c:pt>
                <c:pt idx="11">
                  <c:v>3.40550522809887</c:v>
                </c:pt>
                <c:pt idx="12">
                  <c:v>3.38620021814074</c:v>
                </c:pt>
                <c:pt idx="13">
                  <c:v>3.42447835893069</c:v>
                </c:pt>
                <c:pt idx="14">
                  <c:v>3.3565520947072</c:v>
                </c:pt>
                <c:pt idx="15">
                  <c:v>3.37786694274826</c:v>
                </c:pt>
                <c:pt idx="16">
                  <c:v>3.36962783783438</c:v>
                </c:pt>
                <c:pt idx="17">
                  <c:v>3.35965580346739</c:v>
                </c:pt>
                <c:pt idx="18">
                  <c:v>3.33428329580723</c:v>
                </c:pt>
                <c:pt idx="19">
                  <c:v>3.3386753731919</c:v>
                </c:pt>
                <c:pt idx="20">
                  <c:v>3.37784156413995</c:v>
                </c:pt>
                <c:pt idx="21">
                  <c:v>3.35153604719037</c:v>
                </c:pt>
                <c:pt idx="22">
                  <c:v>3.29292166941701</c:v>
                </c:pt>
                <c:pt idx="23">
                  <c:v>3.33791082311809</c:v>
                </c:pt>
                <c:pt idx="24">
                  <c:v>3.40325070147036</c:v>
                </c:pt>
                <c:pt idx="25">
                  <c:v>3.41522228118809</c:v>
                </c:pt>
                <c:pt idx="26">
                  <c:v>3.38044781727052</c:v>
                </c:pt>
                <c:pt idx="27">
                  <c:v>3.46166984274144</c:v>
                </c:pt>
                <c:pt idx="28">
                  <c:v>3.45567988577451</c:v>
                </c:pt>
                <c:pt idx="29">
                  <c:v>3.45976759024215</c:v>
                </c:pt>
                <c:pt idx="30">
                  <c:v>3.4687784472276</c:v>
                </c:pt>
                <c:pt idx="31">
                  <c:v>3.33625467238753</c:v>
                </c:pt>
                <c:pt idx="32">
                  <c:v>3.48918317736725</c:v>
                </c:pt>
                <c:pt idx="33">
                  <c:v>3.46898622362453</c:v>
                </c:pt>
                <c:pt idx="34">
                  <c:v>3.49435894954923</c:v>
                </c:pt>
                <c:pt idx="35">
                  <c:v>3.62872339990317</c:v>
                </c:pt>
                <c:pt idx="36">
                  <c:v>3.62176669916916</c:v>
                </c:pt>
                <c:pt idx="37">
                  <c:v>3.67361878636823</c:v>
                </c:pt>
                <c:pt idx="38">
                  <c:v>3.69820577441562</c:v>
                </c:pt>
                <c:pt idx="39">
                  <c:v>3.75924434387071</c:v>
                </c:pt>
                <c:pt idx="40">
                  <c:v>3.79857747575857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RUT_data!$F$434</c:f>
              <c:strCache>
                <c:ptCount val="1"/>
                <c:pt idx="0">
                  <c:v>Nigeria</c:v>
                </c:pt>
              </c:strCache>
            </c:strRef>
          </c:tx>
          <c:spPr>
            <a:noFill/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xVal>
            <c:numRef>
              <c:f>RUT_data!$G$434:$AU$434</c:f>
              <c:numCache>
                <c:formatCode>General</c:formatCode>
                <c:ptCount val="41"/>
                <c:pt idx="0">
                  <c:v>6.5369673842244</c:v>
                </c:pt>
                <c:pt idx="1">
                  <c:v>6.55928757615064</c:v>
                </c:pt>
                <c:pt idx="2">
                  <c:v>6.59297470295239</c:v>
                </c:pt>
                <c:pt idx="3">
                  <c:v>6.61020606957136</c:v>
                </c:pt>
                <c:pt idx="4">
                  <c:v>6.63907461955914</c:v>
                </c:pt>
                <c:pt idx="5">
                  <c:v>6.59687544964232</c:v>
                </c:pt>
                <c:pt idx="6">
                  <c:v>6.62351629278123</c:v>
                </c:pt>
                <c:pt idx="7">
                  <c:v>6.62399369392453</c:v>
                </c:pt>
                <c:pt idx="8">
                  <c:v>6.71556731787249</c:v>
                </c:pt>
                <c:pt idx="9">
                  <c:v>6.78578030543061</c:v>
                </c:pt>
                <c:pt idx="10">
                  <c:v>6.68311317223423</c:v>
                </c:pt>
                <c:pt idx="11">
                  <c:v>6.55617913065841</c:v>
                </c:pt>
                <c:pt idx="12">
                  <c:v>6.60338039051049</c:v>
                </c:pt>
                <c:pt idx="13">
                  <c:v>6.70070315115843</c:v>
                </c:pt>
                <c:pt idx="14">
                  <c:v>6.67388179561648</c:v>
                </c:pt>
                <c:pt idx="15">
                  <c:v>6.61472639855455</c:v>
                </c:pt>
                <c:pt idx="16">
                  <c:v>6.60007603789641</c:v>
                </c:pt>
                <c:pt idx="17">
                  <c:v>6.57809424341943</c:v>
                </c:pt>
                <c:pt idx="18">
                  <c:v>6.60315075167494</c:v>
                </c:pt>
                <c:pt idx="19">
                  <c:v>6.65906103837591</c:v>
                </c:pt>
                <c:pt idx="20">
                  <c:v>6.6529800961617</c:v>
                </c:pt>
                <c:pt idx="21">
                  <c:v>6.67784860456586</c:v>
                </c:pt>
                <c:pt idx="22">
                  <c:v>6.69340261690524</c:v>
                </c:pt>
                <c:pt idx="23">
                  <c:v>6.74530647994725</c:v>
                </c:pt>
                <c:pt idx="24">
                  <c:v>6.82030020827445</c:v>
                </c:pt>
                <c:pt idx="25">
                  <c:v>6.8767023233639</c:v>
                </c:pt>
                <c:pt idx="26">
                  <c:v>6.89867820545574</c:v>
                </c:pt>
                <c:pt idx="27">
                  <c:v>7.04014999236695</c:v>
                </c:pt>
                <c:pt idx="28">
                  <c:v>7.12995473367131</c:v>
                </c:pt>
                <c:pt idx="29">
                  <c:v>7.19732315198732</c:v>
                </c:pt>
                <c:pt idx="30">
                  <c:v>7.32446586277275</c:v>
                </c:pt>
                <c:pt idx="31">
                  <c:v>7.40023374616899</c:v>
                </c:pt>
                <c:pt idx="32">
                  <c:v>7.46034728225031</c:v>
                </c:pt>
                <c:pt idx="33">
                  <c:v>7.49499310297333</c:v>
                </c:pt>
                <c:pt idx="34">
                  <c:v>7.52630730526998</c:v>
                </c:pt>
                <c:pt idx="35">
                  <c:v>7.56820462405401</c:v>
                </c:pt>
                <c:pt idx="36">
                  <c:v>7.60959138808638</c:v>
                </c:pt>
                <c:pt idx="37">
                  <c:v>7.66610936481818</c:v>
                </c:pt>
                <c:pt idx="38">
                  <c:v>7.7089417925579</c:v>
                </c:pt>
                <c:pt idx="39">
                  <c:v>7.71595488252437</c:v>
                </c:pt>
                <c:pt idx="40">
                  <c:v>7.71718704458142</c:v>
                </c:pt>
              </c:numCache>
            </c:numRef>
          </c:xVal>
          <c:yVal>
            <c:numRef>
              <c:f>RUT_data!$G$435:$AU$435</c:f>
              <c:numCache>
                <c:formatCode>General</c:formatCode>
                <c:ptCount val="41"/>
                <c:pt idx="0">
                  <c:v>4.84755900478965</c:v>
                </c:pt>
                <c:pt idx="1">
                  <c:v>4.88102069159042</c:v>
                </c:pt>
                <c:pt idx="2">
                  <c:v>4.90170393074506</c:v>
                </c:pt>
                <c:pt idx="3">
                  <c:v>4.92504868933781</c:v>
                </c:pt>
                <c:pt idx="4">
                  <c:v>4.945970734016</c:v>
                </c:pt>
                <c:pt idx="5">
                  <c:v>4.94940067776686</c:v>
                </c:pt>
                <c:pt idx="6">
                  <c:v>4.97831200027525</c:v>
                </c:pt>
                <c:pt idx="7">
                  <c:v>4.99678505838301</c:v>
                </c:pt>
                <c:pt idx="8">
                  <c:v>5.04574144013978</c:v>
                </c:pt>
                <c:pt idx="9">
                  <c:v>5.15747176086663</c:v>
                </c:pt>
                <c:pt idx="10">
                  <c:v>5.06854418742301</c:v>
                </c:pt>
                <c:pt idx="11">
                  <c:v>5.00619719817525</c:v>
                </c:pt>
                <c:pt idx="12">
                  <c:v>4.97766736673342</c:v>
                </c:pt>
                <c:pt idx="13">
                  <c:v>5.12425332282215</c:v>
                </c:pt>
                <c:pt idx="14">
                  <c:v>5.12156225716658</c:v>
                </c:pt>
                <c:pt idx="15">
                  <c:v>5.05944827325008</c:v>
                </c:pt>
                <c:pt idx="16">
                  <c:v>5.101753223519</c:v>
                </c:pt>
                <c:pt idx="17">
                  <c:v>5.10374132932348</c:v>
                </c:pt>
                <c:pt idx="18">
                  <c:v>5.1316881199811</c:v>
                </c:pt>
                <c:pt idx="19">
                  <c:v>5.16065200903429</c:v>
                </c:pt>
                <c:pt idx="20">
                  <c:v>5.19995434400887</c:v>
                </c:pt>
                <c:pt idx="21">
                  <c:v>5.21508229886757</c:v>
                </c:pt>
                <c:pt idx="22">
                  <c:v>5.23110543497014</c:v>
                </c:pt>
                <c:pt idx="23">
                  <c:v>5.22791130719867</c:v>
                </c:pt>
                <c:pt idx="24">
                  <c:v>5.27527702706597</c:v>
                </c:pt>
                <c:pt idx="25">
                  <c:v>5.26820935425225</c:v>
                </c:pt>
                <c:pt idx="26">
                  <c:v>5.28207366044002</c:v>
                </c:pt>
                <c:pt idx="27">
                  <c:v>5.41990143476254</c:v>
                </c:pt>
                <c:pt idx="28">
                  <c:v>5.46836378474921</c:v>
                </c:pt>
                <c:pt idx="29">
                  <c:v>5.50799007696981</c:v>
                </c:pt>
                <c:pt idx="30">
                  <c:v>5.58294462529066</c:v>
                </c:pt>
                <c:pt idx="31">
                  <c:v>5.6402879908597</c:v>
                </c:pt>
                <c:pt idx="32">
                  <c:v>5.67943838848704</c:v>
                </c:pt>
                <c:pt idx="33">
                  <c:v>5.69133949138126</c:v>
                </c:pt>
                <c:pt idx="34">
                  <c:v>5.6930121992653</c:v>
                </c:pt>
                <c:pt idx="35">
                  <c:v>5.72672262054227</c:v>
                </c:pt>
                <c:pt idx="36">
                  <c:v>5.77149723396576</c:v>
                </c:pt>
                <c:pt idx="37">
                  <c:v>5.79345165020104</c:v>
                </c:pt>
                <c:pt idx="38">
                  <c:v>5.84370276245086</c:v>
                </c:pt>
                <c:pt idx="39">
                  <c:v>5.83970261665622</c:v>
                </c:pt>
                <c:pt idx="40">
                  <c:v>5.86374550110218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RUT_data!$F$436</c:f>
              <c:strCache>
                <c:ptCount val="1"/>
                <c:pt idx="0">
                  <c:v>South Africa</c:v>
                </c:pt>
              </c:strCache>
            </c:strRef>
          </c:tx>
          <c:spPr>
            <a:noFill/>
            <a:ln w="12700">
              <a:solidFill>
                <a:srgbClr val="0000FF"/>
              </a:solidFill>
              <a:prstDash val="solid"/>
            </a:ln>
            <a:effectLst/>
          </c:spPr>
          <c:marker>
            <c:symbol val="triang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  <a:effectLst/>
            </c:spPr>
          </c:marker>
          <c:xVal>
            <c:numRef>
              <c:f>RUT_data!$G$436:$AU$436</c:f>
              <c:numCache>
                <c:formatCode>General</c:formatCode>
                <c:ptCount val="41"/>
                <c:pt idx="0">
                  <c:v>7.76105600254171</c:v>
                </c:pt>
                <c:pt idx="1">
                  <c:v>7.76526307890807</c:v>
                </c:pt>
                <c:pt idx="2">
                  <c:v>7.81167066625626</c:v>
                </c:pt>
                <c:pt idx="3">
                  <c:v>7.76998295220823</c:v>
                </c:pt>
                <c:pt idx="4">
                  <c:v>7.81281165559222</c:v>
                </c:pt>
                <c:pt idx="5">
                  <c:v>7.85342949239619</c:v>
                </c:pt>
                <c:pt idx="6">
                  <c:v>8.01850887493299</c:v>
                </c:pt>
                <c:pt idx="7">
                  <c:v>7.89888714394446</c:v>
                </c:pt>
                <c:pt idx="8">
                  <c:v>7.94868561362385</c:v>
                </c:pt>
                <c:pt idx="9">
                  <c:v>7.92358546421047</c:v>
                </c:pt>
                <c:pt idx="10">
                  <c:v>8.04753846820425</c:v>
                </c:pt>
                <c:pt idx="11">
                  <c:v>8.13429785093576</c:v>
                </c:pt>
                <c:pt idx="12">
                  <c:v>8.01115633034937</c:v>
                </c:pt>
                <c:pt idx="13">
                  <c:v>8.21519985675767</c:v>
                </c:pt>
                <c:pt idx="14">
                  <c:v>8.21811473339536</c:v>
                </c:pt>
                <c:pt idx="15">
                  <c:v>8.24499626290506</c:v>
                </c:pt>
                <c:pt idx="16">
                  <c:v>8.33613803423894</c:v>
                </c:pt>
                <c:pt idx="17">
                  <c:v>8.4257719642699</c:v>
                </c:pt>
                <c:pt idx="18">
                  <c:v>8.46181027561127</c:v>
                </c:pt>
                <c:pt idx="19">
                  <c:v>8.54957454292597</c:v>
                </c:pt>
                <c:pt idx="20">
                  <c:v>8.62716250094197</c:v>
                </c:pt>
                <c:pt idx="21">
                  <c:v>8.54118081534355</c:v>
                </c:pt>
                <c:pt idx="22">
                  <c:v>8.41262003508638</c:v>
                </c:pt>
                <c:pt idx="23">
                  <c:v>8.48526245335773</c:v>
                </c:pt>
                <c:pt idx="24">
                  <c:v>8.53324018203664</c:v>
                </c:pt>
                <c:pt idx="25">
                  <c:v>8.52303138865616</c:v>
                </c:pt>
                <c:pt idx="26">
                  <c:v>8.57702228593014</c:v>
                </c:pt>
                <c:pt idx="27">
                  <c:v>8.59812480832692</c:v>
                </c:pt>
                <c:pt idx="28">
                  <c:v>8.65703865150606</c:v>
                </c:pt>
                <c:pt idx="29">
                  <c:v>8.65050747559215</c:v>
                </c:pt>
                <c:pt idx="30">
                  <c:v>8.67266305414353</c:v>
                </c:pt>
                <c:pt idx="31">
                  <c:v>8.52458749533981</c:v>
                </c:pt>
                <c:pt idx="32">
                  <c:v>8.64310334558438</c:v>
                </c:pt>
                <c:pt idx="33">
                  <c:v>8.69947744343914</c:v>
                </c:pt>
                <c:pt idx="34">
                  <c:v>8.57062145261414</c:v>
                </c:pt>
                <c:pt idx="35">
                  <c:v>8.72782150797483</c:v>
                </c:pt>
                <c:pt idx="36">
                  <c:v>8.75762265252331</c:v>
                </c:pt>
                <c:pt idx="37">
                  <c:v>8.72055082570722</c:v>
                </c:pt>
                <c:pt idx="38">
                  <c:v>8.79211561907119</c:v>
                </c:pt>
                <c:pt idx="39">
                  <c:v>8.89865897556876</c:v>
                </c:pt>
                <c:pt idx="40">
                  <c:v>8.84836017880222</c:v>
                </c:pt>
              </c:numCache>
            </c:numRef>
          </c:xVal>
          <c:yVal>
            <c:numRef>
              <c:f>RUT_data!$G$437:$AU$437</c:f>
              <c:numCache>
                <c:formatCode>General</c:formatCode>
                <c:ptCount val="41"/>
                <c:pt idx="0">
                  <c:v>3.94206230222932</c:v>
                </c:pt>
                <c:pt idx="1">
                  <c:v>3.96422992110076</c:v>
                </c:pt>
                <c:pt idx="2">
                  <c:v>4.02293249424724</c:v>
                </c:pt>
                <c:pt idx="3">
                  <c:v>4.00390999102236</c:v>
                </c:pt>
                <c:pt idx="4">
                  <c:v>4.06445978667066</c:v>
                </c:pt>
                <c:pt idx="5">
                  <c:v>4.11472548193313</c:v>
                </c:pt>
                <c:pt idx="6">
                  <c:v>4.27830477959009</c:v>
                </c:pt>
                <c:pt idx="7">
                  <c:v>4.16377401395932</c:v>
                </c:pt>
                <c:pt idx="8">
                  <c:v>4.22136050458374</c:v>
                </c:pt>
                <c:pt idx="9">
                  <c:v>4.20108572307412</c:v>
                </c:pt>
                <c:pt idx="10">
                  <c:v>4.3062586087568</c:v>
                </c:pt>
                <c:pt idx="11">
                  <c:v>4.3741589796566</c:v>
                </c:pt>
                <c:pt idx="12">
                  <c:v>4.243370814675</c:v>
                </c:pt>
                <c:pt idx="13">
                  <c:v>4.41585844403331</c:v>
                </c:pt>
                <c:pt idx="14">
                  <c:v>4.396425853754</c:v>
                </c:pt>
                <c:pt idx="15">
                  <c:v>4.39064337247677</c:v>
                </c:pt>
                <c:pt idx="16">
                  <c:v>4.44773349442406</c:v>
                </c:pt>
                <c:pt idx="17">
                  <c:v>4.49643175936019</c:v>
                </c:pt>
                <c:pt idx="18">
                  <c:v>4.48590867993045</c:v>
                </c:pt>
                <c:pt idx="19">
                  <c:v>4.52744668753753</c:v>
                </c:pt>
                <c:pt idx="20">
                  <c:v>4.61025466475831</c:v>
                </c:pt>
                <c:pt idx="21">
                  <c:v>4.52922658360739</c:v>
                </c:pt>
                <c:pt idx="22">
                  <c:v>4.40944639788254</c:v>
                </c:pt>
                <c:pt idx="23">
                  <c:v>4.48174060413066</c:v>
                </c:pt>
                <c:pt idx="24">
                  <c:v>4.53792632852525</c:v>
                </c:pt>
                <c:pt idx="25">
                  <c:v>4.51909979495404</c:v>
                </c:pt>
                <c:pt idx="26">
                  <c:v>4.56256269532909</c:v>
                </c:pt>
                <c:pt idx="27">
                  <c:v>4.57423850935439</c:v>
                </c:pt>
                <c:pt idx="28">
                  <c:v>4.63145989219667</c:v>
                </c:pt>
                <c:pt idx="29">
                  <c:v>4.625124341733</c:v>
                </c:pt>
                <c:pt idx="30">
                  <c:v>4.64269133346513</c:v>
                </c:pt>
                <c:pt idx="31">
                  <c:v>4.49578829629411</c:v>
                </c:pt>
                <c:pt idx="32">
                  <c:v>4.60620141291929</c:v>
                </c:pt>
                <c:pt idx="33">
                  <c:v>4.65294587250522</c:v>
                </c:pt>
                <c:pt idx="34">
                  <c:v>4.52374365034423</c:v>
                </c:pt>
                <c:pt idx="35">
                  <c:v>4.66422563952055</c:v>
                </c:pt>
                <c:pt idx="36">
                  <c:v>4.67978705528581</c:v>
                </c:pt>
                <c:pt idx="37">
                  <c:v>4.6403334932891</c:v>
                </c:pt>
                <c:pt idx="38">
                  <c:v>4.69464036056055</c:v>
                </c:pt>
                <c:pt idx="39">
                  <c:v>4.78315531758548</c:v>
                </c:pt>
                <c:pt idx="40">
                  <c:v>4.72290152995418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RUT_data!$B$570</c:f>
              <c:strCache>
                <c:ptCount val="1"/>
                <c:pt idx="0">
                  <c:v>33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RUT_data!$G$570:$H$570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RUT_data!$G$571:$H$571</c:f>
              <c:numCache>
                <c:formatCode>General</c:formatCode>
                <c:ptCount val="2"/>
                <c:pt idx="0">
                  <c:v>3.6</c:v>
                </c:pt>
                <c:pt idx="1">
                  <c:v>4.4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RUT_data!$B$572</c:f>
              <c:strCache>
                <c:ptCount val="1"/>
                <c:pt idx="0">
                  <c:v>34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  <a:effectLst/>
            </c:spPr>
          </c:marker>
          <c:xVal>
            <c:numRef>
              <c:f>RUT_data!$G$572:$H$572</c:f>
              <c:numCache>
                <c:formatCode>General</c:formatCode>
                <c:ptCount val="2"/>
                <c:pt idx="0">
                  <c:v>6.2</c:v>
                </c:pt>
                <c:pt idx="1">
                  <c:v>6.8</c:v>
                </c:pt>
              </c:numCache>
            </c:numRef>
          </c:xVal>
          <c:yVal>
            <c:numRef>
              <c:f>RUT_data!$G$573:$H$573</c:f>
              <c:numCache>
                <c:formatCode>General</c:formatCode>
                <c:ptCount val="2"/>
                <c:pt idx="0">
                  <c:v>3.6</c:v>
                </c:pt>
                <c:pt idx="1">
                  <c:v>4.2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RUT_data!$B$574</c:f>
              <c:strCache>
                <c:ptCount val="1"/>
                <c:pt idx="0">
                  <c:v>35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  <a:effectLst/>
            </c:spPr>
          </c:marker>
          <c:xVal>
            <c:numRef>
              <c:f>RUT_data!$G$574:$H$574</c:f>
              <c:numCache>
                <c:formatCode>General</c:formatCode>
                <c:ptCount val="2"/>
                <c:pt idx="0">
                  <c:v>6.4</c:v>
                </c:pt>
                <c:pt idx="1">
                  <c:v>6.8</c:v>
                </c:pt>
              </c:numCache>
            </c:numRef>
          </c:xVal>
          <c:yVal>
            <c:numRef>
              <c:f>RUT_data!$G$575:$H$575</c:f>
              <c:numCache>
                <c:formatCode>General</c:formatCode>
                <c:ptCount val="2"/>
                <c:pt idx="0">
                  <c:v>3.6</c:v>
                </c:pt>
                <c:pt idx="1">
                  <c:v>4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RUT_data!$B$576</c:f>
              <c:strCache>
                <c:ptCount val="1"/>
                <c:pt idx="0">
                  <c:v>36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RUT_data!$G$576:$H$576</c:f>
              <c:numCache>
                <c:formatCode>General</c:formatCode>
                <c:ptCount val="2"/>
                <c:pt idx="0">
                  <c:v>6.6</c:v>
                </c:pt>
                <c:pt idx="1">
                  <c:v>6.8</c:v>
                </c:pt>
              </c:numCache>
            </c:numRef>
          </c:xVal>
          <c:yVal>
            <c:numRef>
              <c:f>RUT_data!$G$577:$H$577</c:f>
              <c:numCache>
                <c:formatCode>General</c:formatCode>
                <c:ptCount val="2"/>
                <c:pt idx="0">
                  <c:v>3.6</c:v>
                </c:pt>
                <c:pt idx="1">
                  <c:v>3.8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RUT_data!$B$578</c:f>
              <c:strCache>
                <c:ptCount val="1"/>
                <c:pt idx="0">
                  <c:v>37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  <a:effectLst/>
            </c:spPr>
          </c:marker>
          <c:xVal>
            <c:numRef>
              <c:f>RUT_data!$G$578:$H$578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RUT_data!$G$579:$H$579</c:f>
              <c:numCache>
                <c:formatCode>General</c:formatCode>
                <c:ptCount val="2"/>
                <c:pt idx="0">
                  <c:v>3.8</c:v>
                </c:pt>
                <c:pt idx="1">
                  <c:v>4.6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RUT_data!$B$581</c:f>
              <c:strCache>
                <c:ptCount val="1"/>
                <c:pt idx="0">
                  <c:v>38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  <a:effectLst/>
            </c:spPr>
          </c:marker>
          <c:xVal>
            <c:numRef>
              <c:f>RUT_data!$G$580:$H$580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RUT_data!$G$581:$H$581</c:f>
              <c:numCache>
                <c:formatCode>General</c:formatCode>
                <c:ptCount val="2"/>
                <c:pt idx="0">
                  <c:v>4</c:v>
                </c:pt>
                <c:pt idx="1">
                  <c:v>4.8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RUT_data!$B$582</c:f>
              <c:strCache>
                <c:ptCount val="1"/>
                <c:pt idx="0">
                  <c:v>39</c:v>
                </c:pt>
              </c:strCache>
            </c:strRef>
          </c:tx>
          <c:spPr>
            <a:noFill/>
            <a:ln w="12700">
              <a:solidFill>
                <a:srgbClr val="FF99CC"/>
              </a:solidFill>
              <a:prstDash val="solid"/>
            </a:ln>
            <a:effectLst/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  <a:effectLst/>
            </c:spPr>
          </c:marker>
          <c:dPt>
            <c:idx val="1"/>
            <c:marker>
              <c:symbol val="star"/>
              <c:size val="5"/>
              <c:spPr>
                <a:noFill/>
                <a:ln>
                  <a:solidFill>
                    <a:srgbClr val="FF99CC"/>
                  </a:solidFill>
                  <a:prstDash val="solid"/>
                </a:ln>
                <a:effectLst/>
              </c:spPr>
            </c:marker>
            <c:bubble3D val="0"/>
            <c:spPr>
              <a:noFill/>
              <a:ln w="12700">
                <a:solidFill>
                  <a:srgbClr val="969696"/>
                </a:solidFill>
                <a:prstDash val="solid"/>
              </a:ln>
              <a:effectLst/>
            </c:spPr>
          </c:dPt>
          <c:xVal>
            <c:numRef>
              <c:f>RUT_data!$G$582:$H$582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RUT_data!$G$583:$H$583</c:f>
              <c:numCache>
                <c:formatCode>General</c:formatCode>
                <c:ptCount val="2"/>
                <c:pt idx="0">
                  <c:v>4.2</c:v>
                </c:pt>
                <c:pt idx="1">
                  <c:v>5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RUT_data!$B$584</c:f>
              <c:strCache>
                <c:ptCount val="1"/>
                <c:pt idx="0">
                  <c:v>40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  <a:effectLst/>
            </c:spPr>
          </c:marker>
          <c:xVal>
            <c:numRef>
              <c:f>RUT_data!$G$584:$H$584</c:f>
              <c:numCache>
                <c:formatCode>General</c:formatCode>
                <c:ptCount val="2"/>
                <c:pt idx="0">
                  <c:v>6</c:v>
                </c:pt>
                <c:pt idx="1">
                  <c:v>6.6</c:v>
                </c:pt>
              </c:numCache>
            </c:numRef>
          </c:xVal>
          <c:yVal>
            <c:numRef>
              <c:f>RUT_data!$G$585:$H$585</c:f>
              <c:numCache>
                <c:formatCode>General</c:formatCode>
                <c:ptCount val="2"/>
                <c:pt idx="0">
                  <c:v>4.4</c:v>
                </c:pt>
                <c:pt idx="1">
                  <c:v>5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RUT_data!$B$586</c:f>
              <c:strCache>
                <c:ptCount val="1"/>
                <c:pt idx="0">
                  <c:v>41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  <a:effectLst/>
            </c:spPr>
          </c:marker>
          <c:xVal>
            <c:numRef>
              <c:f>RUT_data!$G$586:$H$586</c:f>
              <c:numCache>
                <c:formatCode>General</c:formatCode>
                <c:ptCount val="2"/>
                <c:pt idx="0">
                  <c:v>6</c:v>
                </c:pt>
                <c:pt idx="1">
                  <c:v>6.4</c:v>
                </c:pt>
              </c:numCache>
            </c:numRef>
          </c:xVal>
          <c:yVal>
            <c:numRef>
              <c:f>RUT_data!$G$587:$H$587</c:f>
              <c:numCache>
                <c:formatCode>General</c:formatCode>
                <c:ptCount val="2"/>
                <c:pt idx="0">
                  <c:v>4.6</c:v>
                </c:pt>
                <c:pt idx="1">
                  <c:v>5</c:v>
                </c:pt>
              </c:numCache>
            </c:numRef>
          </c:yVal>
          <c:smooth val="0"/>
        </c:ser>
        <c:ser>
          <c:idx val="16"/>
          <c:order val="16"/>
          <c:tx>
            <c:strRef>
              <c:f>RUT_data!$B$588</c:f>
              <c:strCache>
                <c:ptCount val="1"/>
                <c:pt idx="0">
                  <c:v>42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  <a:effectLst/>
            </c:spPr>
          </c:marker>
          <c:xVal>
            <c:numRef>
              <c:f>RUT_data!$G$588:$H$588</c:f>
              <c:numCache>
                <c:formatCode>General</c:formatCode>
                <c:ptCount val="2"/>
              </c:numCache>
            </c:numRef>
          </c:xVal>
          <c:yVal>
            <c:numRef>
              <c:f>RUT_data!$G$589:$H$589</c:f>
              <c:numCache>
                <c:formatCode>General</c:formatCode>
                <c:ptCount val="2"/>
              </c:numCache>
            </c:numRef>
          </c:yVal>
          <c:smooth val="0"/>
        </c:ser>
        <c:ser>
          <c:idx val="17"/>
          <c:order val="17"/>
          <c:tx>
            <c:strRef>
              <c:f>RUT_data!$B$590</c:f>
              <c:strCache>
                <c:ptCount val="1"/>
                <c:pt idx="0">
                  <c:v>43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  <a:effectLst/>
            </c:spPr>
          </c:marker>
          <c:xVal>
            <c:numRef>
              <c:f>RUT_data!$G$590:$H$590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RUT_data!$G$591:$H$591</c:f>
              <c:numCache>
                <c:formatCode>General</c:formatCode>
                <c:ptCount val="2"/>
                <c:pt idx="0">
                  <c:v>3</c:v>
                </c:pt>
                <c:pt idx="1">
                  <c:v>4.8</c:v>
                </c:pt>
              </c:numCache>
            </c:numRef>
          </c:yVal>
          <c:smooth val="0"/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axId val="77341440"/>
        <c:axId val="77343744"/>
      </c:scatterChart>
      <c:valAx>
        <c:axId val="77341440"/>
        <c:scaling>
          <c:orientation val="minMax"/>
          <c:max val="9.5"/>
          <c:min val="6.5"/>
        </c:scaling>
        <c:delete val="0"/>
        <c:axPos val="b"/>
        <c:majorGridlines>
          <c:spPr>
            <a:noFill/>
            <a:ln w="3175">
              <a:solidFill>
                <a:srgbClr val="000000"/>
              </a:solidFill>
              <a:prstDash val="solid"/>
            </a:ln>
            <a:effectLst/>
          </c:spPr>
        </c:majorGridlines>
        <c:title>
          <c:tx>
            <c:rich>
              <a:bodyPr vertOverflow="ellipsis" anchor="ctr" anchorCtr="1"/>
              <a:lstStyle/>
              <a:p>
                <a:pPr algn="ctr">
                  <a:defRPr sz="1200" b="1" i="0" u="none" strike="noStrike" baseline="0">
                    <a:solidFill>
                      <a:srgbClr val="000000"/>
                    </a:solidFill>
                    <a:latin typeface="Arial" pitchFamily="7" charset="0"/>
                    <a:ea typeface="Arial" pitchFamily="7" charset="0"/>
                    <a:cs typeface="Arial" pitchFamily="7" charset="0"/>
                  </a:defRPr>
                </a:pPr>
                <a:r>
                  <a:rPr lang="en-US"/>
                  <a:t>Agricultural output per worker (1998-1991 Internat. US Dollars - logscale)</a:t>
                </a:r>
              </a:p>
            </c:rich>
          </c:tx>
          <c:layout>
            <c:manualLayout>
              <c:xMode val="edge"/>
              <c:yMode val="edge"/>
              <c:x val="0.221330275229358"/>
              <c:y val="0.945430313707376"/>
            </c:manualLayout>
          </c:layout>
          <c:overlay val="0"/>
          <c:spPr>
            <a:noFill/>
            <a:ln w="25400"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</a:p>
        </c:txPr>
        <c:crossAx val="77343744"/>
        <c:crossesAt val="4"/>
        <c:crossBetween val="midCat"/>
      </c:valAx>
      <c:valAx>
        <c:axId val="77343744"/>
        <c:scaling>
          <c:orientation val="minMax"/>
          <c:max val="6.5"/>
          <c:min val="4"/>
        </c:scaling>
        <c:delete val="0"/>
        <c:axPos val="l"/>
        <c:majorGridlines>
          <c:spPr>
            <a:noFill/>
            <a:ln w="3175">
              <a:solidFill>
                <a:srgbClr val="000000"/>
              </a:solidFill>
              <a:prstDash val="solid"/>
            </a:ln>
            <a:effectLst/>
          </c:spPr>
        </c:majorGridlines>
        <c:title>
          <c:tx>
            <c:rich>
              <a:bodyPr vertOverflow="ellipsis" anchor="ctr" anchorCtr="1"/>
              <a:lstStyle/>
              <a:p>
                <a:pPr algn="ctr">
                  <a:defRPr sz="1200" b="1" i="0" u="none" strike="noStrike" baseline="0">
                    <a:solidFill>
                      <a:srgbClr val="000000"/>
                    </a:solidFill>
                    <a:latin typeface="Arial" pitchFamily="7" charset="0"/>
                    <a:ea typeface="Arial" pitchFamily="7" charset="0"/>
                    <a:cs typeface="Arial" pitchFamily="7" charset="0"/>
                  </a:defRPr>
                </a:pPr>
                <a:r>
                  <a:rPr lang="en-US"/>
                  <a:t>Agricultural output per hectare (1989-1991 Internat. US Dollars - logscale)</a:t>
                </a:r>
              </a:p>
            </c:rich>
          </c:tx>
          <c:layout>
            <c:manualLayout>
              <c:xMode val="edge"/>
              <c:yMode val="edge"/>
              <c:x val="0.0321100917431193"/>
              <c:y val="0.133697278290418"/>
            </c:manualLayout>
          </c:layout>
          <c:overlay val="0"/>
          <c:spPr>
            <a:noFill/>
            <a:ln w="25400"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</a:p>
        </c:txPr>
        <c:crossAx val="77341440"/>
        <c:crossesAt val="4"/>
        <c:crossBetween val="midCat"/>
      </c:valAx>
      <c:spPr>
        <a:noFill/>
        <a:ln w="12700">
          <a:solidFill>
            <a:srgbClr val="808080"/>
          </a:solidFill>
          <a:prstDash val="solid"/>
        </a:ln>
        <a:effectLst/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prstDash val="solid"/>
    </a:ln>
    <a:effectLst/>
  </c:spPr>
  <c:txPr>
    <a:bodyPr rot="0" spcFirstLastPara="0" vertOverflow="ellipsis" horzOverflow="overflow" vert="horz" wrap="square" anchor="ctr" anchorCtr="1"/>
    <a:lstStyle/>
    <a:p>
      <a:pPr>
        <a:defRPr lang="en-US" sz="1100" b="0" i="0" u="none" strike="noStrike" baseline="0">
          <a:solidFill>
            <a:srgbClr val="000000"/>
          </a:solidFill>
          <a:latin typeface="Arial" pitchFamily="7" charset="0"/>
          <a:ea typeface="Arial" pitchFamily="7" charset="0"/>
          <a:cs typeface="Arial" pitchFamily="7" charset="0"/>
        </a:defRPr>
      </a:pPr>
    </a:p>
  </c:txPr>
  <c:printSettings>
    <c:headerFooter/>
    <c:pageMargins r="0.7" b="0.75" l="0.7" footer="0.3" header="0.3" t="0.7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109801935907"/>
          <c:y val="0.0429043595689582"/>
          <c:w val="0.868064641010713"/>
          <c:h val="0.826734005540309"/>
        </c:manualLayout>
      </c:layout>
      <c:scatterChart>
        <c:scatterStyle val="lineMarker"/>
        <c:varyColors val="0"/>
        <c:ser>
          <c:idx val="0"/>
          <c:order val="0"/>
          <c:tx>
            <c:strRef>
              <c:f>RUT_data!$F$453</c:f>
              <c:strCache>
                <c:ptCount val="1"/>
                <c:pt idx="0">
                  <c:v>Angola</c:v>
                </c:pt>
              </c:strCache>
            </c:strRef>
          </c:tx>
          <c:spPr>
            <a:noFill/>
            <a:ln w="12700">
              <a:solidFill>
                <a:srgbClr val="000080"/>
              </a:solidFill>
              <a:prstDash val="solid"/>
            </a:ln>
            <a:effectLst/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  <a:effectLst/>
            </c:spPr>
          </c:marker>
          <c:xVal>
            <c:numRef>
              <c:f>RUT_data!$G$453:$AU$453</c:f>
              <c:numCache>
                <c:formatCode>General</c:formatCode>
                <c:ptCount val="41"/>
                <c:pt idx="0">
                  <c:v>6.11787249039222</c:v>
                </c:pt>
                <c:pt idx="1">
                  <c:v>6.16496209974421</c:v>
                </c:pt>
                <c:pt idx="2">
                  <c:v>6.13840313370724</c:v>
                </c:pt>
                <c:pt idx="3">
                  <c:v>6.19895908130819</c:v>
                </c:pt>
                <c:pt idx="4">
                  <c:v>6.22349453884438</c:v>
                </c:pt>
                <c:pt idx="5">
                  <c:v>6.24966641224933</c:v>
                </c:pt>
                <c:pt idx="6">
                  <c:v>6.26397973773167</c:v>
                </c:pt>
                <c:pt idx="7">
                  <c:v>6.23236970983611</c:v>
                </c:pt>
                <c:pt idx="8">
                  <c:v>6.28686707953135</c:v>
                </c:pt>
                <c:pt idx="9">
                  <c:v>6.30410505563987</c:v>
                </c:pt>
                <c:pt idx="10">
                  <c:v>6.3102993816593</c:v>
                </c:pt>
                <c:pt idx="11">
                  <c:v>6.25710767265065</c:v>
                </c:pt>
                <c:pt idx="12">
                  <c:v>6.26581025272072</c:v>
                </c:pt>
                <c:pt idx="13">
                  <c:v>6.25914406460484</c:v>
                </c:pt>
                <c:pt idx="14">
                  <c:v>6.13218575677452</c:v>
                </c:pt>
                <c:pt idx="15">
                  <c:v>5.95743968392001</c:v>
                </c:pt>
                <c:pt idx="16">
                  <c:v>5.90082705996552</c:v>
                </c:pt>
                <c:pt idx="17">
                  <c:v>5.85552604629046</c:v>
                </c:pt>
                <c:pt idx="18">
                  <c:v>5.7773605517242</c:v>
                </c:pt>
                <c:pt idx="19">
                  <c:v>5.76092393374983</c:v>
                </c:pt>
                <c:pt idx="20">
                  <c:v>5.68011121809468</c:v>
                </c:pt>
                <c:pt idx="21">
                  <c:v>5.66354137189822</c:v>
                </c:pt>
                <c:pt idx="22">
                  <c:v>5.63942005967192</c:v>
                </c:pt>
                <c:pt idx="23">
                  <c:v>5.61999429128986</c:v>
                </c:pt>
                <c:pt idx="24">
                  <c:v>5.60280400327714</c:v>
                </c:pt>
                <c:pt idx="25">
                  <c:v>5.61624000442325</c:v>
                </c:pt>
                <c:pt idx="26">
                  <c:v>5.60090749855796</c:v>
                </c:pt>
                <c:pt idx="27">
                  <c:v>5.58138749665578</c:v>
                </c:pt>
                <c:pt idx="28">
                  <c:v>5.55559745066447</c:v>
                </c:pt>
                <c:pt idx="29">
                  <c:v>5.52457733274845</c:v>
                </c:pt>
                <c:pt idx="30">
                  <c:v>5.54423881678967</c:v>
                </c:pt>
                <c:pt idx="31">
                  <c:v>5.56422152735677</c:v>
                </c:pt>
                <c:pt idx="32">
                  <c:v>5.53885045995169</c:v>
                </c:pt>
                <c:pt idx="33">
                  <c:v>5.62795369549529</c:v>
                </c:pt>
                <c:pt idx="34">
                  <c:v>5.60222740251284</c:v>
                </c:pt>
                <c:pt idx="35">
                  <c:v>5.61306737072973</c:v>
                </c:pt>
                <c:pt idx="36">
                  <c:v>5.59472716689316</c:v>
                </c:pt>
                <c:pt idx="37">
                  <c:v>5.70454330167452</c:v>
                </c:pt>
                <c:pt idx="38">
                  <c:v>5.63450266288599</c:v>
                </c:pt>
                <c:pt idx="39">
                  <c:v>5.73099622457971</c:v>
                </c:pt>
                <c:pt idx="40">
                  <c:v>5.82025488826625</c:v>
                </c:pt>
              </c:numCache>
            </c:numRef>
          </c:xVal>
          <c:yVal>
            <c:numRef>
              <c:f>RUT_data!$G$454:$AU$454</c:f>
              <c:numCache>
                <c:formatCode>General</c:formatCode>
                <c:ptCount val="41"/>
                <c:pt idx="0">
                  <c:v>2.73143179907654</c:v>
                </c:pt>
                <c:pt idx="1">
                  <c:v>2.78403003089029</c:v>
                </c:pt>
                <c:pt idx="2">
                  <c:v>2.76713669056171</c:v>
                </c:pt>
                <c:pt idx="3">
                  <c:v>2.83718850894861</c:v>
                </c:pt>
                <c:pt idx="4">
                  <c:v>2.87148641276027</c:v>
                </c:pt>
                <c:pt idx="5">
                  <c:v>2.90729670877115</c:v>
                </c:pt>
                <c:pt idx="6">
                  <c:v>2.93126702053113</c:v>
                </c:pt>
                <c:pt idx="7">
                  <c:v>2.91012371107276</c:v>
                </c:pt>
                <c:pt idx="8">
                  <c:v>2.97433037910309</c:v>
                </c:pt>
                <c:pt idx="9">
                  <c:v>3.00449208893818</c:v>
                </c:pt>
                <c:pt idx="10">
                  <c:v>3.02604209993746</c:v>
                </c:pt>
                <c:pt idx="11">
                  <c:v>2.98976147760761</c:v>
                </c:pt>
                <c:pt idx="12">
                  <c:v>3.01483218497282</c:v>
                </c:pt>
                <c:pt idx="13">
                  <c:v>3.02705823086987</c:v>
                </c:pt>
                <c:pt idx="14">
                  <c:v>2.92388422975792</c:v>
                </c:pt>
                <c:pt idx="15">
                  <c:v>2.77266836405357</c:v>
                </c:pt>
                <c:pt idx="16">
                  <c:v>2.73752490177981</c:v>
                </c:pt>
                <c:pt idx="17">
                  <c:v>2.71456574497465</c:v>
                </c:pt>
                <c:pt idx="18">
                  <c:v>2.66143505098027</c:v>
                </c:pt>
                <c:pt idx="19">
                  <c:v>2.67261715551248</c:v>
                </c:pt>
                <c:pt idx="20">
                  <c:v>2.62342930407333</c:v>
                </c:pt>
                <c:pt idx="21">
                  <c:v>2.63930763716848</c:v>
                </c:pt>
                <c:pt idx="22">
                  <c:v>2.64767818073168</c:v>
                </c:pt>
                <c:pt idx="23">
                  <c:v>2.65893580700075</c:v>
                </c:pt>
                <c:pt idx="24">
                  <c:v>2.66948619957614</c:v>
                </c:pt>
                <c:pt idx="25">
                  <c:v>2.70298693548428</c:v>
                </c:pt>
                <c:pt idx="26">
                  <c:v>2.70896144429744</c:v>
                </c:pt>
                <c:pt idx="27">
                  <c:v>2.71168343178658</c:v>
                </c:pt>
                <c:pt idx="28">
                  <c:v>2.70807314797201</c:v>
                </c:pt>
                <c:pt idx="29">
                  <c:v>2.70599154349767</c:v>
                </c:pt>
                <c:pt idx="30">
                  <c:v>2.74965873452666</c:v>
                </c:pt>
                <c:pt idx="31">
                  <c:v>2.79645311466843</c:v>
                </c:pt>
                <c:pt idx="32">
                  <c:v>2.79334725376115</c:v>
                </c:pt>
                <c:pt idx="33">
                  <c:v>2.91630281616356</c:v>
                </c:pt>
                <c:pt idx="34">
                  <c:v>2.91672535986377</c:v>
                </c:pt>
                <c:pt idx="35">
                  <c:v>2.95364404963749</c:v>
                </c:pt>
                <c:pt idx="36">
                  <c:v>2.95914406785348</c:v>
                </c:pt>
                <c:pt idx="37">
                  <c:v>3.0916528551445</c:v>
                </c:pt>
                <c:pt idx="38">
                  <c:v>3.05042973101819</c:v>
                </c:pt>
                <c:pt idx="39">
                  <c:v>3.17246421465709</c:v>
                </c:pt>
                <c:pt idx="40">
                  <c:v>3.2889474375205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RUT_data!$F$455</c:f>
              <c:strCache>
                <c:ptCount val="1"/>
                <c:pt idx="0">
                  <c:v>Botswana</c:v>
                </c:pt>
              </c:strCache>
            </c:strRef>
          </c:tx>
          <c:spPr>
            <a:noFill/>
            <a:ln w="12700">
              <a:solidFill>
                <a:srgbClr val="FF00FF"/>
              </a:solidFill>
              <a:prstDash val="solid"/>
            </a:ln>
            <a:effectLst/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  <a:effectLst/>
            </c:spPr>
          </c:marker>
          <c:xVal>
            <c:numRef>
              <c:f>RUT_data!$G$455:$AU$455</c:f>
              <c:numCache>
                <c:formatCode>General</c:formatCode>
                <c:ptCount val="41"/>
                <c:pt idx="0">
                  <c:v>6.57409526684219</c:v>
                </c:pt>
                <c:pt idx="1">
                  <c:v>6.57719990683008</c:v>
                </c:pt>
                <c:pt idx="2">
                  <c:v>6.67091483306681</c:v>
                </c:pt>
                <c:pt idx="3">
                  <c:v>6.76942564806565</c:v>
                </c:pt>
                <c:pt idx="4">
                  <c:v>6.75294684927768</c:v>
                </c:pt>
                <c:pt idx="5">
                  <c:v>6.77860219071522</c:v>
                </c:pt>
                <c:pt idx="6">
                  <c:v>6.80553194901156</c:v>
                </c:pt>
                <c:pt idx="7">
                  <c:v>6.76442479521204</c:v>
                </c:pt>
                <c:pt idx="8">
                  <c:v>6.77705236126731</c:v>
                </c:pt>
                <c:pt idx="9">
                  <c:v>6.8483598861053</c:v>
                </c:pt>
                <c:pt idx="10">
                  <c:v>6.93100780444343</c:v>
                </c:pt>
                <c:pt idx="11">
                  <c:v>6.91506103327565</c:v>
                </c:pt>
                <c:pt idx="12">
                  <c:v>6.86040973924943</c:v>
                </c:pt>
                <c:pt idx="13">
                  <c:v>6.88549801009575</c:v>
                </c:pt>
                <c:pt idx="14">
                  <c:v>6.84738248527349</c:v>
                </c:pt>
                <c:pt idx="15">
                  <c:v>6.95053164184095</c:v>
                </c:pt>
                <c:pt idx="16">
                  <c:v>6.89404012338395</c:v>
                </c:pt>
                <c:pt idx="17">
                  <c:v>6.69714435331167</c:v>
                </c:pt>
                <c:pt idx="18">
                  <c:v>6.92007551798447</c:v>
                </c:pt>
                <c:pt idx="19">
                  <c:v>6.67389921322274</c:v>
                </c:pt>
                <c:pt idx="20">
                  <c:v>6.88011228463891</c:v>
                </c:pt>
                <c:pt idx="21">
                  <c:v>6.90826699637369</c:v>
                </c:pt>
                <c:pt idx="22">
                  <c:v>6.8244854069941</c:v>
                </c:pt>
                <c:pt idx="23">
                  <c:v>6.90947139819944</c:v>
                </c:pt>
                <c:pt idx="24">
                  <c:v>6.8723990158196</c:v>
                </c:pt>
                <c:pt idx="25">
                  <c:v>6.86632546088566</c:v>
                </c:pt>
                <c:pt idx="26">
                  <c:v>6.77328984867054</c:v>
                </c:pt>
                <c:pt idx="27">
                  <c:v>6.85041731180572</c:v>
                </c:pt>
                <c:pt idx="28">
                  <c:v>6.89748638777862</c:v>
                </c:pt>
                <c:pt idx="29">
                  <c:v>6.97591738476683</c:v>
                </c:pt>
                <c:pt idx="30">
                  <c:v>7.02280442222777</c:v>
                </c:pt>
                <c:pt idx="31">
                  <c:v>6.95833887458846</c:v>
                </c:pt>
                <c:pt idx="32">
                  <c:v>6.92816002866799</c:v>
                </c:pt>
                <c:pt idx="33">
                  <c:v>6.8254978016754</c:v>
                </c:pt>
                <c:pt idx="34">
                  <c:v>6.97666459905316</c:v>
                </c:pt>
                <c:pt idx="35">
                  <c:v>6.90084636089385</c:v>
                </c:pt>
                <c:pt idx="36">
                  <c:v>6.74427540998868</c:v>
                </c:pt>
                <c:pt idx="37">
                  <c:v>6.62041254288865</c:v>
                </c:pt>
                <c:pt idx="38">
                  <c:v>6.49947325745583</c:v>
                </c:pt>
                <c:pt idx="39">
                  <c:v>6.58185753975015</c:v>
                </c:pt>
                <c:pt idx="40">
                  <c:v>6.69805496838387</c:v>
                </c:pt>
              </c:numCache>
            </c:numRef>
          </c:xVal>
          <c:yVal>
            <c:numRef>
              <c:f>RUT_data!$G$456:$AU$456</c:f>
              <c:numCache>
                <c:formatCode>General</c:formatCode>
                <c:ptCount val="41"/>
                <c:pt idx="0">
                  <c:v>1.62878752312729</c:v>
                </c:pt>
                <c:pt idx="1">
                  <c:v>1.64116620629026</c:v>
                </c:pt>
                <c:pt idx="2">
                  <c:v>1.73487038530789</c:v>
                </c:pt>
                <c:pt idx="3">
                  <c:v>1.84140454081189</c:v>
                </c:pt>
                <c:pt idx="4">
                  <c:v>1.82909419019002</c:v>
                </c:pt>
                <c:pt idx="5">
                  <c:v>1.85677429425651</c:v>
                </c:pt>
                <c:pt idx="6">
                  <c:v>1.88636800473009</c:v>
                </c:pt>
                <c:pt idx="7">
                  <c:v>1.85693067636205</c:v>
                </c:pt>
                <c:pt idx="8">
                  <c:v>1.87463508795073</c:v>
                </c:pt>
                <c:pt idx="9">
                  <c:v>1.95261249216856</c:v>
                </c:pt>
                <c:pt idx="10">
                  <c:v>2.03740493942965</c:v>
                </c:pt>
                <c:pt idx="11">
                  <c:v>2.03397439288475</c:v>
                </c:pt>
                <c:pt idx="12">
                  <c:v>1.98137166151662</c:v>
                </c:pt>
                <c:pt idx="13">
                  <c:v>2.01240112807369</c:v>
                </c:pt>
                <c:pt idx="14">
                  <c:v>1.98165370851956</c:v>
                </c:pt>
                <c:pt idx="15">
                  <c:v>2.0903721222098</c:v>
                </c:pt>
                <c:pt idx="16">
                  <c:v>2.04502332276773</c:v>
                </c:pt>
                <c:pt idx="17">
                  <c:v>1.85711443654204</c:v>
                </c:pt>
                <c:pt idx="18">
                  <c:v>2.08924738586594</c:v>
                </c:pt>
                <c:pt idx="19">
                  <c:v>1.84180312347937</c:v>
                </c:pt>
                <c:pt idx="20">
                  <c:v>2.05767423698062</c:v>
                </c:pt>
                <c:pt idx="21">
                  <c:v>2.10534199921039</c:v>
                </c:pt>
                <c:pt idx="22">
                  <c:v>2.03589069015712</c:v>
                </c:pt>
                <c:pt idx="23">
                  <c:v>2.13010128128482</c:v>
                </c:pt>
                <c:pt idx="24">
                  <c:v>2.10074533841265</c:v>
                </c:pt>
                <c:pt idx="25">
                  <c:v>2.08485722428154</c:v>
                </c:pt>
                <c:pt idx="26">
                  <c:v>1.97750357111534</c:v>
                </c:pt>
                <c:pt idx="27">
                  <c:v>2.03897341468396</c:v>
                </c:pt>
                <c:pt idx="28">
                  <c:v>2.07245534030398</c:v>
                </c:pt>
                <c:pt idx="29">
                  <c:v>2.14356343178911</c:v>
                </c:pt>
                <c:pt idx="30">
                  <c:v>2.21225415386183</c:v>
                </c:pt>
                <c:pt idx="31">
                  <c:v>2.18293580488829</c:v>
                </c:pt>
                <c:pt idx="32">
                  <c:v>2.17905653845582</c:v>
                </c:pt>
                <c:pt idx="33">
                  <c:v>2.10160766641459</c:v>
                </c:pt>
                <c:pt idx="34">
                  <c:v>2.2700740659954</c:v>
                </c:pt>
                <c:pt idx="35">
                  <c:v>2.19734094269447</c:v>
                </c:pt>
                <c:pt idx="36">
                  <c:v>2.13084261760544</c:v>
                </c:pt>
                <c:pt idx="37">
                  <c:v>2.08232631126995</c:v>
                </c:pt>
                <c:pt idx="38">
                  <c:v>1.9713250971972</c:v>
                </c:pt>
                <c:pt idx="39">
                  <c:v>2.06085040673902</c:v>
                </c:pt>
                <c:pt idx="40">
                  <c:v>2.14739011841516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RUT_data!$F$457</c:f>
              <c:strCache>
                <c:ptCount val="1"/>
                <c:pt idx="0">
                  <c:v>Burundi</c:v>
                </c:pt>
              </c:strCache>
            </c:strRef>
          </c:tx>
          <c:spPr>
            <a:noFill/>
            <a:ln w="12700">
              <a:solidFill>
                <a:srgbClr val="000080"/>
              </a:solidFill>
              <a:prstDash val="solid"/>
            </a:ln>
            <a:effectLst/>
          </c:spPr>
          <c:marker>
            <c:symbol val="x"/>
            <c:size val="5"/>
            <c:spPr>
              <a:noFill/>
              <a:ln>
                <a:solidFill>
                  <a:srgbClr val="000080"/>
                </a:solidFill>
                <a:prstDash val="solid"/>
              </a:ln>
              <a:effectLst/>
            </c:spPr>
          </c:marker>
          <c:xVal>
            <c:numRef>
              <c:f>RUT_data!$G$457:$AU$457</c:f>
              <c:numCache>
                <c:formatCode>General</c:formatCode>
                <c:ptCount val="41"/>
                <c:pt idx="0">
                  <c:v>6.11207576841382</c:v>
                </c:pt>
                <c:pt idx="1">
                  <c:v>6.09697827604386</c:v>
                </c:pt>
                <c:pt idx="2">
                  <c:v>6.084632936602</c:v>
                </c:pt>
                <c:pt idx="3">
                  <c:v>6.16488759648566</c:v>
                </c:pt>
                <c:pt idx="4">
                  <c:v>6.14833962595186</c:v>
                </c:pt>
                <c:pt idx="5">
                  <c:v>6.13888274763323</c:v>
                </c:pt>
                <c:pt idx="6">
                  <c:v>6.16697683332869</c:v>
                </c:pt>
                <c:pt idx="7">
                  <c:v>6.17430410398904</c:v>
                </c:pt>
                <c:pt idx="8">
                  <c:v>6.15474244151149</c:v>
                </c:pt>
                <c:pt idx="9">
                  <c:v>6.1649619850562</c:v>
                </c:pt>
                <c:pt idx="10">
                  <c:v>6.1845028523734</c:v>
                </c:pt>
                <c:pt idx="11">
                  <c:v>6.08601029519926</c:v>
                </c:pt>
                <c:pt idx="12">
                  <c:v>6.19507156002341</c:v>
                </c:pt>
                <c:pt idx="13">
                  <c:v>6.12991429089921</c:v>
                </c:pt>
                <c:pt idx="14">
                  <c:v>6.19184355886374</c:v>
                </c:pt>
                <c:pt idx="15">
                  <c:v>6.20308754279845</c:v>
                </c:pt>
                <c:pt idx="16">
                  <c:v>6.20332052858651</c:v>
                </c:pt>
                <c:pt idx="17">
                  <c:v>6.12032413955528</c:v>
                </c:pt>
                <c:pt idx="18">
                  <c:v>6.11127876542316</c:v>
                </c:pt>
                <c:pt idx="19">
                  <c:v>6.05883268285016</c:v>
                </c:pt>
                <c:pt idx="20">
                  <c:v>6.11726680467018</c:v>
                </c:pt>
                <c:pt idx="21">
                  <c:v>6.03695611000897</c:v>
                </c:pt>
                <c:pt idx="22">
                  <c:v>6.00429426432286</c:v>
                </c:pt>
                <c:pt idx="23">
                  <c:v>5.95895629519811</c:v>
                </c:pt>
                <c:pt idx="24">
                  <c:v>6.05392463740032</c:v>
                </c:pt>
                <c:pt idx="25">
                  <c:v>6.0715658709163</c:v>
                </c:pt>
                <c:pt idx="26">
                  <c:v>6.06533638793451</c:v>
                </c:pt>
                <c:pt idx="27">
                  <c:v>6.05401785118211</c:v>
                </c:pt>
                <c:pt idx="28">
                  <c:v>5.96567902168464</c:v>
                </c:pt>
                <c:pt idx="29">
                  <c:v>6.02229428687978</c:v>
                </c:pt>
                <c:pt idx="30">
                  <c:v>6.0335701721783</c:v>
                </c:pt>
                <c:pt idx="31">
                  <c:v>6.04840350196247</c:v>
                </c:pt>
                <c:pt idx="32">
                  <c:v>6.00559937238963</c:v>
                </c:pt>
                <c:pt idx="33">
                  <c:v>5.8700018221087</c:v>
                </c:pt>
                <c:pt idx="34">
                  <c:v>5.89212215132978</c:v>
                </c:pt>
                <c:pt idx="35">
                  <c:v>5.90326193648357</c:v>
                </c:pt>
                <c:pt idx="36">
                  <c:v>5.89925825302351</c:v>
                </c:pt>
                <c:pt idx="37">
                  <c:v>5.83597856057099</c:v>
                </c:pt>
                <c:pt idx="38">
                  <c:v>5.85993946023581</c:v>
                </c:pt>
                <c:pt idx="39">
                  <c:v>5.80128430486732</c:v>
                </c:pt>
                <c:pt idx="40">
                  <c:v>5.85493459666286</c:v>
                </c:pt>
              </c:numCache>
            </c:numRef>
          </c:xVal>
          <c:yVal>
            <c:numRef>
              <c:f>RUT_data!$G$458:$AU$458</c:f>
              <c:numCache>
                <c:formatCode>General</c:formatCode>
                <c:ptCount val="41"/>
                <c:pt idx="0">
                  <c:v>6.07651678089935</c:v>
                </c:pt>
                <c:pt idx="1">
                  <c:v>6.09263738575621</c:v>
                </c:pt>
                <c:pt idx="2">
                  <c:v>6.08144661653306</c:v>
                </c:pt>
                <c:pt idx="3">
                  <c:v>6.16006199372015</c:v>
                </c:pt>
                <c:pt idx="4">
                  <c:v>6.14743900930114</c:v>
                </c:pt>
                <c:pt idx="5">
                  <c:v>6.14969058308359</c:v>
                </c:pt>
                <c:pt idx="6">
                  <c:v>6.17700036794351</c:v>
                </c:pt>
                <c:pt idx="7">
                  <c:v>6.19132824087735</c:v>
                </c:pt>
                <c:pt idx="8">
                  <c:v>6.19696566785265</c:v>
                </c:pt>
                <c:pt idx="9">
                  <c:v>6.18870146082949</c:v>
                </c:pt>
                <c:pt idx="10">
                  <c:v>6.18892179193891</c:v>
                </c:pt>
                <c:pt idx="11">
                  <c:v>6.10120971512287</c:v>
                </c:pt>
                <c:pt idx="12">
                  <c:v>6.16178289471286</c:v>
                </c:pt>
                <c:pt idx="13">
                  <c:v>6.13102214801732</c:v>
                </c:pt>
                <c:pt idx="14">
                  <c:v>6.13531159443425</c:v>
                </c:pt>
                <c:pt idx="15">
                  <c:v>6.13966632142837</c:v>
                </c:pt>
                <c:pt idx="16">
                  <c:v>6.13799988006377</c:v>
                </c:pt>
                <c:pt idx="17">
                  <c:v>6.08960673298235</c:v>
                </c:pt>
                <c:pt idx="18">
                  <c:v>6.08192004717294</c:v>
                </c:pt>
                <c:pt idx="19">
                  <c:v>6.02279920339395</c:v>
                </c:pt>
                <c:pt idx="20">
                  <c:v>6.11361873015101</c:v>
                </c:pt>
                <c:pt idx="21">
                  <c:v>6.05227405245651</c:v>
                </c:pt>
                <c:pt idx="22">
                  <c:v>6.05411846808165</c:v>
                </c:pt>
                <c:pt idx="23">
                  <c:v>6.07430062838747</c:v>
                </c:pt>
                <c:pt idx="24">
                  <c:v>6.13340810350064</c:v>
                </c:pt>
                <c:pt idx="25">
                  <c:v>6.16648838077628</c:v>
                </c:pt>
                <c:pt idx="26">
                  <c:v>6.18922295438175</c:v>
                </c:pt>
                <c:pt idx="27">
                  <c:v>6.20416990269077</c:v>
                </c:pt>
                <c:pt idx="28">
                  <c:v>6.19501268664574</c:v>
                </c:pt>
                <c:pt idx="29">
                  <c:v>6.27278854883964</c:v>
                </c:pt>
                <c:pt idx="30">
                  <c:v>6.27182932423648</c:v>
                </c:pt>
                <c:pt idx="31">
                  <c:v>6.29142375809715</c:v>
                </c:pt>
                <c:pt idx="32">
                  <c:v>6.27846654396616</c:v>
                </c:pt>
                <c:pt idx="33">
                  <c:v>6.22583612290864</c:v>
                </c:pt>
                <c:pt idx="34">
                  <c:v>6.22491319271303</c:v>
                </c:pt>
                <c:pt idx="35">
                  <c:v>6.20004193901801</c:v>
                </c:pt>
                <c:pt idx="36">
                  <c:v>6.17191818832363</c:v>
                </c:pt>
                <c:pt idx="37">
                  <c:v>6.09582603192669</c:v>
                </c:pt>
                <c:pt idx="38">
                  <c:v>6.14892475280885</c:v>
                </c:pt>
                <c:pt idx="39">
                  <c:v>6.0918633314848</c:v>
                </c:pt>
                <c:pt idx="40">
                  <c:v>6.14056552601134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RUT_data!$F$459</c:f>
              <c:strCache>
                <c:ptCount val="1"/>
                <c:pt idx="0">
                  <c:v>Cameroon</c:v>
                </c:pt>
              </c:strCache>
            </c:strRef>
          </c:tx>
          <c:spPr>
            <a:noFill/>
            <a:ln w="12700">
              <a:solidFill>
                <a:srgbClr val="800080"/>
              </a:solidFill>
              <a:prstDash val="solid"/>
            </a:ln>
            <a:effectLst/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  <a:effectLst/>
            </c:spPr>
          </c:marker>
          <c:xVal>
            <c:numRef>
              <c:f>RUT_data!$G$459:$AU$459</c:f>
              <c:numCache>
                <c:formatCode>General</c:formatCode>
                <c:ptCount val="41"/>
                <c:pt idx="0">
                  <c:v>6.12133014787281</c:v>
                </c:pt>
                <c:pt idx="1">
                  <c:v>6.17321173942915</c:v>
                </c:pt>
                <c:pt idx="2">
                  <c:v>6.25023244062762</c:v>
                </c:pt>
                <c:pt idx="3">
                  <c:v>6.25426182527234</c:v>
                </c:pt>
                <c:pt idx="4">
                  <c:v>6.19342484423179</c:v>
                </c:pt>
                <c:pt idx="5">
                  <c:v>6.2204727202247</c:v>
                </c:pt>
                <c:pt idx="6">
                  <c:v>6.30938453668708</c:v>
                </c:pt>
                <c:pt idx="7">
                  <c:v>6.34339517230789</c:v>
                </c:pt>
                <c:pt idx="8">
                  <c:v>6.32509302788236</c:v>
                </c:pt>
                <c:pt idx="9">
                  <c:v>6.40021013523875</c:v>
                </c:pt>
                <c:pt idx="10">
                  <c:v>6.42218072930335</c:v>
                </c:pt>
                <c:pt idx="11">
                  <c:v>6.46388766456202</c:v>
                </c:pt>
                <c:pt idx="12">
                  <c:v>6.47743031702756</c:v>
                </c:pt>
                <c:pt idx="13">
                  <c:v>6.55138353789237</c:v>
                </c:pt>
                <c:pt idx="14">
                  <c:v>6.54522607946905</c:v>
                </c:pt>
                <c:pt idx="15">
                  <c:v>6.49822306983638</c:v>
                </c:pt>
                <c:pt idx="16">
                  <c:v>6.5135149584299</c:v>
                </c:pt>
                <c:pt idx="17">
                  <c:v>6.50106885509259</c:v>
                </c:pt>
                <c:pt idx="18">
                  <c:v>6.52088234880155</c:v>
                </c:pt>
                <c:pt idx="19">
                  <c:v>6.53818705653903</c:v>
                </c:pt>
                <c:pt idx="20">
                  <c:v>6.53591719586178</c:v>
                </c:pt>
                <c:pt idx="21">
                  <c:v>6.56013174187232</c:v>
                </c:pt>
                <c:pt idx="22">
                  <c:v>6.53208156261848</c:v>
                </c:pt>
                <c:pt idx="23">
                  <c:v>6.54640493620136</c:v>
                </c:pt>
                <c:pt idx="24">
                  <c:v>6.58592225408014</c:v>
                </c:pt>
                <c:pt idx="25">
                  <c:v>6.63714713761181</c:v>
                </c:pt>
                <c:pt idx="26">
                  <c:v>6.5071315066567</c:v>
                </c:pt>
                <c:pt idx="27">
                  <c:v>6.54682681948535</c:v>
                </c:pt>
                <c:pt idx="28">
                  <c:v>6.54298828504233</c:v>
                </c:pt>
                <c:pt idx="29">
                  <c:v>6.56080422191413</c:v>
                </c:pt>
                <c:pt idx="30">
                  <c:v>6.57146207456111</c:v>
                </c:pt>
                <c:pt idx="31">
                  <c:v>6.55845741418756</c:v>
                </c:pt>
                <c:pt idx="32">
                  <c:v>6.59119803043053</c:v>
                </c:pt>
                <c:pt idx="33">
                  <c:v>6.63031622652178</c:v>
                </c:pt>
                <c:pt idx="34">
                  <c:v>6.66877205816292</c:v>
                </c:pt>
                <c:pt idx="35">
                  <c:v>6.70378432439377</c:v>
                </c:pt>
                <c:pt idx="36">
                  <c:v>6.6521146144443</c:v>
                </c:pt>
                <c:pt idx="37">
                  <c:v>6.70217036875061</c:v>
                </c:pt>
                <c:pt idx="38">
                  <c:v>6.74132840465712</c:v>
                </c:pt>
                <c:pt idx="39">
                  <c:v>6.75094224145174</c:v>
                </c:pt>
                <c:pt idx="40">
                  <c:v>6.75998510256549</c:v>
                </c:pt>
              </c:numCache>
            </c:numRef>
          </c:xVal>
          <c:yVal>
            <c:numRef>
              <c:f>RUT_data!$G$460:$AU$460</c:f>
              <c:numCache>
                <c:formatCode>General</c:formatCode>
                <c:ptCount val="41"/>
                <c:pt idx="0">
                  <c:v>5.46628913875616</c:v>
                </c:pt>
                <c:pt idx="1">
                  <c:v>5.49453116396263</c:v>
                </c:pt>
                <c:pt idx="2">
                  <c:v>5.54689526631862</c:v>
                </c:pt>
                <c:pt idx="3">
                  <c:v>5.56952240510535</c:v>
                </c:pt>
                <c:pt idx="4">
                  <c:v>5.52673841780126</c:v>
                </c:pt>
                <c:pt idx="5">
                  <c:v>5.55284571659827</c:v>
                </c:pt>
                <c:pt idx="6">
                  <c:v>5.6203840879748</c:v>
                </c:pt>
                <c:pt idx="7">
                  <c:v>5.65993756762417</c:v>
                </c:pt>
                <c:pt idx="8">
                  <c:v>5.63575196100197</c:v>
                </c:pt>
                <c:pt idx="9">
                  <c:v>5.70200578188117</c:v>
                </c:pt>
                <c:pt idx="10">
                  <c:v>5.69237404930788</c:v>
                </c:pt>
                <c:pt idx="11">
                  <c:v>5.75550492262709</c:v>
                </c:pt>
                <c:pt idx="12">
                  <c:v>5.74978558736558</c:v>
                </c:pt>
                <c:pt idx="13">
                  <c:v>5.80236449388497</c:v>
                </c:pt>
                <c:pt idx="14">
                  <c:v>5.76872818067373</c:v>
                </c:pt>
                <c:pt idx="15">
                  <c:v>5.74499154521101</c:v>
                </c:pt>
                <c:pt idx="16">
                  <c:v>5.75842722132003</c:v>
                </c:pt>
                <c:pt idx="17">
                  <c:v>5.74482843444302</c:v>
                </c:pt>
                <c:pt idx="18">
                  <c:v>5.77157559223561</c:v>
                </c:pt>
                <c:pt idx="19">
                  <c:v>5.78925459171808</c:v>
                </c:pt>
                <c:pt idx="20">
                  <c:v>5.82940713304225</c:v>
                </c:pt>
                <c:pt idx="21">
                  <c:v>5.83372267112676</c:v>
                </c:pt>
                <c:pt idx="22">
                  <c:v>5.8164566268309</c:v>
                </c:pt>
                <c:pt idx="23">
                  <c:v>5.93531205561945</c:v>
                </c:pt>
                <c:pt idx="24">
                  <c:v>5.94203677481887</c:v>
                </c:pt>
                <c:pt idx="25">
                  <c:v>5.98441118306364</c:v>
                </c:pt>
                <c:pt idx="26">
                  <c:v>5.97414798227038</c:v>
                </c:pt>
                <c:pt idx="27">
                  <c:v>5.99355075534132</c:v>
                </c:pt>
                <c:pt idx="28">
                  <c:v>6.02264956652798</c:v>
                </c:pt>
                <c:pt idx="29">
                  <c:v>6.09497345579111</c:v>
                </c:pt>
                <c:pt idx="30">
                  <c:v>6.06834078964865</c:v>
                </c:pt>
                <c:pt idx="31">
                  <c:v>6.03854597060385</c:v>
                </c:pt>
                <c:pt idx="32">
                  <c:v>6.05201233739683</c:v>
                </c:pt>
                <c:pt idx="33">
                  <c:v>6.08764719340126</c:v>
                </c:pt>
                <c:pt idx="34">
                  <c:v>6.11613322255705</c:v>
                </c:pt>
                <c:pt idx="35">
                  <c:v>6.16813387020893</c:v>
                </c:pt>
                <c:pt idx="36">
                  <c:v>6.12479497141674</c:v>
                </c:pt>
                <c:pt idx="37">
                  <c:v>6.16130266898364</c:v>
                </c:pt>
                <c:pt idx="38">
                  <c:v>6.30191263310075</c:v>
                </c:pt>
                <c:pt idx="39">
                  <c:v>6.28733900514139</c:v>
                </c:pt>
                <c:pt idx="40">
                  <c:v>6.28213025246604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RUT_data!$F$461</c:f>
              <c:strCache>
                <c:ptCount val="1"/>
                <c:pt idx="0">
                  <c:v>Cape Verde</c:v>
                </c:pt>
              </c:strCache>
            </c:strRef>
          </c:tx>
          <c:spPr>
            <a:noFill/>
            <a:ln w="12700">
              <a:solidFill>
                <a:srgbClr val="80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  <a:effectLst/>
            </c:spPr>
          </c:marker>
          <c:xVal>
            <c:numRef>
              <c:f>RUT_data!$G$461:$AU$461</c:f>
              <c:numCache>
                <c:formatCode>General</c:formatCode>
                <c:ptCount val="41"/>
                <c:pt idx="0">
                  <c:v>5.87278472788244</c:v>
                </c:pt>
                <c:pt idx="1">
                  <c:v>5.94583386021381</c:v>
                </c:pt>
                <c:pt idx="2">
                  <c:v>5.98810364243194</c:v>
                </c:pt>
                <c:pt idx="3">
                  <c:v>6.03204035748125</c:v>
                </c:pt>
                <c:pt idx="4">
                  <c:v>6.12018470479393</c:v>
                </c:pt>
                <c:pt idx="5">
                  <c:v>6.15262357800369</c:v>
                </c:pt>
                <c:pt idx="6">
                  <c:v>6.10546265116139</c:v>
                </c:pt>
                <c:pt idx="7">
                  <c:v>5.83831336761381</c:v>
                </c:pt>
                <c:pt idx="8">
                  <c:v>5.8466555145738</c:v>
                </c:pt>
                <c:pt idx="9">
                  <c:v>5.70194745871047</c:v>
                </c:pt>
                <c:pt idx="10">
                  <c:v>5.59461843847997</c:v>
                </c:pt>
                <c:pt idx="11">
                  <c:v>5.55576572155424</c:v>
                </c:pt>
                <c:pt idx="12">
                  <c:v>5.55979366292403</c:v>
                </c:pt>
                <c:pt idx="13">
                  <c:v>5.56673613992423</c:v>
                </c:pt>
                <c:pt idx="14">
                  <c:v>5.59842195899838</c:v>
                </c:pt>
                <c:pt idx="15">
                  <c:v>5.73692097251759</c:v>
                </c:pt>
                <c:pt idx="16">
                  <c:v>5.78595965485837</c:v>
                </c:pt>
                <c:pt idx="17">
                  <c:v>5.91305245370454</c:v>
                </c:pt>
                <c:pt idx="18">
                  <c:v>6.03998256540555</c:v>
                </c:pt>
                <c:pt idx="19">
                  <c:v>6.26481222845696</c:v>
                </c:pt>
                <c:pt idx="20">
                  <c:v>5.99601301067563</c:v>
                </c:pt>
                <c:pt idx="21">
                  <c:v>6.07238598946021</c:v>
                </c:pt>
                <c:pt idx="22">
                  <c:v>5.9413735372055</c:v>
                </c:pt>
                <c:pt idx="23">
                  <c:v>6.11317636292716</c:v>
                </c:pt>
                <c:pt idx="24">
                  <c:v>6.15600999326167</c:v>
                </c:pt>
                <c:pt idx="25">
                  <c:v>6.40834049373747</c:v>
                </c:pt>
                <c:pt idx="26">
                  <c:v>6.75123512750614</c:v>
                </c:pt>
                <c:pt idx="27">
                  <c:v>6.77111702423951</c:v>
                </c:pt>
                <c:pt idx="28">
                  <c:v>6.79323529612661</c:v>
                </c:pt>
                <c:pt idx="29">
                  <c:v>6.7337869717462</c:v>
                </c:pt>
                <c:pt idx="30">
                  <c:v>6.65138185705772</c:v>
                </c:pt>
                <c:pt idx="31">
                  <c:v>6.81760529186514</c:v>
                </c:pt>
                <c:pt idx="32">
                  <c:v>6.83461516409528</c:v>
                </c:pt>
                <c:pt idx="33">
                  <c:v>6.63804409185159</c:v>
                </c:pt>
                <c:pt idx="34">
                  <c:v>6.82685506089447</c:v>
                </c:pt>
                <c:pt idx="35">
                  <c:v>6.69002561751201</c:v>
                </c:pt>
                <c:pt idx="36">
                  <c:v>6.75630096070262</c:v>
                </c:pt>
                <c:pt idx="37">
                  <c:v>6.87245373299326</c:v>
                </c:pt>
                <c:pt idx="38">
                  <c:v>7.03762999410312</c:v>
                </c:pt>
                <c:pt idx="39">
                  <c:v>6.96337918273013</c:v>
                </c:pt>
                <c:pt idx="40">
                  <c:v>7.01604578374087</c:v>
                </c:pt>
              </c:numCache>
            </c:numRef>
          </c:xVal>
          <c:yVal>
            <c:numRef>
              <c:f>RUT_data!$G$462:$AU$462</c:f>
              <c:numCache>
                <c:formatCode>General</c:formatCode>
                <c:ptCount val="41"/>
                <c:pt idx="0">
                  <c:v>5.21478760946057</c:v>
                </c:pt>
                <c:pt idx="1">
                  <c:v>5.28362076927497</c:v>
                </c:pt>
                <c:pt idx="2">
                  <c:v>5.31973460443574</c:v>
                </c:pt>
                <c:pt idx="3">
                  <c:v>5.40480015533709</c:v>
                </c:pt>
                <c:pt idx="4">
                  <c:v>5.30658000551985</c:v>
                </c:pt>
                <c:pt idx="5">
                  <c:v>5.30055688680673</c:v>
                </c:pt>
                <c:pt idx="6">
                  <c:v>5.24481148715792</c:v>
                </c:pt>
                <c:pt idx="7">
                  <c:v>5.40304676826885</c:v>
                </c:pt>
                <c:pt idx="8">
                  <c:v>5.53009448257164</c:v>
                </c:pt>
                <c:pt idx="9">
                  <c:v>5.73571108886328</c:v>
                </c:pt>
                <c:pt idx="10">
                  <c:v>5.6668666026876</c:v>
                </c:pt>
                <c:pt idx="11">
                  <c:v>5.64585455633592</c:v>
                </c:pt>
                <c:pt idx="12">
                  <c:v>5.65867945839905</c:v>
                </c:pt>
                <c:pt idx="13">
                  <c:v>5.50450290549835</c:v>
                </c:pt>
                <c:pt idx="14">
                  <c:v>5.47620432627413</c:v>
                </c:pt>
                <c:pt idx="15">
                  <c:v>5.4843340808884</c:v>
                </c:pt>
                <c:pt idx="16">
                  <c:v>5.75102160349709</c:v>
                </c:pt>
                <c:pt idx="17">
                  <c:v>5.7816587609999</c:v>
                </c:pt>
                <c:pt idx="18">
                  <c:v>5.53333709489052</c:v>
                </c:pt>
                <c:pt idx="19">
                  <c:v>5.57316617402328</c:v>
                </c:pt>
                <c:pt idx="20">
                  <c:v>5.74194095025125</c:v>
                </c:pt>
                <c:pt idx="21">
                  <c:v>5.65003567084684</c:v>
                </c:pt>
                <c:pt idx="22">
                  <c:v>5.61532276281058</c:v>
                </c:pt>
                <c:pt idx="23">
                  <c:v>5.64317273368143</c:v>
                </c:pt>
                <c:pt idx="24">
                  <c:v>5.89149419884173</c:v>
                </c:pt>
                <c:pt idx="25">
                  <c:v>5.64247405994976</c:v>
                </c:pt>
                <c:pt idx="26">
                  <c:v>5.54500772384333</c:v>
                </c:pt>
                <c:pt idx="27">
                  <c:v>5.63369619526176</c:v>
                </c:pt>
                <c:pt idx="28">
                  <c:v>5.56947716569222</c:v>
                </c:pt>
                <c:pt idx="29">
                  <c:v>5.54344488022519</c:v>
                </c:pt>
                <c:pt idx="30">
                  <c:v>5.48462542298183</c:v>
                </c:pt>
                <c:pt idx="31">
                  <c:v>5.69352594164572</c:v>
                </c:pt>
                <c:pt idx="32">
                  <c:v>5.73247967741986</c:v>
                </c:pt>
                <c:pt idx="33">
                  <c:v>5.55709158515635</c:v>
                </c:pt>
                <c:pt idx="34">
                  <c:v>5.78715398181986</c:v>
                </c:pt>
                <c:pt idx="35">
                  <c:v>5.63806577955178</c:v>
                </c:pt>
                <c:pt idx="36">
                  <c:v>5.70903209299166</c:v>
                </c:pt>
                <c:pt idx="37">
                  <c:v>5.86618650064668</c:v>
                </c:pt>
                <c:pt idx="38">
                  <c:v>6.07649701690023</c:v>
                </c:pt>
                <c:pt idx="39">
                  <c:v>5.98837759188915</c:v>
                </c:pt>
                <c:pt idx="40">
                  <c:v>5.94371880390212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RUT_data!$F$463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noFill/>
            <a:ln w="12700">
              <a:solidFill>
                <a:srgbClr val="008000"/>
              </a:solidFill>
              <a:prstDash val="solid"/>
            </a:ln>
            <a:effectLst/>
          </c:spPr>
          <c:marker>
            <c:symbol val="triangle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  <a:effectLst/>
            </c:spPr>
          </c:marker>
          <c:xVal>
            <c:numRef>
              <c:f>RUT_data!$G$463:$AU$463</c:f>
              <c:numCache>
                <c:formatCode>General</c:formatCode>
                <c:ptCount val="41"/>
                <c:pt idx="0">
                  <c:v>5.93577283696748</c:v>
                </c:pt>
                <c:pt idx="1">
                  <c:v>5.94275708952977</c:v>
                </c:pt>
                <c:pt idx="2">
                  <c:v>5.96462141806751</c:v>
                </c:pt>
                <c:pt idx="3">
                  <c:v>5.93740095750048</c:v>
                </c:pt>
                <c:pt idx="4">
                  <c:v>5.98942922602141</c:v>
                </c:pt>
                <c:pt idx="5">
                  <c:v>5.98026465584369</c:v>
                </c:pt>
                <c:pt idx="6">
                  <c:v>6.05201132644202</c:v>
                </c:pt>
                <c:pt idx="7">
                  <c:v>6.06499896227645</c:v>
                </c:pt>
                <c:pt idx="8">
                  <c:v>6.1055662859969</c:v>
                </c:pt>
                <c:pt idx="9">
                  <c:v>6.10699922582985</c:v>
                </c:pt>
                <c:pt idx="10">
                  <c:v>6.10268586836265</c:v>
                </c:pt>
                <c:pt idx="11">
                  <c:v>6.14242287217337</c:v>
                </c:pt>
                <c:pt idx="12">
                  <c:v>6.16312822199652</c:v>
                </c:pt>
                <c:pt idx="13">
                  <c:v>6.22540433134432</c:v>
                </c:pt>
                <c:pt idx="14">
                  <c:v>6.22663964244889</c:v>
                </c:pt>
                <c:pt idx="15">
                  <c:v>6.23409347580116</c:v>
                </c:pt>
                <c:pt idx="16">
                  <c:v>6.23054593597529</c:v>
                </c:pt>
                <c:pt idx="17">
                  <c:v>6.21584687487502</c:v>
                </c:pt>
                <c:pt idx="18">
                  <c:v>6.23369685673949</c:v>
                </c:pt>
                <c:pt idx="19">
                  <c:v>6.24015372268176</c:v>
                </c:pt>
                <c:pt idx="20">
                  <c:v>6.2405125674314</c:v>
                </c:pt>
                <c:pt idx="21">
                  <c:v>6.25811039153612</c:v>
                </c:pt>
                <c:pt idx="22">
                  <c:v>6.23059836052417</c:v>
                </c:pt>
                <c:pt idx="23">
                  <c:v>6.19167843514249</c:v>
                </c:pt>
                <c:pt idx="24">
                  <c:v>6.1646927146537</c:v>
                </c:pt>
                <c:pt idx="25">
                  <c:v>6.23114139876605</c:v>
                </c:pt>
                <c:pt idx="26">
                  <c:v>6.21629743374363</c:v>
                </c:pt>
                <c:pt idx="27">
                  <c:v>6.27151849119802</c:v>
                </c:pt>
                <c:pt idx="28">
                  <c:v>6.26869962674075</c:v>
                </c:pt>
                <c:pt idx="29">
                  <c:v>6.25792962546623</c:v>
                </c:pt>
                <c:pt idx="30">
                  <c:v>6.25630712758994</c:v>
                </c:pt>
                <c:pt idx="31">
                  <c:v>6.27062653292654</c:v>
                </c:pt>
                <c:pt idx="32">
                  <c:v>6.26224425491005</c:v>
                </c:pt>
                <c:pt idx="33">
                  <c:v>6.2936690353352</c:v>
                </c:pt>
                <c:pt idx="34">
                  <c:v>6.32589229437315</c:v>
                </c:pt>
                <c:pt idx="35">
                  <c:v>6.44467265300113</c:v>
                </c:pt>
                <c:pt idx="36">
                  <c:v>6.42006249362234</c:v>
                </c:pt>
                <c:pt idx="37">
                  <c:v>6.42879404306351</c:v>
                </c:pt>
                <c:pt idx="38">
                  <c:v>6.39071120814651</c:v>
                </c:pt>
                <c:pt idx="39">
                  <c:v>6.48701428827888</c:v>
                </c:pt>
                <c:pt idx="40">
                  <c:v>6.5097995928961</c:v>
                </c:pt>
              </c:numCache>
            </c:numRef>
          </c:xVal>
          <c:yVal>
            <c:numRef>
              <c:f>RUT_data!$G$464:$AU$464</c:f>
              <c:numCache>
                <c:formatCode>General</c:formatCode>
                <c:ptCount val="41"/>
                <c:pt idx="0">
                  <c:v>4.29845243942626</c:v>
                </c:pt>
                <c:pt idx="1">
                  <c:v>4.31571094452598</c:v>
                </c:pt>
                <c:pt idx="2">
                  <c:v>4.34826382997379</c:v>
                </c:pt>
                <c:pt idx="3">
                  <c:v>4.33966179593648</c:v>
                </c:pt>
                <c:pt idx="4">
                  <c:v>4.4092634728815</c:v>
                </c:pt>
                <c:pt idx="5">
                  <c:v>4.39603633606428</c:v>
                </c:pt>
                <c:pt idx="6">
                  <c:v>4.46369850036046</c:v>
                </c:pt>
                <c:pt idx="7">
                  <c:v>4.48252336370329</c:v>
                </c:pt>
                <c:pt idx="8">
                  <c:v>4.52823991453659</c:v>
                </c:pt>
                <c:pt idx="9">
                  <c:v>4.5329869780875</c:v>
                </c:pt>
                <c:pt idx="10">
                  <c:v>4.52923245058221</c:v>
                </c:pt>
                <c:pt idx="11">
                  <c:v>4.56786561470783</c:v>
                </c:pt>
                <c:pt idx="12">
                  <c:v>4.58665246013053</c:v>
                </c:pt>
                <c:pt idx="13">
                  <c:v>4.63340150555372</c:v>
                </c:pt>
                <c:pt idx="14">
                  <c:v>4.65997932849462</c:v>
                </c:pt>
                <c:pt idx="15">
                  <c:v>4.67398897720791</c:v>
                </c:pt>
                <c:pt idx="16">
                  <c:v>4.68134342116421</c:v>
                </c:pt>
                <c:pt idx="17">
                  <c:v>4.69117307892409</c:v>
                </c:pt>
                <c:pt idx="18">
                  <c:v>4.71220117575059</c:v>
                </c:pt>
                <c:pt idx="19">
                  <c:v>4.73381129827748</c:v>
                </c:pt>
                <c:pt idx="20">
                  <c:v>4.76162919534849</c:v>
                </c:pt>
                <c:pt idx="21">
                  <c:v>4.81019502852457</c:v>
                </c:pt>
                <c:pt idx="22">
                  <c:v>4.83589667562316</c:v>
                </c:pt>
                <c:pt idx="23">
                  <c:v>4.84158612009125</c:v>
                </c:pt>
                <c:pt idx="24">
                  <c:v>4.85407024663961</c:v>
                </c:pt>
                <c:pt idx="25">
                  <c:v>4.9100993636173</c:v>
                </c:pt>
                <c:pt idx="26">
                  <c:v>4.92042222099865</c:v>
                </c:pt>
                <c:pt idx="27">
                  <c:v>4.9839781170286</c:v>
                </c:pt>
                <c:pt idx="28">
                  <c:v>5.0059257109227</c:v>
                </c:pt>
                <c:pt idx="29">
                  <c:v>5.00046755815479</c:v>
                </c:pt>
                <c:pt idx="30">
                  <c:v>5.02491178917085</c:v>
                </c:pt>
                <c:pt idx="31">
                  <c:v>5.05824770186587</c:v>
                </c:pt>
                <c:pt idx="32">
                  <c:v>5.068575641286</c:v>
                </c:pt>
                <c:pt idx="33">
                  <c:v>5.100133756198</c:v>
                </c:pt>
                <c:pt idx="34">
                  <c:v>5.14529283793509</c:v>
                </c:pt>
                <c:pt idx="35">
                  <c:v>5.25403850185588</c:v>
                </c:pt>
                <c:pt idx="36">
                  <c:v>5.21109208578668</c:v>
                </c:pt>
                <c:pt idx="37">
                  <c:v>5.2145932109799</c:v>
                </c:pt>
                <c:pt idx="38">
                  <c:v>5.18539422289092</c:v>
                </c:pt>
                <c:pt idx="39">
                  <c:v>5.29057593640105</c:v>
                </c:pt>
                <c:pt idx="40">
                  <c:v>5.30706901710308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RUT_data!$F$465</c:f>
              <c:strCache>
                <c:ptCount val="1"/>
                <c:pt idx="0">
                  <c:v>Chad</c:v>
                </c:pt>
              </c:strCache>
            </c:strRef>
          </c:tx>
          <c:spPr>
            <a:noFill/>
            <a:ln w="12700">
              <a:solidFill>
                <a:srgbClr val="FF9900"/>
              </a:solidFill>
              <a:prstDash val="solid"/>
            </a:ln>
            <a:effectLst/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/>
            </c:spPr>
          </c:marker>
          <c:xVal>
            <c:numRef>
              <c:f>RUT_data!$G$465:$AU$465</c:f>
              <c:numCache>
                <c:formatCode>General</c:formatCode>
                <c:ptCount val="41"/>
                <c:pt idx="0">
                  <c:v>6.3607513126885</c:v>
                </c:pt>
                <c:pt idx="1">
                  <c:v>6.43147969178901</c:v>
                </c:pt>
                <c:pt idx="2">
                  <c:v>6.48056289489189</c:v>
                </c:pt>
                <c:pt idx="3">
                  <c:v>6.44020536614214</c:v>
                </c:pt>
                <c:pt idx="4">
                  <c:v>6.39619093707571</c:v>
                </c:pt>
                <c:pt idx="5">
                  <c:v>6.42209137809215</c:v>
                </c:pt>
                <c:pt idx="6">
                  <c:v>6.378788451513</c:v>
                </c:pt>
                <c:pt idx="7">
                  <c:v>6.44162336638243</c:v>
                </c:pt>
                <c:pt idx="8">
                  <c:v>6.38481162845888</c:v>
                </c:pt>
                <c:pt idx="9">
                  <c:v>6.32135217649897</c:v>
                </c:pt>
                <c:pt idx="10">
                  <c:v>6.30934709330293</c:v>
                </c:pt>
                <c:pt idx="11">
                  <c:v>6.24433720883293</c:v>
                </c:pt>
                <c:pt idx="12">
                  <c:v>6.17031694986355</c:v>
                </c:pt>
                <c:pt idx="13">
                  <c:v>6.20088910767281</c:v>
                </c:pt>
                <c:pt idx="14">
                  <c:v>6.26708429244378</c:v>
                </c:pt>
                <c:pt idx="15">
                  <c:v>6.25720589679849</c:v>
                </c:pt>
                <c:pt idx="16">
                  <c:v>6.24940549420983</c:v>
                </c:pt>
                <c:pt idx="17">
                  <c:v>6.29251419204401</c:v>
                </c:pt>
                <c:pt idx="18">
                  <c:v>6.25065390848826</c:v>
                </c:pt>
                <c:pt idx="19">
                  <c:v>6.26200366892893</c:v>
                </c:pt>
                <c:pt idx="20">
                  <c:v>6.18854284537875</c:v>
                </c:pt>
                <c:pt idx="21">
                  <c:v>6.20420187646301</c:v>
                </c:pt>
                <c:pt idx="22">
                  <c:v>6.24321044372912</c:v>
                </c:pt>
                <c:pt idx="23">
                  <c:v>6.00852253001256</c:v>
                </c:pt>
                <c:pt idx="24">
                  <c:v>6.14066972178357</c:v>
                </c:pt>
                <c:pt idx="25">
                  <c:v>6.11028546557679</c:v>
                </c:pt>
                <c:pt idx="26">
                  <c:v>6.09744508582279</c:v>
                </c:pt>
                <c:pt idx="27">
                  <c:v>6.17545998458642</c:v>
                </c:pt>
                <c:pt idx="28">
                  <c:v>6.13769133414486</c:v>
                </c:pt>
                <c:pt idx="29">
                  <c:v>6.08968448915638</c:v>
                </c:pt>
                <c:pt idx="30">
                  <c:v>6.20450508720231</c:v>
                </c:pt>
                <c:pt idx="31">
                  <c:v>6.14170461750597</c:v>
                </c:pt>
                <c:pt idx="32">
                  <c:v>5.95623813835272</c:v>
                </c:pt>
                <c:pt idx="33">
                  <c:v>6.12254290436235</c:v>
                </c:pt>
                <c:pt idx="34">
                  <c:v>6.1116835632921</c:v>
                </c:pt>
                <c:pt idx="35">
                  <c:v>6.15607003867828</c:v>
                </c:pt>
                <c:pt idx="36">
                  <c:v>6.25494181909888</c:v>
                </c:pt>
                <c:pt idx="37">
                  <c:v>6.30269850039227</c:v>
                </c:pt>
                <c:pt idx="38">
                  <c:v>6.22306673781897</c:v>
                </c:pt>
                <c:pt idx="39">
                  <c:v>6.13202273441275</c:v>
                </c:pt>
                <c:pt idx="40">
                  <c:v>6.2643582438801</c:v>
                </c:pt>
              </c:numCache>
            </c:numRef>
          </c:xVal>
          <c:yVal>
            <c:numRef>
              <c:f>RUT_data!$G$466:$AU$466</c:f>
              <c:numCache>
                <c:formatCode>General</c:formatCode>
                <c:ptCount val="41"/>
                <c:pt idx="0">
                  <c:v>2.4858927232049</c:v>
                </c:pt>
                <c:pt idx="1">
                  <c:v>2.57215769250046</c:v>
                </c:pt>
                <c:pt idx="2">
                  <c:v>2.64056822565915</c:v>
                </c:pt>
                <c:pt idx="3">
                  <c:v>2.61686115470218</c:v>
                </c:pt>
                <c:pt idx="4">
                  <c:v>2.58867854794654</c:v>
                </c:pt>
                <c:pt idx="5">
                  <c:v>2.63567361499531</c:v>
                </c:pt>
                <c:pt idx="6">
                  <c:v>2.60759726847253</c:v>
                </c:pt>
                <c:pt idx="7">
                  <c:v>2.68567777615829</c:v>
                </c:pt>
                <c:pt idx="8">
                  <c:v>2.64697445001555</c:v>
                </c:pt>
                <c:pt idx="9">
                  <c:v>2.60197844424925</c:v>
                </c:pt>
                <c:pt idx="10">
                  <c:v>2.60408704708772</c:v>
                </c:pt>
                <c:pt idx="11">
                  <c:v>2.55732315356342</c:v>
                </c:pt>
                <c:pt idx="12">
                  <c:v>2.5023739822497</c:v>
                </c:pt>
                <c:pt idx="13">
                  <c:v>2.54879787026522</c:v>
                </c:pt>
                <c:pt idx="14">
                  <c:v>2.62624905677871</c:v>
                </c:pt>
                <c:pt idx="15">
                  <c:v>2.62733802627971</c:v>
                </c:pt>
                <c:pt idx="16">
                  <c:v>2.63200482322828</c:v>
                </c:pt>
                <c:pt idx="17">
                  <c:v>2.68638530535372</c:v>
                </c:pt>
                <c:pt idx="18">
                  <c:v>2.66143075744562</c:v>
                </c:pt>
                <c:pt idx="19">
                  <c:v>2.68769763472744</c:v>
                </c:pt>
                <c:pt idx="20">
                  <c:v>2.65571066014728</c:v>
                </c:pt>
                <c:pt idx="21">
                  <c:v>2.70353021951032</c:v>
                </c:pt>
                <c:pt idx="22">
                  <c:v>2.76707394913506</c:v>
                </c:pt>
                <c:pt idx="23">
                  <c:v>2.57185657613837</c:v>
                </c:pt>
                <c:pt idx="24">
                  <c:v>2.72941895952547</c:v>
                </c:pt>
                <c:pt idx="25">
                  <c:v>2.74087604739561</c:v>
                </c:pt>
                <c:pt idx="26">
                  <c:v>2.7705063378902</c:v>
                </c:pt>
                <c:pt idx="27">
                  <c:v>2.88624726057566</c:v>
                </c:pt>
                <c:pt idx="28">
                  <c:v>2.88927946448998</c:v>
                </c:pt>
                <c:pt idx="29">
                  <c:v>2.8809725827987</c:v>
                </c:pt>
                <c:pt idx="30">
                  <c:v>3.02292401947098</c:v>
                </c:pt>
                <c:pt idx="31">
                  <c:v>2.99393589527741</c:v>
                </c:pt>
                <c:pt idx="32">
                  <c:v>2.84669302617799</c:v>
                </c:pt>
                <c:pt idx="33">
                  <c:v>3.02806649365043</c:v>
                </c:pt>
                <c:pt idx="34">
                  <c:v>3.0345971220324</c:v>
                </c:pt>
                <c:pt idx="35">
                  <c:v>3.09869056481128</c:v>
                </c:pt>
                <c:pt idx="36">
                  <c:v>3.20928334183456</c:v>
                </c:pt>
                <c:pt idx="37">
                  <c:v>3.27415931820447</c:v>
                </c:pt>
                <c:pt idx="38">
                  <c:v>3.21618578750494</c:v>
                </c:pt>
                <c:pt idx="39">
                  <c:v>3.14520207392192</c:v>
                </c:pt>
                <c:pt idx="40">
                  <c:v>3.293735054655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RUT_data!$B$570</c:f>
              <c:strCache>
                <c:ptCount val="1"/>
                <c:pt idx="0">
                  <c:v>33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RUT_data!$G$570:$H$570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RUT_data!$G$571:$H$571</c:f>
              <c:numCache>
                <c:formatCode>General</c:formatCode>
                <c:ptCount val="2"/>
                <c:pt idx="0">
                  <c:v>3.6</c:v>
                </c:pt>
                <c:pt idx="1">
                  <c:v>4.4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RUT_data!$B$572</c:f>
              <c:strCache>
                <c:ptCount val="1"/>
                <c:pt idx="0">
                  <c:v>34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  <a:effectLst/>
            </c:spPr>
          </c:marker>
          <c:xVal>
            <c:numRef>
              <c:f>RUT_data!$G$572:$H$572</c:f>
              <c:numCache>
                <c:formatCode>General</c:formatCode>
                <c:ptCount val="2"/>
                <c:pt idx="0">
                  <c:v>6.2</c:v>
                </c:pt>
                <c:pt idx="1">
                  <c:v>6.8</c:v>
                </c:pt>
              </c:numCache>
            </c:numRef>
          </c:xVal>
          <c:yVal>
            <c:numRef>
              <c:f>RUT_data!$G$573:$H$573</c:f>
              <c:numCache>
                <c:formatCode>General</c:formatCode>
                <c:ptCount val="2"/>
                <c:pt idx="0">
                  <c:v>3.6</c:v>
                </c:pt>
                <c:pt idx="1">
                  <c:v>4.2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RUT_data!$B$574</c:f>
              <c:strCache>
                <c:ptCount val="1"/>
                <c:pt idx="0">
                  <c:v>35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  <a:effectLst/>
            </c:spPr>
          </c:marker>
          <c:xVal>
            <c:numRef>
              <c:f>RUT_data!$G$574:$H$574</c:f>
              <c:numCache>
                <c:formatCode>General</c:formatCode>
                <c:ptCount val="2"/>
                <c:pt idx="0">
                  <c:v>6.4</c:v>
                </c:pt>
                <c:pt idx="1">
                  <c:v>6.8</c:v>
                </c:pt>
              </c:numCache>
            </c:numRef>
          </c:xVal>
          <c:yVal>
            <c:numRef>
              <c:f>RUT_data!$G$575:$H$575</c:f>
              <c:numCache>
                <c:formatCode>General</c:formatCode>
                <c:ptCount val="2"/>
                <c:pt idx="0">
                  <c:v>3.6</c:v>
                </c:pt>
                <c:pt idx="1">
                  <c:v>4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RUT_data!$B$576</c:f>
              <c:strCache>
                <c:ptCount val="1"/>
                <c:pt idx="0">
                  <c:v>36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none"/>
          </c:marker>
          <c:xVal>
            <c:numRef>
              <c:f>RUT_data!$G$576:$H$576</c:f>
              <c:numCache>
                <c:formatCode>General</c:formatCode>
                <c:ptCount val="2"/>
                <c:pt idx="0">
                  <c:v>6.6</c:v>
                </c:pt>
                <c:pt idx="1">
                  <c:v>6.8</c:v>
                </c:pt>
              </c:numCache>
            </c:numRef>
          </c:xVal>
          <c:yVal>
            <c:numRef>
              <c:f>RUT_data!$G$577:$H$577</c:f>
              <c:numCache>
                <c:formatCode>General</c:formatCode>
                <c:ptCount val="2"/>
                <c:pt idx="0">
                  <c:v>3.6</c:v>
                </c:pt>
                <c:pt idx="1">
                  <c:v>3.8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RUT_data!$B$578</c:f>
              <c:strCache>
                <c:ptCount val="1"/>
                <c:pt idx="0">
                  <c:v>37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  <a:effectLst/>
            </c:spPr>
          </c:marker>
          <c:xVal>
            <c:numRef>
              <c:f>RUT_data!$G$578:$H$578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RUT_data!$G$579:$H$579</c:f>
              <c:numCache>
                <c:formatCode>General</c:formatCode>
                <c:ptCount val="2"/>
                <c:pt idx="0">
                  <c:v>3.8</c:v>
                </c:pt>
                <c:pt idx="1">
                  <c:v>4.6</c:v>
                </c:pt>
              </c:numCache>
            </c:numRef>
          </c:yVal>
          <c:smooth val="0"/>
        </c:ser>
        <c:ser>
          <c:idx val="12"/>
          <c:order val="12"/>
          <c:tx>
            <c:strRef>
              <c:f>RUT_data!$B$581</c:f>
              <c:strCache>
                <c:ptCount val="1"/>
                <c:pt idx="0">
                  <c:v>38</c:v>
                </c:pt>
              </c:strCache>
            </c:strRef>
          </c:tx>
          <c:spPr>
            <a:noFill/>
            <a:ln w="12700">
              <a:solidFill>
                <a:srgbClr val="333333"/>
              </a:solidFill>
              <a:prstDash val="solid"/>
            </a:ln>
            <a:effectLst/>
          </c:spPr>
          <c:marker>
            <c:symbol val="x"/>
            <c:size val="5"/>
            <c:spPr>
              <a:noFill/>
              <a:ln>
                <a:solidFill>
                  <a:srgbClr val="333333"/>
                </a:solidFill>
                <a:prstDash val="solid"/>
              </a:ln>
              <a:effectLst/>
            </c:spPr>
          </c:marker>
          <c:xVal>
            <c:numRef>
              <c:f>RUT_data!$G$580:$H$580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RUT_data!$G$581:$H$581</c:f>
              <c:numCache>
                <c:formatCode>General</c:formatCode>
                <c:ptCount val="2"/>
                <c:pt idx="0">
                  <c:v>4</c:v>
                </c:pt>
                <c:pt idx="1">
                  <c:v>4.8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RUT_data!$B$582</c:f>
              <c:strCache>
                <c:ptCount val="1"/>
                <c:pt idx="0">
                  <c:v>39</c:v>
                </c:pt>
              </c:strCache>
            </c:strRef>
          </c:tx>
          <c:spPr>
            <a:noFill/>
            <a:ln w="12700">
              <a:solidFill>
                <a:srgbClr val="FF99CC"/>
              </a:solidFill>
              <a:prstDash val="solid"/>
            </a:ln>
            <a:effectLst/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  <a:effectLst/>
            </c:spPr>
          </c:marker>
          <c:dPt>
            <c:idx val="1"/>
            <c:marker>
              <c:symbol val="star"/>
              <c:size val="5"/>
              <c:spPr>
                <a:noFill/>
                <a:ln>
                  <a:solidFill>
                    <a:srgbClr val="FF99CC"/>
                  </a:solidFill>
                  <a:prstDash val="solid"/>
                </a:ln>
                <a:effectLst/>
              </c:spPr>
            </c:marker>
            <c:bubble3D val="0"/>
            <c:spPr>
              <a:noFill/>
              <a:ln w="12700">
                <a:solidFill>
                  <a:srgbClr val="969696"/>
                </a:solidFill>
                <a:prstDash val="solid"/>
              </a:ln>
              <a:effectLst/>
            </c:spPr>
          </c:dPt>
          <c:xVal>
            <c:numRef>
              <c:f>RUT_data!$G$582:$H$582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RUT_data!$G$583:$H$583</c:f>
              <c:numCache>
                <c:formatCode>General</c:formatCode>
                <c:ptCount val="2"/>
                <c:pt idx="0">
                  <c:v>4.2</c:v>
                </c:pt>
                <c:pt idx="1">
                  <c:v>5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RUT_data!$B$584</c:f>
              <c:strCache>
                <c:ptCount val="1"/>
                <c:pt idx="0">
                  <c:v>40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  <a:effectLst/>
            </c:spPr>
          </c:marker>
          <c:xVal>
            <c:numRef>
              <c:f>RUT_data!$G$584:$H$584</c:f>
              <c:numCache>
                <c:formatCode>General</c:formatCode>
                <c:ptCount val="2"/>
                <c:pt idx="0">
                  <c:v>6</c:v>
                </c:pt>
                <c:pt idx="1">
                  <c:v>6.6</c:v>
                </c:pt>
              </c:numCache>
            </c:numRef>
          </c:xVal>
          <c:yVal>
            <c:numRef>
              <c:f>RUT_data!$G$585:$H$585</c:f>
              <c:numCache>
                <c:formatCode>General</c:formatCode>
                <c:ptCount val="2"/>
                <c:pt idx="0">
                  <c:v>4.4</c:v>
                </c:pt>
                <c:pt idx="1">
                  <c:v>5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RUT_data!$B$586</c:f>
              <c:strCache>
                <c:ptCount val="1"/>
                <c:pt idx="0">
                  <c:v>41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  <a:effectLst/>
            </c:spPr>
          </c:marker>
          <c:xVal>
            <c:numRef>
              <c:f>RUT_data!$G$586:$H$586</c:f>
              <c:numCache>
                <c:formatCode>General</c:formatCode>
                <c:ptCount val="2"/>
                <c:pt idx="0">
                  <c:v>6</c:v>
                </c:pt>
                <c:pt idx="1">
                  <c:v>6.4</c:v>
                </c:pt>
              </c:numCache>
            </c:numRef>
          </c:xVal>
          <c:yVal>
            <c:numRef>
              <c:f>RUT_data!$G$587:$H$587</c:f>
              <c:numCache>
                <c:formatCode>General</c:formatCode>
                <c:ptCount val="2"/>
                <c:pt idx="0">
                  <c:v>4.6</c:v>
                </c:pt>
                <c:pt idx="1">
                  <c:v>5</c:v>
                </c:pt>
              </c:numCache>
            </c:numRef>
          </c:yVal>
          <c:smooth val="0"/>
        </c:ser>
        <c:ser>
          <c:idx val="17"/>
          <c:order val="16"/>
          <c:tx>
            <c:strRef>
              <c:f>RUT_data!$B$590</c:f>
              <c:strCache>
                <c:ptCount val="1"/>
                <c:pt idx="0">
                  <c:v>43</c:v>
                </c:pt>
              </c:strCache>
            </c:strRef>
          </c:tx>
          <c:spPr>
            <a:noFill/>
            <a:ln w="12700">
              <a:solidFill>
                <a:srgbClr val="969696"/>
              </a:solidFill>
              <a:prstDash val="solid"/>
            </a:ln>
            <a:effectLst/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  <a:effectLst/>
            </c:spPr>
          </c:marker>
          <c:xVal>
            <c:numRef>
              <c:f>RUT_data!$G$590:$H$590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RUT_data!$G$591:$H$591</c:f>
              <c:numCache>
                <c:formatCode>General</c:formatCode>
                <c:ptCount val="2"/>
                <c:pt idx="0">
                  <c:v>3</c:v>
                </c:pt>
                <c:pt idx="1">
                  <c:v>4.8</c:v>
                </c:pt>
              </c:numCache>
            </c:numRef>
          </c:yVal>
          <c:smooth val="0"/>
        </c:ser>
        <c:ser>
          <c:idx val="18"/>
          <c:order val="17"/>
          <c:tx>
            <c:strRef>
              <c:f>RUT_data!$F$505</c:f>
              <c:strCache>
                <c:ptCount val="1"/>
                <c:pt idx="0">
                  <c:v>Mozambique</c:v>
                </c:pt>
              </c:strCache>
            </c:strRef>
          </c:tx>
          <c:spPr>
            <a:noFill/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diamond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xVal>
            <c:numRef>
              <c:f>RUT_data!$G$505:$AU$505</c:f>
              <c:numCache>
                <c:formatCode>General</c:formatCode>
                <c:ptCount val="41"/>
                <c:pt idx="0">
                  <c:v>5.62821569195952</c:v>
                </c:pt>
                <c:pt idx="1">
                  <c:v>5.64342070210534</c:v>
                </c:pt>
                <c:pt idx="2">
                  <c:v>5.64123155460622</c:v>
                </c:pt>
                <c:pt idx="3">
                  <c:v>5.67708505651121</c:v>
                </c:pt>
                <c:pt idx="4">
                  <c:v>5.63199734173776</c:v>
                </c:pt>
                <c:pt idx="5">
                  <c:v>5.63407173610283</c:v>
                </c:pt>
                <c:pt idx="6">
                  <c:v>5.66033428927334</c:v>
                </c:pt>
                <c:pt idx="7">
                  <c:v>5.73344895363428</c:v>
                </c:pt>
                <c:pt idx="8">
                  <c:v>5.71506357147493</c:v>
                </c:pt>
                <c:pt idx="9">
                  <c:v>5.74349027583293</c:v>
                </c:pt>
                <c:pt idx="10">
                  <c:v>5.75852008245561</c:v>
                </c:pt>
                <c:pt idx="11">
                  <c:v>5.77529475438045</c:v>
                </c:pt>
                <c:pt idx="12">
                  <c:v>5.79715136285348</c:v>
                </c:pt>
                <c:pt idx="13">
                  <c:v>5.74440269044029</c:v>
                </c:pt>
                <c:pt idx="14">
                  <c:v>5.6461095354239</c:v>
                </c:pt>
                <c:pt idx="15">
                  <c:v>5.56346872948247</c:v>
                </c:pt>
                <c:pt idx="16">
                  <c:v>5.51471067845856</c:v>
                </c:pt>
                <c:pt idx="17">
                  <c:v>5.47217109335929</c:v>
                </c:pt>
                <c:pt idx="18">
                  <c:v>5.44853617787552</c:v>
                </c:pt>
                <c:pt idx="19">
                  <c:v>5.46370344495951</c:v>
                </c:pt>
                <c:pt idx="20">
                  <c:v>5.45449856687052</c:v>
                </c:pt>
                <c:pt idx="21">
                  <c:v>5.39763731500207</c:v>
                </c:pt>
                <c:pt idx="22">
                  <c:v>5.32243662578754</c:v>
                </c:pt>
                <c:pt idx="23">
                  <c:v>5.28843020918685</c:v>
                </c:pt>
                <c:pt idx="24">
                  <c:v>5.27855250272123</c:v>
                </c:pt>
                <c:pt idx="25">
                  <c:v>5.30692515140518</c:v>
                </c:pt>
                <c:pt idx="26">
                  <c:v>5.30860261605053</c:v>
                </c:pt>
                <c:pt idx="27">
                  <c:v>5.3274023912459</c:v>
                </c:pt>
                <c:pt idx="28">
                  <c:v>5.36388723526474</c:v>
                </c:pt>
                <c:pt idx="29">
                  <c:v>5.40703574374469</c:v>
                </c:pt>
                <c:pt idx="30">
                  <c:v>5.27177648475229</c:v>
                </c:pt>
                <c:pt idx="31">
                  <c:v>5.10825234029873</c:v>
                </c:pt>
                <c:pt idx="32">
                  <c:v>5.18290516445282</c:v>
                </c:pt>
                <c:pt idx="33">
                  <c:v>5.12733808883293</c:v>
                </c:pt>
                <c:pt idx="34">
                  <c:v>5.39698609896157</c:v>
                </c:pt>
                <c:pt idx="35">
                  <c:v>5.4731508973051</c:v>
                </c:pt>
                <c:pt idx="36">
                  <c:v>5.51601180664996</c:v>
                </c:pt>
                <c:pt idx="37">
                  <c:v>5.55466435649791</c:v>
                </c:pt>
                <c:pt idx="38">
                  <c:v>5.54106620339097</c:v>
                </c:pt>
                <c:pt idx="39">
                  <c:v>5.44252879837103</c:v>
                </c:pt>
                <c:pt idx="40">
                  <c:v>5.48862947354694</c:v>
                </c:pt>
              </c:numCache>
            </c:numRef>
          </c:xVal>
          <c:yVal>
            <c:numRef>
              <c:f>RUT_data!$G$506:$AU$506</c:f>
              <c:numCache>
                <c:formatCode>General</c:formatCode>
                <c:ptCount val="41"/>
                <c:pt idx="0">
                  <c:v>3.03970964828647</c:v>
                </c:pt>
                <c:pt idx="1">
                  <c:v>3.0716933329644</c:v>
                </c:pt>
                <c:pt idx="2">
                  <c:v>3.08462337138722</c:v>
                </c:pt>
                <c:pt idx="3">
                  <c:v>3.13535563089973</c:v>
                </c:pt>
                <c:pt idx="4">
                  <c:v>3.10498000315393</c:v>
                </c:pt>
                <c:pt idx="5">
                  <c:v>3.12299151607326</c:v>
                </c:pt>
                <c:pt idx="6">
                  <c:v>3.1632818334715</c:v>
                </c:pt>
                <c:pt idx="7">
                  <c:v>3.25162756444318</c:v>
                </c:pt>
                <c:pt idx="8">
                  <c:v>3.25061331900289</c:v>
                </c:pt>
                <c:pt idx="9">
                  <c:v>3.29847502004256</c:v>
                </c:pt>
                <c:pt idx="10">
                  <c:v>3.32951157404286</c:v>
                </c:pt>
                <c:pt idx="11">
                  <c:v>3.36321345342877</c:v>
                </c:pt>
                <c:pt idx="12">
                  <c:v>3.39773164295956</c:v>
                </c:pt>
                <c:pt idx="13">
                  <c:v>3.36660962259142</c:v>
                </c:pt>
                <c:pt idx="14">
                  <c:v>3.29406019782491</c:v>
                </c:pt>
                <c:pt idx="15">
                  <c:v>3.23709380535194</c:v>
                </c:pt>
                <c:pt idx="16">
                  <c:v>3.21541133357526</c:v>
                </c:pt>
                <c:pt idx="17">
                  <c:v>3.19726837136257</c:v>
                </c:pt>
                <c:pt idx="18">
                  <c:v>3.19493349409338</c:v>
                </c:pt>
                <c:pt idx="19">
                  <c:v>3.22805610611915</c:v>
                </c:pt>
                <c:pt idx="20">
                  <c:v>3.23727341884189</c:v>
                </c:pt>
                <c:pt idx="21">
                  <c:v>3.1970069781498</c:v>
                </c:pt>
                <c:pt idx="22">
                  <c:v>3.13907265691363</c:v>
                </c:pt>
                <c:pt idx="23">
                  <c:v>3.11427058496325</c:v>
                </c:pt>
                <c:pt idx="24">
                  <c:v>3.10558887570651</c:v>
                </c:pt>
                <c:pt idx="25">
                  <c:v>3.12288846907381</c:v>
                </c:pt>
                <c:pt idx="26">
                  <c:v>3.11069804083547</c:v>
                </c:pt>
                <c:pt idx="27">
                  <c:v>3.11309128177751</c:v>
                </c:pt>
                <c:pt idx="28">
                  <c:v>3.14091116510203</c:v>
                </c:pt>
                <c:pt idx="29">
                  <c:v>3.19534450550993</c:v>
                </c:pt>
                <c:pt idx="30">
                  <c:v>3.08312993034063</c:v>
                </c:pt>
                <c:pt idx="31">
                  <c:v>2.96374919609077</c:v>
                </c:pt>
                <c:pt idx="32">
                  <c:v>3.09002832356373</c:v>
                </c:pt>
                <c:pt idx="33">
                  <c:v>3.07055971433093</c:v>
                </c:pt>
                <c:pt idx="34">
                  <c:v>3.36876456010098</c:v>
                </c:pt>
                <c:pt idx="35">
                  <c:v>3.47418447653501</c:v>
                </c:pt>
                <c:pt idx="36">
                  <c:v>3.53317599988633</c:v>
                </c:pt>
                <c:pt idx="37">
                  <c:v>3.58852141810332</c:v>
                </c:pt>
                <c:pt idx="38">
                  <c:v>3.60468674512349</c:v>
                </c:pt>
                <c:pt idx="39">
                  <c:v>3.53234600635815</c:v>
                </c:pt>
                <c:pt idx="40">
                  <c:v>3.6009632755474</c:v>
                </c:pt>
              </c:numCache>
            </c:numRef>
          </c:yVal>
          <c:smooth val="0"/>
        </c:ser>
        <c:ser>
          <c:idx val="16"/>
          <c:order val="18"/>
          <c:tx>
            <c:strRef>
              <c:f>RUT_data!$F$507</c:f>
              <c:strCache>
                <c:ptCount val="1"/>
                <c:pt idx="0">
                  <c:v>Namibia</c:v>
                </c:pt>
              </c:strCache>
            </c:strRef>
          </c:tx>
          <c:spPr>
            <a:noFill/>
            <a:ln w="25400">
              <a:solidFill>
                <a:srgbClr val="3366FF"/>
              </a:solidFill>
              <a:prstDash val="solid"/>
            </a:ln>
            <a:effectLst/>
          </c:spPr>
          <c:marker>
            <c:symbol val="star"/>
            <c:size val="6"/>
            <c:spPr>
              <a:noFill/>
              <a:ln>
                <a:solidFill>
                  <a:srgbClr val="3366FF"/>
                </a:solidFill>
                <a:prstDash val="solid"/>
              </a:ln>
              <a:effectLst/>
            </c:spPr>
          </c:marker>
          <c:xVal>
            <c:numRef>
              <c:f>RUT_data!$G$507:$AU$507</c:f>
              <c:numCache>
                <c:formatCode>General</c:formatCode>
                <c:ptCount val="41"/>
                <c:pt idx="0">
                  <c:v>7.55050401642711</c:v>
                </c:pt>
                <c:pt idx="1">
                  <c:v>7.40172398907151</c:v>
                </c:pt>
                <c:pt idx="2">
                  <c:v>7.60395903827423</c:v>
                </c:pt>
                <c:pt idx="3">
                  <c:v>7.60080847167287</c:v>
                </c:pt>
                <c:pt idx="4">
                  <c:v>7.57445801831055</c:v>
                </c:pt>
                <c:pt idx="5">
                  <c:v>7.5091559132492</c:v>
                </c:pt>
                <c:pt idx="6">
                  <c:v>7.64109015155254</c:v>
                </c:pt>
                <c:pt idx="7">
                  <c:v>7.68229792176551</c:v>
                </c:pt>
                <c:pt idx="8">
                  <c:v>7.65442105431496</c:v>
                </c:pt>
                <c:pt idx="9">
                  <c:v>7.72378642881514</c:v>
                </c:pt>
                <c:pt idx="10">
                  <c:v>7.79686790646451</c:v>
                </c:pt>
                <c:pt idx="11">
                  <c:v>7.89074712880213</c:v>
                </c:pt>
                <c:pt idx="12">
                  <c:v>7.91859099934162</c:v>
                </c:pt>
                <c:pt idx="13">
                  <c:v>7.93355270680223</c:v>
                </c:pt>
                <c:pt idx="14">
                  <c:v>7.52920230723804</c:v>
                </c:pt>
                <c:pt idx="15">
                  <c:v>7.62669767948227</c:v>
                </c:pt>
                <c:pt idx="16">
                  <c:v>7.57821709406241</c:v>
                </c:pt>
                <c:pt idx="17">
                  <c:v>7.6665037503572</c:v>
                </c:pt>
                <c:pt idx="18">
                  <c:v>7.70634529626664</c:v>
                </c:pt>
                <c:pt idx="19">
                  <c:v>7.76810798862571</c:v>
                </c:pt>
                <c:pt idx="20">
                  <c:v>7.7925308555254</c:v>
                </c:pt>
                <c:pt idx="21">
                  <c:v>7.53665453288197</c:v>
                </c:pt>
                <c:pt idx="22">
                  <c:v>7.38100433445434</c:v>
                </c:pt>
                <c:pt idx="23">
                  <c:v>7.40249531449613</c:v>
                </c:pt>
                <c:pt idx="24">
                  <c:v>7.45874076506375</c:v>
                </c:pt>
                <c:pt idx="25">
                  <c:v>7.46875356946698</c:v>
                </c:pt>
                <c:pt idx="26">
                  <c:v>7.50637978683152</c:v>
                </c:pt>
                <c:pt idx="27">
                  <c:v>7.47528643627549</c:v>
                </c:pt>
                <c:pt idx="28">
                  <c:v>7.51300904701822</c:v>
                </c:pt>
                <c:pt idx="29">
                  <c:v>7.43196220531512</c:v>
                </c:pt>
                <c:pt idx="30">
                  <c:v>7.47378666736121</c:v>
                </c:pt>
                <c:pt idx="31">
                  <c:v>7.45409006021131</c:v>
                </c:pt>
                <c:pt idx="32">
                  <c:v>7.46318669072352</c:v>
                </c:pt>
                <c:pt idx="33">
                  <c:v>7.51423834159837</c:v>
                </c:pt>
                <c:pt idx="34">
                  <c:v>7.46917895551122</c:v>
                </c:pt>
                <c:pt idx="35">
                  <c:v>7.55102809081397</c:v>
                </c:pt>
                <c:pt idx="36">
                  <c:v>7.11085110967611</c:v>
                </c:pt>
                <c:pt idx="37">
                  <c:v>7.40668324498529</c:v>
                </c:pt>
                <c:pt idx="38">
                  <c:v>7.37589477261267</c:v>
                </c:pt>
                <c:pt idx="39">
                  <c:v>7.33049327307291</c:v>
                </c:pt>
                <c:pt idx="40">
                  <c:v>7.34805282644044</c:v>
                </c:pt>
              </c:numCache>
            </c:numRef>
          </c:xVal>
          <c:yVal>
            <c:numRef>
              <c:f>RUT_data!$G$508:$AU$508</c:f>
              <c:numCache>
                <c:formatCode>General</c:formatCode>
                <c:ptCount val="41"/>
                <c:pt idx="0">
                  <c:v>2.06337604147596</c:v>
                </c:pt>
                <c:pt idx="1">
                  <c:v>1.92420511950174</c:v>
                </c:pt>
                <c:pt idx="2">
                  <c:v>2.13605431551298</c:v>
                </c:pt>
                <c:pt idx="3">
                  <c:v>2.14211020341531</c:v>
                </c:pt>
                <c:pt idx="4">
                  <c:v>2.12480041755743</c:v>
                </c:pt>
                <c:pt idx="5">
                  <c:v>2.06854925287974</c:v>
                </c:pt>
                <c:pt idx="6">
                  <c:v>2.20945453246104</c:v>
                </c:pt>
                <c:pt idx="7">
                  <c:v>2.25965326867123</c:v>
                </c:pt>
                <c:pt idx="8">
                  <c:v>2.24068399627626</c:v>
                </c:pt>
                <c:pt idx="9">
                  <c:v>2.31905582129605</c:v>
                </c:pt>
                <c:pt idx="10">
                  <c:v>2.40077521640561</c:v>
                </c:pt>
                <c:pt idx="11">
                  <c:v>2.50344382670135</c:v>
                </c:pt>
                <c:pt idx="12">
                  <c:v>2.53990258564049</c:v>
                </c:pt>
                <c:pt idx="13">
                  <c:v>2.56349454998807</c:v>
                </c:pt>
                <c:pt idx="14">
                  <c:v>2.1632544000924</c:v>
                </c:pt>
                <c:pt idx="15">
                  <c:v>2.2607078953033</c:v>
                </c:pt>
                <c:pt idx="16">
                  <c:v>2.21201271760794</c:v>
                </c:pt>
                <c:pt idx="17">
                  <c:v>2.29595354611858</c:v>
                </c:pt>
                <c:pt idx="18">
                  <c:v>2.33565642026778</c:v>
                </c:pt>
                <c:pt idx="19">
                  <c:v>2.39297083385512</c:v>
                </c:pt>
                <c:pt idx="20">
                  <c:v>2.41735969360022</c:v>
                </c:pt>
                <c:pt idx="21">
                  <c:v>2.16695763208509</c:v>
                </c:pt>
                <c:pt idx="22">
                  <c:v>2.01672139286899</c:v>
                </c:pt>
                <c:pt idx="23">
                  <c:v>2.04926345558832</c:v>
                </c:pt>
                <c:pt idx="24">
                  <c:v>2.12235562817373</c:v>
                </c:pt>
                <c:pt idx="25">
                  <c:v>2.16426240535076</c:v>
                </c:pt>
                <c:pt idx="26">
                  <c:v>2.23819461023059</c:v>
                </c:pt>
                <c:pt idx="27">
                  <c:v>2.24160801420793</c:v>
                </c:pt>
                <c:pt idx="28">
                  <c:v>2.31758111654143</c:v>
                </c:pt>
                <c:pt idx="29">
                  <c:v>2.2690732415808</c:v>
                </c:pt>
                <c:pt idx="30">
                  <c:v>2.33357016820167</c:v>
                </c:pt>
                <c:pt idx="31">
                  <c:v>2.32765904567968</c:v>
                </c:pt>
                <c:pt idx="32">
                  <c:v>2.35378057133971</c:v>
                </c:pt>
                <c:pt idx="33">
                  <c:v>2.4140825560174</c:v>
                </c:pt>
                <c:pt idx="34">
                  <c:v>2.36971280582807</c:v>
                </c:pt>
                <c:pt idx="35">
                  <c:v>2.45561836189906</c:v>
                </c:pt>
                <c:pt idx="36">
                  <c:v>2.02307694996789</c:v>
                </c:pt>
                <c:pt idx="37">
                  <c:v>2.34596672683886</c:v>
                </c:pt>
                <c:pt idx="38">
                  <c:v>2.33472954342544</c:v>
                </c:pt>
                <c:pt idx="39">
                  <c:v>2.30867968819921</c:v>
                </c:pt>
                <c:pt idx="40">
                  <c:v>2.33134070562921</c:v>
                </c:pt>
              </c:numCache>
            </c:numRef>
          </c:yVal>
          <c:smooth val="0"/>
        </c:ser>
        <c:ser>
          <c:idx val="19"/>
          <c:order val="19"/>
          <c:tx>
            <c:strRef>
              <c:f>RUT_data!$F$509</c:f>
              <c:strCache>
                <c:ptCount val="1"/>
                <c:pt idx="0">
                  <c:v>Niger</c:v>
                </c:pt>
              </c:strCache>
            </c:strRef>
          </c:tx>
          <c:spPr>
            <a:noFill/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squar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xVal>
            <c:numRef>
              <c:f>RUT_data!$G$509:$AU$509</c:f>
              <c:numCache>
                <c:formatCode>General</c:formatCode>
                <c:ptCount val="41"/>
                <c:pt idx="0">
                  <c:v>6.38172318273057</c:v>
                </c:pt>
                <c:pt idx="1">
                  <c:v>6.47387989356328</c:v>
                </c:pt>
                <c:pt idx="2">
                  <c:v>6.49314284813981</c:v>
                </c:pt>
                <c:pt idx="3">
                  <c:v>6.46385906606539</c:v>
                </c:pt>
                <c:pt idx="4">
                  <c:v>6.44021346844276</c:v>
                </c:pt>
                <c:pt idx="5">
                  <c:v>6.47208128836884</c:v>
                </c:pt>
                <c:pt idx="6">
                  <c:v>6.52915445886269</c:v>
                </c:pt>
                <c:pt idx="7">
                  <c:v>6.4308812438559</c:v>
                </c:pt>
                <c:pt idx="8">
                  <c:v>6.48496900352073</c:v>
                </c:pt>
                <c:pt idx="9">
                  <c:v>6.41279158771672</c:v>
                </c:pt>
                <c:pt idx="10">
                  <c:v>6.39646076751305</c:v>
                </c:pt>
                <c:pt idx="11">
                  <c:v>6.35846929038175</c:v>
                </c:pt>
                <c:pt idx="12">
                  <c:v>6.04701401998776</c:v>
                </c:pt>
                <c:pt idx="13">
                  <c:v>6.16944828910999</c:v>
                </c:pt>
                <c:pt idx="14">
                  <c:v>6.09651145838767</c:v>
                </c:pt>
                <c:pt idx="15">
                  <c:v>6.21819439278819</c:v>
                </c:pt>
                <c:pt idx="16">
                  <c:v>6.35496247758828</c:v>
                </c:pt>
                <c:pt idx="17">
                  <c:v>6.36015467120695</c:v>
                </c:pt>
                <c:pt idx="18">
                  <c:v>6.33857032899735</c:v>
                </c:pt>
                <c:pt idx="19">
                  <c:v>6.38479386090739</c:v>
                </c:pt>
                <c:pt idx="20">
                  <c:v>6.34601640556151</c:v>
                </c:pt>
                <c:pt idx="21">
                  <c:v>6.32491075418588</c:v>
                </c:pt>
                <c:pt idx="22">
                  <c:v>6.30226880306913</c:v>
                </c:pt>
                <c:pt idx="23">
                  <c:v>6.04494458324629</c:v>
                </c:pt>
                <c:pt idx="24">
                  <c:v>6.04620454918386</c:v>
                </c:pt>
                <c:pt idx="25">
                  <c:v>6.12344483066816</c:v>
                </c:pt>
                <c:pt idx="26">
                  <c:v>6.02169374753233</c:v>
                </c:pt>
                <c:pt idx="27">
                  <c:v>6.22392273487453</c:v>
                </c:pt>
                <c:pt idx="28">
                  <c:v>6.15519762236713</c:v>
                </c:pt>
                <c:pt idx="29">
                  <c:v>6.17665988193257</c:v>
                </c:pt>
                <c:pt idx="30">
                  <c:v>6.24205341693105</c:v>
                </c:pt>
                <c:pt idx="31">
                  <c:v>6.24525593880816</c:v>
                </c:pt>
                <c:pt idx="32">
                  <c:v>6.12549003626936</c:v>
                </c:pt>
                <c:pt idx="33">
                  <c:v>6.27974924859329</c:v>
                </c:pt>
                <c:pt idx="34">
                  <c:v>6.14140107085383</c:v>
                </c:pt>
                <c:pt idx="35">
                  <c:v>6.30457026704252</c:v>
                </c:pt>
                <c:pt idx="36">
                  <c:v>6.15366330231692</c:v>
                </c:pt>
                <c:pt idx="37">
                  <c:v>6.44065342312858</c:v>
                </c:pt>
                <c:pt idx="38">
                  <c:v>6.3397724166708</c:v>
                </c:pt>
                <c:pt idx="39">
                  <c:v>6.29161276080283</c:v>
                </c:pt>
                <c:pt idx="40">
                  <c:v>6.4293000352466</c:v>
                </c:pt>
              </c:numCache>
            </c:numRef>
          </c:xVal>
          <c:yVal>
            <c:numRef>
              <c:f>RUT_data!$G$510:$AU$510</c:f>
              <c:numCache>
                <c:formatCode>General</c:formatCode>
                <c:ptCount val="41"/>
                <c:pt idx="0">
                  <c:v>3.24501822088954</c:v>
                </c:pt>
                <c:pt idx="1">
                  <c:v>3.35626855784228</c:v>
                </c:pt>
                <c:pt idx="2">
                  <c:v>3.40113100220299</c:v>
                </c:pt>
                <c:pt idx="3">
                  <c:v>3.40839160424601</c:v>
                </c:pt>
                <c:pt idx="4">
                  <c:v>3.41229495544398</c:v>
                </c:pt>
                <c:pt idx="5">
                  <c:v>3.46625560391326</c:v>
                </c:pt>
                <c:pt idx="6">
                  <c:v>3.54410768946971</c:v>
                </c:pt>
                <c:pt idx="7">
                  <c:v>3.46563390527741</c:v>
                </c:pt>
                <c:pt idx="8">
                  <c:v>3.52804361113029</c:v>
                </c:pt>
                <c:pt idx="9">
                  <c:v>3.48218685765312</c:v>
                </c:pt>
                <c:pt idx="10">
                  <c:v>3.49230639285117</c:v>
                </c:pt>
                <c:pt idx="11">
                  <c:v>3.49480823904271</c:v>
                </c:pt>
                <c:pt idx="12">
                  <c:v>3.23273905541802</c:v>
                </c:pt>
                <c:pt idx="13">
                  <c:v>3.37244243639858</c:v>
                </c:pt>
                <c:pt idx="14">
                  <c:v>3.3415836591657</c:v>
                </c:pt>
                <c:pt idx="15">
                  <c:v>3.47189120883115</c:v>
                </c:pt>
                <c:pt idx="16">
                  <c:v>3.63125550083337</c:v>
                </c:pt>
                <c:pt idx="17">
                  <c:v>3.65387419179521</c:v>
                </c:pt>
                <c:pt idx="18">
                  <c:v>3.66013933681163</c:v>
                </c:pt>
                <c:pt idx="19">
                  <c:v>3.70000362126408</c:v>
                </c:pt>
                <c:pt idx="20">
                  <c:v>3.67379923710223</c:v>
                </c:pt>
                <c:pt idx="21">
                  <c:v>3.66211014836442</c:v>
                </c:pt>
                <c:pt idx="22">
                  <c:v>3.63433187094415</c:v>
                </c:pt>
                <c:pt idx="23">
                  <c:v>3.40154534102978</c:v>
                </c:pt>
                <c:pt idx="24">
                  <c:v>3.41903654931656</c:v>
                </c:pt>
                <c:pt idx="25">
                  <c:v>3.50116964768874</c:v>
                </c:pt>
                <c:pt idx="26">
                  <c:v>3.41567079664378</c:v>
                </c:pt>
                <c:pt idx="27">
                  <c:v>3.61219073009428</c:v>
                </c:pt>
                <c:pt idx="28">
                  <c:v>3.55599184776666</c:v>
                </c:pt>
                <c:pt idx="29">
                  <c:v>3.53235067999007</c:v>
                </c:pt>
                <c:pt idx="30">
                  <c:v>3.63265314385938</c:v>
                </c:pt>
                <c:pt idx="31">
                  <c:v>3.59420373121165</c:v>
                </c:pt>
                <c:pt idx="32">
                  <c:v>3.54339560222534</c:v>
                </c:pt>
                <c:pt idx="33">
                  <c:v>3.73778005485402</c:v>
                </c:pt>
                <c:pt idx="34">
                  <c:v>3.60659358106201</c:v>
                </c:pt>
                <c:pt idx="35">
                  <c:v>3.81151373229378</c:v>
                </c:pt>
                <c:pt idx="36">
                  <c:v>3.71514464893679</c:v>
                </c:pt>
                <c:pt idx="37">
                  <c:v>3.98716473133767</c:v>
                </c:pt>
                <c:pt idx="38">
                  <c:v>3.89191288441155</c:v>
                </c:pt>
                <c:pt idx="39">
                  <c:v>3.91213851624528</c:v>
                </c:pt>
                <c:pt idx="40">
                  <c:v>4.01455918227682</c:v>
                </c:pt>
              </c:numCache>
            </c:numRef>
          </c:yVal>
          <c:smooth val="0"/>
        </c:ser>
        <c:ser>
          <c:idx val="20"/>
          <c:order val="20"/>
          <c:tx>
            <c:strRef>
              <c:f>RUT_data!$F$511</c:f>
              <c:strCache>
                <c:ptCount val="1"/>
                <c:pt idx="0">
                  <c:v>Nigeria</c:v>
                </c:pt>
              </c:strCache>
            </c:strRef>
          </c:tx>
          <c:spPr>
            <a:noFill/>
            <a:ln w="25400">
              <a:solidFill>
                <a:srgbClr val="800000"/>
              </a:solidFill>
              <a:prstDash val="solid"/>
            </a:ln>
            <a:effectLst/>
          </c:spPr>
          <c:marker>
            <c:symbol val="triangle"/>
            <c:size val="4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  <a:effectLst/>
            </c:spPr>
          </c:marker>
          <c:xVal>
            <c:numRef>
              <c:f>RUT_data!$G$511:$AU$511</c:f>
              <c:numCache>
                <c:formatCode>General</c:formatCode>
                <c:ptCount val="41"/>
                <c:pt idx="0">
                  <c:v>6.5369673842244</c:v>
                </c:pt>
                <c:pt idx="1">
                  <c:v>6.55928757615064</c:v>
                </c:pt>
                <c:pt idx="2">
                  <c:v>6.59297470295239</c:v>
                </c:pt>
                <c:pt idx="3">
                  <c:v>6.61020606957136</c:v>
                </c:pt>
                <c:pt idx="4">
                  <c:v>6.63907461955914</c:v>
                </c:pt>
                <c:pt idx="5">
                  <c:v>6.59687544964232</c:v>
                </c:pt>
                <c:pt idx="6">
                  <c:v>6.62351629278123</c:v>
                </c:pt>
                <c:pt idx="7">
                  <c:v>6.62399369392453</c:v>
                </c:pt>
                <c:pt idx="8">
                  <c:v>6.71556731787249</c:v>
                </c:pt>
                <c:pt idx="9">
                  <c:v>6.78578030543061</c:v>
                </c:pt>
                <c:pt idx="10">
                  <c:v>6.68311317223423</c:v>
                </c:pt>
                <c:pt idx="11">
                  <c:v>6.55617913065841</c:v>
                </c:pt>
                <c:pt idx="12">
                  <c:v>6.60338039051049</c:v>
                </c:pt>
                <c:pt idx="13">
                  <c:v>6.70070315115843</c:v>
                </c:pt>
                <c:pt idx="14">
                  <c:v>6.67388179561648</c:v>
                </c:pt>
                <c:pt idx="15">
                  <c:v>6.61472639855455</c:v>
                </c:pt>
                <c:pt idx="16">
                  <c:v>6.60007603789641</c:v>
                </c:pt>
                <c:pt idx="17">
                  <c:v>6.57809424341943</c:v>
                </c:pt>
                <c:pt idx="18">
                  <c:v>6.60315075167494</c:v>
                </c:pt>
                <c:pt idx="19">
                  <c:v>6.65906103837591</c:v>
                </c:pt>
                <c:pt idx="20">
                  <c:v>6.6529800961617</c:v>
                </c:pt>
                <c:pt idx="21">
                  <c:v>6.67784860456586</c:v>
                </c:pt>
                <c:pt idx="22">
                  <c:v>6.69340261690524</c:v>
                </c:pt>
                <c:pt idx="23">
                  <c:v>6.74530647994725</c:v>
                </c:pt>
                <c:pt idx="24">
                  <c:v>6.82030020827445</c:v>
                </c:pt>
                <c:pt idx="25">
                  <c:v>6.8767023233639</c:v>
                </c:pt>
                <c:pt idx="26">
                  <c:v>6.89867820545574</c:v>
                </c:pt>
                <c:pt idx="27">
                  <c:v>7.04014999236695</c:v>
                </c:pt>
                <c:pt idx="28">
                  <c:v>7.12995473367131</c:v>
                </c:pt>
                <c:pt idx="29">
                  <c:v>7.19732315198732</c:v>
                </c:pt>
                <c:pt idx="30">
                  <c:v>7.32446586277275</c:v>
                </c:pt>
                <c:pt idx="31">
                  <c:v>7.40023374616899</c:v>
                </c:pt>
                <c:pt idx="32">
                  <c:v>7.46034728225031</c:v>
                </c:pt>
                <c:pt idx="33">
                  <c:v>7.49499310297333</c:v>
                </c:pt>
                <c:pt idx="34">
                  <c:v>7.52630730526998</c:v>
                </c:pt>
                <c:pt idx="35">
                  <c:v>7.56820462405401</c:v>
                </c:pt>
                <c:pt idx="36">
                  <c:v>7.60959138808638</c:v>
                </c:pt>
                <c:pt idx="37">
                  <c:v>7.66610936481818</c:v>
                </c:pt>
                <c:pt idx="38">
                  <c:v>7.7089417925579</c:v>
                </c:pt>
                <c:pt idx="39">
                  <c:v>7.71595488252437</c:v>
                </c:pt>
                <c:pt idx="40">
                  <c:v>7.71718704458142</c:v>
                </c:pt>
              </c:numCache>
            </c:numRef>
          </c:xVal>
          <c:yVal>
            <c:numRef>
              <c:f>RUT_data!$G$512:$AU$512</c:f>
              <c:numCache>
                <c:formatCode>General</c:formatCode>
                <c:ptCount val="41"/>
                <c:pt idx="0">
                  <c:v>4.84755900478965</c:v>
                </c:pt>
                <c:pt idx="1">
                  <c:v>4.88102069159042</c:v>
                </c:pt>
                <c:pt idx="2">
                  <c:v>4.90170393074506</c:v>
                </c:pt>
                <c:pt idx="3">
                  <c:v>4.92504868933781</c:v>
                </c:pt>
                <c:pt idx="4">
                  <c:v>4.945970734016</c:v>
                </c:pt>
                <c:pt idx="5">
                  <c:v>4.94940067776686</c:v>
                </c:pt>
                <c:pt idx="6">
                  <c:v>4.97831200027525</c:v>
                </c:pt>
                <c:pt idx="7">
                  <c:v>4.99678505838301</c:v>
                </c:pt>
                <c:pt idx="8">
                  <c:v>5.04574144013978</c:v>
                </c:pt>
                <c:pt idx="9">
                  <c:v>5.15747176086663</c:v>
                </c:pt>
                <c:pt idx="10">
                  <c:v>5.06854418742301</c:v>
                </c:pt>
                <c:pt idx="11">
                  <c:v>5.00619719817525</c:v>
                </c:pt>
                <c:pt idx="12">
                  <c:v>4.97766736673342</c:v>
                </c:pt>
                <c:pt idx="13">
                  <c:v>5.12425332282215</c:v>
                </c:pt>
                <c:pt idx="14">
                  <c:v>5.12156225716658</c:v>
                </c:pt>
                <c:pt idx="15">
                  <c:v>5.05944827325008</c:v>
                </c:pt>
                <c:pt idx="16">
                  <c:v>5.101753223519</c:v>
                </c:pt>
                <c:pt idx="17">
                  <c:v>5.10374132932348</c:v>
                </c:pt>
                <c:pt idx="18">
                  <c:v>5.1316881199811</c:v>
                </c:pt>
                <c:pt idx="19">
                  <c:v>5.16065200903429</c:v>
                </c:pt>
                <c:pt idx="20">
                  <c:v>5.19995434400887</c:v>
                </c:pt>
                <c:pt idx="21">
                  <c:v>5.21508229886757</c:v>
                </c:pt>
                <c:pt idx="22">
                  <c:v>5.23110543497014</c:v>
                </c:pt>
                <c:pt idx="23">
                  <c:v>5.22791130719867</c:v>
                </c:pt>
                <c:pt idx="24">
                  <c:v>5.27527702706597</c:v>
                </c:pt>
                <c:pt idx="25">
                  <c:v>5.26820935425225</c:v>
                </c:pt>
                <c:pt idx="26">
                  <c:v>5.28207366044002</c:v>
                </c:pt>
                <c:pt idx="27">
                  <c:v>5.41990143476254</c:v>
                </c:pt>
                <c:pt idx="28">
                  <c:v>5.46836378474921</c:v>
                </c:pt>
                <c:pt idx="29">
                  <c:v>5.50799007696981</c:v>
                </c:pt>
                <c:pt idx="30">
                  <c:v>5.58294462529066</c:v>
                </c:pt>
                <c:pt idx="31">
                  <c:v>5.6402879908597</c:v>
                </c:pt>
                <c:pt idx="32">
                  <c:v>5.67943838848704</c:v>
                </c:pt>
                <c:pt idx="33">
                  <c:v>5.69133949138126</c:v>
                </c:pt>
                <c:pt idx="34">
                  <c:v>5.6930121992653</c:v>
                </c:pt>
                <c:pt idx="35">
                  <c:v>5.72672262054227</c:v>
                </c:pt>
                <c:pt idx="36">
                  <c:v>5.77149723396576</c:v>
                </c:pt>
                <c:pt idx="37">
                  <c:v>5.79345165020104</c:v>
                </c:pt>
                <c:pt idx="38">
                  <c:v>5.84370276245086</c:v>
                </c:pt>
                <c:pt idx="39">
                  <c:v>5.83970261665622</c:v>
                </c:pt>
                <c:pt idx="40">
                  <c:v>5.86374550110218</c:v>
                </c:pt>
              </c:numCache>
            </c:numRef>
          </c:yVal>
          <c:smooth val="0"/>
        </c:ser>
        <c:ser>
          <c:idx val="21"/>
          <c:order val="21"/>
          <c:tx>
            <c:strRef>
              <c:f>RUT_data!$F$513</c:f>
              <c:strCache>
                <c:ptCount val="1"/>
                <c:pt idx="0">
                  <c:v>Guinea-Bissau</c:v>
                </c:pt>
              </c:strCache>
            </c:strRef>
          </c:tx>
          <c:spPr>
            <a:noFill/>
            <a:ln w="12700">
              <a:solidFill>
                <a:srgbClr val="008000"/>
              </a:solidFill>
              <a:prstDash val="solid"/>
            </a:ln>
            <a:effectLst/>
          </c:spPr>
          <c:marker>
            <c:symbol val="x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  <a:effectLst/>
            </c:spPr>
          </c:marker>
          <c:xVal>
            <c:numRef>
              <c:f>RUT_data!$G$513:$AU$513</c:f>
              <c:numCache>
                <c:formatCode>General</c:formatCode>
                <c:ptCount val="41"/>
                <c:pt idx="0">
                  <c:v>6.07737237423392</c:v>
                </c:pt>
                <c:pt idx="1">
                  <c:v>6.08955960518619</c:v>
                </c:pt>
                <c:pt idx="2">
                  <c:v>6.06843835368551</c:v>
                </c:pt>
                <c:pt idx="3">
                  <c:v>6.04866834486995</c:v>
                </c:pt>
                <c:pt idx="4">
                  <c:v>5.97099786538436</c:v>
                </c:pt>
                <c:pt idx="5">
                  <c:v>5.92282804915366</c:v>
                </c:pt>
                <c:pt idx="6">
                  <c:v>5.90527505121582</c:v>
                </c:pt>
                <c:pt idx="7">
                  <c:v>5.90656513263652</c:v>
                </c:pt>
                <c:pt idx="8">
                  <c:v>5.85606757608802</c:v>
                </c:pt>
                <c:pt idx="9">
                  <c:v>5.86694322149146</c:v>
                </c:pt>
                <c:pt idx="10">
                  <c:v>5.78179863648293</c:v>
                </c:pt>
                <c:pt idx="11">
                  <c:v>5.83765058651618</c:v>
                </c:pt>
                <c:pt idx="12">
                  <c:v>5.8037500059118</c:v>
                </c:pt>
                <c:pt idx="13">
                  <c:v>5.8322440910852</c:v>
                </c:pt>
                <c:pt idx="14">
                  <c:v>5.92713913199146</c:v>
                </c:pt>
                <c:pt idx="15">
                  <c:v>5.99758393783007</c:v>
                </c:pt>
                <c:pt idx="16">
                  <c:v>5.90914258323811</c:v>
                </c:pt>
                <c:pt idx="17">
                  <c:v>5.83270845381022</c:v>
                </c:pt>
                <c:pt idx="18">
                  <c:v>5.84274099273858</c:v>
                </c:pt>
                <c:pt idx="19">
                  <c:v>5.84814741710332</c:v>
                </c:pt>
                <c:pt idx="20">
                  <c:v>5.91943134420815</c:v>
                </c:pt>
                <c:pt idx="21">
                  <c:v>6.00169536667332</c:v>
                </c:pt>
                <c:pt idx="22">
                  <c:v>5.90600911472406</c:v>
                </c:pt>
                <c:pt idx="23">
                  <c:v>6.03778540166199</c:v>
                </c:pt>
                <c:pt idx="24">
                  <c:v>6.02256743805927</c:v>
                </c:pt>
                <c:pt idx="25">
                  <c:v>6.07239537051392</c:v>
                </c:pt>
                <c:pt idx="26">
                  <c:v>6.04870430066503</c:v>
                </c:pt>
                <c:pt idx="27">
                  <c:v>6.01515718200258</c:v>
                </c:pt>
                <c:pt idx="28">
                  <c:v>6.08685002528213</c:v>
                </c:pt>
                <c:pt idx="29">
                  <c:v>6.10964855430405</c:v>
                </c:pt>
                <c:pt idx="30">
                  <c:v>6.06142981388241</c:v>
                </c:pt>
                <c:pt idx="31">
                  <c:v>6.09875014270723</c:v>
                </c:pt>
                <c:pt idx="32">
                  <c:v>6.13259114273342</c:v>
                </c:pt>
                <c:pt idx="33">
                  <c:v>6.09824904841683</c:v>
                </c:pt>
                <c:pt idx="34">
                  <c:v>6.12545433874998</c:v>
                </c:pt>
                <c:pt idx="35">
                  <c:v>6.14063742039986</c:v>
                </c:pt>
                <c:pt idx="36">
                  <c:v>6.19586205560114</c:v>
                </c:pt>
                <c:pt idx="37">
                  <c:v>6.22710339030173</c:v>
                </c:pt>
                <c:pt idx="38">
                  <c:v>6.26917498977848</c:v>
                </c:pt>
                <c:pt idx="39">
                  <c:v>6.29363671742094</c:v>
                </c:pt>
                <c:pt idx="40">
                  <c:v>6.3089698093369</c:v>
                </c:pt>
              </c:numCache>
            </c:numRef>
          </c:xVal>
          <c:yVal>
            <c:numRef>
              <c:f>RUT_data!$G$514:$AU$514</c:f>
              <c:numCache>
                <c:formatCode>General</c:formatCode>
                <c:ptCount val="41"/>
                <c:pt idx="0">
                  <c:v>4.33026616896057</c:v>
                </c:pt>
                <c:pt idx="1">
                  <c:v>4.33170523930901</c:v>
                </c:pt>
                <c:pt idx="2">
                  <c:v>4.31156342417861</c:v>
                </c:pt>
                <c:pt idx="3">
                  <c:v>4.2684961291257</c:v>
                </c:pt>
                <c:pt idx="4">
                  <c:v>4.20183028532324</c:v>
                </c:pt>
                <c:pt idx="5">
                  <c:v>4.16451464763569</c:v>
                </c:pt>
                <c:pt idx="6">
                  <c:v>4.15552481869269</c:v>
                </c:pt>
                <c:pt idx="7">
                  <c:v>4.16663947748023</c:v>
                </c:pt>
                <c:pt idx="8">
                  <c:v>4.12901821134457</c:v>
                </c:pt>
                <c:pt idx="9">
                  <c:v>4.14418071099672</c:v>
                </c:pt>
                <c:pt idx="10">
                  <c:v>4.07513220703971</c:v>
                </c:pt>
                <c:pt idx="11">
                  <c:v>4.14093565358822</c:v>
                </c:pt>
                <c:pt idx="12">
                  <c:v>4.1170140351053</c:v>
                </c:pt>
                <c:pt idx="13">
                  <c:v>4.1435355228733</c:v>
                </c:pt>
                <c:pt idx="14">
                  <c:v>4.23656133709687</c:v>
                </c:pt>
                <c:pt idx="15">
                  <c:v>4.32182199793977</c:v>
                </c:pt>
                <c:pt idx="16">
                  <c:v>4.27330356624397</c:v>
                </c:pt>
                <c:pt idx="17">
                  <c:v>4.24374939726332</c:v>
                </c:pt>
                <c:pt idx="18">
                  <c:v>4.27385620564046</c:v>
                </c:pt>
                <c:pt idx="19">
                  <c:v>4.29922383844996</c:v>
                </c:pt>
                <c:pt idx="20">
                  <c:v>4.36474318346702</c:v>
                </c:pt>
                <c:pt idx="21">
                  <c:v>4.4168439057982</c:v>
                </c:pt>
                <c:pt idx="22">
                  <c:v>4.34959606271667</c:v>
                </c:pt>
                <c:pt idx="23">
                  <c:v>4.49757538135004</c:v>
                </c:pt>
                <c:pt idx="24">
                  <c:v>4.55629096966743</c:v>
                </c:pt>
                <c:pt idx="25">
                  <c:v>4.61952984424353</c:v>
                </c:pt>
                <c:pt idx="26">
                  <c:v>4.63767173875299</c:v>
                </c:pt>
                <c:pt idx="27">
                  <c:v>4.64471020707327</c:v>
                </c:pt>
                <c:pt idx="28">
                  <c:v>4.70046003620462</c:v>
                </c:pt>
                <c:pt idx="29">
                  <c:v>4.73475024314197</c:v>
                </c:pt>
                <c:pt idx="30">
                  <c:v>4.71158761816241</c:v>
                </c:pt>
                <c:pt idx="31">
                  <c:v>4.75028783187221</c:v>
                </c:pt>
                <c:pt idx="32">
                  <c:v>4.79393996297423</c:v>
                </c:pt>
                <c:pt idx="33">
                  <c:v>4.76418336053538</c:v>
                </c:pt>
                <c:pt idx="34">
                  <c:v>4.79407140000733</c:v>
                </c:pt>
                <c:pt idx="35">
                  <c:v>4.82552871334267</c:v>
                </c:pt>
                <c:pt idx="36">
                  <c:v>4.86371663572778</c:v>
                </c:pt>
                <c:pt idx="37">
                  <c:v>4.89419800828811</c:v>
                </c:pt>
                <c:pt idx="38">
                  <c:v>4.91367661797847</c:v>
                </c:pt>
                <c:pt idx="39">
                  <c:v>4.927691872244</c:v>
                </c:pt>
                <c:pt idx="40">
                  <c:v>4.97122955712625</c:v>
                </c:pt>
              </c:numCache>
            </c:numRef>
          </c:yVal>
          <c:smooth val="0"/>
        </c:ser>
        <c:ser>
          <c:idx val="22"/>
          <c:order val="22"/>
          <c:tx>
            <c:strRef>
              <c:f>RUT_data!$F$515</c:f>
              <c:strCache>
                <c:ptCount val="1"/>
                <c:pt idx="0">
                  <c:v>Eritrea</c:v>
                </c:pt>
              </c:strCache>
            </c:strRef>
          </c:tx>
          <c:spPr>
            <a:noFill/>
            <a:ln w="12700">
              <a:solidFill>
                <a:srgbClr val="800000"/>
              </a:solidFill>
              <a:prstDash val="solid"/>
            </a:ln>
            <a:effectLst/>
          </c:spPr>
          <c:marker>
            <c:symbol val="star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  <a:effectLst/>
            </c:spPr>
          </c:marker>
          <c:xVal>
            <c:numRef>
              <c:f>RUT_data!$G$515:$AU$515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4.97259749684122</c:v>
                </c:pt>
                <c:pt idx="33">
                  <c:v>5.27198647002794</c:v>
                </c:pt>
                <c:pt idx="34">
                  <c:v>5.19087355358476</c:v>
                </c:pt>
                <c:pt idx="35">
                  <c:v>5.13260707555928</c:v>
                </c:pt>
                <c:pt idx="36">
                  <c:v>5.12104104687222</c:v>
                </c:pt>
                <c:pt idx="37">
                  <c:v>5.46176750103677</c:v>
                </c:pt>
                <c:pt idx="38">
                  <c:v>5.31356247190632</c:v>
                </c:pt>
                <c:pt idx="39">
                  <c:v>5.08980253044204</c:v>
                </c:pt>
                <c:pt idx="40">
                  <c:v>5.15024708078004</c:v>
                </c:pt>
              </c:numCache>
            </c:numRef>
          </c:xVal>
          <c:yVal>
            <c:numRef>
              <c:f>RUT_data!$G$516:$AU$516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2.75380066786155</c:v>
                </c:pt>
                <c:pt idx="33">
                  <c:v>3.20023311171939</c:v>
                </c:pt>
                <c:pt idx="34">
                  <c:v>3.12434331205133</c:v>
                </c:pt>
                <c:pt idx="35">
                  <c:v>3.08076800099306</c:v>
                </c:pt>
                <c:pt idx="36">
                  <c:v>3.08822416225608</c:v>
                </c:pt>
                <c:pt idx="37">
                  <c:v>3.4426568265076</c:v>
                </c:pt>
                <c:pt idx="38">
                  <c:v>3.33615497414931</c:v>
                </c:pt>
                <c:pt idx="39">
                  <c:v>3.1616492363856</c:v>
                </c:pt>
                <c:pt idx="40">
                  <c:v>3.2601830103085</c:v>
                </c:pt>
              </c:numCache>
            </c:numRef>
          </c:yVal>
          <c:smooth val="0"/>
        </c:ser>
        <c:ser>
          <c:idx val="23"/>
          <c:order val="23"/>
          <c:tx>
            <c:strRef>
              <c:f>RUT_data!$F$517</c:f>
              <c:strCache>
                <c:ptCount val="1"/>
                <c:pt idx="0">
                  <c:v>Zimbabwe</c:v>
                </c:pt>
              </c:strCache>
            </c:strRef>
          </c:tx>
          <c:spPr>
            <a:noFill/>
            <a:ln w="127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  <a:effectLst/>
            </c:spPr>
          </c:marker>
          <c:xVal>
            <c:numRef>
              <c:f>RUT_data!$G$517:$AU$517</c:f>
              <c:numCache>
                <c:formatCode>General</c:formatCode>
                <c:ptCount val="41"/>
                <c:pt idx="0">
                  <c:v>6.3118679269789</c:v>
                </c:pt>
                <c:pt idx="1">
                  <c:v>6.34320790486475</c:v>
                </c:pt>
                <c:pt idx="2">
                  <c:v>6.2515441060626</c:v>
                </c:pt>
                <c:pt idx="3">
                  <c:v>6.36908477730018</c:v>
                </c:pt>
                <c:pt idx="4">
                  <c:v>6.3009670711676</c:v>
                </c:pt>
                <c:pt idx="5">
                  <c:v>6.39601217906925</c:v>
                </c:pt>
                <c:pt idx="6">
                  <c:v>6.4093294833301</c:v>
                </c:pt>
                <c:pt idx="7">
                  <c:v>6.22942104576598</c:v>
                </c:pt>
                <c:pt idx="8">
                  <c:v>6.54097599933818</c:v>
                </c:pt>
                <c:pt idx="9">
                  <c:v>6.36144535915075</c:v>
                </c:pt>
                <c:pt idx="10">
                  <c:v>6.57492520840757</c:v>
                </c:pt>
                <c:pt idx="11">
                  <c:v>6.67927725987158</c:v>
                </c:pt>
                <c:pt idx="12">
                  <c:v>6.48308065311769</c:v>
                </c:pt>
                <c:pt idx="13">
                  <c:v>6.63375688953655</c:v>
                </c:pt>
                <c:pt idx="14">
                  <c:v>6.56230169958935</c:v>
                </c:pt>
                <c:pt idx="15">
                  <c:v>6.62669797880878</c:v>
                </c:pt>
                <c:pt idx="16">
                  <c:v>6.58022764257458</c:v>
                </c:pt>
                <c:pt idx="17">
                  <c:v>6.55306728804247</c:v>
                </c:pt>
                <c:pt idx="18">
                  <c:v>6.45112242671012</c:v>
                </c:pt>
                <c:pt idx="19">
                  <c:v>6.44846230126665</c:v>
                </c:pt>
                <c:pt idx="20">
                  <c:v>6.51031941451287</c:v>
                </c:pt>
                <c:pt idx="21">
                  <c:v>6.40071382296228</c:v>
                </c:pt>
                <c:pt idx="22">
                  <c:v>6.23875388742441</c:v>
                </c:pt>
                <c:pt idx="23">
                  <c:v>6.353762063027</c:v>
                </c:pt>
                <c:pt idx="24">
                  <c:v>6.52528927712089</c:v>
                </c:pt>
                <c:pt idx="25">
                  <c:v>6.45057264537249</c:v>
                </c:pt>
                <c:pt idx="26">
                  <c:v>6.28802378352936</c:v>
                </c:pt>
                <c:pt idx="27">
                  <c:v>6.45448521551583</c:v>
                </c:pt>
                <c:pt idx="28">
                  <c:v>6.35568620391242</c:v>
                </c:pt>
                <c:pt idx="29">
                  <c:v>6.31036163890769</c:v>
                </c:pt>
                <c:pt idx="30">
                  <c:v>6.28551064813726</c:v>
                </c:pt>
                <c:pt idx="31">
                  <c:v>5.94235748382477</c:v>
                </c:pt>
                <c:pt idx="32">
                  <c:v>6.20991289976391</c:v>
                </c:pt>
                <c:pt idx="33">
                  <c:v>6.25663937102199</c:v>
                </c:pt>
                <c:pt idx="34">
                  <c:v>6.03626234710297</c:v>
                </c:pt>
                <c:pt idx="35">
                  <c:v>6.31236230318982</c:v>
                </c:pt>
                <c:pt idx="36">
                  <c:v>6.34010609559815</c:v>
                </c:pt>
                <c:pt idx="37">
                  <c:v>6.32329676825582</c:v>
                </c:pt>
                <c:pt idx="38">
                  <c:v>6.32279768611043</c:v>
                </c:pt>
                <c:pt idx="39">
                  <c:v>6.45528946462644</c:v>
                </c:pt>
                <c:pt idx="40">
                  <c:v>6.40080456303922</c:v>
                </c:pt>
              </c:numCache>
            </c:numRef>
          </c:xVal>
          <c:yVal>
            <c:numRef>
              <c:f>RUT_data!$G$518:$AU$518</c:f>
              <c:numCache>
                <c:formatCode>General</c:formatCode>
                <c:ptCount val="41"/>
                <c:pt idx="0">
                  <c:v>4.20723729649295</c:v>
                </c:pt>
                <c:pt idx="1">
                  <c:v>4.25471626145757</c:v>
                </c:pt>
                <c:pt idx="2">
                  <c:v>4.19119116653449</c:v>
                </c:pt>
                <c:pt idx="3">
                  <c:v>4.32442763704889</c:v>
                </c:pt>
                <c:pt idx="4">
                  <c:v>4.27820003005294</c:v>
                </c:pt>
                <c:pt idx="5">
                  <c:v>4.38634229128844</c:v>
                </c:pt>
                <c:pt idx="6">
                  <c:v>4.40130521914145</c:v>
                </c:pt>
                <c:pt idx="7">
                  <c:v>4.25942614713454</c:v>
                </c:pt>
                <c:pt idx="8">
                  <c:v>4.54356101064637</c:v>
                </c:pt>
                <c:pt idx="9">
                  <c:v>4.39716723346343</c:v>
                </c:pt>
                <c:pt idx="10">
                  <c:v>4.62168594949153</c:v>
                </c:pt>
                <c:pt idx="11">
                  <c:v>4.74165966031708</c:v>
                </c:pt>
                <c:pt idx="12">
                  <c:v>4.59152506020962</c:v>
                </c:pt>
                <c:pt idx="13">
                  <c:v>4.72206618527062</c:v>
                </c:pt>
                <c:pt idx="14">
                  <c:v>4.68106423362218</c:v>
                </c:pt>
                <c:pt idx="15">
                  <c:v>4.76302186332948</c:v>
                </c:pt>
                <c:pt idx="16">
                  <c:v>4.76030519164798</c:v>
                </c:pt>
                <c:pt idx="17">
                  <c:v>4.74013628527225</c:v>
                </c:pt>
                <c:pt idx="18">
                  <c:v>4.67803956593997</c:v>
                </c:pt>
                <c:pt idx="19">
                  <c:v>4.66759914659175</c:v>
                </c:pt>
                <c:pt idx="20">
                  <c:v>4.73603829849429</c:v>
                </c:pt>
                <c:pt idx="21">
                  <c:v>4.65331555358265</c:v>
                </c:pt>
                <c:pt idx="22">
                  <c:v>4.53003099788128</c:v>
                </c:pt>
                <c:pt idx="23">
                  <c:v>4.68477073125265</c:v>
                </c:pt>
                <c:pt idx="24">
                  <c:v>4.88772449331795</c:v>
                </c:pt>
                <c:pt idx="25">
                  <c:v>4.8470291610291</c:v>
                </c:pt>
                <c:pt idx="26">
                  <c:v>4.71044517460471</c:v>
                </c:pt>
                <c:pt idx="27">
                  <c:v>4.89202396147146</c:v>
                </c:pt>
                <c:pt idx="28">
                  <c:v>4.84741555454543</c:v>
                </c:pt>
                <c:pt idx="29">
                  <c:v>4.84198026606009</c:v>
                </c:pt>
                <c:pt idx="30">
                  <c:v>4.8311556917728</c:v>
                </c:pt>
                <c:pt idx="31">
                  <c:v>4.5424652225911</c:v>
                </c:pt>
                <c:pt idx="32">
                  <c:v>4.77940661968738</c:v>
                </c:pt>
                <c:pt idx="33">
                  <c:v>4.81470769025744</c:v>
                </c:pt>
                <c:pt idx="34">
                  <c:v>4.60419306769692</c:v>
                </c:pt>
                <c:pt idx="35">
                  <c:v>4.87326695743961</c:v>
                </c:pt>
                <c:pt idx="36">
                  <c:v>4.89795059572678</c:v>
                </c:pt>
                <c:pt idx="37">
                  <c:v>4.89885862596645</c:v>
                </c:pt>
                <c:pt idx="38">
                  <c:v>4.86239508434959</c:v>
                </c:pt>
                <c:pt idx="39">
                  <c:v>4.98329721622694</c:v>
                </c:pt>
                <c:pt idx="40">
                  <c:v>4.92684650660676</c:v>
                </c:pt>
              </c:numCache>
            </c:numRef>
          </c:yVal>
          <c:smooth val="0"/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axId val="77742080"/>
        <c:axId val="77745152"/>
      </c:scatterChart>
      <c:valAx>
        <c:axId val="77742080"/>
        <c:scaling>
          <c:orientation val="minMax"/>
          <c:max val="11.5"/>
          <c:min val="5.5"/>
        </c:scaling>
        <c:delete val="0"/>
        <c:axPos val="b"/>
        <c:majorGridlines>
          <c:spPr>
            <a:noFill/>
            <a:ln w="3175">
              <a:solidFill>
                <a:srgbClr val="000000"/>
              </a:solidFill>
              <a:prstDash val="solid"/>
            </a:ln>
            <a:effectLst/>
          </c:spPr>
        </c:majorGridlines>
        <c:title>
          <c:tx>
            <c:rich>
              <a:bodyPr vertOverflow="ellipsis" anchor="ctr" anchorCtr="1"/>
              <a:lstStyle/>
              <a:p>
                <a:pPr algn="ctr">
                  <a:defRPr sz="1200" b="1" i="0" u="none" strike="noStrike" baseline="0">
                    <a:solidFill>
                      <a:srgbClr val="000000"/>
                    </a:solidFill>
                    <a:latin typeface="Arial" pitchFamily="7" charset="0"/>
                    <a:ea typeface="Arial" pitchFamily="7" charset="0"/>
                    <a:cs typeface="Arial" pitchFamily="7" charset="0"/>
                  </a:defRPr>
                </a:pPr>
                <a:r>
                  <a:rPr lang="en-US"/>
                  <a:t>Agricultural output per worker (2004-2006 Internat. US Dollars - logscale)</a:t>
                </a:r>
              </a:p>
            </c:rich>
          </c:tx>
          <c:layout>
            <c:manualLayout>
              <c:xMode val="edge"/>
              <c:yMode val="edge"/>
              <c:x val="0.194821337838319"/>
              <c:y val="0.945546113666485"/>
            </c:manualLayout>
          </c:layout>
          <c:overlay val="0"/>
          <c:spPr>
            <a:noFill/>
            <a:ln w="25400"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</a:p>
        </c:txPr>
        <c:crossAx val="77745152"/>
        <c:crossesAt val="3"/>
        <c:crossBetween val="midCat"/>
      </c:valAx>
      <c:valAx>
        <c:axId val="77745152"/>
        <c:scaling>
          <c:orientation val="minMax"/>
          <c:max val="8.4"/>
          <c:min val="3"/>
        </c:scaling>
        <c:delete val="0"/>
        <c:axPos val="l"/>
        <c:majorGridlines>
          <c:spPr>
            <a:noFill/>
            <a:ln w="3175">
              <a:solidFill>
                <a:srgbClr val="000000"/>
              </a:solidFill>
              <a:prstDash val="solid"/>
            </a:ln>
            <a:effectLst/>
          </c:spPr>
        </c:majorGridlines>
        <c:title>
          <c:tx>
            <c:rich>
              <a:bodyPr vertOverflow="ellipsis" anchor="ctr" anchorCtr="1"/>
              <a:lstStyle/>
              <a:p>
                <a:pPr algn="ctr">
                  <a:defRPr sz="1200" b="1" i="0" u="none" strike="noStrike" baseline="0">
                    <a:solidFill>
                      <a:srgbClr val="000000"/>
                    </a:solidFill>
                    <a:latin typeface="Arial" pitchFamily="7" charset="0"/>
                    <a:ea typeface="Arial" pitchFamily="7" charset="0"/>
                    <a:cs typeface="Arial" pitchFamily="7" charset="0"/>
                  </a:defRPr>
                </a:pPr>
                <a:r>
                  <a:rPr lang="en-US"/>
                  <a:t>Agricultural output per hectare (2004-2006 Internat. US Dollars - logscale)</a:t>
                </a:r>
              </a:p>
            </c:rich>
          </c:tx>
          <c:layout>
            <c:manualLayout>
              <c:xMode val="edge"/>
              <c:yMode val="edge"/>
              <c:x val="0.0061652281134402"/>
              <c:y val="0.070957268955242"/>
            </c:manualLayout>
          </c:layout>
          <c:overlay val="0"/>
          <c:spPr>
            <a:noFill/>
            <a:ln w="25400"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</a:p>
        </c:txPr>
        <c:crossAx val="77742080"/>
        <c:crossesAt val="5.5"/>
        <c:crossBetween val="midCat"/>
        <c:majorUnit val="1"/>
      </c:valAx>
      <c:spPr>
        <a:noFill/>
        <a:ln w="12700">
          <a:solidFill>
            <a:srgbClr val="808080"/>
          </a:solidFill>
          <a:prstDash val="solid"/>
        </a:ln>
        <a:effectLst/>
      </c:spPr>
    </c:plotArea>
    <c:plotVisOnly val="1"/>
    <c:dispBlanksAs val="gap"/>
    <c:showDLblsOverMax val="0"/>
  </c:chart>
  <c:spPr>
    <a:solidFill>
      <a:srgbClr val="FFFFFF"/>
    </a:solidFill>
    <a:ln w="9525" cap="flat" cmpd="sng" algn="ctr">
      <a:noFill/>
      <a:prstDash val="solid"/>
    </a:ln>
    <a:effectLst/>
  </c:spPr>
  <c:txPr>
    <a:bodyPr rot="0" spcFirstLastPara="0" vertOverflow="ellipsis" horzOverflow="overflow" vert="horz" wrap="square" anchor="ctr" anchorCtr="1"/>
    <a:lstStyle/>
    <a:p>
      <a:pPr>
        <a:defRPr lang="en-US" sz="1025" b="0" i="0" u="none" strike="noStrike" baseline="0">
          <a:solidFill>
            <a:srgbClr val="000000"/>
          </a:solidFill>
          <a:latin typeface="Arial" pitchFamily="7" charset="0"/>
          <a:ea typeface="Arial" pitchFamily="7" charset="0"/>
          <a:cs typeface="Arial" pitchFamily="7" charset="0"/>
        </a:defRPr>
      </a:pPr>
    </a:p>
  </c:txPr>
  <c:printSettings>
    <c:headerFooter/>
    <c:pageMargins r="0.7" b="0.75" l="0.7" footer="0.3" header="0.3" t="0.7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5145273871334"/>
          <c:y val="0.149756520915847"/>
          <c:w val="0.678377746449816"/>
          <c:h val="0.765819302647289"/>
        </c:manualLayout>
      </c:layout>
      <c:scatterChart>
        <c:scatterStyle val="smooth"/>
        <c:varyColors val="0"/>
        <c:ser>
          <c:idx val="0"/>
          <c:order val="0"/>
          <c:tx>
            <c:strRef>
              <c:f>RUT_data!$F$453</c:f>
              <c:strCache>
                <c:ptCount val="1"/>
                <c:pt idx="0">
                  <c:v>Angola</c:v>
                </c:pt>
              </c:strCache>
            </c:strRef>
          </c:tx>
          <c:spPr>
            <a:noFill/>
            <a:ln w="28575">
              <a:solidFill>
                <a:schemeClr val="accent1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RUT_data!$G$453:$BC$453</c:f>
              <c:numCache>
                <c:formatCode>General</c:formatCode>
                <c:ptCount val="49"/>
                <c:pt idx="0">
                  <c:v>6.11787249039222</c:v>
                </c:pt>
                <c:pt idx="1">
                  <c:v>6.16496209974421</c:v>
                </c:pt>
                <c:pt idx="2">
                  <c:v>6.13840313370724</c:v>
                </c:pt>
                <c:pt idx="3">
                  <c:v>6.19895908130819</c:v>
                </c:pt>
                <c:pt idx="4">
                  <c:v>6.22349453884438</c:v>
                </c:pt>
                <c:pt idx="5">
                  <c:v>6.24966641224933</c:v>
                </c:pt>
                <c:pt idx="6">
                  <c:v>6.26397973773167</c:v>
                </c:pt>
                <c:pt idx="7">
                  <c:v>6.23236970983611</c:v>
                </c:pt>
                <c:pt idx="8">
                  <c:v>6.28686707953135</c:v>
                </c:pt>
                <c:pt idx="9">
                  <c:v>6.30410505563987</c:v>
                </c:pt>
                <c:pt idx="10">
                  <c:v>6.3102993816593</c:v>
                </c:pt>
                <c:pt idx="11">
                  <c:v>6.25710767265065</c:v>
                </c:pt>
                <c:pt idx="12">
                  <c:v>6.26581025272072</c:v>
                </c:pt>
                <c:pt idx="13">
                  <c:v>6.25914406460484</c:v>
                </c:pt>
                <c:pt idx="14">
                  <c:v>6.13218575677452</c:v>
                </c:pt>
                <c:pt idx="15">
                  <c:v>5.95743968392001</c:v>
                </c:pt>
                <c:pt idx="16">
                  <c:v>5.90082705996552</c:v>
                </c:pt>
                <c:pt idx="17">
                  <c:v>5.85552604629046</c:v>
                </c:pt>
                <c:pt idx="18">
                  <c:v>5.7773605517242</c:v>
                </c:pt>
                <c:pt idx="19">
                  <c:v>5.76092393374983</c:v>
                </c:pt>
                <c:pt idx="20">
                  <c:v>5.68011121809468</c:v>
                </c:pt>
                <c:pt idx="21">
                  <c:v>5.66354137189822</c:v>
                </c:pt>
                <c:pt idx="22">
                  <c:v>5.63942005967192</c:v>
                </c:pt>
                <c:pt idx="23">
                  <c:v>5.61999429128986</c:v>
                </c:pt>
                <c:pt idx="24">
                  <c:v>5.60280400327714</c:v>
                </c:pt>
                <c:pt idx="25">
                  <c:v>5.61624000442325</c:v>
                </c:pt>
                <c:pt idx="26">
                  <c:v>5.60090749855796</c:v>
                </c:pt>
                <c:pt idx="27">
                  <c:v>5.58138749665578</c:v>
                </c:pt>
                <c:pt idx="28">
                  <c:v>5.55559745066447</c:v>
                </c:pt>
                <c:pt idx="29">
                  <c:v>5.52457733274845</c:v>
                </c:pt>
                <c:pt idx="30">
                  <c:v>5.54423881678967</c:v>
                </c:pt>
                <c:pt idx="31">
                  <c:v>5.56422152735677</c:v>
                </c:pt>
                <c:pt idx="32">
                  <c:v>5.53885045995169</c:v>
                </c:pt>
                <c:pt idx="33">
                  <c:v>5.62795369549529</c:v>
                </c:pt>
                <c:pt idx="34">
                  <c:v>5.60222740251284</c:v>
                </c:pt>
                <c:pt idx="35">
                  <c:v>5.61306737072973</c:v>
                </c:pt>
                <c:pt idx="36">
                  <c:v>5.59472716689316</c:v>
                </c:pt>
                <c:pt idx="37">
                  <c:v>5.70454330167452</c:v>
                </c:pt>
                <c:pt idx="38">
                  <c:v>5.63450266288599</c:v>
                </c:pt>
                <c:pt idx="39">
                  <c:v>5.73099622457971</c:v>
                </c:pt>
                <c:pt idx="40">
                  <c:v>5.82025488826625</c:v>
                </c:pt>
                <c:pt idx="41">
                  <c:v>5.88911791941235</c:v>
                </c:pt>
                <c:pt idx="42">
                  <c:v>5.90040424111431</c:v>
                </c:pt>
                <c:pt idx="43">
                  <c:v>5.84430498257084</c:v>
                </c:pt>
                <c:pt idx="44">
                  <c:v>5.98394173711353</c:v>
                </c:pt>
                <c:pt idx="45">
                  <c:v>5.94779142904904</c:v>
                </c:pt>
                <c:pt idx="46">
                  <c:v>6.00173615014676</c:v>
                </c:pt>
                <c:pt idx="47">
                  <c:v>5.99617416258986</c:v>
                </c:pt>
                <c:pt idx="48">
                  <c:v>6.16567500693525</c:v>
                </c:pt>
              </c:numCache>
            </c:numRef>
          </c:xVal>
          <c:yVal>
            <c:numRef>
              <c:f>RUT_data!$G$454:$BC$454</c:f>
              <c:numCache>
                <c:formatCode>General</c:formatCode>
                <c:ptCount val="49"/>
                <c:pt idx="0">
                  <c:v>2.73143179907654</c:v>
                </c:pt>
                <c:pt idx="1">
                  <c:v>2.78403003089029</c:v>
                </c:pt>
                <c:pt idx="2">
                  <c:v>2.76713669056171</c:v>
                </c:pt>
                <c:pt idx="3">
                  <c:v>2.83718850894861</c:v>
                </c:pt>
                <c:pt idx="4">
                  <c:v>2.87148641276027</c:v>
                </c:pt>
                <c:pt idx="5">
                  <c:v>2.90729670877115</c:v>
                </c:pt>
                <c:pt idx="6">
                  <c:v>2.93126702053113</c:v>
                </c:pt>
                <c:pt idx="7">
                  <c:v>2.91012371107276</c:v>
                </c:pt>
                <c:pt idx="8">
                  <c:v>2.97433037910309</c:v>
                </c:pt>
                <c:pt idx="9">
                  <c:v>3.00449208893818</c:v>
                </c:pt>
                <c:pt idx="10">
                  <c:v>3.02604209993746</c:v>
                </c:pt>
                <c:pt idx="11">
                  <c:v>2.98976147760761</c:v>
                </c:pt>
                <c:pt idx="12">
                  <c:v>3.01483218497282</c:v>
                </c:pt>
                <c:pt idx="13">
                  <c:v>3.02705823086987</c:v>
                </c:pt>
                <c:pt idx="14">
                  <c:v>2.92388422975792</c:v>
                </c:pt>
                <c:pt idx="15">
                  <c:v>2.77266836405357</c:v>
                </c:pt>
                <c:pt idx="16">
                  <c:v>2.73752490177981</c:v>
                </c:pt>
                <c:pt idx="17">
                  <c:v>2.71456574497465</c:v>
                </c:pt>
                <c:pt idx="18">
                  <c:v>2.66143505098027</c:v>
                </c:pt>
                <c:pt idx="19">
                  <c:v>2.67261715551248</c:v>
                </c:pt>
                <c:pt idx="20">
                  <c:v>2.62342930407333</c:v>
                </c:pt>
                <c:pt idx="21">
                  <c:v>2.63930763716848</c:v>
                </c:pt>
                <c:pt idx="22">
                  <c:v>2.64767818073168</c:v>
                </c:pt>
                <c:pt idx="23">
                  <c:v>2.65893580700075</c:v>
                </c:pt>
                <c:pt idx="24">
                  <c:v>2.66948619957614</c:v>
                </c:pt>
                <c:pt idx="25">
                  <c:v>2.70298693548428</c:v>
                </c:pt>
                <c:pt idx="26">
                  <c:v>2.70896144429744</c:v>
                </c:pt>
                <c:pt idx="27">
                  <c:v>2.71168343178658</c:v>
                </c:pt>
                <c:pt idx="28">
                  <c:v>2.70807314797201</c:v>
                </c:pt>
                <c:pt idx="29">
                  <c:v>2.70599154349767</c:v>
                </c:pt>
                <c:pt idx="30">
                  <c:v>2.74965873452666</c:v>
                </c:pt>
                <c:pt idx="31">
                  <c:v>2.79645311466843</c:v>
                </c:pt>
                <c:pt idx="32">
                  <c:v>2.79334725376115</c:v>
                </c:pt>
                <c:pt idx="33">
                  <c:v>2.91630281616356</c:v>
                </c:pt>
                <c:pt idx="34">
                  <c:v>2.91672535986377</c:v>
                </c:pt>
                <c:pt idx="35">
                  <c:v>2.95364404963749</c:v>
                </c:pt>
                <c:pt idx="36">
                  <c:v>2.95914406785348</c:v>
                </c:pt>
                <c:pt idx="37">
                  <c:v>3.0916528551445</c:v>
                </c:pt>
                <c:pt idx="38">
                  <c:v>3.05042973101819</c:v>
                </c:pt>
                <c:pt idx="39">
                  <c:v>3.17246421465709</c:v>
                </c:pt>
                <c:pt idx="40">
                  <c:v>3.2889474375205</c:v>
                </c:pt>
                <c:pt idx="41">
                  <c:v>3.38633119363359</c:v>
                </c:pt>
                <c:pt idx="42">
                  <c:v>3.42523900324362</c:v>
                </c:pt>
                <c:pt idx="43">
                  <c:v>3.39302392735821</c:v>
                </c:pt>
                <c:pt idx="44">
                  <c:v>3.56072342701303</c:v>
                </c:pt>
                <c:pt idx="45">
                  <c:v>3.55543880280484</c:v>
                </c:pt>
                <c:pt idx="46">
                  <c:v>3.63694892644533</c:v>
                </c:pt>
                <c:pt idx="47">
                  <c:v>3.67298770385063</c:v>
                </c:pt>
                <c:pt idx="48">
                  <c:v>3.84470948891707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RUT_data!$F$455</c:f>
              <c:strCache>
                <c:ptCount val="1"/>
                <c:pt idx="0">
                  <c:v>Botswana</c:v>
                </c:pt>
              </c:strCache>
            </c:strRef>
          </c:tx>
          <c:spPr>
            <a:noFill/>
            <a:ln w="28575">
              <a:solidFill>
                <a:schemeClr val="accent2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RUT_data!$G$455:$BC$455</c:f>
              <c:numCache>
                <c:formatCode>General</c:formatCode>
                <c:ptCount val="49"/>
                <c:pt idx="0">
                  <c:v>6.57409526684219</c:v>
                </c:pt>
                <c:pt idx="1">
                  <c:v>6.57719990683008</c:v>
                </c:pt>
                <c:pt idx="2">
                  <c:v>6.67091483306681</c:v>
                </c:pt>
                <c:pt idx="3">
                  <c:v>6.76942564806565</c:v>
                </c:pt>
                <c:pt idx="4">
                  <c:v>6.75294684927768</c:v>
                </c:pt>
                <c:pt idx="5">
                  <c:v>6.77860219071522</c:v>
                </c:pt>
                <c:pt idx="6">
                  <c:v>6.80553194901156</c:v>
                </c:pt>
                <c:pt idx="7">
                  <c:v>6.76442479521204</c:v>
                </c:pt>
                <c:pt idx="8">
                  <c:v>6.77705236126731</c:v>
                </c:pt>
                <c:pt idx="9">
                  <c:v>6.8483598861053</c:v>
                </c:pt>
                <c:pt idx="10">
                  <c:v>6.93100780444343</c:v>
                </c:pt>
                <c:pt idx="11">
                  <c:v>6.91506103327565</c:v>
                </c:pt>
                <c:pt idx="12">
                  <c:v>6.86040973924943</c:v>
                </c:pt>
                <c:pt idx="13">
                  <c:v>6.88549801009575</c:v>
                </c:pt>
                <c:pt idx="14">
                  <c:v>6.84738248527349</c:v>
                </c:pt>
                <c:pt idx="15">
                  <c:v>6.95053164184095</c:v>
                </c:pt>
                <c:pt idx="16">
                  <c:v>6.89404012338395</c:v>
                </c:pt>
                <c:pt idx="17">
                  <c:v>6.69714435331167</c:v>
                </c:pt>
                <c:pt idx="18">
                  <c:v>6.92007551798447</c:v>
                </c:pt>
                <c:pt idx="19">
                  <c:v>6.67389921322274</c:v>
                </c:pt>
                <c:pt idx="20">
                  <c:v>6.88011228463891</c:v>
                </c:pt>
                <c:pt idx="21">
                  <c:v>6.90826699637369</c:v>
                </c:pt>
                <c:pt idx="22">
                  <c:v>6.8244854069941</c:v>
                </c:pt>
                <c:pt idx="23">
                  <c:v>6.90947139819944</c:v>
                </c:pt>
                <c:pt idx="24">
                  <c:v>6.8723990158196</c:v>
                </c:pt>
                <c:pt idx="25">
                  <c:v>6.86632546088566</c:v>
                </c:pt>
                <c:pt idx="26">
                  <c:v>6.77328984867054</c:v>
                </c:pt>
                <c:pt idx="27">
                  <c:v>6.85041731180572</c:v>
                </c:pt>
                <c:pt idx="28">
                  <c:v>6.89748638777862</c:v>
                </c:pt>
                <c:pt idx="29">
                  <c:v>6.97591738476683</c:v>
                </c:pt>
                <c:pt idx="30">
                  <c:v>7.02280442222777</c:v>
                </c:pt>
                <c:pt idx="31">
                  <c:v>6.95833887458846</c:v>
                </c:pt>
                <c:pt idx="32">
                  <c:v>6.92816002866799</c:v>
                </c:pt>
                <c:pt idx="33">
                  <c:v>6.8254978016754</c:v>
                </c:pt>
                <c:pt idx="34">
                  <c:v>6.97666459905316</c:v>
                </c:pt>
                <c:pt idx="35">
                  <c:v>6.90084636089385</c:v>
                </c:pt>
                <c:pt idx="36">
                  <c:v>6.74427540998868</c:v>
                </c:pt>
                <c:pt idx="37">
                  <c:v>6.62041254288865</c:v>
                </c:pt>
                <c:pt idx="38">
                  <c:v>6.49947325745583</c:v>
                </c:pt>
                <c:pt idx="39">
                  <c:v>6.58185753975015</c:v>
                </c:pt>
                <c:pt idx="40">
                  <c:v>6.69805496838387</c:v>
                </c:pt>
                <c:pt idx="41">
                  <c:v>6.61773714673281</c:v>
                </c:pt>
                <c:pt idx="42">
                  <c:v>6.62571914295528</c:v>
                </c:pt>
                <c:pt idx="43">
                  <c:v>6.69056229771526</c:v>
                </c:pt>
                <c:pt idx="44">
                  <c:v>6.69567059457536</c:v>
                </c:pt>
                <c:pt idx="45">
                  <c:v>6.66986923545047</c:v>
                </c:pt>
                <c:pt idx="46">
                  <c:v>6.68294367056723</c:v>
                </c:pt>
                <c:pt idx="47">
                  <c:v>6.77508625950502</c:v>
                </c:pt>
                <c:pt idx="48">
                  <c:v>6.7564515044102</c:v>
                </c:pt>
              </c:numCache>
            </c:numRef>
          </c:xVal>
          <c:yVal>
            <c:numRef>
              <c:f>RUT_data!$G$456:$BC$456</c:f>
              <c:numCache>
                <c:formatCode>General</c:formatCode>
                <c:ptCount val="49"/>
                <c:pt idx="0">
                  <c:v>1.62878752312729</c:v>
                </c:pt>
                <c:pt idx="1">
                  <c:v>1.64116620629026</c:v>
                </c:pt>
                <c:pt idx="2">
                  <c:v>1.73487038530789</c:v>
                </c:pt>
                <c:pt idx="3">
                  <c:v>1.84140454081189</c:v>
                </c:pt>
                <c:pt idx="4">
                  <c:v>1.82909419019002</c:v>
                </c:pt>
                <c:pt idx="5">
                  <c:v>1.85677429425651</c:v>
                </c:pt>
                <c:pt idx="6">
                  <c:v>1.88636800473009</c:v>
                </c:pt>
                <c:pt idx="7">
                  <c:v>1.85693067636205</c:v>
                </c:pt>
                <c:pt idx="8">
                  <c:v>1.87463508795073</c:v>
                </c:pt>
                <c:pt idx="9">
                  <c:v>1.95261249216856</c:v>
                </c:pt>
                <c:pt idx="10">
                  <c:v>2.03740493942965</c:v>
                </c:pt>
                <c:pt idx="11">
                  <c:v>2.03397439288475</c:v>
                </c:pt>
                <c:pt idx="12">
                  <c:v>1.98137166151662</c:v>
                </c:pt>
                <c:pt idx="13">
                  <c:v>2.01240112807369</c:v>
                </c:pt>
                <c:pt idx="14">
                  <c:v>1.98165370851956</c:v>
                </c:pt>
                <c:pt idx="15">
                  <c:v>2.0903721222098</c:v>
                </c:pt>
                <c:pt idx="16">
                  <c:v>2.04502332276773</c:v>
                </c:pt>
                <c:pt idx="17">
                  <c:v>1.85711443654204</c:v>
                </c:pt>
                <c:pt idx="18">
                  <c:v>2.08924738586594</c:v>
                </c:pt>
                <c:pt idx="19">
                  <c:v>1.84180312347937</c:v>
                </c:pt>
                <c:pt idx="20">
                  <c:v>2.05767423698062</c:v>
                </c:pt>
                <c:pt idx="21">
                  <c:v>2.10534199921039</c:v>
                </c:pt>
                <c:pt idx="22">
                  <c:v>2.03589069015712</c:v>
                </c:pt>
                <c:pt idx="23">
                  <c:v>2.13010128128482</c:v>
                </c:pt>
                <c:pt idx="24">
                  <c:v>2.10074533841265</c:v>
                </c:pt>
                <c:pt idx="25">
                  <c:v>2.08485722428154</c:v>
                </c:pt>
                <c:pt idx="26">
                  <c:v>1.97750357111534</c:v>
                </c:pt>
                <c:pt idx="27">
                  <c:v>2.03897341468396</c:v>
                </c:pt>
                <c:pt idx="28">
                  <c:v>2.07245534030398</c:v>
                </c:pt>
                <c:pt idx="29">
                  <c:v>2.14356343178911</c:v>
                </c:pt>
                <c:pt idx="30">
                  <c:v>2.21225415386183</c:v>
                </c:pt>
                <c:pt idx="31">
                  <c:v>2.18293580488829</c:v>
                </c:pt>
                <c:pt idx="32">
                  <c:v>2.17905653845582</c:v>
                </c:pt>
                <c:pt idx="33">
                  <c:v>2.10160766641459</c:v>
                </c:pt>
                <c:pt idx="34">
                  <c:v>2.2700740659954</c:v>
                </c:pt>
                <c:pt idx="35">
                  <c:v>2.19734094269447</c:v>
                </c:pt>
                <c:pt idx="36">
                  <c:v>2.13084261760544</c:v>
                </c:pt>
                <c:pt idx="37">
                  <c:v>2.08232631126995</c:v>
                </c:pt>
                <c:pt idx="38">
                  <c:v>1.9713250971972</c:v>
                </c:pt>
                <c:pt idx="39">
                  <c:v>2.06085040673902</c:v>
                </c:pt>
                <c:pt idx="40">
                  <c:v>2.14739011841516</c:v>
                </c:pt>
                <c:pt idx="41">
                  <c:v>2.08160323379462</c:v>
                </c:pt>
                <c:pt idx="42">
                  <c:v>2.10658174799322</c:v>
                </c:pt>
                <c:pt idx="43">
                  <c:v>2.18529563465738</c:v>
                </c:pt>
                <c:pt idx="44">
                  <c:v>2.20764858093313</c:v>
                </c:pt>
                <c:pt idx="45">
                  <c:v>2.19791352438059</c:v>
                </c:pt>
                <c:pt idx="46">
                  <c:v>2.23192127552168</c:v>
                </c:pt>
                <c:pt idx="47">
                  <c:v>2.34311598673506</c:v>
                </c:pt>
                <c:pt idx="48">
                  <c:v>2.34324373780563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RUT_data!$F$457</c:f>
              <c:strCache>
                <c:ptCount val="1"/>
                <c:pt idx="0">
                  <c:v>Burundi</c:v>
                </c:pt>
              </c:strCache>
            </c:strRef>
          </c:tx>
          <c:spPr>
            <a:noFill/>
            <a:ln w="28575">
              <a:solidFill>
                <a:schemeClr val="accent3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RUT_data!$G$457:$BC$457</c:f>
              <c:numCache>
                <c:formatCode>General</c:formatCode>
                <c:ptCount val="49"/>
                <c:pt idx="0">
                  <c:v>6.11207576841382</c:v>
                </c:pt>
                <c:pt idx="1">
                  <c:v>6.09697827604386</c:v>
                </c:pt>
                <c:pt idx="2">
                  <c:v>6.084632936602</c:v>
                </c:pt>
                <c:pt idx="3">
                  <c:v>6.16488759648566</c:v>
                </c:pt>
                <c:pt idx="4">
                  <c:v>6.14833962595186</c:v>
                </c:pt>
                <c:pt idx="5">
                  <c:v>6.13888274763323</c:v>
                </c:pt>
                <c:pt idx="6">
                  <c:v>6.16697683332869</c:v>
                </c:pt>
                <c:pt idx="7">
                  <c:v>6.17430410398904</c:v>
                </c:pt>
                <c:pt idx="8">
                  <c:v>6.15474244151149</c:v>
                </c:pt>
                <c:pt idx="9">
                  <c:v>6.1649619850562</c:v>
                </c:pt>
                <c:pt idx="10">
                  <c:v>6.1845028523734</c:v>
                </c:pt>
                <c:pt idx="11">
                  <c:v>6.08601029519926</c:v>
                </c:pt>
                <c:pt idx="12">
                  <c:v>6.19507156002341</c:v>
                </c:pt>
                <c:pt idx="13">
                  <c:v>6.12991429089921</c:v>
                </c:pt>
                <c:pt idx="14">
                  <c:v>6.19184355886374</c:v>
                </c:pt>
                <c:pt idx="15">
                  <c:v>6.20308754279845</c:v>
                </c:pt>
                <c:pt idx="16">
                  <c:v>6.20332052858651</c:v>
                </c:pt>
                <c:pt idx="17">
                  <c:v>6.12032413955528</c:v>
                </c:pt>
                <c:pt idx="18">
                  <c:v>6.11127876542316</c:v>
                </c:pt>
                <c:pt idx="19">
                  <c:v>6.05883268285016</c:v>
                </c:pt>
                <c:pt idx="20">
                  <c:v>6.11726680467018</c:v>
                </c:pt>
                <c:pt idx="21">
                  <c:v>6.03695611000897</c:v>
                </c:pt>
                <c:pt idx="22">
                  <c:v>6.00429426432286</c:v>
                </c:pt>
                <c:pt idx="23">
                  <c:v>5.95895629519811</c:v>
                </c:pt>
                <c:pt idx="24">
                  <c:v>6.05392463740032</c:v>
                </c:pt>
                <c:pt idx="25">
                  <c:v>6.0715658709163</c:v>
                </c:pt>
                <c:pt idx="26">
                  <c:v>6.06533638793451</c:v>
                </c:pt>
                <c:pt idx="27">
                  <c:v>6.05401785118211</c:v>
                </c:pt>
                <c:pt idx="28">
                  <c:v>5.96567902168464</c:v>
                </c:pt>
                <c:pt idx="29">
                  <c:v>6.02229428687978</c:v>
                </c:pt>
                <c:pt idx="30">
                  <c:v>6.0335701721783</c:v>
                </c:pt>
                <c:pt idx="31">
                  <c:v>6.04840350196247</c:v>
                </c:pt>
                <c:pt idx="32">
                  <c:v>6.00559937238963</c:v>
                </c:pt>
                <c:pt idx="33">
                  <c:v>5.8700018221087</c:v>
                </c:pt>
                <c:pt idx="34">
                  <c:v>5.89212215132978</c:v>
                </c:pt>
                <c:pt idx="35">
                  <c:v>5.90326193648357</c:v>
                </c:pt>
                <c:pt idx="36">
                  <c:v>5.89925825302351</c:v>
                </c:pt>
                <c:pt idx="37">
                  <c:v>5.83597856057099</c:v>
                </c:pt>
                <c:pt idx="38">
                  <c:v>5.85993946023581</c:v>
                </c:pt>
                <c:pt idx="39">
                  <c:v>5.80128430486732</c:v>
                </c:pt>
                <c:pt idx="40">
                  <c:v>5.85493459666286</c:v>
                </c:pt>
                <c:pt idx="41">
                  <c:v>5.86798485885035</c:v>
                </c:pt>
                <c:pt idx="42">
                  <c:v>5.83053243658702</c:v>
                </c:pt>
                <c:pt idx="43">
                  <c:v>5.81289757773673</c:v>
                </c:pt>
                <c:pt idx="44">
                  <c:v>5.78752494870816</c:v>
                </c:pt>
                <c:pt idx="45">
                  <c:v>5.77635298774267</c:v>
                </c:pt>
                <c:pt idx="46">
                  <c:v>5.73590862679603</c:v>
                </c:pt>
                <c:pt idx="47">
                  <c:v>5.69084846023031</c:v>
                </c:pt>
                <c:pt idx="48">
                  <c:v>5.2724459515195</c:v>
                </c:pt>
              </c:numCache>
            </c:numRef>
          </c:xVal>
          <c:yVal>
            <c:numRef>
              <c:f>RUT_data!$G$458:$BC$458</c:f>
              <c:numCache>
                <c:formatCode>General</c:formatCode>
                <c:ptCount val="49"/>
                <c:pt idx="0">
                  <c:v>6.07651678089935</c:v>
                </c:pt>
                <c:pt idx="1">
                  <c:v>6.09263738575621</c:v>
                </c:pt>
                <c:pt idx="2">
                  <c:v>6.08144661653306</c:v>
                </c:pt>
                <c:pt idx="3">
                  <c:v>6.16006199372015</c:v>
                </c:pt>
                <c:pt idx="4">
                  <c:v>6.14743900930114</c:v>
                </c:pt>
                <c:pt idx="5">
                  <c:v>6.14969058308359</c:v>
                </c:pt>
                <c:pt idx="6">
                  <c:v>6.17700036794351</c:v>
                </c:pt>
                <c:pt idx="7">
                  <c:v>6.19132824087735</c:v>
                </c:pt>
                <c:pt idx="8">
                  <c:v>6.19696566785265</c:v>
                </c:pt>
                <c:pt idx="9">
                  <c:v>6.18870146082949</c:v>
                </c:pt>
                <c:pt idx="10">
                  <c:v>6.18892179193891</c:v>
                </c:pt>
                <c:pt idx="11">
                  <c:v>6.10120971512287</c:v>
                </c:pt>
                <c:pt idx="12">
                  <c:v>6.16178289471286</c:v>
                </c:pt>
                <c:pt idx="13">
                  <c:v>6.13102214801732</c:v>
                </c:pt>
                <c:pt idx="14">
                  <c:v>6.13531159443425</c:v>
                </c:pt>
                <c:pt idx="15">
                  <c:v>6.13966632142837</c:v>
                </c:pt>
                <c:pt idx="16">
                  <c:v>6.13799988006377</c:v>
                </c:pt>
                <c:pt idx="17">
                  <c:v>6.08960673298235</c:v>
                </c:pt>
                <c:pt idx="18">
                  <c:v>6.08192004717294</c:v>
                </c:pt>
                <c:pt idx="19">
                  <c:v>6.02279920339395</c:v>
                </c:pt>
                <c:pt idx="20">
                  <c:v>6.11361873015101</c:v>
                </c:pt>
                <c:pt idx="21">
                  <c:v>6.05227405245651</c:v>
                </c:pt>
                <c:pt idx="22">
                  <c:v>6.05411846808165</c:v>
                </c:pt>
                <c:pt idx="23">
                  <c:v>6.07430062838747</c:v>
                </c:pt>
                <c:pt idx="24">
                  <c:v>6.13340810350064</c:v>
                </c:pt>
                <c:pt idx="25">
                  <c:v>6.16648838077628</c:v>
                </c:pt>
                <c:pt idx="26">
                  <c:v>6.18922295438175</c:v>
                </c:pt>
                <c:pt idx="27">
                  <c:v>6.20416990269077</c:v>
                </c:pt>
                <c:pt idx="28">
                  <c:v>6.19501268664574</c:v>
                </c:pt>
                <c:pt idx="29">
                  <c:v>6.27278854883964</c:v>
                </c:pt>
                <c:pt idx="30">
                  <c:v>6.27182932423648</c:v>
                </c:pt>
                <c:pt idx="31">
                  <c:v>6.29142375809715</c:v>
                </c:pt>
                <c:pt idx="32">
                  <c:v>6.27846654396616</c:v>
                </c:pt>
                <c:pt idx="33">
                  <c:v>6.22583612290864</c:v>
                </c:pt>
                <c:pt idx="34">
                  <c:v>6.22491319271303</c:v>
                </c:pt>
                <c:pt idx="35">
                  <c:v>6.20004193901801</c:v>
                </c:pt>
                <c:pt idx="36">
                  <c:v>6.17191818832363</c:v>
                </c:pt>
                <c:pt idx="37">
                  <c:v>6.09582603192669</c:v>
                </c:pt>
                <c:pt idx="38">
                  <c:v>6.14892475280885</c:v>
                </c:pt>
                <c:pt idx="39">
                  <c:v>6.0918633314848</c:v>
                </c:pt>
                <c:pt idx="40">
                  <c:v>6.14056552601134</c:v>
                </c:pt>
                <c:pt idx="41">
                  <c:v>6.15542712546102</c:v>
                </c:pt>
                <c:pt idx="42">
                  <c:v>6.15613348659525</c:v>
                </c:pt>
                <c:pt idx="43">
                  <c:v>6.17120388236765</c:v>
                </c:pt>
                <c:pt idx="44">
                  <c:v>6.18150647877783</c:v>
                </c:pt>
                <c:pt idx="45">
                  <c:v>6.23415336963584</c:v>
                </c:pt>
                <c:pt idx="46">
                  <c:v>6.24713689645728</c:v>
                </c:pt>
                <c:pt idx="47">
                  <c:v>6.23405631749206</c:v>
                </c:pt>
                <c:pt idx="48">
                  <c:v>5.91053951221436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RUT_data!$F$459</c:f>
              <c:strCache>
                <c:ptCount val="1"/>
                <c:pt idx="0">
                  <c:v>Cameroon</c:v>
                </c:pt>
              </c:strCache>
            </c:strRef>
          </c:tx>
          <c:spPr>
            <a:noFill/>
            <a:ln w="28575">
              <a:solidFill>
                <a:schemeClr val="accent4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RUT_data!$G$459:$BC$459</c:f>
              <c:numCache>
                <c:formatCode>General</c:formatCode>
                <c:ptCount val="49"/>
                <c:pt idx="0">
                  <c:v>6.12133014787281</c:v>
                </c:pt>
                <c:pt idx="1">
                  <c:v>6.17321173942915</c:v>
                </c:pt>
                <c:pt idx="2">
                  <c:v>6.25023244062762</c:v>
                </c:pt>
                <c:pt idx="3">
                  <c:v>6.25426182527234</c:v>
                </c:pt>
                <c:pt idx="4">
                  <c:v>6.19342484423179</c:v>
                </c:pt>
                <c:pt idx="5">
                  <c:v>6.2204727202247</c:v>
                </c:pt>
                <c:pt idx="6">
                  <c:v>6.30938453668708</c:v>
                </c:pt>
                <c:pt idx="7">
                  <c:v>6.34339517230789</c:v>
                </c:pt>
                <c:pt idx="8">
                  <c:v>6.32509302788236</c:v>
                </c:pt>
                <c:pt idx="9">
                  <c:v>6.40021013523875</c:v>
                </c:pt>
                <c:pt idx="10">
                  <c:v>6.42218072930335</c:v>
                </c:pt>
                <c:pt idx="11">
                  <c:v>6.46388766456202</c:v>
                </c:pt>
                <c:pt idx="12">
                  <c:v>6.47743031702756</c:v>
                </c:pt>
                <c:pt idx="13">
                  <c:v>6.55138353789237</c:v>
                </c:pt>
                <c:pt idx="14">
                  <c:v>6.54522607946905</c:v>
                </c:pt>
                <c:pt idx="15">
                  <c:v>6.49822306983638</c:v>
                </c:pt>
                <c:pt idx="16">
                  <c:v>6.5135149584299</c:v>
                </c:pt>
                <c:pt idx="17">
                  <c:v>6.50106885509259</c:v>
                </c:pt>
                <c:pt idx="18">
                  <c:v>6.52088234880155</c:v>
                </c:pt>
                <c:pt idx="19">
                  <c:v>6.53818705653903</c:v>
                </c:pt>
                <c:pt idx="20">
                  <c:v>6.53591719586178</c:v>
                </c:pt>
                <c:pt idx="21">
                  <c:v>6.56013174187232</c:v>
                </c:pt>
                <c:pt idx="22">
                  <c:v>6.53208156261848</c:v>
                </c:pt>
                <c:pt idx="23">
                  <c:v>6.54640493620136</c:v>
                </c:pt>
                <c:pt idx="24">
                  <c:v>6.58592225408014</c:v>
                </c:pt>
                <c:pt idx="25">
                  <c:v>6.63714713761181</c:v>
                </c:pt>
                <c:pt idx="26">
                  <c:v>6.5071315066567</c:v>
                </c:pt>
                <c:pt idx="27">
                  <c:v>6.54682681948535</c:v>
                </c:pt>
                <c:pt idx="28">
                  <c:v>6.54298828504233</c:v>
                </c:pt>
                <c:pt idx="29">
                  <c:v>6.56080422191413</c:v>
                </c:pt>
                <c:pt idx="30">
                  <c:v>6.57146207456111</c:v>
                </c:pt>
                <c:pt idx="31">
                  <c:v>6.55845741418756</c:v>
                </c:pt>
                <c:pt idx="32">
                  <c:v>6.59119803043053</c:v>
                </c:pt>
                <c:pt idx="33">
                  <c:v>6.63031622652178</c:v>
                </c:pt>
                <c:pt idx="34">
                  <c:v>6.66877205816292</c:v>
                </c:pt>
                <c:pt idx="35">
                  <c:v>6.70378432439377</c:v>
                </c:pt>
                <c:pt idx="36">
                  <c:v>6.6521146144443</c:v>
                </c:pt>
                <c:pt idx="37">
                  <c:v>6.70217036875061</c:v>
                </c:pt>
                <c:pt idx="38">
                  <c:v>6.74132840465712</c:v>
                </c:pt>
                <c:pt idx="39">
                  <c:v>6.75094224145174</c:v>
                </c:pt>
                <c:pt idx="40">
                  <c:v>6.75998510256549</c:v>
                </c:pt>
                <c:pt idx="41">
                  <c:v>6.77143026251583</c:v>
                </c:pt>
                <c:pt idx="42">
                  <c:v>6.791555817809</c:v>
                </c:pt>
                <c:pt idx="43">
                  <c:v>6.82592556653083</c:v>
                </c:pt>
                <c:pt idx="44">
                  <c:v>6.89785819200511</c:v>
                </c:pt>
                <c:pt idx="45">
                  <c:v>6.93469817414869</c:v>
                </c:pt>
                <c:pt idx="46">
                  <c:v>6.94554092798781</c:v>
                </c:pt>
                <c:pt idx="47">
                  <c:v>6.97016601055407</c:v>
                </c:pt>
                <c:pt idx="48">
                  <c:v>6.99331352378492</c:v>
                </c:pt>
              </c:numCache>
            </c:numRef>
          </c:xVal>
          <c:yVal>
            <c:numRef>
              <c:f>RUT_data!$G$460:$BC$460</c:f>
              <c:numCache>
                <c:formatCode>General</c:formatCode>
                <c:ptCount val="49"/>
                <c:pt idx="0">
                  <c:v>5.46628913875616</c:v>
                </c:pt>
                <c:pt idx="1">
                  <c:v>5.49453116396263</c:v>
                </c:pt>
                <c:pt idx="2">
                  <c:v>5.54689526631862</c:v>
                </c:pt>
                <c:pt idx="3">
                  <c:v>5.56952240510535</c:v>
                </c:pt>
                <c:pt idx="4">
                  <c:v>5.52673841780126</c:v>
                </c:pt>
                <c:pt idx="5">
                  <c:v>5.55284571659827</c:v>
                </c:pt>
                <c:pt idx="6">
                  <c:v>5.6203840879748</c:v>
                </c:pt>
                <c:pt idx="7">
                  <c:v>5.65993756762417</c:v>
                </c:pt>
                <c:pt idx="8">
                  <c:v>5.63575196100197</c:v>
                </c:pt>
                <c:pt idx="9">
                  <c:v>5.70200578188117</c:v>
                </c:pt>
                <c:pt idx="10">
                  <c:v>5.69237404930788</c:v>
                </c:pt>
                <c:pt idx="11">
                  <c:v>5.75550492262709</c:v>
                </c:pt>
                <c:pt idx="12">
                  <c:v>5.74978558736558</c:v>
                </c:pt>
                <c:pt idx="13">
                  <c:v>5.80236449388497</c:v>
                </c:pt>
                <c:pt idx="14">
                  <c:v>5.76872818067373</c:v>
                </c:pt>
                <c:pt idx="15">
                  <c:v>5.74499154521101</c:v>
                </c:pt>
                <c:pt idx="16">
                  <c:v>5.75842722132003</c:v>
                </c:pt>
                <c:pt idx="17">
                  <c:v>5.74482843444302</c:v>
                </c:pt>
                <c:pt idx="18">
                  <c:v>5.77157559223561</c:v>
                </c:pt>
                <c:pt idx="19">
                  <c:v>5.78925459171808</c:v>
                </c:pt>
                <c:pt idx="20">
                  <c:v>5.82940713304225</c:v>
                </c:pt>
                <c:pt idx="21">
                  <c:v>5.83372267112676</c:v>
                </c:pt>
                <c:pt idx="22">
                  <c:v>5.8164566268309</c:v>
                </c:pt>
                <c:pt idx="23">
                  <c:v>5.93531205561945</c:v>
                </c:pt>
                <c:pt idx="24">
                  <c:v>5.94203677481887</c:v>
                </c:pt>
                <c:pt idx="25">
                  <c:v>5.98441118306364</c:v>
                </c:pt>
                <c:pt idx="26">
                  <c:v>5.97414798227038</c:v>
                </c:pt>
                <c:pt idx="27">
                  <c:v>5.99355075534132</c:v>
                </c:pt>
                <c:pt idx="28">
                  <c:v>6.02264956652798</c:v>
                </c:pt>
                <c:pt idx="29">
                  <c:v>6.09497345579111</c:v>
                </c:pt>
                <c:pt idx="30">
                  <c:v>6.06834078964865</c:v>
                </c:pt>
                <c:pt idx="31">
                  <c:v>6.03854597060385</c:v>
                </c:pt>
                <c:pt idx="32">
                  <c:v>6.05201233739683</c:v>
                </c:pt>
                <c:pt idx="33">
                  <c:v>6.08764719340126</c:v>
                </c:pt>
                <c:pt idx="34">
                  <c:v>6.11613322255705</c:v>
                </c:pt>
                <c:pt idx="35">
                  <c:v>6.16813387020893</c:v>
                </c:pt>
                <c:pt idx="36">
                  <c:v>6.12479497141674</c:v>
                </c:pt>
                <c:pt idx="37">
                  <c:v>6.16130266898364</c:v>
                </c:pt>
                <c:pt idx="38">
                  <c:v>6.30191263310075</c:v>
                </c:pt>
                <c:pt idx="39">
                  <c:v>6.28733900514139</c:v>
                </c:pt>
                <c:pt idx="40">
                  <c:v>6.28213025246604</c:v>
                </c:pt>
                <c:pt idx="41">
                  <c:v>6.24530045301466</c:v>
                </c:pt>
                <c:pt idx="42">
                  <c:v>6.218440348236</c:v>
                </c:pt>
                <c:pt idx="43">
                  <c:v>6.22609717150118</c:v>
                </c:pt>
                <c:pt idx="44">
                  <c:v>6.29314540355702</c:v>
                </c:pt>
                <c:pt idx="45">
                  <c:v>6.31703847408784</c:v>
                </c:pt>
                <c:pt idx="46">
                  <c:v>6.33743783397898</c:v>
                </c:pt>
                <c:pt idx="47">
                  <c:v>6.34819431069424</c:v>
                </c:pt>
                <c:pt idx="48">
                  <c:v>6.34514873669403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RUT_data!$F$461</c:f>
              <c:strCache>
                <c:ptCount val="1"/>
                <c:pt idx="0">
                  <c:v>Cape Verde</c:v>
                </c:pt>
              </c:strCache>
            </c:strRef>
          </c:tx>
          <c:spPr>
            <a:noFill/>
            <a:ln w="28575">
              <a:solidFill>
                <a:schemeClr val="accent5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RUT_data!$G$461:$BC$461</c:f>
              <c:numCache>
                <c:formatCode>General</c:formatCode>
                <c:ptCount val="49"/>
                <c:pt idx="0">
                  <c:v>5.87278472788244</c:v>
                </c:pt>
                <c:pt idx="1">
                  <c:v>5.94583386021381</c:v>
                </c:pt>
                <c:pt idx="2">
                  <c:v>5.98810364243194</c:v>
                </c:pt>
                <c:pt idx="3">
                  <c:v>6.03204035748125</c:v>
                </c:pt>
                <c:pt idx="4">
                  <c:v>6.12018470479393</c:v>
                </c:pt>
                <c:pt idx="5">
                  <c:v>6.15262357800369</c:v>
                </c:pt>
                <c:pt idx="6">
                  <c:v>6.10546265116139</c:v>
                </c:pt>
                <c:pt idx="7">
                  <c:v>5.83831336761381</c:v>
                </c:pt>
                <c:pt idx="8">
                  <c:v>5.8466555145738</c:v>
                </c:pt>
                <c:pt idx="9">
                  <c:v>5.70194745871047</c:v>
                </c:pt>
                <c:pt idx="10">
                  <c:v>5.59461843847997</c:v>
                </c:pt>
                <c:pt idx="11">
                  <c:v>5.55576572155424</c:v>
                </c:pt>
                <c:pt idx="12">
                  <c:v>5.55979366292403</c:v>
                </c:pt>
                <c:pt idx="13">
                  <c:v>5.56673613992423</c:v>
                </c:pt>
                <c:pt idx="14">
                  <c:v>5.59842195899838</c:v>
                </c:pt>
                <c:pt idx="15">
                  <c:v>5.73692097251759</c:v>
                </c:pt>
                <c:pt idx="16">
                  <c:v>5.78595965485837</c:v>
                </c:pt>
                <c:pt idx="17">
                  <c:v>5.91305245370454</c:v>
                </c:pt>
                <c:pt idx="18">
                  <c:v>6.03998256540555</c:v>
                </c:pt>
                <c:pt idx="19">
                  <c:v>6.26481222845696</c:v>
                </c:pt>
                <c:pt idx="20">
                  <c:v>5.99601301067563</c:v>
                </c:pt>
                <c:pt idx="21">
                  <c:v>6.07238598946021</c:v>
                </c:pt>
                <c:pt idx="22">
                  <c:v>5.9413735372055</c:v>
                </c:pt>
                <c:pt idx="23">
                  <c:v>6.11317636292716</c:v>
                </c:pt>
                <c:pt idx="24">
                  <c:v>6.15600999326167</c:v>
                </c:pt>
                <c:pt idx="25">
                  <c:v>6.40834049373747</c:v>
                </c:pt>
                <c:pt idx="26">
                  <c:v>6.75123512750614</c:v>
                </c:pt>
                <c:pt idx="27">
                  <c:v>6.77111702423951</c:v>
                </c:pt>
                <c:pt idx="28">
                  <c:v>6.79323529612661</c:v>
                </c:pt>
                <c:pt idx="29">
                  <c:v>6.7337869717462</c:v>
                </c:pt>
                <c:pt idx="30">
                  <c:v>6.65138185705772</c:v>
                </c:pt>
                <c:pt idx="31">
                  <c:v>6.81760529186514</c:v>
                </c:pt>
                <c:pt idx="32">
                  <c:v>6.83461516409528</c:v>
                </c:pt>
                <c:pt idx="33">
                  <c:v>6.63804409185159</c:v>
                </c:pt>
                <c:pt idx="34">
                  <c:v>6.82685506089447</c:v>
                </c:pt>
                <c:pt idx="35">
                  <c:v>6.69002561751201</c:v>
                </c:pt>
                <c:pt idx="36">
                  <c:v>6.75630096070262</c:v>
                </c:pt>
                <c:pt idx="37">
                  <c:v>6.87245373299326</c:v>
                </c:pt>
                <c:pt idx="38">
                  <c:v>7.03762999410312</c:v>
                </c:pt>
                <c:pt idx="39">
                  <c:v>6.96337918273013</c:v>
                </c:pt>
                <c:pt idx="40">
                  <c:v>7.01604578374087</c:v>
                </c:pt>
                <c:pt idx="41">
                  <c:v>6.97642809925816</c:v>
                </c:pt>
                <c:pt idx="42">
                  <c:v>7.03715683201708</c:v>
                </c:pt>
                <c:pt idx="43">
                  <c:v>7.08057101395728</c:v>
                </c:pt>
                <c:pt idx="44">
                  <c:v>7.04636566342824</c:v>
                </c:pt>
                <c:pt idx="45">
                  <c:v>7.09946886675919</c:v>
                </c:pt>
                <c:pt idx="46">
                  <c:v>7.17032931165653</c:v>
                </c:pt>
                <c:pt idx="47">
                  <c:v>7.2718721598578</c:v>
                </c:pt>
                <c:pt idx="48">
                  <c:v>7.29770480726027</c:v>
                </c:pt>
              </c:numCache>
            </c:numRef>
          </c:xVal>
          <c:yVal>
            <c:numRef>
              <c:f>RUT_data!$G$462:$BC$462</c:f>
              <c:numCache>
                <c:formatCode>General</c:formatCode>
                <c:ptCount val="49"/>
                <c:pt idx="0">
                  <c:v>5.21478760946057</c:v>
                </c:pt>
                <c:pt idx="1">
                  <c:v>5.28362076927497</c:v>
                </c:pt>
                <c:pt idx="2">
                  <c:v>5.31973460443574</c:v>
                </c:pt>
                <c:pt idx="3">
                  <c:v>5.40480015533709</c:v>
                </c:pt>
                <c:pt idx="4">
                  <c:v>5.30658000551985</c:v>
                </c:pt>
                <c:pt idx="5">
                  <c:v>5.30055688680673</c:v>
                </c:pt>
                <c:pt idx="6">
                  <c:v>5.24481148715792</c:v>
                </c:pt>
                <c:pt idx="7">
                  <c:v>5.40304676826885</c:v>
                </c:pt>
                <c:pt idx="8">
                  <c:v>5.53009448257164</c:v>
                </c:pt>
                <c:pt idx="9">
                  <c:v>5.73571108886328</c:v>
                </c:pt>
                <c:pt idx="10">
                  <c:v>5.6668666026876</c:v>
                </c:pt>
                <c:pt idx="11">
                  <c:v>5.64585455633592</c:v>
                </c:pt>
                <c:pt idx="12">
                  <c:v>5.65867945839905</c:v>
                </c:pt>
                <c:pt idx="13">
                  <c:v>5.50450290549835</c:v>
                </c:pt>
                <c:pt idx="14">
                  <c:v>5.47620432627413</c:v>
                </c:pt>
                <c:pt idx="15">
                  <c:v>5.4843340808884</c:v>
                </c:pt>
                <c:pt idx="16">
                  <c:v>5.75102160349709</c:v>
                </c:pt>
                <c:pt idx="17">
                  <c:v>5.7816587609999</c:v>
                </c:pt>
                <c:pt idx="18">
                  <c:v>5.53333709489052</c:v>
                </c:pt>
                <c:pt idx="19">
                  <c:v>5.57316617402328</c:v>
                </c:pt>
                <c:pt idx="20">
                  <c:v>5.74194095025125</c:v>
                </c:pt>
                <c:pt idx="21">
                  <c:v>5.65003567084684</c:v>
                </c:pt>
                <c:pt idx="22">
                  <c:v>5.61532276281058</c:v>
                </c:pt>
                <c:pt idx="23">
                  <c:v>5.64317273368143</c:v>
                </c:pt>
                <c:pt idx="24">
                  <c:v>5.89149419884173</c:v>
                </c:pt>
                <c:pt idx="25">
                  <c:v>5.64247405994976</c:v>
                </c:pt>
                <c:pt idx="26">
                  <c:v>5.54500772384333</c:v>
                </c:pt>
                <c:pt idx="27">
                  <c:v>5.63369619526176</c:v>
                </c:pt>
                <c:pt idx="28">
                  <c:v>5.56947716569222</c:v>
                </c:pt>
                <c:pt idx="29">
                  <c:v>5.54344488022519</c:v>
                </c:pt>
                <c:pt idx="30">
                  <c:v>5.48462542298183</c:v>
                </c:pt>
                <c:pt idx="31">
                  <c:v>5.69352594164572</c:v>
                </c:pt>
                <c:pt idx="32">
                  <c:v>5.73247967741986</c:v>
                </c:pt>
                <c:pt idx="33">
                  <c:v>5.55709158515635</c:v>
                </c:pt>
                <c:pt idx="34">
                  <c:v>5.78715398181986</c:v>
                </c:pt>
                <c:pt idx="35">
                  <c:v>5.63806577955178</c:v>
                </c:pt>
                <c:pt idx="36">
                  <c:v>5.70903209299166</c:v>
                </c:pt>
                <c:pt idx="37">
                  <c:v>5.86618650064668</c:v>
                </c:pt>
                <c:pt idx="38">
                  <c:v>6.07649701690023</c:v>
                </c:pt>
                <c:pt idx="39">
                  <c:v>5.98837759188915</c:v>
                </c:pt>
                <c:pt idx="40">
                  <c:v>5.94371880390212</c:v>
                </c:pt>
                <c:pt idx="41">
                  <c:v>5.84094217200697</c:v>
                </c:pt>
                <c:pt idx="42">
                  <c:v>5.87869530857258</c:v>
                </c:pt>
                <c:pt idx="43">
                  <c:v>6.03436719233426</c:v>
                </c:pt>
                <c:pt idx="44">
                  <c:v>6.15425914398995</c:v>
                </c:pt>
                <c:pt idx="45">
                  <c:v>6.08879886953056</c:v>
                </c:pt>
                <c:pt idx="46">
                  <c:v>6.19994073697137</c:v>
                </c:pt>
                <c:pt idx="47">
                  <c:v>6.23848280156602</c:v>
                </c:pt>
                <c:pt idx="48">
                  <c:v>6.37070907886967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RUT_data!$F$463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noFill/>
            <a:ln w="28575">
              <a:solidFill>
                <a:schemeClr val="accent6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RUT_data!$G$463:$BC$463</c:f>
              <c:numCache>
                <c:formatCode>General</c:formatCode>
                <c:ptCount val="49"/>
                <c:pt idx="0">
                  <c:v>5.93577283696748</c:v>
                </c:pt>
                <c:pt idx="1">
                  <c:v>5.94275708952977</c:v>
                </c:pt>
                <c:pt idx="2">
                  <c:v>5.96462141806751</c:v>
                </c:pt>
                <c:pt idx="3">
                  <c:v>5.93740095750048</c:v>
                </c:pt>
                <c:pt idx="4">
                  <c:v>5.98942922602141</c:v>
                </c:pt>
                <c:pt idx="5">
                  <c:v>5.98026465584369</c:v>
                </c:pt>
                <c:pt idx="6">
                  <c:v>6.05201132644202</c:v>
                </c:pt>
                <c:pt idx="7">
                  <c:v>6.06499896227645</c:v>
                </c:pt>
                <c:pt idx="8">
                  <c:v>6.1055662859969</c:v>
                </c:pt>
                <c:pt idx="9">
                  <c:v>6.10699922582985</c:v>
                </c:pt>
                <c:pt idx="10">
                  <c:v>6.10268586836265</c:v>
                </c:pt>
                <c:pt idx="11">
                  <c:v>6.14242287217337</c:v>
                </c:pt>
                <c:pt idx="12">
                  <c:v>6.16312822199652</c:v>
                </c:pt>
                <c:pt idx="13">
                  <c:v>6.22540433134432</c:v>
                </c:pt>
                <c:pt idx="14">
                  <c:v>6.22663964244889</c:v>
                </c:pt>
                <c:pt idx="15">
                  <c:v>6.23409347580116</c:v>
                </c:pt>
                <c:pt idx="16">
                  <c:v>6.23054593597529</c:v>
                </c:pt>
                <c:pt idx="17">
                  <c:v>6.21584687487502</c:v>
                </c:pt>
                <c:pt idx="18">
                  <c:v>6.23369685673949</c:v>
                </c:pt>
                <c:pt idx="19">
                  <c:v>6.24015372268176</c:v>
                </c:pt>
                <c:pt idx="20">
                  <c:v>6.2405125674314</c:v>
                </c:pt>
                <c:pt idx="21">
                  <c:v>6.25811039153612</c:v>
                </c:pt>
                <c:pt idx="22">
                  <c:v>6.23059836052417</c:v>
                </c:pt>
                <c:pt idx="23">
                  <c:v>6.19167843514249</c:v>
                </c:pt>
                <c:pt idx="24">
                  <c:v>6.1646927146537</c:v>
                </c:pt>
                <c:pt idx="25">
                  <c:v>6.23114139876605</c:v>
                </c:pt>
                <c:pt idx="26">
                  <c:v>6.21629743374363</c:v>
                </c:pt>
                <c:pt idx="27">
                  <c:v>6.27151849119802</c:v>
                </c:pt>
                <c:pt idx="28">
                  <c:v>6.26869962674075</c:v>
                </c:pt>
                <c:pt idx="29">
                  <c:v>6.25792962546623</c:v>
                </c:pt>
                <c:pt idx="30">
                  <c:v>6.25630712758994</c:v>
                </c:pt>
                <c:pt idx="31">
                  <c:v>6.27062653292654</c:v>
                </c:pt>
                <c:pt idx="32">
                  <c:v>6.26224425491005</c:v>
                </c:pt>
                <c:pt idx="33">
                  <c:v>6.2936690353352</c:v>
                </c:pt>
                <c:pt idx="34">
                  <c:v>6.32589229437315</c:v>
                </c:pt>
                <c:pt idx="35">
                  <c:v>6.44467265300113</c:v>
                </c:pt>
                <c:pt idx="36">
                  <c:v>6.42006249362234</c:v>
                </c:pt>
                <c:pt idx="37">
                  <c:v>6.42879404306351</c:v>
                </c:pt>
                <c:pt idx="38">
                  <c:v>6.39071120814651</c:v>
                </c:pt>
                <c:pt idx="39">
                  <c:v>6.48701428827888</c:v>
                </c:pt>
                <c:pt idx="40">
                  <c:v>6.5097995928961</c:v>
                </c:pt>
                <c:pt idx="41">
                  <c:v>6.50975638612088</c:v>
                </c:pt>
                <c:pt idx="42">
                  <c:v>6.48979619519752</c:v>
                </c:pt>
                <c:pt idx="43">
                  <c:v>6.51957753544967</c:v>
                </c:pt>
                <c:pt idx="44">
                  <c:v>6.52187851732507</c:v>
                </c:pt>
                <c:pt idx="45">
                  <c:v>6.53933475990691</c:v>
                </c:pt>
                <c:pt idx="46">
                  <c:v>6.5743217568469</c:v>
                </c:pt>
                <c:pt idx="47">
                  <c:v>6.59597438895243</c:v>
                </c:pt>
                <c:pt idx="48">
                  <c:v>6.61236835912202</c:v>
                </c:pt>
              </c:numCache>
            </c:numRef>
          </c:xVal>
          <c:yVal>
            <c:numRef>
              <c:f>RUT_data!$G$464:$BC$464</c:f>
              <c:numCache>
                <c:formatCode>General</c:formatCode>
                <c:ptCount val="49"/>
                <c:pt idx="0">
                  <c:v>4.29845243942626</c:v>
                </c:pt>
                <c:pt idx="1">
                  <c:v>4.31571094452598</c:v>
                </c:pt>
                <c:pt idx="2">
                  <c:v>4.34826382997379</c:v>
                </c:pt>
                <c:pt idx="3">
                  <c:v>4.33966179593648</c:v>
                </c:pt>
                <c:pt idx="4">
                  <c:v>4.4092634728815</c:v>
                </c:pt>
                <c:pt idx="5">
                  <c:v>4.39603633606428</c:v>
                </c:pt>
                <c:pt idx="6">
                  <c:v>4.46369850036046</c:v>
                </c:pt>
                <c:pt idx="7">
                  <c:v>4.48252336370329</c:v>
                </c:pt>
                <c:pt idx="8">
                  <c:v>4.52823991453659</c:v>
                </c:pt>
                <c:pt idx="9">
                  <c:v>4.5329869780875</c:v>
                </c:pt>
                <c:pt idx="10">
                  <c:v>4.52923245058221</c:v>
                </c:pt>
                <c:pt idx="11">
                  <c:v>4.56786561470783</c:v>
                </c:pt>
                <c:pt idx="12">
                  <c:v>4.58665246013053</c:v>
                </c:pt>
                <c:pt idx="13">
                  <c:v>4.63340150555372</c:v>
                </c:pt>
                <c:pt idx="14">
                  <c:v>4.65997932849462</c:v>
                </c:pt>
                <c:pt idx="15">
                  <c:v>4.67398897720791</c:v>
                </c:pt>
                <c:pt idx="16">
                  <c:v>4.68134342116421</c:v>
                </c:pt>
                <c:pt idx="17">
                  <c:v>4.69117307892409</c:v>
                </c:pt>
                <c:pt idx="18">
                  <c:v>4.71220117575059</c:v>
                </c:pt>
                <c:pt idx="19">
                  <c:v>4.73381129827748</c:v>
                </c:pt>
                <c:pt idx="20">
                  <c:v>4.76162919534849</c:v>
                </c:pt>
                <c:pt idx="21">
                  <c:v>4.81019502852457</c:v>
                </c:pt>
                <c:pt idx="22">
                  <c:v>4.83589667562316</c:v>
                </c:pt>
                <c:pt idx="23">
                  <c:v>4.84158612009125</c:v>
                </c:pt>
                <c:pt idx="24">
                  <c:v>4.85407024663961</c:v>
                </c:pt>
                <c:pt idx="25">
                  <c:v>4.9100993636173</c:v>
                </c:pt>
                <c:pt idx="26">
                  <c:v>4.92042222099865</c:v>
                </c:pt>
                <c:pt idx="27">
                  <c:v>4.9839781170286</c:v>
                </c:pt>
                <c:pt idx="28">
                  <c:v>5.0059257109227</c:v>
                </c:pt>
                <c:pt idx="29">
                  <c:v>5.00046755815479</c:v>
                </c:pt>
                <c:pt idx="30">
                  <c:v>5.02491178917085</c:v>
                </c:pt>
                <c:pt idx="31">
                  <c:v>5.05824770186587</c:v>
                </c:pt>
                <c:pt idx="32">
                  <c:v>5.068575641286</c:v>
                </c:pt>
                <c:pt idx="33">
                  <c:v>5.100133756198</c:v>
                </c:pt>
                <c:pt idx="34">
                  <c:v>5.14529283793509</c:v>
                </c:pt>
                <c:pt idx="35">
                  <c:v>5.25403850185588</c:v>
                </c:pt>
                <c:pt idx="36">
                  <c:v>5.21109208578668</c:v>
                </c:pt>
                <c:pt idx="37">
                  <c:v>5.2145932109799</c:v>
                </c:pt>
                <c:pt idx="38">
                  <c:v>5.18539422289092</c:v>
                </c:pt>
                <c:pt idx="39">
                  <c:v>5.29057593640105</c:v>
                </c:pt>
                <c:pt idx="40">
                  <c:v>5.30706901710308</c:v>
                </c:pt>
                <c:pt idx="41">
                  <c:v>5.31548819909859</c:v>
                </c:pt>
                <c:pt idx="42">
                  <c:v>5.28182887956531</c:v>
                </c:pt>
                <c:pt idx="43">
                  <c:v>5.30356552401246</c:v>
                </c:pt>
                <c:pt idx="44">
                  <c:v>5.30412968213486</c:v>
                </c:pt>
                <c:pt idx="45">
                  <c:v>5.31729185838729</c:v>
                </c:pt>
                <c:pt idx="46">
                  <c:v>5.35059610761922</c:v>
                </c:pt>
                <c:pt idx="47">
                  <c:v>5.37712975220473</c:v>
                </c:pt>
                <c:pt idx="48">
                  <c:v>5.38703937793218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RUT_data!$F$465</c:f>
              <c:strCache>
                <c:ptCount val="1"/>
                <c:pt idx="0">
                  <c:v>Chad</c:v>
                </c:pt>
              </c:strCache>
            </c:strRef>
          </c:tx>
          <c:spPr>
            <a:noFill/>
            <a:ln w="28575">
              <a:solidFill>
                <a:schemeClr val="accent1">
                  <a:shade val="86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RUT_data!$G$465:$BC$465</c:f>
              <c:numCache>
                <c:formatCode>General</c:formatCode>
                <c:ptCount val="49"/>
                <c:pt idx="0">
                  <c:v>6.3607513126885</c:v>
                </c:pt>
                <c:pt idx="1">
                  <c:v>6.43147969178901</c:v>
                </c:pt>
                <c:pt idx="2">
                  <c:v>6.48056289489189</c:v>
                </c:pt>
                <c:pt idx="3">
                  <c:v>6.44020536614214</c:v>
                </c:pt>
                <c:pt idx="4">
                  <c:v>6.39619093707571</c:v>
                </c:pt>
                <c:pt idx="5">
                  <c:v>6.42209137809215</c:v>
                </c:pt>
                <c:pt idx="6">
                  <c:v>6.378788451513</c:v>
                </c:pt>
                <c:pt idx="7">
                  <c:v>6.44162336638243</c:v>
                </c:pt>
                <c:pt idx="8">
                  <c:v>6.38481162845888</c:v>
                </c:pt>
                <c:pt idx="9">
                  <c:v>6.32135217649897</c:v>
                </c:pt>
                <c:pt idx="10">
                  <c:v>6.30934709330293</c:v>
                </c:pt>
                <c:pt idx="11">
                  <c:v>6.24433720883293</c:v>
                </c:pt>
                <c:pt idx="12">
                  <c:v>6.17031694986355</c:v>
                </c:pt>
                <c:pt idx="13">
                  <c:v>6.20088910767281</c:v>
                </c:pt>
                <c:pt idx="14">
                  <c:v>6.26708429244378</c:v>
                </c:pt>
                <c:pt idx="15">
                  <c:v>6.25720589679849</c:v>
                </c:pt>
                <c:pt idx="16">
                  <c:v>6.24940549420983</c:v>
                </c:pt>
                <c:pt idx="17">
                  <c:v>6.29251419204401</c:v>
                </c:pt>
                <c:pt idx="18">
                  <c:v>6.25065390848826</c:v>
                </c:pt>
                <c:pt idx="19">
                  <c:v>6.26200366892893</c:v>
                </c:pt>
                <c:pt idx="20">
                  <c:v>6.18854284537875</c:v>
                </c:pt>
                <c:pt idx="21">
                  <c:v>6.20420187646301</c:v>
                </c:pt>
                <c:pt idx="22">
                  <c:v>6.24321044372912</c:v>
                </c:pt>
                <c:pt idx="23">
                  <c:v>6.00852253001256</c:v>
                </c:pt>
                <c:pt idx="24">
                  <c:v>6.14066972178357</c:v>
                </c:pt>
                <c:pt idx="25">
                  <c:v>6.11028546557679</c:v>
                </c:pt>
                <c:pt idx="26">
                  <c:v>6.09744508582279</c:v>
                </c:pt>
                <c:pt idx="27">
                  <c:v>6.17545998458642</c:v>
                </c:pt>
                <c:pt idx="28">
                  <c:v>6.13769133414486</c:v>
                </c:pt>
                <c:pt idx="29">
                  <c:v>6.08968448915638</c:v>
                </c:pt>
                <c:pt idx="30">
                  <c:v>6.20450508720231</c:v>
                </c:pt>
                <c:pt idx="31">
                  <c:v>6.14170461750597</c:v>
                </c:pt>
                <c:pt idx="32">
                  <c:v>5.95623813835272</c:v>
                </c:pt>
                <c:pt idx="33">
                  <c:v>6.12254290436235</c:v>
                </c:pt>
                <c:pt idx="34">
                  <c:v>6.1116835632921</c:v>
                </c:pt>
                <c:pt idx="35">
                  <c:v>6.15607003867828</c:v>
                </c:pt>
                <c:pt idx="36">
                  <c:v>6.25494181909888</c:v>
                </c:pt>
                <c:pt idx="37">
                  <c:v>6.30269850039227</c:v>
                </c:pt>
                <c:pt idx="38">
                  <c:v>6.22306673781897</c:v>
                </c:pt>
                <c:pt idx="39">
                  <c:v>6.13202273441275</c:v>
                </c:pt>
                <c:pt idx="40">
                  <c:v>6.2643582438801</c:v>
                </c:pt>
                <c:pt idx="41">
                  <c:v>6.23172345348473</c:v>
                </c:pt>
                <c:pt idx="42">
                  <c:v>6.23521136211107</c:v>
                </c:pt>
                <c:pt idx="43">
                  <c:v>6.20500445250727</c:v>
                </c:pt>
                <c:pt idx="44">
                  <c:v>6.27559859111061</c:v>
                </c:pt>
                <c:pt idx="45">
                  <c:v>6.23343542456645</c:v>
                </c:pt>
                <c:pt idx="46">
                  <c:v>6.16755253422715</c:v>
                </c:pt>
                <c:pt idx="47">
                  <c:v>6.22409497338073</c:v>
                </c:pt>
                <c:pt idx="48">
                  <c:v>6.25338705041382</c:v>
                </c:pt>
              </c:numCache>
            </c:numRef>
          </c:xVal>
          <c:yVal>
            <c:numRef>
              <c:f>RUT_data!$G$466:$BC$466</c:f>
              <c:numCache>
                <c:formatCode>General</c:formatCode>
                <c:ptCount val="49"/>
                <c:pt idx="0">
                  <c:v>2.4858927232049</c:v>
                </c:pt>
                <c:pt idx="1">
                  <c:v>2.57215769250046</c:v>
                </c:pt>
                <c:pt idx="2">
                  <c:v>2.64056822565915</c:v>
                </c:pt>
                <c:pt idx="3">
                  <c:v>2.61686115470218</c:v>
                </c:pt>
                <c:pt idx="4">
                  <c:v>2.58867854794654</c:v>
                </c:pt>
                <c:pt idx="5">
                  <c:v>2.63567361499531</c:v>
                </c:pt>
                <c:pt idx="6">
                  <c:v>2.60759726847253</c:v>
                </c:pt>
                <c:pt idx="7">
                  <c:v>2.68567777615829</c:v>
                </c:pt>
                <c:pt idx="8">
                  <c:v>2.64697445001555</c:v>
                </c:pt>
                <c:pt idx="9">
                  <c:v>2.60197844424925</c:v>
                </c:pt>
                <c:pt idx="10">
                  <c:v>2.60408704708772</c:v>
                </c:pt>
                <c:pt idx="11">
                  <c:v>2.55732315356342</c:v>
                </c:pt>
                <c:pt idx="12">
                  <c:v>2.5023739822497</c:v>
                </c:pt>
                <c:pt idx="13">
                  <c:v>2.54879787026522</c:v>
                </c:pt>
                <c:pt idx="14">
                  <c:v>2.62624905677871</c:v>
                </c:pt>
                <c:pt idx="15">
                  <c:v>2.62733802627971</c:v>
                </c:pt>
                <c:pt idx="16">
                  <c:v>2.63200482322828</c:v>
                </c:pt>
                <c:pt idx="17">
                  <c:v>2.68638530535372</c:v>
                </c:pt>
                <c:pt idx="18">
                  <c:v>2.66143075744562</c:v>
                </c:pt>
                <c:pt idx="19">
                  <c:v>2.68769763472744</c:v>
                </c:pt>
                <c:pt idx="20">
                  <c:v>2.65571066014728</c:v>
                </c:pt>
                <c:pt idx="21">
                  <c:v>2.70353021951032</c:v>
                </c:pt>
                <c:pt idx="22">
                  <c:v>2.76707394913506</c:v>
                </c:pt>
                <c:pt idx="23">
                  <c:v>2.57185657613837</c:v>
                </c:pt>
                <c:pt idx="24">
                  <c:v>2.72941895952547</c:v>
                </c:pt>
                <c:pt idx="25">
                  <c:v>2.74087604739561</c:v>
                </c:pt>
                <c:pt idx="26">
                  <c:v>2.7705063378902</c:v>
                </c:pt>
                <c:pt idx="27">
                  <c:v>2.88624726057566</c:v>
                </c:pt>
                <c:pt idx="28">
                  <c:v>2.88927946448998</c:v>
                </c:pt>
                <c:pt idx="29">
                  <c:v>2.8809725827987</c:v>
                </c:pt>
                <c:pt idx="30">
                  <c:v>3.02292401947098</c:v>
                </c:pt>
                <c:pt idx="31">
                  <c:v>2.99393589527741</c:v>
                </c:pt>
                <c:pt idx="32">
                  <c:v>2.84669302617799</c:v>
                </c:pt>
                <c:pt idx="33">
                  <c:v>3.02806649365043</c:v>
                </c:pt>
                <c:pt idx="34">
                  <c:v>3.0345971220324</c:v>
                </c:pt>
                <c:pt idx="35">
                  <c:v>3.09869056481128</c:v>
                </c:pt>
                <c:pt idx="36">
                  <c:v>3.20928334183456</c:v>
                </c:pt>
                <c:pt idx="37">
                  <c:v>3.27415931820447</c:v>
                </c:pt>
                <c:pt idx="38">
                  <c:v>3.21618578750494</c:v>
                </c:pt>
                <c:pt idx="39">
                  <c:v>3.14520207392192</c:v>
                </c:pt>
                <c:pt idx="40">
                  <c:v>3.293735054655</c:v>
                </c:pt>
                <c:pt idx="41">
                  <c:v>3.29391009905281</c:v>
                </c:pt>
                <c:pt idx="42">
                  <c:v>3.3282037515987</c:v>
                </c:pt>
                <c:pt idx="43">
                  <c:v>3.33224888827786</c:v>
                </c:pt>
                <c:pt idx="44">
                  <c:v>3.41047570980285</c:v>
                </c:pt>
                <c:pt idx="45">
                  <c:v>3.38291141652456</c:v>
                </c:pt>
                <c:pt idx="46">
                  <c:v>3.3319097597274</c:v>
                </c:pt>
                <c:pt idx="47">
                  <c:v>3.39979668069629</c:v>
                </c:pt>
                <c:pt idx="48">
                  <c:v>3.44284090425492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RUT_data!$F$467</c:f>
              <c:strCache>
                <c:ptCount val="1"/>
                <c:pt idx="0">
                  <c:v>Comoros</c:v>
                </c:pt>
              </c:strCache>
            </c:strRef>
          </c:tx>
          <c:spPr>
            <a:noFill/>
            <a:ln w="28575">
              <a:solidFill>
                <a:schemeClr val="accent2">
                  <a:shade val="86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RUT_data!$G$467:$BC$467</c:f>
              <c:numCache>
                <c:formatCode>General</c:formatCode>
                <c:ptCount val="49"/>
                <c:pt idx="0">
                  <c:v>6.00706649063558</c:v>
                </c:pt>
                <c:pt idx="1">
                  <c:v>5.99884522457768</c:v>
                </c:pt>
                <c:pt idx="2">
                  <c:v>6.09334160896242</c:v>
                </c:pt>
                <c:pt idx="3">
                  <c:v>6.09298927423057</c:v>
                </c:pt>
                <c:pt idx="4">
                  <c:v>6.09089354889029</c:v>
                </c:pt>
                <c:pt idx="5">
                  <c:v>6.08841567691396</c:v>
                </c:pt>
                <c:pt idx="6">
                  <c:v>6.07851440076281</c:v>
                </c:pt>
                <c:pt idx="7">
                  <c:v>6.06956937554837</c:v>
                </c:pt>
                <c:pt idx="8">
                  <c:v>6.09663273658001</c:v>
                </c:pt>
                <c:pt idx="9">
                  <c:v>6.04604905860237</c:v>
                </c:pt>
                <c:pt idx="10">
                  <c:v>6.05696331850791</c:v>
                </c:pt>
                <c:pt idx="11">
                  <c:v>6.03114659900116</c:v>
                </c:pt>
                <c:pt idx="12">
                  <c:v>6.0134638016826</c:v>
                </c:pt>
                <c:pt idx="13">
                  <c:v>6.05577250038699</c:v>
                </c:pt>
                <c:pt idx="14">
                  <c:v>6.03357982262679</c:v>
                </c:pt>
                <c:pt idx="15">
                  <c:v>5.99867349074017</c:v>
                </c:pt>
                <c:pt idx="16">
                  <c:v>6.02481716458133</c:v>
                </c:pt>
                <c:pt idx="17">
                  <c:v>5.9955645223196</c:v>
                </c:pt>
                <c:pt idx="18">
                  <c:v>5.96446662449522</c:v>
                </c:pt>
                <c:pt idx="19">
                  <c:v>5.95641014282412</c:v>
                </c:pt>
                <c:pt idx="20">
                  <c:v>5.85475350156608</c:v>
                </c:pt>
                <c:pt idx="21">
                  <c:v>5.90246101510443</c:v>
                </c:pt>
                <c:pt idx="22">
                  <c:v>5.89840621595321</c:v>
                </c:pt>
                <c:pt idx="23">
                  <c:v>5.81894098664028</c:v>
                </c:pt>
                <c:pt idx="24">
                  <c:v>5.8357605782183</c:v>
                </c:pt>
                <c:pt idx="25">
                  <c:v>5.85472243070899</c:v>
                </c:pt>
                <c:pt idx="26">
                  <c:v>5.905772645548</c:v>
                </c:pt>
                <c:pt idx="27">
                  <c:v>5.91722537970573</c:v>
                </c:pt>
                <c:pt idx="28">
                  <c:v>5.89754922736722</c:v>
                </c:pt>
                <c:pt idx="29">
                  <c:v>5.95330105267977</c:v>
                </c:pt>
                <c:pt idx="30">
                  <c:v>5.94447167987583</c:v>
                </c:pt>
                <c:pt idx="31">
                  <c:v>5.9581680947879</c:v>
                </c:pt>
                <c:pt idx="32">
                  <c:v>5.96685382771599</c:v>
                </c:pt>
                <c:pt idx="33">
                  <c:v>5.94912817451388</c:v>
                </c:pt>
                <c:pt idx="34">
                  <c:v>5.92855627533886</c:v>
                </c:pt>
                <c:pt idx="35">
                  <c:v>5.93455278216458</c:v>
                </c:pt>
                <c:pt idx="36">
                  <c:v>5.89582255125251</c:v>
                </c:pt>
                <c:pt idx="37">
                  <c:v>5.9280378820669</c:v>
                </c:pt>
                <c:pt idx="38">
                  <c:v>5.92455995557912</c:v>
                </c:pt>
                <c:pt idx="39">
                  <c:v>5.92722227837963</c:v>
                </c:pt>
                <c:pt idx="40">
                  <c:v>5.92066403633161</c:v>
                </c:pt>
                <c:pt idx="41">
                  <c:v>5.89236525322484</c:v>
                </c:pt>
                <c:pt idx="42">
                  <c:v>5.90695127575382</c:v>
                </c:pt>
                <c:pt idx="43">
                  <c:v>5.97911225490655</c:v>
                </c:pt>
                <c:pt idx="44">
                  <c:v>5.83690780194137</c:v>
                </c:pt>
                <c:pt idx="45">
                  <c:v>5.85159884935042</c:v>
                </c:pt>
                <c:pt idx="46">
                  <c:v>5.81090728668602</c:v>
                </c:pt>
                <c:pt idx="47">
                  <c:v>5.77347140013765</c:v>
                </c:pt>
                <c:pt idx="48">
                  <c:v>5.74128043216316</c:v>
                </c:pt>
              </c:numCache>
            </c:numRef>
          </c:xVal>
          <c:yVal>
            <c:numRef>
              <c:f>RUT_data!$G$468:$BC$468</c:f>
              <c:numCache>
                <c:formatCode>General</c:formatCode>
                <c:ptCount val="49"/>
                <c:pt idx="0">
                  <c:v>6.28247745083704</c:v>
                </c:pt>
                <c:pt idx="1">
                  <c:v>6.2757638160207</c:v>
                </c:pt>
                <c:pt idx="2">
                  <c:v>6.35504120075672</c:v>
                </c:pt>
                <c:pt idx="3">
                  <c:v>6.36051949086018</c:v>
                </c:pt>
                <c:pt idx="4">
                  <c:v>6.3399701973814</c:v>
                </c:pt>
                <c:pt idx="5">
                  <c:v>6.33189375686555</c:v>
                </c:pt>
                <c:pt idx="6">
                  <c:v>6.35938549876659</c:v>
                </c:pt>
                <c:pt idx="7">
                  <c:v>6.4033566463561</c:v>
                </c:pt>
                <c:pt idx="8">
                  <c:v>6.44234237875885</c:v>
                </c:pt>
                <c:pt idx="9">
                  <c:v>6.40704677584311</c:v>
                </c:pt>
                <c:pt idx="10">
                  <c:v>6.43467665651673</c:v>
                </c:pt>
                <c:pt idx="11">
                  <c:v>6.43745665857489</c:v>
                </c:pt>
                <c:pt idx="12">
                  <c:v>6.42956216609214</c:v>
                </c:pt>
                <c:pt idx="13">
                  <c:v>6.47663235867036</c:v>
                </c:pt>
                <c:pt idx="14">
                  <c:v>6.48546798920868</c:v>
                </c:pt>
                <c:pt idx="15">
                  <c:v>6.49812460884828</c:v>
                </c:pt>
                <c:pt idx="16">
                  <c:v>6.52703618041838</c:v>
                </c:pt>
                <c:pt idx="17">
                  <c:v>6.48768744627842</c:v>
                </c:pt>
                <c:pt idx="18">
                  <c:v>6.44158828712084</c:v>
                </c:pt>
                <c:pt idx="19">
                  <c:v>6.45177891845269</c:v>
                </c:pt>
                <c:pt idx="20">
                  <c:v>6.37807977338254</c:v>
                </c:pt>
                <c:pt idx="21">
                  <c:v>6.41587256207226</c:v>
                </c:pt>
                <c:pt idx="22">
                  <c:v>6.43988700297882</c:v>
                </c:pt>
                <c:pt idx="23">
                  <c:v>6.39161170604271</c:v>
                </c:pt>
                <c:pt idx="24">
                  <c:v>6.30489791613607</c:v>
                </c:pt>
                <c:pt idx="25">
                  <c:v>6.32144040671933</c:v>
                </c:pt>
                <c:pt idx="26">
                  <c:v>6.34211432854071</c:v>
                </c:pt>
                <c:pt idx="27">
                  <c:v>6.36245925809979</c:v>
                </c:pt>
                <c:pt idx="28">
                  <c:v>6.35018932746523</c:v>
                </c:pt>
                <c:pt idx="29">
                  <c:v>6.39094505915217</c:v>
                </c:pt>
                <c:pt idx="30">
                  <c:v>6.40185957107584</c:v>
                </c:pt>
                <c:pt idx="31">
                  <c:v>6.42033865300666</c:v>
                </c:pt>
                <c:pt idx="32">
                  <c:v>6.44432249251444</c:v>
                </c:pt>
                <c:pt idx="33">
                  <c:v>6.39757131594067</c:v>
                </c:pt>
                <c:pt idx="34">
                  <c:v>6.37929405703581</c:v>
                </c:pt>
                <c:pt idx="35">
                  <c:v>6.34793950616686</c:v>
                </c:pt>
                <c:pt idx="36">
                  <c:v>6.30450982610087</c:v>
                </c:pt>
                <c:pt idx="37">
                  <c:v>6.30675055225539</c:v>
                </c:pt>
                <c:pt idx="38">
                  <c:v>6.31877422118543</c:v>
                </c:pt>
                <c:pt idx="39">
                  <c:v>6.29186539196754</c:v>
                </c:pt>
                <c:pt idx="40">
                  <c:v>6.26333041711615</c:v>
                </c:pt>
                <c:pt idx="41">
                  <c:v>6.26500828096578</c:v>
                </c:pt>
                <c:pt idx="42">
                  <c:v>6.32451632076093</c:v>
                </c:pt>
                <c:pt idx="43">
                  <c:v>6.40468608978614</c:v>
                </c:pt>
                <c:pt idx="44">
                  <c:v>6.35535211796933</c:v>
                </c:pt>
                <c:pt idx="45">
                  <c:v>6.35223489695729</c:v>
                </c:pt>
                <c:pt idx="46">
                  <c:v>6.35482738672322</c:v>
                </c:pt>
                <c:pt idx="47">
                  <c:v>6.24435160393882</c:v>
                </c:pt>
                <c:pt idx="48">
                  <c:v>6.18293418811732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RUT_data!$F$469</c:f>
              <c:strCache>
                <c:ptCount val="1"/>
                <c:pt idx="0">
                  <c:v>Congo</c:v>
                </c:pt>
              </c:strCache>
            </c:strRef>
          </c:tx>
          <c:spPr>
            <a:noFill/>
            <a:ln w="28575">
              <a:solidFill>
                <a:schemeClr val="accent3">
                  <a:shade val="86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RUT_data!$G$469:$BC$469</c:f>
              <c:numCache>
                <c:formatCode>General</c:formatCode>
                <c:ptCount val="49"/>
                <c:pt idx="0">
                  <c:v>6.12349452337798</c:v>
                </c:pt>
                <c:pt idx="1">
                  <c:v>6.12929836418405</c:v>
                </c:pt>
                <c:pt idx="2">
                  <c:v>6.13302031864606</c:v>
                </c:pt>
                <c:pt idx="3">
                  <c:v>6.14781005096751</c:v>
                </c:pt>
                <c:pt idx="4">
                  <c:v>6.16716012106946</c:v>
                </c:pt>
                <c:pt idx="5">
                  <c:v>6.16816314398545</c:v>
                </c:pt>
                <c:pt idx="6">
                  <c:v>6.22458719433265</c:v>
                </c:pt>
                <c:pt idx="7">
                  <c:v>6.19989620918686</c:v>
                </c:pt>
                <c:pt idx="8">
                  <c:v>6.17113879612053</c:v>
                </c:pt>
                <c:pt idx="9">
                  <c:v>6.14478676950604</c:v>
                </c:pt>
                <c:pt idx="10">
                  <c:v>6.15811693205285</c:v>
                </c:pt>
                <c:pt idx="11">
                  <c:v>6.10527839536696</c:v>
                </c:pt>
                <c:pt idx="12">
                  <c:v>6.11816566129053</c:v>
                </c:pt>
                <c:pt idx="13">
                  <c:v>6.07199681715843</c:v>
                </c:pt>
                <c:pt idx="14">
                  <c:v>6.08514299775401</c:v>
                </c:pt>
                <c:pt idx="15">
                  <c:v>6.09477698182129</c:v>
                </c:pt>
                <c:pt idx="16">
                  <c:v>6.10021132916484</c:v>
                </c:pt>
                <c:pt idx="17">
                  <c:v>6.07309159236293</c:v>
                </c:pt>
                <c:pt idx="18">
                  <c:v>6.08564946548795</c:v>
                </c:pt>
                <c:pt idx="19">
                  <c:v>6.09034631234818</c:v>
                </c:pt>
                <c:pt idx="20">
                  <c:v>6.11447788416855</c:v>
                </c:pt>
                <c:pt idx="21">
                  <c:v>6.14022009454968</c:v>
                </c:pt>
                <c:pt idx="22">
                  <c:v>6.12063548521516</c:v>
                </c:pt>
                <c:pt idx="23">
                  <c:v>6.14171553937363</c:v>
                </c:pt>
                <c:pt idx="24">
                  <c:v>6.17599414950706</c:v>
                </c:pt>
                <c:pt idx="25">
                  <c:v>6.15314120161704</c:v>
                </c:pt>
                <c:pt idx="26">
                  <c:v>6.16589055342567</c:v>
                </c:pt>
                <c:pt idx="27">
                  <c:v>6.18037583547805</c:v>
                </c:pt>
                <c:pt idx="28">
                  <c:v>6.15212254750518</c:v>
                </c:pt>
                <c:pt idx="29">
                  <c:v>6.14285014202898</c:v>
                </c:pt>
                <c:pt idx="30">
                  <c:v>6.10024454153708</c:v>
                </c:pt>
                <c:pt idx="31">
                  <c:v>6.11076357384215</c:v>
                </c:pt>
                <c:pt idx="32">
                  <c:v>6.12050195537936</c:v>
                </c:pt>
                <c:pt idx="33">
                  <c:v>6.17272599282648</c:v>
                </c:pt>
                <c:pt idx="34">
                  <c:v>6.22316843124412</c:v>
                </c:pt>
                <c:pt idx="35">
                  <c:v>6.24526728590957</c:v>
                </c:pt>
                <c:pt idx="36">
                  <c:v>6.24695004988543</c:v>
                </c:pt>
                <c:pt idx="37">
                  <c:v>6.23795859573716</c:v>
                </c:pt>
                <c:pt idx="38">
                  <c:v>6.2976316553407</c:v>
                </c:pt>
                <c:pt idx="39">
                  <c:v>6.30838925648419</c:v>
                </c:pt>
                <c:pt idx="40">
                  <c:v>6.31826358992352</c:v>
                </c:pt>
                <c:pt idx="41">
                  <c:v>6.34784596971267</c:v>
                </c:pt>
                <c:pt idx="42">
                  <c:v>6.37188207185772</c:v>
                </c:pt>
                <c:pt idx="43">
                  <c:v>6.43461616725268</c:v>
                </c:pt>
                <c:pt idx="44">
                  <c:v>6.45873159218333</c:v>
                </c:pt>
                <c:pt idx="45">
                  <c:v>6.51236208544202</c:v>
                </c:pt>
                <c:pt idx="46">
                  <c:v>6.46712568611159</c:v>
                </c:pt>
                <c:pt idx="47">
                  <c:v>6.5131355863208</c:v>
                </c:pt>
                <c:pt idx="48">
                  <c:v>6.59599812555694</c:v>
                </c:pt>
              </c:numCache>
            </c:numRef>
          </c:xVal>
          <c:yVal>
            <c:numRef>
              <c:f>RUT_data!$G$470:$BC$470</c:f>
              <c:numCache>
                <c:formatCode>General</c:formatCode>
                <c:ptCount val="49"/>
                <c:pt idx="0">
                  <c:v>2.54483449875785</c:v>
                </c:pt>
                <c:pt idx="1">
                  <c:v>2.5689927708179</c:v>
                </c:pt>
                <c:pt idx="2">
                  <c:v>2.58873658883033</c:v>
                </c:pt>
                <c:pt idx="3">
                  <c:v>2.62464390847829</c:v>
                </c:pt>
                <c:pt idx="4">
                  <c:v>2.66195883488418</c:v>
                </c:pt>
                <c:pt idx="5">
                  <c:v>2.6837977513416</c:v>
                </c:pt>
                <c:pt idx="6">
                  <c:v>2.75945554292482</c:v>
                </c:pt>
                <c:pt idx="7">
                  <c:v>2.75672105449037</c:v>
                </c:pt>
                <c:pt idx="8">
                  <c:v>2.74707061782867</c:v>
                </c:pt>
                <c:pt idx="9">
                  <c:v>2.74497370212208</c:v>
                </c:pt>
                <c:pt idx="10">
                  <c:v>2.77050148151161</c:v>
                </c:pt>
                <c:pt idx="11">
                  <c:v>2.73350413075149</c:v>
                </c:pt>
                <c:pt idx="12">
                  <c:v>2.76368609050266</c:v>
                </c:pt>
                <c:pt idx="13">
                  <c:v>2.73200015127713</c:v>
                </c:pt>
                <c:pt idx="14">
                  <c:v>2.76054831968153</c:v>
                </c:pt>
                <c:pt idx="15">
                  <c:v>2.78638950140441</c:v>
                </c:pt>
                <c:pt idx="16">
                  <c:v>2.80654626621664</c:v>
                </c:pt>
                <c:pt idx="17">
                  <c:v>2.7946755314894</c:v>
                </c:pt>
                <c:pt idx="18">
                  <c:v>2.8223343851244</c:v>
                </c:pt>
                <c:pt idx="19">
                  <c:v>2.84493451747429</c:v>
                </c:pt>
                <c:pt idx="20">
                  <c:v>2.88351069114578</c:v>
                </c:pt>
                <c:pt idx="21">
                  <c:v>2.92852228151459</c:v>
                </c:pt>
                <c:pt idx="22">
                  <c:v>2.92065562762973</c:v>
                </c:pt>
                <c:pt idx="23">
                  <c:v>2.95236833667983</c:v>
                </c:pt>
                <c:pt idx="24">
                  <c:v>2.99746859945044</c:v>
                </c:pt>
                <c:pt idx="25">
                  <c:v>2.97708174747464</c:v>
                </c:pt>
                <c:pt idx="26">
                  <c:v>2.99861404118891</c:v>
                </c:pt>
                <c:pt idx="27">
                  <c:v>3.02838160946676</c:v>
                </c:pt>
                <c:pt idx="28">
                  <c:v>3.0111816156911</c:v>
                </c:pt>
                <c:pt idx="29">
                  <c:v>3.01272074332249</c:v>
                </c:pt>
                <c:pt idx="30">
                  <c:v>2.98330991279368</c:v>
                </c:pt>
                <c:pt idx="31">
                  <c:v>3.00457227243232</c:v>
                </c:pt>
                <c:pt idx="32">
                  <c:v>3.02349298061099</c:v>
                </c:pt>
                <c:pt idx="33">
                  <c:v>3.08454737100779</c:v>
                </c:pt>
                <c:pt idx="34">
                  <c:v>3.16424271482542</c:v>
                </c:pt>
                <c:pt idx="35">
                  <c:v>3.19826799666382</c:v>
                </c:pt>
                <c:pt idx="36">
                  <c:v>3.20417961047197</c:v>
                </c:pt>
                <c:pt idx="37">
                  <c:v>3.20380002601518</c:v>
                </c:pt>
                <c:pt idx="38">
                  <c:v>3.27290226174581</c:v>
                </c:pt>
                <c:pt idx="39">
                  <c:v>3.2911101534017</c:v>
                </c:pt>
                <c:pt idx="40">
                  <c:v>3.30563527839551</c:v>
                </c:pt>
                <c:pt idx="41">
                  <c:v>3.33871424659181</c:v>
                </c:pt>
                <c:pt idx="42">
                  <c:v>3.36204558184337</c:v>
                </c:pt>
                <c:pt idx="43">
                  <c:v>3.42530656311651</c:v>
                </c:pt>
                <c:pt idx="44">
                  <c:v>3.45528415717451</c:v>
                </c:pt>
                <c:pt idx="45">
                  <c:v>3.51383139193888</c:v>
                </c:pt>
                <c:pt idx="46">
                  <c:v>3.47352510046643</c:v>
                </c:pt>
                <c:pt idx="47">
                  <c:v>3.52353724134083</c:v>
                </c:pt>
                <c:pt idx="48">
                  <c:v>3.60746502450796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RUT_data!$F$471</c:f>
              <c:strCache>
                <c:ptCount val="1"/>
                <c:pt idx="0">
                  <c:v>Benin</c:v>
                </c:pt>
              </c:strCache>
            </c:strRef>
          </c:tx>
          <c:spPr>
            <a:noFill/>
            <a:ln w="28575">
              <a:solidFill>
                <a:schemeClr val="accent4">
                  <a:shade val="86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RUT_data!$G$471:$BC$471</c:f>
              <c:numCache>
                <c:formatCode>General</c:formatCode>
                <c:ptCount val="49"/>
                <c:pt idx="0">
                  <c:v>6.32376666980606</c:v>
                </c:pt>
                <c:pt idx="1">
                  <c:v>6.2447884252813</c:v>
                </c:pt>
                <c:pt idx="2">
                  <c:v>6.24398894502966</c:v>
                </c:pt>
                <c:pt idx="3">
                  <c:v>6.2843450550798</c:v>
                </c:pt>
                <c:pt idx="4">
                  <c:v>6.29544903302454</c:v>
                </c:pt>
                <c:pt idx="5">
                  <c:v>6.25820762723203</c:v>
                </c:pt>
                <c:pt idx="6">
                  <c:v>6.3471060581446</c:v>
                </c:pt>
                <c:pt idx="7">
                  <c:v>6.39854735705563</c:v>
                </c:pt>
                <c:pt idx="8">
                  <c:v>6.36298764731927</c:v>
                </c:pt>
                <c:pt idx="9">
                  <c:v>6.37835588088614</c:v>
                </c:pt>
                <c:pt idx="10">
                  <c:v>6.40332574411857</c:v>
                </c:pt>
                <c:pt idx="11">
                  <c:v>6.40283033453325</c:v>
                </c:pt>
                <c:pt idx="12">
                  <c:v>6.41641613030017</c:v>
                </c:pt>
                <c:pt idx="13">
                  <c:v>6.34625811627144</c:v>
                </c:pt>
                <c:pt idx="14">
                  <c:v>6.36210532973581</c:v>
                </c:pt>
                <c:pt idx="15">
                  <c:v>6.49164544558194</c:v>
                </c:pt>
                <c:pt idx="16">
                  <c:v>6.47516988191777</c:v>
                </c:pt>
                <c:pt idx="17">
                  <c:v>6.56241617173063</c:v>
                </c:pt>
                <c:pt idx="18">
                  <c:v>6.61668224896601</c:v>
                </c:pt>
                <c:pt idx="19">
                  <c:v>6.56933705867561</c:v>
                </c:pt>
                <c:pt idx="20">
                  <c:v>6.52731319693364</c:v>
                </c:pt>
                <c:pt idx="21">
                  <c:v>6.53871994200071</c:v>
                </c:pt>
                <c:pt idx="22">
                  <c:v>6.53656458220052</c:v>
                </c:pt>
                <c:pt idx="23">
                  <c:v>6.74882161025094</c:v>
                </c:pt>
                <c:pt idx="24">
                  <c:v>6.73585124321611</c:v>
                </c:pt>
                <c:pt idx="25">
                  <c:v>6.78787941574879</c:v>
                </c:pt>
                <c:pt idx="26">
                  <c:v>6.59845341899404</c:v>
                </c:pt>
                <c:pt idx="27">
                  <c:v>6.72671119333612</c:v>
                </c:pt>
                <c:pt idx="28">
                  <c:v>6.70589450367512</c:v>
                </c:pt>
                <c:pt idx="29">
                  <c:v>6.70883424425871</c:v>
                </c:pt>
                <c:pt idx="30">
                  <c:v>6.74742655544042</c:v>
                </c:pt>
                <c:pt idx="31">
                  <c:v>6.69720929061351</c:v>
                </c:pt>
                <c:pt idx="32">
                  <c:v>6.78431291270687</c:v>
                </c:pt>
                <c:pt idx="33">
                  <c:v>6.78953908564638</c:v>
                </c:pt>
                <c:pt idx="34">
                  <c:v>6.85947195229316</c:v>
                </c:pt>
                <c:pt idx="35">
                  <c:v>6.95044994394101</c:v>
                </c:pt>
                <c:pt idx="36">
                  <c:v>6.98946059266367</c:v>
                </c:pt>
                <c:pt idx="37">
                  <c:v>6.99818008860971</c:v>
                </c:pt>
                <c:pt idx="38">
                  <c:v>7.02342529851943</c:v>
                </c:pt>
                <c:pt idx="39">
                  <c:v>7.07231832449791</c:v>
                </c:pt>
                <c:pt idx="40">
                  <c:v>7.06376462464819</c:v>
                </c:pt>
                <c:pt idx="41">
                  <c:v>7.13034762946203</c:v>
                </c:pt>
                <c:pt idx="42">
                  <c:v>7.14499177142771</c:v>
                </c:pt>
                <c:pt idx="43">
                  <c:v>7.17722638780329</c:v>
                </c:pt>
                <c:pt idx="44">
                  <c:v>7.12875325456155</c:v>
                </c:pt>
                <c:pt idx="45">
                  <c:v>7.04111711983199</c:v>
                </c:pt>
                <c:pt idx="46">
                  <c:v>7.06120510339882</c:v>
                </c:pt>
                <c:pt idx="47">
                  <c:v>7.20497600467606</c:v>
                </c:pt>
                <c:pt idx="48">
                  <c:v>7.1985277417095</c:v>
                </c:pt>
              </c:numCache>
            </c:numRef>
          </c:xVal>
          <c:yVal>
            <c:numRef>
              <c:f>RUT_data!$G$472:$BC$472</c:f>
              <c:numCache>
                <c:formatCode>General</c:formatCode>
                <c:ptCount val="49"/>
                <c:pt idx="0">
                  <c:v>5.62723879629394</c:v>
                </c:pt>
                <c:pt idx="1">
                  <c:v>5.52851277428237</c:v>
                </c:pt>
                <c:pt idx="2">
                  <c:v>5.56064916862662</c:v>
                </c:pt>
                <c:pt idx="3">
                  <c:v>5.64613135981648</c:v>
                </c:pt>
                <c:pt idx="4">
                  <c:v>5.66636142351403</c:v>
                </c:pt>
                <c:pt idx="5">
                  <c:v>5.66800176559326</c:v>
                </c:pt>
                <c:pt idx="6">
                  <c:v>5.71175853459754</c:v>
                </c:pt>
                <c:pt idx="7">
                  <c:v>5.78873779257141</c:v>
                </c:pt>
                <c:pt idx="8">
                  <c:v>5.7628169743796</c:v>
                </c:pt>
                <c:pt idx="9">
                  <c:v>5.77447509545416</c:v>
                </c:pt>
                <c:pt idx="10">
                  <c:v>5.84818482036926</c:v>
                </c:pt>
                <c:pt idx="11">
                  <c:v>5.83441206815601</c:v>
                </c:pt>
                <c:pt idx="12">
                  <c:v>5.85978475578931</c:v>
                </c:pt>
                <c:pt idx="13">
                  <c:v>5.82892436441914</c:v>
                </c:pt>
                <c:pt idx="14">
                  <c:v>5.92228857258943</c:v>
                </c:pt>
                <c:pt idx="15">
                  <c:v>6.03671235551316</c:v>
                </c:pt>
                <c:pt idx="16">
                  <c:v>5.97650404982109</c:v>
                </c:pt>
                <c:pt idx="17">
                  <c:v>5.91417156425436</c:v>
                </c:pt>
                <c:pt idx="18">
                  <c:v>5.97749911731541</c:v>
                </c:pt>
                <c:pt idx="19">
                  <c:v>6.01245872262205</c:v>
                </c:pt>
                <c:pt idx="20">
                  <c:v>5.93141368834273</c:v>
                </c:pt>
                <c:pt idx="21">
                  <c:v>5.9565931105619</c:v>
                </c:pt>
                <c:pt idx="22">
                  <c:v>5.94670190909623</c:v>
                </c:pt>
                <c:pt idx="23">
                  <c:v>6.12771458649812</c:v>
                </c:pt>
                <c:pt idx="24">
                  <c:v>6.08129203485576</c:v>
                </c:pt>
                <c:pt idx="25">
                  <c:v>6.11887542294883</c:v>
                </c:pt>
                <c:pt idx="26">
                  <c:v>6.04273411845373</c:v>
                </c:pt>
                <c:pt idx="27">
                  <c:v>6.09999137066979</c:v>
                </c:pt>
                <c:pt idx="28">
                  <c:v>6.14148525381303</c:v>
                </c:pt>
                <c:pt idx="29">
                  <c:v>6.15470825310191</c:v>
                </c:pt>
                <c:pt idx="30">
                  <c:v>6.19371107665217</c:v>
                </c:pt>
                <c:pt idx="31">
                  <c:v>6.200581591293</c:v>
                </c:pt>
                <c:pt idx="32">
                  <c:v>6.27902971663085</c:v>
                </c:pt>
                <c:pt idx="33">
                  <c:v>6.26839480083058</c:v>
                </c:pt>
                <c:pt idx="34">
                  <c:v>6.28749239863103</c:v>
                </c:pt>
                <c:pt idx="35">
                  <c:v>6.31425036659514</c:v>
                </c:pt>
                <c:pt idx="36">
                  <c:v>6.30686247212186</c:v>
                </c:pt>
                <c:pt idx="37">
                  <c:v>6.302196178137</c:v>
                </c:pt>
                <c:pt idx="38">
                  <c:v>6.31843431069257</c:v>
                </c:pt>
                <c:pt idx="39">
                  <c:v>6.35653513505055</c:v>
                </c:pt>
                <c:pt idx="40">
                  <c:v>6.35730320160203</c:v>
                </c:pt>
                <c:pt idx="41">
                  <c:v>6.35026920332801</c:v>
                </c:pt>
                <c:pt idx="42">
                  <c:v>6.43592659622705</c:v>
                </c:pt>
                <c:pt idx="43">
                  <c:v>6.46684254405236</c:v>
                </c:pt>
                <c:pt idx="44">
                  <c:v>6.43868804877006</c:v>
                </c:pt>
                <c:pt idx="45">
                  <c:v>6.51209081508854</c:v>
                </c:pt>
                <c:pt idx="46">
                  <c:v>6.42439147341072</c:v>
                </c:pt>
                <c:pt idx="47">
                  <c:v>6.51762849608212</c:v>
                </c:pt>
                <c:pt idx="48">
                  <c:v>6.58027827785886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RUT_data!$F$473</c:f>
              <c:strCache>
                <c:ptCount val="1"/>
                <c:pt idx="0">
                  <c:v>Equatorial Guinea</c:v>
                </c:pt>
              </c:strCache>
            </c:strRef>
          </c:tx>
          <c:spPr>
            <a:noFill/>
            <a:ln w="28575">
              <a:solidFill>
                <a:schemeClr val="accent5">
                  <a:shade val="86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RUT_data!$G$473:$BC$473</c:f>
              <c:numCache>
                <c:formatCode>General</c:formatCode>
                <c:ptCount val="49"/>
                <c:pt idx="0">
                  <c:v>6.21735260665325</c:v>
                </c:pt>
                <c:pt idx="1">
                  <c:v>6.34890412401354</c:v>
                </c:pt>
                <c:pt idx="2">
                  <c:v>6.35784965710873</c:v>
                </c:pt>
                <c:pt idx="3">
                  <c:v>6.4254373328389</c:v>
                </c:pt>
                <c:pt idx="4">
                  <c:v>6.3934013289064</c:v>
                </c:pt>
                <c:pt idx="5">
                  <c:v>6.42071009830028</c:v>
                </c:pt>
                <c:pt idx="6">
                  <c:v>6.3619529823988</c:v>
                </c:pt>
                <c:pt idx="7">
                  <c:v>6.40673808491402</c:v>
                </c:pt>
                <c:pt idx="8">
                  <c:v>6.21971982962032</c:v>
                </c:pt>
                <c:pt idx="9">
                  <c:v>6.36511217401472</c:v>
                </c:pt>
                <c:pt idx="10">
                  <c:v>6.13811953596986</c:v>
                </c:pt>
                <c:pt idx="11">
                  <c:v>5.83628352285589</c:v>
                </c:pt>
                <c:pt idx="12">
                  <c:v>5.95325158259482</c:v>
                </c:pt>
                <c:pt idx="13">
                  <c:v>6.03333754950583</c:v>
                </c:pt>
                <c:pt idx="14">
                  <c:v>5.94399824687</c:v>
                </c:pt>
                <c:pt idx="15">
                  <c:v>5.84543118652007</c:v>
                </c:pt>
                <c:pt idx="16">
                  <c:v>5.86324948811069</c:v>
                </c:pt>
                <c:pt idx="17">
                  <c:v>5.92056768232559</c:v>
                </c:pt>
                <c:pt idx="18">
                  <c:v>5.94748606056549</c:v>
                </c:pt>
                <c:pt idx="19">
                  <c:v>6.00958299431142</c:v>
                </c:pt>
                <c:pt idx="20">
                  <c:v>6.05566190089966</c:v>
                </c:pt>
                <c:pt idx="21">
                  <c:v>5.9020579593924</c:v>
                </c:pt>
                <c:pt idx="22">
                  <c:v>5.84088978313899</c:v>
                </c:pt>
                <c:pt idx="23">
                  <c:v>5.81315739371367</c:v>
                </c:pt>
                <c:pt idx="24">
                  <c:v>5.74211626979125</c:v>
                </c:pt>
                <c:pt idx="25">
                  <c:v>5.72271771240676</c:v>
                </c:pt>
                <c:pt idx="26">
                  <c:v>5.77094749402056</c:v>
                </c:pt>
                <c:pt idx="27">
                  <c:v>5.74960939932055</c:v>
                </c:pt>
                <c:pt idx="28">
                  <c:v>5.66815529701305</c:v>
                </c:pt>
                <c:pt idx="29">
                  <c:v>5.8936628401</c:v>
                </c:pt>
                <c:pt idx="30">
                  <c:v>5.83794054775237</c:v>
                </c:pt>
                <c:pt idx="31">
                  <c:v>5.76985490647034</c:v>
                </c:pt>
                <c:pt idx="32">
                  <c:v>5.66043473852847</c:v>
                </c:pt>
                <c:pt idx="33">
                  <c:v>5.69821142960675</c:v>
                </c:pt>
                <c:pt idx="34">
                  <c:v>5.6994370033967</c:v>
                </c:pt>
                <c:pt idx="35">
                  <c:v>5.69083816500579</c:v>
                </c:pt>
                <c:pt idx="36">
                  <c:v>5.66293377037753</c:v>
                </c:pt>
                <c:pt idx="37">
                  <c:v>5.6094444589631</c:v>
                </c:pt>
                <c:pt idx="38">
                  <c:v>5.60774497728047</c:v>
                </c:pt>
                <c:pt idx="39">
                  <c:v>5.61792280295735</c:v>
                </c:pt>
                <c:pt idx="40">
                  <c:v>5.59494051258908</c:v>
                </c:pt>
                <c:pt idx="41">
                  <c:v>5.54298754840653</c:v>
                </c:pt>
                <c:pt idx="42">
                  <c:v>5.5621887903061</c:v>
                </c:pt>
                <c:pt idx="43">
                  <c:v>5.55162555967375</c:v>
                </c:pt>
                <c:pt idx="44">
                  <c:v>5.56708725365183</c:v>
                </c:pt>
                <c:pt idx="45">
                  <c:v>5.56913068550206</c:v>
                </c:pt>
                <c:pt idx="46">
                  <c:v>5.65240411551305</c:v>
                </c:pt>
                <c:pt idx="47">
                  <c:v>5.6005236279711</c:v>
                </c:pt>
                <c:pt idx="48">
                  <c:v>5.59792657361073</c:v>
                </c:pt>
              </c:numCache>
            </c:numRef>
          </c:xVal>
          <c:yVal>
            <c:numRef>
              <c:f>RUT_data!$G$474:$BC$474</c:f>
              <c:numCache>
                <c:formatCode>General</c:formatCode>
                <c:ptCount val="49"/>
                <c:pt idx="0">
                  <c:v>5.29962777156472</c:v>
                </c:pt>
                <c:pt idx="1">
                  <c:v>5.43731526017326</c:v>
                </c:pt>
                <c:pt idx="2">
                  <c:v>5.46093520419772</c:v>
                </c:pt>
                <c:pt idx="3">
                  <c:v>5.53583007036892</c:v>
                </c:pt>
                <c:pt idx="4">
                  <c:v>5.51535536029976</c:v>
                </c:pt>
                <c:pt idx="5">
                  <c:v>5.55123284660771</c:v>
                </c:pt>
                <c:pt idx="6">
                  <c:v>5.49782639383248</c:v>
                </c:pt>
                <c:pt idx="7">
                  <c:v>5.50187149428944</c:v>
                </c:pt>
                <c:pt idx="8">
                  <c:v>5.35994284385892</c:v>
                </c:pt>
                <c:pt idx="9">
                  <c:v>5.49644624083608</c:v>
                </c:pt>
                <c:pt idx="10">
                  <c:v>5.21918201004513</c:v>
                </c:pt>
                <c:pt idx="11">
                  <c:v>4.95045047500398</c:v>
                </c:pt>
                <c:pt idx="12">
                  <c:v>5.00477560115399</c:v>
                </c:pt>
                <c:pt idx="13">
                  <c:v>5.02121253687968</c:v>
                </c:pt>
                <c:pt idx="14">
                  <c:v>4.85894673042342</c:v>
                </c:pt>
                <c:pt idx="15">
                  <c:v>4.71036924949883</c:v>
                </c:pt>
                <c:pt idx="16">
                  <c:v>4.69359005467762</c:v>
                </c:pt>
                <c:pt idx="17">
                  <c:v>4.71465441882978</c:v>
                </c:pt>
                <c:pt idx="18">
                  <c:v>4.73927974401264</c:v>
                </c:pt>
                <c:pt idx="19">
                  <c:v>4.8197393894138</c:v>
                </c:pt>
                <c:pt idx="20">
                  <c:v>4.92335152413268</c:v>
                </c:pt>
                <c:pt idx="21">
                  <c:v>4.82248543118264</c:v>
                </c:pt>
                <c:pt idx="22">
                  <c:v>4.84944632888549</c:v>
                </c:pt>
                <c:pt idx="23">
                  <c:v>4.88925525280775</c:v>
                </c:pt>
                <c:pt idx="24">
                  <c:v>4.85518861463328</c:v>
                </c:pt>
                <c:pt idx="25">
                  <c:v>4.87265400121347</c:v>
                </c:pt>
                <c:pt idx="26">
                  <c:v>4.94235244162442</c:v>
                </c:pt>
                <c:pt idx="27">
                  <c:v>4.94062281831279</c:v>
                </c:pt>
                <c:pt idx="28">
                  <c:v>4.88744657636554</c:v>
                </c:pt>
                <c:pt idx="29">
                  <c:v>5.12256059957283</c:v>
                </c:pt>
                <c:pt idx="30">
                  <c:v>5.11690656460507</c:v>
                </c:pt>
                <c:pt idx="31">
                  <c:v>5.03467803989055</c:v>
                </c:pt>
                <c:pt idx="32">
                  <c:v>4.95370500620266</c:v>
                </c:pt>
                <c:pt idx="33">
                  <c:v>5.08130205178288</c:v>
                </c:pt>
                <c:pt idx="34">
                  <c:v>5.15569095951373</c:v>
                </c:pt>
                <c:pt idx="35">
                  <c:v>5.18593872786477</c:v>
                </c:pt>
                <c:pt idx="36">
                  <c:v>5.13946684712816</c:v>
                </c:pt>
                <c:pt idx="37">
                  <c:v>5.16464383372931</c:v>
                </c:pt>
                <c:pt idx="38">
                  <c:v>5.14799756805853</c:v>
                </c:pt>
                <c:pt idx="39">
                  <c:v>5.19138090955525</c:v>
                </c:pt>
                <c:pt idx="40">
                  <c:v>5.22358954370213</c:v>
                </c:pt>
                <c:pt idx="41">
                  <c:v>5.30344585128268</c:v>
                </c:pt>
                <c:pt idx="42">
                  <c:v>5.30868721309645</c:v>
                </c:pt>
                <c:pt idx="43">
                  <c:v>5.28572029122263</c:v>
                </c:pt>
                <c:pt idx="44">
                  <c:v>5.32711223649155</c:v>
                </c:pt>
                <c:pt idx="45">
                  <c:v>5.39324392911446</c:v>
                </c:pt>
                <c:pt idx="46">
                  <c:v>5.45150865192472</c:v>
                </c:pt>
                <c:pt idx="47">
                  <c:v>5.45806401551623</c:v>
                </c:pt>
                <c:pt idx="48">
                  <c:v>5.43748509121032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RUT_data!$F$475</c:f>
              <c:strCache>
                <c:ptCount val="1"/>
                <c:pt idx="0">
                  <c:v>Ethiopia PDR</c:v>
                </c:pt>
              </c:strCache>
            </c:strRef>
          </c:tx>
          <c:spPr>
            <a:noFill/>
            <a:ln w="28575">
              <a:solidFill>
                <a:schemeClr val="accent6">
                  <a:shade val="86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RUT_data!$G$475:$AL$475</c:f>
              <c:numCache>
                <c:formatCode>General</c:formatCode>
                <c:ptCount val="32"/>
                <c:pt idx="0">
                  <c:v>5.81401495047098</c:v>
                </c:pt>
                <c:pt idx="1">
                  <c:v>5.81647701546269</c:v>
                </c:pt>
                <c:pt idx="2">
                  <c:v>5.80625373783025</c:v>
                </c:pt>
                <c:pt idx="3">
                  <c:v>5.81667371195464</c:v>
                </c:pt>
                <c:pt idx="4">
                  <c:v>5.80612934408027</c:v>
                </c:pt>
                <c:pt idx="5">
                  <c:v>5.808634221239</c:v>
                </c:pt>
                <c:pt idx="6">
                  <c:v>5.81256919489478</c:v>
                </c:pt>
                <c:pt idx="7">
                  <c:v>5.80771773711036</c:v>
                </c:pt>
                <c:pt idx="8">
                  <c:v>5.8179470999167</c:v>
                </c:pt>
                <c:pt idx="9">
                  <c:v>5.82436608833794</c:v>
                </c:pt>
                <c:pt idx="10">
                  <c:v>5.77366005374838</c:v>
                </c:pt>
                <c:pt idx="11">
                  <c:v>5.74922807502213</c:v>
                </c:pt>
                <c:pt idx="12">
                  <c:v>5.70008294489111</c:v>
                </c:pt>
                <c:pt idx="13">
                  <c:v>5.66695640486889</c:v>
                </c:pt>
                <c:pt idx="14">
                  <c:v>5.61462251550302</c:v>
                </c:pt>
                <c:pt idx="15">
                  <c:v>5.65704567165545</c:v>
                </c:pt>
                <c:pt idx="16">
                  <c:v>5.66455210098859</c:v>
                </c:pt>
                <c:pt idx="17">
                  <c:v>5.64764357215009</c:v>
                </c:pt>
                <c:pt idx="18">
                  <c:v>5.72434245219012</c:v>
                </c:pt>
                <c:pt idx="19">
                  <c:v>5.79466802434682</c:v>
                </c:pt>
                <c:pt idx="20">
                  <c:v>5.75104372676386</c:v>
                </c:pt>
                <c:pt idx="21">
                  <c:v>5.7264554206462</c:v>
                </c:pt>
                <c:pt idx="22">
                  <c:v>5.76450250762014</c:v>
                </c:pt>
                <c:pt idx="23">
                  <c:v>5.63762091073623</c:v>
                </c:pt>
                <c:pt idx="24">
                  <c:v>5.55749489565296</c:v>
                </c:pt>
                <c:pt idx="25">
                  <c:v>5.63019056171464</c:v>
                </c:pt>
                <c:pt idx="26">
                  <c:v>5.55712657164753</c:v>
                </c:pt>
                <c:pt idx="27">
                  <c:v>5.55402428216785</c:v>
                </c:pt>
                <c:pt idx="28">
                  <c:v>5.54129657449826</c:v>
                </c:pt>
                <c:pt idx="29">
                  <c:v>5.54021658070622</c:v>
                </c:pt>
                <c:pt idx="30">
                  <c:v>5.54469350379123</c:v>
                </c:pt>
                <c:pt idx="31">
                  <c:v>5.4577068363368</c:v>
                </c:pt>
              </c:numCache>
            </c:numRef>
          </c:xVal>
          <c:yVal>
            <c:numRef>
              <c:f>RUT_data!$G$476:$AL$476</c:f>
              <c:numCache>
                <c:formatCode>General</c:formatCode>
                <c:ptCount val="32"/>
                <c:pt idx="0">
                  <c:v>4.02433436871471</c:v>
                </c:pt>
                <c:pt idx="1">
                  <c:v>4.04028864854014</c:v>
                </c:pt>
                <c:pt idx="2">
                  <c:v>4.05022366871694</c:v>
                </c:pt>
                <c:pt idx="3">
                  <c:v>4.08149228376781</c:v>
                </c:pt>
                <c:pt idx="4">
                  <c:v>4.09117559303592</c:v>
                </c:pt>
                <c:pt idx="5">
                  <c:v>4.11387846943708</c:v>
                </c:pt>
                <c:pt idx="6">
                  <c:v>4.13775187134792</c:v>
                </c:pt>
                <c:pt idx="7">
                  <c:v>4.15263097221012</c:v>
                </c:pt>
                <c:pt idx="8">
                  <c:v>4.183375473929</c:v>
                </c:pt>
                <c:pt idx="9">
                  <c:v>4.21106640156304</c:v>
                </c:pt>
                <c:pt idx="10">
                  <c:v>4.18309905348123</c:v>
                </c:pt>
                <c:pt idx="11">
                  <c:v>4.18933513101098</c:v>
                </c:pt>
                <c:pt idx="12">
                  <c:v>4.18498656999219</c:v>
                </c:pt>
                <c:pt idx="13">
                  <c:v>4.17602292218071</c:v>
                </c:pt>
                <c:pt idx="14">
                  <c:v>4.15779676611426</c:v>
                </c:pt>
                <c:pt idx="15">
                  <c:v>4.22110710807333</c:v>
                </c:pt>
                <c:pt idx="16">
                  <c:v>4.24393262597478</c:v>
                </c:pt>
                <c:pt idx="17">
                  <c:v>4.23464487217027</c:v>
                </c:pt>
                <c:pt idx="18">
                  <c:v>4.32093730288581</c:v>
                </c:pt>
                <c:pt idx="19">
                  <c:v>4.39735381171988</c:v>
                </c:pt>
                <c:pt idx="20">
                  <c:v>4.38234735828716</c:v>
                </c:pt>
                <c:pt idx="21">
                  <c:v>4.38206855185453</c:v>
                </c:pt>
                <c:pt idx="22">
                  <c:v>4.44141916769246</c:v>
                </c:pt>
                <c:pt idx="23">
                  <c:v>4.35124735404898</c:v>
                </c:pt>
                <c:pt idx="24">
                  <c:v>4.30445266327781</c:v>
                </c:pt>
                <c:pt idx="25">
                  <c:v>4.41271132195926</c:v>
                </c:pt>
                <c:pt idx="26">
                  <c:v>4.37955997326752</c:v>
                </c:pt>
                <c:pt idx="27">
                  <c:v>4.40888975629294</c:v>
                </c:pt>
                <c:pt idx="28">
                  <c:v>4.43687427105301</c:v>
                </c:pt>
                <c:pt idx="29">
                  <c:v>4.46990215768395</c:v>
                </c:pt>
                <c:pt idx="30">
                  <c:v>4.51840838376216</c:v>
                </c:pt>
                <c:pt idx="31">
                  <c:v>4.46734996839252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RUT_data!$F$477</c:f>
              <c:strCache>
                <c:ptCount val="1"/>
                <c:pt idx="0">
                  <c:v>Djibouti</c:v>
                </c:pt>
              </c:strCache>
            </c:strRef>
          </c:tx>
          <c:spPr>
            <a:noFill/>
            <a:ln w="28575">
              <a:solidFill>
                <a:schemeClr val="accent1">
                  <a:tint val="86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RUT_data!$G$477:$BC$477</c:f>
              <c:numCache>
                <c:formatCode>General</c:formatCode>
                <c:ptCount val="49"/>
                <c:pt idx="0">
                  <c:v>5.4274986097584</c:v>
                </c:pt>
                <c:pt idx="1">
                  <c:v>5.38294774901619</c:v>
                </c:pt>
                <c:pt idx="2">
                  <c:v>5.37076531310762</c:v>
                </c:pt>
                <c:pt idx="3">
                  <c:v>5.32929308602562</c:v>
                </c:pt>
                <c:pt idx="4">
                  <c:v>5.26971474448679</c:v>
                </c:pt>
                <c:pt idx="5">
                  <c:v>5.29420176621435</c:v>
                </c:pt>
                <c:pt idx="6">
                  <c:v>5.28525267233074</c:v>
                </c:pt>
                <c:pt idx="7">
                  <c:v>5.29216469074927</c:v>
                </c:pt>
                <c:pt idx="8">
                  <c:v>5.30343948725566</c:v>
                </c:pt>
                <c:pt idx="9">
                  <c:v>5.28312584726716</c:v>
                </c:pt>
                <c:pt idx="10">
                  <c:v>5.27321382132213</c:v>
                </c:pt>
                <c:pt idx="11">
                  <c:v>5.27329336711569</c:v>
                </c:pt>
                <c:pt idx="12">
                  <c:v>5.21432438878836</c:v>
                </c:pt>
                <c:pt idx="13">
                  <c:v>5.22131194240453</c:v>
                </c:pt>
                <c:pt idx="14">
                  <c:v>5.15129915827658</c:v>
                </c:pt>
                <c:pt idx="15">
                  <c:v>5.18734780109016</c:v>
                </c:pt>
                <c:pt idx="16">
                  <c:v>5.07467485537033</c:v>
                </c:pt>
                <c:pt idx="17">
                  <c:v>5.03724612913932</c:v>
                </c:pt>
                <c:pt idx="18">
                  <c:v>5.23297600220969</c:v>
                </c:pt>
                <c:pt idx="19">
                  <c:v>5.42687547537238</c:v>
                </c:pt>
                <c:pt idx="20">
                  <c:v>5.35829269039507</c:v>
                </c:pt>
                <c:pt idx="21">
                  <c:v>5.33971734526375</c:v>
                </c:pt>
                <c:pt idx="22">
                  <c:v>5.46985696262754</c:v>
                </c:pt>
                <c:pt idx="23">
                  <c:v>5.53112832326438</c:v>
                </c:pt>
                <c:pt idx="24">
                  <c:v>5.64598214360153</c:v>
                </c:pt>
                <c:pt idx="25">
                  <c:v>5.66283646450982</c:v>
                </c:pt>
                <c:pt idx="26">
                  <c:v>5.61590377402823</c:v>
                </c:pt>
                <c:pt idx="27">
                  <c:v>5.58549005002402</c:v>
                </c:pt>
                <c:pt idx="28">
                  <c:v>5.70630337928283</c:v>
                </c:pt>
                <c:pt idx="29">
                  <c:v>5.63590750241979</c:v>
                </c:pt>
                <c:pt idx="30">
                  <c:v>5.31234091574647</c:v>
                </c:pt>
                <c:pt idx="31">
                  <c:v>5.35084027114715</c:v>
                </c:pt>
                <c:pt idx="32">
                  <c:v>5.29055536121255</c:v>
                </c:pt>
                <c:pt idx="33">
                  <c:v>5.31666836050208</c:v>
                </c:pt>
                <c:pt idx="34">
                  <c:v>5.36912525655855</c:v>
                </c:pt>
                <c:pt idx="35">
                  <c:v>5.24364586349142</c:v>
                </c:pt>
                <c:pt idx="36">
                  <c:v>5.2595569248121</c:v>
                </c:pt>
                <c:pt idx="37">
                  <c:v>5.24843456020796</c:v>
                </c:pt>
                <c:pt idx="38">
                  <c:v>5.23447170371344</c:v>
                </c:pt>
                <c:pt idx="39">
                  <c:v>5.29043228357582</c:v>
                </c:pt>
                <c:pt idx="40">
                  <c:v>5.27946428828745</c:v>
                </c:pt>
                <c:pt idx="41">
                  <c:v>5.39021732363163</c:v>
                </c:pt>
                <c:pt idx="42">
                  <c:v>5.36144360055487</c:v>
                </c:pt>
                <c:pt idx="43">
                  <c:v>5.30761920806381</c:v>
                </c:pt>
                <c:pt idx="44">
                  <c:v>5.30770892514416</c:v>
                </c:pt>
                <c:pt idx="45">
                  <c:v>5.43747942888121</c:v>
                </c:pt>
                <c:pt idx="46">
                  <c:v>5.56108489167139</c:v>
                </c:pt>
                <c:pt idx="47">
                  <c:v>5.5264593936528</c:v>
                </c:pt>
                <c:pt idx="48">
                  <c:v>5.25601952244598</c:v>
                </c:pt>
              </c:numCache>
            </c:numRef>
          </c:xVal>
          <c:yVal>
            <c:numRef>
              <c:f>RUT_data!$G$478:$BC$478</c:f>
              <c:numCache>
                <c:formatCode>General</c:formatCode>
                <c:ptCount val="49"/>
                <c:pt idx="0">
                  <c:v>1.72645153972753</c:v>
                </c:pt>
                <c:pt idx="1">
                  <c:v>1.75251824619927</c:v>
                </c:pt>
                <c:pt idx="2">
                  <c:v>1.78478757286153</c:v>
                </c:pt>
                <c:pt idx="3">
                  <c:v>1.80649424740107</c:v>
                </c:pt>
                <c:pt idx="4">
                  <c:v>1.82532599420103</c:v>
                </c:pt>
                <c:pt idx="5">
                  <c:v>1.90486510248994</c:v>
                </c:pt>
                <c:pt idx="6">
                  <c:v>1.94808638071099</c:v>
                </c:pt>
                <c:pt idx="7">
                  <c:v>2.020580300786</c:v>
                </c:pt>
                <c:pt idx="8">
                  <c:v>2.09340529996586</c:v>
                </c:pt>
                <c:pt idx="9">
                  <c:v>2.13107122736091</c:v>
                </c:pt>
                <c:pt idx="10">
                  <c:v>2.17596743791087</c:v>
                </c:pt>
                <c:pt idx="11">
                  <c:v>2.22792213360321</c:v>
                </c:pt>
                <c:pt idx="12">
                  <c:v>2.23031441209497</c:v>
                </c:pt>
                <c:pt idx="13">
                  <c:v>2.2951138471019</c:v>
                </c:pt>
                <c:pt idx="14">
                  <c:v>2.31117567174519</c:v>
                </c:pt>
                <c:pt idx="15">
                  <c:v>2.42643523960947</c:v>
                </c:pt>
                <c:pt idx="16">
                  <c:v>2.40470331587685</c:v>
                </c:pt>
                <c:pt idx="17">
                  <c:v>2.45860130169093</c:v>
                </c:pt>
                <c:pt idx="18">
                  <c:v>2.73047351737341</c:v>
                </c:pt>
                <c:pt idx="19">
                  <c:v>2.9727195581308</c:v>
                </c:pt>
                <c:pt idx="20">
                  <c:v>2.93914983315596</c:v>
                </c:pt>
                <c:pt idx="21">
                  <c:v>2.94603107067225</c:v>
                </c:pt>
                <c:pt idx="22">
                  <c:v>3.10106823965777</c:v>
                </c:pt>
                <c:pt idx="23">
                  <c:v>3.19436957276166</c:v>
                </c:pt>
                <c:pt idx="24">
                  <c:v>3.35552790859808</c:v>
                </c:pt>
                <c:pt idx="25">
                  <c:v>3.43091451468119</c:v>
                </c:pt>
                <c:pt idx="26">
                  <c:v>3.45956174614845</c:v>
                </c:pt>
                <c:pt idx="27">
                  <c:v>3.49981335772997</c:v>
                </c:pt>
                <c:pt idx="28">
                  <c:v>3.68582977611896</c:v>
                </c:pt>
                <c:pt idx="29">
                  <c:v>3.66239516676502</c:v>
                </c:pt>
                <c:pt idx="30">
                  <c:v>3.34268752595499</c:v>
                </c:pt>
                <c:pt idx="31">
                  <c:v>3.37129861435417</c:v>
                </c:pt>
                <c:pt idx="32">
                  <c:v>3.30504151468782</c:v>
                </c:pt>
                <c:pt idx="33">
                  <c:v>3.34069216432985</c:v>
                </c:pt>
                <c:pt idx="34">
                  <c:v>3.37808059669157</c:v>
                </c:pt>
                <c:pt idx="35">
                  <c:v>3.26220726219319</c:v>
                </c:pt>
                <c:pt idx="36">
                  <c:v>3.29284575689729</c:v>
                </c:pt>
                <c:pt idx="37">
                  <c:v>3.32024808408965</c:v>
                </c:pt>
                <c:pt idx="38">
                  <c:v>3.30460140225601</c:v>
                </c:pt>
                <c:pt idx="39">
                  <c:v>3.35508539382586</c:v>
                </c:pt>
                <c:pt idx="40">
                  <c:v>3.31662206873861</c:v>
                </c:pt>
                <c:pt idx="41">
                  <c:v>3.43575303683427</c:v>
                </c:pt>
                <c:pt idx="42">
                  <c:v>3.43061434054178</c:v>
                </c:pt>
                <c:pt idx="43">
                  <c:v>3.39247221431005</c:v>
                </c:pt>
                <c:pt idx="44">
                  <c:v>3.41136044401646</c:v>
                </c:pt>
                <c:pt idx="45">
                  <c:v>3.5577710699458</c:v>
                </c:pt>
                <c:pt idx="46">
                  <c:v>3.7043785109257</c:v>
                </c:pt>
                <c:pt idx="47">
                  <c:v>3.69184746522128</c:v>
                </c:pt>
                <c:pt idx="48">
                  <c:v>3.4422355654903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RUT_data!$F$479</c:f>
              <c:strCache>
                <c:ptCount val="1"/>
                <c:pt idx="0">
                  <c:v>Gabon</c:v>
                </c:pt>
              </c:strCache>
            </c:strRef>
          </c:tx>
          <c:spPr>
            <a:noFill/>
            <a:ln w="28575">
              <a:solidFill>
                <a:schemeClr val="accent2">
                  <a:tint val="86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RUT_data!$G$479:$BE$479</c:f>
              <c:numCache>
                <c:formatCode>General</c:formatCode>
                <c:ptCount val="51"/>
                <c:pt idx="0">
                  <c:v>6.16021451437757</c:v>
                </c:pt>
                <c:pt idx="1">
                  <c:v>6.19250985593809</c:v>
                </c:pt>
                <c:pt idx="2">
                  <c:v>6.20596747123475</c:v>
                </c:pt>
                <c:pt idx="3">
                  <c:v>6.22166315289587</c:v>
                </c:pt>
                <c:pt idx="4">
                  <c:v>6.24179966912944</c:v>
                </c:pt>
                <c:pt idx="5">
                  <c:v>6.26586066353204</c:v>
                </c:pt>
                <c:pt idx="6">
                  <c:v>6.29110469999994</c:v>
                </c:pt>
                <c:pt idx="7">
                  <c:v>6.32461037225876</c:v>
                </c:pt>
                <c:pt idx="8">
                  <c:v>6.32078119688864</c:v>
                </c:pt>
                <c:pt idx="9">
                  <c:v>6.35017304154584</c:v>
                </c:pt>
                <c:pt idx="10">
                  <c:v>6.38346384858462</c:v>
                </c:pt>
                <c:pt idx="11">
                  <c:v>6.4055899174353</c:v>
                </c:pt>
                <c:pt idx="12">
                  <c:v>6.43242524179007</c:v>
                </c:pt>
                <c:pt idx="13">
                  <c:v>6.44960298511708</c:v>
                </c:pt>
                <c:pt idx="14">
                  <c:v>6.46058730238703</c:v>
                </c:pt>
                <c:pt idx="15">
                  <c:v>6.49150929888365</c:v>
                </c:pt>
                <c:pt idx="16">
                  <c:v>6.57231582136105</c:v>
                </c:pt>
                <c:pt idx="17">
                  <c:v>6.63852364948414</c:v>
                </c:pt>
                <c:pt idx="18">
                  <c:v>6.68536440041979</c:v>
                </c:pt>
                <c:pt idx="19">
                  <c:v>6.73045708395319</c:v>
                </c:pt>
                <c:pt idx="20">
                  <c:v>6.70412165775728</c:v>
                </c:pt>
                <c:pt idx="21">
                  <c:v>6.72822980949018</c:v>
                </c:pt>
                <c:pt idx="22">
                  <c:v>6.74998336392118</c:v>
                </c:pt>
                <c:pt idx="23">
                  <c:v>6.76539118547351</c:v>
                </c:pt>
                <c:pt idx="24">
                  <c:v>6.76896076065825</c:v>
                </c:pt>
                <c:pt idx="25">
                  <c:v>6.81285726912607</c:v>
                </c:pt>
                <c:pt idx="26">
                  <c:v>6.82976194050452</c:v>
                </c:pt>
                <c:pt idx="27">
                  <c:v>6.87038261323439</c:v>
                </c:pt>
                <c:pt idx="28">
                  <c:v>6.87607923696946</c:v>
                </c:pt>
                <c:pt idx="29">
                  <c:v>6.8743683375006</c:v>
                </c:pt>
                <c:pt idx="30">
                  <c:v>6.96847039444146</c:v>
                </c:pt>
                <c:pt idx="31">
                  <c:v>6.93482107986739</c:v>
                </c:pt>
                <c:pt idx="32">
                  <c:v>6.91051812547107</c:v>
                </c:pt>
                <c:pt idx="33">
                  <c:v>6.93209939880021</c:v>
                </c:pt>
                <c:pt idx="34">
                  <c:v>6.93325671939406</c:v>
                </c:pt>
                <c:pt idx="35">
                  <c:v>6.98351760299707</c:v>
                </c:pt>
                <c:pt idx="36">
                  <c:v>7.01855952206106</c:v>
                </c:pt>
                <c:pt idx="37">
                  <c:v>7.06002449070969</c:v>
                </c:pt>
                <c:pt idx="38">
                  <c:v>7.06317164101213</c:v>
                </c:pt>
                <c:pt idx="39">
                  <c:v>7.0903344515436</c:v>
                </c:pt>
                <c:pt idx="40">
                  <c:v>7.0751406408495</c:v>
                </c:pt>
                <c:pt idx="41">
                  <c:v>7.08845378731911</c:v>
                </c:pt>
                <c:pt idx="42">
                  <c:v>7.10348489450016</c:v>
                </c:pt>
                <c:pt idx="43">
                  <c:v>7.11328053560773</c:v>
                </c:pt>
                <c:pt idx="44">
                  <c:v>7.1420646858583</c:v>
                </c:pt>
                <c:pt idx="45">
                  <c:v>7.15523215383481</c:v>
                </c:pt>
                <c:pt idx="46">
                  <c:v>7.17822363563748</c:v>
                </c:pt>
                <c:pt idx="47">
                  <c:v>7.21510380388138</c:v>
                </c:pt>
                <c:pt idx="48">
                  <c:v>7.3307433781409</c:v>
                </c:pt>
                <c:pt idx="49">
                  <c:v>6.16021451437757</c:v>
                </c:pt>
                <c:pt idx="50">
                  <c:v>7.3307433781409</c:v>
                </c:pt>
              </c:numCache>
            </c:numRef>
          </c:xVal>
          <c:yVal>
            <c:numRef>
              <c:f>RUT_data!$G$480:$BE$480</c:f>
              <c:numCache>
                <c:formatCode>General</c:formatCode>
                <c:ptCount val="51"/>
                <c:pt idx="0">
                  <c:v>2.98733745326453</c:v>
                </c:pt>
                <c:pt idx="1">
                  <c:v>3.01485266718154</c:v>
                </c:pt>
                <c:pt idx="2">
                  <c:v>3.02065807591873</c:v>
                </c:pt>
                <c:pt idx="3">
                  <c:v>3.03192326480053</c:v>
                </c:pt>
                <c:pt idx="4">
                  <c:v>3.04748895133272</c:v>
                </c:pt>
                <c:pt idx="5">
                  <c:v>3.06493913431579</c:v>
                </c:pt>
                <c:pt idx="6">
                  <c:v>3.0911709931201</c:v>
                </c:pt>
                <c:pt idx="7">
                  <c:v>3.12347683238951</c:v>
                </c:pt>
                <c:pt idx="8">
                  <c:v>3.12970370323565</c:v>
                </c:pt>
                <c:pt idx="9">
                  <c:v>3.16885560686434</c:v>
                </c:pt>
                <c:pt idx="10">
                  <c:v>3.1923687452247</c:v>
                </c:pt>
                <c:pt idx="11">
                  <c:v>3.22009509920907</c:v>
                </c:pt>
                <c:pt idx="12">
                  <c:v>3.2515938840707</c:v>
                </c:pt>
                <c:pt idx="13">
                  <c:v>3.26811766889467</c:v>
                </c:pt>
                <c:pt idx="14">
                  <c:v>3.27517569311573</c:v>
                </c:pt>
                <c:pt idx="15">
                  <c:v>3.31555119358972</c:v>
                </c:pt>
                <c:pt idx="16">
                  <c:v>3.3894158165109</c:v>
                </c:pt>
                <c:pt idx="17">
                  <c:v>3.44921150051958</c:v>
                </c:pt>
                <c:pt idx="18">
                  <c:v>3.50087191614869</c:v>
                </c:pt>
                <c:pt idx="19">
                  <c:v>3.5394545346251</c:v>
                </c:pt>
                <c:pt idx="20">
                  <c:v>3.51921944068621</c:v>
                </c:pt>
                <c:pt idx="21">
                  <c:v>3.54305792329738</c:v>
                </c:pt>
                <c:pt idx="22">
                  <c:v>3.56908292893337</c:v>
                </c:pt>
                <c:pt idx="23">
                  <c:v>3.58923180034261</c:v>
                </c:pt>
                <c:pt idx="24">
                  <c:v>3.59645949048296</c:v>
                </c:pt>
                <c:pt idx="25">
                  <c:v>3.63881884267397</c:v>
                </c:pt>
                <c:pt idx="26">
                  <c:v>3.65486463904383</c:v>
                </c:pt>
                <c:pt idx="27">
                  <c:v>3.69767025897616</c:v>
                </c:pt>
                <c:pt idx="28">
                  <c:v>3.70792088865528</c:v>
                </c:pt>
                <c:pt idx="29">
                  <c:v>3.70973181526714</c:v>
                </c:pt>
                <c:pt idx="30">
                  <c:v>3.80968801037592</c:v>
                </c:pt>
                <c:pt idx="31">
                  <c:v>3.78007485178324</c:v>
                </c:pt>
                <c:pt idx="32">
                  <c:v>3.76113386784645</c:v>
                </c:pt>
                <c:pt idx="33">
                  <c:v>3.78334422397934</c:v>
                </c:pt>
                <c:pt idx="34">
                  <c:v>3.80198653681098</c:v>
                </c:pt>
                <c:pt idx="35">
                  <c:v>3.8491080468069</c:v>
                </c:pt>
                <c:pt idx="36">
                  <c:v>3.87712851247169</c:v>
                </c:pt>
                <c:pt idx="37">
                  <c:v>3.9125188653777</c:v>
                </c:pt>
                <c:pt idx="38">
                  <c:v>3.91159835880017</c:v>
                </c:pt>
                <c:pt idx="39">
                  <c:v>3.93289667101769</c:v>
                </c:pt>
                <c:pt idx="40">
                  <c:v>3.90649331161465</c:v>
                </c:pt>
                <c:pt idx="41">
                  <c:v>3.91378947759113</c:v>
                </c:pt>
                <c:pt idx="42">
                  <c:v>3.91744938877937</c:v>
                </c:pt>
                <c:pt idx="43">
                  <c:v>3.91723945024539</c:v>
                </c:pt>
                <c:pt idx="44">
                  <c:v>3.92943145269141</c:v>
                </c:pt>
                <c:pt idx="45">
                  <c:v>3.93351994505291</c:v>
                </c:pt>
                <c:pt idx="46">
                  <c:v>3.94210421480645</c:v>
                </c:pt>
                <c:pt idx="47">
                  <c:v>3.96296371678304</c:v>
                </c:pt>
                <c:pt idx="48">
                  <c:v>4.05558153897849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RUT_data!$F$481</c:f>
              <c:strCache>
                <c:ptCount val="1"/>
                <c:pt idx="0">
                  <c:v>Gambia</c:v>
                </c:pt>
              </c:strCache>
            </c:strRef>
          </c:tx>
          <c:spPr>
            <a:noFill/>
            <a:ln w="28575">
              <a:solidFill>
                <a:schemeClr val="accent3">
                  <a:tint val="86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RUT_data!$G$481:$BC$481</c:f>
              <c:numCache>
                <c:formatCode>General</c:formatCode>
                <c:ptCount val="49"/>
                <c:pt idx="0">
                  <c:v>6.33085685532424</c:v>
                </c:pt>
                <c:pt idx="1">
                  <c:v>6.33108296470426</c:v>
                </c:pt>
                <c:pt idx="2">
                  <c:v>6.31194352077682</c:v>
                </c:pt>
                <c:pt idx="3">
                  <c:v>6.32188415114824</c:v>
                </c:pt>
                <c:pt idx="4">
                  <c:v>6.38924666831915</c:v>
                </c:pt>
                <c:pt idx="5">
                  <c:v>6.43632159598005</c:v>
                </c:pt>
                <c:pt idx="6">
                  <c:v>6.32875345778843</c:v>
                </c:pt>
                <c:pt idx="7">
                  <c:v>6.39640530469338</c:v>
                </c:pt>
                <c:pt idx="8">
                  <c:v>6.32294723231975</c:v>
                </c:pt>
                <c:pt idx="9">
                  <c:v>6.32990875403167</c:v>
                </c:pt>
                <c:pt idx="10">
                  <c:v>6.36072614214557</c:v>
                </c:pt>
                <c:pt idx="11">
                  <c:v>6.22967067015062</c:v>
                </c:pt>
                <c:pt idx="12">
                  <c:v>6.34155093793292</c:v>
                </c:pt>
                <c:pt idx="13">
                  <c:v>6.23342907824581</c:v>
                </c:pt>
                <c:pt idx="14">
                  <c:v>6.18077338850948</c:v>
                </c:pt>
                <c:pt idx="15">
                  <c:v>6.13738764316188</c:v>
                </c:pt>
                <c:pt idx="16">
                  <c:v>5.88696060857629</c:v>
                </c:pt>
                <c:pt idx="17">
                  <c:v>6.08701331730154</c:v>
                </c:pt>
                <c:pt idx="18">
                  <c:v>5.65444522878125</c:v>
                </c:pt>
                <c:pt idx="19">
                  <c:v>5.67015849988206</c:v>
                </c:pt>
                <c:pt idx="20">
                  <c:v>5.95980045653083</c:v>
                </c:pt>
                <c:pt idx="21">
                  <c:v>6.105510449643</c:v>
                </c:pt>
                <c:pt idx="22">
                  <c:v>5.84175482176913</c:v>
                </c:pt>
                <c:pt idx="23">
                  <c:v>5.80476812085973</c:v>
                </c:pt>
                <c:pt idx="24">
                  <c:v>5.66346517938899</c:v>
                </c:pt>
                <c:pt idx="25">
                  <c:v>5.76928451451134</c:v>
                </c:pt>
                <c:pt idx="26">
                  <c:v>5.74983606791143</c:v>
                </c:pt>
                <c:pt idx="27">
                  <c:v>5.63503282878432</c:v>
                </c:pt>
                <c:pt idx="28">
                  <c:v>5.73345616660375</c:v>
                </c:pt>
                <c:pt idx="29">
                  <c:v>5.39796931158503</c:v>
                </c:pt>
                <c:pt idx="30">
                  <c:v>5.47216649434403</c:v>
                </c:pt>
                <c:pt idx="31">
                  <c:v>5.25179735091314</c:v>
                </c:pt>
                <c:pt idx="32">
                  <c:v>5.36214762911721</c:v>
                </c:pt>
                <c:pt idx="33">
                  <c:v>5.37578354422861</c:v>
                </c:pt>
                <c:pt idx="34">
                  <c:v>5.30078955569343</c:v>
                </c:pt>
                <c:pt idx="35">
                  <c:v>5.11527747952753</c:v>
                </c:pt>
                <c:pt idx="36">
                  <c:v>5.27879709375227</c:v>
                </c:pt>
                <c:pt idx="37">
                  <c:v>5.24710837548389</c:v>
                </c:pt>
                <c:pt idx="38">
                  <c:v>5.54354052639529</c:v>
                </c:pt>
                <c:pt idx="39">
                  <c:v>5.60639204151821</c:v>
                </c:pt>
                <c:pt idx="40">
                  <c:v>5.64940591104918</c:v>
                </c:pt>
                <c:pt idx="41">
                  <c:v>5.19865617100222</c:v>
                </c:pt>
                <c:pt idx="42">
                  <c:v>5.41235116035046</c:v>
                </c:pt>
                <c:pt idx="43">
                  <c:v>5.59114698632959</c:v>
                </c:pt>
                <c:pt idx="44">
                  <c:v>5.43105029057621</c:v>
                </c:pt>
                <c:pt idx="45">
                  <c:v>5.45531321605797</c:v>
                </c:pt>
                <c:pt idx="46">
                  <c:v>5.12143877957652</c:v>
                </c:pt>
                <c:pt idx="47">
                  <c:v>5.41541640764971</c:v>
                </c:pt>
                <c:pt idx="48">
                  <c:v>5.55078853295677</c:v>
                </c:pt>
              </c:numCache>
            </c:numRef>
          </c:xVal>
          <c:yVal>
            <c:numRef>
              <c:f>RUT_data!$G$482:$BC$482</c:f>
              <c:numCache>
                <c:formatCode>General</c:formatCode>
                <c:ptCount val="49"/>
                <c:pt idx="0">
                  <c:v>4.94164169483401</c:v>
                </c:pt>
                <c:pt idx="1">
                  <c:v>4.95505117339893</c:v>
                </c:pt>
                <c:pt idx="2">
                  <c:v>4.95839777626228</c:v>
                </c:pt>
                <c:pt idx="3">
                  <c:v>4.99086793131332</c:v>
                </c:pt>
                <c:pt idx="4">
                  <c:v>5.07628771970937</c:v>
                </c:pt>
                <c:pt idx="5">
                  <c:v>5.14093867698189</c:v>
                </c:pt>
                <c:pt idx="6">
                  <c:v>5.08957323273826</c:v>
                </c:pt>
                <c:pt idx="7">
                  <c:v>5.15394629511846</c:v>
                </c:pt>
                <c:pt idx="8">
                  <c:v>5.11240674022286</c:v>
                </c:pt>
                <c:pt idx="9">
                  <c:v>5.13447669227277</c:v>
                </c:pt>
                <c:pt idx="10">
                  <c:v>5.17350424993279</c:v>
                </c:pt>
                <c:pt idx="11">
                  <c:v>5.09345383644885</c:v>
                </c:pt>
                <c:pt idx="12">
                  <c:v>5.20851676982396</c:v>
                </c:pt>
                <c:pt idx="13">
                  <c:v>5.16659780624488</c:v>
                </c:pt>
                <c:pt idx="14">
                  <c:v>5.15520139128873</c:v>
                </c:pt>
                <c:pt idx="15">
                  <c:v>5.13643393545595</c:v>
                </c:pt>
                <c:pt idx="16">
                  <c:v>4.91346367118865</c:v>
                </c:pt>
                <c:pt idx="17">
                  <c:v>5.11876400114616</c:v>
                </c:pt>
                <c:pt idx="18">
                  <c:v>4.81567819184131</c:v>
                </c:pt>
                <c:pt idx="19">
                  <c:v>4.83145741345399</c:v>
                </c:pt>
                <c:pt idx="20">
                  <c:v>5.10567292702235</c:v>
                </c:pt>
                <c:pt idx="21">
                  <c:v>5.2454709801699</c:v>
                </c:pt>
                <c:pt idx="22">
                  <c:v>5.05201823816263</c:v>
                </c:pt>
                <c:pt idx="23">
                  <c:v>5.0492492022114</c:v>
                </c:pt>
                <c:pt idx="24">
                  <c:v>4.86297062848762</c:v>
                </c:pt>
                <c:pt idx="25">
                  <c:v>5.00191229843194</c:v>
                </c:pt>
                <c:pt idx="26">
                  <c:v>5.00347793446502</c:v>
                </c:pt>
                <c:pt idx="27">
                  <c:v>4.92947535931388</c:v>
                </c:pt>
                <c:pt idx="28">
                  <c:v>5.07956508443853</c:v>
                </c:pt>
                <c:pt idx="29">
                  <c:v>4.76870142031095</c:v>
                </c:pt>
                <c:pt idx="30">
                  <c:v>4.87595809176205</c:v>
                </c:pt>
                <c:pt idx="31">
                  <c:v>4.74149378853118</c:v>
                </c:pt>
                <c:pt idx="32">
                  <c:v>4.87252329782367</c:v>
                </c:pt>
                <c:pt idx="33">
                  <c:v>4.88499644360034</c:v>
                </c:pt>
                <c:pt idx="34">
                  <c:v>4.80249859930338</c:v>
                </c:pt>
                <c:pt idx="35">
                  <c:v>4.66514620892481</c:v>
                </c:pt>
                <c:pt idx="36">
                  <c:v>4.8248682776173</c:v>
                </c:pt>
                <c:pt idx="37">
                  <c:v>4.85410039895724</c:v>
                </c:pt>
                <c:pt idx="38">
                  <c:v>5.1307629472346</c:v>
                </c:pt>
                <c:pt idx="39">
                  <c:v>5.21927794669503</c:v>
                </c:pt>
                <c:pt idx="40">
                  <c:v>5.23408257856299</c:v>
                </c:pt>
                <c:pt idx="41">
                  <c:v>4.95160642484485</c:v>
                </c:pt>
                <c:pt idx="42">
                  <c:v>5.19527719174278</c:v>
                </c:pt>
                <c:pt idx="43">
                  <c:v>5.37166079727974</c:v>
                </c:pt>
                <c:pt idx="44">
                  <c:v>5.24526068736699</c:v>
                </c:pt>
                <c:pt idx="45">
                  <c:v>5.28210110839074</c:v>
                </c:pt>
                <c:pt idx="46">
                  <c:v>5.00250739096254</c:v>
                </c:pt>
                <c:pt idx="47">
                  <c:v>5.26348947724273</c:v>
                </c:pt>
                <c:pt idx="48">
                  <c:v>5.33295018584795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RUT_data!$F$483</c:f>
              <c:strCache>
                <c:ptCount val="1"/>
                <c:pt idx="0">
                  <c:v>Ghana</c:v>
                </c:pt>
              </c:strCache>
            </c:strRef>
          </c:tx>
          <c:spPr>
            <a:noFill/>
            <a:ln w="28575">
              <a:solidFill>
                <a:schemeClr val="accent4">
                  <a:tint val="86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RUT_data!$G$483:$BC$483</c:f>
              <c:numCache>
                <c:formatCode>General</c:formatCode>
                <c:ptCount val="49"/>
                <c:pt idx="0">
                  <c:v>6.6673780237558</c:v>
                </c:pt>
                <c:pt idx="1">
                  <c:v>6.6601314217896</c:v>
                </c:pt>
                <c:pt idx="2">
                  <c:v>6.65900140467605</c:v>
                </c:pt>
                <c:pt idx="3">
                  <c:v>6.76600841810967</c:v>
                </c:pt>
                <c:pt idx="4">
                  <c:v>6.64882442079402</c:v>
                </c:pt>
                <c:pt idx="5">
                  <c:v>6.65333486171388</c:v>
                </c:pt>
                <c:pt idx="6">
                  <c:v>6.72510882118871</c:v>
                </c:pt>
                <c:pt idx="7">
                  <c:v>6.68314329337216</c:v>
                </c:pt>
                <c:pt idx="8">
                  <c:v>6.75127442688734</c:v>
                </c:pt>
                <c:pt idx="9">
                  <c:v>6.77543456320042</c:v>
                </c:pt>
                <c:pt idx="10">
                  <c:v>6.78743712067132</c:v>
                </c:pt>
                <c:pt idx="11">
                  <c:v>6.73531985649102</c:v>
                </c:pt>
                <c:pt idx="12">
                  <c:v>6.7156105085721</c:v>
                </c:pt>
                <c:pt idx="13">
                  <c:v>6.80784303175647</c:v>
                </c:pt>
                <c:pt idx="14">
                  <c:v>6.71364580576186</c:v>
                </c:pt>
                <c:pt idx="15">
                  <c:v>6.56798435779738</c:v>
                </c:pt>
                <c:pt idx="16">
                  <c:v>6.43337397423592</c:v>
                </c:pt>
                <c:pt idx="17">
                  <c:v>6.40323317861872</c:v>
                </c:pt>
                <c:pt idx="18">
                  <c:v>6.42569708904753</c:v>
                </c:pt>
                <c:pt idx="19">
                  <c:v>6.40822542675917</c:v>
                </c:pt>
                <c:pt idx="20">
                  <c:v>6.36465748408853</c:v>
                </c:pt>
                <c:pt idx="21">
                  <c:v>6.26747317935833</c:v>
                </c:pt>
                <c:pt idx="22">
                  <c:v>6.24997330594675</c:v>
                </c:pt>
                <c:pt idx="23">
                  <c:v>6.45025453162701</c:v>
                </c:pt>
                <c:pt idx="24">
                  <c:v>6.40888119620223</c:v>
                </c:pt>
                <c:pt idx="25">
                  <c:v>6.46398431731374</c:v>
                </c:pt>
                <c:pt idx="26">
                  <c:v>6.46032741191792</c:v>
                </c:pt>
                <c:pt idx="27">
                  <c:v>6.46363583699881</c:v>
                </c:pt>
                <c:pt idx="28">
                  <c:v>6.53886356475793</c:v>
                </c:pt>
                <c:pt idx="29">
                  <c:v>6.32997793486647</c:v>
                </c:pt>
                <c:pt idx="30">
                  <c:v>6.70347897323452</c:v>
                </c:pt>
                <c:pt idx="31">
                  <c:v>6.66650632884336</c:v>
                </c:pt>
                <c:pt idx="32">
                  <c:v>6.71520284134625</c:v>
                </c:pt>
                <c:pt idx="33">
                  <c:v>6.62538150775587</c:v>
                </c:pt>
                <c:pt idx="34">
                  <c:v>6.72776870128339</c:v>
                </c:pt>
                <c:pt idx="35">
                  <c:v>6.78025511117064</c:v>
                </c:pt>
                <c:pt idx="36">
                  <c:v>6.73247936504953</c:v>
                </c:pt>
                <c:pt idx="37">
                  <c:v>6.78625400297568</c:v>
                </c:pt>
                <c:pt idx="38">
                  <c:v>6.81706455323847</c:v>
                </c:pt>
                <c:pt idx="39">
                  <c:v>6.78610726038149</c:v>
                </c:pt>
                <c:pt idx="40">
                  <c:v>6.79512049263453</c:v>
                </c:pt>
                <c:pt idx="41">
                  <c:v>6.86735107145218</c:v>
                </c:pt>
                <c:pt idx="42">
                  <c:v>6.87712450426054</c:v>
                </c:pt>
                <c:pt idx="43">
                  <c:v>6.89689471765663</c:v>
                </c:pt>
                <c:pt idx="44">
                  <c:v>6.90572178158289</c:v>
                </c:pt>
                <c:pt idx="45">
                  <c:v>6.91544356875081</c:v>
                </c:pt>
                <c:pt idx="46">
                  <c:v>6.87117500144419</c:v>
                </c:pt>
                <c:pt idx="47">
                  <c:v>6.96073120650636</c:v>
                </c:pt>
                <c:pt idx="48">
                  <c:v>6.97800957375982</c:v>
                </c:pt>
              </c:numCache>
            </c:numRef>
          </c:xVal>
          <c:yVal>
            <c:numRef>
              <c:f>RUT_data!$G$484:$BC$484</c:f>
              <c:numCache>
                <c:formatCode>General</c:formatCode>
                <c:ptCount val="49"/>
                <c:pt idx="0">
                  <c:v>4.85265562584517</c:v>
                </c:pt>
                <c:pt idx="1">
                  <c:v>4.86421596714025</c:v>
                </c:pt>
                <c:pt idx="2">
                  <c:v>4.87905357321577</c:v>
                </c:pt>
                <c:pt idx="3">
                  <c:v>4.99538013728562</c:v>
                </c:pt>
                <c:pt idx="4">
                  <c:v>4.90777875282545</c:v>
                </c:pt>
                <c:pt idx="5">
                  <c:v>4.9491870710846</c:v>
                </c:pt>
                <c:pt idx="6">
                  <c:v>5.01487347373608</c:v>
                </c:pt>
                <c:pt idx="7">
                  <c:v>4.9943339639912</c:v>
                </c:pt>
                <c:pt idx="8">
                  <c:v>5.05037494231478</c:v>
                </c:pt>
                <c:pt idx="9">
                  <c:v>5.03456854100077</c:v>
                </c:pt>
                <c:pt idx="10">
                  <c:v>5.07193052395924</c:v>
                </c:pt>
                <c:pt idx="11">
                  <c:v>5.06317343131354</c:v>
                </c:pt>
                <c:pt idx="12">
                  <c:v>5.0744886157234</c:v>
                </c:pt>
                <c:pt idx="13">
                  <c:v>5.1769728777438</c:v>
                </c:pt>
                <c:pt idx="14">
                  <c:v>5.11970772122761</c:v>
                </c:pt>
                <c:pt idx="15">
                  <c:v>5.01068813622705</c:v>
                </c:pt>
                <c:pt idx="16">
                  <c:v>4.92206405025565</c:v>
                </c:pt>
                <c:pt idx="17">
                  <c:v>4.92561215844874</c:v>
                </c:pt>
                <c:pt idx="18">
                  <c:v>4.9426871366308</c:v>
                </c:pt>
                <c:pt idx="19">
                  <c:v>4.95284889848093</c:v>
                </c:pt>
                <c:pt idx="20">
                  <c:v>4.93719894101188</c:v>
                </c:pt>
                <c:pt idx="21">
                  <c:v>4.898482239547</c:v>
                </c:pt>
                <c:pt idx="22">
                  <c:v>4.92778960699091</c:v>
                </c:pt>
                <c:pt idx="23">
                  <c:v>5.07480995638161</c:v>
                </c:pt>
                <c:pt idx="24">
                  <c:v>5.08483669708995</c:v>
                </c:pt>
                <c:pt idx="25">
                  <c:v>5.1699087311838</c:v>
                </c:pt>
                <c:pt idx="26">
                  <c:v>5.18634729732673</c:v>
                </c:pt>
                <c:pt idx="27">
                  <c:v>5.22966915289133</c:v>
                </c:pt>
                <c:pt idx="28">
                  <c:v>5.3005874216346</c:v>
                </c:pt>
                <c:pt idx="29">
                  <c:v>5.17932337620315</c:v>
                </c:pt>
                <c:pt idx="30">
                  <c:v>5.51280604859305</c:v>
                </c:pt>
                <c:pt idx="31">
                  <c:v>5.4968620523828</c:v>
                </c:pt>
                <c:pt idx="32">
                  <c:v>5.57753351904073</c:v>
                </c:pt>
                <c:pt idx="33">
                  <c:v>5.52356690779539</c:v>
                </c:pt>
                <c:pt idx="34">
                  <c:v>5.61307303606951</c:v>
                </c:pt>
                <c:pt idx="35">
                  <c:v>5.67899767115629</c:v>
                </c:pt>
                <c:pt idx="36">
                  <c:v>5.66632547557797</c:v>
                </c:pt>
                <c:pt idx="37">
                  <c:v>5.7093778854896</c:v>
                </c:pt>
                <c:pt idx="38">
                  <c:v>5.77406863742063</c:v>
                </c:pt>
                <c:pt idx="39">
                  <c:v>5.73732335489649</c:v>
                </c:pt>
                <c:pt idx="40">
                  <c:v>5.77044049761017</c:v>
                </c:pt>
                <c:pt idx="41">
                  <c:v>5.83299886089069</c:v>
                </c:pt>
                <c:pt idx="42">
                  <c:v>5.84061986932354</c:v>
                </c:pt>
                <c:pt idx="43">
                  <c:v>5.85528510258488</c:v>
                </c:pt>
                <c:pt idx="44">
                  <c:v>5.88767075825694</c:v>
                </c:pt>
                <c:pt idx="45">
                  <c:v>5.91099211148853</c:v>
                </c:pt>
                <c:pt idx="46">
                  <c:v>5.94443046304214</c:v>
                </c:pt>
                <c:pt idx="47">
                  <c:v>6.01225946421567</c:v>
                </c:pt>
                <c:pt idx="48">
                  <c:v>6.06272708517202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RUT_data!$F$485</c:f>
              <c:strCache>
                <c:ptCount val="1"/>
                <c:pt idx="0">
                  <c:v>Guinea</c:v>
                </c:pt>
              </c:strCache>
            </c:strRef>
          </c:tx>
          <c:spPr>
            <a:noFill/>
            <a:ln w="28575">
              <a:solidFill>
                <a:schemeClr val="accent5">
                  <a:tint val="86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RUT_data!$G$485:$BC$485</c:f>
              <c:numCache>
                <c:formatCode>General</c:formatCode>
                <c:ptCount val="49"/>
                <c:pt idx="0">
                  <c:v>6.05803628063455</c:v>
                </c:pt>
                <c:pt idx="1">
                  <c:v>6.05691565678677</c:v>
                </c:pt>
                <c:pt idx="2">
                  <c:v>5.9859425857992</c:v>
                </c:pt>
                <c:pt idx="3">
                  <c:v>6.01193994426147</c:v>
                </c:pt>
                <c:pt idx="4">
                  <c:v>5.97807477074843</c:v>
                </c:pt>
                <c:pt idx="5">
                  <c:v>6.0355866424872</c:v>
                </c:pt>
                <c:pt idx="6">
                  <c:v>6.05495445928083</c:v>
                </c:pt>
                <c:pt idx="7">
                  <c:v>6.06137444203466</c:v>
                </c:pt>
                <c:pt idx="8">
                  <c:v>6.03158474679253</c:v>
                </c:pt>
                <c:pt idx="9">
                  <c:v>6.05427485028286</c:v>
                </c:pt>
                <c:pt idx="10">
                  <c:v>6.07924219065481</c:v>
                </c:pt>
                <c:pt idx="11">
                  <c:v>6.03476345112737</c:v>
                </c:pt>
                <c:pt idx="12">
                  <c:v>6.04723067393775</c:v>
                </c:pt>
                <c:pt idx="13">
                  <c:v>6.05323864534783</c:v>
                </c:pt>
                <c:pt idx="14">
                  <c:v>6.06392374641583</c:v>
                </c:pt>
                <c:pt idx="15">
                  <c:v>6.08706871678284</c:v>
                </c:pt>
                <c:pt idx="16">
                  <c:v>6.07543421050929</c:v>
                </c:pt>
                <c:pt idx="17">
                  <c:v>6.05541252258427</c:v>
                </c:pt>
                <c:pt idx="18">
                  <c:v>6.05956580870504</c:v>
                </c:pt>
                <c:pt idx="19">
                  <c:v>6.04615047258609</c:v>
                </c:pt>
                <c:pt idx="20">
                  <c:v>6.04248536516357</c:v>
                </c:pt>
                <c:pt idx="21">
                  <c:v>6.03834983432717</c:v>
                </c:pt>
                <c:pt idx="22">
                  <c:v>6.02946034057617</c:v>
                </c:pt>
                <c:pt idx="23">
                  <c:v>6.05401444130523</c:v>
                </c:pt>
                <c:pt idx="24">
                  <c:v>6.04161416756715</c:v>
                </c:pt>
                <c:pt idx="25">
                  <c:v>6.01579716344395</c:v>
                </c:pt>
                <c:pt idx="26">
                  <c:v>6.0149978950186</c:v>
                </c:pt>
                <c:pt idx="27">
                  <c:v>6.02937429973795</c:v>
                </c:pt>
                <c:pt idx="28">
                  <c:v>6.05754757012527</c:v>
                </c:pt>
                <c:pt idx="29">
                  <c:v>6.07177606026379</c:v>
                </c:pt>
                <c:pt idx="30">
                  <c:v>6.07350784103107</c:v>
                </c:pt>
                <c:pt idx="31">
                  <c:v>6.08907490340288</c:v>
                </c:pt>
                <c:pt idx="32">
                  <c:v>6.05774241082119</c:v>
                </c:pt>
                <c:pt idx="33">
                  <c:v>6.07668554386564</c:v>
                </c:pt>
                <c:pt idx="34">
                  <c:v>6.03848454913704</c:v>
                </c:pt>
                <c:pt idx="35">
                  <c:v>6.05924865952945</c:v>
                </c:pt>
                <c:pt idx="36">
                  <c:v>6.0809402093338</c:v>
                </c:pt>
                <c:pt idx="37">
                  <c:v>6.04992798093101</c:v>
                </c:pt>
                <c:pt idx="38">
                  <c:v>6.08117553508825</c:v>
                </c:pt>
                <c:pt idx="39">
                  <c:v>6.1108019296966</c:v>
                </c:pt>
                <c:pt idx="40">
                  <c:v>6.09857175070359</c:v>
                </c:pt>
                <c:pt idx="41">
                  <c:v>6.13919739854938</c:v>
                </c:pt>
                <c:pt idx="42">
                  <c:v>6.1752338310875</c:v>
                </c:pt>
                <c:pt idx="43">
                  <c:v>6.20991899044938</c:v>
                </c:pt>
                <c:pt idx="44">
                  <c:v>6.22839218478387</c:v>
                </c:pt>
                <c:pt idx="45">
                  <c:v>6.22414640136872</c:v>
                </c:pt>
                <c:pt idx="46">
                  <c:v>6.24204083910395</c:v>
                </c:pt>
                <c:pt idx="47">
                  <c:v>6.31087806934896</c:v>
                </c:pt>
                <c:pt idx="48">
                  <c:v>6.2290852438203</c:v>
                </c:pt>
              </c:numCache>
            </c:numRef>
          </c:xVal>
          <c:yVal>
            <c:numRef>
              <c:f>RUT_data!$G$486:$BC$486</c:f>
              <c:numCache>
                <c:formatCode>General</c:formatCode>
                <c:ptCount val="49"/>
                <c:pt idx="0">
                  <c:v>3.9441502004976</c:v>
                </c:pt>
                <c:pt idx="1">
                  <c:v>3.95875837139603</c:v>
                </c:pt>
                <c:pt idx="2">
                  <c:v>3.90567159712798</c:v>
                </c:pt>
                <c:pt idx="3">
                  <c:v>3.94778418694257</c:v>
                </c:pt>
                <c:pt idx="4">
                  <c:v>3.93339127538982</c:v>
                </c:pt>
                <c:pt idx="5">
                  <c:v>4.00725204821704</c:v>
                </c:pt>
                <c:pt idx="6">
                  <c:v>4.04372098544553</c:v>
                </c:pt>
                <c:pt idx="7">
                  <c:v>4.06825270826226</c:v>
                </c:pt>
                <c:pt idx="8">
                  <c:v>4.0560850826751</c:v>
                </c:pt>
                <c:pt idx="9">
                  <c:v>4.08815160868083</c:v>
                </c:pt>
                <c:pt idx="10">
                  <c:v>4.11862526272079</c:v>
                </c:pt>
                <c:pt idx="11">
                  <c:v>4.07842312851005</c:v>
                </c:pt>
                <c:pt idx="12">
                  <c:v>4.09076272095828</c:v>
                </c:pt>
                <c:pt idx="13">
                  <c:v>4.09985681401464</c:v>
                </c:pt>
                <c:pt idx="14">
                  <c:v>4.11914875715284</c:v>
                </c:pt>
                <c:pt idx="15">
                  <c:v>4.15566401485334</c:v>
                </c:pt>
                <c:pt idx="16">
                  <c:v>4.16425518072594</c:v>
                </c:pt>
                <c:pt idx="17">
                  <c:v>4.1675653595455</c:v>
                </c:pt>
                <c:pt idx="18">
                  <c:v>4.19409311688615</c:v>
                </c:pt>
                <c:pt idx="19">
                  <c:v>4.20214735481056</c:v>
                </c:pt>
                <c:pt idx="20">
                  <c:v>4.20733355007319</c:v>
                </c:pt>
                <c:pt idx="21">
                  <c:v>4.21746895561623</c:v>
                </c:pt>
                <c:pt idx="22">
                  <c:v>4.2250489625421</c:v>
                </c:pt>
                <c:pt idx="23">
                  <c:v>4.26425386243029</c:v>
                </c:pt>
                <c:pt idx="24">
                  <c:v>4.2702203769589</c:v>
                </c:pt>
                <c:pt idx="25">
                  <c:v>4.26584151125977</c:v>
                </c:pt>
                <c:pt idx="26">
                  <c:v>4.28435806777345</c:v>
                </c:pt>
                <c:pt idx="27">
                  <c:v>4.31679583733958</c:v>
                </c:pt>
                <c:pt idx="28">
                  <c:v>4.37098596272702</c:v>
                </c:pt>
                <c:pt idx="29">
                  <c:v>4.41138289961209</c:v>
                </c:pt>
                <c:pt idx="30">
                  <c:v>4.46341541527345</c:v>
                </c:pt>
                <c:pt idx="31">
                  <c:v>4.52652912779333</c:v>
                </c:pt>
                <c:pt idx="32">
                  <c:v>4.54630051118151</c:v>
                </c:pt>
                <c:pt idx="33">
                  <c:v>4.60981729021335</c:v>
                </c:pt>
                <c:pt idx="34">
                  <c:v>4.60661129022846</c:v>
                </c:pt>
                <c:pt idx="35">
                  <c:v>4.64574012474486</c:v>
                </c:pt>
                <c:pt idx="36">
                  <c:v>4.67897692026547</c:v>
                </c:pt>
                <c:pt idx="37">
                  <c:v>4.6528066327207</c:v>
                </c:pt>
                <c:pt idx="38">
                  <c:v>4.6855692295686</c:v>
                </c:pt>
                <c:pt idx="39">
                  <c:v>4.72173010400375</c:v>
                </c:pt>
                <c:pt idx="40">
                  <c:v>4.72684873730708</c:v>
                </c:pt>
                <c:pt idx="41">
                  <c:v>4.76844214077616</c:v>
                </c:pt>
                <c:pt idx="42">
                  <c:v>4.80696610558464</c:v>
                </c:pt>
                <c:pt idx="43">
                  <c:v>4.84622505331176</c:v>
                </c:pt>
                <c:pt idx="44">
                  <c:v>4.86635393474484</c:v>
                </c:pt>
                <c:pt idx="45">
                  <c:v>4.88342837333427</c:v>
                </c:pt>
                <c:pt idx="46">
                  <c:v>4.90844518477934</c:v>
                </c:pt>
                <c:pt idx="47">
                  <c:v>4.97860064742417</c:v>
                </c:pt>
                <c:pt idx="48">
                  <c:v>4.91592017066482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RUT_data!$F$487</c:f>
              <c:strCache>
                <c:ptCount val="1"/>
                <c:pt idx="0">
                  <c:v>Côte d'Ivoire</c:v>
                </c:pt>
              </c:strCache>
            </c:strRef>
          </c:tx>
          <c:spPr>
            <a:noFill/>
            <a:ln w="28575">
              <a:solidFill>
                <a:schemeClr val="accent6">
                  <a:tint val="86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RUT_data!$G$487:$BC$487</c:f>
              <c:numCache>
                <c:formatCode>General</c:formatCode>
                <c:ptCount val="49"/>
                <c:pt idx="0">
                  <c:v>6.79881073126704</c:v>
                </c:pt>
                <c:pt idx="1">
                  <c:v>6.81337079912713</c:v>
                </c:pt>
                <c:pt idx="2">
                  <c:v>6.88229936629021</c:v>
                </c:pt>
                <c:pt idx="3">
                  <c:v>6.96995652342995</c:v>
                </c:pt>
                <c:pt idx="4">
                  <c:v>6.90624531509562</c:v>
                </c:pt>
                <c:pt idx="5">
                  <c:v>6.98131471116312</c:v>
                </c:pt>
                <c:pt idx="6">
                  <c:v>6.8944367989313</c:v>
                </c:pt>
                <c:pt idx="7">
                  <c:v>7.00556136609126</c:v>
                </c:pt>
                <c:pt idx="8">
                  <c:v>6.98359636417781</c:v>
                </c:pt>
                <c:pt idx="9">
                  <c:v>7.01328463215292</c:v>
                </c:pt>
                <c:pt idx="10">
                  <c:v>7.03414070107181</c:v>
                </c:pt>
                <c:pt idx="11">
                  <c:v>7.0112095382772</c:v>
                </c:pt>
                <c:pt idx="12">
                  <c:v>7.06892271521274</c:v>
                </c:pt>
                <c:pt idx="13">
                  <c:v>7.0881552590796</c:v>
                </c:pt>
                <c:pt idx="14">
                  <c:v>7.19021087926072</c:v>
                </c:pt>
                <c:pt idx="15">
                  <c:v>7.16722364927788</c:v>
                </c:pt>
                <c:pt idx="16">
                  <c:v>7.15270267532845</c:v>
                </c:pt>
                <c:pt idx="17">
                  <c:v>7.1422186830643</c:v>
                </c:pt>
                <c:pt idx="18">
                  <c:v>7.20410200503814</c:v>
                </c:pt>
                <c:pt idx="19">
                  <c:v>7.22136696120356</c:v>
                </c:pt>
                <c:pt idx="20">
                  <c:v>7.26437787705324</c:v>
                </c:pt>
                <c:pt idx="21">
                  <c:v>7.18203650146412</c:v>
                </c:pt>
                <c:pt idx="22">
                  <c:v>7.14858590229997</c:v>
                </c:pt>
                <c:pt idx="23">
                  <c:v>7.18163441247233</c:v>
                </c:pt>
                <c:pt idx="24">
                  <c:v>7.22126316356157</c:v>
                </c:pt>
                <c:pt idx="25">
                  <c:v>7.22660657873556</c:v>
                </c:pt>
                <c:pt idx="26">
                  <c:v>7.23776982243416</c:v>
                </c:pt>
                <c:pt idx="27">
                  <c:v>7.25692922685532</c:v>
                </c:pt>
                <c:pt idx="28">
                  <c:v>7.25292413618585</c:v>
                </c:pt>
                <c:pt idx="29">
                  <c:v>7.29456242087529</c:v>
                </c:pt>
                <c:pt idx="30">
                  <c:v>7.26138331056489</c:v>
                </c:pt>
                <c:pt idx="31">
                  <c:v>7.29093456339623</c:v>
                </c:pt>
                <c:pt idx="32">
                  <c:v>7.26591686731728</c:v>
                </c:pt>
                <c:pt idx="33">
                  <c:v>7.29134094557659</c:v>
                </c:pt>
                <c:pt idx="34">
                  <c:v>7.36639508104002</c:v>
                </c:pt>
                <c:pt idx="35">
                  <c:v>7.40806854032239</c:v>
                </c:pt>
                <c:pt idx="36">
                  <c:v>7.44729985559464</c:v>
                </c:pt>
                <c:pt idx="37">
                  <c:v>7.47362455370783</c:v>
                </c:pt>
                <c:pt idx="38">
                  <c:v>7.49003776899769</c:v>
                </c:pt>
                <c:pt idx="39">
                  <c:v>7.56138205450672</c:v>
                </c:pt>
                <c:pt idx="40">
                  <c:v>7.5004987952001</c:v>
                </c:pt>
                <c:pt idx="41">
                  <c:v>7.52048686632248</c:v>
                </c:pt>
                <c:pt idx="42">
                  <c:v>7.51894641755032</c:v>
                </c:pt>
                <c:pt idx="43">
                  <c:v>7.5441769863159</c:v>
                </c:pt>
                <c:pt idx="44">
                  <c:v>7.6034537476915</c:v>
                </c:pt>
                <c:pt idx="45">
                  <c:v>7.6285950957048</c:v>
                </c:pt>
                <c:pt idx="46">
                  <c:v>7.63632939740685</c:v>
                </c:pt>
                <c:pt idx="47">
                  <c:v>7.68803447822176</c:v>
                </c:pt>
                <c:pt idx="48">
                  <c:v>7.65921605914297</c:v>
                </c:pt>
              </c:numCache>
            </c:numRef>
          </c:xVal>
          <c:yVal>
            <c:numRef>
              <c:f>RUT_data!$G$488:$BC$488</c:f>
              <c:numCache>
                <c:formatCode>General</c:formatCode>
                <c:ptCount val="49"/>
                <c:pt idx="0">
                  <c:v>4.29354335583259</c:v>
                </c:pt>
                <c:pt idx="1">
                  <c:v>4.31116761154154</c:v>
                </c:pt>
                <c:pt idx="2">
                  <c:v>4.39652229879251</c:v>
                </c:pt>
                <c:pt idx="3">
                  <c:v>4.50023521239714</c:v>
                </c:pt>
                <c:pt idx="4">
                  <c:v>4.45817395039749</c:v>
                </c:pt>
                <c:pt idx="5">
                  <c:v>4.5591787948214</c:v>
                </c:pt>
                <c:pt idx="6">
                  <c:v>4.49373180407129</c:v>
                </c:pt>
                <c:pt idx="7">
                  <c:v>4.63020815278775</c:v>
                </c:pt>
                <c:pt idx="8">
                  <c:v>4.6313770103074</c:v>
                </c:pt>
                <c:pt idx="9">
                  <c:v>4.69076215889624</c:v>
                </c:pt>
                <c:pt idx="10">
                  <c:v>4.73119705939913</c:v>
                </c:pt>
                <c:pt idx="11">
                  <c:v>4.72641349259828</c:v>
                </c:pt>
                <c:pt idx="12">
                  <c:v>4.79721489636533</c:v>
                </c:pt>
                <c:pt idx="13">
                  <c:v>4.82501528923635</c:v>
                </c:pt>
                <c:pt idx="14">
                  <c:v>4.9316349979779</c:v>
                </c:pt>
                <c:pt idx="15">
                  <c:v>4.92699476458538</c:v>
                </c:pt>
                <c:pt idx="16">
                  <c:v>4.92471733649197</c:v>
                </c:pt>
                <c:pt idx="17">
                  <c:v>4.92888939157666</c:v>
                </c:pt>
                <c:pt idx="18">
                  <c:v>5.01098464854033</c:v>
                </c:pt>
                <c:pt idx="19">
                  <c:v>5.07694087624468</c:v>
                </c:pt>
                <c:pt idx="20">
                  <c:v>5.14589000253206</c:v>
                </c:pt>
                <c:pt idx="21">
                  <c:v>5.08561283459886</c:v>
                </c:pt>
                <c:pt idx="22">
                  <c:v>5.07797150742913</c:v>
                </c:pt>
                <c:pt idx="23">
                  <c:v>5.13033343782213</c:v>
                </c:pt>
                <c:pt idx="24">
                  <c:v>5.19273339340612</c:v>
                </c:pt>
                <c:pt idx="25">
                  <c:v>5.21029792658665</c:v>
                </c:pt>
                <c:pt idx="26">
                  <c:v>5.23762627967558</c:v>
                </c:pt>
                <c:pt idx="27">
                  <c:v>5.25703181873107</c:v>
                </c:pt>
                <c:pt idx="28">
                  <c:v>5.28933693705548</c:v>
                </c:pt>
                <c:pt idx="29">
                  <c:v>5.32155994227302</c:v>
                </c:pt>
                <c:pt idx="30">
                  <c:v>5.32174959304672</c:v>
                </c:pt>
                <c:pt idx="31">
                  <c:v>5.36848690901116</c:v>
                </c:pt>
                <c:pt idx="32">
                  <c:v>5.36164462803355</c:v>
                </c:pt>
                <c:pt idx="33">
                  <c:v>5.38111282991695</c:v>
                </c:pt>
                <c:pt idx="34">
                  <c:v>5.43839940179036</c:v>
                </c:pt>
                <c:pt idx="35">
                  <c:v>5.50716602200693</c:v>
                </c:pt>
                <c:pt idx="36">
                  <c:v>5.57053711789722</c:v>
                </c:pt>
                <c:pt idx="37">
                  <c:v>5.60663735157513</c:v>
                </c:pt>
                <c:pt idx="38">
                  <c:v>5.61707607991226</c:v>
                </c:pt>
                <c:pt idx="39">
                  <c:v>5.68174227159939</c:v>
                </c:pt>
                <c:pt idx="40">
                  <c:v>5.65058079744232</c:v>
                </c:pt>
                <c:pt idx="41">
                  <c:v>5.65423965807532</c:v>
                </c:pt>
                <c:pt idx="42">
                  <c:v>5.6469064921971</c:v>
                </c:pt>
                <c:pt idx="43">
                  <c:v>5.63989129851312</c:v>
                </c:pt>
                <c:pt idx="44">
                  <c:v>5.65954424995371</c:v>
                </c:pt>
                <c:pt idx="45">
                  <c:v>5.66003610556934</c:v>
                </c:pt>
                <c:pt idx="46">
                  <c:v>5.65453147862542</c:v>
                </c:pt>
                <c:pt idx="47">
                  <c:v>5.72709592710012</c:v>
                </c:pt>
                <c:pt idx="48">
                  <c:v>5.71170124671282</c:v>
                </c:pt>
              </c:numCache>
            </c:numRef>
          </c:yVal>
          <c:smooth val="1"/>
        </c:ser>
        <c:ser>
          <c:idx val="18"/>
          <c:order val="18"/>
          <c:tx>
            <c:strRef>
              <c:f>RUT_data!$F$489</c:f>
              <c:strCache>
                <c:ptCount val="1"/>
                <c:pt idx="0">
                  <c:v>Kenya</c:v>
                </c:pt>
              </c:strCache>
            </c:strRef>
          </c:tx>
          <c:spPr>
            <a:noFill/>
            <a:ln w="28575">
              <a:solidFill>
                <a:schemeClr val="accent1">
                  <a:tint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RUT_data!$G$489:$BC$489</c:f>
              <c:numCache>
                <c:formatCode>General</c:formatCode>
                <c:ptCount val="49"/>
                <c:pt idx="0">
                  <c:v>6.1116987697369</c:v>
                </c:pt>
                <c:pt idx="1">
                  <c:v>6.12595261071461</c:v>
                </c:pt>
                <c:pt idx="2">
                  <c:v>6.10319491942821</c:v>
                </c:pt>
                <c:pt idx="3">
                  <c:v>6.10697134581791</c:v>
                </c:pt>
                <c:pt idx="4">
                  <c:v>6.1104988950615</c:v>
                </c:pt>
                <c:pt idx="5">
                  <c:v>6.09274821311879</c:v>
                </c:pt>
                <c:pt idx="6">
                  <c:v>6.0969585210451</c:v>
                </c:pt>
                <c:pt idx="7">
                  <c:v>6.1367214485055</c:v>
                </c:pt>
                <c:pt idx="8">
                  <c:v>6.14494351235585</c:v>
                </c:pt>
                <c:pt idx="9">
                  <c:v>6.13783737019014</c:v>
                </c:pt>
                <c:pt idx="10">
                  <c:v>6.12911464468948</c:v>
                </c:pt>
                <c:pt idx="11">
                  <c:v>6.14858880737511</c:v>
                </c:pt>
                <c:pt idx="12">
                  <c:v>6.16247884307346</c:v>
                </c:pt>
                <c:pt idx="13">
                  <c:v>6.14707580961638</c:v>
                </c:pt>
                <c:pt idx="14">
                  <c:v>6.13216075693799</c:v>
                </c:pt>
                <c:pt idx="15">
                  <c:v>6.18081837949486</c:v>
                </c:pt>
                <c:pt idx="16">
                  <c:v>6.24512761600251</c:v>
                </c:pt>
                <c:pt idx="17">
                  <c:v>6.22030436787005</c:v>
                </c:pt>
                <c:pt idx="18">
                  <c:v>6.22974056721686</c:v>
                </c:pt>
                <c:pt idx="19">
                  <c:v>6.16043579588721</c:v>
                </c:pt>
                <c:pt idx="20">
                  <c:v>6.1302407652832</c:v>
                </c:pt>
                <c:pt idx="21">
                  <c:v>6.20887183972043</c:v>
                </c:pt>
                <c:pt idx="22">
                  <c:v>6.20750803822874</c:v>
                </c:pt>
                <c:pt idx="23">
                  <c:v>6.08396498251831</c:v>
                </c:pt>
                <c:pt idx="24">
                  <c:v>6.17037465987912</c:v>
                </c:pt>
                <c:pt idx="25">
                  <c:v>6.23146637161278</c:v>
                </c:pt>
                <c:pt idx="26">
                  <c:v>6.20069886850995</c:v>
                </c:pt>
                <c:pt idx="27">
                  <c:v>6.24935333046146</c:v>
                </c:pt>
                <c:pt idx="28">
                  <c:v>6.26924130571342</c:v>
                </c:pt>
                <c:pt idx="29">
                  <c:v>6.2124822104477</c:v>
                </c:pt>
                <c:pt idx="30">
                  <c:v>6.20080612661891</c:v>
                </c:pt>
                <c:pt idx="31">
                  <c:v>6.20952753791394</c:v>
                </c:pt>
                <c:pt idx="32">
                  <c:v>6.13913861194382</c:v>
                </c:pt>
                <c:pt idx="33">
                  <c:v>6.12038011421701</c:v>
                </c:pt>
                <c:pt idx="34">
                  <c:v>6.10540578520566</c:v>
                </c:pt>
                <c:pt idx="35">
                  <c:v>6.02228701196004</c:v>
                </c:pt>
                <c:pt idx="36">
                  <c:v>6.01610625361908</c:v>
                </c:pt>
                <c:pt idx="37">
                  <c:v>6.04985280118861</c:v>
                </c:pt>
                <c:pt idx="38">
                  <c:v>6.09689769220819</c:v>
                </c:pt>
                <c:pt idx="39">
                  <c:v>5.99610260797353</c:v>
                </c:pt>
                <c:pt idx="40">
                  <c:v>6.0775385334285</c:v>
                </c:pt>
                <c:pt idx="41">
                  <c:v>6.10113653106768</c:v>
                </c:pt>
                <c:pt idx="42">
                  <c:v>6.0992168002627</c:v>
                </c:pt>
                <c:pt idx="43">
                  <c:v>6.09437616941066</c:v>
                </c:pt>
                <c:pt idx="44">
                  <c:v>6.104877492119</c:v>
                </c:pt>
                <c:pt idx="45">
                  <c:v>6.19387754602034</c:v>
                </c:pt>
                <c:pt idx="46">
                  <c:v>6.23181177626143</c:v>
                </c:pt>
                <c:pt idx="47">
                  <c:v>6.13844916622433</c:v>
                </c:pt>
                <c:pt idx="48">
                  <c:v>6.14987133082143</c:v>
                </c:pt>
              </c:numCache>
            </c:numRef>
          </c:xVal>
          <c:yVal>
            <c:numRef>
              <c:f>RUT_data!$G$490:$BC$490</c:f>
              <c:numCache>
                <c:formatCode>General</c:formatCode>
                <c:ptCount val="49"/>
                <c:pt idx="0">
                  <c:v>4.12112879540294</c:v>
                </c:pt>
                <c:pt idx="1">
                  <c:v>4.15020818291815</c:v>
                </c:pt>
                <c:pt idx="2">
                  <c:v>4.14751217424073</c:v>
                </c:pt>
                <c:pt idx="3">
                  <c:v>4.17460150591307</c:v>
                </c:pt>
                <c:pt idx="4">
                  <c:v>4.1946857746817</c:v>
                </c:pt>
                <c:pt idx="5">
                  <c:v>4.20780141366372</c:v>
                </c:pt>
                <c:pt idx="6">
                  <c:v>4.23061914608735</c:v>
                </c:pt>
                <c:pt idx="7">
                  <c:v>4.28945122557403</c:v>
                </c:pt>
                <c:pt idx="8">
                  <c:v>4.32236961226981</c:v>
                </c:pt>
                <c:pt idx="9">
                  <c:v>4.34450875116724</c:v>
                </c:pt>
                <c:pt idx="10">
                  <c:v>4.36749370253625</c:v>
                </c:pt>
                <c:pt idx="11">
                  <c:v>4.40974596114808</c:v>
                </c:pt>
                <c:pt idx="12">
                  <c:v>4.44543447948407</c:v>
                </c:pt>
                <c:pt idx="13">
                  <c:v>4.45897405771469</c:v>
                </c:pt>
                <c:pt idx="14">
                  <c:v>4.46978391164597</c:v>
                </c:pt>
                <c:pt idx="15">
                  <c:v>4.54234262569198</c:v>
                </c:pt>
                <c:pt idx="16">
                  <c:v>4.63429648106015</c:v>
                </c:pt>
                <c:pt idx="17">
                  <c:v>4.64122505375799</c:v>
                </c:pt>
                <c:pt idx="18">
                  <c:v>4.69011727557814</c:v>
                </c:pt>
                <c:pt idx="19">
                  <c:v>4.66269849048983</c:v>
                </c:pt>
                <c:pt idx="20">
                  <c:v>4.67615535071643</c:v>
                </c:pt>
                <c:pt idx="21">
                  <c:v>4.78472535107725</c:v>
                </c:pt>
                <c:pt idx="22">
                  <c:v>4.81367759449533</c:v>
                </c:pt>
                <c:pt idx="23">
                  <c:v>4.74114623446916</c:v>
                </c:pt>
                <c:pt idx="24">
                  <c:v>4.83162340407189</c:v>
                </c:pt>
                <c:pt idx="25">
                  <c:v>4.92678217540979</c:v>
                </c:pt>
                <c:pt idx="26">
                  <c:v>4.92945057913581</c:v>
                </c:pt>
                <c:pt idx="27">
                  <c:v>5.0021987296783</c:v>
                </c:pt>
                <c:pt idx="28">
                  <c:v>5.04598461415137</c:v>
                </c:pt>
                <c:pt idx="29">
                  <c:v>5.03422490881563</c:v>
                </c:pt>
                <c:pt idx="30">
                  <c:v>5.05510093868458</c:v>
                </c:pt>
                <c:pt idx="31">
                  <c:v>5.09394804422778</c:v>
                </c:pt>
                <c:pt idx="32">
                  <c:v>5.06839804624415</c:v>
                </c:pt>
                <c:pt idx="33">
                  <c:v>5.07468131557009</c:v>
                </c:pt>
                <c:pt idx="34">
                  <c:v>5.09416985376314</c:v>
                </c:pt>
                <c:pt idx="35">
                  <c:v>5.062168547569</c:v>
                </c:pt>
                <c:pt idx="36">
                  <c:v>5.07892551224301</c:v>
                </c:pt>
                <c:pt idx="37">
                  <c:v>5.1431175820654</c:v>
                </c:pt>
                <c:pt idx="38">
                  <c:v>5.20323399708178</c:v>
                </c:pt>
                <c:pt idx="39">
                  <c:v>5.1322877681702</c:v>
                </c:pt>
                <c:pt idx="40">
                  <c:v>5.22384042225714</c:v>
                </c:pt>
                <c:pt idx="41">
                  <c:v>5.27056334553264</c:v>
                </c:pt>
                <c:pt idx="42">
                  <c:v>5.28828700780384</c:v>
                </c:pt>
                <c:pt idx="43">
                  <c:v>5.32134566946975</c:v>
                </c:pt>
                <c:pt idx="44">
                  <c:v>5.33442159970472</c:v>
                </c:pt>
                <c:pt idx="45">
                  <c:v>5.42925409017327</c:v>
                </c:pt>
                <c:pt idx="46">
                  <c:v>5.50638092952315</c:v>
                </c:pt>
                <c:pt idx="47">
                  <c:v>5.43652620670845</c:v>
                </c:pt>
                <c:pt idx="48">
                  <c:v>5.43972138190071</c:v>
                </c:pt>
              </c:numCache>
            </c:numRef>
          </c:yVal>
          <c:smooth val="1"/>
        </c:ser>
        <c:ser>
          <c:idx val="19"/>
          <c:order val="19"/>
          <c:tx>
            <c:strRef>
              <c:f>RUT_data!$F$491</c:f>
              <c:strCache>
                <c:ptCount val="1"/>
                <c:pt idx="0">
                  <c:v>Lesotho</c:v>
                </c:pt>
              </c:strCache>
            </c:strRef>
          </c:tx>
          <c:spPr>
            <a:noFill/>
            <a:ln w="28575">
              <a:solidFill>
                <a:schemeClr val="accent2">
                  <a:tint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RUT_data!$G$491:$BC$491</c:f>
              <c:numCache>
                <c:formatCode>General</c:formatCode>
                <c:ptCount val="49"/>
                <c:pt idx="0">
                  <c:v>6.07549845752734</c:v>
                </c:pt>
                <c:pt idx="1">
                  <c:v>6.09279276593479</c:v>
                </c:pt>
                <c:pt idx="2">
                  <c:v>6.08670239416289</c:v>
                </c:pt>
                <c:pt idx="3">
                  <c:v>5.99878739625723</c:v>
                </c:pt>
                <c:pt idx="4">
                  <c:v>6.04673219259523</c:v>
                </c:pt>
                <c:pt idx="5">
                  <c:v>6.09588633415166</c:v>
                </c:pt>
                <c:pt idx="6">
                  <c:v>6.1306523204966</c:v>
                </c:pt>
                <c:pt idx="7">
                  <c:v>6.13778776370862</c:v>
                </c:pt>
                <c:pt idx="8">
                  <c:v>6.20426234159165</c:v>
                </c:pt>
                <c:pt idx="9">
                  <c:v>6.17733831016766</c:v>
                </c:pt>
                <c:pt idx="10">
                  <c:v>6.17065019713955</c:v>
                </c:pt>
                <c:pt idx="11">
                  <c:v>6.00971322187033</c:v>
                </c:pt>
                <c:pt idx="12">
                  <c:v>6.14850551324385</c:v>
                </c:pt>
                <c:pt idx="13">
                  <c:v>6.30443250431713</c:v>
                </c:pt>
                <c:pt idx="14">
                  <c:v>6.12513360955886</c:v>
                </c:pt>
                <c:pt idx="15">
                  <c:v>5.94766346137208</c:v>
                </c:pt>
                <c:pt idx="16">
                  <c:v>6.17561930124074</c:v>
                </c:pt>
                <c:pt idx="17">
                  <c:v>6.15491669880532</c:v>
                </c:pt>
                <c:pt idx="18">
                  <c:v>6.11339277698184</c:v>
                </c:pt>
                <c:pt idx="19">
                  <c:v>6.11196701472419</c:v>
                </c:pt>
                <c:pt idx="20">
                  <c:v>6.13793437600609</c:v>
                </c:pt>
                <c:pt idx="21">
                  <c:v>6.10969019313128</c:v>
                </c:pt>
                <c:pt idx="22">
                  <c:v>6.08222765786701</c:v>
                </c:pt>
                <c:pt idx="23">
                  <c:v>6.09254164829913</c:v>
                </c:pt>
                <c:pt idx="24">
                  <c:v>6.02779647635537</c:v>
                </c:pt>
                <c:pt idx="25">
                  <c:v>5.99456687277265</c:v>
                </c:pt>
                <c:pt idx="26">
                  <c:v>6.01224708629051</c:v>
                </c:pt>
                <c:pt idx="27">
                  <c:v>6.09870949300787</c:v>
                </c:pt>
                <c:pt idx="28">
                  <c:v>6.05237529650748</c:v>
                </c:pt>
                <c:pt idx="29">
                  <c:v>6.0448399746766</c:v>
                </c:pt>
                <c:pt idx="30">
                  <c:v>5.76375114367772</c:v>
                </c:pt>
                <c:pt idx="31">
                  <c:v>5.87318381480563</c:v>
                </c:pt>
                <c:pt idx="32">
                  <c:v>5.9640391703704</c:v>
                </c:pt>
                <c:pt idx="33">
                  <c:v>6.01731060671001</c:v>
                </c:pt>
                <c:pt idx="34">
                  <c:v>5.84915471876918</c:v>
                </c:pt>
                <c:pt idx="35">
                  <c:v>5.98752386598393</c:v>
                </c:pt>
                <c:pt idx="36">
                  <c:v>5.98106531671569</c:v>
                </c:pt>
                <c:pt idx="37">
                  <c:v>5.84220111856154</c:v>
                </c:pt>
                <c:pt idx="38">
                  <c:v>5.9592206023982</c:v>
                </c:pt>
                <c:pt idx="39">
                  <c:v>5.91392230262315</c:v>
                </c:pt>
                <c:pt idx="40">
                  <c:v>6.01606682138129</c:v>
                </c:pt>
                <c:pt idx="41">
                  <c:v>5.85753647525008</c:v>
                </c:pt>
                <c:pt idx="42">
                  <c:v>5.78554469399537</c:v>
                </c:pt>
                <c:pt idx="43">
                  <c:v>5.83329832513532</c:v>
                </c:pt>
                <c:pt idx="44">
                  <c:v>5.89336827687045</c:v>
                </c:pt>
                <c:pt idx="45">
                  <c:v>5.72753900862033</c:v>
                </c:pt>
                <c:pt idx="46">
                  <c:v>5.89496598638866</c:v>
                </c:pt>
                <c:pt idx="47">
                  <c:v>5.86633352654307</c:v>
                </c:pt>
                <c:pt idx="48">
                  <c:v>5.81764838335774</c:v>
                </c:pt>
              </c:numCache>
            </c:numRef>
          </c:xVal>
          <c:yVal>
            <c:numRef>
              <c:f>RUT_data!$G$492:$BC$492</c:f>
              <c:numCache>
                <c:formatCode>General</c:formatCode>
                <c:ptCount val="49"/>
                <c:pt idx="0">
                  <c:v>3.57628334266537</c:v>
                </c:pt>
                <c:pt idx="1">
                  <c:v>3.59964275693343</c:v>
                </c:pt>
                <c:pt idx="2">
                  <c:v>3.59392798769501</c:v>
                </c:pt>
                <c:pt idx="3">
                  <c:v>3.51056685595212</c:v>
                </c:pt>
                <c:pt idx="4">
                  <c:v>3.5591236554825</c:v>
                </c:pt>
                <c:pt idx="5">
                  <c:v>3.61641094228777</c:v>
                </c:pt>
                <c:pt idx="6">
                  <c:v>3.65179473435056</c:v>
                </c:pt>
                <c:pt idx="7">
                  <c:v>3.67748379214198</c:v>
                </c:pt>
                <c:pt idx="8">
                  <c:v>3.77122542961548</c:v>
                </c:pt>
                <c:pt idx="9">
                  <c:v>3.77378494834347</c:v>
                </c:pt>
                <c:pt idx="10">
                  <c:v>3.79434968156155</c:v>
                </c:pt>
                <c:pt idx="11">
                  <c:v>3.66444284288944</c:v>
                </c:pt>
                <c:pt idx="12">
                  <c:v>3.82165585307627</c:v>
                </c:pt>
                <c:pt idx="13">
                  <c:v>3.96996591658825</c:v>
                </c:pt>
                <c:pt idx="14">
                  <c:v>3.82857468786813</c:v>
                </c:pt>
                <c:pt idx="15">
                  <c:v>3.68005536796737</c:v>
                </c:pt>
                <c:pt idx="16">
                  <c:v>3.9401753015826</c:v>
                </c:pt>
                <c:pt idx="17">
                  <c:v>3.91442317140396</c:v>
                </c:pt>
                <c:pt idx="18">
                  <c:v>3.88934434923191</c:v>
                </c:pt>
                <c:pt idx="19">
                  <c:v>3.90272792523494</c:v>
                </c:pt>
                <c:pt idx="20">
                  <c:v>3.95138165197999</c:v>
                </c:pt>
                <c:pt idx="21">
                  <c:v>3.95016748297907</c:v>
                </c:pt>
                <c:pt idx="22">
                  <c:v>3.94939879932076</c:v>
                </c:pt>
                <c:pt idx="23">
                  <c:v>3.97498954590962</c:v>
                </c:pt>
                <c:pt idx="24">
                  <c:v>3.92367252169372</c:v>
                </c:pt>
                <c:pt idx="25">
                  <c:v>3.92222188071312</c:v>
                </c:pt>
                <c:pt idx="26">
                  <c:v>3.93778943481259</c:v>
                </c:pt>
                <c:pt idx="27">
                  <c:v>4.01953738417353</c:v>
                </c:pt>
                <c:pt idx="28">
                  <c:v>4.02586824232006</c:v>
                </c:pt>
                <c:pt idx="29">
                  <c:v>4.02935462095467</c:v>
                </c:pt>
                <c:pt idx="30">
                  <c:v>3.8000029169047</c:v>
                </c:pt>
                <c:pt idx="31">
                  <c:v>3.92358652800797</c:v>
                </c:pt>
                <c:pt idx="32">
                  <c:v>4.02591323344459</c:v>
                </c:pt>
                <c:pt idx="33">
                  <c:v>4.03700077259471</c:v>
                </c:pt>
                <c:pt idx="34">
                  <c:v>3.96267012697778</c:v>
                </c:pt>
                <c:pt idx="35">
                  <c:v>4.06396443104801</c:v>
                </c:pt>
                <c:pt idx="36">
                  <c:v>4.07769284734129</c:v>
                </c:pt>
                <c:pt idx="37">
                  <c:v>3.99367198142674</c:v>
                </c:pt>
                <c:pt idx="38">
                  <c:v>4.09712278481435</c:v>
                </c:pt>
                <c:pt idx="39">
                  <c:v>4.05214277572373</c:v>
                </c:pt>
                <c:pt idx="40">
                  <c:v>4.14143061898059</c:v>
                </c:pt>
                <c:pt idx="41">
                  <c:v>4.01279043404603</c:v>
                </c:pt>
                <c:pt idx="42">
                  <c:v>3.94822014619293</c:v>
                </c:pt>
                <c:pt idx="43">
                  <c:v>4.00844643298611</c:v>
                </c:pt>
                <c:pt idx="44">
                  <c:v>4.08029645477138</c:v>
                </c:pt>
                <c:pt idx="45">
                  <c:v>3.87943176853903</c:v>
                </c:pt>
                <c:pt idx="46">
                  <c:v>4.07423530695125</c:v>
                </c:pt>
                <c:pt idx="47">
                  <c:v>4.04274342567178</c:v>
                </c:pt>
                <c:pt idx="48">
                  <c:v>4.00525239351535</c:v>
                </c:pt>
              </c:numCache>
            </c:numRef>
          </c:yVal>
          <c:smooth val="1"/>
        </c:ser>
        <c:ser>
          <c:idx val="20"/>
          <c:order val="20"/>
          <c:tx>
            <c:strRef>
              <c:f>RUT_data!$F$493</c:f>
              <c:strCache>
                <c:ptCount val="1"/>
                <c:pt idx="0">
                  <c:v>Liberia</c:v>
                </c:pt>
              </c:strCache>
            </c:strRef>
          </c:tx>
          <c:spPr>
            <a:noFill/>
            <a:ln w="28575">
              <a:solidFill>
                <a:schemeClr val="accent3">
                  <a:tint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RUT_data!$G$493:$BC$493</c:f>
              <c:numCache>
                <c:formatCode>General</c:formatCode>
                <c:ptCount val="49"/>
                <c:pt idx="0">
                  <c:v>6.18626645000385</c:v>
                </c:pt>
                <c:pt idx="1">
                  <c:v>6.20426284863218</c:v>
                </c:pt>
                <c:pt idx="2">
                  <c:v>6.17414640442692</c:v>
                </c:pt>
                <c:pt idx="3">
                  <c:v>6.1762679619664</c:v>
                </c:pt>
                <c:pt idx="4">
                  <c:v>6.22943228117206</c:v>
                </c:pt>
                <c:pt idx="5">
                  <c:v>6.27018770211501</c:v>
                </c:pt>
                <c:pt idx="6">
                  <c:v>6.27566944846147</c:v>
                </c:pt>
                <c:pt idx="7">
                  <c:v>6.29244221448268</c:v>
                </c:pt>
                <c:pt idx="8">
                  <c:v>6.29196201147287</c:v>
                </c:pt>
                <c:pt idx="9">
                  <c:v>6.39480034923338</c:v>
                </c:pt>
                <c:pt idx="10">
                  <c:v>6.40866967524898</c:v>
                </c:pt>
                <c:pt idx="11">
                  <c:v>6.39308528063443</c:v>
                </c:pt>
                <c:pt idx="12">
                  <c:v>6.3999228076265</c:v>
                </c:pt>
                <c:pt idx="13">
                  <c:v>6.42883283479304</c:v>
                </c:pt>
                <c:pt idx="14">
                  <c:v>6.37727567099952</c:v>
                </c:pt>
                <c:pt idx="15">
                  <c:v>6.3983399173645</c:v>
                </c:pt>
                <c:pt idx="16">
                  <c:v>6.39656451503117</c:v>
                </c:pt>
                <c:pt idx="17">
                  <c:v>6.37726537117565</c:v>
                </c:pt>
                <c:pt idx="18">
                  <c:v>6.36323217561228</c:v>
                </c:pt>
                <c:pt idx="19">
                  <c:v>6.36531076274817</c:v>
                </c:pt>
                <c:pt idx="20">
                  <c:v>6.36174562145684</c:v>
                </c:pt>
                <c:pt idx="21">
                  <c:v>6.34191837272751</c:v>
                </c:pt>
                <c:pt idx="22">
                  <c:v>6.33247030928214</c:v>
                </c:pt>
                <c:pt idx="23">
                  <c:v>6.37090357694776</c:v>
                </c:pt>
                <c:pt idx="24">
                  <c:v>6.3844670729397</c:v>
                </c:pt>
                <c:pt idx="25">
                  <c:v>6.39756984434002</c:v>
                </c:pt>
                <c:pt idx="26">
                  <c:v>6.4334580600761</c:v>
                </c:pt>
                <c:pt idx="27">
                  <c:v>6.46785871414493</c:v>
                </c:pt>
                <c:pt idx="28">
                  <c:v>6.47616036221882</c:v>
                </c:pt>
                <c:pt idx="29">
                  <c:v>6.11373670906965</c:v>
                </c:pt>
                <c:pt idx="30">
                  <c:v>5.91173860607541</c:v>
                </c:pt>
                <c:pt idx="31">
                  <c:v>6.03774321359368</c:v>
                </c:pt>
                <c:pt idx="32">
                  <c:v>6.07480244026975</c:v>
                </c:pt>
                <c:pt idx="33">
                  <c:v>5.88248952871938</c:v>
                </c:pt>
                <c:pt idx="34">
                  <c:v>5.87332578520509</c:v>
                </c:pt>
                <c:pt idx="35">
                  <c:v>6.03408632948868</c:v>
                </c:pt>
                <c:pt idx="36">
                  <c:v>6.26392792362096</c:v>
                </c:pt>
                <c:pt idx="37">
                  <c:v>6.29782001854631</c:v>
                </c:pt>
                <c:pt idx="38">
                  <c:v>6.3162604295382</c:v>
                </c:pt>
                <c:pt idx="39">
                  <c:v>6.32270391467597</c:v>
                </c:pt>
                <c:pt idx="40">
                  <c:v>6.26997022715266</c:v>
                </c:pt>
                <c:pt idx="41">
                  <c:v>6.25800758137154</c:v>
                </c:pt>
                <c:pt idx="42">
                  <c:v>6.24173807744841</c:v>
                </c:pt>
                <c:pt idx="43">
                  <c:v>6.27891712059672</c:v>
                </c:pt>
                <c:pt idx="44">
                  <c:v>6.29580368576922</c:v>
                </c:pt>
                <c:pt idx="45">
                  <c:v>6.16146665606274</c:v>
                </c:pt>
                <c:pt idx="46">
                  <c:v>6.27702670012488</c:v>
                </c:pt>
                <c:pt idx="47">
                  <c:v>6.22925759571037</c:v>
                </c:pt>
                <c:pt idx="48">
                  <c:v>6.10800387182334</c:v>
                </c:pt>
              </c:numCache>
            </c:numRef>
          </c:xVal>
          <c:yVal>
            <c:numRef>
              <c:f>RUT_data!$G$494:$BC$494</c:f>
              <c:numCache>
                <c:formatCode>General</c:formatCode>
                <c:ptCount val="49"/>
                <c:pt idx="0">
                  <c:v>4.30651206522433</c:v>
                </c:pt>
                <c:pt idx="1">
                  <c:v>4.34030629973719</c:v>
                </c:pt>
                <c:pt idx="2">
                  <c:v>4.31840585284379</c:v>
                </c:pt>
                <c:pt idx="3">
                  <c:v>4.33561910262575</c:v>
                </c:pt>
                <c:pt idx="4">
                  <c:v>4.40317925674192</c:v>
                </c:pt>
                <c:pt idx="5">
                  <c:v>4.51278933462454</c:v>
                </c:pt>
                <c:pt idx="6">
                  <c:v>4.54214845916016</c:v>
                </c:pt>
                <c:pt idx="7">
                  <c:v>4.57494638856477</c:v>
                </c:pt>
                <c:pt idx="8">
                  <c:v>4.59236860678296</c:v>
                </c:pt>
                <c:pt idx="9">
                  <c:v>4.70287711675724</c:v>
                </c:pt>
                <c:pt idx="10">
                  <c:v>4.72783860099765</c:v>
                </c:pt>
                <c:pt idx="11">
                  <c:v>4.73278810728667</c:v>
                </c:pt>
                <c:pt idx="12">
                  <c:v>4.75619878474166</c:v>
                </c:pt>
                <c:pt idx="13">
                  <c:v>4.79553577670922</c:v>
                </c:pt>
                <c:pt idx="14">
                  <c:v>4.77360129512664</c:v>
                </c:pt>
                <c:pt idx="15">
                  <c:v>4.81451674884691</c:v>
                </c:pt>
                <c:pt idx="16">
                  <c:v>4.83093114879471</c:v>
                </c:pt>
                <c:pt idx="17">
                  <c:v>4.83128106361775</c:v>
                </c:pt>
                <c:pt idx="18">
                  <c:v>4.83624921536344</c:v>
                </c:pt>
                <c:pt idx="19">
                  <c:v>4.86068402193947</c:v>
                </c:pt>
                <c:pt idx="20">
                  <c:v>4.87541373625255</c:v>
                </c:pt>
                <c:pt idx="21">
                  <c:v>4.88072891386243</c:v>
                </c:pt>
                <c:pt idx="22">
                  <c:v>4.8910990642828</c:v>
                </c:pt>
                <c:pt idx="23">
                  <c:v>4.94942884797285</c:v>
                </c:pt>
                <c:pt idx="24">
                  <c:v>4.96560197698214</c:v>
                </c:pt>
                <c:pt idx="25">
                  <c:v>4.9761805962333</c:v>
                </c:pt>
                <c:pt idx="26">
                  <c:v>4.99886606232339</c:v>
                </c:pt>
                <c:pt idx="27">
                  <c:v>5.01518130308053</c:v>
                </c:pt>
                <c:pt idx="28">
                  <c:v>4.99242251846674</c:v>
                </c:pt>
                <c:pt idx="29">
                  <c:v>4.6795743895655</c:v>
                </c:pt>
                <c:pt idx="30">
                  <c:v>4.4955697399075</c:v>
                </c:pt>
                <c:pt idx="31">
                  <c:v>4.58700128911666</c:v>
                </c:pt>
                <c:pt idx="32">
                  <c:v>4.62895897203329</c:v>
                </c:pt>
                <c:pt idx="33">
                  <c:v>4.45179432165669</c:v>
                </c:pt>
                <c:pt idx="34">
                  <c:v>4.46163789382979</c:v>
                </c:pt>
                <c:pt idx="35">
                  <c:v>4.64498166042261</c:v>
                </c:pt>
                <c:pt idx="36">
                  <c:v>4.88637989576818</c:v>
                </c:pt>
                <c:pt idx="37">
                  <c:v>4.96210765853539</c:v>
                </c:pt>
                <c:pt idx="38">
                  <c:v>5.02785820231809</c:v>
                </c:pt>
                <c:pt idx="39">
                  <c:v>5.06835993339785</c:v>
                </c:pt>
                <c:pt idx="40">
                  <c:v>5.04921223625769</c:v>
                </c:pt>
                <c:pt idx="41">
                  <c:v>5.04732804921475</c:v>
                </c:pt>
                <c:pt idx="42">
                  <c:v>5.03328636961541</c:v>
                </c:pt>
                <c:pt idx="43">
                  <c:v>5.0767068833662</c:v>
                </c:pt>
                <c:pt idx="44">
                  <c:v>5.10289143228422</c:v>
                </c:pt>
                <c:pt idx="45">
                  <c:v>5.01794118413686</c:v>
                </c:pt>
                <c:pt idx="46">
                  <c:v>5.1398725235626</c:v>
                </c:pt>
                <c:pt idx="47">
                  <c:v>5.13458270846703</c:v>
                </c:pt>
                <c:pt idx="48">
                  <c:v>5.07219982556649</c:v>
                </c:pt>
              </c:numCache>
            </c:numRef>
          </c:yVal>
          <c:smooth val="1"/>
        </c:ser>
        <c:ser>
          <c:idx val="21"/>
          <c:order val="21"/>
          <c:tx>
            <c:strRef>
              <c:f>RUT_data!$F$495</c:f>
              <c:strCache>
                <c:ptCount val="1"/>
                <c:pt idx="0">
                  <c:v>Madagascar</c:v>
                </c:pt>
              </c:strCache>
            </c:strRef>
          </c:tx>
          <c:spPr>
            <a:noFill/>
            <a:ln w="28575">
              <a:solidFill>
                <a:schemeClr val="accent4">
                  <a:tint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RUT_data!$G$495:$BC$495</c:f>
              <c:numCache>
                <c:formatCode>General</c:formatCode>
                <c:ptCount val="49"/>
                <c:pt idx="0">
                  <c:v>6.52616239895011</c:v>
                </c:pt>
                <c:pt idx="1">
                  <c:v>6.54808298538555</c:v>
                </c:pt>
                <c:pt idx="2">
                  <c:v>6.54949147192286</c:v>
                </c:pt>
                <c:pt idx="3">
                  <c:v>6.57462026255339</c:v>
                </c:pt>
                <c:pt idx="4">
                  <c:v>6.52953205766614</c:v>
                </c:pt>
                <c:pt idx="5">
                  <c:v>6.56909903341765</c:v>
                </c:pt>
                <c:pt idx="6">
                  <c:v>6.59204569875968</c:v>
                </c:pt>
                <c:pt idx="7">
                  <c:v>6.5867599853989</c:v>
                </c:pt>
                <c:pt idx="8">
                  <c:v>6.60031909373853</c:v>
                </c:pt>
                <c:pt idx="9">
                  <c:v>6.59786318900457</c:v>
                </c:pt>
                <c:pt idx="10">
                  <c:v>6.56404100383629</c:v>
                </c:pt>
                <c:pt idx="11">
                  <c:v>6.57178851493007</c:v>
                </c:pt>
                <c:pt idx="12">
                  <c:v>6.55788124120835</c:v>
                </c:pt>
                <c:pt idx="13">
                  <c:v>6.6419009185341</c:v>
                </c:pt>
                <c:pt idx="14">
                  <c:v>6.6058733224696</c:v>
                </c:pt>
                <c:pt idx="15">
                  <c:v>6.60014981116184</c:v>
                </c:pt>
                <c:pt idx="16">
                  <c:v>6.50681909128373</c:v>
                </c:pt>
                <c:pt idx="17">
                  <c:v>6.55954103267794</c:v>
                </c:pt>
                <c:pt idx="18">
                  <c:v>6.49591081227599</c:v>
                </c:pt>
                <c:pt idx="19">
                  <c:v>6.51431257375296</c:v>
                </c:pt>
                <c:pt idx="20">
                  <c:v>6.49261831959039</c:v>
                </c:pt>
                <c:pt idx="21">
                  <c:v>6.47976182139795</c:v>
                </c:pt>
                <c:pt idx="22">
                  <c:v>6.49529785532848</c:v>
                </c:pt>
                <c:pt idx="23">
                  <c:v>6.50173468405092</c:v>
                </c:pt>
                <c:pt idx="24">
                  <c:v>6.4858226906731</c:v>
                </c:pt>
                <c:pt idx="25">
                  <c:v>6.49007245221115</c:v>
                </c:pt>
                <c:pt idx="26">
                  <c:v>6.45316664678684</c:v>
                </c:pt>
                <c:pt idx="27">
                  <c:v>6.44417441468648</c:v>
                </c:pt>
                <c:pt idx="28">
                  <c:v>6.45828160475032</c:v>
                </c:pt>
                <c:pt idx="29">
                  <c:v>6.44003249166133</c:v>
                </c:pt>
                <c:pt idx="30">
                  <c:v>6.43036170263041</c:v>
                </c:pt>
                <c:pt idx="31">
                  <c:v>6.3943143154803</c:v>
                </c:pt>
                <c:pt idx="32">
                  <c:v>6.40420811623227</c:v>
                </c:pt>
                <c:pt idx="33">
                  <c:v>6.34660235633494</c:v>
                </c:pt>
                <c:pt idx="34">
                  <c:v>6.34413502416596</c:v>
                </c:pt>
                <c:pt idx="35">
                  <c:v>6.33451587281749</c:v>
                </c:pt>
                <c:pt idx="36">
                  <c:v>6.32236981810012</c:v>
                </c:pt>
                <c:pt idx="37">
                  <c:v>6.28813890140245</c:v>
                </c:pt>
                <c:pt idx="38">
                  <c:v>6.27088071222907</c:v>
                </c:pt>
                <c:pt idx="39">
                  <c:v>6.22038880212411</c:v>
                </c:pt>
                <c:pt idx="40">
                  <c:v>6.2063463095983</c:v>
                </c:pt>
                <c:pt idx="41">
                  <c:v>6.1495831731573</c:v>
                </c:pt>
                <c:pt idx="42">
                  <c:v>6.14357610764682</c:v>
                </c:pt>
                <c:pt idx="43">
                  <c:v>6.12693921612755</c:v>
                </c:pt>
                <c:pt idx="44">
                  <c:v>6.19320886960052</c:v>
                </c:pt>
                <c:pt idx="45">
                  <c:v>6.17587464697578</c:v>
                </c:pt>
                <c:pt idx="46">
                  <c:v>6.12591065903849</c:v>
                </c:pt>
                <c:pt idx="47">
                  <c:v>6.18535940710189</c:v>
                </c:pt>
                <c:pt idx="48">
                  <c:v>6.16388188301768</c:v>
                </c:pt>
              </c:numCache>
            </c:numRef>
          </c:xVal>
          <c:yVal>
            <c:numRef>
              <c:f>RUT_data!$G$496:$BC$496</c:f>
              <c:numCache>
                <c:formatCode>General</c:formatCode>
                <c:ptCount val="49"/>
                <c:pt idx="0">
                  <c:v>3.73274229603913</c:v>
                </c:pt>
                <c:pt idx="1">
                  <c:v>3.77316624796733</c:v>
                </c:pt>
                <c:pt idx="2">
                  <c:v>3.7953848890062</c:v>
                </c:pt>
                <c:pt idx="3">
                  <c:v>3.83982993174912</c:v>
                </c:pt>
                <c:pt idx="4">
                  <c:v>3.81559639960094</c:v>
                </c:pt>
                <c:pt idx="5">
                  <c:v>3.87294781972084</c:v>
                </c:pt>
                <c:pt idx="6">
                  <c:v>3.91611695704718</c:v>
                </c:pt>
                <c:pt idx="7">
                  <c:v>3.93138689613185</c:v>
                </c:pt>
                <c:pt idx="8">
                  <c:v>3.96628444522432</c:v>
                </c:pt>
                <c:pt idx="9">
                  <c:v>3.98596843493551</c:v>
                </c:pt>
                <c:pt idx="10">
                  <c:v>3.9723793269916</c:v>
                </c:pt>
                <c:pt idx="11">
                  <c:v>4.00025645737344</c:v>
                </c:pt>
                <c:pt idx="12">
                  <c:v>4.0068264008567</c:v>
                </c:pt>
                <c:pt idx="13">
                  <c:v>4.11073837407948</c:v>
                </c:pt>
                <c:pt idx="14">
                  <c:v>4.09530321611603</c:v>
                </c:pt>
                <c:pt idx="15">
                  <c:v>4.1102297558965</c:v>
                </c:pt>
                <c:pt idx="16">
                  <c:v>4.03681532904518</c:v>
                </c:pt>
                <c:pt idx="17">
                  <c:v>4.11084531309602</c:v>
                </c:pt>
                <c:pt idx="18">
                  <c:v>4.0691145141521</c:v>
                </c:pt>
                <c:pt idx="19">
                  <c:v>4.10808319919141</c:v>
                </c:pt>
                <c:pt idx="20">
                  <c:v>4.10926067946299</c:v>
                </c:pt>
                <c:pt idx="21">
                  <c:v>4.11711223808597</c:v>
                </c:pt>
                <c:pt idx="22">
                  <c:v>4.1522363881667</c:v>
                </c:pt>
                <c:pt idx="23">
                  <c:v>4.17988818097843</c:v>
                </c:pt>
                <c:pt idx="24">
                  <c:v>4.18483048325378</c:v>
                </c:pt>
                <c:pt idx="25">
                  <c:v>4.21086527080722</c:v>
                </c:pt>
                <c:pt idx="26">
                  <c:v>4.2025659837656</c:v>
                </c:pt>
                <c:pt idx="27">
                  <c:v>4.21639745255989</c:v>
                </c:pt>
                <c:pt idx="28">
                  <c:v>4.25338307033631</c:v>
                </c:pt>
                <c:pt idx="29">
                  <c:v>4.2590735411789</c:v>
                </c:pt>
                <c:pt idx="30">
                  <c:v>4.27527212034499</c:v>
                </c:pt>
                <c:pt idx="31">
                  <c:v>4.26579675668001</c:v>
                </c:pt>
                <c:pt idx="32">
                  <c:v>4.29740314572563</c:v>
                </c:pt>
                <c:pt idx="33">
                  <c:v>4.27086479745197</c:v>
                </c:pt>
                <c:pt idx="34">
                  <c:v>4.29337533031233</c:v>
                </c:pt>
                <c:pt idx="35">
                  <c:v>4.3064183436012</c:v>
                </c:pt>
                <c:pt idx="36">
                  <c:v>4.29500099467798</c:v>
                </c:pt>
                <c:pt idx="37">
                  <c:v>4.25909747010555</c:v>
                </c:pt>
                <c:pt idx="38">
                  <c:v>4.24283905806726</c:v>
                </c:pt>
                <c:pt idx="39">
                  <c:v>4.19297805028101</c:v>
                </c:pt>
                <c:pt idx="40">
                  <c:v>4.19745981641418</c:v>
                </c:pt>
                <c:pt idx="41">
                  <c:v>4.16795575019224</c:v>
                </c:pt>
                <c:pt idx="42">
                  <c:v>4.18700624906894</c:v>
                </c:pt>
                <c:pt idx="43">
                  <c:v>4.22819765324172</c:v>
                </c:pt>
                <c:pt idx="44">
                  <c:v>4.34142383200694</c:v>
                </c:pt>
                <c:pt idx="45">
                  <c:v>4.34954543083769</c:v>
                </c:pt>
                <c:pt idx="46">
                  <c:v>4.31548299563461</c:v>
                </c:pt>
                <c:pt idx="47">
                  <c:v>4.40443688638146</c:v>
                </c:pt>
                <c:pt idx="48">
                  <c:v>4.41123988913151</c:v>
                </c:pt>
              </c:numCache>
            </c:numRef>
          </c:yVal>
          <c:smooth val="1"/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axId val="77881344"/>
        <c:axId val="77883264"/>
      </c:scatterChart>
      <c:valAx>
        <c:axId val="77881344"/>
        <c:scaling>
          <c:orientation val="minMax"/>
          <c:max val="10.5"/>
          <c:min val="4"/>
        </c:scaling>
        <c:delete val="0"/>
        <c:axPos val="b"/>
        <c:title>
          <c:tx>
            <c:rich>
              <a:bodyPr vertOverflow="ellipsis" anchor="ctr" anchorCtr="1"/>
              <a:lstStyle/>
              <a:p>
                <a:pPr algn="ctr">
                  <a:defRPr sz="1100" b="1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Agricultural Output per Agricultural Worker (Int.</a:t>
                </a:r>
                <a:r>
                  <a:rPr lang="en-US" sz="1100" b="1" baseline="0"/>
                  <a:t> 2004-2006 US$)</a:t>
                </a:r>
                <a:endParaRPr lang="en-US" sz="11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txPr>
          <a:bodyPr rot="-60000000" spcFirstLastPara="0" vertOverflow="ellipsis" horzOverflow="overflow" vert="horz" wrap="square" anchor="ctr" anchorCtr="1"/>
          <a:lstStyle/>
          <a:p>
            <a:pPr>
              <a:defRPr sz="1000" b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7883264"/>
        <c:crosses val="autoZero"/>
        <c:crossBetween val="midCat"/>
      </c:valAx>
      <c:valAx>
        <c:axId val="77883264"/>
        <c:scaling>
          <c:orientation val="minMax"/>
          <c:max val="8.5"/>
          <c:min val="0"/>
        </c:scaling>
        <c:delete val="0"/>
        <c:axPos val="l"/>
        <c:majorGridlines>
          <c:spPr>
            <a:noFill/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txPr>
          <a:bodyPr rot="-60000000" spcFirstLastPara="0" vertOverflow="ellipsis" horzOverflow="overflow" vert="horz" wrap="square" anchor="ctr" anchorCtr="1"/>
          <a:lstStyle/>
          <a:p>
            <a:pPr>
              <a:defRPr sz="1000" b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7881344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horzOverflow="overflow" vert="horz" wrap="square" anchor="ctr" anchorCtr="1"/>
        <a:lstStyle/>
        <a:p>
          <a:pPr>
            <a:defRPr sz="1000" b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</a:schemeClr>
      </a:solidFill>
      <a:prstDash val="solid"/>
    </a:ln>
    <a:effectLst/>
  </c:spPr>
  <c:txPr>
    <a:bodyPr rot="0" spcFirstLastPara="0" vertOverflow="ellipsis" horzOverflow="overflow" vert="horz" wrap="square" anchor="ctr" anchorCtr="1"/>
    <a:lstStyle/>
    <a:p>
      <a:pPr>
        <a:defRPr lang="en-US"/>
      </a:pPr>
    </a:p>
  </c:txPr>
  <c:printSettings>
    <c:headerFooter/>
    <c:pageMargins r="0.7" b="0.75" l="0.7" footer="0.3" header="0.3" t="0.75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2056861212959"/>
          <c:y val="0.069919072615923"/>
          <c:w val="0.709195937464339"/>
          <c:h val="0.756726979566353"/>
        </c:manualLayout>
      </c:layout>
      <c:scatterChart>
        <c:scatterStyle val="smooth"/>
        <c:varyColors val="0"/>
        <c:ser>
          <c:idx val="3"/>
          <c:order val="0"/>
          <c:tx>
            <c:strRef>
              <c:f>RUT_data!$F$430</c:f>
              <c:strCache>
                <c:ptCount val="1"/>
                <c:pt idx="0">
                  <c:v>SSA</c:v>
                </c:pt>
              </c:strCache>
            </c:strRef>
          </c:tx>
          <c:spPr>
            <a:noFill/>
            <a:ln w="28575">
              <a:solidFill>
                <a:schemeClr val="accent4">
                  <a:shade val="76667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RUT_data!$G$430:$BC$430</c:f>
              <c:numCache>
                <c:formatCode>General</c:formatCode>
                <c:ptCount val="49"/>
                <c:pt idx="0">
                  <c:v>6.31435417613645</c:v>
                </c:pt>
                <c:pt idx="1">
                  <c:v>6.3308546909499</c:v>
                </c:pt>
                <c:pt idx="2">
                  <c:v>6.34827567225547</c:v>
                </c:pt>
                <c:pt idx="3">
                  <c:v>6.35390452129291</c:v>
                </c:pt>
                <c:pt idx="4">
                  <c:v>6.34950962611934</c:v>
                </c:pt>
                <c:pt idx="5">
                  <c:v>6.3552117827705</c:v>
                </c:pt>
                <c:pt idx="6">
                  <c:v>6.40264943993411</c:v>
                </c:pt>
                <c:pt idx="7">
                  <c:v>6.38017174920314</c:v>
                </c:pt>
                <c:pt idx="8">
                  <c:v>6.42247305340403</c:v>
                </c:pt>
                <c:pt idx="9">
                  <c:v>6.44239778741437</c:v>
                </c:pt>
                <c:pt idx="10">
                  <c:v>6.43451645197159</c:v>
                </c:pt>
                <c:pt idx="11">
                  <c:v>6.40886243478476</c:v>
                </c:pt>
                <c:pt idx="12">
                  <c:v>6.3856409152805</c:v>
                </c:pt>
                <c:pt idx="13">
                  <c:v>6.43997378736765</c:v>
                </c:pt>
                <c:pt idx="14">
                  <c:v>6.4295286294976</c:v>
                </c:pt>
                <c:pt idx="15">
                  <c:v>6.40634441903545</c:v>
                </c:pt>
                <c:pt idx="16">
                  <c:v>6.39989217183001</c:v>
                </c:pt>
                <c:pt idx="17">
                  <c:v>6.39912573233519</c:v>
                </c:pt>
                <c:pt idx="18">
                  <c:v>6.37884401562207</c:v>
                </c:pt>
                <c:pt idx="19">
                  <c:v>6.3860790040731</c:v>
                </c:pt>
                <c:pt idx="20">
                  <c:v>6.40465582337221</c:v>
                </c:pt>
                <c:pt idx="21">
                  <c:v>6.38275997560251</c:v>
                </c:pt>
                <c:pt idx="22">
                  <c:v>6.35472330119331</c:v>
                </c:pt>
                <c:pt idx="23">
                  <c:v>6.34670541334781</c:v>
                </c:pt>
                <c:pt idx="24">
                  <c:v>6.38607010804164</c:v>
                </c:pt>
                <c:pt idx="25">
                  <c:v>6.39883947949331</c:v>
                </c:pt>
                <c:pt idx="26">
                  <c:v>6.38044897604734</c:v>
                </c:pt>
                <c:pt idx="27">
                  <c:v>6.42373444477993</c:v>
                </c:pt>
                <c:pt idx="28">
                  <c:v>6.43653568824331</c:v>
                </c:pt>
                <c:pt idx="29">
                  <c:v>6.42893800287864</c:v>
                </c:pt>
                <c:pt idx="30">
                  <c:v>6.47102545115056</c:v>
                </c:pt>
                <c:pt idx="31">
                  <c:v>6.44426972825264</c:v>
                </c:pt>
                <c:pt idx="32">
                  <c:v>6.45463195492139</c:v>
                </c:pt>
                <c:pt idx="33">
                  <c:v>6.45858074425398</c:v>
                </c:pt>
                <c:pt idx="34">
                  <c:v>6.45149552744561</c:v>
                </c:pt>
                <c:pt idx="35">
                  <c:v>6.49314557550865</c:v>
                </c:pt>
                <c:pt idx="36">
                  <c:v>6.48658438080827</c:v>
                </c:pt>
                <c:pt idx="37">
                  <c:v>6.50461922255433</c:v>
                </c:pt>
                <c:pt idx="38">
                  <c:v>6.52100207902619</c:v>
                </c:pt>
                <c:pt idx="39">
                  <c:v>6.51609081246401</c:v>
                </c:pt>
                <c:pt idx="40">
                  <c:v>6.5253608140416</c:v>
                </c:pt>
                <c:pt idx="41">
                  <c:v>6.53728185911885</c:v>
                </c:pt>
                <c:pt idx="42">
                  <c:v>6.55011819834358</c:v>
                </c:pt>
                <c:pt idx="43">
                  <c:v>6.56397720111166</c:v>
                </c:pt>
                <c:pt idx="44">
                  <c:v>6.5844688176798</c:v>
                </c:pt>
                <c:pt idx="45">
                  <c:v>6.59629678996939</c:v>
                </c:pt>
                <c:pt idx="46">
                  <c:v>6.56131196976045</c:v>
                </c:pt>
                <c:pt idx="47">
                  <c:v>6.59612580277178</c:v>
                </c:pt>
                <c:pt idx="48">
                  <c:v>6.55646252692812</c:v>
                </c:pt>
              </c:numCache>
            </c:numRef>
          </c:xVal>
          <c:yVal>
            <c:numRef>
              <c:f>RUT_data!$G$431:$BC$431</c:f>
              <c:numCache>
                <c:formatCode>General</c:formatCode>
                <c:ptCount val="49"/>
                <c:pt idx="0">
                  <c:v>3.84264773789788</c:v>
                </c:pt>
                <c:pt idx="1">
                  <c:v>3.87470745568019</c:v>
                </c:pt>
                <c:pt idx="2">
                  <c:v>3.90640553888157</c:v>
                </c:pt>
                <c:pt idx="3">
                  <c:v>3.93071725963234</c:v>
                </c:pt>
                <c:pt idx="4">
                  <c:v>3.9427769098312</c:v>
                </c:pt>
                <c:pt idx="5">
                  <c:v>3.96630658583831</c:v>
                </c:pt>
                <c:pt idx="6">
                  <c:v>4.02723397078289</c:v>
                </c:pt>
                <c:pt idx="7">
                  <c:v>4.0249556311864</c:v>
                </c:pt>
                <c:pt idx="8">
                  <c:v>4.07903766020066</c:v>
                </c:pt>
                <c:pt idx="9">
                  <c:v>4.11803164543863</c:v>
                </c:pt>
                <c:pt idx="10">
                  <c:v>4.12307044697554</c:v>
                </c:pt>
                <c:pt idx="11">
                  <c:v>4.1179026451982</c:v>
                </c:pt>
                <c:pt idx="12">
                  <c:v>4.10735209648464</c:v>
                </c:pt>
                <c:pt idx="13">
                  <c:v>4.17817727566548</c:v>
                </c:pt>
                <c:pt idx="14">
                  <c:v>4.18666697174745</c:v>
                </c:pt>
                <c:pt idx="15">
                  <c:v>4.17898176841315</c:v>
                </c:pt>
                <c:pt idx="16">
                  <c:v>4.19323827963415</c:v>
                </c:pt>
                <c:pt idx="17">
                  <c:v>4.21022278430848</c:v>
                </c:pt>
                <c:pt idx="18">
                  <c:v>4.21068100381519</c:v>
                </c:pt>
                <c:pt idx="19">
                  <c:v>4.23216802834076</c:v>
                </c:pt>
                <c:pt idx="20">
                  <c:v>4.2728406262054</c:v>
                </c:pt>
                <c:pt idx="21">
                  <c:v>4.27231546022632</c:v>
                </c:pt>
                <c:pt idx="22">
                  <c:v>4.26348610408583</c:v>
                </c:pt>
                <c:pt idx="23">
                  <c:v>4.27211890039872</c:v>
                </c:pt>
                <c:pt idx="24">
                  <c:v>4.32316806557913</c:v>
                </c:pt>
                <c:pt idx="25">
                  <c:v>4.34681412385595</c:v>
                </c:pt>
                <c:pt idx="26">
                  <c:v>4.34949393500367</c:v>
                </c:pt>
                <c:pt idx="27">
                  <c:v>4.40296850183612</c:v>
                </c:pt>
                <c:pt idx="28">
                  <c:v>4.43611767691946</c:v>
                </c:pt>
                <c:pt idx="29">
                  <c:v>4.45188544602905</c:v>
                </c:pt>
                <c:pt idx="30">
                  <c:v>4.50829053445896</c:v>
                </c:pt>
                <c:pt idx="31">
                  <c:v>4.49611311723418</c:v>
                </c:pt>
                <c:pt idx="32">
                  <c:v>4.54516191024495</c:v>
                </c:pt>
                <c:pt idx="33">
                  <c:v>4.5601705702616</c:v>
                </c:pt>
                <c:pt idx="34">
                  <c:v>4.57306923006714</c:v>
                </c:pt>
                <c:pt idx="35">
                  <c:v>4.63030543456931</c:v>
                </c:pt>
                <c:pt idx="36">
                  <c:v>4.64045494773679</c:v>
                </c:pt>
                <c:pt idx="37">
                  <c:v>4.67334698672232</c:v>
                </c:pt>
                <c:pt idx="38">
                  <c:v>4.70814891277408</c:v>
                </c:pt>
                <c:pt idx="39">
                  <c:v>4.72156068744633</c:v>
                </c:pt>
                <c:pt idx="40">
                  <c:v>4.74362942932831</c:v>
                </c:pt>
                <c:pt idx="41">
                  <c:v>4.77239983588554</c:v>
                </c:pt>
                <c:pt idx="42">
                  <c:v>4.79450068537789</c:v>
                </c:pt>
                <c:pt idx="43">
                  <c:v>4.8324999258293</c:v>
                </c:pt>
                <c:pt idx="44">
                  <c:v>4.85629938888617</c:v>
                </c:pt>
                <c:pt idx="45">
                  <c:v>4.8896600003991</c:v>
                </c:pt>
                <c:pt idx="46">
                  <c:v>4.87602794662893</c:v>
                </c:pt>
                <c:pt idx="47">
                  <c:v>4.92421892947339</c:v>
                </c:pt>
                <c:pt idx="48">
                  <c:v>4.91008399099621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RUT_data!$F$570</c:f>
              <c:strCache>
                <c:ptCount val="1"/>
                <c:pt idx="0">
                  <c:v>20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RUT_data!$G$570:$H$570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RUT_data!$G$571:$H$571</c:f>
              <c:numCache>
                <c:formatCode>General</c:formatCode>
                <c:ptCount val="2"/>
                <c:pt idx="0">
                  <c:v>3.6</c:v>
                </c:pt>
                <c:pt idx="1">
                  <c:v>4.4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RUT_data!$F$572</c:f>
              <c:strCache>
                <c:ptCount val="1"/>
                <c:pt idx="0">
                  <c:v>21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RUT_data!$G$572:$H$572</c:f>
              <c:numCache>
                <c:formatCode>General</c:formatCode>
                <c:ptCount val="2"/>
                <c:pt idx="0">
                  <c:v>6.2</c:v>
                </c:pt>
                <c:pt idx="1">
                  <c:v>6.8</c:v>
                </c:pt>
              </c:numCache>
            </c:numRef>
          </c:xVal>
          <c:yVal>
            <c:numRef>
              <c:f>RUT_data!$G$573:$H$573</c:f>
              <c:numCache>
                <c:formatCode>General</c:formatCode>
                <c:ptCount val="2"/>
                <c:pt idx="0">
                  <c:v>3.6</c:v>
                </c:pt>
                <c:pt idx="1">
                  <c:v>4.2</c:v>
                </c:pt>
              </c:numCache>
            </c:numRef>
          </c:yVal>
          <c:smooth val="1"/>
        </c:ser>
        <c:ser>
          <c:idx val="2"/>
          <c:order val="3"/>
          <c:tx>
            <c:strRef>
              <c:f>RUT_data!$F$574</c:f>
              <c:strCache>
                <c:ptCount val="1"/>
                <c:pt idx="0">
                  <c:v>22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RUT_data!$G$574:$H$574</c:f>
              <c:numCache>
                <c:formatCode>General</c:formatCode>
                <c:ptCount val="2"/>
                <c:pt idx="0">
                  <c:v>6.4</c:v>
                </c:pt>
                <c:pt idx="1">
                  <c:v>6.8</c:v>
                </c:pt>
              </c:numCache>
            </c:numRef>
          </c:xVal>
          <c:yVal>
            <c:numRef>
              <c:f>RUT_data!$G$575:$H$575</c:f>
              <c:numCache>
                <c:formatCode>General</c:formatCode>
                <c:ptCount val="2"/>
                <c:pt idx="0">
                  <c:v>3.6</c:v>
                </c:pt>
                <c:pt idx="1">
                  <c:v>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RUT_data!$F$576</c:f>
              <c:strCache>
                <c:ptCount val="1"/>
                <c:pt idx="0">
                  <c:v>23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RUT_data!$G$576:$H$576</c:f>
              <c:numCache>
                <c:formatCode>General</c:formatCode>
                <c:ptCount val="2"/>
                <c:pt idx="0">
                  <c:v>6.6</c:v>
                </c:pt>
                <c:pt idx="1">
                  <c:v>6.8</c:v>
                </c:pt>
              </c:numCache>
            </c:numRef>
          </c:xVal>
          <c:yVal>
            <c:numRef>
              <c:f>RUT_data!$G$577:$H$577</c:f>
              <c:numCache>
                <c:formatCode>General</c:formatCode>
                <c:ptCount val="2"/>
                <c:pt idx="0">
                  <c:v>3.6</c:v>
                </c:pt>
                <c:pt idx="1">
                  <c:v>3.8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RUT_data!$F$578</c:f>
              <c:strCache>
                <c:ptCount val="1"/>
                <c:pt idx="0">
                  <c:v>24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RUT_data!$G$578:$H$578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RUT_data!$G$579:$H$579</c:f>
              <c:numCache>
                <c:formatCode>General</c:formatCode>
                <c:ptCount val="2"/>
                <c:pt idx="0">
                  <c:v>3.8</c:v>
                </c:pt>
                <c:pt idx="1">
                  <c:v>4.6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RUT_data!$F$580</c:f>
              <c:strCache>
                <c:ptCount val="1"/>
                <c:pt idx="0">
                  <c:v>25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RUT_data!$G$580:$H$580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RUT_data!$G$581:$H$581</c:f>
              <c:numCache>
                <c:formatCode>General</c:formatCode>
                <c:ptCount val="2"/>
                <c:pt idx="0">
                  <c:v>4</c:v>
                </c:pt>
                <c:pt idx="1">
                  <c:v>4.8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RUT_data!$F$582</c:f>
              <c:strCache>
                <c:ptCount val="1"/>
                <c:pt idx="0">
                  <c:v>26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RUT_data!$G$582:$H$582</c:f>
              <c:numCache>
                <c:formatCode>General</c:formatCode>
                <c:ptCount val="2"/>
                <c:pt idx="0">
                  <c:v>6</c:v>
                </c:pt>
                <c:pt idx="1">
                  <c:v>6.8</c:v>
                </c:pt>
              </c:numCache>
            </c:numRef>
          </c:xVal>
          <c:yVal>
            <c:numRef>
              <c:f>RUT_data!$G$583:$H$583</c:f>
              <c:numCache>
                <c:formatCode>General</c:formatCode>
                <c:ptCount val="2"/>
                <c:pt idx="0">
                  <c:v>4.2</c:v>
                </c:pt>
                <c:pt idx="1">
                  <c:v>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RUT_data!$F$584</c:f>
              <c:strCache>
                <c:ptCount val="1"/>
                <c:pt idx="0">
                  <c:v>27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RUT_data!$G$584:$H$584</c:f>
              <c:numCache>
                <c:formatCode>General</c:formatCode>
                <c:ptCount val="2"/>
                <c:pt idx="0">
                  <c:v>6</c:v>
                </c:pt>
                <c:pt idx="1">
                  <c:v>6.6</c:v>
                </c:pt>
              </c:numCache>
            </c:numRef>
          </c:xVal>
          <c:yVal>
            <c:numRef>
              <c:f>RUT_data!$G$585:$H$585</c:f>
              <c:numCache>
                <c:formatCode>General</c:formatCode>
                <c:ptCount val="2"/>
                <c:pt idx="0">
                  <c:v>4.4</c:v>
                </c:pt>
                <c:pt idx="1">
                  <c:v>5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RUT_data!$F$586</c:f>
              <c:strCache>
                <c:ptCount val="1"/>
                <c:pt idx="0">
                  <c:v>28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RUT_data!$G$586:$H$586</c:f>
              <c:numCache>
                <c:formatCode>General</c:formatCode>
                <c:ptCount val="2"/>
                <c:pt idx="0">
                  <c:v>6</c:v>
                </c:pt>
                <c:pt idx="1">
                  <c:v>6.4</c:v>
                </c:pt>
              </c:numCache>
            </c:numRef>
          </c:xVal>
          <c:yVal>
            <c:numRef>
              <c:f>RUT_data!$G$587:$H$587</c:f>
              <c:numCache>
                <c:formatCode>General</c:formatCode>
                <c:ptCount val="2"/>
                <c:pt idx="0">
                  <c:v>4.6</c:v>
                </c:pt>
                <c:pt idx="1">
                  <c:v>5</c:v>
                </c:pt>
              </c:numCache>
            </c:numRef>
          </c:yVal>
          <c:smooth val="1"/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axId val="77453184"/>
        <c:axId val="77454720"/>
      </c:scatterChart>
      <c:valAx>
        <c:axId val="77453184"/>
        <c:scaling>
          <c:orientation val="minMax"/>
          <c:max val="6.8"/>
          <c:min val="6"/>
        </c:scaling>
        <c:delete val="0"/>
        <c:axPos val="b"/>
        <c:majorGridlines>
          <c:spPr>
            <a:noFill/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txPr>
          <a:bodyPr rot="-60000000" spcFirstLastPara="0" vertOverflow="ellipsis" horzOverflow="overflow" vert="horz" wrap="square" anchor="ctr" anchorCtr="1"/>
          <a:lstStyle/>
          <a:p>
            <a:pPr>
              <a:defRPr sz="1000" b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7454720"/>
        <c:crosses val="autoZero"/>
        <c:crossBetween val="midCat"/>
        <c:majorUnit val="0.2"/>
      </c:valAx>
      <c:valAx>
        <c:axId val="77454720"/>
        <c:scaling>
          <c:orientation val="minMax"/>
          <c:max val="5.1"/>
          <c:min val="3.6"/>
        </c:scaling>
        <c:delete val="0"/>
        <c:axPos val="l"/>
        <c:majorGridlines>
          <c:spPr>
            <a:noFill/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txPr>
          <a:bodyPr rot="-60000000" spcFirstLastPara="0" vertOverflow="ellipsis" horzOverflow="overflow" vert="horz" wrap="square" anchor="ctr" anchorCtr="1"/>
          <a:lstStyle/>
          <a:p>
            <a:pPr>
              <a:defRPr sz="1000" b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7453184"/>
        <c:crosses val="autoZero"/>
        <c:crossBetween val="midCat"/>
        <c:majorUnit val="0.2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</a:schemeClr>
      </a:solidFill>
      <a:prstDash val="solid"/>
    </a:ln>
    <a:effectLst/>
  </c:spPr>
  <c:txPr>
    <a:bodyPr rot="0" spcFirstLastPara="0" vertOverflow="ellipsis" horzOverflow="overflow" vert="horz" wrap="square" anchor="ctr" anchorCtr="1"/>
    <a:lstStyle/>
    <a:p>
      <a:pPr>
        <a:defRPr lang="en-US"/>
      </a:pPr>
    </a:p>
  </c:txPr>
  <c:printSettings>
    <c:headerFooter/>
    <c:pageMargins r="0.7" b="0.75" l="0.7" footer="0.3" header="0.3" t="0.75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2056861212959"/>
          <c:y val="0.069919072615923"/>
          <c:w val="0.709195937464339"/>
          <c:h val="0.756726979566353"/>
        </c:manualLayout>
      </c:layout>
      <c:scatterChart>
        <c:scatterStyle val="smooth"/>
        <c:varyColors val="0"/>
        <c:ser>
          <c:idx val="0"/>
          <c:order val="0"/>
          <c:tx>
            <c:strRef>
              <c:f>RUT_data!$F$426</c:f>
              <c:strCache>
                <c:ptCount val="1"/>
                <c:pt idx="0">
                  <c:v>Western A</c:v>
                </c:pt>
              </c:strCache>
            </c:strRef>
          </c:tx>
          <c:spPr>
            <a:noFill/>
            <a:ln w="28575">
              <a:solidFill>
                <a:schemeClr val="accent1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RUT_data!$G$426:$BC$426</c:f>
              <c:numCache>
                <c:formatCode>General</c:formatCode>
                <c:ptCount val="49"/>
                <c:pt idx="0">
                  <c:v>6.36348700895619</c:v>
                </c:pt>
                <c:pt idx="1">
                  <c:v>6.38870333582112</c:v>
                </c:pt>
                <c:pt idx="2">
                  <c:v>6.4183870940891</c:v>
                </c:pt>
                <c:pt idx="3">
                  <c:v>6.44398403802564</c:v>
                </c:pt>
                <c:pt idx="4">
                  <c:v>6.44312828284481</c:v>
                </c:pt>
                <c:pt idx="5">
                  <c:v>6.4322428396061</c:v>
                </c:pt>
                <c:pt idx="6">
                  <c:v>6.4588710305354</c:v>
                </c:pt>
                <c:pt idx="7">
                  <c:v>6.45917123328063</c:v>
                </c:pt>
                <c:pt idx="8">
                  <c:v>6.50751290045361</c:v>
                </c:pt>
                <c:pt idx="9">
                  <c:v>6.54061846889679</c:v>
                </c:pt>
                <c:pt idx="10">
                  <c:v>6.50153345195561</c:v>
                </c:pt>
                <c:pt idx="11">
                  <c:v>6.41483075168199</c:v>
                </c:pt>
                <c:pt idx="12">
                  <c:v>6.42536327683972</c:v>
                </c:pt>
                <c:pt idx="13">
                  <c:v>6.50160053027298</c:v>
                </c:pt>
                <c:pt idx="14">
                  <c:v>6.50597081166421</c:v>
                </c:pt>
                <c:pt idx="15">
                  <c:v>6.4635931897782</c:v>
                </c:pt>
                <c:pt idx="16">
                  <c:v>6.43274668379263</c:v>
                </c:pt>
                <c:pt idx="17">
                  <c:v>6.44213544933533</c:v>
                </c:pt>
                <c:pt idx="18">
                  <c:v>6.45042035773592</c:v>
                </c:pt>
                <c:pt idx="19">
                  <c:v>6.46958613162621</c:v>
                </c:pt>
                <c:pt idx="20">
                  <c:v>6.4827629319682</c:v>
                </c:pt>
                <c:pt idx="21">
                  <c:v>6.47859404938376</c:v>
                </c:pt>
                <c:pt idx="22">
                  <c:v>6.45894461107312</c:v>
                </c:pt>
                <c:pt idx="23">
                  <c:v>6.48415439025907</c:v>
                </c:pt>
                <c:pt idx="24">
                  <c:v>6.53480755686619</c:v>
                </c:pt>
                <c:pt idx="25">
                  <c:v>6.57797151600124</c:v>
                </c:pt>
                <c:pt idx="26">
                  <c:v>6.56570713491804</c:v>
                </c:pt>
                <c:pt idx="27">
                  <c:v>6.64818141064078</c:v>
                </c:pt>
                <c:pt idx="28">
                  <c:v>6.68855390113519</c:v>
                </c:pt>
                <c:pt idx="29">
                  <c:v>6.70090633007349</c:v>
                </c:pt>
                <c:pt idx="30">
                  <c:v>6.79161371023007</c:v>
                </c:pt>
                <c:pt idx="31">
                  <c:v>6.81326164993133</c:v>
                </c:pt>
                <c:pt idx="32">
                  <c:v>6.83691692055057</c:v>
                </c:pt>
                <c:pt idx="33">
                  <c:v>6.85564278628438</c:v>
                </c:pt>
                <c:pt idx="34">
                  <c:v>6.87923059863347</c:v>
                </c:pt>
                <c:pt idx="35">
                  <c:v>6.91916015796115</c:v>
                </c:pt>
                <c:pt idx="36">
                  <c:v>6.93028397481382</c:v>
                </c:pt>
                <c:pt idx="37">
                  <c:v>6.97411155668069</c:v>
                </c:pt>
                <c:pt idx="38">
                  <c:v>6.99587330919358</c:v>
                </c:pt>
                <c:pt idx="39">
                  <c:v>6.98603605698525</c:v>
                </c:pt>
                <c:pt idx="40">
                  <c:v>6.99261746800078</c:v>
                </c:pt>
                <c:pt idx="41">
                  <c:v>7.01174181721957</c:v>
                </c:pt>
                <c:pt idx="42">
                  <c:v>7.04951216820792</c:v>
                </c:pt>
                <c:pt idx="43">
                  <c:v>7.07308212506571</c:v>
                </c:pt>
                <c:pt idx="44">
                  <c:v>7.108091506398</c:v>
                </c:pt>
                <c:pt idx="45">
                  <c:v>7.1284507772853</c:v>
                </c:pt>
                <c:pt idx="46">
                  <c:v>7.06955929464256</c:v>
                </c:pt>
                <c:pt idx="47">
                  <c:v>7.14185271248635</c:v>
                </c:pt>
                <c:pt idx="48">
                  <c:v>7.06057795345368</c:v>
                </c:pt>
              </c:numCache>
            </c:numRef>
          </c:xVal>
          <c:yVal>
            <c:numRef>
              <c:f>RUT_data!$G$427:$BC$427</c:f>
              <c:numCache>
                <c:formatCode>General</c:formatCode>
                <c:ptCount val="49"/>
                <c:pt idx="0">
                  <c:v>4.06478137141959</c:v>
                </c:pt>
                <c:pt idx="1">
                  <c:v>4.10047670246718</c:v>
                </c:pt>
                <c:pt idx="2">
                  <c:v>4.13703272908164</c:v>
                </c:pt>
                <c:pt idx="3">
                  <c:v>4.17692404798457</c:v>
                </c:pt>
                <c:pt idx="4">
                  <c:v>4.18614768640458</c:v>
                </c:pt>
                <c:pt idx="5">
                  <c:v>4.19836631177799</c:v>
                </c:pt>
                <c:pt idx="6">
                  <c:v>4.23350016563815</c:v>
                </c:pt>
                <c:pt idx="7">
                  <c:v>4.25361219386618</c:v>
                </c:pt>
                <c:pt idx="8">
                  <c:v>4.30272480473968</c:v>
                </c:pt>
                <c:pt idx="9">
                  <c:v>4.35617690804379</c:v>
                </c:pt>
                <c:pt idx="10">
                  <c:v>4.32816877097334</c:v>
                </c:pt>
                <c:pt idx="11">
                  <c:v>4.26703972692557</c:v>
                </c:pt>
                <c:pt idx="12">
                  <c:v>4.2703049240738</c:v>
                </c:pt>
                <c:pt idx="13">
                  <c:v>4.36012089282628</c:v>
                </c:pt>
                <c:pt idx="14">
                  <c:v>4.37836184061781</c:v>
                </c:pt>
                <c:pt idx="15">
                  <c:v>4.34337619412992</c:v>
                </c:pt>
                <c:pt idx="16">
                  <c:v>4.33327429623431</c:v>
                </c:pt>
                <c:pt idx="17">
                  <c:v>4.35684811198145</c:v>
                </c:pt>
                <c:pt idx="18">
                  <c:v>4.37514012451933</c:v>
                </c:pt>
                <c:pt idx="19">
                  <c:v>4.39830094188642</c:v>
                </c:pt>
                <c:pt idx="20">
                  <c:v>4.43318649492428</c:v>
                </c:pt>
                <c:pt idx="21">
                  <c:v>4.44024814059831</c:v>
                </c:pt>
                <c:pt idx="22">
                  <c:v>4.43340775142432</c:v>
                </c:pt>
                <c:pt idx="23">
                  <c:v>4.46214207705303</c:v>
                </c:pt>
                <c:pt idx="24">
                  <c:v>4.51618985224406</c:v>
                </c:pt>
                <c:pt idx="25">
                  <c:v>4.55622642561008</c:v>
                </c:pt>
                <c:pt idx="26">
                  <c:v>4.55933547600154</c:v>
                </c:pt>
                <c:pt idx="27">
                  <c:v>4.64627207281991</c:v>
                </c:pt>
                <c:pt idx="28">
                  <c:v>4.69378065698806</c:v>
                </c:pt>
                <c:pt idx="29">
                  <c:v>4.710787343326</c:v>
                </c:pt>
                <c:pt idx="30">
                  <c:v>4.8038531567158</c:v>
                </c:pt>
                <c:pt idx="31">
                  <c:v>4.8292681921861</c:v>
                </c:pt>
                <c:pt idx="32">
                  <c:v>4.86747225470877</c:v>
                </c:pt>
                <c:pt idx="33">
                  <c:v>4.88850888421461</c:v>
                </c:pt>
                <c:pt idx="34">
                  <c:v>4.91686425485699</c:v>
                </c:pt>
                <c:pt idx="35">
                  <c:v>4.97056858802764</c:v>
                </c:pt>
                <c:pt idx="36">
                  <c:v>4.99599993436409</c:v>
                </c:pt>
                <c:pt idx="37">
                  <c:v>5.03822404838265</c:v>
                </c:pt>
                <c:pt idx="38">
                  <c:v>5.07252500636496</c:v>
                </c:pt>
                <c:pt idx="39">
                  <c:v>5.07661623826291</c:v>
                </c:pt>
                <c:pt idx="40">
                  <c:v>5.08909560243516</c:v>
                </c:pt>
                <c:pt idx="41">
                  <c:v>5.11232840213503</c:v>
                </c:pt>
                <c:pt idx="42">
                  <c:v>5.15444393422441</c:v>
                </c:pt>
                <c:pt idx="43">
                  <c:v>5.19428600464224</c:v>
                </c:pt>
                <c:pt idx="44">
                  <c:v>5.21838183456971</c:v>
                </c:pt>
                <c:pt idx="45">
                  <c:v>5.24795414508972</c:v>
                </c:pt>
                <c:pt idx="46">
                  <c:v>5.20338314991211</c:v>
                </c:pt>
                <c:pt idx="47">
                  <c:v>5.28107634544589</c:v>
                </c:pt>
                <c:pt idx="48">
                  <c:v>5.24122139920851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RUT_data!$F$424</c:f>
              <c:strCache>
                <c:ptCount val="1"/>
                <c:pt idx="0">
                  <c:v>Eastern&amp;Central A</c:v>
                </c:pt>
              </c:strCache>
            </c:strRef>
          </c:tx>
          <c:spPr>
            <a:noFill/>
            <a:ln w="28575">
              <a:solidFill>
                <a:schemeClr val="accent2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RUT_data!$G$424:$BC$424</c:f>
              <c:numCache>
                <c:formatCode>General</c:formatCode>
                <c:ptCount val="49"/>
                <c:pt idx="0">
                  <c:v>6.13586353392462</c:v>
                </c:pt>
                <c:pt idx="1">
                  <c:v>6.15130202431924</c:v>
                </c:pt>
                <c:pt idx="2">
                  <c:v>6.15503498879774</c:v>
                </c:pt>
                <c:pt idx="3">
                  <c:v>6.14838395737636</c:v>
                </c:pt>
                <c:pt idx="4">
                  <c:v>6.1290036803698</c:v>
                </c:pt>
                <c:pt idx="5">
                  <c:v>6.14265847361179</c:v>
                </c:pt>
                <c:pt idx="6">
                  <c:v>6.17980703431101</c:v>
                </c:pt>
                <c:pt idx="7">
                  <c:v>6.17160560511441</c:v>
                </c:pt>
                <c:pt idx="8">
                  <c:v>6.20334848507445</c:v>
                </c:pt>
                <c:pt idx="9">
                  <c:v>6.23858033793268</c:v>
                </c:pt>
                <c:pt idx="10">
                  <c:v>6.21318928686381</c:v>
                </c:pt>
                <c:pt idx="11">
                  <c:v>6.20647822963941</c:v>
                </c:pt>
                <c:pt idx="12">
                  <c:v>6.19689713268396</c:v>
                </c:pt>
                <c:pt idx="13">
                  <c:v>6.20569810431574</c:v>
                </c:pt>
                <c:pt idx="14">
                  <c:v>6.212236106258</c:v>
                </c:pt>
                <c:pt idx="15">
                  <c:v>6.2018130028244</c:v>
                </c:pt>
                <c:pt idx="16">
                  <c:v>6.21075153229479</c:v>
                </c:pt>
                <c:pt idx="17">
                  <c:v>6.19745453962575</c:v>
                </c:pt>
                <c:pt idx="18">
                  <c:v>6.15966619310398</c:v>
                </c:pt>
                <c:pt idx="19">
                  <c:v>6.15662676245736</c:v>
                </c:pt>
                <c:pt idx="20">
                  <c:v>6.16746473236153</c:v>
                </c:pt>
                <c:pt idx="21">
                  <c:v>6.16290117792767</c:v>
                </c:pt>
                <c:pt idx="22">
                  <c:v>6.17380892541765</c:v>
                </c:pt>
                <c:pt idx="23">
                  <c:v>6.11020722335286</c:v>
                </c:pt>
                <c:pt idx="24">
                  <c:v>6.14082249881235</c:v>
                </c:pt>
                <c:pt idx="25">
                  <c:v>6.14197129171267</c:v>
                </c:pt>
                <c:pt idx="26">
                  <c:v>6.1114945840058</c:v>
                </c:pt>
                <c:pt idx="27">
                  <c:v>6.12746534243666</c:v>
                </c:pt>
                <c:pt idx="28">
                  <c:v>6.11623032142959</c:v>
                </c:pt>
                <c:pt idx="29">
                  <c:v>6.10002010018023</c:v>
                </c:pt>
                <c:pt idx="30">
                  <c:v>6.11426763177656</c:v>
                </c:pt>
                <c:pt idx="31">
                  <c:v>6.09563074355319</c:v>
                </c:pt>
                <c:pt idx="32">
                  <c:v>6.04578843742811</c:v>
                </c:pt>
                <c:pt idx="33">
                  <c:v>6.03596412976485</c:v>
                </c:pt>
                <c:pt idx="34">
                  <c:v>6.02991364908676</c:v>
                </c:pt>
                <c:pt idx="35">
                  <c:v>6.03887477569009</c:v>
                </c:pt>
                <c:pt idx="36">
                  <c:v>6.01448562160635</c:v>
                </c:pt>
                <c:pt idx="37">
                  <c:v>6.01977256302789</c:v>
                </c:pt>
                <c:pt idx="38">
                  <c:v>6.02822320747117</c:v>
                </c:pt>
                <c:pt idx="39">
                  <c:v>6.00267873111468</c:v>
                </c:pt>
                <c:pt idx="40">
                  <c:v>6.04396004937418</c:v>
                </c:pt>
                <c:pt idx="41">
                  <c:v>6.06381147603714</c:v>
                </c:pt>
                <c:pt idx="42">
                  <c:v>6.04889375826091</c:v>
                </c:pt>
                <c:pt idx="43">
                  <c:v>6.05655964859423</c:v>
                </c:pt>
                <c:pt idx="44">
                  <c:v>6.06778495508729</c:v>
                </c:pt>
                <c:pt idx="45">
                  <c:v>6.07618439370007</c:v>
                </c:pt>
                <c:pt idx="46">
                  <c:v>6.0631058132706</c:v>
                </c:pt>
                <c:pt idx="47">
                  <c:v>6.0412168680282</c:v>
                </c:pt>
                <c:pt idx="48">
                  <c:v>6.05072017836842</c:v>
                </c:pt>
              </c:numCache>
            </c:numRef>
          </c:xVal>
          <c:yVal>
            <c:numRef>
              <c:f>RUT_data!$G$425:$BC$425</c:f>
              <c:numCache>
                <c:formatCode>General</c:formatCode>
                <c:ptCount val="49"/>
                <c:pt idx="0">
                  <c:v>3.93956789436468</c:v>
                </c:pt>
                <c:pt idx="1">
                  <c:v>3.97191898051658</c:v>
                </c:pt>
                <c:pt idx="2">
                  <c:v>3.99322003383331</c:v>
                </c:pt>
                <c:pt idx="3">
                  <c:v>4.00678400677138</c:v>
                </c:pt>
                <c:pt idx="4">
                  <c:v>4.00714207230954</c:v>
                </c:pt>
                <c:pt idx="5">
                  <c:v>4.03401309672647</c:v>
                </c:pt>
                <c:pt idx="6">
                  <c:v>4.08874459917489</c:v>
                </c:pt>
                <c:pt idx="7">
                  <c:v>4.10328160574035</c:v>
                </c:pt>
                <c:pt idx="8">
                  <c:v>4.15250929324664</c:v>
                </c:pt>
                <c:pt idx="9">
                  <c:v>4.20513351609202</c:v>
                </c:pt>
                <c:pt idx="10">
                  <c:v>4.19380233675942</c:v>
                </c:pt>
                <c:pt idx="11">
                  <c:v>4.20757647976761</c:v>
                </c:pt>
                <c:pt idx="12">
                  <c:v>4.22203035971584</c:v>
                </c:pt>
                <c:pt idx="13">
                  <c:v>4.25317893438039</c:v>
                </c:pt>
                <c:pt idx="14">
                  <c:v>4.28064501555488</c:v>
                </c:pt>
                <c:pt idx="15">
                  <c:v>4.29143722138047</c:v>
                </c:pt>
                <c:pt idx="16">
                  <c:v>4.32127232745988</c:v>
                </c:pt>
                <c:pt idx="17">
                  <c:v>4.32897589291506</c:v>
                </c:pt>
                <c:pt idx="18">
                  <c:v>4.32239752317787</c:v>
                </c:pt>
                <c:pt idx="19">
                  <c:v>4.33956878270428</c:v>
                </c:pt>
                <c:pt idx="20">
                  <c:v>4.37318108973009</c:v>
                </c:pt>
                <c:pt idx="21">
                  <c:v>4.39793421691074</c:v>
                </c:pt>
                <c:pt idx="22">
                  <c:v>4.42892255088782</c:v>
                </c:pt>
                <c:pt idx="23">
                  <c:v>4.39147198880424</c:v>
                </c:pt>
                <c:pt idx="24">
                  <c:v>4.43206678895956</c:v>
                </c:pt>
                <c:pt idx="25">
                  <c:v>4.45120271428149</c:v>
                </c:pt>
                <c:pt idx="26">
                  <c:v>4.44948152705753</c:v>
                </c:pt>
                <c:pt idx="27">
                  <c:v>4.4713960033494</c:v>
                </c:pt>
                <c:pt idx="28">
                  <c:v>4.48815241075684</c:v>
                </c:pt>
                <c:pt idx="29">
                  <c:v>4.50795818696893</c:v>
                </c:pt>
                <c:pt idx="30">
                  <c:v>4.53881067971534</c:v>
                </c:pt>
                <c:pt idx="31">
                  <c:v>4.53420943905293</c:v>
                </c:pt>
                <c:pt idx="32">
                  <c:v>4.56246355929064</c:v>
                </c:pt>
                <c:pt idx="33">
                  <c:v>4.56408886497838</c:v>
                </c:pt>
                <c:pt idx="34">
                  <c:v>4.5883256623924</c:v>
                </c:pt>
                <c:pt idx="35">
                  <c:v>4.61239243808452</c:v>
                </c:pt>
                <c:pt idx="36">
                  <c:v>4.60417689512433</c:v>
                </c:pt>
                <c:pt idx="37">
                  <c:v>4.63178631759351</c:v>
                </c:pt>
                <c:pt idx="38">
                  <c:v>4.66450552039746</c:v>
                </c:pt>
                <c:pt idx="39">
                  <c:v>4.66010186134437</c:v>
                </c:pt>
                <c:pt idx="40">
                  <c:v>4.71262490313152</c:v>
                </c:pt>
                <c:pt idx="41">
                  <c:v>4.76044902465976</c:v>
                </c:pt>
                <c:pt idx="42">
                  <c:v>4.75201713615096</c:v>
                </c:pt>
                <c:pt idx="43">
                  <c:v>4.79433769510054</c:v>
                </c:pt>
                <c:pt idx="44">
                  <c:v>4.80669462507701</c:v>
                </c:pt>
                <c:pt idx="45">
                  <c:v>4.8507587590114</c:v>
                </c:pt>
                <c:pt idx="46">
                  <c:v>4.86307055551342</c:v>
                </c:pt>
                <c:pt idx="47">
                  <c:v>4.85737382185575</c:v>
                </c:pt>
                <c:pt idx="48">
                  <c:v>4.88373309563528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RUT_data!$F$428</c:f>
              <c:strCache>
                <c:ptCount val="1"/>
                <c:pt idx="0">
                  <c:v>Southern A</c:v>
                </c:pt>
              </c:strCache>
            </c:strRef>
          </c:tx>
          <c:spPr>
            <a:noFill/>
            <a:ln w="28575">
              <a:solidFill>
                <a:schemeClr val="accent3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RUT_data!$G$428:$BC$428</c:f>
              <c:numCache>
                <c:formatCode>General</c:formatCode>
                <c:ptCount val="49"/>
                <c:pt idx="0">
                  <c:v>6.61095297176864</c:v>
                </c:pt>
                <c:pt idx="1">
                  <c:v>6.61496069427556</c:v>
                </c:pt>
                <c:pt idx="2">
                  <c:v>6.63563971017843</c:v>
                </c:pt>
                <c:pt idx="3">
                  <c:v>6.62644464706661</c:v>
                </c:pt>
                <c:pt idx="4">
                  <c:v>6.64428168944552</c:v>
                </c:pt>
                <c:pt idx="5">
                  <c:v>6.67103807288436</c:v>
                </c:pt>
                <c:pt idx="6">
                  <c:v>6.77681866177464</c:v>
                </c:pt>
                <c:pt idx="7">
                  <c:v>6.69096457892229</c:v>
                </c:pt>
                <c:pt idx="8">
                  <c:v>6.74318873961254</c:v>
                </c:pt>
                <c:pt idx="9">
                  <c:v>6.71170957868842</c:v>
                </c:pt>
                <c:pt idx="10">
                  <c:v>6.79999705325391</c:v>
                </c:pt>
                <c:pt idx="11">
                  <c:v>6.84894123355708</c:v>
                </c:pt>
                <c:pt idx="12">
                  <c:v>6.75022804764118</c:v>
                </c:pt>
                <c:pt idx="13">
                  <c:v>6.84942620819088</c:v>
                </c:pt>
                <c:pt idx="14">
                  <c:v>6.7883194210371</c:v>
                </c:pt>
                <c:pt idx="15">
                  <c:v>6.77986277684571</c:v>
                </c:pt>
                <c:pt idx="16">
                  <c:v>6.79004263033261</c:v>
                </c:pt>
                <c:pt idx="17">
                  <c:v>6.79850697993104</c:v>
                </c:pt>
                <c:pt idx="18">
                  <c:v>6.76583280501504</c:v>
                </c:pt>
                <c:pt idx="19">
                  <c:v>6.77562746689233</c:v>
                </c:pt>
                <c:pt idx="20">
                  <c:v>6.81862302452048</c:v>
                </c:pt>
                <c:pt idx="21">
                  <c:v>6.73759593020616</c:v>
                </c:pt>
                <c:pt idx="22">
                  <c:v>6.61924576112642</c:v>
                </c:pt>
                <c:pt idx="23">
                  <c:v>6.66490895003777</c:v>
                </c:pt>
                <c:pt idx="24">
                  <c:v>6.70591487112515</c:v>
                </c:pt>
                <c:pt idx="25">
                  <c:v>6.6901589376096</c:v>
                </c:pt>
                <c:pt idx="26">
                  <c:v>6.69154723546296</c:v>
                </c:pt>
                <c:pt idx="27">
                  <c:v>6.71530890507235</c:v>
                </c:pt>
                <c:pt idx="28">
                  <c:v>6.72306474182116</c:v>
                </c:pt>
                <c:pt idx="29">
                  <c:v>6.69484761835847</c:v>
                </c:pt>
                <c:pt idx="30">
                  <c:v>6.68585913719149</c:v>
                </c:pt>
                <c:pt idx="31">
                  <c:v>6.51894825929171</c:v>
                </c:pt>
                <c:pt idx="32">
                  <c:v>6.62925819239235</c:v>
                </c:pt>
                <c:pt idx="33">
                  <c:v>6.6301264262696</c:v>
                </c:pt>
                <c:pt idx="34">
                  <c:v>6.54442802680709</c:v>
                </c:pt>
                <c:pt idx="35">
                  <c:v>6.66855197401663</c:v>
                </c:pt>
                <c:pt idx="36">
                  <c:v>6.65778533526509</c:v>
                </c:pt>
                <c:pt idx="37">
                  <c:v>6.6379423803761</c:v>
                </c:pt>
                <c:pt idx="38">
                  <c:v>6.66633084377738</c:v>
                </c:pt>
                <c:pt idx="39">
                  <c:v>6.72765666758938</c:v>
                </c:pt>
                <c:pt idx="40">
                  <c:v>6.69620472620016</c:v>
                </c:pt>
                <c:pt idx="41">
                  <c:v>6.68412587941699</c:v>
                </c:pt>
                <c:pt idx="42">
                  <c:v>6.69212088717788</c:v>
                </c:pt>
                <c:pt idx="43">
                  <c:v>6.70479123515017</c:v>
                </c:pt>
                <c:pt idx="44">
                  <c:v>6.71496555358512</c:v>
                </c:pt>
                <c:pt idx="45">
                  <c:v>6.71774832504744</c:v>
                </c:pt>
                <c:pt idx="46">
                  <c:v>6.72204680650373</c:v>
                </c:pt>
                <c:pt idx="47">
                  <c:v>6.76845036260874</c:v>
                </c:pt>
                <c:pt idx="48">
                  <c:v>6.76434132047934</c:v>
                </c:pt>
              </c:numCache>
            </c:numRef>
          </c:xVal>
          <c:yVal>
            <c:numRef>
              <c:f>RUT_data!$G$429:$BC$429</c:f>
              <c:numCache>
                <c:formatCode>General</c:formatCode>
                <c:ptCount val="49"/>
                <c:pt idx="0">
                  <c:v>3.41403200681346</c:v>
                </c:pt>
                <c:pt idx="1">
                  <c:v>3.43476375816061</c:v>
                </c:pt>
                <c:pt idx="2">
                  <c:v>3.47099283755486</c:v>
                </c:pt>
                <c:pt idx="3">
                  <c:v>3.48057700691721</c:v>
                </c:pt>
                <c:pt idx="4">
                  <c:v>3.51485432026183</c:v>
                </c:pt>
                <c:pt idx="5">
                  <c:v>3.55593448866219</c:v>
                </c:pt>
                <c:pt idx="6">
                  <c:v>3.67249864909869</c:v>
                </c:pt>
                <c:pt idx="7">
                  <c:v>3.60112654061387</c:v>
                </c:pt>
                <c:pt idx="8">
                  <c:v>3.66690657326534</c:v>
                </c:pt>
                <c:pt idx="9">
                  <c:v>3.65199303830115</c:v>
                </c:pt>
                <c:pt idx="10">
                  <c:v>3.75129509782631</c:v>
                </c:pt>
                <c:pt idx="11">
                  <c:v>3.81323509467444</c:v>
                </c:pt>
                <c:pt idx="12">
                  <c:v>3.73233078526946</c:v>
                </c:pt>
                <c:pt idx="13">
                  <c:v>3.84211863580962</c:v>
                </c:pt>
                <c:pt idx="14">
                  <c:v>3.80033652786538</c:v>
                </c:pt>
                <c:pt idx="15">
                  <c:v>3.80664571510291</c:v>
                </c:pt>
                <c:pt idx="16">
                  <c:v>3.8347466321277</c:v>
                </c:pt>
                <c:pt idx="17">
                  <c:v>3.85819413867436</c:v>
                </c:pt>
                <c:pt idx="18">
                  <c:v>3.84245104374683</c:v>
                </c:pt>
                <c:pt idx="19">
                  <c:v>3.86679177104291</c:v>
                </c:pt>
                <c:pt idx="20">
                  <c:v>3.9314641623573</c:v>
                </c:pt>
                <c:pt idx="21">
                  <c:v>3.87307083518788</c:v>
                </c:pt>
                <c:pt idx="22">
                  <c:v>3.77869095152102</c:v>
                </c:pt>
                <c:pt idx="23">
                  <c:v>3.84074642634434</c:v>
                </c:pt>
                <c:pt idx="24">
                  <c:v>3.89924727847332</c:v>
                </c:pt>
                <c:pt idx="25">
                  <c:v>3.89423592893341</c:v>
                </c:pt>
                <c:pt idx="26">
                  <c:v>3.90577128825634</c:v>
                </c:pt>
                <c:pt idx="27">
                  <c:v>3.94615129010108</c:v>
                </c:pt>
                <c:pt idx="28">
                  <c:v>3.97555430432423</c:v>
                </c:pt>
                <c:pt idx="29">
                  <c:v>3.97333646953479</c:v>
                </c:pt>
                <c:pt idx="30">
                  <c:v>3.98662954718781</c:v>
                </c:pt>
                <c:pt idx="31">
                  <c:v>3.84559769617237</c:v>
                </c:pt>
                <c:pt idx="32">
                  <c:v>3.97488718035648</c:v>
                </c:pt>
                <c:pt idx="33">
                  <c:v>3.99367171070892</c:v>
                </c:pt>
                <c:pt idx="34">
                  <c:v>3.92911464273873</c:v>
                </c:pt>
                <c:pt idx="35">
                  <c:v>4.06723846433134</c:v>
                </c:pt>
                <c:pt idx="36">
                  <c:v>4.07224226902676</c:v>
                </c:pt>
                <c:pt idx="37">
                  <c:v>4.07173050265287</c:v>
                </c:pt>
                <c:pt idx="38">
                  <c:v>4.11240741683476</c:v>
                </c:pt>
                <c:pt idx="39">
                  <c:v>4.18830078607657</c:v>
                </c:pt>
                <c:pt idx="40">
                  <c:v>4.17301637165977</c:v>
                </c:pt>
                <c:pt idx="41">
                  <c:v>4.17355791727309</c:v>
                </c:pt>
                <c:pt idx="42">
                  <c:v>4.19308501639253</c:v>
                </c:pt>
                <c:pt idx="43">
                  <c:v>4.21884559332215</c:v>
                </c:pt>
                <c:pt idx="44">
                  <c:v>4.24382757620318</c:v>
                </c:pt>
                <c:pt idx="45">
                  <c:v>4.26117022365308</c:v>
                </c:pt>
                <c:pt idx="46">
                  <c:v>4.28597317652937</c:v>
                </c:pt>
                <c:pt idx="47">
                  <c:v>4.34713005547792</c:v>
                </c:pt>
                <c:pt idx="48">
                  <c:v>4.3557774470062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RUT_data!$F$432</c:f>
              <c:strCache>
                <c:ptCount val="1"/>
                <c:pt idx="0">
                  <c:v>Southern A - SA</c:v>
                </c:pt>
              </c:strCache>
            </c:strRef>
          </c:tx>
          <c:spPr>
            <a:noFill/>
            <a:ln w="28575">
              <a:solidFill>
                <a:schemeClr val="accent4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RUT_data!$G$432:$BC$432</c:f>
              <c:numCache>
                <c:formatCode>General</c:formatCode>
                <c:ptCount val="49"/>
                <c:pt idx="0">
                  <c:v>6.0088042374821</c:v>
                </c:pt>
                <c:pt idx="1">
                  <c:v>6.0196898859864</c:v>
                </c:pt>
                <c:pt idx="2">
                  <c:v>6.01719460597128</c:v>
                </c:pt>
                <c:pt idx="3">
                  <c:v>6.05466396357357</c:v>
                </c:pt>
                <c:pt idx="4">
                  <c:v>6.05202440710252</c:v>
                </c:pt>
                <c:pt idx="5">
                  <c:v>6.07142079334973</c:v>
                </c:pt>
                <c:pt idx="6">
                  <c:v>6.11364981855272</c:v>
                </c:pt>
                <c:pt idx="7">
                  <c:v>6.08134684269728</c:v>
                </c:pt>
                <c:pt idx="8">
                  <c:v>6.14753946952057</c:v>
                </c:pt>
                <c:pt idx="9">
                  <c:v>6.11991826575135</c:v>
                </c:pt>
                <c:pt idx="10">
                  <c:v>6.19704668958043</c:v>
                </c:pt>
                <c:pt idx="11">
                  <c:v>6.23468294165282</c:v>
                </c:pt>
                <c:pt idx="12">
                  <c:v>6.19593342172194</c:v>
                </c:pt>
                <c:pt idx="13">
                  <c:v>6.21584386666192</c:v>
                </c:pt>
                <c:pt idx="14">
                  <c:v>6.12242834855117</c:v>
                </c:pt>
                <c:pt idx="15">
                  <c:v>6.12197850796015</c:v>
                </c:pt>
                <c:pt idx="16">
                  <c:v>6.08847744247315</c:v>
                </c:pt>
                <c:pt idx="17">
                  <c:v>6.05618689670255</c:v>
                </c:pt>
                <c:pt idx="18">
                  <c:v>6.00521133063816</c:v>
                </c:pt>
                <c:pt idx="19">
                  <c:v>5.98951292791037</c:v>
                </c:pt>
                <c:pt idx="20">
                  <c:v>6.00555326993687</c:v>
                </c:pt>
                <c:pt idx="21">
                  <c:v>5.95438480164534</c:v>
                </c:pt>
                <c:pt idx="22">
                  <c:v>5.87044663707677</c:v>
                </c:pt>
                <c:pt idx="23">
                  <c:v>5.8961480292111</c:v>
                </c:pt>
                <c:pt idx="24">
                  <c:v>5.94435792609047</c:v>
                </c:pt>
                <c:pt idx="25">
                  <c:v>5.94304896357004</c:v>
                </c:pt>
                <c:pt idx="26">
                  <c:v>5.89523271208805</c:v>
                </c:pt>
                <c:pt idx="27">
                  <c:v>5.95771126211858</c:v>
                </c:pt>
                <c:pt idx="28">
                  <c:v>5.92894361840388</c:v>
                </c:pt>
                <c:pt idx="29">
                  <c:v>5.90485456161424</c:v>
                </c:pt>
                <c:pt idx="30">
                  <c:v>5.88982255318633</c:v>
                </c:pt>
                <c:pt idx="31">
                  <c:v>5.72939884255809</c:v>
                </c:pt>
                <c:pt idx="32">
                  <c:v>5.86028815263419</c:v>
                </c:pt>
                <c:pt idx="33">
                  <c:v>5.81979938166173</c:v>
                </c:pt>
                <c:pt idx="34">
                  <c:v>5.82425654938392</c:v>
                </c:pt>
                <c:pt idx="35">
                  <c:v>5.94186211294589</c:v>
                </c:pt>
                <c:pt idx="36">
                  <c:v>5.91739994391499</c:v>
                </c:pt>
                <c:pt idx="37">
                  <c:v>5.95128012654467</c:v>
                </c:pt>
                <c:pt idx="38">
                  <c:v>5.96127867389601</c:v>
                </c:pt>
                <c:pt idx="39">
                  <c:v>6.0055646230304</c:v>
                </c:pt>
                <c:pt idx="40">
                  <c:v>6.02892083479424</c:v>
                </c:pt>
                <c:pt idx="41">
                  <c:v>5.94249046256665</c:v>
                </c:pt>
                <c:pt idx="42">
                  <c:v>5.98589159452078</c:v>
                </c:pt>
                <c:pt idx="43">
                  <c:v>5.99901137335445</c:v>
                </c:pt>
                <c:pt idx="44">
                  <c:v>5.98106604341046</c:v>
                </c:pt>
                <c:pt idx="45">
                  <c:v>6.03566781408536</c:v>
                </c:pt>
                <c:pt idx="46">
                  <c:v>6.05321889419433</c:v>
                </c:pt>
                <c:pt idx="47">
                  <c:v>6.04608523260299</c:v>
                </c:pt>
                <c:pt idx="48">
                  <c:v>6.08063421159819</c:v>
                </c:pt>
              </c:numCache>
            </c:numRef>
          </c:xVal>
          <c:yVal>
            <c:numRef>
              <c:f>RUT_data!$G$433:$BC$433</c:f>
              <c:numCache>
                <c:formatCode>General</c:formatCode>
                <c:ptCount val="49"/>
                <c:pt idx="0">
                  <c:v>3.01132999751868</c:v>
                </c:pt>
                <c:pt idx="1">
                  <c:v>3.03645092244269</c:v>
                </c:pt>
                <c:pt idx="2">
                  <c:v>3.04893416026379</c:v>
                </c:pt>
                <c:pt idx="3">
                  <c:v>3.10121856809773</c:v>
                </c:pt>
                <c:pt idx="4">
                  <c:v>3.11221793794161</c:v>
                </c:pt>
                <c:pt idx="5">
                  <c:v>3.14574781553044</c:v>
                </c:pt>
                <c:pt idx="6">
                  <c:v>3.2017350940498</c:v>
                </c:pt>
                <c:pt idx="7">
                  <c:v>3.18549750116319</c:v>
                </c:pt>
                <c:pt idx="8">
                  <c:v>3.26495942265831</c:v>
                </c:pt>
                <c:pt idx="9">
                  <c:v>3.2561683361761</c:v>
                </c:pt>
                <c:pt idx="10">
                  <c:v>3.34953683933553</c:v>
                </c:pt>
                <c:pt idx="11">
                  <c:v>3.40550522809887</c:v>
                </c:pt>
                <c:pt idx="12">
                  <c:v>3.38620021814074</c:v>
                </c:pt>
                <c:pt idx="13">
                  <c:v>3.42447835893069</c:v>
                </c:pt>
                <c:pt idx="14">
                  <c:v>3.3565520947072</c:v>
                </c:pt>
                <c:pt idx="15">
                  <c:v>3.37786694274826</c:v>
                </c:pt>
                <c:pt idx="16">
                  <c:v>3.36962783783438</c:v>
                </c:pt>
                <c:pt idx="17">
                  <c:v>3.35965580346739</c:v>
                </c:pt>
                <c:pt idx="18">
                  <c:v>3.33428329580723</c:v>
                </c:pt>
                <c:pt idx="19">
                  <c:v>3.3386753731919</c:v>
                </c:pt>
                <c:pt idx="20">
                  <c:v>3.37784156413995</c:v>
                </c:pt>
                <c:pt idx="21">
                  <c:v>3.35153604719037</c:v>
                </c:pt>
                <c:pt idx="22">
                  <c:v>3.29292166941701</c:v>
                </c:pt>
                <c:pt idx="23">
                  <c:v>3.33791082311809</c:v>
                </c:pt>
                <c:pt idx="24">
                  <c:v>3.40325070147036</c:v>
                </c:pt>
                <c:pt idx="25">
                  <c:v>3.41522228118809</c:v>
                </c:pt>
                <c:pt idx="26">
                  <c:v>3.38044781727052</c:v>
                </c:pt>
                <c:pt idx="27">
                  <c:v>3.46166984274144</c:v>
                </c:pt>
                <c:pt idx="28">
                  <c:v>3.45567988577451</c:v>
                </c:pt>
                <c:pt idx="29">
                  <c:v>3.45976759024215</c:v>
                </c:pt>
                <c:pt idx="30">
                  <c:v>3.4687784472276</c:v>
                </c:pt>
                <c:pt idx="31">
                  <c:v>3.33625467238753</c:v>
                </c:pt>
                <c:pt idx="32">
                  <c:v>3.48918317736725</c:v>
                </c:pt>
                <c:pt idx="33">
                  <c:v>3.46898622362453</c:v>
                </c:pt>
                <c:pt idx="34">
                  <c:v>3.49435894954923</c:v>
                </c:pt>
                <c:pt idx="35">
                  <c:v>3.62872339990317</c:v>
                </c:pt>
                <c:pt idx="36">
                  <c:v>3.62176669916916</c:v>
                </c:pt>
                <c:pt idx="37">
                  <c:v>3.67361878636823</c:v>
                </c:pt>
                <c:pt idx="38">
                  <c:v>3.69820577441562</c:v>
                </c:pt>
                <c:pt idx="39">
                  <c:v>3.75924434387071</c:v>
                </c:pt>
                <c:pt idx="40">
                  <c:v>3.79857747575857</c:v>
                </c:pt>
                <c:pt idx="41">
                  <c:v>3.72695536661293</c:v>
                </c:pt>
                <c:pt idx="42">
                  <c:v>3.78150199781339</c:v>
                </c:pt>
                <c:pt idx="43">
                  <c:v>3.80768798441331</c:v>
                </c:pt>
                <c:pt idx="44">
                  <c:v>3.80597031855101</c:v>
                </c:pt>
                <c:pt idx="45">
                  <c:v>3.87153868196887</c:v>
                </c:pt>
                <c:pt idx="46">
                  <c:v>3.91330678714658</c:v>
                </c:pt>
                <c:pt idx="47">
                  <c:v>3.92488172069948</c:v>
                </c:pt>
                <c:pt idx="48">
                  <c:v>3.97044161522442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RUT_data!$F$590</c:f>
              <c:strCache>
                <c:ptCount val="1"/>
                <c:pt idx="0">
                  <c:v>30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RUT_data!$G$590:$H$590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RUT_data!$G$591:$H$591</c:f>
              <c:numCache>
                <c:formatCode>General</c:formatCode>
                <c:ptCount val="2"/>
                <c:pt idx="0">
                  <c:v>3</c:v>
                </c:pt>
                <c:pt idx="1">
                  <c:v>4.8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RUT_data!$F$592</c:f>
              <c:strCache>
                <c:ptCount val="1"/>
                <c:pt idx="0">
                  <c:v>31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RUT_data!$G$592:$H$592</c:f>
              <c:numCache>
                <c:formatCode>General</c:formatCode>
                <c:ptCount val="2"/>
                <c:pt idx="0">
                  <c:v>5.9</c:v>
                </c:pt>
                <c:pt idx="1">
                  <c:v>7.5</c:v>
                </c:pt>
              </c:numCache>
            </c:numRef>
          </c:xVal>
          <c:yVal>
            <c:numRef>
              <c:f>RUT_data!$G$593:$H$593</c:f>
              <c:numCache>
                <c:formatCode>General</c:formatCode>
                <c:ptCount val="2"/>
                <c:pt idx="0">
                  <c:v>3</c:v>
                </c:pt>
                <c:pt idx="1">
                  <c:v>4.6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RUT_data!$F$594</c:f>
              <c:strCache>
                <c:ptCount val="1"/>
                <c:pt idx="0">
                  <c:v>32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RUT_data!$G$594:$H$594</c:f>
              <c:numCache>
                <c:formatCode>General</c:formatCode>
                <c:ptCount val="2"/>
                <c:pt idx="0">
                  <c:v>6.1</c:v>
                </c:pt>
                <c:pt idx="1">
                  <c:v>7.5</c:v>
                </c:pt>
              </c:numCache>
            </c:numRef>
          </c:xVal>
          <c:yVal>
            <c:numRef>
              <c:f>RUT_data!$G$595:$H$595</c:f>
              <c:numCache>
                <c:formatCode>General</c:formatCode>
                <c:ptCount val="2"/>
                <c:pt idx="0">
                  <c:v>3</c:v>
                </c:pt>
                <c:pt idx="1">
                  <c:v>4.4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RUT_data!$F$596</c:f>
              <c:strCache>
                <c:ptCount val="1"/>
                <c:pt idx="0">
                  <c:v>33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RUT_data!$G$596:$H$596</c:f>
              <c:numCache>
                <c:formatCode>General</c:formatCode>
                <c:ptCount val="2"/>
                <c:pt idx="0">
                  <c:v>6.3</c:v>
                </c:pt>
                <c:pt idx="1">
                  <c:v>7.5</c:v>
                </c:pt>
              </c:numCache>
            </c:numRef>
          </c:xVal>
          <c:yVal>
            <c:numRef>
              <c:f>RUT_data!$G$597:$H$597</c:f>
              <c:numCache>
                <c:formatCode>General</c:formatCode>
                <c:ptCount val="2"/>
                <c:pt idx="0">
                  <c:v>3</c:v>
                </c:pt>
                <c:pt idx="1">
                  <c:v>4.2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RUT_data!$F$598</c:f>
              <c:strCache>
                <c:ptCount val="1"/>
                <c:pt idx="0">
                  <c:v>34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RUT_data!$G$598:$H$598</c:f>
              <c:numCache>
                <c:formatCode>General</c:formatCode>
                <c:ptCount val="2"/>
                <c:pt idx="0">
                  <c:v>6.5</c:v>
                </c:pt>
                <c:pt idx="1">
                  <c:v>7.5</c:v>
                </c:pt>
              </c:numCache>
            </c:numRef>
          </c:xVal>
          <c:yVal>
            <c:numRef>
              <c:f>RUT_data!$G$599:$H$599</c:f>
              <c:numCache>
                <c:formatCode>General</c:formatCode>
                <c:ptCount val="2"/>
                <c:pt idx="0">
                  <c:v>3</c:v>
                </c:pt>
                <c:pt idx="1">
                  <c:v>4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RUT_data!$F$600</c:f>
              <c:strCache>
                <c:ptCount val="1"/>
                <c:pt idx="0">
                  <c:v>35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RUT_data!$G$600:$H$600</c:f>
              <c:numCache>
                <c:formatCode>General</c:formatCode>
                <c:ptCount val="2"/>
                <c:pt idx="0">
                  <c:v>6.7</c:v>
                </c:pt>
                <c:pt idx="1">
                  <c:v>7.5</c:v>
                </c:pt>
              </c:numCache>
            </c:numRef>
          </c:xVal>
          <c:yVal>
            <c:numRef>
              <c:f>RUT_data!$G$601:$H$601</c:f>
              <c:numCache>
                <c:formatCode>General</c:formatCode>
                <c:ptCount val="2"/>
                <c:pt idx="0">
                  <c:v>3</c:v>
                </c:pt>
                <c:pt idx="1">
                  <c:v>3.8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RUT_data!$F$602</c:f>
              <c:strCache>
                <c:ptCount val="1"/>
                <c:pt idx="0">
                  <c:v>36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RUT_data!$G$602:$H$602</c:f>
              <c:numCache>
                <c:formatCode>General</c:formatCode>
                <c:ptCount val="2"/>
                <c:pt idx="0">
                  <c:v>6.9</c:v>
                </c:pt>
                <c:pt idx="1">
                  <c:v>7.5</c:v>
                </c:pt>
              </c:numCache>
            </c:numRef>
          </c:xVal>
          <c:yVal>
            <c:numRef>
              <c:f>RUT_data!$G$603:$H$603</c:f>
              <c:numCache>
                <c:formatCode>General</c:formatCode>
                <c:ptCount val="2"/>
                <c:pt idx="0">
                  <c:v>3</c:v>
                </c:pt>
                <c:pt idx="1">
                  <c:v>3.6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RUT_data!$F$604</c:f>
              <c:strCache>
                <c:ptCount val="1"/>
                <c:pt idx="0">
                  <c:v>37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RUT_data!$G$604:$H$604</c:f>
              <c:numCache>
                <c:formatCode>General</c:formatCode>
                <c:ptCount val="2"/>
                <c:pt idx="0">
                  <c:v>7.1</c:v>
                </c:pt>
                <c:pt idx="1">
                  <c:v>7.5</c:v>
                </c:pt>
              </c:numCache>
            </c:numRef>
          </c:xVal>
          <c:yVal>
            <c:numRef>
              <c:f>RUT_data!$G$605:$H$605</c:f>
              <c:numCache>
                <c:formatCode>General</c:formatCode>
                <c:ptCount val="2"/>
                <c:pt idx="0">
                  <c:v>3</c:v>
                </c:pt>
                <c:pt idx="1">
                  <c:v>3.4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RUT_data!$F$606</c:f>
              <c:strCache>
                <c:ptCount val="1"/>
                <c:pt idx="0">
                  <c:v>38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RUT_data!$G$606:$H$606</c:f>
              <c:numCache>
                <c:formatCode>General</c:formatCode>
                <c:ptCount val="2"/>
                <c:pt idx="0">
                  <c:v>7.3</c:v>
                </c:pt>
                <c:pt idx="1">
                  <c:v>7.5</c:v>
                </c:pt>
              </c:numCache>
            </c:numRef>
          </c:xVal>
          <c:yVal>
            <c:numRef>
              <c:f>RUT_data!$G$607:$H$607</c:f>
              <c:numCache>
                <c:formatCode>General</c:formatCode>
                <c:ptCount val="2"/>
                <c:pt idx="0">
                  <c:v>3</c:v>
                </c:pt>
                <c:pt idx="1">
                  <c:v>3.2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RUT_data!$F$608</c:f>
              <c:strCache>
                <c:ptCount val="1"/>
                <c:pt idx="0">
                  <c:v>39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RUT_data!$G$608:$H$608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RUT_data!$G$609:$H$609</c:f>
              <c:numCache>
                <c:formatCode>General</c:formatCode>
                <c:ptCount val="2"/>
                <c:pt idx="0">
                  <c:v>3.2</c:v>
                </c:pt>
                <c:pt idx="1">
                  <c:v>5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RUT_data!$F$610</c:f>
              <c:strCache>
                <c:ptCount val="1"/>
                <c:pt idx="0">
                  <c:v>40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RUT_data!$G$610:$H$610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RUT_data!$G$611:$H$611</c:f>
              <c:numCache>
                <c:formatCode>General</c:formatCode>
                <c:ptCount val="2"/>
                <c:pt idx="0">
                  <c:v>3.4</c:v>
                </c:pt>
                <c:pt idx="1">
                  <c:v>5.2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RUT_data!$F$612</c:f>
              <c:strCache>
                <c:ptCount val="1"/>
                <c:pt idx="0">
                  <c:v>41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RUT_data!$G$612:$H$612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RUT_data!$G$613:$H$613</c:f>
              <c:numCache>
                <c:formatCode>General</c:formatCode>
                <c:ptCount val="2"/>
                <c:pt idx="0">
                  <c:v>3.6</c:v>
                </c:pt>
                <c:pt idx="1">
                  <c:v>5.4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RUT_data!$F$614</c:f>
              <c:strCache>
                <c:ptCount val="1"/>
                <c:pt idx="0">
                  <c:v>42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RUT_data!$G$614:$H$614</c:f>
              <c:numCache>
                <c:formatCode>General</c:formatCode>
                <c:ptCount val="2"/>
                <c:pt idx="0">
                  <c:v>5.7</c:v>
                </c:pt>
                <c:pt idx="1">
                  <c:v>7.5</c:v>
                </c:pt>
              </c:numCache>
            </c:numRef>
          </c:xVal>
          <c:yVal>
            <c:numRef>
              <c:f>RUT_data!$G$615:$H$615</c:f>
              <c:numCache>
                <c:formatCode>General</c:formatCode>
                <c:ptCount val="2"/>
                <c:pt idx="0">
                  <c:v>3.8</c:v>
                </c:pt>
                <c:pt idx="1">
                  <c:v>5.6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RUT_data!$F$616</c:f>
              <c:strCache>
                <c:ptCount val="1"/>
                <c:pt idx="0">
                  <c:v>43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RUT_data!$G$616:$H$616</c:f>
              <c:numCache>
                <c:formatCode>General</c:formatCode>
                <c:ptCount val="2"/>
                <c:pt idx="0">
                  <c:v>5.7</c:v>
                </c:pt>
                <c:pt idx="1">
                  <c:v>7.3</c:v>
                </c:pt>
              </c:numCache>
            </c:numRef>
          </c:xVal>
          <c:yVal>
            <c:numRef>
              <c:f>RUT_data!$G$617:$H$617</c:f>
              <c:numCache>
                <c:formatCode>General</c:formatCode>
                <c:ptCount val="2"/>
                <c:pt idx="0">
                  <c:v>4</c:v>
                </c:pt>
                <c:pt idx="1">
                  <c:v>5.6</c:v>
                </c:pt>
              </c:numCache>
            </c:numRef>
          </c:yVal>
          <c:smooth val="1"/>
        </c:ser>
        <c:ser>
          <c:idx val="18"/>
          <c:order val="18"/>
          <c:tx>
            <c:strRef>
              <c:f>RUT_data!$F$618</c:f>
              <c:strCache>
                <c:ptCount val="1"/>
                <c:pt idx="0">
                  <c:v>44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RUT_data!$G$618:$H$618</c:f>
              <c:numCache>
                <c:formatCode>General</c:formatCode>
                <c:ptCount val="2"/>
                <c:pt idx="0">
                  <c:v>5.7</c:v>
                </c:pt>
                <c:pt idx="1">
                  <c:v>7.1</c:v>
                </c:pt>
              </c:numCache>
            </c:numRef>
          </c:xVal>
          <c:yVal>
            <c:numRef>
              <c:f>RUT_data!$G$619:$H$619</c:f>
              <c:numCache>
                <c:formatCode>General</c:formatCode>
                <c:ptCount val="2"/>
                <c:pt idx="0">
                  <c:v>4.2</c:v>
                </c:pt>
                <c:pt idx="1">
                  <c:v>5.6</c:v>
                </c:pt>
              </c:numCache>
            </c:numRef>
          </c:yVal>
          <c:smooth val="1"/>
        </c:ser>
        <c:ser>
          <c:idx val="19"/>
          <c:order val="19"/>
          <c:tx>
            <c:strRef>
              <c:f>RUT_data!$F$620</c:f>
              <c:strCache>
                <c:ptCount val="1"/>
                <c:pt idx="0">
                  <c:v>45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RUT_data!$G$620:$H$620</c:f>
              <c:numCache>
                <c:formatCode>General</c:formatCode>
                <c:ptCount val="2"/>
                <c:pt idx="0">
                  <c:v>5.7</c:v>
                </c:pt>
                <c:pt idx="1">
                  <c:v>6.9</c:v>
                </c:pt>
              </c:numCache>
            </c:numRef>
          </c:xVal>
          <c:yVal>
            <c:numRef>
              <c:f>RUT_data!$G$621:$H$621</c:f>
              <c:numCache>
                <c:formatCode>General</c:formatCode>
                <c:ptCount val="2"/>
                <c:pt idx="0">
                  <c:v>4.4</c:v>
                </c:pt>
                <c:pt idx="1">
                  <c:v>5.6</c:v>
                </c:pt>
              </c:numCache>
            </c:numRef>
          </c:yVal>
          <c:smooth val="1"/>
        </c:ser>
        <c:ser>
          <c:idx val="20"/>
          <c:order val="20"/>
          <c:tx>
            <c:strRef>
              <c:f>RUT_data!$F$622</c:f>
              <c:strCache>
                <c:ptCount val="1"/>
                <c:pt idx="0">
                  <c:v>46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RUT_data!$G$622:$H$622</c:f>
              <c:numCache>
                <c:formatCode>General</c:formatCode>
                <c:ptCount val="2"/>
                <c:pt idx="0">
                  <c:v>5.7</c:v>
                </c:pt>
                <c:pt idx="1">
                  <c:v>6.7</c:v>
                </c:pt>
              </c:numCache>
            </c:numRef>
          </c:xVal>
          <c:yVal>
            <c:numRef>
              <c:f>RUT_data!$G$623:$H$623</c:f>
              <c:numCache>
                <c:formatCode>General</c:formatCode>
                <c:ptCount val="2"/>
                <c:pt idx="0">
                  <c:v>4.6</c:v>
                </c:pt>
                <c:pt idx="1">
                  <c:v>5.6</c:v>
                </c:pt>
              </c:numCache>
            </c:numRef>
          </c:yVal>
          <c:smooth val="1"/>
        </c:ser>
        <c:ser>
          <c:idx val="21"/>
          <c:order val="21"/>
          <c:tx>
            <c:strRef>
              <c:f>RUT_data!$F$624</c:f>
              <c:strCache>
                <c:ptCount val="1"/>
                <c:pt idx="0">
                  <c:v>47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RUT_data!$G$624:$H$624</c:f>
              <c:numCache>
                <c:formatCode>General</c:formatCode>
                <c:ptCount val="2"/>
                <c:pt idx="0">
                  <c:v>5.7</c:v>
                </c:pt>
                <c:pt idx="1">
                  <c:v>6.5</c:v>
                </c:pt>
              </c:numCache>
            </c:numRef>
          </c:xVal>
          <c:yVal>
            <c:numRef>
              <c:f>RUT_data!$G$625:$H$625</c:f>
              <c:numCache>
                <c:formatCode>General</c:formatCode>
                <c:ptCount val="2"/>
                <c:pt idx="0">
                  <c:v>4.8</c:v>
                </c:pt>
                <c:pt idx="1">
                  <c:v>5.6</c:v>
                </c:pt>
              </c:numCache>
            </c:numRef>
          </c:yVal>
          <c:smooth val="1"/>
        </c:ser>
        <c:ser>
          <c:idx val="22"/>
          <c:order val="22"/>
          <c:tx>
            <c:strRef>
              <c:f>RUT_data!$F$626</c:f>
              <c:strCache>
                <c:ptCount val="1"/>
                <c:pt idx="0">
                  <c:v>48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RUT_data!$G$626:$H$626</c:f>
              <c:numCache>
                <c:formatCode>General</c:formatCode>
                <c:ptCount val="2"/>
                <c:pt idx="0">
                  <c:v>5.7</c:v>
                </c:pt>
                <c:pt idx="1">
                  <c:v>6.3</c:v>
                </c:pt>
              </c:numCache>
            </c:numRef>
          </c:xVal>
          <c:yVal>
            <c:numRef>
              <c:f>RUT_data!$G$627:$H$627</c:f>
              <c:numCache>
                <c:formatCode>General</c:formatCode>
                <c:ptCount val="2"/>
                <c:pt idx="0">
                  <c:v>5</c:v>
                </c:pt>
                <c:pt idx="1">
                  <c:v>5.6</c:v>
                </c:pt>
              </c:numCache>
            </c:numRef>
          </c:yVal>
          <c:smooth val="1"/>
        </c:ser>
        <c:ser>
          <c:idx val="23"/>
          <c:order val="23"/>
          <c:tx>
            <c:strRef>
              <c:f>RUT_data!$F$628</c:f>
              <c:strCache>
                <c:ptCount val="1"/>
                <c:pt idx="0">
                  <c:v>49</c:v>
                </c:pt>
              </c:strCache>
            </c:strRef>
          </c:tx>
          <c:spPr>
            <a:noFill/>
            <a:ln w="28575">
              <a:solidFill>
                <a:schemeClr val="accent6">
                  <a:tint val="58000"/>
                </a:schemeClr>
              </a:solidFill>
            </a:ln>
            <a:effectLst/>
          </c:spPr>
          <c:marker>
            <c:symbol val="none"/>
          </c:marker>
          <c:dPt>
            <c:idx val="1"/>
            <c:bubble3D val="0"/>
            <c:spPr>
              <a:noFill/>
              <a:ln w="12700">
                <a:solidFill>
                  <a:schemeClr val="bg1">
                    <a:lumMod val="75000"/>
                  </a:schemeClr>
                </a:solidFill>
              </a:ln>
              <a:effectLst/>
            </c:spPr>
          </c:dPt>
          <c:xVal>
            <c:numRef>
              <c:f>RUT_data!$G$628:$H$628</c:f>
              <c:numCache>
                <c:formatCode>General</c:formatCode>
                <c:ptCount val="2"/>
                <c:pt idx="0">
                  <c:v>5.7</c:v>
                </c:pt>
                <c:pt idx="1">
                  <c:v>6.1</c:v>
                </c:pt>
              </c:numCache>
            </c:numRef>
          </c:xVal>
          <c:yVal>
            <c:numRef>
              <c:f>RUT_data!$G$629:$H$629</c:f>
              <c:numCache>
                <c:formatCode>General</c:formatCode>
                <c:ptCount val="2"/>
                <c:pt idx="0">
                  <c:v>5.2</c:v>
                </c:pt>
                <c:pt idx="1">
                  <c:v>5.6</c:v>
                </c:pt>
              </c:numCache>
            </c:numRef>
          </c:yVal>
          <c:smooth val="1"/>
        </c:ser>
        <c:ser>
          <c:idx val="24"/>
          <c:order val="24"/>
          <c:tx>
            <c:strRef>
              <c:f>RUT_data!$F$630</c:f>
              <c:strCache>
                <c:ptCount val="1"/>
                <c:pt idx="0">
                  <c:v>50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RUT_data!$G$630:$H$630</c:f>
              <c:numCache>
                <c:formatCode>General</c:formatCode>
                <c:ptCount val="2"/>
                <c:pt idx="0">
                  <c:v>5.7</c:v>
                </c:pt>
                <c:pt idx="1">
                  <c:v>5.9</c:v>
                </c:pt>
              </c:numCache>
            </c:numRef>
          </c:xVal>
          <c:yVal>
            <c:numRef>
              <c:f>RUT_data!$G$631:$H$631</c:f>
              <c:numCache>
                <c:formatCode>General</c:formatCode>
                <c:ptCount val="2"/>
                <c:pt idx="0">
                  <c:v>5.4</c:v>
                </c:pt>
                <c:pt idx="1">
                  <c:v>5.6</c:v>
                </c:pt>
              </c:numCache>
            </c:numRef>
          </c:yVal>
          <c:smooth val="1"/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axId val="78518528"/>
        <c:axId val="78544896"/>
      </c:scatterChart>
      <c:valAx>
        <c:axId val="78518528"/>
        <c:scaling>
          <c:orientation val="minMax"/>
          <c:max val="7.5"/>
          <c:min val="5.7"/>
        </c:scaling>
        <c:delete val="0"/>
        <c:axPos val="b"/>
        <c:majorGridlines>
          <c:spPr>
            <a:noFill/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txPr>
          <a:bodyPr rot="-60000000" spcFirstLastPara="0" vertOverflow="ellipsis" horzOverflow="overflow" vert="horz" wrap="square" anchor="ctr" anchorCtr="1"/>
          <a:lstStyle/>
          <a:p>
            <a:pPr>
              <a:defRPr sz="1000" b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8544896"/>
        <c:crosses val="autoZero"/>
        <c:crossBetween val="midCat"/>
        <c:majorUnit val="0.2"/>
      </c:valAx>
      <c:valAx>
        <c:axId val="78544896"/>
        <c:scaling>
          <c:orientation val="minMax"/>
          <c:max val="5.6"/>
          <c:min val="3"/>
        </c:scaling>
        <c:delete val="0"/>
        <c:axPos val="l"/>
        <c:majorGridlines>
          <c:spPr>
            <a:noFill/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txPr>
          <a:bodyPr rot="-60000000" spcFirstLastPara="0" vertOverflow="ellipsis" horzOverflow="overflow" vert="horz" wrap="square" anchor="ctr" anchorCtr="1"/>
          <a:lstStyle/>
          <a:p>
            <a:pPr>
              <a:defRPr sz="1000" b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8518528"/>
        <c:crosses val="autoZero"/>
        <c:crossBetween val="midCat"/>
        <c:majorUnit val="0.2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</a:schemeClr>
      </a:solidFill>
      <a:prstDash val="solid"/>
    </a:ln>
    <a:effectLst/>
  </c:spPr>
  <c:txPr>
    <a:bodyPr rot="0" spcFirstLastPara="0" vertOverflow="ellipsis" horzOverflow="overflow" vert="horz" wrap="square" anchor="ctr" anchorCtr="1"/>
    <a:lstStyle/>
    <a:p>
      <a:pPr>
        <a:defRPr lang="en-US"/>
      </a:pPr>
    </a:p>
  </c:txPr>
  <c:printSettings>
    <c:headerFooter/>
    <c:pageMargins r="0.7" b="0.75" l="0.7" footer="0.3" header="0.3" t="0.75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2056861212959"/>
          <c:y val="0.069919072615923"/>
          <c:w val="0.709195937464339"/>
          <c:h val="0.756726979566353"/>
        </c:manualLayout>
      </c:layout>
      <c:scatterChart>
        <c:scatterStyle val="smooth"/>
        <c:varyColors val="0"/>
        <c:ser>
          <c:idx val="0"/>
          <c:order val="0"/>
          <c:tx>
            <c:strRef>
              <c:f>RUT_data!$F$434</c:f>
              <c:strCache>
                <c:ptCount val="1"/>
                <c:pt idx="0">
                  <c:v>Nigeria</c:v>
                </c:pt>
              </c:strCache>
            </c:strRef>
          </c:tx>
          <c:spPr>
            <a:noFill/>
            <a:ln w="28575">
              <a:solidFill>
                <a:schemeClr val="accent1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RUT_data!$G$434:$BC$434</c:f>
              <c:numCache>
                <c:formatCode>General</c:formatCode>
                <c:ptCount val="49"/>
                <c:pt idx="0">
                  <c:v>6.5369673842244</c:v>
                </c:pt>
                <c:pt idx="1">
                  <c:v>6.55928757615064</c:v>
                </c:pt>
                <c:pt idx="2">
                  <c:v>6.59297470295239</c:v>
                </c:pt>
                <c:pt idx="3">
                  <c:v>6.61020606957136</c:v>
                </c:pt>
                <c:pt idx="4">
                  <c:v>6.63907461955914</c:v>
                </c:pt>
                <c:pt idx="5">
                  <c:v>6.59687544964232</c:v>
                </c:pt>
                <c:pt idx="6">
                  <c:v>6.62351629278123</c:v>
                </c:pt>
                <c:pt idx="7">
                  <c:v>6.62399369392453</c:v>
                </c:pt>
                <c:pt idx="8">
                  <c:v>6.71556731787249</c:v>
                </c:pt>
                <c:pt idx="9">
                  <c:v>6.78578030543061</c:v>
                </c:pt>
                <c:pt idx="10">
                  <c:v>6.68311317223423</c:v>
                </c:pt>
                <c:pt idx="11">
                  <c:v>6.55617913065841</c:v>
                </c:pt>
                <c:pt idx="12">
                  <c:v>6.60338039051049</c:v>
                </c:pt>
                <c:pt idx="13">
                  <c:v>6.70070315115843</c:v>
                </c:pt>
                <c:pt idx="14">
                  <c:v>6.67388179561648</c:v>
                </c:pt>
                <c:pt idx="15">
                  <c:v>6.61472639855455</c:v>
                </c:pt>
                <c:pt idx="16">
                  <c:v>6.60007603789641</c:v>
                </c:pt>
                <c:pt idx="17">
                  <c:v>6.57809424341943</c:v>
                </c:pt>
                <c:pt idx="18">
                  <c:v>6.60315075167494</c:v>
                </c:pt>
                <c:pt idx="19">
                  <c:v>6.65906103837591</c:v>
                </c:pt>
                <c:pt idx="20">
                  <c:v>6.6529800961617</c:v>
                </c:pt>
                <c:pt idx="21">
                  <c:v>6.67784860456586</c:v>
                </c:pt>
                <c:pt idx="22">
                  <c:v>6.69340261690524</c:v>
                </c:pt>
                <c:pt idx="23">
                  <c:v>6.74530647994725</c:v>
                </c:pt>
                <c:pt idx="24">
                  <c:v>6.82030020827445</c:v>
                </c:pt>
                <c:pt idx="25">
                  <c:v>6.8767023233639</c:v>
                </c:pt>
                <c:pt idx="26">
                  <c:v>6.89867820545574</c:v>
                </c:pt>
                <c:pt idx="27">
                  <c:v>7.04014999236695</c:v>
                </c:pt>
                <c:pt idx="28">
                  <c:v>7.12995473367131</c:v>
                </c:pt>
                <c:pt idx="29">
                  <c:v>7.19732315198732</c:v>
                </c:pt>
                <c:pt idx="30">
                  <c:v>7.32446586277275</c:v>
                </c:pt>
                <c:pt idx="31">
                  <c:v>7.40023374616899</c:v>
                </c:pt>
                <c:pt idx="32">
                  <c:v>7.46034728225031</c:v>
                </c:pt>
                <c:pt idx="33">
                  <c:v>7.49499310297333</c:v>
                </c:pt>
                <c:pt idx="34">
                  <c:v>7.52630730526998</c:v>
                </c:pt>
                <c:pt idx="35">
                  <c:v>7.56820462405401</c:v>
                </c:pt>
                <c:pt idx="36">
                  <c:v>7.60959138808638</c:v>
                </c:pt>
                <c:pt idx="37">
                  <c:v>7.66610936481818</c:v>
                </c:pt>
                <c:pt idx="38">
                  <c:v>7.7089417925579</c:v>
                </c:pt>
                <c:pt idx="39">
                  <c:v>7.71595488252437</c:v>
                </c:pt>
                <c:pt idx="40">
                  <c:v>7.71718704458142</c:v>
                </c:pt>
                <c:pt idx="41">
                  <c:v>7.76523219103717</c:v>
                </c:pt>
                <c:pt idx="42">
                  <c:v>7.82462798317926</c:v>
                </c:pt>
                <c:pt idx="43">
                  <c:v>7.88950663893748</c:v>
                </c:pt>
                <c:pt idx="44">
                  <c:v>7.93381046656328</c:v>
                </c:pt>
                <c:pt idx="45">
                  <c:v>7.98695650052135</c:v>
                </c:pt>
                <c:pt idx="46">
                  <c:v>7.91225823315757</c:v>
                </c:pt>
                <c:pt idx="47">
                  <c:v>7.98135057023357</c:v>
                </c:pt>
                <c:pt idx="48">
                  <c:v>7.84151529627998</c:v>
                </c:pt>
              </c:numCache>
            </c:numRef>
          </c:xVal>
          <c:yVal>
            <c:numRef>
              <c:f>RUT_data!$G$435:$BC$435</c:f>
              <c:numCache>
                <c:formatCode>General</c:formatCode>
                <c:ptCount val="49"/>
                <c:pt idx="0">
                  <c:v>4.84755900478965</c:v>
                </c:pt>
                <c:pt idx="1">
                  <c:v>4.88102069159042</c:v>
                </c:pt>
                <c:pt idx="2">
                  <c:v>4.90170393074506</c:v>
                </c:pt>
                <c:pt idx="3">
                  <c:v>4.92504868933781</c:v>
                </c:pt>
                <c:pt idx="4">
                  <c:v>4.945970734016</c:v>
                </c:pt>
                <c:pt idx="5">
                  <c:v>4.94940067776686</c:v>
                </c:pt>
                <c:pt idx="6">
                  <c:v>4.97831200027525</c:v>
                </c:pt>
                <c:pt idx="7">
                  <c:v>4.99678505838301</c:v>
                </c:pt>
                <c:pt idx="8">
                  <c:v>5.04574144013978</c:v>
                </c:pt>
                <c:pt idx="9">
                  <c:v>5.15747176086663</c:v>
                </c:pt>
                <c:pt idx="10">
                  <c:v>5.06854418742301</c:v>
                </c:pt>
                <c:pt idx="11">
                  <c:v>5.00619719817525</c:v>
                </c:pt>
                <c:pt idx="12">
                  <c:v>4.97766736673342</c:v>
                </c:pt>
                <c:pt idx="13">
                  <c:v>5.12425332282215</c:v>
                </c:pt>
                <c:pt idx="14">
                  <c:v>5.12156225716658</c:v>
                </c:pt>
                <c:pt idx="15">
                  <c:v>5.05944827325008</c:v>
                </c:pt>
                <c:pt idx="16">
                  <c:v>5.101753223519</c:v>
                </c:pt>
                <c:pt idx="17">
                  <c:v>5.10374132932348</c:v>
                </c:pt>
                <c:pt idx="18">
                  <c:v>5.1316881199811</c:v>
                </c:pt>
                <c:pt idx="19">
                  <c:v>5.16065200903429</c:v>
                </c:pt>
                <c:pt idx="20">
                  <c:v>5.19995434400887</c:v>
                </c:pt>
                <c:pt idx="21">
                  <c:v>5.21508229886757</c:v>
                </c:pt>
                <c:pt idx="22">
                  <c:v>5.23110543497014</c:v>
                </c:pt>
                <c:pt idx="23">
                  <c:v>5.22791130719867</c:v>
                </c:pt>
                <c:pt idx="24">
                  <c:v>5.27527702706597</c:v>
                </c:pt>
                <c:pt idx="25">
                  <c:v>5.26820935425225</c:v>
                </c:pt>
                <c:pt idx="26">
                  <c:v>5.28207366044002</c:v>
                </c:pt>
                <c:pt idx="27">
                  <c:v>5.41990143476254</c:v>
                </c:pt>
                <c:pt idx="28">
                  <c:v>5.46836378474921</c:v>
                </c:pt>
                <c:pt idx="29">
                  <c:v>5.50799007696981</c:v>
                </c:pt>
                <c:pt idx="30">
                  <c:v>5.58294462529066</c:v>
                </c:pt>
                <c:pt idx="31">
                  <c:v>5.6402879908597</c:v>
                </c:pt>
                <c:pt idx="32">
                  <c:v>5.67943838848704</c:v>
                </c:pt>
                <c:pt idx="33">
                  <c:v>5.69133949138126</c:v>
                </c:pt>
                <c:pt idx="34">
                  <c:v>5.6930121992653</c:v>
                </c:pt>
                <c:pt idx="35">
                  <c:v>5.72672262054227</c:v>
                </c:pt>
                <c:pt idx="36">
                  <c:v>5.77149723396576</c:v>
                </c:pt>
                <c:pt idx="37">
                  <c:v>5.79345165020104</c:v>
                </c:pt>
                <c:pt idx="38">
                  <c:v>5.84370276245086</c:v>
                </c:pt>
                <c:pt idx="39">
                  <c:v>5.83970261665622</c:v>
                </c:pt>
                <c:pt idx="40">
                  <c:v>5.86374550110218</c:v>
                </c:pt>
                <c:pt idx="41">
                  <c:v>5.89437021022994</c:v>
                </c:pt>
                <c:pt idx="42">
                  <c:v>5.9414766085892</c:v>
                </c:pt>
                <c:pt idx="43">
                  <c:v>5.99510805367841</c:v>
                </c:pt>
                <c:pt idx="44">
                  <c:v>6.02385342527443</c:v>
                </c:pt>
                <c:pt idx="45">
                  <c:v>6.06684655736116</c:v>
                </c:pt>
                <c:pt idx="46">
                  <c:v>5.98904248790039</c:v>
                </c:pt>
                <c:pt idx="47">
                  <c:v>6.06683864846477</c:v>
                </c:pt>
                <c:pt idx="48">
                  <c:v>6.02758787743117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RUT_data!$F$438</c:f>
              <c:strCache>
                <c:ptCount val="1"/>
                <c:pt idx="0">
                  <c:v>Kenya</c:v>
                </c:pt>
              </c:strCache>
            </c:strRef>
          </c:tx>
          <c:spPr>
            <a:noFill/>
            <a:ln w="28575">
              <a:solidFill>
                <a:schemeClr val="accent2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RUT_data!$G$438:$BC$438</c:f>
              <c:numCache>
                <c:formatCode>General</c:formatCode>
                <c:ptCount val="49"/>
                <c:pt idx="0">
                  <c:v>6.1116987697369</c:v>
                </c:pt>
                <c:pt idx="1">
                  <c:v>6.12595261071461</c:v>
                </c:pt>
                <c:pt idx="2">
                  <c:v>6.10319491942821</c:v>
                </c:pt>
                <c:pt idx="3">
                  <c:v>6.10697134581791</c:v>
                </c:pt>
                <c:pt idx="4">
                  <c:v>6.1104988950615</c:v>
                </c:pt>
                <c:pt idx="5">
                  <c:v>6.09274821311879</c:v>
                </c:pt>
                <c:pt idx="6">
                  <c:v>6.0969585210451</c:v>
                </c:pt>
                <c:pt idx="7">
                  <c:v>6.1367214485055</c:v>
                </c:pt>
                <c:pt idx="8">
                  <c:v>6.14494351235585</c:v>
                </c:pt>
                <c:pt idx="9">
                  <c:v>6.13783737019014</c:v>
                </c:pt>
                <c:pt idx="10">
                  <c:v>6.12911464468948</c:v>
                </c:pt>
                <c:pt idx="11">
                  <c:v>6.14858880737511</c:v>
                </c:pt>
                <c:pt idx="12">
                  <c:v>6.16247884307346</c:v>
                </c:pt>
                <c:pt idx="13">
                  <c:v>6.14707580961638</c:v>
                </c:pt>
                <c:pt idx="14">
                  <c:v>6.13216075693799</c:v>
                </c:pt>
                <c:pt idx="15">
                  <c:v>6.18081837949486</c:v>
                </c:pt>
                <c:pt idx="16">
                  <c:v>6.24512761600251</c:v>
                </c:pt>
                <c:pt idx="17">
                  <c:v>6.22030436787005</c:v>
                </c:pt>
                <c:pt idx="18">
                  <c:v>6.22974056721686</c:v>
                </c:pt>
                <c:pt idx="19">
                  <c:v>6.16043579588721</c:v>
                </c:pt>
                <c:pt idx="20">
                  <c:v>6.1302407652832</c:v>
                </c:pt>
                <c:pt idx="21">
                  <c:v>6.20887183972043</c:v>
                </c:pt>
                <c:pt idx="22">
                  <c:v>6.20750803822874</c:v>
                </c:pt>
                <c:pt idx="23">
                  <c:v>6.08396498251831</c:v>
                </c:pt>
                <c:pt idx="24">
                  <c:v>6.17037465987912</c:v>
                </c:pt>
                <c:pt idx="25">
                  <c:v>6.23146637161278</c:v>
                </c:pt>
                <c:pt idx="26">
                  <c:v>6.20069886850995</c:v>
                </c:pt>
                <c:pt idx="27">
                  <c:v>6.24935333046146</c:v>
                </c:pt>
                <c:pt idx="28">
                  <c:v>6.26924130571342</c:v>
                </c:pt>
                <c:pt idx="29">
                  <c:v>6.2124822104477</c:v>
                </c:pt>
                <c:pt idx="30">
                  <c:v>6.20080612661891</c:v>
                </c:pt>
                <c:pt idx="31">
                  <c:v>6.20952753791394</c:v>
                </c:pt>
                <c:pt idx="32">
                  <c:v>6.13913861194382</c:v>
                </c:pt>
                <c:pt idx="33">
                  <c:v>6.12038011421701</c:v>
                </c:pt>
                <c:pt idx="34">
                  <c:v>6.10540578520566</c:v>
                </c:pt>
                <c:pt idx="35">
                  <c:v>6.02228701196004</c:v>
                </c:pt>
                <c:pt idx="36">
                  <c:v>6.01610625361908</c:v>
                </c:pt>
                <c:pt idx="37">
                  <c:v>6.04985280118861</c:v>
                </c:pt>
                <c:pt idx="38">
                  <c:v>6.09689769220819</c:v>
                </c:pt>
                <c:pt idx="39">
                  <c:v>5.99610260797353</c:v>
                </c:pt>
                <c:pt idx="40">
                  <c:v>6.0775385334285</c:v>
                </c:pt>
                <c:pt idx="41">
                  <c:v>6.10113653106768</c:v>
                </c:pt>
                <c:pt idx="42">
                  <c:v>6.0992168002627</c:v>
                </c:pt>
                <c:pt idx="43">
                  <c:v>6.09437616941066</c:v>
                </c:pt>
                <c:pt idx="44">
                  <c:v>6.104877492119</c:v>
                </c:pt>
                <c:pt idx="45">
                  <c:v>6.19387754602034</c:v>
                </c:pt>
                <c:pt idx="46">
                  <c:v>6.23181177626143</c:v>
                </c:pt>
                <c:pt idx="47">
                  <c:v>6.13844916622433</c:v>
                </c:pt>
                <c:pt idx="48">
                  <c:v>6.14987133082143</c:v>
                </c:pt>
              </c:numCache>
            </c:numRef>
          </c:xVal>
          <c:yVal>
            <c:numRef>
              <c:f>RUT_data!$G$439:$BC$439</c:f>
              <c:numCache>
                <c:formatCode>General</c:formatCode>
                <c:ptCount val="49"/>
                <c:pt idx="0">
                  <c:v>4.12112879540294</c:v>
                </c:pt>
                <c:pt idx="1">
                  <c:v>4.15020818291815</c:v>
                </c:pt>
                <c:pt idx="2">
                  <c:v>4.14751217424073</c:v>
                </c:pt>
                <c:pt idx="3">
                  <c:v>4.17460150591307</c:v>
                </c:pt>
                <c:pt idx="4">
                  <c:v>4.1946857746817</c:v>
                </c:pt>
                <c:pt idx="5">
                  <c:v>4.20780141366372</c:v>
                </c:pt>
                <c:pt idx="6">
                  <c:v>4.23061914608735</c:v>
                </c:pt>
                <c:pt idx="7">
                  <c:v>4.28945122557403</c:v>
                </c:pt>
                <c:pt idx="8">
                  <c:v>4.32236961226981</c:v>
                </c:pt>
                <c:pt idx="9">
                  <c:v>4.34450875116724</c:v>
                </c:pt>
                <c:pt idx="10">
                  <c:v>4.36749370253625</c:v>
                </c:pt>
                <c:pt idx="11">
                  <c:v>4.40974596114808</c:v>
                </c:pt>
                <c:pt idx="12">
                  <c:v>4.44543447948407</c:v>
                </c:pt>
                <c:pt idx="13">
                  <c:v>4.45897405771469</c:v>
                </c:pt>
                <c:pt idx="14">
                  <c:v>4.46978391164597</c:v>
                </c:pt>
                <c:pt idx="15">
                  <c:v>4.54234262569198</c:v>
                </c:pt>
                <c:pt idx="16">
                  <c:v>4.63429648106015</c:v>
                </c:pt>
                <c:pt idx="17">
                  <c:v>4.64122505375799</c:v>
                </c:pt>
                <c:pt idx="18">
                  <c:v>4.69011727557814</c:v>
                </c:pt>
                <c:pt idx="19">
                  <c:v>4.66269849048983</c:v>
                </c:pt>
                <c:pt idx="20">
                  <c:v>4.67615535071643</c:v>
                </c:pt>
                <c:pt idx="21">
                  <c:v>4.78472535107725</c:v>
                </c:pt>
                <c:pt idx="22">
                  <c:v>4.81367759449533</c:v>
                </c:pt>
                <c:pt idx="23">
                  <c:v>4.74114623446916</c:v>
                </c:pt>
                <c:pt idx="24">
                  <c:v>4.83162340407189</c:v>
                </c:pt>
                <c:pt idx="25">
                  <c:v>4.92678217540979</c:v>
                </c:pt>
                <c:pt idx="26">
                  <c:v>4.92945057913581</c:v>
                </c:pt>
                <c:pt idx="27">
                  <c:v>5.0021987296783</c:v>
                </c:pt>
                <c:pt idx="28">
                  <c:v>5.04598461415137</c:v>
                </c:pt>
                <c:pt idx="29">
                  <c:v>5.03422490881563</c:v>
                </c:pt>
                <c:pt idx="30">
                  <c:v>5.05510093868458</c:v>
                </c:pt>
                <c:pt idx="31">
                  <c:v>5.09394804422778</c:v>
                </c:pt>
                <c:pt idx="32">
                  <c:v>5.06839804624415</c:v>
                </c:pt>
                <c:pt idx="33">
                  <c:v>5.07468131557009</c:v>
                </c:pt>
                <c:pt idx="34">
                  <c:v>5.09416985376314</c:v>
                </c:pt>
                <c:pt idx="35">
                  <c:v>5.062168547569</c:v>
                </c:pt>
                <c:pt idx="36">
                  <c:v>5.07892551224301</c:v>
                </c:pt>
                <c:pt idx="37">
                  <c:v>5.1431175820654</c:v>
                </c:pt>
                <c:pt idx="38">
                  <c:v>5.20323399708178</c:v>
                </c:pt>
                <c:pt idx="39">
                  <c:v>5.1322877681702</c:v>
                </c:pt>
                <c:pt idx="40">
                  <c:v>5.22384042225714</c:v>
                </c:pt>
                <c:pt idx="41">
                  <c:v>5.27056334553264</c:v>
                </c:pt>
                <c:pt idx="42">
                  <c:v>5.28828700780384</c:v>
                </c:pt>
                <c:pt idx="43">
                  <c:v>5.32134566946975</c:v>
                </c:pt>
                <c:pt idx="44">
                  <c:v>5.33442159970472</c:v>
                </c:pt>
                <c:pt idx="45">
                  <c:v>5.42925409017327</c:v>
                </c:pt>
                <c:pt idx="46">
                  <c:v>5.50638092952315</c:v>
                </c:pt>
                <c:pt idx="47">
                  <c:v>5.43652620670845</c:v>
                </c:pt>
                <c:pt idx="48">
                  <c:v>5.43972138190071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RUT_data!$F$436</c:f>
              <c:strCache>
                <c:ptCount val="1"/>
                <c:pt idx="0">
                  <c:v>South Africa</c:v>
                </c:pt>
              </c:strCache>
            </c:strRef>
          </c:tx>
          <c:spPr>
            <a:noFill/>
            <a:ln w="28575">
              <a:solidFill>
                <a:schemeClr val="accent3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RUT_data!$G$436:$BC$436</c:f>
              <c:numCache>
                <c:formatCode>General</c:formatCode>
                <c:ptCount val="49"/>
                <c:pt idx="0">
                  <c:v>7.76105600254171</c:v>
                </c:pt>
                <c:pt idx="1">
                  <c:v>7.76526307890807</c:v>
                </c:pt>
                <c:pt idx="2">
                  <c:v>7.81167066625626</c:v>
                </c:pt>
                <c:pt idx="3">
                  <c:v>7.76998295220823</c:v>
                </c:pt>
                <c:pt idx="4">
                  <c:v>7.81281165559222</c:v>
                </c:pt>
                <c:pt idx="5">
                  <c:v>7.85342949239619</c:v>
                </c:pt>
                <c:pt idx="6">
                  <c:v>8.01850887493299</c:v>
                </c:pt>
                <c:pt idx="7">
                  <c:v>7.89888714394446</c:v>
                </c:pt>
                <c:pt idx="8">
                  <c:v>7.94868561362385</c:v>
                </c:pt>
                <c:pt idx="9">
                  <c:v>7.92358546421047</c:v>
                </c:pt>
                <c:pt idx="10">
                  <c:v>8.04753846820425</c:v>
                </c:pt>
                <c:pt idx="11">
                  <c:v>8.13429785093576</c:v>
                </c:pt>
                <c:pt idx="12">
                  <c:v>8.01115633034937</c:v>
                </c:pt>
                <c:pt idx="13">
                  <c:v>8.21519985675767</c:v>
                </c:pt>
                <c:pt idx="14">
                  <c:v>8.21811473339536</c:v>
                </c:pt>
                <c:pt idx="15">
                  <c:v>8.24499626290506</c:v>
                </c:pt>
                <c:pt idx="16">
                  <c:v>8.33613803423894</c:v>
                </c:pt>
                <c:pt idx="17">
                  <c:v>8.4257719642699</c:v>
                </c:pt>
                <c:pt idx="18">
                  <c:v>8.46181027561127</c:v>
                </c:pt>
                <c:pt idx="19">
                  <c:v>8.54957454292597</c:v>
                </c:pt>
                <c:pt idx="20">
                  <c:v>8.62716250094197</c:v>
                </c:pt>
                <c:pt idx="21">
                  <c:v>8.54118081534355</c:v>
                </c:pt>
                <c:pt idx="22">
                  <c:v>8.41262003508638</c:v>
                </c:pt>
                <c:pt idx="23">
                  <c:v>8.48526245335773</c:v>
                </c:pt>
                <c:pt idx="24">
                  <c:v>8.53324018203664</c:v>
                </c:pt>
                <c:pt idx="25">
                  <c:v>8.52303138865616</c:v>
                </c:pt>
                <c:pt idx="26">
                  <c:v>8.57702228593014</c:v>
                </c:pt>
                <c:pt idx="27">
                  <c:v>8.59812480832692</c:v>
                </c:pt>
                <c:pt idx="28">
                  <c:v>8.65703865150606</c:v>
                </c:pt>
                <c:pt idx="29">
                  <c:v>8.65050747559215</c:v>
                </c:pt>
                <c:pt idx="30">
                  <c:v>8.67266305414353</c:v>
                </c:pt>
                <c:pt idx="31">
                  <c:v>8.52458749533981</c:v>
                </c:pt>
                <c:pt idx="32">
                  <c:v>8.64310334558438</c:v>
                </c:pt>
                <c:pt idx="33">
                  <c:v>8.69947744343914</c:v>
                </c:pt>
                <c:pt idx="34">
                  <c:v>8.57062145261414</c:v>
                </c:pt>
                <c:pt idx="35">
                  <c:v>8.72782150797483</c:v>
                </c:pt>
                <c:pt idx="36">
                  <c:v>8.75762265252331</c:v>
                </c:pt>
                <c:pt idx="37">
                  <c:v>8.72055082570722</c:v>
                </c:pt>
                <c:pt idx="38">
                  <c:v>8.79211561907119</c:v>
                </c:pt>
                <c:pt idx="39">
                  <c:v>8.89865897556876</c:v>
                </c:pt>
                <c:pt idx="40">
                  <c:v>8.84836017880222</c:v>
                </c:pt>
                <c:pt idx="41">
                  <c:v>8.93241017632843</c:v>
                </c:pt>
                <c:pt idx="42">
                  <c:v>8.94140765768087</c:v>
                </c:pt>
                <c:pt idx="43">
                  <c:v>8.9901756522617</c:v>
                </c:pt>
                <c:pt idx="44">
                  <c:v>9.06247012771768</c:v>
                </c:pt>
                <c:pt idx="45">
                  <c:v>9.05929558362556</c:v>
                </c:pt>
                <c:pt idx="46">
                  <c:v>9.08281587400978</c:v>
                </c:pt>
                <c:pt idx="47">
                  <c:v>9.21847505835484</c:v>
                </c:pt>
                <c:pt idx="48">
                  <c:v>9.22290330536785</c:v>
                </c:pt>
              </c:numCache>
            </c:numRef>
          </c:xVal>
          <c:yVal>
            <c:numRef>
              <c:f>RUT_data!$G$437:$BC$437</c:f>
              <c:numCache>
                <c:formatCode>General</c:formatCode>
                <c:ptCount val="49"/>
                <c:pt idx="0">
                  <c:v>3.94206230222932</c:v>
                </c:pt>
                <c:pt idx="1">
                  <c:v>3.96422992110076</c:v>
                </c:pt>
                <c:pt idx="2">
                  <c:v>4.02293249424724</c:v>
                </c:pt>
                <c:pt idx="3">
                  <c:v>4.00390999102236</c:v>
                </c:pt>
                <c:pt idx="4">
                  <c:v>4.06445978667066</c:v>
                </c:pt>
                <c:pt idx="5">
                  <c:v>4.11472548193313</c:v>
                </c:pt>
                <c:pt idx="6">
                  <c:v>4.27830477959009</c:v>
                </c:pt>
                <c:pt idx="7">
                  <c:v>4.16377401395932</c:v>
                </c:pt>
                <c:pt idx="8">
                  <c:v>4.22136050458374</c:v>
                </c:pt>
                <c:pt idx="9">
                  <c:v>4.20108572307412</c:v>
                </c:pt>
                <c:pt idx="10">
                  <c:v>4.3062586087568</c:v>
                </c:pt>
                <c:pt idx="11">
                  <c:v>4.3741589796566</c:v>
                </c:pt>
                <c:pt idx="12">
                  <c:v>4.243370814675</c:v>
                </c:pt>
                <c:pt idx="13">
                  <c:v>4.41585844403331</c:v>
                </c:pt>
                <c:pt idx="14">
                  <c:v>4.396425853754</c:v>
                </c:pt>
                <c:pt idx="15">
                  <c:v>4.39064337247677</c:v>
                </c:pt>
                <c:pt idx="16">
                  <c:v>4.44773349442406</c:v>
                </c:pt>
                <c:pt idx="17">
                  <c:v>4.49643175936019</c:v>
                </c:pt>
                <c:pt idx="18">
                  <c:v>4.48590867993045</c:v>
                </c:pt>
                <c:pt idx="19">
                  <c:v>4.52744668753753</c:v>
                </c:pt>
                <c:pt idx="20">
                  <c:v>4.61025466475831</c:v>
                </c:pt>
                <c:pt idx="21">
                  <c:v>4.52922658360739</c:v>
                </c:pt>
                <c:pt idx="22">
                  <c:v>4.40944639788254</c:v>
                </c:pt>
                <c:pt idx="23">
                  <c:v>4.48174060413066</c:v>
                </c:pt>
                <c:pt idx="24">
                  <c:v>4.53792632852525</c:v>
                </c:pt>
                <c:pt idx="25">
                  <c:v>4.51909979495404</c:v>
                </c:pt>
                <c:pt idx="26">
                  <c:v>4.56256269532909</c:v>
                </c:pt>
                <c:pt idx="27">
                  <c:v>4.57423850935439</c:v>
                </c:pt>
                <c:pt idx="28">
                  <c:v>4.63145989219667</c:v>
                </c:pt>
                <c:pt idx="29">
                  <c:v>4.625124341733</c:v>
                </c:pt>
                <c:pt idx="30">
                  <c:v>4.64269133346513</c:v>
                </c:pt>
                <c:pt idx="31">
                  <c:v>4.49578829629411</c:v>
                </c:pt>
                <c:pt idx="32">
                  <c:v>4.60620141291929</c:v>
                </c:pt>
                <c:pt idx="33">
                  <c:v>4.65294587250522</c:v>
                </c:pt>
                <c:pt idx="34">
                  <c:v>4.52374365034423</c:v>
                </c:pt>
                <c:pt idx="35">
                  <c:v>4.66422563952055</c:v>
                </c:pt>
                <c:pt idx="36">
                  <c:v>4.67978705528581</c:v>
                </c:pt>
                <c:pt idx="37">
                  <c:v>4.6403334932891</c:v>
                </c:pt>
                <c:pt idx="38">
                  <c:v>4.69464036056055</c:v>
                </c:pt>
                <c:pt idx="39">
                  <c:v>4.78315531758548</c:v>
                </c:pt>
                <c:pt idx="40">
                  <c:v>4.72290152995418</c:v>
                </c:pt>
                <c:pt idx="41">
                  <c:v>4.7861183523971</c:v>
                </c:pt>
                <c:pt idx="42">
                  <c:v>4.7797279846086</c:v>
                </c:pt>
                <c:pt idx="43">
                  <c:v>4.80852939963943</c:v>
                </c:pt>
                <c:pt idx="44">
                  <c:v>4.85760941444945</c:v>
                </c:pt>
                <c:pt idx="45">
                  <c:v>4.84153408734866</c:v>
                </c:pt>
                <c:pt idx="46">
                  <c:v>4.84745630624304</c:v>
                </c:pt>
                <c:pt idx="47">
                  <c:v>4.95076254652519</c:v>
                </c:pt>
                <c:pt idx="48">
                  <c:v>4.93224324036431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RUT_data!$F$440</c:f>
              <c:strCache>
                <c:ptCount val="1"/>
                <c:pt idx="0">
                  <c:v>Ethiopia</c:v>
                </c:pt>
              </c:strCache>
            </c:strRef>
          </c:tx>
          <c:spPr>
            <a:noFill/>
            <a:ln w="28575">
              <a:solidFill>
                <a:srgbClr val="FFC000"/>
              </a:solidFill>
            </a:ln>
            <a:effectLst/>
          </c:spPr>
          <c:marker>
            <c:symbol val="none"/>
          </c:marker>
          <c:xVal>
            <c:numRef>
              <c:f>RUT_data!$AM$440:$BC$440</c:f>
              <c:numCache>
                <c:formatCode>General</c:formatCode>
                <c:ptCount val="17"/>
                <c:pt idx="0">
                  <c:v>5.34089648580651</c:v>
                </c:pt>
                <c:pt idx="1">
                  <c:v>5.31902749913307</c:v>
                </c:pt>
                <c:pt idx="2">
                  <c:v>5.38489011710749</c:v>
                </c:pt>
                <c:pt idx="3">
                  <c:v>5.49489370643021</c:v>
                </c:pt>
                <c:pt idx="4">
                  <c:v>5.47588460226134</c:v>
                </c:pt>
                <c:pt idx="5">
                  <c:v>5.39403757847729</c:v>
                </c:pt>
                <c:pt idx="6">
                  <c:v>5.42865324511108</c:v>
                </c:pt>
                <c:pt idx="7">
                  <c:v>5.4287423289564</c:v>
                </c:pt>
                <c:pt idx="8">
                  <c:v>5.48903780057984</c:v>
                </c:pt>
                <c:pt idx="9">
                  <c:v>5.48195692895125</c:v>
                </c:pt>
                <c:pt idx="10">
                  <c:v>5.48160267092421</c:v>
                </c:pt>
                <c:pt idx="11">
                  <c:v>5.51744550336596</c:v>
                </c:pt>
                <c:pt idx="12">
                  <c:v>5.58592784048651</c:v>
                </c:pt>
                <c:pt idx="13">
                  <c:v>5.58682073676338</c:v>
                </c:pt>
                <c:pt idx="14">
                  <c:v>5.56225573983895</c:v>
                </c:pt>
                <c:pt idx="15">
                  <c:v>5.58834815636147</c:v>
                </c:pt>
                <c:pt idx="16">
                  <c:v>5.66308170002611</c:v>
                </c:pt>
              </c:numCache>
            </c:numRef>
          </c:xVal>
          <c:yVal>
            <c:numRef>
              <c:f>RUT_data!$AM$441:$BC$441</c:f>
              <c:numCache>
                <c:formatCode>General</c:formatCode>
                <c:ptCount val="17"/>
                <c:pt idx="0">
                  <c:v>5.00284375142853</c:v>
                </c:pt>
                <c:pt idx="1">
                  <c:v>4.9624325674843</c:v>
                </c:pt>
                <c:pt idx="2">
                  <c:v>5.02044153455212</c:v>
                </c:pt>
                <c:pt idx="3">
                  <c:v>5.11986663588501</c:v>
                </c:pt>
                <c:pt idx="4">
                  <c:v>5.14499652897725</c:v>
                </c:pt>
                <c:pt idx="5">
                  <c:v>5.12786083773956</c:v>
                </c:pt>
                <c:pt idx="6">
                  <c:v>5.15032170971906</c:v>
                </c:pt>
                <c:pt idx="7">
                  <c:v>5.188728029044</c:v>
                </c:pt>
                <c:pt idx="8">
                  <c:v>5.2375426646031</c:v>
                </c:pt>
                <c:pt idx="9">
                  <c:v>5.31599604389162</c:v>
                </c:pt>
                <c:pt idx="10">
                  <c:v>5.28216904604435</c:v>
                </c:pt>
                <c:pt idx="11">
                  <c:v>5.31251635867144</c:v>
                </c:pt>
                <c:pt idx="12">
                  <c:v>5.38586237510276</c:v>
                </c:pt>
                <c:pt idx="13">
                  <c:v>5.45948873452129</c:v>
                </c:pt>
                <c:pt idx="14">
                  <c:v>5.44322903946015</c:v>
                </c:pt>
                <c:pt idx="15">
                  <c:v>5.47445978166968</c:v>
                </c:pt>
                <c:pt idx="16">
                  <c:v>5.56154242846569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RUT_data!$F$442</c:f>
              <c:strCache>
                <c:ptCount val="1"/>
                <c:pt idx="0">
                  <c:v>Ethiopia+Eritrea</c:v>
                </c:pt>
              </c:strCache>
            </c:strRef>
          </c:tx>
          <c:spPr>
            <a:noFill/>
            <a:ln w="28575">
              <a:solidFill>
                <a:schemeClr val="accent5">
                  <a:shade val="58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RUT_data!$G$442:$BE$442</c:f>
              <c:numCache>
                <c:formatCode>General</c:formatCode>
                <c:ptCount val="51"/>
                <c:pt idx="0">
                  <c:v>5.81401495047098</c:v>
                </c:pt>
                <c:pt idx="1">
                  <c:v>5.81647701546269</c:v>
                </c:pt>
                <c:pt idx="2">
                  <c:v>5.80625373783025</c:v>
                </c:pt>
                <c:pt idx="3">
                  <c:v>5.81667371195464</c:v>
                </c:pt>
                <c:pt idx="4">
                  <c:v>5.80612934408027</c:v>
                </c:pt>
                <c:pt idx="5">
                  <c:v>5.808634221239</c:v>
                </c:pt>
                <c:pt idx="6">
                  <c:v>5.81256919489478</c:v>
                </c:pt>
                <c:pt idx="7">
                  <c:v>5.80771773711036</c:v>
                </c:pt>
                <c:pt idx="8">
                  <c:v>5.8179470999167</c:v>
                </c:pt>
                <c:pt idx="9">
                  <c:v>5.82436608833794</c:v>
                </c:pt>
                <c:pt idx="10">
                  <c:v>5.77366005374838</c:v>
                </c:pt>
                <c:pt idx="11">
                  <c:v>5.74922807502213</c:v>
                </c:pt>
                <c:pt idx="12">
                  <c:v>5.70008294489111</c:v>
                </c:pt>
                <c:pt idx="13">
                  <c:v>5.66695640486889</c:v>
                </c:pt>
                <c:pt idx="14">
                  <c:v>5.61462251550302</c:v>
                </c:pt>
                <c:pt idx="15">
                  <c:v>5.65704567165545</c:v>
                </c:pt>
                <c:pt idx="16">
                  <c:v>5.66455210098859</c:v>
                </c:pt>
                <c:pt idx="17">
                  <c:v>5.64764357215009</c:v>
                </c:pt>
                <c:pt idx="18">
                  <c:v>5.72434245219012</c:v>
                </c:pt>
                <c:pt idx="19">
                  <c:v>5.79466802434682</c:v>
                </c:pt>
                <c:pt idx="20">
                  <c:v>5.75104372676386</c:v>
                </c:pt>
                <c:pt idx="21">
                  <c:v>5.7264554206462</c:v>
                </c:pt>
                <c:pt idx="22">
                  <c:v>5.76450250762014</c:v>
                </c:pt>
                <c:pt idx="23">
                  <c:v>5.63762091073623</c:v>
                </c:pt>
                <c:pt idx="24">
                  <c:v>5.55749489565296</c:v>
                </c:pt>
                <c:pt idx="25">
                  <c:v>5.63019056171464</c:v>
                </c:pt>
                <c:pt idx="26">
                  <c:v>5.55712657164753</c:v>
                </c:pt>
                <c:pt idx="27">
                  <c:v>5.55402428216785</c:v>
                </c:pt>
                <c:pt idx="28">
                  <c:v>5.54129657449826</c:v>
                </c:pt>
                <c:pt idx="29">
                  <c:v>5.54021658070622</c:v>
                </c:pt>
                <c:pt idx="30">
                  <c:v>5.54469350379123</c:v>
                </c:pt>
                <c:pt idx="31">
                  <c:v>5.4577068363368</c:v>
                </c:pt>
                <c:pt idx="32">
                  <c:v>5.32629421775924</c:v>
                </c:pt>
                <c:pt idx="33">
                  <c:v>5.31693881855582</c:v>
                </c:pt>
                <c:pt idx="34">
                  <c:v>5.3770975528087</c:v>
                </c:pt>
                <c:pt idx="35">
                  <c:v>5.48165941604061</c:v>
                </c:pt>
                <c:pt idx="36">
                  <c:v>5.46298413619814</c:v>
                </c:pt>
                <c:pt idx="37">
                  <c:v>5.39703807850149</c:v>
                </c:pt>
                <c:pt idx="38">
                  <c:v>5.42395315590122</c:v>
                </c:pt>
                <c:pt idx="39">
                  <c:v>5.41619940239101</c:v>
                </c:pt>
                <c:pt idx="40">
                  <c:v>5.47634634382209</c:v>
                </c:pt>
                <c:pt idx="41">
                  <c:v>5.46225379961263</c:v>
                </c:pt>
                <c:pt idx="42">
                  <c:v>5.46415636412045</c:v>
                </c:pt>
                <c:pt idx="43">
                  <c:v>5.49829171654314</c:v>
                </c:pt>
                <c:pt idx="44">
                  <c:v>5.5697746806009</c:v>
                </c:pt>
                <c:pt idx="45">
                  <c:v>5.56938570523509</c:v>
                </c:pt>
                <c:pt idx="46">
                  <c:v>5.54786992376409</c:v>
                </c:pt>
                <c:pt idx="47">
                  <c:v>5.56234908009659</c:v>
                </c:pt>
                <c:pt idx="48">
                  <c:v>5.63975234450996</c:v>
                </c:pt>
                <c:pt idx="49">
                  <c:v>5.31693881855582</c:v>
                </c:pt>
                <c:pt idx="50">
                  <c:v>5.82436608833794</c:v>
                </c:pt>
              </c:numCache>
            </c:numRef>
          </c:xVal>
          <c:yVal>
            <c:numRef>
              <c:f>RUT_data!$G$443:$BE$443</c:f>
              <c:numCache>
                <c:formatCode>General</c:formatCode>
                <c:ptCount val="51"/>
                <c:pt idx="0">
                  <c:v>4.02433436871471</c:v>
                </c:pt>
                <c:pt idx="1">
                  <c:v>4.04028864854014</c:v>
                </c:pt>
                <c:pt idx="2">
                  <c:v>4.05022366871694</c:v>
                </c:pt>
                <c:pt idx="3">
                  <c:v>4.08149228376781</c:v>
                </c:pt>
                <c:pt idx="4">
                  <c:v>4.09117559303592</c:v>
                </c:pt>
                <c:pt idx="5">
                  <c:v>4.11387846943708</c:v>
                </c:pt>
                <c:pt idx="6">
                  <c:v>4.13775187134792</c:v>
                </c:pt>
                <c:pt idx="7">
                  <c:v>4.15263097221012</c:v>
                </c:pt>
                <c:pt idx="8">
                  <c:v>4.183375473929</c:v>
                </c:pt>
                <c:pt idx="9">
                  <c:v>4.21106640156304</c:v>
                </c:pt>
                <c:pt idx="10">
                  <c:v>4.18309905348123</c:v>
                </c:pt>
                <c:pt idx="11">
                  <c:v>4.18933513101098</c:v>
                </c:pt>
                <c:pt idx="12">
                  <c:v>4.18498656999219</c:v>
                </c:pt>
                <c:pt idx="13">
                  <c:v>4.17602292218071</c:v>
                </c:pt>
                <c:pt idx="14">
                  <c:v>4.15779676611426</c:v>
                </c:pt>
                <c:pt idx="15">
                  <c:v>4.22110710807333</c:v>
                </c:pt>
                <c:pt idx="16">
                  <c:v>4.24393262597478</c:v>
                </c:pt>
                <c:pt idx="17">
                  <c:v>4.23464487217027</c:v>
                </c:pt>
                <c:pt idx="18">
                  <c:v>4.32093730288581</c:v>
                </c:pt>
                <c:pt idx="19">
                  <c:v>4.39735381171988</c:v>
                </c:pt>
                <c:pt idx="20">
                  <c:v>4.38234735828716</c:v>
                </c:pt>
                <c:pt idx="21">
                  <c:v>4.38206855185453</c:v>
                </c:pt>
                <c:pt idx="22">
                  <c:v>4.44141916769246</c:v>
                </c:pt>
                <c:pt idx="23">
                  <c:v>4.35124735404898</c:v>
                </c:pt>
                <c:pt idx="24">
                  <c:v>4.30445266327781</c:v>
                </c:pt>
                <c:pt idx="25">
                  <c:v>4.41271132195926</c:v>
                </c:pt>
                <c:pt idx="26">
                  <c:v>4.37955997326752</c:v>
                </c:pt>
                <c:pt idx="27">
                  <c:v>4.40888975629294</c:v>
                </c:pt>
                <c:pt idx="28">
                  <c:v>4.43687427105301</c:v>
                </c:pt>
                <c:pt idx="29">
                  <c:v>4.46990215768395</c:v>
                </c:pt>
                <c:pt idx="30">
                  <c:v>4.51840838376216</c:v>
                </c:pt>
                <c:pt idx="31">
                  <c:v>4.46734996839252</c:v>
                </c:pt>
                <c:pt idx="32">
                  <c:v>4.755914741187</c:v>
                </c:pt>
                <c:pt idx="33">
                  <c:v>4.77225404158357</c:v>
                </c:pt>
                <c:pt idx="34">
                  <c:v>4.8324776947229</c:v>
                </c:pt>
                <c:pt idx="35">
                  <c:v>4.93426847542372</c:v>
                </c:pt>
                <c:pt idx="36">
                  <c:v>4.9561064761101</c:v>
                </c:pt>
                <c:pt idx="37">
                  <c:v>4.9447041145008</c:v>
                </c:pt>
                <c:pt idx="38">
                  <c:v>4.96935901590403</c:v>
                </c:pt>
                <c:pt idx="39">
                  <c:v>5.0012347867453</c:v>
                </c:pt>
                <c:pt idx="40">
                  <c:v>5.05762003954205</c:v>
                </c:pt>
                <c:pt idx="41">
                  <c:v>5.12030749194205</c:v>
                </c:pt>
                <c:pt idx="42">
                  <c:v>5.09978310982162</c:v>
                </c:pt>
                <c:pt idx="43">
                  <c:v>5.13656861132952</c:v>
                </c:pt>
                <c:pt idx="44">
                  <c:v>5.21638320433347</c:v>
                </c:pt>
                <c:pt idx="45">
                  <c:v>5.28072043769469</c:v>
                </c:pt>
                <c:pt idx="46">
                  <c:v>5.27097403176361</c:v>
                </c:pt>
                <c:pt idx="47">
                  <c:v>5.29664786789407</c:v>
                </c:pt>
                <c:pt idx="48">
                  <c:v>5.38759158401238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RUT_data!$F$634</c:f>
              <c:strCache>
                <c:ptCount val="1"/>
                <c:pt idx="0">
                  <c:v>51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RUT_data!$G$634:$H$634</c:f>
              <c:numCache>
                <c:formatCode>General</c:formatCode>
                <c:ptCount val="2"/>
                <c:pt idx="0">
                  <c:v>5.3</c:v>
                </c:pt>
                <c:pt idx="1">
                  <c:v>7.7</c:v>
                </c:pt>
              </c:numCache>
            </c:numRef>
          </c:xVal>
          <c:yVal>
            <c:numRef>
              <c:f>RUT_data!$G$635:$H$635</c:f>
              <c:numCache>
                <c:formatCode>General</c:formatCode>
                <c:ptCount val="2"/>
                <c:pt idx="0">
                  <c:v>3.9</c:v>
                </c:pt>
                <c:pt idx="1">
                  <c:v>6.3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RUT_data!$F$636</c:f>
              <c:strCache>
                <c:ptCount val="1"/>
                <c:pt idx="0">
                  <c:v>52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RUT_data!$G$636:$H$636</c:f>
              <c:numCache>
                <c:formatCode>General</c:formatCode>
                <c:ptCount val="2"/>
                <c:pt idx="0">
                  <c:v>5.7</c:v>
                </c:pt>
                <c:pt idx="1">
                  <c:v>8.1</c:v>
                </c:pt>
              </c:numCache>
            </c:numRef>
          </c:xVal>
          <c:yVal>
            <c:numRef>
              <c:f>RUT_data!$G$637:$H$637</c:f>
              <c:numCache>
                <c:formatCode>General</c:formatCode>
                <c:ptCount val="2"/>
                <c:pt idx="0">
                  <c:v>3.9</c:v>
                </c:pt>
                <c:pt idx="1">
                  <c:v>6.3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RUT_data!$F$638</c:f>
              <c:strCache>
                <c:ptCount val="1"/>
                <c:pt idx="0">
                  <c:v>53</c:v>
                </c:pt>
              </c:strCache>
            </c:strRef>
          </c:tx>
          <c:spPr>
            <a:noFill/>
            <a:ln w="28575">
              <a:solidFill>
                <a:schemeClr val="accent2">
                  <a:shade val="86000"/>
                </a:schemeClr>
              </a:solidFill>
            </a:ln>
            <a:effectLst/>
          </c:spPr>
          <c:marker>
            <c:symbol val="none"/>
          </c:marker>
          <c:dPt>
            <c:idx val="1"/>
            <c:bubble3D val="0"/>
            <c:spPr>
              <a:noFill/>
              <a:ln w="12700">
                <a:solidFill>
                  <a:schemeClr val="bg1">
                    <a:lumMod val="75000"/>
                  </a:schemeClr>
                </a:solidFill>
              </a:ln>
              <a:effectLst/>
            </c:spPr>
          </c:dPt>
          <c:xVal>
            <c:numRef>
              <c:f>RUT_data!$G$638:$H$638</c:f>
              <c:numCache>
                <c:formatCode>General</c:formatCode>
                <c:ptCount val="2"/>
                <c:pt idx="0">
                  <c:v>6.1</c:v>
                </c:pt>
                <c:pt idx="1">
                  <c:v>8.5</c:v>
                </c:pt>
              </c:numCache>
            </c:numRef>
          </c:xVal>
          <c:yVal>
            <c:numRef>
              <c:f>RUT_data!$G$639:$H$639</c:f>
              <c:numCache>
                <c:formatCode>General</c:formatCode>
                <c:ptCount val="2"/>
                <c:pt idx="0">
                  <c:v>3.9</c:v>
                </c:pt>
                <c:pt idx="1">
                  <c:v>6.3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RUT_data!$F$640</c:f>
              <c:strCache>
                <c:ptCount val="1"/>
                <c:pt idx="0">
                  <c:v>54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RUT_data!$G$640:$H$640</c:f>
              <c:numCache>
                <c:formatCode>General</c:formatCode>
                <c:ptCount val="2"/>
                <c:pt idx="0">
                  <c:v>6.5</c:v>
                </c:pt>
                <c:pt idx="1">
                  <c:v>8.9</c:v>
                </c:pt>
              </c:numCache>
            </c:numRef>
          </c:xVal>
          <c:yVal>
            <c:numRef>
              <c:f>RUT_data!$G$641:$H$641</c:f>
              <c:numCache>
                <c:formatCode>General</c:formatCode>
                <c:ptCount val="2"/>
                <c:pt idx="0">
                  <c:v>3.9</c:v>
                </c:pt>
                <c:pt idx="1">
                  <c:v>6.3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RUT_data!$F$642</c:f>
              <c:strCache>
                <c:ptCount val="1"/>
                <c:pt idx="0">
                  <c:v>55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RUT_data!$G$642:$H$642</c:f>
              <c:numCache>
                <c:formatCode>General</c:formatCode>
                <c:ptCount val="2"/>
                <c:pt idx="0">
                  <c:v>6.9</c:v>
                </c:pt>
                <c:pt idx="1">
                  <c:v>9.3</c:v>
                </c:pt>
              </c:numCache>
            </c:numRef>
          </c:xVal>
          <c:yVal>
            <c:numRef>
              <c:f>RUT_data!$G$643:$H$643</c:f>
              <c:numCache>
                <c:formatCode>General</c:formatCode>
                <c:ptCount val="2"/>
                <c:pt idx="0">
                  <c:v>3.9</c:v>
                </c:pt>
                <c:pt idx="1">
                  <c:v>6.3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RUT_data!$F$644</c:f>
              <c:strCache>
                <c:ptCount val="1"/>
                <c:pt idx="0">
                  <c:v>56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RUT_data!$G$644:$H$644</c:f>
              <c:numCache>
                <c:formatCode>General</c:formatCode>
                <c:ptCount val="2"/>
                <c:pt idx="0">
                  <c:v>7.3</c:v>
                </c:pt>
                <c:pt idx="1">
                  <c:v>9.3</c:v>
                </c:pt>
              </c:numCache>
            </c:numRef>
          </c:xVal>
          <c:yVal>
            <c:numRef>
              <c:f>RUT_data!$G$645:$H$645</c:f>
              <c:numCache>
                <c:formatCode>General</c:formatCode>
                <c:ptCount val="2"/>
                <c:pt idx="0">
                  <c:v>3.9</c:v>
                </c:pt>
                <c:pt idx="1">
                  <c:v>5.9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RUT_data!$F$646</c:f>
              <c:strCache>
                <c:ptCount val="1"/>
                <c:pt idx="0">
                  <c:v>57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RUT_data!$G$646:$H$646</c:f>
              <c:numCache>
                <c:formatCode>General</c:formatCode>
                <c:ptCount val="2"/>
                <c:pt idx="0">
                  <c:v>7.7</c:v>
                </c:pt>
                <c:pt idx="1">
                  <c:v>9.3</c:v>
                </c:pt>
              </c:numCache>
            </c:numRef>
          </c:xVal>
          <c:yVal>
            <c:numRef>
              <c:f>RUT_data!$G$647:$H$647</c:f>
              <c:numCache>
                <c:formatCode>General</c:formatCode>
                <c:ptCount val="2"/>
                <c:pt idx="0">
                  <c:v>3.9</c:v>
                </c:pt>
                <c:pt idx="1">
                  <c:v>5.5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RUT_data!$F$648</c:f>
              <c:strCache>
                <c:ptCount val="1"/>
                <c:pt idx="0">
                  <c:v>58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RUT_data!$G$648:$H$648</c:f>
              <c:numCache>
                <c:formatCode>General</c:formatCode>
                <c:ptCount val="2"/>
                <c:pt idx="0">
                  <c:v>8.1</c:v>
                </c:pt>
                <c:pt idx="1">
                  <c:v>9.3</c:v>
                </c:pt>
              </c:numCache>
            </c:numRef>
          </c:xVal>
          <c:yVal>
            <c:numRef>
              <c:f>RUT_data!$G$649:$H$649</c:f>
              <c:numCache>
                <c:formatCode>General</c:formatCode>
                <c:ptCount val="2"/>
                <c:pt idx="0">
                  <c:v>3.9</c:v>
                </c:pt>
                <c:pt idx="1">
                  <c:v>5.1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RUT_data!$F$650</c:f>
              <c:strCache>
                <c:ptCount val="1"/>
                <c:pt idx="0">
                  <c:v>59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RUT_data!$G$650:$H$650</c:f>
              <c:numCache>
                <c:formatCode>General</c:formatCode>
                <c:ptCount val="2"/>
                <c:pt idx="0">
                  <c:v>8.5</c:v>
                </c:pt>
                <c:pt idx="1">
                  <c:v>9.3</c:v>
                </c:pt>
              </c:numCache>
            </c:numRef>
          </c:xVal>
          <c:yVal>
            <c:numRef>
              <c:f>RUT_data!$G$651:$H$651</c:f>
              <c:numCache>
                <c:formatCode>General</c:formatCode>
                <c:ptCount val="2"/>
                <c:pt idx="0">
                  <c:v>3.9</c:v>
                </c:pt>
                <c:pt idx="1">
                  <c:v>4.7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RUT_data!$F$652</c:f>
              <c:strCache>
                <c:ptCount val="1"/>
                <c:pt idx="0">
                  <c:v>60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RUT_data!$G$652:$H$652</c:f>
              <c:numCache>
                <c:formatCode>General</c:formatCode>
                <c:ptCount val="2"/>
                <c:pt idx="0">
                  <c:v>8.9</c:v>
                </c:pt>
                <c:pt idx="1">
                  <c:v>9.3</c:v>
                </c:pt>
              </c:numCache>
            </c:numRef>
          </c:xVal>
          <c:yVal>
            <c:numRef>
              <c:f>RUT_data!$G$653:$H$653</c:f>
              <c:numCache>
                <c:formatCode>General</c:formatCode>
                <c:ptCount val="2"/>
                <c:pt idx="0">
                  <c:v>3.9</c:v>
                </c:pt>
                <c:pt idx="1">
                  <c:v>4.3</c:v>
                </c:pt>
              </c:numCache>
            </c:numRef>
          </c:yVal>
          <c:smooth val="1"/>
        </c:ser>
        <c:ser>
          <c:idx val="15"/>
          <c:order val="15"/>
          <c:tx>
            <c:strRef>
              <c:f>RUT_data!$F$654</c:f>
              <c:strCache>
                <c:ptCount val="1"/>
                <c:pt idx="0">
                  <c:v>61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RUT_data!$G$654:$H$654</c:f>
              <c:numCache>
                <c:formatCode>General</c:formatCode>
                <c:ptCount val="2"/>
                <c:pt idx="0">
                  <c:v>5.3</c:v>
                </c:pt>
                <c:pt idx="1">
                  <c:v>7.3</c:v>
                </c:pt>
              </c:numCache>
            </c:numRef>
          </c:xVal>
          <c:yVal>
            <c:numRef>
              <c:f>RUT_data!$G$655:$H$655</c:f>
              <c:numCache>
                <c:formatCode>General</c:formatCode>
                <c:ptCount val="2"/>
                <c:pt idx="0">
                  <c:v>4.3</c:v>
                </c:pt>
                <c:pt idx="1">
                  <c:v>6.3</c:v>
                </c:pt>
              </c:numCache>
            </c:numRef>
          </c:yVal>
          <c:smooth val="1"/>
        </c:ser>
        <c:ser>
          <c:idx val="16"/>
          <c:order val="16"/>
          <c:tx>
            <c:strRef>
              <c:f>RUT_data!$F$656</c:f>
              <c:strCache>
                <c:ptCount val="1"/>
                <c:pt idx="0">
                  <c:v>62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RUT_data!$G$656:$H$656</c:f>
              <c:numCache>
                <c:formatCode>General</c:formatCode>
                <c:ptCount val="2"/>
                <c:pt idx="0">
                  <c:v>5.3</c:v>
                </c:pt>
                <c:pt idx="1">
                  <c:v>6.9</c:v>
                </c:pt>
              </c:numCache>
            </c:numRef>
          </c:xVal>
          <c:yVal>
            <c:numRef>
              <c:f>RUT_data!$G$657:$H$657</c:f>
              <c:numCache>
                <c:formatCode>General</c:formatCode>
                <c:ptCount val="2"/>
                <c:pt idx="0">
                  <c:v>4.7</c:v>
                </c:pt>
                <c:pt idx="1">
                  <c:v>6.3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RUT_data!$F$659</c:f>
              <c:strCache>
                <c:ptCount val="1"/>
                <c:pt idx="0">
                  <c:v>63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RUT_data!$G$658:$H$658</c:f>
              <c:numCache>
                <c:formatCode>General</c:formatCode>
                <c:ptCount val="2"/>
                <c:pt idx="0">
                  <c:v>5.3</c:v>
                </c:pt>
                <c:pt idx="1">
                  <c:v>6.5</c:v>
                </c:pt>
              </c:numCache>
            </c:numRef>
          </c:xVal>
          <c:yVal>
            <c:numRef>
              <c:f>RUT_data!$G$659:$H$659</c:f>
              <c:numCache>
                <c:formatCode>General</c:formatCode>
                <c:ptCount val="2"/>
                <c:pt idx="0">
                  <c:v>5.1</c:v>
                </c:pt>
                <c:pt idx="1">
                  <c:v>6.3</c:v>
                </c:pt>
              </c:numCache>
            </c:numRef>
          </c:yVal>
          <c:smooth val="1"/>
        </c:ser>
        <c:ser>
          <c:idx val="18"/>
          <c:order val="18"/>
          <c:tx>
            <c:strRef>
              <c:f>RUT_data!$F$660</c:f>
              <c:strCache>
                <c:ptCount val="1"/>
                <c:pt idx="0">
                  <c:v>64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RUT_data!$G$660:$H$660</c:f>
              <c:numCache>
                <c:formatCode>General</c:formatCode>
                <c:ptCount val="2"/>
                <c:pt idx="0">
                  <c:v>5.3</c:v>
                </c:pt>
                <c:pt idx="1">
                  <c:v>6.1</c:v>
                </c:pt>
              </c:numCache>
            </c:numRef>
          </c:xVal>
          <c:yVal>
            <c:numRef>
              <c:f>RUT_data!$G$661:$H$661</c:f>
              <c:numCache>
                <c:formatCode>General</c:formatCode>
                <c:ptCount val="2"/>
                <c:pt idx="0">
                  <c:v>5.5</c:v>
                </c:pt>
                <c:pt idx="1">
                  <c:v>6.3</c:v>
                </c:pt>
              </c:numCache>
            </c:numRef>
          </c:yVal>
          <c:smooth val="1"/>
        </c:ser>
        <c:ser>
          <c:idx val="19"/>
          <c:order val="19"/>
          <c:tx>
            <c:strRef>
              <c:f>RUT_data!$F$662</c:f>
              <c:strCache>
                <c:ptCount val="1"/>
                <c:pt idx="0">
                  <c:v>65</c:v>
                </c:pt>
              </c:strCache>
            </c:strRef>
          </c:tx>
          <c:spPr>
            <a:noFill/>
            <a:ln w="12700">
              <a:solidFill>
                <a:schemeClr val="bg1">
                  <a:lumMod val="75000"/>
                </a:schemeClr>
              </a:solidFill>
            </a:ln>
            <a:effectLst/>
          </c:spPr>
          <c:marker>
            <c:symbol val="none"/>
          </c:marker>
          <c:xVal>
            <c:numRef>
              <c:f>RUT_data!$G$662:$H$662</c:f>
              <c:numCache>
                <c:formatCode>General</c:formatCode>
                <c:ptCount val="2"/>
                <c:pt idx="0">
                  <c:v>5.3</c:v>
                </c:pt>
                <c:pt idx="1">
                  <c:v>5.7</c:v>
                </c:pt>
              </c:numCache>
            </c:numRef>
          </c:xVal>
          <c:yVal>
            <c:numRef>
              <c:f>RUT_data!$G$663:$H$663</c:f>
              <c:numCache>
                <c:formatCode>General</c:formatCode>
                <c:ptCount val="2"/>
                <c:pt idx="0">
                  <c:v>5.9</c:v>
                </c:pt>
                <c:pt idx="1">
                  <c:v>6.3</c:v>
                </c:pt>
              </c:numCache>
            </c:numRef>
          </c:yVal>
          <c:smooth val="1"/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axId val="78464512"/>
        <c:axId val="78466048"/>
      </c:scatterChart>
      <c:valAx>
        <c:axId val="78464512"/>
        <c:scaling>
          <c:orientation val="minMax"/>
          <c:max val="9.3"/>
          <c:min val="5.3"/>
        </c:scaling>
        <c:delete val="0"/>
        <c:axPos val="b"/>
        <c:majorGridlines>
          <c:spPr>
            <a:noFill/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txPr>
          <a:bodyPr rot="-60000000" spcFirstLastPara="0" vertOverflow="ellipsis" horzOverflow="overflow" vert="horz" wrap="square" anchor="ctr" anchorCtr="1"/>
          <a:lstStyle/>
          <a:p>
            <a:pPr>
              <a:defRPr sz="1000" b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8466048"/>
        <c:crosses val="autoZero"/>
        <c:crossBetween val="midCat"/>
        <c:majorUnit val="0.4"/>
      </c:valAx>
      <c:valAx>
        <c:axId val="78466048"/>
        <c:scaling>
          <c:orientation val="minMax"/>
          <c:max val="6.3"/>
          <c:min val="3.9"/>
        </c:scaling>
        <c:delete val="0"/>
        <c:axPos val="l"/>
        <c:majorGridlines>
          <c:spPr>
            <a:noFill/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50000"/>
                <a:lumOff val="50000"/>
              </a:schemeClr>
            </a:solidFill>
          </a:ln>
          <a:effectLst/>
        </c:spPr>
        <c:txPr>
          <a:bodyPr rot="-60000000" spcFirstLastPara="0" vertOverflow="ellipsis" horzOverflow="overflow" vert="horz" wrap="square" anchor="ctr" anchorCtr="1"/>
          <a:lstStyle/>
          <a:p>
            <a:pPr>
              <a:defRPr sz="1000" b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8464512"/>
        <c:crosses val="autoZero"/>
        <c:crossBetween val="midCat"/>
        <c:majorUnit val="0.4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tint val="75000"/>
        </a:schemeClr>
      </a:solidFill>
      <a:prstDash val="solid"/>
    </a:ln>
    <a:effectLst/>
  </c:spPr>
  <c:txPr>
    <a:bodyPr rot="0" spcFirstLastPara="0" vertOverflow="ellipsis" horzOverflow="overflow" vert="horz" wrap="square" anchor="ctr" anchorCtr="1"/>
    <a:lstStyle/>
    <a:p>
      <a:pPr>
        <a:defRPr lang="en-US"/>
      </a:pPr>
    </a:p>
  </c:txPr>
  <c:printSettings>
    <c:headerFooter/>
    <c:pageMargins r="0.7" b="0.75" l="0.7" footer="0.3" header="0.3" t="0.75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vertOverflow="ellipsis" anchor="ctr" anchorCtr="1"/>
          <a:lstStyle/>
          <a:p>
            <a:pPr algn="ctr">
              <a:defRPr sz="1200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  <a:r>
              <a:rPr lang="en-US"/>
              <a:t>Labor Productivity</a:t>
            </a:r>
          </a:p>
        </c:rich>
      </c:tx>
      <c:layout>
        <c:manualLayout>
          <c:xMode val="edge"/>
          <c:yMode val="edge"/>
          <c:x val="0.0456919060052219"/>
          <c:y val="0.0508849557522124"/>
        </c:manualLayout>
      </c:layout>
      <c:overlay val="0"/>
      <c:spPr>
        <a:noFill/>
        <a:ln w="25400"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0522257288686"/>
          <c:y val="0.154867256637168"/>
          <c:w val="0.671018704498501"/>
          <c:h val="0.712389380530973"/>
        </c:manualLayout>
      </c:layout>
      <c:lineChart>
        <c:grouping val="standard"/>
        <c:varyColors val="0"/>
        <c:ser>
          <c:idx val="0"/>
          <c:order val="0"/>
          <c:tx>
            <c:strRef>
              <c:f>'Fig-LaborProd'!$A$2</c:f>
              <c:strCache>
                <c:ptCount val="1"/>
                <c:pt idx="0">
                  <c:v>Angola</c:v>
                </c:pt>
              </c:strCache>
            </c:strRef>
          </c:tx>
          <c:spPr>
            <a:noFill/>
            <a:ln w="12700">
              <a:solidFill>
                <a:srgbClr val="000080"/>
              </a:solidFill>
              <a:prstDash val="solid"/>
            </a:ln>
            <a:effectLst/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  <a:effectLst/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'Fig-LaborProd'!$B$2:$AP$2</c:f>
              <c:numCache>
                <c:formatCode>General</c:formatCode>
                <c:ptCount val="41"/>
                <c:pt idx="0">
                  <c:v>100</c:v>
                </c:pt>
                <c:pt idx="1">
                  <c:v>104.821593482195</c:v>
                </c:pt>
                <c:pt idx="2">
                  <c:v>102.074284670856</c:v>
                </c:pt>
                <c:pt idx="3">
                  <c:v>108.446479730136</c:v>
                </c:pt>
                <c:pt idx="4">
                  <c:v>111.14017411078</c:v>
                </c:pt>
                <c:pt idx="5">
                  <c:v>114.087318601272</c:v>
                </c:pt>
                <c:pt idx="6">
                  <c:v>115.732030091846</c:v>
                </c:pt>
                <c:pt idx="7">
                  <c:v>112.130952319559</c:v>
                </c:pt>
                <c:pt idx="8">
                  <c:v>118.411373183199</c:v>
                </c:pt>
                <c:pt idx="9">
                  <c:v>120.470239971297</c:v>
                </c:pt>
                <c:pt idx="10">
                  <c:v>121.218787894797</c:v>
                </c:pt>
                <c:pt idx="11">
                  <c:v>114.939438538658</c:v>
                </c:pt>
                <c:pt idx="12">
                  <c:v>115.944073322589</c:v>
                </c:pt>
                <c:pt idx="13">
                  <c:v>115.173738769101</c:v>
                </c:pt>
                <c:pt idx="14">
                  <c:v>101.441619165891</c:v>
                </c:pt>
                <c:pt idx="15">
                  <c:v>85.1775055419983</c:v>
                </c:pt>
                <c:pt idx="16">
                  <c:v>80.4893401823677</c:v>
                </c:pt>
                <c:pt idx="17">
                  <c:v>76.924447732655</c:v>
                </c:pt>
                <c:pt idx="18">
                  <c:v>71.1406033266536</c:v>
                </c:pt>
                <c:pt idx="19">
                  <c:v>69.980849730742</c:v>
                </c:pt>
                <c:pt idx="20">
                  <c:v>64.547985838909</c:v>
                </c:pt>
                <c:pt idx="21">
                  <c:v>63.4872480418952</c:v>
                </c:pt>
                <c:pt idx="22">
                  <c:v>61.9741743340521</c:v>
                </c:pt>
                <c:pt idx="23">
                  <c:v>60.7818963289371</c:v>
                </c:pt>
                <c:pt idx="24">
                  <c:v>59.7459674927506</c:v>
                </c:pt>
                <c:pt idx="25">
                  <c:v>60.5541314686557</c:v>
                </c:pt>
                <c:pt idx="26">
                  <c:v>59.6327663606191</c:v>
                </c:pt>
                <c:pt idx="27">
                  <c:v>58.4800220358608</c:v>
                </c:pt>
                <c:pt idx="28">
                  <c:v>56.9911017648913</c:v>
                </c:pt>
                <c:pt idx="29">
                  <c:v>55.2503695102774</c:v>
                </c:pt>
                <c:pt idx="30">
                  <c:v>56.347423280466</c:v>
                </c:pt>
                <c:pt idx="31">
                  <c:v>57.484722850936</c:v>
                </c:pt>
                <c:pt idx="32">
                  <c:v>56.0446197961854</c:v>
                </c:pt>
                <c:pt idx="33">
                  <c:v>61.2676144593867</c:v>
                </c:pt>
                <c:pt idx="34">
                  <c:v>59.711527852146</c:v>
                </c:pt>
                <c:pt idx="35">
                  <c:v>60.3623198258084</c:v>
                </c:pt>
                <c:pt idx="36">
                  <c:v>59.2653526252846</c:v>
                </c:pt>
                <c:pt idx="37">
                  <c:v>66.1444506916068</c:v>
                </c:pt>
                <c:pt idx="38">
                  <c:v>61.670170793973</c:v>
                </c:pt>
                <c:pt idx="39">
                  <c:v>67.9175126910206</c:v>
                </c:pt>
                <c:pt idx="40">
                  <c:v>74.2585248481575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'Fig-LaborProd'!$A$3</c:f>
              <c:strCache>
                <c:ptCount val="1"/>
                <c:pt idx="0">
                  <c:v>Rwanda</c:v>
                </c:pt>
              </c:strCache>
            </c:strRef>
          </c:tx>
          <c:spPr>
            <a:noFill/>
            <a:ln w="12700">
              <a:solidFill>
                <a:srgbClr val="FF00FF"/>
              </a:solidFill>
              <a:prstDash val="solid"/>
            </a:ln>
            <a:effectLst/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  <a:effectLst/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'Fig-LaborProd'!$B$3:$AP$3</c:f>
              <c:numCache>
                <c:formatCode>General</c:formatCode>
                <c:ptCount val="41"/>
                <c:pt idx="0">
                  <c:v>100</c:v>
                </c:pt>
                <c:pt idx="1">
                  <c:v>130.405253256045</c:v>
                </c:pt>
                <c:pt idx="2">
                  <c:v>93.8074856146893</c:v>
                </c:pt>
                <c:pt idx="3">
                  <c:v>92.7748970392867</c:v>
                </c:pt>
                <c:pt idx="4">
                  <c:v>102.196877834857</c:v>
                </c:pt>
                <c:pt idx="5">
                  <c:v>108.918672947204</c:v>
                </c:pt>
                <c:pt idx="6">
                  <c:v>128.104136901044</c:v>
                </c:pt>
                <c:pt idx="7">
                  <c:v>121.986098456594</c:v>
                </c:pt>
                <c:pt idx="8">
                  <c:v>127.384428814382</c:v>
                </c:pt>
                <c:pt idx="9">
                  <c:v>129.532210130749</c:v>
                </c:pt>
                <c:pt idx="10">
                  <c:v>128.303817339241</c:v>
                </c:pt>
                <c:pt idx="11">
                  <c:v>121.719841922971</c:v>
                </c:pt>
                <c:pt idx="12">
                  <c:v>123.776093809261</c:v>
                </c:pt>
                <c:pt idx="13">
                  <c:v>115.116520822831</c:v>
                </c:pt>
                <c:pt idx="14">
                  <c:v>125.550925828701</c:v>
                </c:pt>
                <c:pt idx="15">
                  <c:v>128.889713797635</c:v>
                </c:pt>
                <c:pt idx="16">
                  <c:v>129.974215546485</c:v>
                </c:pt>
                <c:pt idx="17">
                  <c:v>127.513371154763</c:v>
                </c:pt>
                <c:pt idx="18">
                  <c:v>132.683448108998</c:v>
                </c:pt>
                <c:pt idx="19">
                  <c:v>129.253750918907</c:v>
                </c:pt>
                <c:pt idx="20">
                  <c:v>137.611345453501</c:v>
                </c:pt>
                <c:pt idx="21">
                  <c:v>140.04939561124</c:v>
                </c:pt>
                <c:pt idx="22">
                  <c:v>136.876551642852</c:v>
                </c:pt>
                <c:pt idx="23">
                  <c:v>122.098853660869</c:v>
                </c:pt>
                <c:pt idx="24">
                  <c:v>141.176455921962</c:v>
                </c:pt>
                <c:pt idx="25">
                  <c:v>124.955636088724</c:v>
                </c:pt>
                <c:pt idx="26">
                  <c:v>119.536184946801</c:v>
                </c:pt>
                <c:pt idx="27">
                  <c:v>111.809701104393</c:v>
                </c:pt>
                <c:pt idx="28">
                  <c:v>122.300668099677</c:v>
                </c:pt>
                <c:pt idx="29">
                  <c:v>118.576054897763</c:v>
                </c:pt>
                <c:pt idx="30">
                  <c:v>139.096806268963</c:v>
                </c:pt>
                <c:pt idx="31">
                  <c:v>155.736128258062</c:v>
                </c:pt>
                <c:pt idx="32">
                  <c:v>122.117874597753</c:v>
                </c:pt>
                <c:pt idx="33">
                  <c:v>88.3358268138344</c:v>
                </c:pt>
                <c:pt idx="34">
                  <c:v>111.119370977938</c:v>
                </c:pt>
                <c:pt idx="35">
                  <c:v>117.936433013708</c:v>
                </c:pt>
                <c:pt idx="36">
                  <c:v>110.467245119268</c:v>
                </c:pt>
                <c:pt idx="37">
                  <c:v>111.795360702934</c:v>
                </c:pt>
                <c:pt idx="38">
                  <c:v>110.57681308662</c:v>
                </c:pt>
                <c:pt idx="39">
                  <c:v>115.590411692373</c:v>
                </c:pt>
                <c:pt idx="40">
                  <c:v>108.389932185905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'Fig-LaborProd'!$A$4</c:f>
              <c:strCache>
                <c:ptCount val="1"/>
                <c:pt idx="0">
                  <c:v>Congo</c:v>
                </c:pt>
              </c:strCache>
            </c:strRef>
          </c:tx>
          <c:spPr>
            <a:noFill/>
            <a:ln w="12700">
              <a:solidFill>
                <a:srgbClr val="FFFF00"/>
              </a:solidFill>
              <a:prstDash val="solid"/>
            </a:ln>
            <a:effectLst/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  <a:effectLst/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'Fig-LaborProd'!$B$4:$AP$4</c:f>
              <c:numCache>
                <c:formatCode>General</c:formatCode>
                <c:ptCount val="41"/>
                <c:pt idx="0">
                  <c:v>100</c:v>
                </c:pt>
                <c:pt idx="1">
                  <c:v>100.582071572076</c:v>
                </c:pt>
                <c:pt idx="2">
                  <c:v>100.957131006257</c:v>
                </c:pt>
                <c:pt idx="3">
                  <c:v>102.461356073894</c:v>
                </c:pt>
                <c:pt idx="4">
                  <c:v>104.463296879762</c:v>
                </c:pt>
                <c:pt idx="5">
                  <c:v>104.568128525895</c:v>
                </c:pt>
                <c:pt idx="6">
                  <c:v>110.637916622639</c:v>
                </c:pt>
                <c:pt idx="7">
                  <c:v>107.93960651694</c:v>
                </c:pt>
                <c:pt idx="8">
                  <c:v>104.87975030988</c:v>
                </c:pt>
                <c:pt idx="9">
                  <c:v>102.152054344243</c:v>
                </c:pt>
                <c:pt idx="10">
                  <c:v>103.522874159901</c:v>
                </c:pt>
                <c:pt idx="11">
                  <c:v>98.1948782785241</c:v>
                </c:pt>
                <c:pt idx="12">
                  <c:v>99.4685311111273</c:v>
                </c:pt>
                <c:pt idx="13">
                  <c:v>94.9805828605738</c:v>
                </c:pt>
                <c:pt idx="14">
                  <c:v>96.2374582098324</c:v>
                </c:pt>
                <c:pt idx="15">
                  <c:v>97.1690888003759</c:v>
                </c:pt>
                <c:pt idx="16">
                  <c:v>97.6985767877178</c:v>
                </c:pt>
                <c:pt idx="17">
                  <c:v>95.0846221870448</c:v>
                </c:pt>
                <c:pt idx="18">
                  <c:v>96.2862117222105</c:v>
                </c:pt>
                <c:pt idx="19">
                  <c:v>96.7395170328939</c:v>
                </c:pt>
                <c:pt idx="20">
                  <c:v>99.1023888781656</c:v>
                </c:pt>
                <c:pt idx="21">
                  <c:v>101.686622662393</c:v>
                </c:pt>
                <c:pt idx="22">
                  <c:v>99.7145044994558</c:v>
                </c:pt>
                <c:pt idx="23">
                  <c:v>101.838803156324</c:v>
                </c:pt>
                <c:pt idx="24">
                  <c:v>105.390216805509</c:v>
                </c:pt>
                <c:pt idx="25">
                  <c:v>103.009051625449</c:v>
                </c:pt>
                <c:pt idx="26">
                  <c:v>104.330757809539</c:v>
                </c:pt>
                <c:pt idx="27">
                  <c:v>105.853016821687</c:v>
                </c:pt>
                <c:pt idx="28">
                  <c:v>102.9041744573</c:v>
                </c:pt>
                <c:pt idx="29">
                  <c:v>101.954415307326</c:v>
                </c:pt>
                <c:pt idx="30">
                  <c:v>97.7018216431014</c:v>
                </c:pt>
                <c:pt idx="31">
                  <c:v>98.734974619479</c:v>
                </c:pt>
                <c:pt idx="32">
                  <c:v>99.7011905269698</c:v>
                </c:pt>
                <c:pt idx="33">
                  <c:v>105.0463472802</c:v>
                </c:pt>
                <c:pt idx="34">
                  <c:v>110.481058928607</c:v>
                </c:pt>
                <c:pt idx="35">
                  <c:v>112.949740848457</c:v>
                </c:pt>
                <c:pt idx="36">
                  <c:v>113.139968612766</c:v>
                </c:pt>
                <c:pt idx="37">
                  <c:v>112.127235566984</c:v>
                </c:pt>
                <c:pt idx="38">
                  <c:v>119.021877166597</c:v>
                </c:pt>
                <c:pt idx="39">
                  <c:v>120.309178772622</c:v>
                </c:pt>
                <c:pt idx="40">
                  <c:v>121.503036292931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'Fig-LaborProd'!$A$5</c:f>
              <c:strCache>
                <c:ptCount val="1"/>
                <c:pt idx="0">
                  <c:v>Senegal</c:v>
                </c:pt>
              </c:strCache>
            </c:strRef>
          </c:tx>
          <c:spPr>
            <a:noFill/>
            <a:ln w="12700">
              <a:solidFill>
                <a:srgbClr val="00FFFF"/>
              </a:solidFill>
              <a:prstDash val="solid"/>
            </a:ln>
            <a:effectLst/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  <a:effectLst/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'Fig-LaborProd'!$B$5:$AP$5</c:f>
              <c:numCache>
                <c:formatCode>General</c:formatCode>
                <c:ptCount val="41"/>
                <c:pt idx="0">
                  <c:v>100</c:v>
                </c:pt>
                <c:pt idx="1">
                  <c:v>99.1637185090386</c:v>
                </c:pt>
                <c:pt idx="2">
                  <c:v>104.62172842069</c:v>
                </c:pt>
                <c:pt idx="3">
                  <c:v>100.467458764019</c:v>
                </c:pt>
                <c:pt idx="4">
                  <c:v>105.304286325349</c:v>
                </c:pt>
                <c:pt idx="5">
                  <c:v>95.6981102000141</c:v>
                </c:pt>
                <c:pt idx="6">
                  <c:v>102.132503832492</c:v>
                </c:pt>
                <c:pt idx="7">
                  <c:v>82.8474909050923</c:v>
                </c:pt>
                <c:pt idx="8">
                  <c:v>86.6997798169261</c:v>
                </c:pt>
                <c:pt idx="9">
                  <c:v>67.0839096588209</c:v>
                </c:pt>
                <c:pt idx="10">
                  <c:v>91.273137238356</c:v>
                </c:pt>
                <c:pt idx="11">
                  <c:v>61.8811414230154</c:v>
                </c:pt>
                <c:pt idx="12">
                  <c:v>70.1168137437986</c:v>
                </c:pt>
                <c:pt idx="13">
                  <c:v>87.3866542027669</c:v>
                </c:pt>
                <c:pt idx="14">
                  <c:v>104.444014350188</c:v>
                </c:pt>
                <c:pt idx="15">
                  <c:v>92.9655617952157</c:v>
                </c:pt>
                <c:pt idx="16">
                  <c:v>57.448627642226</c:v>
                </c:pt>
                <c:pt idx="17">
                  <c:v>88.2599009621086</c:v>
                </c:pt>
                <c:pt idx="18">
                  <c:v>64.182357019415</c:v>
                </c:pt>
                <c:pt idx="19">
                  <c:v>56.1785215628716</c:v>
                </c:pt>
                <c:pt idx="20">
                  <c:v>80.8813380074856</c:v>
                </c:pt>
                <c:pt idx="21">
                  <c:v>78.657810502932</c:v>
                </c:pt>
                <c:pt idx="22">
                  <c:v>54.7148218926125</c:v>
                </c:pt>
                <c:pt idx="23">
                  <c:v>55.8419725335009</c:v>
                </c:pt>
                <c:pt idx="24">
                  <c:v>66.9240613302436</c:v>
                </c:pt>
                <c:pt idx="25">
                  <c:v>71.5364839886044</c:v>
                </c:pt>
                <c:pt idx="26">
                  <c:v>77.1069008993755</c:v>
                </c:pt>
                <c:pt idx="27">
                  <c:v>65.2521090322497</c:v>
                </c:pt>
                <c:pt idx="28">
                  <c:v>71.1892807896848</c:v>
                </c:pt>
                <c:pt idx="29">
                  <c:v>64.1911447293527</c:v>
                </c:pt>
                <c:pt idx="30">
                  <c:v>65.1702495181527</c:v>
                </c:pt>
                <c:pt idx="31">
                  <c:v>57.7086806692792</c:v>
                </c:pt>
                <c:pt idx="32">
                  <c:v>61.9561912325075</c:v>
                </c:pt>
                <c:pt idx="33">
                  <c:v>59.3245844370619</c:v>
                </c:pt>
                <c:pt idx="34">
                  <c:v>64.1458003149503</c:v>
                </c:pt>
                <c:pt idx="35">
                  <c:v>58.2059417024048</c:v>
                </c:pt>
                <c:pt idx="36">
                  <c:v>53.251946891691</c:v>
                </c:pt>
                <c:pt idx="37">
                  <c:v>51.7151046980726</c:v>
                </c:pt>
                <c:pt idx="38">
                  <c:v>68.2717500845878</c:v>
                </c:pt>
                <c:pt idx="39">
                  <c:v>68.1110013133567</c:v>
                </c:pt>
                <c:pt idx="40">
                  <c:v>63.8500009102757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'Fig-LaborProd'!$A$6</c:f>
              <c:strCache>
                <c:ptCount val="1"/>
                <c:pt idx="0">
                  <c:v>Seychelles</c:v>
                </c:pt>
              </c:strCache>
            </c:strRef>
          </c:tx>
          <c:spPr>
            <a:noFill/>
            <a:ln w="12700">
              <a:solidFill>
                <a:srgbClr val="800080"/>
              </a:solidFill>
              <a:prstDash val="solid"/>
            </a:ln>
            <a:effectLst/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  <a:effectLst/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'Fig-LaborProd'!$B$6:$AP$6</c:f>
              <c:numCache>
                <c:formatCode>General</c:formatCode>
                <c:ptCount val="41"/>
                <c:pt idx="0">
                  <c:v>100</c:v>
                </c:pt>
                <c:pt idx="1">
                  <c:v>101.778579912691</c:v>
                </c:pt>
                <c:pt idx="2">
                  <c:v>90.7471213593663</c:v>
                </c:pt>
                <c:pt idx="3">
                  <c:v>109.123303000854</c:v>
                </c:pt>
                <c:pt idx="4">
                  <c:v>97.4467709161587</c:v>
                </c:pt>
                <c:pt idx="5">
                  <c:v>107.39285362178</c:v>
                </c:pt>
                <c:pt idx="6">
                  <c:v>127.33623470092</c:v>
                </c:pt>
                <c:pt idx="7">
                  <c:v>136.462866720187</c:v>
                </c:pt>
                <c:pt idx="8">
                  <c:v>95.9704792890241</c:v>
                </c:pt>
                <c:pt idx="9">
                  <c:v>91.9282827002437</c:v>
                </c:pt>
                <c:pt idx="10">
                  <c:v>85.1114773031366</c:v>
                </c:pt>
                <c:pt idx="11">
                  <c:v>98.2750242954325</c:v>
                </c:pt>
                <c:pt idx="12">
                  <c:v>88.8759313249109</c:v>
                </c:pt>
                <c:pt idx="13">
                  <c:v>86.8286362163913</c:v>
                </c:pt>
                <c:pt idx="14">
                  <c:v>77.8824350252922</c:v>
                </c:pt>
                <c:pt idx="15">
                  <c:v>77.7952206523635</c:v>
                </c:pt>
                <c:pt idx="16">
                  <c:v>69.6469063816003</c:v>
                </c:pt>
                <c:pt idx="17">
                  <c:v>65.8076281659048</c:v>
                </c:pt>
                <c:pt idx="18">
                  <c:v>73.4141981307514</c:v>
                </c:pt>
                <c:pt idx="19">
                  <c:v>78.1293116894024</c:v>
                </c:pt>
                <c:pt idx="20">
                  <c:v>78.1053162005543</c:v>
                </c:pt>
                <c:pt idx="21">
                  <c:v>75.3938259607194</c:v>
                </c:pt>
                <c:pt idx="22">
                  <c:v>85.6039064655845</c:v>
                </c:pt>
                <c:pt idx="23">
                  <c:v>69.6769007426604</c:v>
                </c:pt>
                <c:pt idx="24">
                  <c:v>78.783188760513</c:v>
                </c:pt>
                <c:pt idx="25">
                  <c:v>83.3018392542202</c:v>
                </c:pt>
                <c:pt idx="26">
                  <c:v>68.0557055273609</c:v>
                </c:pt>
                <c:pt idx="27">
                  <c:v>60.0683871432171</c:v>
                </c:pt>
                <c:pt idx="28">
                  <c:v>66.0288665730843</c:v>
                </c:pt>
                <c:pt idx="29">
                  <c:v>65.6094254280195</c:v>
                </c:pt>
                <c:pt idx="30">
                  <c:v>64.7204479404026</c:v>
                </c:pt>
                <c:pt idx="31">
                  <c:v>59.2120988946386</c:v>
                </c:pt>
                <c:pt idx="32">
                  <c:v>62.1307809516426</c:v>
                </c:pt>
                <c:pt idx="33">
                  <c:v>70.7700798403746</c:v>
                </c:pt>
                <c:pt idx="34">
                  <c:v>77.9093530416282</c:v>
                </c:pt>
                <c:pt idx="35">
                  <c:v>74.6899582878419</c:v>
                </c:pt>
                <c:pt idx="36">
                  <c:v>81.9054906566454</c:v>
                </c:pt>
                <c:pt idx="37">
                  <c:v>75.3747184418218</c:v>
                </c:pt>
                <c:pt idx="38">
                  <c:v>75.3133966369878</c:v>
                </c:pt>
                <c:pt idx="39">
                  <c:v>72.7123300819446</c:v>
                </c:pt>
                <c:pt idx="40">
                  <c:v>73.4022003863274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'Fig-LaborProd'!$A$7</c:f>
              <c:strCache>
                <c:ptCount val="1"/>
                <c:pt idx="0">
                  <c:v>Lesotho</c:v>
                </c:pt>
              </c:strCache>
            </c:strRef>
          </c:tx>
          <c:spPr>
            <a:noFill/>
            <a:ln w="12700">
              <a:solidFill>
                <a:srgbClr val="80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  <a:effectLst/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'Fig-LaborProd'!$B$7:$AP$7</c:f>
              <c:numCache>
                <c:formatCode>General</c:formatCode>
                <c:ptCount val="41"/>
                <c:pt idx="0">
                  <c:v>100</c:v>
                </c:pt>
                <c:pt idx="1">
                  <c:v>101.744472080077</c:v>
                </c:pt>
                <c:pt idx="2">
                  <c:v>101.12669357933</c:v>
                </c:pt>
                <c:pt idx="3">
                  <c:v>92.615741769776</c:v>
                </c:pt>
                <c:pt idx="4">
                  <c:v>97.1643545097192</c:v>
                </c:pt>
                <c:pt idx="5">
                  <c:v>102.059712903234</c:v>
                </c:pt>
                <c:pt idx="6">
                  <c:v>105.670318965842</c:v>
                </c:pt>
                <c:pt idx="7">
                  <c:v>106.427020014109</c:v>
                </c:pt>
                <c:pt idx="8">
                  <c:v>113.742152910857</c:v>
                </c:pt>
                <c:pt idx="9">
                  <c:v>110.720614138865</c:v>
                </c:pt>
                <c:pt idx="10">
                  <c:v>109.982572959476</c:v>
                </c:pt>
                <c:pt idx="11">
                  <c:v>93.6331933412103</c:v>
                </c:pt>
                <c:pt idx="12">
                  <c:v>107.573812699118</c:v>
                </c:pt>
                <c:pt idx="13">
                  <c:v>125.725911600058</c:v>
                </c:pt>
                <c:pt idx="14">
                  <c:v>105.088761221314</c:v>
                </c:pt>
                <c:pt idx="15">
                  <c:v>87.9998570313224</c:v>
                </c:pt>
                <c:pt idx="16">
                  <c:v>110.530447910317</c:v>
                </c:pt>
                <c:pt idx="17">
                  <c:v>108.265703925491</c:v>
                </c:pt>
                <c:pt idx="18">
                  <c:v>103.862146499544</c:v>
                </c:pt>
                <c:pt idx="19">
                  <c:v>103.714169286296</c:v>
                </c:pt>
                <c:pt idx="20">
                  <c:v>106.442624667916</c:v>
                </c:pt>
                <c:pt idx="21">
                  <c:v>103.47829924507</c:v>
                </c:pt>
                <c:pt idx="22">
                  <c:v>100.675189227925</c:v>
                </c:pt>
                <c:pt idx="23">
                  <c:v>101.718925456545</c:v>
                </c:pt>
                <c:pt idx="24">
                  <c:v>95.3417881222282</c:v>
                </c:pt>
                <c:pt idx="25">
                  <c:v>92.2256785710506</c:v>
                </c:pt>
                <c:pt idx="26">
                  <c:v>93.8707479969094</c:v>
                </c:pt>
                <c:pt idx="27">
                  <c:v>102.348250788079</c:v>
                </c:pt>
                <c:pt idx="28">
                  <c:v>97.7142130540664</c:v>
                </c:pt>
                <c:pt idx="29">
                  <c:v>96.9806722153342</c:v>
                </c:pt>
                <c:pt idx="30">
                  <c:v>73.2166513193408</c:v>
                </c:pt>
                <c:pt idx="31">
                  <c:v>81.6837875412186</c:v>
                </c:pt>
                <c:pt idx="32">
                  <c:v>89.4527809432236</c:v>
                </c:pt>
                <c:pt idx="33">
                  <c:v>94.3472698671576</c:v>
                </c:pt>
                <c:pt idx="34">
                  <c:v>79.7443942158365</c:v>
                </c:pt>
                <c:pt idx="35">
                  <c:v>91.5784145089411</c:v>
                </c:pt>
                <c:pt idx="36">
                  <c:v>90.9888567003482</c:v>
                </c:pt>
                <c:pt idx="37">
                  <c:v>79.1918070413862</c:v>
                </c:pt>
                <c:pt idx="38">
                  <c:v>89.0227834560012</c:v>
                </c:pt>
                <c:pt idx="39">
                  <c:v>85.080173627345</c:v>
                </c:pt>
                <c:pt idx="40">
                  <c:v>94.2299950645509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'Fig-LaborProd'!$A$8</c:f>
              <c:strCache>
                <c:ptCount val="1"/>
                <c:pt idx="0">
                  <c:v>Sierra Leone</c:v>
                </c:pt>
              </c:strCache>
            </c:strRef>
          </c:tx>
          <c:spPr>
            <a:noFill/>
            <a:ln w="12700">
              <a:solidFill>
                <a:srgbClr val="008080"/>
              </a:solidFill>
              <a:prstDash val="solid"/>
            </a:ln>
            <a:effectLst/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  <a:effectLst/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'Fig-LaborProd'!$B$8:$AP$8</c:f>
              <c:numCache>
                <c:formatCode>General</c:formatCode>
                <c:ptCount val="41"/>
                <c:pt idx="0">
                  <c:v>100</c:v>
                </c:pt>
                <c:pt idx="1">
                  <c:v>106.358088498079</c:v>
                </c:pt>
                <c:pt idx="2">
                  <c:v>107.541874891615</c:v>
                </c:pt>
                <c:pt idx="3">
                  <c:v>114.758004100926</c:v>
                </c:pt>
                <c:pt idx="4">
                  <c:v>116.362044157086</c:v>
                </c:pt>
                <c:pt idx="5">
                  <c:v>122.45565699226</c:v>
                </c:pt>
                <c:pt idx="6">
                  <c:v>121.083456776347</c:v>
                </c:pt>
                <c:pt idx="7">
                  <c:v>121.788664024831</c:v>
                </c:pt>
                <c:pt idx="8">
                  <c:v>131.353462861468</c:v>
                </c:pt>
                <c:pt idx="9">
                  <c:v>126.360887629025</c:v>
                </c:pt>
                <c:pt idx="10">
                  <c:v>126.16499831885</c:v>
                </c:pt>
                <c:pt idx="11">
                  <c:v>126.270108090676</c:v>
                </c:pt>
                <c:pt idx="12">
                  <c:v>126.290318350925</c:v>
                </c:pt>
                <c:pt idx="13">
                  <c:v>126.27666103274</c:v>
                </c:pt>
                <c:pt idx="14">
                  <c:v>134.177711528553</c:v>
                </c:pt>
                <c:pt idx="15">
                  <c:v>133.267680123462</c:v>
                </c:pt>
                <c:pt idx="16">
                  <c:v>136.459931289816</c:v>
                </c:pt>
                <c:pt idx="17">
                  <c:v>136.862100182586</c:v>
                </c:pt>
                <c:pt idx="18">
                  <c:v>128.727714706662</c:v>
                </c:pt>
                <c:pt idx="19">
                  <c:v>129.155077009271</c:v>
                </c:pt>
                <c:pt idx="20">
                  <c:v>128.111971567237</c:v>
                </c:pt>
                <c:pt idx="21">
                  <c:v>133.441575216202</c:v>
                </c:pt>
                <c:pt idx="22">
                  <c:v>127.951350516327</c:v>
                </c:pt>
                <c:pt idx="23">
                  <c:v>131.661769193464</c:v>
                </c:pt>
                <c:pt idx="24">
                  <c:v>127.184290686147</c:v>
                </c:pt>
                <c:pt idx="25">
                  <c:v>134.738575737529</c:v>
                </c:pt>
                <c:pt idx="26">
                  <c:v>128.672414868773</c:v>
                </c:pt>
                <c:pt idx="27">
                  <c:v>129.005767009895</c:v>
                </c:pt>
                <c:pt idx="28">
                  <c:v>130.43862081793</c:v>
                </c:pt>
                <c:pt idx="29">
                  <c:v>127.312532727959</c:v>
                </c:pt>
                <c:pt idx="30">
                  <c:v>128.338241916792</c:v>
                </c:pt>
                <c:pt idx="31">
                  <c:v>121.706964619138</c:v>
                </c:pt>
                <c:pt idx="32">
                  <c:v>122.381333412617</c:v>
                </c:pt>
                <c:pt idx="33">
                  <c:v>129.967541985659</c:v>
                </c:pt>
                <c:pt idx="34">
                  <c:v>122.826696272515</c:v>
                </c:pt>
                <c:pt idx="35">
                  <c:v>135.97888649499</c:v>
                </c:pt>
                <c:pt idx="36">
                  <c:v>143.810887327082</c:v>
                </c:pt>
                <c:pt idx="37">
                  <c:v>128.209011486759</c:v>
                </c:pt>
                <c:pt idx="38">
                  <c:v>110.879177190885</c:v>
                </c:pt>
                <c:pt idx="39">
                  <c:v>99.4474089242853</c:v>
                </c:pt>
                <c:pt idx="40">
                  <c:v>113.424349332178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'Fig-LaborProd'!$A$9</c:f>
              <c:strCache>
                <c:ptCount val="1"/>
                <c:pt idx="0">
                  <c:v>Somalia</c:v>
                </c:pt>
              </c:strCache>
            </c:strRef>
          </c:tx>
          <c:spPr>
            <a:noFill/>
            <a:ln w="12700">
              <a:solidFill>
                <a:srgbClr val="0000FF"/>
              </a:solidFill>
              <a:prstDash val="solid"/>
            </a:ln>
            <a:effectLst/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  <a:effectLst/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'Fig-LaborProd'!$B$9:$AP$9</c:f>
              <c:numCache>
                <c:formatCode>General</c:formatCode>
                <c:ptCount val="41"/>
                <c:pt idx="0">
                  <c:v>100</c:v>
                </c:pt>
                <c:pt idx="1">
                  <c:v>101.884682867237</c:v>
                </c:pt>
                <c:pt idx="2">
                  <c:v>105.631091878291</c:v>
                </c:pt>
                <c:pt idx="3">
                  <c:v>107.970807069279</c:v>
                </c:pt>
                <c:pt idx="4">
                  <c:v>109.647177166088</c:v>
                </c:pt>
                <c:pt idx="5">
                  <c:v>111.742017660994</c:v>
                </c:pt>
                <c:pt idx="6">
                  <c:v>114.303552758269</c:v>
                </c:pt>
                <c:pt idx="7">
                  <c:v>117.32697382743</c:v>
                </c:pt>
                <c:pt idx="8">
                  <c:v>118.341687045004</c:v>
                </c:pt>
                <c:pt idx="9">
                  <c:v>120.256409656939</c:v>
                </c:pt>
                <c:pt idx="10">
                  <c:v>118.822642921301</c:v>
                </c:pt>
                <c:pt idx="11">
                  <c:v>126.369834396731</c:v>
                </c:pt>
                <c:pt idx="12">
                  <c:v>119.556518695172</c:v>
                </c:pt>
                <c:pt idx="13">
                  <c:v>111.008045182386</c:v>
                </c:pt>
                <c:pt idx="14">
                  <c:v>115.004873661287</c:v>
                </c:pt>
                <c:pt idx="15">
                  <c:v>106.936073806299</c:v>
                </c:pt>
                <c:pt idx="16">
                  <c:v>102.031535795455</c:v>
                </c:pt>
                <c:pt idx="17">
                  <c:v>96.4411422564763</c:v>
                </c:pt>
                <c:pt idx="18">
                  <c:v>90.9205654577188</c:v>
                </c:pt>
                <c:pt idx="19">
                  <c:v>90.6008067407128</c:v>
                </c:pt>
                <c:pt idx="20">
                  <c:v>91.9127131047492</c:v>
                </c:pt>
                <c:pt idx="21">
                  <c:v>95.9226287639038</c:v>
                </c:pt>
                <c:pt idx="22">
                  <c:v>93.5317041244759</c:v>
                </c:pt>
                <c:pt idx="23">
                  <c:v>94.5127940766131</c:v>
                </c:pt>
                <c:pt idx="24">
                  <c:v>102.524162159402</c:v>
                </c:pt>
                <c:pt idx="25">
                  <c:v>102.265922534248</c:v>
                </c:pt>
                <c:pt idx="26">
                  <c:v>108.542843835512</c:v>
                </c:pt>
                <c:pt idx="27">
                  <c:v>111.391633177549</c:v>
                </c:pt>
                <c:pt idx="28">
                  <c:v>111.455065232759</c:v>
                </c:pt>
                <c:pt idx="29">
                  <c:v>102.817378480228</c:v>
                </c:pt>
                <c:pt idx="30">
                  <c:v>84.3135639150194</c:v>
                </c:pt>
                <c:pt idx="31">
                  <c:v>75.6166780135021</c:v>
                </c:pt>
                <c:pt idx="32">
                  <c:v>83.4980400142876</c:v>
                </c:pt>
                <c:pt idx="33">
                  <c:v>95.2633171746722</c:v>
                </c:pt>
                <c:pt idx="34">
                  <c:v>97.3670355229231</c:v>
                </c:pt>
                <c:pt idx="35">
                  <c:v>98.5903558113735</c:v>
                </c:pt>
                <c:pt idx="36">
                  <c:v>101.300859389368</c:v>
                </c:pt>
                <c:pt idx="37">
                  <c:v>97.4395931238497</c:v>
                </c:pt>
                <c:pt idx="38">
                  <c:v>95.3151464888028</c:v>
                </c:pt>
                <c:pt idx="39">
                  <c:v>95.0719955787514</c:v>
                </c:pt>
                <c:pt idx="40">
                  <c:v>90.9254508189734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'Fig-LaborProd'!$A$10</c:f>
              <c:strCache>
                <c:ptCount val="1"/>
                <c:pt idx="0">
                  <c:v>Mauritania</c:v>
                </c:pt>
              </c:strCache>
            </c:strRef>
          </c:tx>
          <c:spPr>
            <a:noFill/>
            <a:ln w="12700">
              <a:solidFill>
                <a:srgbClr val="00CCFF"/>
              </a:solidFill>
              <a:prstDash val="solid"/>
            </a:ln>
            <a:effectLst/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  <a:effectLst/>
            </c:spPr>
          </c:marker>
          <c:cat>
            <c:numRef>
              <c:f>'Fig-LaborProd'!$B$1:$AP$1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'Fig-LaborProd'!$B$10:$AP$10</c:f>
              <c:numCache>
                <c:formatCode>General</c:formatCode>
                <c:ptCount val="41"/>
                <c:pt idx="0">
                  <c:v>100</c:v>
                </c:pt>
                <c:pt idx="1">
                  <c:v>100.627981028099</c:v>
                </c:pt>
                <c:pt idx="2">
                  <c:v>102.380090498261</c:v>
                </c:pt>
                <c:pt idx="3">
                  <c:v>104.409938356862</c:v>
                </c:pt>
                <c:pt idx="4">
                  <c:v>106.319058311948</c:v>
                </c:pt>
                <c:pt idx="5">
                  <c:v>106.467998592677</c:v>
                </c:pt>
                <c:pt idx="6">
                  <c:v>107.337763732346</c:v>
                </c:pt>
                <c:pt idx="7">
                  <c:v>109.377722029739</c:v>
                </c:pt>
                <c:pt idx="8">
                  <c:v>105.098550782013</c:v>
                </c:pt>
                <c:pt idx="9">
                  <c:v>103.632895554855</c:v>
                </c:pt>
                <c:pt idx="10">
                  <c:v>100.104504273382</c:v>
                </c:pt>
                <c:pt idx="11">
                  <c:v>94.2345818606816</c:v>
                </c:pt>
                <c:pt idx="12">
                  <c:v>81.7994846579926</c:v>
                </c:pt>
                <c:pt idx="13">
                  <c:v>77.8000908751602</c:v>
                </c:pt>
                <c:pt idx="14">
                  <c:v>80.0849904844447</c:v>
                </c:pt>
                <c:pt idx="15">
                  <c:v>87.206731369755</c:v>
                </c:pt>
                <c:pt idx="16">
                  <c:v>92.4883298916707</c:v>
                </c:pt>
                <c:pt idx="17">
                  <c:v>96.8535352441591</c:v>
                </c:pt>
                <c:pt idx="18">
                  <c:v>98.0017843622669</c:v>
                </c:pt>
                <c:pt idx="19">
                  <c:v>102.592382868911</c:v>
                </c:pt>
                <c:pt idx="20">
                  <c:v>105.762504154388</c:v>
                </c:pt>
                <c:pt idx="21">
                  <c:v>101.758203966574</c:v>
                </c:pt>
                <c:pt idx="22">
                  <c:v>96.3159282600541</c:v>
                </c:pt>
                <c:pt idx="23">
                  <c:v>92.6452956174676</c:v>
                </c:pt>
                <c:pt idx="24">
                  <c:v>100.923179673312</c:v>
                </c:pt>
                <c:pt idx="25">
                  <c:v>102.615176831544</c:v>
                </c:pt>
                <c:pt idx="26">
                  <c:v>105.349249022024</c:v>
                </c:pt>
                <c:pt idx="27">
                  <c:v>108.787546720774</c:v>
                </c:pt>
                <c:pt idx="28">
                  <c:v>115.097161771375</c:v>
                </c:pt>
                <c:pt idx="29">
                  <c:v>116.662739680415</c:v>
                </c:pt>
                <c:pt idx="30">
                  <c:v>115.686316037819</c:v>
                </c:pt>
                <c:pt idx="31">
                  <c:v>109.223419682815</c:v>
                </c:pt>
                <c:pt idx="32">
                  <c:v>103.336976618336</c:v>
                </c:pt>
                <c:pt idx="33">
                  <c:v>103.515061452306</c:v>
                </c:pt>
                <c:pt idx="34">
                  <c:v>104.951969834341</c:v>
                </c:pt>
                <c:pt idx="35">
                  <c:v>108.525134285568</c:v>
                </c:pt>
                <c:pt idx="36">
                  <c:v>104.541004123027</c:v>
                </c:pt>
                <c:pt idx="37">
                  <c:v>104.395650843411</c:v>
                </c:pt>
                <c:pt idx="38">
                  <c:v>103.463552719083</c:v>
                </c:pt>
                <c:pt idx="39">
                  <c:v>103.452777862302</c:v>
                </c:pt>
                <c:pt idx="40">
                  <c:v>101.530571344306</c:v>
                </c:pt>
              </c:numCache>
            </c:numRef>
          </c:val>
          <c:smooth val="0"/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38944"/>
        <c:axId val="47945984"/>
      </c:lineChart>
      <c:catAx>
        <c:axId val="4793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2700000" spcFirstLastPara="0" vertOverflow="ellipsis" horzOverflow="overflow" vert="horz" wrap="square" anchor="ctr" anchorCtr="1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</a:p>
        </c:txPr>
        <c:crossAx val="47945984"/>
        <c:crossesAt val="100"/>
        <c:auto val="0"/>
        <c:lblAlgn val="ctr"/>
        <c:lblOffset val="100"/>
        <c:tickLblSkip val="2"/>
        <c:tickMarkSkip val="2"/>
        <c:noMultiLvlLbl val="0"/>
      </c:catAx>
      <c:valAx>
        <c:axId val="47945984"/>
        <c:scaling>
          <c:orientation val="minMax"/>
          <c:min val="100"/>
        </c:scaling>
        <c:delete val="0"/>
        <c:axPos val="l"/>
        <c:majorGridlines>
          <c:spPr>
            <a:noFill/>
            <a:ln w="3175">
              <a:solidFill>
                <a:srgbClr val="000000"/>
              </a:solidFill>
              <a:prstDash val="solid"/>
            </a:ln>
            <a:effectLst/>
          </c:spPr>
        </c:majorGridlines>
        <c:title>
          <c:tx>
            <c:rich>
              <a:bodyPr vertOverflow="ellipsis" anchor="ctr" anchorCtr="1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Arial" pitchFamily="7" charset="0"/>
                    <a:ea typeface="Arial" pitchFamily="7" charset="0"/>
                    <a:cs typeface="Arial" pitchFamily="7" charset="0"/>
                  </a:defRPr>
                </a:pPr>
                <a:r>
                  <a:rPr lang="en-US"/>
                  <a:t>index 1961=100</a:t>
                </a:r>
              </a:p>
            </c:rich>
          </c:tx>
          <c:layout>
            <c:manualLayout>
              <c:xMode val="edge"/>
              <c:yMode val="edge"/>
              <c:x val="0.0248041775456919"/>
              <c:y val="0.393805309734513"/>
            </c:manualLayout>
          </c:layout>
          <c:overlay val="0"/>
          <c:spPr>
            <a:noFill/>
            <a:ln w="25400"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</a:p>
        </c:txPr>
        <c:crossAx val="4793894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781984882437998"/>
          <c:y val="0.081858407079646"/>
          <c:w val="0.208877421653886"/>
          <c:h val="0.858407079646018"/>
        </c:manualLayout>
      </c:layout>
      <c:overlay val="0"/>
      <c:spPr>
        <a:solidFill>
          <a:srgbClr val="FFFFFF"/>
        </a:solidFill>
        <a:ln w="25400">
          <a:noFill/>
        </a:ln>
        <a:effectLst/>
      </c:spPr>
      <c:txPr>
        <a:bodyPr rot="0" spcFirstLastPara="0" vertOverflow="ellipsis" horzOverflow="overflow" vert="horz" wrap="square" anchor="ctr" anchorCtr="1"/>
        <a:lstStyle/>
        <a:p>
          <a:pPr>
            <a:defRPr sz="845" b="0" i="0" u="none" strike="noStrike" baseline="0">
              <a:solidFill>
                <a:srgbClr val="000000"/>
              </a:solidFill>
              <a:latin typeface="Arial" pitchFamily="7" charset="0"/>
              <a:ea typeface="Arial" pitchFamily="7" charset="0"/>
              <a:cs typeface="Arial" pitchFamily="7" charset="0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prstDash val="solid"/>
    </a:ln>
    <a:effectLst/>
  </c:spPr>
  <c:txPr>
    <a:bodyPr rot="0" spcFirstLastPara="0" vertOverflow="ellipsis" horzOverflow="overflow" vert="horz" wrap="square" anchor="ctr" anchorCtr="1"/>
    <a:lstStyle/>
    <a:p>
      <a:pPr>
        <a:defRPr lang="en-US" sz="1200" b="0" i="0" u="none" strike="noStrike" baseline="0">
          <a:solidFill>
            <a:srgbClr val="000000"/>
          </a:solidFill>
          <a:latin typeface="Arial" pitchFamily="7" charset="0"/>
          <a:ea typeface="Arial" pitchFamily="7" charset="0"/>
          <a:cs typeface="Arial" pitchFamily="7" charset="0"/>
        </a:defRPr>
      </a:pPr>
    </a:p>
  </c:txPr>
  <c:printSettings>
    <c:headerFooter/>
    <c:pageMargins r="0.7" b="0.75" l="0.7" footer="0.3" header="0.3" t="0.7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vertOverflow="ellipsis" anchor="ctr" anchorCtr="1"/>
          <a:lstStyle/>
          <a:p>
            <a:pPr algn="ctr">
              <a:defRPr sz="1200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  <a:r>
              <a:rPr lang="en-US"/>
              <a:t>Land Productivity</a:t>
            </a:r>
          </a:p>
        </c:rich>
      </c:tx>
      <c:layout>
        <c:manualLayout>
          <c:xMode val="edge"/>
          <c:yMode val="edge"/>
          <c:x val="0.0563380281690141"/>
          <c:y val="0.0440251572327044"/>
        </c:manualLayout>
      </c:layout>
      <c:overlay val="0"/>
      <c:spPr>
        <a:noFill/>
        <a:ln w="25400"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042253521127"/>
          <c:y val="0.148847264902845"/>
          <c:w val="0.659154929577465"/>
          <c:h val="0.67295735258892"/>
        </c:manualLayout>
      </c:layout>
      <c:lineChart>
        <c:grouping val="standard"/>
        <c:varyColors val="0"/>
        <c:ser>
          <c:idx val="0"/>
          <c:order val="0"/>
          <c:tx>
            <c:strRef>
              <c:f>'Fig-LandProd'!$A$2</c:f>
              <c:strCache>
                <c:ptCount val="1"/>
                <c:pt idx="0">
                  <c:v>Angola</c:v>
                </c:pt>
              </c:strCache>
            </c:strRef>
          </c:tx>
          <c:spPr>
            <a:noFill/>
            <a:ln w="12700">
              <a:solidFill>
                <a:srgbClr val="000080"/>
              </a:solidFill>
              <a:prstDash val="solid"/>
            </a:ln>
            <a:effectLst/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  <a:effectLst/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'Fig-LandProd'!$B$2:$AP$2</c:f>
              <c:numCache>
                <c:formatCode>General</c:formatCode>
                <c:ptCount val="41"/>
                <c:pt idx="0">
                  <c:v>100</c:v>
                </c:pt>
                <c:pt idx="1">
                  <c:v>105.40060939237</c:v>
                </c:pt>
                <c:pt idx="2">
                  <c:v>103.634996565992</c:v>
                </c:pt>
                <c:pt idx="3">
                  <c:v>111.155141412171</c:v>
                </c:pt>
                <c:pt idx="4">
                  <c:v>115.033662126215</c:v>
                </c:pt>
                <c:pt idx="5">
                  <c:v>119.227698270931</c:v>
                </c:pt>
                <c:pt idx="6">
                  <c:v>122.120151377115</c:v>
                </c:pt>
                <c:pt idx="7">
                  <c:v>119.565232128058</c:v>
                </c:pt>
                <c:pt idx="8">
                  <c:v>127.493931324991</c:v>
                </c:pt>
                <c:pt idx="9">
                  <c:v>131.397946207669</c:v>
                </c:pt>
                <c:pt idx="10">
                  <c:v>134.26030454746</c:v>
                </c:pt>
                <c:pt idx="11">
                  <c:v>129.476560469191</c:v>
                </c:pt>
                <c:pt idx="12">
                  <c:v>132.763662239439</c:v>
                </c:pt>
                <c:pt idx="13">
                  <c:v>134.396799932752</c:v>
                </c:pt>
                <c:pt idx="14">
                  <c:v>121.221883791175</c:v>
                </c:pt>
                <c:pt idx="15">
                  <c:v>104.209860041977</c:v>
                </c:pt>
                <c:pt idx="16">
                  <c:v>100.611170341303</c:v>
                </c:pt>
                <c:pt idx="17">
                  <c:v>98.3275381518654</c:v>
                </c:pt>
                <c:pt idx="18">
                  <c:v>93.2396851965822</c:v>
                </c:pt>
                <c:pt idx="19">
                  <c:v>94.2881522119261</c:v>
                </c:pt>
                <c:pt idx="20">
                  <c:v>89.7625356849494</c:v>
                </c:pt>
                <c:pt idx="21">
                  <c:v>91.1991907859666</c:v>
                </c:pt>
                <c:pt idx="22">
                  <c:v>91.9657814998622</c:v>
                </c:pt>
                <c:pt idx="23">
                  <c:v>93.0069474300766</c:v>
                </c:pt>
                <c:pt idx="24">
                  <c:v>93.9934018280471</c:v>
                </c:pt>
                <c:pt idx="25">
                  <c:v>97.1955882824643</c:v>
                </c:pt>
                <c:pt idx="26">
                  <c:v>97.7780223274394</c:v>
                </c:pt>
                <c:pt idx="27">
                  <c:v>98.044535439051</c:v>
                </c:pt>
                <c:pt idx="28">
                  <c:v>97.691205034948</c:v>
                </c:pt>
                <c:pt idx="29">
                  <c:v>97.4880620904277</c:v>
                </c:pt>
                <c:pt idx="30">
                  <c:v>101.839405988266</c:v>
                </c:pt>
                <c:pt idx="31">
                  <c:v>106.718177175288</c:v>
                </c:pt>
                <c:pt idx="32">
                  <c:v>106.387239549848</c:v>
                </c:pt>
                <c:pt idx="33">
                  <c:v>120.306325551663</c:v>
                </c:pt>
                <c:pt idx="34">
                  <c:v>120.357170973071</c:v>
                </c:pt>
                <c:pt idx="35">
                  <c:v>124.883641596587</c:v>
                </c:pt>
                <c:pt idx="36">
                  <c:v>125.572396245558</c:v>
                </c:pt>
                <c:pt idx="37">
                  <c:v>143.364629574778</c:v>
                </c:pt>
                <c:pt idx="38">
                  <c:v>137.574847977496</c:v>
                </c:pt>
                <c:pt idx="39">
                  <c:v>155.43110854219</c:v>
                </c:pt>
                <c:pt idx="40">
                  <c:v>174.632859498905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'Fig-LandProd'!$A$3</c:f>
              <c:strCache>
                <c:ptCount val="1"/>
                <c:pt idx="0">
                  <c:v>Rwanda</c:v>
                </c:pt>
              </c:strCache>
            </c:strRef>
          </c:tx>
          <c:spPr>
            <a:noFill/>
            <a:ln w="12700">
              <a:solidFill>
                <a:srgbClr val="FF00FF"/>
              </a:solidFill>
              <a:prstDash val="solid"/>
            </a:ln>
            <a:effectLst/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  <a:effectLst/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'Fig-LandProd'!$B$3:$AP$3</c:f>
              <c:numCache>
                <c:formatCode>General</c:formatCode>
                <c:ptCount val="41"/>
                <c:pt idx="0">
                  <c:v>100</c:v>
                </c:pt>
                <c:pt idx="1">
                  <c:v>123.672588266453</c:v>
                </c:pt>
                <c:pt idx="2">
                  <c:v>98.1115148454186</c:v>
                </c:pt>
                <c:pt idx="3">
                  <c:v>101.924375716154</c:v>
                </c:pt>
                <c:pt idx="4">
                  <c:v>111.99763755025</c:v>
                </c:pt>
                <c:pt idx="5">
                  <c:v>112.210671649917</c:v>
                </c:pt>
                <c:pt idx="6">
                  <c:v>131.365886133109</c:v>
                </c:pt>
                <c:pt idx="7">
                  <c:v>129.264057131475</c:v>
                </c:pt>
                <c:pt idx="8">
                  <c:v>136.847781401769</c:v>
                </c:pt>
                <c:pt idx="9">
                  <c:v>137.490018977067</c:v>
                </c:pt>
                <c:pt idx="10">
                  <c:v>141.342018299186</c:v>
                </c:pt>
                <c:pt idx="11">
                  <c:v>138.965309639182</c:v>
                </c:pt>
                <c:pt idx="12">
                  <c:v>143.681961479569</c:v>
                </c:pt>
                <c:pt idx="13">
                  <c:v>130.871884768458</c:v>
                </c:pt>
                <c:pt idx="14">
                  <c:v>144.800837683879</c:v>
                </c:pt>
                <c:pt idx="15">
                  <c:v>149.680986007974</c:v>
                </c:pt>
                <c:pt idx="16">
                  <c:v>152.161738423673</c:v>
                </c:pt>
                <c:pt idx="17">
                  <c:v>152.877347562072</c:v>
                </c:pt>
                <c:pt idx="18">
                  <c:v>161.911546443187</c:v>
                </c:pt>
                <c:pt idx="19">
                  <c:v>158.907425365326</c:v>
                </c:pt>
                <c:pt idx="20">
                  <c:v>166.124759254779</c:v>
                </c:pt>
                <c:pt idx="21">
                  <c:v>172.927899593414</c:v>
                </c:pt>
                <c:pt idx="22">
                  <c:v>170.97617428592</c:v>
                </c:pt>
                <c:pt idx="23">
                  <c:v>155.189148773717</c:v>
                </c:pt>
                <c:pt idx="24">
                  <c:v>178.194845381753</c:v>
                </c:pt>
                <c:pt idx="25">
                  <c:v>172.22707726176</c:v>
                </c:pt>
                <c:pt idx="26">
                  <c:v>175.85539799767</c:v>
                </c:pt>
                <c:pt idx="27">
                  <c:v>159.879668920298</c:v>
                </c:pt>
                <c:pt idx="28">
                  <c:v>170.658199404071</c:v>
                </c:pt>
                <c:pt idx="29">
                  <c:v>152.629585009185</c:v>
                </c:pt>
                <c:pt idx="30">
                  <c:v>164.674082652927</c:v>
                </c:pt>
                <c:pt idx="31">
                  <c:v>172.216273353085</c:v>
                </c:pt>
                <c:pt idx="32">
                  <c:v>158.578283097583</c:v>
                </c:pt>
                <c:pt idx="33">
                  <c:v>138.908170141789</c:v>
                </c:pt>
                <c:pt idx="34">
                  <c:v>164.318858994818</c:v>
                </c:pt>
                <c:pt idx="35">
                  <c:v>164.638444903486</c:v>
                </c:pt>
                <c:pt idx="36">
                  <c:v>153.902953324214</c:v>
                </c:pt>
                <c:pt idx="37">
                  <c:v>168.835066483082</c:v>
                </c:pt>
                <c:pt idx="38">
                  <c:v>173.681147865003</c:v>
                </c:pt>
                <c:pt idx="39">
                  <c:v>178.275803626166</c:v>
                </c:pt>
                <c:pt idx="40">
                  <c:v>169.743752656923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'Fig-LandProd'!$A$4</c:f>
              <c:strCache>
                <c:ptCount val="1"/>
                <c:pt idx="0">
                  <c:v>Congo</c:v>
                </c:pt>
              </c:strCache>
            </c:strRef>
          </c:tx>
          <c:spPr>
            <a:noFill/>
            <a:ln w="12700">
              <a:solidFill>
                <a:srgbClr val="FFFF00"/>
              </a:solidFill>
              <a:prstDash val="solid"/>
            </a:ln>
            <a:effectLst/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  <a:effectLst/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'Fig-LandProd'!$B$4:$AP$4</c:f>
              <c:numCache>
                <c:formatCode>General</c:formatCode>
                <c:ptCount val="41"/>
                <c:pt idx="0">
                  <c:v>100</c:v>
                </c:pt>
                <c:pt idx="1">
                  <c:v>102.445244725926</c:v>
                </c:pt>
                <c:pt idx="2">
                  <c:v>104.488004575043</c:v>
                </c:pt>
                <c:pt idx="3">
                  <c:v>108.308062336365</c:v>
                </c:pt>
                <c:pt idx="4">
                  <c:v>112.425920703546</c:v>
                </c:pt>
                <c:pt idx="5">
                  <c:v>114.908187343784</c:v>
                </c:pt>
                <c:pt idx="6">
                  <c:v>123.939213308355</c:v>
                </c:pt>
                <c:pt idx="7">
                  <c:v>123.600765914125</c:v>
                </c:pt>
                <c:pt idx="8">
                  <c:v>122.413701608466</c:v>
                </c:pt>
                <c:pt idx="9">
                  <c:v>122.157279336764</c:v>
                </c:pt>
                <c:pt idx="10">
                  <c:v>125.315827246555</c:v>
                </c:pt>
                <c:pt idx="11">
                  <c:v>120.764192031919</c:v>
                </c:pt>
                <c:pt idx="12">
                  <c:v>124.464654715779</c:v>
                </c:pt>
                <c:pt idx="13">
                  <c:v>120.582701678958</c:v>
                </c:pt>
                <c:pt idx="14">
                  <c:v>124.074725228557</c:v>
                </c:pt>
                <c:pt idx="15">
                  <c:v>127.322748387291</c:v>
                </c:pt>
                <c:pt idx="16">
                  <c:v>129.915203056753</c:v>
                </c:pt>
                <c:pt idx="17">
                  <c:v>128.382131489781</c:v>
                </c:pt>
                <c:pt idx="18">
                  <c:v>131.982596916737</c:v>
                </c:pt>
                <c:pt idx="19">
                  <c:v>134.999382547336</c:v>
                </c:pt>
                <c:pt idx="20">
                  <c:v>140.308894076746</c:v>
                </c:pt>
                <c:pt idx="21">
                  <c:v>146.768713290915</c:v>
                </c:pt>
                <c:pt idx="22">
                  <c:v>145.618664072725</c:v>
                </c:pt>
                <c:pt idx="23">
                  <c:v>150.310630666751</c:v>
                </c:pt>
                <c:pt idx="24">
                  <c:v>157.2448723341</c:v>
                </c:pt>
                <c:pt idx="25">
                  <c:v>154.071600812749</c:v>
                </c:pt>
                <c:pt idx="26">
                  <c:v>157.425090368957</c:v>
                </c:pt>
                <c:pt idx="27">
                  <c:v>162.181697576233</c:v>
                </c:pt>
                <c:pt idx="28">
                  <c:v>159.4160263341</c:v>
                </c:pt>
                <c:pt idx="29">
                  <c:v>159.661576863445</c:v>
                </c:pt>
                <c:pt idx="30">
                  <c:v>155.034178648994</c:v>
                </c:pt>
                <c:pt idx="31">
                  <c:v>158.365865355183</c:v>
                </c:pt>
                <c:pt idx="32">
                  <c:v>161.390786260668</c:v>
                </c:pt>
                <c:pt idx="33">
                  <c:v>171.551421972448</c:v>
                </c:pt>
                <c:pt idx="34">
                  <c:v>185.782828354137</c:v>
                </c:pt>
                <c:pt idx="35">
                  <c:v>192.212913844002</c:v>
                </c:pt>
                <c:pt idx="36">
                  <c:v>193.352567637166</c:v>
                </c:pt>
                <c:pt idx="37">
                  <c:v>193.279187935588</c:v>
                </c:pt>
                <c:pt idx="38">
                  <c:v>207.107493132534</c:v>
                </c:pt>
                <c:pt idx="39">
                  <c:v>210.913024140884</c:v>
                </c:pt>
                <c:pt idx="40">
                  <c:v>213.998919431963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'Fig-LandProd'!$A$5</c:f>
              <c:strCache>
                <c:ptCount val="1"/>
                <c:pt idx="0">
                  <c:v>Senegal</c:v>
                </c:pt>
              </c:strCache>
            </c:strRef>
          </c:tx>
          <c:spPr>
            <a:noFill/>
            <a:ln w="12700">
              <a:solidFill>
                <a:srgbClr val="00FFFF"/>
              </a:solidFill>
              <a:prstDash val="solid"/>
            </a:ln>
            <a:effectLst/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  <a:effectLst/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'Fig-LandProd'!$B$5:$AP$5</c:f>
              <c:numCache>
                <c:formatCode>General</c:formatCode>
                <c:ptCount val="41"/>
                <c:pt idx="0">
                  <c:v>100</c:v>
                </c:pt>
                <c:pt idx="1">
                  <c:v>101.314621233194</c:v>
                </c:pt>
                <c:pt idx="2">
                  <c:v>107.249028645857</c:v>
                </c:pt>
                <c:pt idx="3">
                  <c:v>104.976327263129</c:v>
                </c:pt>
                <c:pt idx="4">
                  <c:v>111.056221934389</c:v>
                </c:pt>
                <c:pt idx="5">
                  <c:v>104.152592671411</c:v>
                </c:pt>
                <c:pt idx="6">
                  <c:v>110.090581215314</c:v>
                </c:pt>
                <c:pt idx="7">
                  <c:v>93.7660241422502</c:v>
                </c:pt>
                <c:pt idx="8">
                  <c:v>103.463611421687</c:v>
                </c:pt>
                <c:pt idx="9">
                  <c:v>82.9729588722926</c:v>
                </c:pt>
                <c:pt idx="10">
                  <c:v>114.473414462506</c:v>
                </c:pt>
                <c:pt idx="11">
                  <c:v>79.8946151566324</c:v>
                </c:pt>
                <c:pt idx="12">
                  <c:v>91.6117340093183</c:v>
                </c:pt>
                <c:pt idx="13">
                  <c:v>113.775747020754</c:v>
                </c:pt>
                <c:pt idx="14">
                  <c:v>139.470881317377</c:v>
                </c:pt>
                <c:pt idx="15">
                  <c:v>127.497259283542</c:v>
                </c:pt>
                <c:pt idx="16">
                  <c:v>82.4462288585319</c:v>
                </c:pt>
                <c:pt idx="17">
                  <c:v>125.991536735234</c:v>
                </c:pt>
                <c:pt idx="18">
                  <c:v>96.9580969877529</c:v>
                </c:pt>
                <c:pt idx="19">
                  <c:v>84.8645269454532</c:v>
                </c:pt>
                <c:pt idx="20">
                  <c:v>123.504434042895</c:v>
                </c:pt>
                <c:pt idx="21">
                  <c:v>123.710536665825</c:v>
                </c:pt>
                <c:pt idx="22">
                  <c:v>91.0419097776664</c:v>
                </c:pt>
                <c:pt idx="23">
                  <c:v>94.4563712382034</c:v>
                </c:pt>
                <c:pt idx="24">
                  <c:v>113.51567035825</c:v>
                </c:pt>
                <c:pt idx="25">
                  <c:v>126.633472737884</c:v>
                </c:pt>
                <c:pt idx="26">
                  <c:v>138.359948651298</c:v>
                </c:pt>
                <c:pt idx="27">
                  <c:v>119.362701675294</c:v>
                </c:pt>
                <c:pt idx="28">
                  <c:v>134.815819005301</c:v>
                </c:pt>
                <c:pt idx="29">
                  <c:v>122.283121335052</c:v>
                </c:pt>
                <c:pt idx="30">
                  <c:v>129.948432427738</c:v>
                </c:pt>
                <c:pt idx="31">
                  <c:v>117.111811929658</c:v>
                </c:pt>
                <c:pt idx="32">
                  <c:v>128.516273616177</c:v>
                </c:pt>
                <c:pt idx="33">
                  <c:v>124.421638976911</c:v>
                </c:pt>
                <c:pt idx="34">
                  <c:v>139.577321249337</c:v>
                </c:pt>
                <c:pt idx="35">
                  <c:v>128.029686247877</c:v>
                </c:pt>
                <c:pt idx="36">
                  <c:v>124.261724962551</c:v>
                </c:pt>
                <c:pt idx="37">
                  <c:v>127.477376605692</c:v>
                </c:pt>
                <c:pt idx="38">
                  <c:v>156.60330713323</c:v>
                </c:pt>
                <c:pt idx="39">
                  <c:v>162.309755325161</c:v>
                </c:pt>
                <c:pt idx="40">
                  <c:v>160.50268062521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'Fig-LandProd'!$A$6</c:f>
              <c:strCache>
                <c:ptCount val="1"/>
                <c:pt idx="0">
                  <c:v>Seychelles</c:v>
                </c:pt>
              </c:strCache>
            </c:strRef>
          </c:tx>
          <c:spPr>
            <a:noFill/>
            <a:ln w="12700">
              <a:solidFill>
                <a:srgbClr val="800080"/>
              </a:solidFill>
              <a:prstDash val="solid"/>
            </a:ln>
            <a:effectLst/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  <a:effectLst/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'Fig-LandProd'!$B$6:$AP$6</c:f>
              <c:numCache>
                <c:formatCode>General</c:formatCode>
                <c:ptCount val="41"/>
                <c:pt idx="0">
                  <c:v>100</c:v>
                </c:pt>
                <c:pt idx="1">
                  <c:v>97.2860959810771</c:v>
                </c:pt>
                <c:pt idx="2">
                  <c:v>106.442821555045</c:v>
                </c:pt>
                <c:pt idx="3">
                  <c:v>104.489554939281</c:v>
                </c:pt>
                <c:pt idx="4">
                  <c:v>97.4070726772113</c:v>
                </c:pt>
                <c:pt idx="5">
                  <c:v>95.6756802176151</c:v>
                </c:pt>
                <c:pt idx="6">
                  <c:v>89.0990026671303</c:v>
                </c:pt>
                <c:pt idx="7">
                  <c:v>87.2688325059208</c:v>
                </c:pt>
                <c:pt idx="8">
                  <c:v>102.111843595569</c:v>
                </c:pt>
                <c:pt idx="9">
                  <c:v>106.39572706401</c:v>
                </c:pt>
                <c:pt idx="10">
                  <c:v>110.748130892963</c:v>
                </c:pt>
                <c:pt idx="11">
                  <c:v>101.182108071994</c:v>
                </c:pt>
                <c:pt idx="12">
                  <c:v>110.276108642264</c:v>
                </c:pt>
                <c:pt idx="13">
                  <c:v>116.640847130496</c:v>
                </c:pt>
                <c:pt idx="14">
                  <c:v>129.042454704704</c:v>
                </c:pt>
                <c:pt idx="15">
                  <c:v>131.289073478502</c:v>
                </c:pt>
                <c:pt idx="16">
                  <c:v>141.262572924651</c:v>
                </c:pt>
                <c:pt idx="17">
                  <c:v>158.357359794009</c:v>
                </c:pt>
                <c:pt idx="18">
                  <c:v>168.779968375846</c:v>
                </c:pt>
                <c:pt idx="19">
                  <c:v>171.439709947077</c:v>
                </c:pt>
                <c:pt idx="20">
                  <c:v>190.833229843662</c:v>
                </c:pt>
                <c:pt idx="21">
                  <c:v>155.305157140932</c:v>
                </c:pt>
                <c:pt idx="22">
                  <c:v>156.454229279149</c:v>
                </c:pt>
                <c:pt idx="23">
                  <c:v>216.641935509074</c:v>
                </c:pt>
                <c:pt idx="24">
                  <c:v>176.708944946322</c:v>
                </c:pt>
                <c:pt idx="25">
                  <c:v>180.755815489769</c:v>
                </c:pt>
                <c:pt idx="26">
                  <c:v>241.297060835215</c:v>
                </c:pt>
                <c:pt idx="27">
                  <c:v>287.686626025418</c:v>
                </c:pt>
                <c:pt idx="28">
                  <c:v>347.451463450418</c:v>
                </c:pt>
                <c:pt idx="29">
                  <c:v>376.655966644837</c:v>
                </c:pt>
                <c:pt idx="30">
                  <c:v>294.676424781984</c:v>
                </c:pt>
                <c:pt idx="31">
                  <c:v>363.283441603432</c:v>
                </c:pt>
                <c:pt idx="32">
                  <c:v>395.5602357277</c:v>
                </c:pt>
                <c:pt idx="33">
                  <c:v>335.617435397983</c:v>
                </c:pt>
                <c:pt idx="34">
                  <c:v>335.104368743695</c:v>
                </c:pt>
                <c:pt idx="35">
                  <c:v>309.546115570244</c:v>
                </c:pt>
                <c:pt idx="36">
                  <c:v>349.501890174259</c:v>
                </c:pt>
                <c:pt idx="37">
                  <c:v>333.067285694039</c:v>
                </c:pt>
                <c:pt idx="38">
                  <c:v>354.761011113546</c:v>
                </c:pt>
                <c:pt idx="39">
                  <c:v>345.553612708334</c:v>
                </c:pt>
                <c:pt idx="40">
                  <c:v>341.567657077375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'Fig-LandProd'!$A$7</c:f>
              <c:strCache>
                <c:ptCount val="1"/>
                <c:pt idx="0">
                  <c:v>Lesotho</c:v>
                </c:pt>
              </c:strCache>
            </c:strRef>
          </c:tx>
          <c:spPr>
            <a:noFill/>
            <a:ln w="12700">
              <a:solidFill>
                <a:srgbClr val="80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  <a:effectLst/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'Fig-LandProd'!$B$7:$AP$7</c:f>
              <c:numCache>
                <c:formatCode>General</c:formatCode>
                <c:ptCount val="41"/>
                <c:pt idx="0">
                  <c:v>100</c:v>
                </c:pt>
                <c:pt idx="1">
                  <c:v>102.363438224155</c:v>
                </c:pt>
                <c:pt idx="2">
                  <c:v>101.780123139324</c:v>
                </c:pt>
                <c:pt idx="3">
                  <c:v>93.6396307456337</c:v>
                </c:pt>
                <c:pt idx="4">
                  <c:v>98.298670172397</c:v>
                </c:pt>
                <c:pt idx="5">
                  <c:v>104.094358972759</c:v>
                </c:pt>
                <c:pt idx="6">
                  <c:v>107.843551284594</c:v>
                </c:pt>
                <c:pt idx="7">
                  <c:v>110.649841656384</c:v>
                </c:pt>
                <c:pt idx="8">
                  <c:v>121.524060616193</c:v>
                </c:pt>
                <c:pt idx="9">
                  <c:v>121.835502125405</c:v>
                </c:pt>
                <c:pt idx="10">
                  <c:v>124.366956854892</c:v>
                </c:pt>
                <c:pt idx="11">
                  <c:v>109.216230826934</c:v>
                </c:pt>
                <c:pt idx="12">
                  <c:v>127.809732910018</c:v>
                </c:pt>
                <c:pt idx="13">
                  <c:v>148.242991207095</c:v>
                </c:pt>
                <c:pt idx="14">
                  <c:v>128.697093547794</c:v>
                </c:pt>
                <c:pt idx="15">
                  <c:v>110.934752291912</c:v>
                </c:pt>
                <c:pt idx="16">
                  <c:v>143.891874342053</c:v>
                </c:pt>
                <c:pt idx="17">
                  <c:v>140.233657665125</c:v>
                </c:pt>
                <c:pt idx="18">
                  <c:v>136.760496136576</c:v>
                </c:pt>
                <c:pt idx="19">
                  <c:v>138.60314373339</c:v>
                </c:pt>
                <c:pt idx="20">
                  <c:v>145.513446085823</c:v>
                </c:pt>
                <c:pt idx="21">
                  <c:v>145.336875385395</c:v>
                </c:pt>
                <c:pt idx="22">
                  <c:v>145.225200231268</c:v>
                </c:pt>
                <c:pt idx="23">
                  <c:v>148.989582773919</c:v>
                </c:pt>
                <c:pt idx="24">
                  <c:v>141.53674495271</c:v>
                </c:pt>
                <c:pt idx="25">
                  <c:v>141.331574800315</c:v>
                </c:pt>
                <c:pt idx="26">
                  <c:v>143.548976717268</c:v>
                </c:pt>
                <c:pt idx="27">
                  <c:v>155.776802181676</c:v>
                </c:pt>
                <c:pt idx="28">
                  <c:v>156.766131365833</c:v>
                </c:pt>
                <c:pt idx="29">
                  <c:v>157.313631298326</c:v>
                </c:pt>
                <c:pt idx="30">
                  <c:v>125.072023607274</c:v>
                </c:pt>
                <c:pt idx="31">
                  <c:v>141.524574209653</c:v>
                </c:pt>
                <c:pt idx="32">
                  <c:v>156.773184609037</c:v>
                </c:pt>
                <c:pt idx="33">
                  <c:v>158.521085484508</c:v>
                </c:pt>
                <c:pt idx="34">
                  <c:v>147.165377334051</c:v>
                </c:pt>
                <c:pt idx="35">
                  <c:v>162.8535408288</c:v>
                </c:pt>
                <c:pt idx="36">
                  <c:v>165.104678957032</c:v>
                </c:pt>
                <c:pt idx="37">
                  <c:v>151.799234897736</c:v>
                </c:pt>
                <c:pt idx="38">
                  <c:v>168.344020740108</c:v>
                </c:pt>
                <c:pt idx="39">
                  <c:v>160.939677207547</c:v>
                </c:pt>
                <c:pt idx="40">
                  <c:v>175.970692679051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'Fig-LandProd'!$A$8</c:f>
              <c:strCache>
                <c:ptCount val="1"/>
                <c:pt idx="0">
                  <c:v>Sierra Leone</c:v>
                </c:pt>
              </c:strCache>
            </c:strRef>
          </c:tx>
          <c:spPr>
            <a:noFill/>
            <a:ln w="12700">
              <a:solidFill>
                <a:srgbClr val="008080"/>
              </a:solidFill>
              <a:prstDash val="solid"/>
            </a:ln>
            <a:effectLst/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  <a:effectLst/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'Fig-LandProd'!$B$8:$AP$8</c:f>
              <c:numCache>
                <c:formatCode>General</c:formatCode>
                <c:ptCount val="41"/>
                <c:pt idx="0">
                  <c:v>100</c:v>
                </c:pt>
                <c:pt idx="1">
                  <c:v>107.611935556341</c:v>
                </c:pt>
                <c:pt idx="2">
                  <c:v>108.802293532637</c:v>
                </c:pt>
                <c:pt idx="3">
                  <c:v>116.36081379374</c:v>
                </c:pt>
                <c:pt idx="4">
                  <c:v>116.989785482252</c:v>
                </c:pt>
                <c:pt idx="5">
                  <c:v>122.51339840888</c:v>
                </c:pt>
                <c:pt idx="6">
                  <c:v>120.79942956181</c:v>
                </c:pt>
                <c:pt idx="7">
                  <c:v>123.450469058245</c:v>
                </c:pt>
                <c:pt idx="8">
                  <c:v>134.311442603424</c:v>
                </c:pt>
                <c:pt idx="9">
                  <c:v>128.760117079986</c:v>
                </c:pt>
                <c:pt idx="10">
                  <c:v>128.303919764493</c:v>
                </c:pt>
                <c:pt idx="11">
                  <c:v>129.524816997006</c:v>
                </c:pt>
                <c:pt idx="12">
                  <c:v>130.365708158586</c:v>
                </c:pt>
                <c:pt idx="13">
                  <c:v>130.671053306037</c:v>
                </c:pt>
                <c:pt idx="14">
                  <c:v>139.390001341573</c:v>
                </c:pt>
                <c:pt idx="15">
                  <c:v>138.4511651725</c:v>
                </c:pt>
                <c:pt idx="16">
                  <c:v>142.344619767482</c:v>
                </c:pt>
                <c:pt idx="17">
                  <c:v>143.040338309561</c:v>
                </c:pt>
                <c:pt idx="18">
                  <c:v>136.666272248236</c:v>
                </c:pt>
                <c:pt idx="19">
                  <c:v>137.681235358688</c:v>
                </c:pt>
                <c:pt idx="20">
                  <c:v>138.855755869072</c:v>
                </c:pt>
                <c:pt idx="21">
                  <c:v>146.516600715838</c:v>
                </c:pt>
                <c:pt idx="22">
                  <c:v>144.342265142342</c:v>
                </c:pt>
                <c:pt idx="23">
                  <c:v>153.431372331059</c:v>
                </c:pt>
                <c:pt idx="24">
                  <c:v>148.001158158131</c:v>
                </c:pt>
                <c:pt idx="25">
                  <c:v>160.144599308065</c:v>
                </c:pt>
                <c:pt idx="26">
                  <c:v>155.497108129576</c:v>
                </c:pt>
                <c:pt idx="27">
                  <c:v>157.483616500348</c:v>
                </c:pt>
                <c:pt idx="28">
                  <c:v>161.1811790958</c:v>
                </c:pt>
                <c:pt idx="29">
                  <c:v>157.985385547756</c:v>
                </c:pt>
                <c:pt idx="30">
                  <c:v>158.72502893012</c:v>
                </c:pt>
                <c:pt idx="31">
                  <c:v>152.91882173436</c:v>
                </c:pt>
                <c:pt idx="32">
                  <c:v>149.883858803988</c:v>
                </c:pt>
                <c:pt idx="33">
                  <c:v>155.548318510885</c:v>
                </c:pt>
                <c:pt idx="34">
                  <c:v>150.273914191932</c:v>
                </c:pt>
                <c:pt idx="35">
                  <c:v>162.199711724484</c:v>
                </c:pt>
                <c:pt idx="36">
                  <c:v>166.813139478734</c:v>
                </c:pt>
                <c:pt idx="37">
                  <c:v>152.145675389767</c:v>
                </c:pt>
                <c:pt idx="38">
                  <c:v>138.380847168181</c:v>
                </c:pt>
                <c:pt idx="39">
                  <c:v>129.763380785428</c:v>
                </c:pt>
                <c:pt idx="40">
                  <c:v>143.109356616059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'Fig-LandProd'!$A$9</c:f>
              <c:strCache>
                <c:ptCount val="1"/>
                <c:pt idx="0">
                  <c:v>Somalia</c:v>
                </c:pt>
              </c:strCache>
            </c:strRef>
          </c:tx>
          <c:spPr>
            <a:noFill/>
            <a:ln w="12700">
              <a:solidFill>
                <a:srgbClr val="0000FF"/>
              </a:solidFill>
              <a:prstDash val="solid"/>
            </a:ln>
            <a:effectLst/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  <a:effectLst/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'Fig-LandProd'!$B$9:$AP$9</c:f>
              <c:numCache>
                <c:formatCode>General</c:formatCode>
                <c:ptCount val="41"/>
                <c:pt idx="0">
                  <c:v>100</c:v>
                </c:pt>
                <c:pt idx="1">
                  <c:v>103.507893864738</c:v>
                </c:pt>
                <c:pt idx="2">
                  <c:v>109.0049547006</c:v>
                </c:pt>
                <c:pt idx="3">
                  <c:v>113.242090800149</c:v>
                </c:pt>
                <c:pt idx="4">
                  <c:v>116.823906404567</c:v>
                </c:pt>
                <c:pt idx="5">
                  <c:v>121.26217219212</c:v>
                </c:pt>
                <c:pt idx="6">
                  <c:v>126.422159885636</c:v>
                </c:pt>
                <c:pt idx="7">
                  <c:v>132.466099280479</c:v>
                </c:pt>
                <c:pt idx="8">
                  <c:v>135.859584990423</c:v>
                </c:pt>
                <c:pt idx="9">
                  <c:v>139.809018534461</c:v>
                </c:pt>
                <c:pt idx="10">
                  <c:v>139.014985861595</c:v>
                </c:pt>
                <c:pt idx="11">
                  <c:v>147.041731300301</c:v>
                </c:pt>
                <c:pt idx="12">
                  <c:v>140.765441126252</c:v>
                </c:pt>
                <c:pt idx="13">
                  <c:v>134.505586102337</c:v>
                </c:pt>
                <c:pt idx="14">
                  <c:v>146.964988085508</c:v>
                </c:pt>
                <c:pt idx="15">
                  <c:v>148.582757462884</c:v>
                </c:pt>
                <c:pt idx="16">
                  <c:v>156.718088354422</c:v>
                </c:pt>
                <c:pt idx="17">
                  <c:v>163.447010915266</c:v>
                </c:pt>
                <c:pt idx="18">
                  <c:v>166.087457151321</c:v>
                </c:pt>
                <c:pt idx="19">
                  <c:v>173.571962403012</c:v>
                </c:pt>
                <c:pt idx="20">
                  <c:v>178.869673146946</c:v>
                </c:pt>
                <c:pt idx="21">
                  <c:v>185.929872118639</c:v>
                </c:pt>
                <c:pt idx="22">
                  <c:v>179.411703685525</c:v>
                </c:pt>
                <c:pt idx="23">
                  <c:v>177.230713633105</c:v>
                </c:pt>
                <c:pt idx="24">
                  <c:v>190.104730013772</c:v>
                </c:pt>
                <c:pt idx="25">
                  <c:v>189.325723171786</c:v>
                </c:pt>
                <c:pt idx="26">
                  <c:v>201.341722016818</c:v>
                </c:pt>
                <c:pt idx="27">
                  <c:v>208.085858279372</c:v>
                </c:pt>
                <c:pt idx="28">
                  <c:v>210.067345517033</c:v>
                </c:pt>
                <c:pt idx="29">
                  <c:v>195.281263901029</c:v>
                </c:pt>
                <c:pt idx="30">
                  <c:v>161.033263255583</c:v>
                </c:pt>
                <c:pt idx="31">
                  <c:v>144.107372047072</c:v>
                </c:pt>
                <c:pt idx="32">
                  <c:v>157.988010945547</c:v>
                </c:pt>
                <c:pt idx="33">
                  <c:v>177.285139282059</c:v>
                </c:pt>
                <c:pt idx="34">
                  <c:v>183.68294235866</c:v>
                </c:pt>
                <c:pt idx="35">
                  <c:v>188.361475862181</c:v>
                </c:pt>
                <c:pt idx="36">
                  <c:v>196.99539074045</c:v>
                </c:pt>
                <c:pt idx="37">
                  <c:v>194.486007841601</c:v>
                </c:pt>
                <c:pt idx="38">
                  <c:v>194.529585870291</c:v>
                </c:pt>
                <c:pt idx="39">
                  <c:v>198.220380621158</c:v>
                </c:pt>
                <c:pt idx="40">
                  <c:v>193.57474652428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'Fig-LandProd'!$A$10</c:f>
              <c:strCache>
                <c:ptCount val="1"/>
                <c:pt idx="0">
                  <c:v>Mauritania</c:v>
                </c:pt>
              </c:strCache>
            </c:strRef>
          </c:tx>
          <c:spPr>
            <a:noFill/>
            <a:ln w="12700">
              <a:solidFill>
                <a:srgbClr val="00CCFF"/>
              </a:solidFill>
              <a:prstDash val="solid"/>
            </a:ln>
            <a:effectLst/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  <a:effectLst/>
            </c:spPr>
          </c:marker>
          <c:cat>
            <c:numRef>
              <c:f>'Fig-LandProd'!$B$1:$AP$1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'Fig-LandProd'!$B$10:$AP$10</c:f>
              <c:numCache>
                <c:formatCode>General</c:formatCode>
                <c:ptCount val="41"/>
                <c:pt idx="0">
                  <c:v>100</c:v>
                </c:pt>
                <c:pt idx="1">
                  <c:v>102.046192556378</c:v>
                </c:pt>
                <c:pt idx="2">
                  <c:v>104.974614943269</c:v>
                </c:pt>
                <c:pt idx="3">
                  <c:v>108.277871089009</c:v>
                </c:pt>
                <c:pt idx="4">
                  <c:v>111.588808100534</c:v>
                </c:pt>
                <c:pt idx="5">
                  <c:v>113.389427910178</c:v>
                </c:pt>
                <c:pt idx="6">
                  <c:v>115.567141827634</c:v>
                </c:pt>
                <c:pt idx="7">
                  <c:v>119.321168395896</c:v>
                </c:pt>
                <c:pt idx="8">
                  <c:v>116.027567330877</c:v>
                </c:pt>
                <c:pt idx="9">
                  <c:v>115.938925640843</c:v>
                </c:pt>
                <c:pt idx="10">
                  <c:v>112.909155063265</c:v>
                </c:pt>
                <c:pt idx="11">
                  <c:v>107.358508319697</c:v>
                </c:pt>
                <c:pt idx="12">
                  <c:v>93.9863721754338</c:v>
                </c:pt>
                <c:pt idx="13">
                  <c:v>90.0344003122247</c:v>
                </c:pt>
                <c:pt idx="14">
                  <c:v>93.3250952323347</c:v>
                </c:pt>
                <c:pt idx="15">
                  <c:v>102.326814418221</c:v>
                </c:pt>
                <c:pt idx="16">
                  <c:v>109.184438924976</c:v>
                </c:pt>
                <c:pt idx="17">
                  <c:v>114.869170843729</c:v>
                </c:pt>
                <c:pt idx="18">
                  <c:v>116.929302513571</c:v>
                </c:pt>
                <c:pt idx="19">
                  <c:v>123.128642541836</c:v>
                </c:pt>
                <c:pt idx="20">
                  <c:v>127.427860000804</c:v>
                </c:pt>
                <c:pt idx="21">
                  <c:v>123.477189872472</c:v>
                </c:pt>
                <c:pt idx="22">
                  <c:v>117.5267276964</c:v>
                </c:pt>
                <c:pt idx="23">
                  <c:v>113.562228339937</c:v>
                </c:pt>
                <c:pt idx="24">
                  <c:v>123.778498043534</c:v>
                </c:pt>
                <c:pt idx="25">
                  <c:v>125.810073901593</c:v>
                </c:pt>
                <c:pt idx="26">
                  <c:v>129.258272551424</c:v>
                </c:pt>
                <c:pt idx="27">
                  <c:v>133.292060550552</c:v>
                </c:pt>
                <c:pt idx="28">
                  <c:v>140.705731232849</c:v>
                </c:pt>
                <c:pt idx="29">
                  <c:v>142.658893731313</c:v>
                </c:pt>
                <c:pt idx="30">
                  <c:v>145.141741072052</c:v>
                </c:pt>
                <c:pt idx="31">
                  <c:v>140.811625930823</c:v>
                </c:pt>
                <c:pt idx="32">
                  <c:v>136.450131007853</c:v>
                </c:pt>
                <c:pt idx="33">
                  <c:v>139.649578497123</c:v>
                </c:pt>
                <c:pt idx="34">
                  <c:v>145.450673762371</c:v>
                </c:pt>
                <c:pt idx="35">
                  <c:v>154.660606233374</c:v>
                </c:pt>
                <c:pt idx="36">
                  <c:v>153.326105751443</c:v>
                </c:pt>
                <c:pt idx="37">
                  <c:v>157.412765626887</c:v>
                </c:pt>
                <c:pt idx="38">
                  <c:v>160.481575509038</c:v>
                </c:pt>
                <c:pt idx="39">
                  <c:v>165.186803441645</c:v>
                </c:pt>
                <c:pt idx="40">
                  <c:v>166.666723945499</c:v>
                </c:pt>
              </c:numCache>
            </c:numRef>
          </c:val>
          <c:smooth val="0"/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941440"/>
        <c:axId val="80944128"/>
      </c:lineChart>
      <c:dateAx>
        <c:axId val="80941440"/>
        <c:scaling>
          <c:orientation val="minMax"/>
        </c:scaling>
        <c:delete val="0"/>
        <c:axPos val="b"/>
        <c:numFmt formatCode="0" sourceLinked="0"/>
        <c:majorTickMark val="out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2700000" spcFirstLastPara="0" vertOverflow="ellipsis" horzOverflow="overflow" vert="horz" wrap="square" anchor="ctr" anchorCtr="1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</a:p>
        </c:txPr>
        <c:crossAx val="80944128"/>
        <c:crossesAt val="100"/>
        <c:auto val="0"/>
        <c:lblOffset val="100"/>
        <c:baseTimeUnit val="days"/>
        <c:majorUnit val="2"/>
        <c:majorTimeUnit val="days"/>
        <c:minorUnit val="1"/>
        <c:minorTimeUnit val="days"/>
      </c:dateAx>
      <c:valAx>
        <c:axId val="80944128"/>
        <c:scaling>
          <c:orientation val="minMax"/>
          <c:min val="100"/>
        </c:scaling>
        <c:delete val="0"/>
        <c:axPos val="l"/>
        <c:majorGridlines>
          <c:spPr>
            <a:noFill/>
            <a:ln w="3175">
              <a:solidFill>
                <a:srgbClr val="000000"/>
              </a:solidFill>
              <a:prstDash val="solid"/>
            </a:ln>
            <a:effectLst/>
          </c:spPr>
        </c:majorGridlines>
        <c:title>
          <c:tx>
            <c:rich>
              <a:bodyPr vertOverflow="ellipsis" anchor="ctr" anchorCtr="1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 pitchFamily="7" charset="0"/>
                    <a:ea typeface="Arial" pitchFamily="7" charset="0"/>
                    <a:cs typeface="Arial" pitchFamily="7" charset="0"/>
                  </a:defRPr>
                </a:pPr>
                <a:r>
                  <a:rPr lang="en-US"/>
                  <a:t>index 1961=100</a:t>
                </a:r>
              </a:p>
            </c:rich>
          </c:tx>
          <c:layout>
            <c:manualLayout>
              <c:xMode val="edge"/>
              <c:yMode val="edge"/>
              <c:x val="0.023943661971831"/>
              <c:y val="0.383648679135234"/>
            </c:manualLayout>
          </c:layout>
          <c:overlay val="0"/>
          <c:spPr>
            <a:noFill/>
            <a:ln w="25400"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</a:p>
        </c:txPr>
        <c:crossAx val="809414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76056338028169"/>
          <c:y val="0.161426016716464"/>
          <c:w val="0.223943661971831"/>
          <c:h val="0.700211184293787"/>
        </c:manualLayout>
      </c:layout>
      <c:overlay val="0"/>
      <c:spPr>
        <a:solidFill>
          <a:srgbClr val="FFFFFF"/>
        </a:solidFill>
        <a:ln w="25400">
          <a:noFill/>
        </a:ln>
        <a:effectLst/>
      </c:spPr>
      <c:txPr>
        <a:bodyPr rot="0" spcFirstLastPara="0" vertOverflow="ellipsis" horzOverflow="overflow" vert="horz" wrap="square" anchor="ctr" anchorCtr="1"/>
        <a:lstStyle/>
        <a:p>
          <a:pPr>
            <a:defRPr sz="845" b="0" i="0" u="none" strike="noStrike" baseline="0">
              <a:solidFill>
                <a:srgbClr val="000000"/>
              </a:solidFill>
              <a:latin typeface="Arial" pitchFamily="7" charset="0"/>
              <a:ea typeface="Arial" pitchFamily="7" charset="0"/>
              <a:cs typeface="Arial" pitchFamily="7" charset="0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  <a:ln w="9525" cap="flat" cmpd="sng" algn="ctr">
      <a:noFill/>
      <a:prstDash val="solid"/>
    </a:ln>
    <a:effectLst/>
  </c:spPr>
  <c:txPr>
    <a:bodyPr rot="0" spcFirstLastPara="0" vertOverflow="ellipsis" horzOverflow="overflow" vert="horz" wrap="square" anchor="ctr" anchorCtr="1"/>
    <a:lstStyle/>
    <a:p>
      <a:pPr>
        <a:defRPr lang="en-US" sz="1050" b="0" i="0" u="none" strike="noStrike" baseline="0">
          <a:solidFill>
            <a:srgbClr val="000000"/>
          </a:solidFill>
          <a:latin typeface="Arial" pitchFamily="7" charset="0"/>
          <a:ea typeface="Arial" pitchFamily="7" charset="0"/>
          <a:cs typeface="Arial" pitchFamily="7" charset="0"/>
        </a:defRPr>
      </a:pPr>
    </a:p>
  </c:txPr>
  <c:printSettings>
    <c:headerFooter/>
    <c:pageMargins r="0.7" b="0.75" l="0.7" footer="0.3" header="0.3" t="0.7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vertOverflow="ellipsis" anchor="ctr" anchorCtr="1"/>
          <a:lstStyle/>
          <a:p>
            <a:pPr algn="ctr">
              <a:defRPr sz="3450" b="1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  <a:r>
              <a:rPr lang="en-US"/>
              <a:t>Land-Labour Ratios</a:t>
            </a:r>
          </a:p>
        </c:rich>
      </c:tx>
      <c:layout>
        <c:manualLayout>
          <c:xMode val="edge"/>
          <c:yMode val="edge"/>
          <c:x val="0.300536672629696"/>
          <c:y val="0.0276967930029155"/>
        </c:manualLayout>
      </c:layout>
      <c:overlay val="0"/>
      <c:spPr>
        <a:noFill/>
        <a:ln w="25400"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2862254025045"/>
          <c:y val="0.193877551020408"/>
          <c:w val="0.688729874776386"/>
          <c:h val="0.71865889212828"/>
        </c:manualLayout>
      </c:layout>
      <c:lineChart>
        <c:grouping val="standard"/>
        <c:varyColors val="0"/>
        <c:ser>
          <c:idx val="0"/>
          <c:order val="0"/>
          <c:tx>
            <c:strRef>
              <c:f>AreaPerLab!$D$29</c:f>
              <c:strCache>
                <c:ptCount val="1"/>
                <c:pt idx="0">
                  <c:v>Namibia</c:v>
                </c:pt>
              </c:strCache>
            </c:strRef>
          </c:tx>
          <c:spPr>
            <a:noFill/>
            <a:ln w="12700">
              <a:solidFill>
                <a:srgbClr val="000080"/>
              </a:solidFill>
              <a:prstDash val="solid"/>
            </a:ln>
            <a:effectLst/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  <a:effectLst/>
            </c:spPr>
          </c:marker>
          <c:cat>
            <c:numRef>
              <c:f>AreaPerLab!$G$1:$AU$1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AreaPerLab!$G$29:$AU$29</c:f>
              <c:numCache>
                <c:formatCode>General</c:formatCode>
                <c:ptCount val="41"/>
                <c:pt idx="0">
                  <c:v>241.56243626843</c:v>
                </c:pt>
                <c:pt idx="1">
                  <c:v>239.252354048964</c:v>
                </c:pt>
                <c:pt idx="2">
                  <c:v>236.963168707593</c:v>
                </c:pt>
                <c:pt idx="3">
                  <c:v>234.791589685919</c:v>
                </c:pt>
                <c:pt idx="4">
                  <c:v>232.678483329355</c:v>
                </c:pt>
                <c:pt idx="5">
                  <c:v>230.582026014978</c:v>
                </c:pt>
                <c:pt idx="6">
                  <c:v>228.522716030097</c:v>
                </c:pt>
                <c:pt idx="7">
                  <c:v>226.477285039858</c:v>
                </c:pt>
                <c:pt idx="8">
                  <c:v>224.468875425007</c:v>
                </c:pt>
                <c:pt idx="9">
                  <c:v>222.45628436067</c:v>
                </c:pt>
                <c:pt idx="10">
                  <c:v>220.543000627746</c:v>
                </c:pt>
                <c:pt idx="11">
                  <c:v>218.613056571841</c:v>
                </c:pt>
                <c:pt idx="12">
                  <c:v>216.737818567587</c:v>
                </c:pt>
                <c:pt idx="13">
                  <c:v>214.875363807567</c:v>
                </c:pt>
                <c:pt idx="14">
                  <c:v>213.993984999026</c:v>
                </c:pt>
                <c:pt idx="15">
                  <c:v>214.00294661991</c:v>
                </c:pt>
                <c:pt idx="16">
                  <c:v>214.048874926943</c:v>
                </c:pt>
                <c:pt idx="17">
                  <c:v>214.981118692983</c:v>
                </c:pt>
                <c:pt idx="18">
                  <c:v>215.010932570255</c:v>
                </c:pt>
                <c:pt idx="19">
                  <c:v>215.969491525424</c:v>
                </c:pt>
                <c:pt idx="20">
                  <c:v>215.976836158192</c:v>
                </c:pt>
                <c:pt idx="21">
                  <c:v>214.797752808989</c:v>
                </c:pt>
                <c:pt idx="22">
                  <c:v>213.637988826816</c:v>
                </c:pt>
                <c:pt idx="23">
                  <c:v>211.290055248619</c:v>
                </c:pt>
                <c:pt idx="24">
                  <c:v>207.760326086957</c:v>
                </c:pt>
                <c:pt idx="25">
                  <c:v>201.238578947368</c:v>
                </c:pt>
                <c:pt idx="26">
                  <c:v>194.06345177665</c:v>
                </c:pt>
                <c:pt idx="27">
                  <c:v>187.481171568627</c:v>
                </c:pt>
                <c:pt idx="28">
                  <c:v>180.445344339623</c:v>
                </c:pt>
                <c:pt idx="29">
                  <c:v>174.668337899543</c:v>
                </c:pt>
                <c:pt idx="30">
                  <c:v>170.752732142857</c:v>
                </c:pt>
                <c:pt idx="31">
                  <c:v>168.414973568282</c:v>
                </c:pt>
                <c:pt idx="32">
                  <c:v>165.571995670996</c:v>
                </c:pt>
                <c:pt idx="33">
                  <c:v>164.047461538462</c:v>
                </c:pt>
                <c:pt idx="34">
                  <c:v>163.934367521368</c:v>
                </c:pt>
                <c:pt idx="35">
                  <c:v>163.270727659574</c:v>
                </c:pt>
                <c:pt idx="36">
                  <c:v>162.028810126582</c:v>
                </c:pt>
                <c:pt idx="37">
                  <c:v>157.703473251029</c:v>
                </c:pt>
                <c:pt idx="38">
                  <c:v>154.650112903226</c:v>
                </c:pt>
                <c:pt idx="39">
                  <c:v>151.686150197628</c:v>
                </c:pt>
                <c:pt idx="40">
                  <c:v>150.914299212598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AreaPerLab!$D$26</c:f>
              <c:strCache>
                <c:ptCount val="1"/>
                <c:pt idx="0">
                  <c:v>Mauritania</c:v>
                </c:pt>
              </c:strCache>
            </c:strRef>
          </c:tx>
          <c:spPr>
            <a:noFill/>
            <a:ln w="12700">
              <a:solidFill>
                <a:srgbClr val="FF00FF"/>
              </a:solidFill>
              <a:prstDash val="solid"/>
            </a:ln>
            <a:effectLst/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  <a:effectLst/>
            </c:spPr>
          </c:marker>
          <c:val>
            <c:numRef>
              <c:f>AreaPerLab!$G$26:$AU$26</c:f>
              <c:numCache>
                <c:formatCode>General</c:formatCode>
                <c:ptCount val="41"/>
                <c:pt idx="0">
                  <c:v>110.879818253785</c:v>
                </c:pt>
                <c:pt idx="1">
                  <c:v>109.338839285714</c:v>
                </c:pt>
                <c:pt idx="2">
                  <c:v>108.139342386615</c:v>
                </c:pt>
                <c:pt idx="3">
                  <c:v>106.918938029184</c:v>
                </c:pt>
                <c:pt idx="4">
                  <c:v>105.643550309468</c:v>
                </c:pt>
                <c:pt idx="5">
                  <c:v>104.111578578135</c:v>
                </c:pt>
                <c:pt idx="6">
                  <c:v>102.984218058808</c:v>
                </c:pt>
                <c:pt idx="7">
                  <c:v>101.639818841127</c:v>
                </c:pt>
                <c:pt idx="8">
                  <c:v>100.435685049001</c:v>
                </c:pt>
                <c:pt idx="9">
                  <c:v>99.1107737174672</c:v>
                </c:pt>
                <c:pt idx="10">
                  <c:v>98.305307784816</c:v>
                </c:pt>
                <c:pt idx="11">
                  <c:v>97.3254330138342</c:v>
                </c:pt>
                <c:pt idx="12">
                  <c:v>96.5024160651899</c:v>
                </c:pt>
                <c:pt idx="13">
                  <c:v>95.8129326840692</c:v>
                </c:pt>
                <c:pt idx="14">
                  <c:v>95.1492111276701</c:v>
                </c:pt>
                <c:pt idx="15">
                  <c:v>94.4959205440027</c:v>
                </c:pt>
                <c:pt idx="16">
                  <c:v>93.9244576420929</c:v>
                </c:pt>
                <c:pt idx="17">
                  <c:v>93.4898572543772</c:v>
                </c:pt>
                <c:pt idx="18">
                  <c:v>92.9315390158391</c:v>
                </c:pt>
                <c:pt idx="19">
                  <c:v>92.3865035128806</c:v>
                </c:pt>
                <c:pt idx="20">
                  <c:v>92.0279696969697</c:v>
                </c:pt>
                <c:pt idx="21">
                  <c:v>91.3766435185185</c:v>
                </c:pt>
                <c:pt idx="22">
                  <c:v>90.8686290322581</c:v>
                </c:pt>
                <c:pt idx="23">
                  <c:v>90.4569564220184</c:v>
                </c:pt>
                <c:pt idx="24">
                  <c:v>90.4062013729977</c:v>
                </c:pt>
                <c:pt idx="25">
                  <c:v>90.437528604119</c:v>
                </c:pt>
                <c:pt idx="26">
                  <c:v>90.3702745995423</c:v>
                </c:pt>
                <c:pt idx="27">
                  <c:v>90.4955881006865</c:v>
                </c:pt>
                <c:pt idx="28">
                  <c:v>90.6995917431193</c:v>
                </c:pt>
                <c:pt idx="29">
                  <c:v>90.6746367816092</c:v>
                </c:pt>
                <c:pt idx="30">
                  <c:v>88.3775928411633</c:v>
                </c:pt>
                <c:pt idx="31">
                  <c:v>86.0062004357299</c:v>
                </c:pt>
                <c:pt idx="32">
                  <c:v>83.9719617834395</c:v>
                </c:pt>
                <c:pt idx="33">
                  <c:v>82.1895155279503</c:v>
                </c:pt>
                <c:pt idx="34">
                  <c:v>80.0068850806452</c:v>
                </c:pt>
                <c:pt idx="35">
                  <c:v>77.8042156862745</c:v>
                </c:pt>
                <c:pt idx="36">
                  <c:v>75.6002213740458</c:v>
                </c:pt>
                <c:pt idx="37">
                  <c:v>73.535146567718</c:v>
                </c:pt>
                <c:pt idx="38">
                  <c:v>71.4849657039711</c:v>
                </c:pt>
                <c:pt idx="39">
                  <c:v>69.4415350877193</c:v>
                </c:pt>
                <c:pt idx="40">
                  <c:v>67.5461245733788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AreaPerLab!$D$44</c:f>
              <c:strCache>
                <c:ptCount val="1"/>
                <c:pt idx="0">
                  <c:v>Sudan</c:v>
                </c:pt>
              </c:strCache>
            </c:strRef>
          </c:tx>
          <c:spPr>
            <a:noFill/>
            <a:ln w="12700">
              <a:solidFill>
                <a:srgbClr val="FFFF00"/>
              </a:solidFill>
              <a:prstDash val="solid"/>
            </a:ln>
            <a:effectLst/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  <a:effectLst/>
            </c:spPr>
          </c:marker>
          <c:val>
            <c:numRef>
              <c:f>AreaPerLab!$G$44:$AU$44</c:f>
              <c:numCache>
                <c:formatCode>General</c:formatCode>
                <c:ptCount val="41"/>
                <c:pt idx="0">
                  <c:v>29.4013832515041</c:v>
                </c:pt>
                <c:pt idx="1">
                  <c:v>29.1397827063576</c:v>
                </c:pt>
                <c:pt idx="2">
                  <c:v>28.8849974233344</c:v>
                </c:pt>
                <c:pt idx="3">
                  <c:v>28.5256689233566</c:v>
                </c:pt>
                <c:pt idx="4">
                  <c:v>28.2126381974995</c:v>
                </c:pt>
                <c:pt idx="5">
                  <c:v>27.8675071552203</c:v>
                </c:pt>
                <c:pt idx="6">
                  <c:v>27.7770713251968</c:v>
                </c:pt>
                <c:pt idx="7">
                  <c:v>27.202686736641</c:v>
                </c:pt>
                <c:pt idx="8">
                  <c:v>27.0595243487916</c:v>
                </c:pt>
                <c:pt idx="9">
                  <c:v>26.8461242757102</c:v>
                </c:pt>
                <c:pt idx="10">
                  <c:v>26.4608524435846</c:v>
                </c:pt>
                <c:pt idx="11">
                  <c:v>26.1173105699088</c:v>
                </c:pt>
                <c:pt idx="12">
                  <c:v>25.7276254506042</c:v>
                </c:pt>
                <c:pt idx="13">
                  <c:v>25.2701226852679</c:v>
                </c:pt>
                <c:pt idx="14">
                  <c:v>24.9450281778367</c:v>
                </c:pt>
                <c:pt idx="15">
                  <c:v>24.4399313627007</c:v>
                </c:pt>
                <c:pt idx="16">
                  <c:v>24.0871124450347</c:v>
                </c:pt>
                <c:pt idx="17">
                  <c:v>23.5655098692419</c:v>
                </c:pt>
                <c:pt idx="18">
                  <c:v>22.8750438866424</c:v>
                </c:pt>
                <c:pt idx="19">
                  <c:v>22.5088047680412</c:v>
                </c:pt>
                <c:pt idx="20">
                  <c:v>22.1070704753962</c:v>
                </c:pt>
                <c:pt idx="21">
                  <c:v>21.1900352084176</c:v>
                </c:pt>
                <c:pt idx="22">
                  <c:v>20.7569054638365</c:v>
                </c:pt>
                <c:pt idx="23">
                  <c:v>20.5477752195122</c:v>
                </c:pt>
                <c:pt idx="24">
                  <c:v>21.3010469994174</c:v>
                </c:pt>
                <c:pt idx="25">
                  <c:v>21.7143707364341</c:v>
                </c:pt>
                <c:pt idx="26">
                  <c:v>21.7490321705426</c:v>
                </c:pt>
                <c:pt idx="27">
                  <c:v>23.0798599146294</c:v>
                </c:pt>
                <c:pt idx="28">
                  <c:v>22.9255483495146</c:v>
                </c:pt>
                <c:pt idx="29">
                  <c:v>22.3870642593671</c:v>
                </c:pt>
                <c:pt idx="30">
                  <c:v>22.4991519300247</c:v>
                </c:pt>
                <c:pt idx="31">
                  <c:v>22.763245754805</c:v>
                </c:pt>
                <c:pt idx="32">
                  <c:v>22.2395696947407</c:v>
                </c:pt>
                <c:pt idx="33">
                  <c:v>22.4826727272727</c:v>
                </c:pt>
                <c:pt idx="34">
                  <c:v>21.6254552083333</c:v>
                </c:pt>
                <c:pt idx="35">
                  <c:v>21.3681926076636</c:v>
                </c:pt>
                <c:pt idx="36">
                  <c:v>21.3896861204013</c:v>
                </c:pt>
                <c:pt idx="37">
                  <c:v>21.0427799769091</c:v>
                </c:pt>
                <c:pt idx="38">
                  <c:v>20.5856223958333</c:v>
                </c:pt>
                <c:pt idx="39">
                  <c:v>20.2513499919653</c:v>
                </c:pt>
                <c:pt idx="40">
                  <c:v>20.38629877564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AreaPerLab!$D$48</c:f>
              <c:strCache>
                <c:ptCount val="1"/>
                <c:pt idx="0">
                  <c:v>Uganda</c:v>
                </c:pt>
              </c:strCache>
            </c:strRef>
          </c:tx>
          <c:spPr>
            <a:noFill/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x"/>
            <c:size val="2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  <a:effectLst/>
            </c:spPr>
          </c:marker>
          <c:val>
            <c:numRef>
              <c:f>AreaPerLab!$G$48:$AU$48</c:f>
              <c:numCache>
                <c:formatCode>General</c:formatCode>
                <c:ptCount val="41"/>
                <c:pt idx="0">
                  <c:v>2.91046898488975</c:v>
                </c:pt>
                <c:pt idx="1">
                  <c:v>2.79193117165525</c:v>
                </c:pt>
                <c:pt idx="2">
                  <c:v>2.7752678673719</c:v>
                </c:pt>
                <c:pt idx="3">
                  <c:v>2.75284403631053</c:v>
                </c:pt>
                <c:pt idx="4">
                  <c:v>2.6770009104912</c:v>
                </c:pt>
                <c:pt idx="5">
                  <c:v>2.57048787599977</c:v>
                </c:pt>
                <c:pt idx="6">
                  <c:v>2.56891436436964</c:v>
                </c:pt>
                <c:pt idx="7">
                  <c:v>2.53504007800069</c:v>
                </c:pt>
                <c:pt idx="8">
                  <c:v>2.55691778017369</c:v>
                </c:pt>
                <c:pt idx="9">
                  <c:v>2.61108113019684</c:v>
                </c:pt>
                <c:pt idx="10">
                  <c:v>2.69056829871443</c:v>
                </c:pt>
                <c:pt idx="11">
                  <c:v>2.58495476782699</c:v>
                </c:pt>
                <c:pt idx="12">
                  <c:v>2.51946096879557</c:v>
                </c:pt>
                <c:pt idx="13">
                  <c:v>2.40303066449642</c:v>
                </c:pt>
                <c:pt idx="14">
                  <c:v>2.40781282381526</c:v>
                </c:pt>
                <c:pt idx="15">
                  <c:v>2.36383511534765</c:v>
                </c:pt>
                <c:pt idx="16">
                  <c:v>2.2463041391212</c:v>
                </c:pt>
                <c:pt idx="17">
                  <c:v>2.27454829741198</c:v>
                </c:pt>
                <c:pt idx="18">
                  <c:v>1.87523757024618</c:v>
                </c:pt>
                <c:pt idx="19">
                  <c:v>1.75839061868176</c:v>
                </c:pt>
                <c:pt idx="20">
                  <c:v>1.72663910218547</c:v>
                </c:pt>
                <c:pt idx="21">
                  <c:v>1.73570059421123</c:v>
                </c:pt>
                <c:pt idx="22">
                  <c:v>1.7365578358209</c:v>
                </c:pt>
                <c:pt idx="23">
                  <c:v>1.6937352674524</c:v>
                </c:pt>
                <c:pt idx="24">
                  <c:v>1.58262185465423</c:v>
                </c:pt>
                <c:pt idx="25">
                  <c:v>1.61070502983802</c:v>
                </c:pt>
                <c:pt idx="26">
                  <c:v>1.54198910531529</c:v>
                </c:pt>
                <c:pt idx="27">
                  <c:v>1.53626837060703</c:v>
                </c:pt>
                <c:pt idx="28">
                  <c:v>1.52458972772277</c:v>
                </c:pt>
                <c:pt idx="29">
                  <c:v>1.50719714928732</c:v>
                </c:pt>
                <c:pt idx="30">
                  <c:v>1.4934451255108</c:v>
                </c:pt>
                <c:pt idx="31">
                  <c:v>1.47484778283115</c:v>
                </c:pt>
                <c:pt idx="32">
                  <c:v>1.45261502217295</c:v>
                </c:pt>
                <c:pt idx="33">
                  <c:v>1.43144811256934</c:v>
                </c:pt>
                <c:pt idx="34">
                  <c:v>1.41234492791959</c:v>
                </c:pt>
                <c:pt idx="35">
                  <c:v>1.39974854406626</c:v>
                </c:pt>
                <c:pt idx="36">
                  <c:v>1.38191318124208</c:v>
                </c:pt>
                <c:pt idx="37">
                  <c:v>1.37285116683217</c:v>
                </c:pt>
                <c:pt idx="38">
                  <c:v>1.36592601142024</c:v>
                </c:pt>
                <c:pt idx="39">
                  <c:v>1.3610486935867</c:v>
                </c:pt>
                <c:pt idx="40">
                  <c:v>1.3412196082976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AreaPerLab!$D$27</c:f>
              <c:strCache>
                <c:ptCount val="1"/>
                <c:pt idx="0">
                  <c:v>Mauritius</c:v>
                </c:pt>
              </c:strCache>
            </c:strRef>
          </c:tx>
          <c:spPr>
            <a:noFill/>
            <a:ln w="12700">
              <a:solidFill>
                <a:srgbClr val="800080"/>
              </a:solidFill>
              <a:prstDash val="solid"/>
            </a:ln>
            <a:effectLst/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  <a:effectLst/>
            </c:spPr>
          </c:marker>
          <c:val>
            <c:numRef>
              <c:f>AreaPerLab!$G$27:$AU$27</c:f>
              <c:numCache>
                <c:formatCode>General</c:formatCode>
                <c:ptCount val="41"/>
                <c:pt idx="0">
                  <c:v>1.15556620253165</c:v>
                </c:pt>
                <c:pt idx="1">
                  <c:v>1.190039625</c:v>
                </c:pt>
                <c:pt idx="2">
                  <c:v>1.13097073170732</c:v>
                </c:pt>
                <c:pt idx="3">
                  <c:v>1.12739530120482</c:v>
                </c:pt>
                <c:pt idx="4">
                  <c:v>1.11997464285714</c:v>
                </c:pt>
                <c:pt idx="5">
                  <c:v>1.11656464285714</c:v>
                </c:pt>
                <c:pt idx="6">
                  <c:v>1.08795776470588</c:v>
                </c:pt>
                <c:pt idx="7">
                  <c:v>1.06643647058824</c:v>
                </c:pt>
                <c:pt idx="8">
                  <c:v>1.04902918604651</c:v>
                </c:pt>
                <c:pt idx="9">
                  <c:v>1.05774523255814</c:v>
                </c:pt>
                <c:pt idx="10">
                  <c:v>1.04845206896552</c:v>
                </c:pt>
                <c:pt idx="11">
                  <c:v>1.04488172413793</c:v>
                </c:pt>
                <c:pt idx="12">
                  <c:v>1.03734102272727</c:v>
                </c:pt>
                <c:pt idx="13">
                  <c:v>1.02428528089888</c:v>
                </c:pt>
                <c:pt idx="14">
                  <c:v>1.02528366666667</c:v>
                </c:pt>
                <c:pt idx="15">
                  <c:v>1.027123</c:v>
                </c:pt>
                <c:pt idx="16">
                  <c:v>1.02436945054945</c:v>
                </c:pt>
                <c:pt idx="17">
                  <c:v>1.00818065217391</c:v>
                </c:pt>
                <c:pt idx="18">
                  <c:v>0.97065</c:v>
                </c:pt>
                <c:pt idx="19">
                  <c:v>0.96468</c:v>
                </c:pt>
                <c:pt idx="20">
                  <c:v>0.970464646464646</c:v>
                </c:pt>
                <c:pt idx="21">
                  <c:v>1.00194845360825</c:v>
                </c:pt>
                <c:pt idx="22">
                  <c:v>1.02437234042553</c:v>
                </c:pt>
                <c:pt idx="23">
                  <c:v>1.05089130434783</c:v>
                </c:pt>
                <c:pt idx="24">
                  <c:v>1.07285555555556</c:v>
                </c:pt>
                <c:pt idx="25">
                  <c:v>1.08762921348315</c:v>
                </c:pt>
                <c:pt idx="26">
                  <c:v>1.10852325581395</c:v>
                </c:pt>
                <c:pt idx="27">
                  <c:v>1.12480952380952</c:v>
                </c:pt>
                <c:pt idx="28">
                  <c:v>1.16411111111111</c:v>
                </c:pt>
                <c:pt idx="29">
                  <c:v>1.25534666666667</c:v>
                </c:pt>
                <c:pt idx="30">
                  <c:v>1.24681333333333</c:v>
                </c:pt>
                <c:pt idx="31">
                  <c:v>1.26206756756757</c:v>
                </c:pt>
                <c:pt idx="32">
                  <c:v>1.24875675675676</c:v>
                </c:pt>
                <c:pt idx="33">
                  <c:v>1.2558904109589</c:v>
                </c:pt>
                <c:pt idx="34">
                  <c:v>1.31044927536232</c:v>
                </c:pt>
                <c:pt idx="35">
                  <c:v>1.30638235294118</c:v>
                </c:pt>
                <c:pt idx="36">
                  <c:v>1.35927272727273</c:v>
                </c:pt>
                <c:pt idx="37">
                  <c:v>1.40067692307692</c:v>
                </c:pt>
                <c:pt idx="38">
                  <c:v>1.37146875</c:v>
                </c:pt>
                <c:pt idx="39">
                  <c:v>1.41506349206349</c:v>
                </c:pt>
                <c:pt idx="40">
                  <c:v>1.45140322580645</c:v>
                </c:pt>
              </c:numCache>
            </c:numRef>
          </c:val>
          <c:smooth val="0"/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91328"/>
        <c:axId val="103893632"/>
      </c:lineChart>
      <c:catAx>
        <c:axId val="10389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2700000" spcFirstLastPara="0" vertOverflow="ellipsis" horzOverflow="overflow" vert="horz" wrap="square" anchor="ctr" anchorCtr="1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</a:p>
        </c:txPr>
        <c:crossAx val="10389363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03893632"/>
        <c:scaling>
          <c:orientation val="minMax"/>
        </c:scaling>
        <c:delete val="0"/>
        <c:axPos val="l"/>
        <c:majorGridlines>
          <c:spPr>
            <a:noFill/>
            <a:ln w="3175">
              <a:solidFill>
                <a:srgbClr val="000000"/>
              </a:solidFill>
              <a:prstDash val="solid"/>
            </a:ln>
            <a:effectLst/>
          </c:spPr>
        </c:majorGridlines>
        <c:title>
          <c:tx>
            <c:rich>
              <a:bodyPr vertOverflow="ellipsis" anchor="ctr" anchorCtr="1"/>
              <a:lstStyle/>
              <a:p>
                <a:pPr algn="ctr">
                  <a:defRPr sz="2875" b="1" i="0" u="none" strike="noStrike" baseline="0">
                    <a:solidFill>
                      <a:srgbClr val="000000"/>
                    </a:solidFill>
                    <a:latin typeface="Arial" pitchFamily="7" charset="0"/>
                    <a:ea typeface="Arial" pitchFamily="7" charset="0"/>
                    <a:cs typeface="Arial" pitchFamily="7" charset="0"/>
                  </a:defRPr>
                </a:pPr>
                <a:r>
                  <a:rPr lang="en-US"/>
                  <a:t>Ha / worker</a:t>
                </a:r>
              </a:p>
            </c:rich>
          </c:tx>
          <c:layout>
            <c:manualLayout>
              <c:xMode val="edge"/>
              <c:yMode val="edge"/>
              <c:x val="0.0143112701252236"/>
              <c:y val="0.395043731778426"/>
            </c:manualLayout>
          </c:layout>
          <c:overlay val="0"/>
          <c:spPr>
            <a:noFill/>
            <a:ln w="25400"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</a:p>
        </c:txPr>
        <c:crossAx val="10389132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01431127012522"/>
          <c:y val="0.47667638483965"/>
          <c:w val="0.191413237924866"/>
          <c:h val="0.1545189504373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0" vertOverflow="ellipsis" horzOverflow="overflow" vert="horz" wrap="square" anchor="ctr" anchorCtr="1"/>
        <a:lstStyle/>
        <a:p>
          <a:pPr>
            <a:defRPr sz="845" b="0" i="0" u="none" strike="noStrike" baseline="0">
              <a:solidFill>
                <a:srgbClr val="000000"/>
              </a:solidFill>
              <a:latin typeface="Arial" pitchFamily="7" charset="0"/>
              <a:ea typeface="Arial" pitchFamily="7" charset="0"/>
              <a:cs typeface="Arial" pitchFamily="7" charset="0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rgbClr val="000000"/>
      </a:solidFill>
      <a:prstDash val="solid"/>
    </a:ln>
    <a:effectLst/>
  </c:spPr>
  <c:txPr>
    <a:bodyPr rot="0" spcFirstLastPara="0" vertOverflow="ellipsis" horzOverflow="overflow" vert="horz" wrap="square" anchor="ctr" anchorCtr="1"/>
    <a:lstStyle/>
    <a:p>
      <a:pPr>
        <a:defRPr lang="en-US" sz="2875" b="0" i="0" u="none" strike="noStrike" baseline="0">
          <a:solidFill>
            <a:srgbClr val="000000"/>
          </a:solidFill>
          <a:latin typeface="Arial" pitchFamily="7" charset="0"/>
          <a:ea typeface="Arial" pitchFamily="7" charset="0"/>
          <a:cs typeface="Arial" pitchFamily="7" charset="0"/>
        </a:defRPr>
      </a:pPr>
    </a:p>
  </c:txPr>
  <c:printSettings>
    <c:headerFooter/>
    <c:pageMargins r="0.7" b="0.75" l="0.7" footer="0.3" header="0.3" t="0.7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vertOverflow="ellipsis" anchor="ctr" anchorCtr="1"/>
          <a:lstStyle/>
          <a:p>
            <a:pPr algn="ctr">
              <a:defRPr sz="3450" b="1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  <a:r>
              <a:rPr lang="en-US"/>
              <a:t>Land-Labour Ratios</a:t>
            </a:r>
          </a:p>
        </c:rich>
      </c:tx>
      <c:layout>
        <c:manualLayout>
          <c:xMode val="edge"/>
          <c:yMode val="edge"/>
          <c:x val="0.301162033030054"/>
          <c:y val="0.0276564774381368"/>
        </c:manualLayout>
      </c:layout>
      <c:overlay val="0"/>
      <c:spPr>
        <a:noFill/>
        <a:ln w="25400"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2770420341143"/>
          <c:y val="0.193595617260873"/>
          <c:w val="0.689008644200182"/>
          <c:h val="0.719069435540387"/>
        </c:manualLayout>
      </c:layout>
      <c:lineChart>
        <c:grouping val="standard"/>
        <c:varyColors val="0"/>
        <c:ser>
          <c:idx val="0"/>
          <c:order val="0"/>
          <c:tx>
            <c:strRef>
              <c:f>AreaPerLab!$D$29</c:f>
              <c:strCache>
                <c:ptCount val="1"/>
                <c:pt idx="0">
                  <c:v>Namibia</c:v>
                </c:pt>
              </c:strCache>
            </c:strRef>
          </c:tx>
          <c:spPr>
            <a:noFill/>
            <a:ln w="12700">
              <a:solidFill>
                <a:srgbClr val="000080"/>
              </a:solidFill>
              <a:prstDash val="solid"/>
            </a:ln>
            <a:effectLst/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  <a:effectLst/>
            </c:spPr>
          </c:marker>
          <c:cat>
            <c:numRef>
              <c:f>AreaPerLab!$G$1:$AU$1</c:f>
              <c:numCache>
                <c:formatCode>General</c:formatCode>
                <c:ptCount val="41"/>
                <c:pt idx="0">
                  <c:v>1961</c:v>
                </c:pt>
                <c:pt idx="1">
                  <c:v>1962</c:v>
                </c:pt>
                <c:pt idx="2">
                  <c:v>1963</c:v>
                </c:pt>
                <c:pt idx="3">
                  <c:v>1964</c:v>
                </c:pt>
                <c:pt idx="4">
                  <c:v>1965</c:v>
                </c:pt>
                <c:pt idx="5">
                  <c:v>1966</c:v>
                </c:pt>
                <c:pt idx="6">
                  <c:v>1967</c:v>
                </c:pt>
                <c:pt idx="7">
                  <c:v>1968</c:v>
                </c:pt>
                <c:pt idx="8">
                  <c:v>1969</c:v>
                </c:pt>
                <c:pt idx="9">
                  <c:v>1970</c:v>
                </c:pt>
                <c:pt idx="10">
                  <c:v>1971</c:v>
                </c:pt>
                <c:pt idx="11">
                  <c:v>1972</c:v>
                </c:pt>
                <c:pt idx="12">
                  <c:v>1973</c:v>
                </c:pt>
                <c:pt idx="13">
                  <c:v>1974</c:v>
                </c:pt>
                <c:pt idx="14">
                  <c:v>1975</c:v>
                </c:pt>
                <c:pt idx="15">
                  <c:v>1976</c:v>
                </c:pt>
                <c:pt idx="16">
                  <c:v>1977</c:v>
                </c:pt>
                <c:pt idx="17">
                  <c:v>1978</c:v>
                </c:pt>
                <c:pt idx="18">
                  <c:v>1979</c:v>
                </c:pt>
                <c:pt idx="19">
                  <c:v>1980</c:v>
                </c:pt>
                <c:pt idx="20">
                  <c:v>1981</c:v>
                </c:pt>
                <c:pt idx="21">
                  <c:v>1982</c:v>
                </c:pt>
                <c:pt idx="22">
                  <c:v>1983</c:v>
                </c:pt>
                <c:pt idx="23">
                  <c:v>1984</c:v>
                </c:pt>
                <c:pt idx="24">
                  <c:v>1985</c:v>
                </c:pt>
                <c:pt idx="25">
                  <c:v>1986</c:v>
                </c:pt>
                <c:pt idx="26">
                  <c:v>1987</c:v>
                </c:pt>
                <c:pt idx="27">
                  <c:v>1988</c:v>
                </c:pt>
                <c:pt idx="28">
                  <c:v>1989</c:v>
                </c:pt>
                <c:pt idx="29">
                  <c:v>1990</c:v>
                </c:pt>
                <c:pt idx="30">
                  <c:v>1991</c:v>
                </c:pt>
                <c:pt idx="31">
                  <c:v>1992</c:v>
                </c:pt>
                <c:pt idx="32">
                  <c:v>1993</c:v>
                </c:pt>
                <c:pt idx="33">
                  <c:v>1994</c:v>
                </c:pt>
                <c:pt idx="34">
                  <c:v>1995</c:v>
                </c:pt>
                <c:pt idx="35">
                  <c:v>1996</c:v>
                </c:pt>
                <c:pt idx="36">
                  <c:v>1997</c:v>
                </c:pt>
                <c:pt idx="37">
                  <c:v>1998</c:v>
                </c:pt>
                <c:pt idx="38">
                  <c:v>1999</c:v>
                </c:pt>
                <c:pt idx="39">
                  <c:v>2000</c:v>
                </c:pt>
                <c:pt idx="40">
                  <c:v>2001</c:v>
                </c:pt>
              </c:numCache>
            </c:numRef>
          </c:cat>
          <c:val>
            <c:numRef>
              <c:f>AreaPerLab!$G$29:$AU$29</c:f>
              <c:numCache>
                <c:formatCode>General</c:formatCode>
                <c:ptCount val="41"/>
                <c:pt idx="0">
                  <c:v>241.56243626843</c:v>
                </c:pt>
                <c:pt idx="1">
                  <c:v>239.252354048964</c:v>
                </c:pt>
                <c:pt idx="2">
                  <c:v>236.963168707593</c:v>
                </c:pt>
                <c:pt idx="3">
                  <c:v>234.791589685919</c:v>
                </c:pt>
                <c:pt idx="4">
                  <c:v>232.678483329355</c:v>
                </c:pt>
                <c:pt idx="5">
                  <c:v>230.582026014978</c:v>
                </c:pt>
                <c:pt idx="6">
                  <c:v>228.522716030097</c:v>
                </c:pt>
                <c:pt idx="7">
                  <c:v>226.477285039858</c:v>
                </c:pt>
                <c:pt idx="8">
                  <c:v>224.468875425007</c:v>
                </c:pt>
                <c:pt idx="9">
                  <c:v>222.45628436067</c:v>
                </c:pt>
                <c:pt idx="10">
                  <c:v>220.543000627746</c:v>
                </c:pt>
                <c:pt idx="11">
                  <c:v>218.613056571841</c:v>
                </c:pt>
                <c:pt idx="12">
                  <c:v>216.737818567587</c:v>
                </c:pt>
                <c:pt idx="13">
                  <c:v>214.875363807567</c:v>
                </c:pt>
                <c:pt idx="14">
                  <c:v>213.993984999026</c:v>
                </c:pt>
                <c:pt idx="15">
                  <c:v>214.00294661991</c:v>
                </c:pt>
                <c:pt idx="16">
                  <c:v>214.048874926943</c:v>
                </c:pt>
                <c:pt idx="17">
                  <c:v>214.981118692983</c:v>
                </c:pt>
                <c:pt idx="18">
                  <c:v>215.010932570255</c:v>
                </c:pt>
                <c:pt idx="19">
                  <c:v>215.969491525424</c:v>
                </c:pt>
                <c:pt idx="20">
                  <c:v>215.976836158192</c:v>
                </c:pt>
                <c:pt idx="21">
                  <c:v>214.797752808989</c:v>
                </c:pt>
                <c:pt idx="22">
                  <c:v>213.637988826816</c:v>
                </c:pt>
                <c:pt idx="23">
                  <c:v>211.290055248619</c:v>
                </c:pt>
                <c:pt idx="24">
                  <c:v>207.760326086957</c:v>
                </c:pt>
                <c:pt idx="25">
                  <c:v>201.238578947368</c:v>
                </c:pt>
                <c:pt idx="26">
                  <c:v>194.06345177665</c:v>
                </c:pt>
                <c:pt idx="27">
                  <c:v>187.481171568627</c:v>
                </c:pt>
                <c:pt idx="28">
                  <c:v>180.445344339623</c:v>
                </c:pt>
                <c:pt idx="29">
                  <c:v>174.668337899543</c:v>
                </c:pt>
                <c:pt idx="30">
                  <c:v>170.752732142857</c:v>
                </c:pt>
                <c:pt idx="31">
                  <c:v>168.414973568282</c:v>
                </c:pt>
                <c:pt idx="32">
                  <c:v>165.571995670996</c:v>
                </c:pt>
                <c:pt idx="33">
                  <c:v>164.047461538462</c:v>
                </c:pt>
                <c:pt idx="34">
                  <c:v>163.934367521368</c:v>
                </c:pt>
                <c:pt idx="35">
                  <c:v>163.270727659574</c:v>
                </c:pt>
                <c:pt idx="36">
                  <c:v>162.028810126582</c:v>
                </c:pt>
                <c:pt idx="37">
                  <c:v>157.703473251029</c:v>
                </c:pt>
                <c:pt idx="38">
                  <c:v>154.650112903226</c:v>
                </c:pt>
                <c:pt idx="39">
                  <c:v>151.686150197628</c:v>
                </c:pt>
                <c:pt idx="40">
                  <c:v>150.914299212598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AreaPerLab!$D$26</c:f>
              <c:strCache>
                <c:ptCount val="1"/>
                <c:pt idx="0">
                  <c:v>Mauritania</c:v>
                </c:pt>
              </c:strCache>
            </c:strRef>
          </c:tx>
          <c:spPr>
            <a:noFill/>
            <a:ln w="12700">
              <a:solidFill>
                <a:srgbClr val="FF00FF"/>
              </a:solidFill>
              <a:prstDash val="solid"/>
            </a:ln>
            <a:effectLst/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  <a:effectLst/>
            </c:spPr>
          </c:marker>
          <c:val>
            <c:numRef>
              <c:f>AreaPerLab!$G$26:$AU$26</c:f>
              <c:numCache>
                <c:formatCode>General</c:formatCode>
                <c:ptCount val="41"/>
                <c:pt idx="0">
                  <c:v>110.879818253785</c:v>
                </c:pt>
                <c:pt idx="1">
                  <c:v>109.338839285714</c:v>
                </c:pt>
                <c:pt idx="2">
                  <c:v>108.139342386615</c:v>
                </c:pt>
                <c:pt idx="3">
                  <c:v>106.918938029184</c:v>
                </c:pt>
                <c:pt idx="4">
                  <c:v>105.643550309468</c:v>
                </c:pt>
                <c:pt idx="5">
                  <c:v>104.111578578135</c:v>
                </c:pt>
                <c:pt idx="6">
                  <c:v>102.984218058808</c:v>
                </c:pt>
                <c:pt idx="7">
                  <c:v>101.639818841127</c:v>
                </c:pt>
                <c:pt idx="8">
                  <c:v>100.435685049001</c:v>
                </c:pt>
                <c:pt idx="9">
                  <c:v>99.1107737174672</c:v>
                </c:pt>
                <c:pt idx="10">
                  <c:v>98.305307784816</c:v>
                </c:pt>
                <c:pt idx="11">
                  <c:v>97.3254330138342</c:v>
                </c:pt>
                <c:pt idx="12">
                  <c:v>96.5024160651899</c:v>
                </c:pt>
                <c:pt idx="13">
                  <c:v>95.8129326840692</c:v>
                </c:pt>
                <c:pt idx="14">
                  <c:v>95.1492111276701</c:v>
                </c:pt>
                <c:pt idx="15">
                  <c:v>94.4959205440027</c:v>
                </c:pt>
                <c:pt idx="16">
                  <c:v>93.9244576420929</c:v>
                </c:pt>
                <c:pt idx="17">
                  <c:v>93.4898572543772</c:v>
                </c:pt>
                <c:pt idx="18">
                  <c:v>92.9315390158391</c:v>
                </c:pt>
                <c:pt idx="19">
                  <c:v>92.3865035128806</c:v>
                </c:pt>
                <c:pt idx="20">
                  <c:v>92.0279696969697</c:v>
                </c:pt>
                <c:pt idx="21">
                  <c:v>91.3766435185185</c:v>
                </c:pt>
                <c:pt idx="22">
                  <c:v>90.8686290322581</c:v>
                </c:pt>
                <c:pt idx="23">
                  <c:v>90.4569564220184</c:v>
                </c:pt>
                <c:pt idx="24">
                  <c:v>90.4062013729977</c:v>
                </c:pt>
                <c:pt idx="25">
                  <c:v>90.437528604119</c:v>
                </c:pt>
                <c:pt idx="26">
                  <c:v>90.3702745995423</c:v>
                </c:pt>
                <c:pt idx="27">
                  <c:v>90.4955881006865</c:v>
                </c:pt>
                <c:pt idx="28">
                  <c:v>90.6995917431193</c:v>
                </c:pt>
                <c:pt idx="29">
                  <c:v>90.6746367816092</c:v>
                </c:pt>
                <c:pt idx="30">
                  <c:v>88.3775928411633</c:v>
                </c:pt>
                <c:pt idx="31">
                  <c:v>86.0062004357299</c:v>
                </c:pt>
                <c:pt idx="32">
                  <c:v>83.9719617834395</c:v>
                </c:pt>
                <c:pt idx="33">
                  <c:v>82.1895155279503</c:v>
                </c:pt>
                <c:pt idx="34">
                  <c:v>80.0068850806452</c:v>
                </c:pt>
                <c:pt idx="35">
                  <c:v>77.8042156862745</c:v>
                </c:pt>
                <c:pt idx="36">
                  <c:v>75.6002213740458</c:v>
                </c:pt>
                <c:pt idx="37">
                  <c:v>73.535146567718</c:v>
                </c:pt>
                <c:pt idx="38">
                  <c:v>71.4849657039711</c:v>
                </c:pt>
                <c:pt idx="39">
                  <c:v>69.4415350877193</c:v>
                </c:pt>
                <c:pt idx="40">
                  <c:v>67.5461245733788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AreaPerLab!$D$44</c:f>
              <c:strCache>
                <c:ptCount val="1"/>
                <c:pt idx="0">
                  <c:v>Sudan</c:v>
                </c:pt>
              </c:strCache>
            </c:strRef>
          </c:tx>
          <c:spPr>
            <a:noFill/>
            <a:ln w="12700">
              <a:solidFill>
                <a:srgbClr val="FFFF00"/>
              </a:solidFill>
              <a:prstDash val="solid"/>
            </a:ln>
            <a:effectLst/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  <a:effectLst/>
            </c:spPr>
          </c:marker>
          <c:val>
            <c:numRef>
              <c:f>AreaPerLab!$G$44:$AU$44</c:f>
              <c:numCache>
                <c:formatCode>General</c:formatCode>
                <c:ptCount val="41"/>
                <c:pt idx="0">
                  <c:v>29.4013832515041</c:v>
                </c:pt>
                <c:pt idx="1">
                  <c:v>29.1397827063576</c:v>
                </c:pt>
                <c:pt idx="2">
                  <c:v>28.8849974233344</c:v>
                </c:pt>
                <c:pt idx="3">
                  <c:v>28.5256689233566</c:v>
                </c:pt>
                <c:pt idx="4">
                  <c:v>28.2126381974995</c:v>
                </c:pt>
                <c:pt idx="5">
                  <c:v>27.8675071552203</c:v>
                </c:pt>
                <c:pt idx="6">
                  <c:v>27.7770713251968</c:v>
                </c:pt>
                <c:pt idx="7">
                  <c:v>27.202686736641</c:v>
                </c:pt>
                <c:pt idx="8">
                  <c:v>27.0595243487916</c:v>
                </c:pt>
                <c:pt idx="9">
                  <c:v>26.8461242757102</c:v>
                </c:pt>
                <c:pt idx="10">
                  <c:v>26.4608524435846</c:v>
                </c:pt>
                <c:pt idx="11">
                  <c:v>26.1173105699088</c:v>
                </c:pt>
                <c:pt idx="12">
                  <c:v>25.7276254506042</c:v>
                </c:pt>
                <c:pt idx="13">
                  <c:v>25.2701226852679</c:v>
                </c:pt>
                <c:pt idx="14">
                  <c:v>24.9450281778367</c:v>
                </c:pt>
                <c:pt idx="15">
                  <c:v>24.4399313627007</c:v>
                </c:pt>
                <c:pt idx="16">
                  <c:v>24.0871124450347</c:v>
                </c:pt>
                <c:pt idx="17">
                  <c:v>23.5655098692419</c:v>
                </c:pt>
                <c:pt idx="18">
                  <c:v>22.8750438866424</c:v>
                </c:pt>
                <c:pt idx="19">
                  <c:v>22.5088047680412</c:v>
                </c:pt>
                <c:pt idx="20">
                  <c:v>22.1070704753962</c:v>
                </c:pt>
                <c:pt idx="21">
                  <c:v>21.1900352084176</c:v>
                </c:pt>
                <c:pt idx="22">
                  <c:v>20.7569054638365</c:v>
                </c:pt>
                <c:pt idx="23">
                  <c:v>20.5477752195122</c:v>
                </c:pt>
                <c:pt idx="24">
                  <c:v>21.3010469994174</c:v>
                </c:pt>
                <c:pt idx="25">
                  <c:v>21.7143707364341</c:v>
                </c:pt>
                <c:pt idx="26">
                  <c:v>21.7490321705426</c:v>
                </c:pt>
                <c:pt idx="27">
                  <c:v>23.0798599146294</c:v>
                </c:pt>
                <c:pt idx="28">
                  <c:v>22.9255483495146</c:v>
                </c:pt>
                <c:pt idx="29">
                  <c:v>22.3870642593671</c:v>
                </c:pt>
                <c:pt idx="30">
                  <c:v>22.4991519300247</c:v>
                </c:pt>
                <c:pt idx="31">
                  <c:v>22.763245754805</c:v>
                </c:pt>
                <c:pt idx="32">
                  <c:v>22.2395696947407</c:v>
                </c:pt>
                <c:pt idx="33">
                  <c:v>22.4826727272727</c:v>
                </c:pt>
                <c:pt idx="34">
                  <c:v>21.6254552083333</c:v>
                </c:pt>
                <c:pt idx="35">
                  <c:v>21.3681926076636</c:v>
                </c:pt>
                <c:pt idx="36">
                  <c:v>21.3896861204013</c:v>
                </c:pt>
                <c:pt idx="37">
                  <c:v>21.0427799769091</c:v>
                </c:pt>
                <c:pt idx="38">
                  <c:v>20.5856223958333</c:v>
                </c:pt>
                <c:pt idx="39">
                  <c:v>20.2513499919653</c:v>
                </c:pt>
                <c:pt idx="40">
                  <c:v>20.38629877564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AreaPerLab!$D$27</c:f>
              <c:strCache>
                <c:ptCount val="1"/>
                <c:pt idx="0">
                  <c:v>Mauritius</c:v>
                </c:pt>
              </c:strCache>
            </c:strRef>
          </c:tx>
          <c:spPr>
            <a:noFill/>
            <a:ln w="12700">
              <a:solidFill>
                <a:srgbClr val="800080"/>
              </a:solidFill>
              <a:prstDash val="solid"/>
            </a:ln>
            <a:effectLst/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  <a:effectLst/>
            </c:spPr>
          </c:marker>
          <c:val>
            <c:numRef>
              <c:f>AreaPerLab!$G$27:$AU$27</c:f>
              <c:numCache>
                <c:formatCode>General</c:formatCode>
                <c:ptCount val="41"/>
                <c:pt idx="0">
                  <c:v>1.15556620253165</c:v>
                </c:pt>
                <c:pt idx="1">
                  <c:v>1.190039625</c:v>
                </c:pt>
                <c:pt idx="2">
                  <c:v>1.13097073170732</c:v>
                </c:pt>
                <c:pt idx="3">
                  <c:v>1.12739530120482</c:v>
                </c:pt>
                <c:pt idx="4">
                  <c:v>1.11997464285714</c:v>
                </c:pt>
                <c:pt idx="5">
                  <c:v>1.11656464285714</c:v>
                </c:pt>
                <c:pt idx="6">
                  <c:v>1.08795776470588</c:v>
                </c:pt>
                <c:pt idx="7">
                  <c:v>1.06643647058824</c:v>
                </c:pt>
                <c:pt idx="8">
                  <c:v>1.04902918604651</c:v>
                </c:pt>
                <c:pt idx="9">
                  <c:v>1.05774523255814</c:v>
                </c:pt>
                <c:pt idx="10">
                  <c:v>1.04845206896552</c:v>
                </c:pt>
                <c:pt idx="11">
                  <c:v>1.04488172413793</c:v>
                </c:pt>
                <c:pt idx="12">
                  <c:v>1.03734102272727</c:v>
                </c:pt>
                <c:pt idx="13">
                  <c:v>1.02428528089888</c:v>
                </c:pt>
                <c:pt idx="14">
                  <c:v>1.02528366666667</c:v>
                </c:pt>
                <c:pt idx="15">
                  <c:v>1.027123</c:v>
                </c:pt>
                <c:pt idx="16">
                  <c:v>1.02436945054945</c:v>
                </c:pt>
                <c:pt idx="17">
                  <c:v>1.00818065217391</c:v>
                </c:pt>
                <c:pt idx="18">
                  <c:v>0.97065</c:v>
                </c:pt>
                <c:pt idx="19">
                  <c:v>0.96468</c:v>
                </c:pt>
                <c:pt idx="20">
                  <c:v>0.970464646464646</c:v>
                </c:pt>
                <c:pt idx="21">
                  <c:v>1.00194845360825</c:v>
                </c:pt>
                <c:pt idx="22">
                  <c:v>1.02437234042553</c:v>
                </c:pt>
                <c:pt idx="23">
                  <c:v>1.05089130434783</c:v>
                </c:pt>
                <c:pt idx="24">
                  <c:v>1.07285555555556</c:v>
                </c:pt>
                <c:pt idx="25">
                  <c:v>1.08762921348315</c:v>
                </c:pt>
                <c:pt idx="26">
                  <c:v>1.10852325581395</c:v>
                </c:pt>
                <c:pt idx="27">
                  <c:v>1.12480952380952</c:v>
                </c:pt>
                <c:pt idx="28">
                  <c:v>1.16411111111111</c:v>
                </c:pt>
                <c:pt idx="29">
                  <c:v>1.25534666666667</c:v>
                </c:pt>
                <c:pt idx="30">
                  <c:v>1.24681333333333</c:v>
                </c:pt>
                <c:pt idx="31">
                  <c:v>1.26206756756757</c:v>
                </c:pt>
                <c:pt idx="32">
                  <c:v>1.24875675675676</c:v>
                </c:pt>
                <c:pt idx="33">
                  <c:v>1.2558904109589</c:v>
                </c:pt>
                <c:pt idx="34">
                  <c:v>1.31044927536232</c:v>
                </c:pt>
                <c:pt idx="35">
                  <c:v>1.30638235294118</c:v>
                </c:pt>
                <c:pt idx="36">
                  <c:v>1.35927272727273</c:v>
                </c:pt>
                <c:pt idx="37">
                  <c:v>1.40067692307692</c:v>
                </c:pt>
                <c:pt idx="38">
                  <c:v>1.37146875</c:v>
                </c:pt>
                <c:pt idx="39">
                  <c:v>1.41506349206349</c:v>
                </c:pt>
                <c:pt idx="40">
                  <c:v>1.45140322580645</c:v>
                </c:pt>
              </c:numCache>
            </c:numRef>
          </c:val>
          <c:smooth val="0"/>
        </c:ser>
        <c:dLbls>
          <c:dLblPos val="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268928"/>
        <c:axId val="104271232"/>
      </c:lineChart>
      <c:catAx>
        <c:axId val="10426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-2700000" spcFirstLastPara="0" vertOverflow="ellipsis" horzOverflow="overflow" vert="horz" wrap="square" anchor="ctr" anchorCtr="1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</a:p>
        </c:txPr>
        <c:crossAx val="10427123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04271232"/>
        <c:scaling>
          <c:orientation val="minMax"/>
        </c:scaling>
        <c:delete val="0"/>
        <c:axPos val="l"/>
        <c:majorGridlines>
          <c:spPr>
            <a:noFill/>
            <a:ln w="3175">
              <a:solidFill>
                <a:srgbClr val="000000"/>
              </a:solidFill>
              <a:prstDash val="solid"/>
            </a:ln>
            <a:effectLst/>
          </c:spPr>
        </c:majorGridlines>
        <c:title>
          <c:tx>
            <c:rich>
              <a:bodyPr vertOverflow="ellipsis" anchor="ctr" anchorCtr="1"/>
              <a:lstStyle/>
              <a:p>
                <a:pPr algn="ctr">
                  <a:defRPr sz="2875" b="1" i="0" u="none" strike="noStrike" baseline="0">
                    <a:solidFill>
                      <a:srgbClr val="000000"/>
                    </a:solidFill>
                    <a:latin typeface="Arial" pitchFamily="7" charset="0"/>
                    <a:ea typeface="Arial" pitchFamily="7" charset="0"/>
                    <a:cs typeface="Arial" pitchFamily="7" charset="0"/>
                  </a:defRPr>
                </a:pPr>
                <a:r>
                  <a:rPr lang="en-US"/>
                  <a:t>Ha / worker</a:t>
                </a:r>
              </a:p>
            </c:rich>
          </c:tx>
          <c:layout>
            <c:manualLayout>
              <c:xMode val="edge"/>
              <c:yMode val="edge"/>
              <c:x val="0.0142984807864164"/>
              <c:y val="0.395924919865366"/>
            </c:manualLayout>
          </c:layout>
          <c:overlay val="0"/>
          <c:spPr>
            <a:noFill/>
            <a:ln w="25400"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3175">
            <a:solidFill>
              <a:srgbClr val="000000"/>
            </a:solidFill>
            <a:prstDash val="solid"/>
          </a:ln>
          <a:effectLst/>
        </c:spPr>
        <c:txPr>
          <a:bodyPr rot="0" spcFirstLastPara="0" vertOverflow="ellipsis" horzOverflow="overflow" vert="horz" wrap="square" anchor="ctr" anchorCtr="1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 pitchFamily="7" charset="0"/>
                <a:ea typeface="Arial" pitchFamily="7" charset="0"/>
                <a:cs typeface="Arial" pitchFamily="7" charset="0"/>
              </a:defRPr>
            </a:pPr>
          </a:p>
        </c:txPr>
        <c:crossAx val="10426892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801609235842839"/>
          <c:y val="0.491994941680325"/>
          <c:w val="0.191242368162425"/>
          <c:h val="0.12372649925309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/>
      </c:spPr>
      <c:txPr>
        <a:bodyPr rot="0" spcFirstLastPara="0" vertOverflow="ellipsis" horzOverflow="overflow" vert="horz" wrap="square" anchor="ctr" anchorCtr="1"/>
        <a:lstStyle/>
        <a:p>
          <a:pPr>
            <a:defRPr sz="845" b="0" i="0" u="none" strike="noStrike" baseline="0">
              <a:solidFill>
                <a:srgbClr val="000000"/>
              </a:solidFill>
              <a:latin typeface="Arial" pitchFamily="7" charset="0"/>
              <a:ea typeface="Arial" pitchFamily="7" charset="0"/>
              <a:cs typeface="Arial" pitchFamily="7" charset="0"/>
            </a:defRPr>
          </a:pPr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rgbClr val="000000"/>
      </a:solidFill>
      <a:prstDash val="solid"/>
    </a:ln>
    <a:effectLst/>
  </c:spPr>
  <c:txPr>
    <a:bodyPr rot="0" spcFirstLastPara="0" vertOverflow="ellipsis" horzOverflow="overflow" vert="horz" wrap="square" anchor="ctr" anchorCtr="1"/>
    <a:lstStyle/>
    <a:p>
      <a:pPr>
        <a:defRPr lang="en-US" sz="2875" b="0" i="0" u="none" strike="noStrike" baseline="0">
          <a:solidFill>
            <a:srgbClr val="000000"/>
          </a:solidFill>
          <a:latin typeface="Arial" pitchFamily="7" charset="0"/>
          <a:ea typeface="Arial" pitchFamily="7" charset="0"/>
          <a:cs typeface="Arial" pitchFamily="7" charset="0"/>
        </a:defRPr>
      </a:pPr>
    </a:p>
  </c:txPr>
  <c:printSettings>
    <c:headerFooter/>
    <c:pageMargins r="0.7" b="0.75" l="0.7" footer="0.3" header="0.3" t="0.7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228600</xdr:colOff>
      <xdr:row>610</xdr:row>
      <xdr:rowOff>95250</xdr:rowOff>
    </xdr:from>
    <xdr:to>
      <xdr:col>25</xdr:col>
      <xdr:colOff>0</xdr:colOff>
      <xdr:row>653</xdr:row>
      <xdr:rowOff>114300</xdr:rowOff>
    </xdr:to>
    <xdr:grpSp>
      <xdr:nvGrpSpPr>
        <xdr:cNvPr id="1179" name="Group 122"/>
        <xdr:cNvGrpSpPr/>
      </xdr:nvGrpSpPr>
      <xdr:grpSpPr>
        <a:xfrm>
          <a:off x="5288280" y="90091895"/>
          <a:ext cx="6350000" cy="6353810"/>
          <a:chOff x="1045" y="7717"/>
          <a:chExt cx="872" cy="733"/>
        </a:xfrm>
      </xdr:grpSpPr>
      <xdr:grpSp>
        <xdr:nvGrpSpPr>
          <xdr:cNvPr id="1200" name="Group 121"/>
          <xdr:cNvGrpSpPr/>
        </xdr:nvGrpSpPr>
        <xdr:grpSpPr>
          <a:xfrm>
            <a:off x="1045" y="7717"/>
            <a:ext cx="872" cy="733"/>
            <a:chOff x="1045" y="7717"/>
            <a:chExt cx="872" cy="733"/>
          </a:xfrm>
        </xdr:grpSpPr>
        <xdr:graphicFrame>
          <xdr:nvGraphicFramePr>
            <xdr:cNvPr id="1203" name="Chart 5"/>
            <xdr:cNvGraphicFramePr/>
          </xdr:nvGraphicFramePr>
          <xdr:xfrm>
            <a:off x="1045" y="7717"/>
            <a:ext cx="872" cy="73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>
          <xdr:nvSpPr>
            <xdr:cNvPr id="1034" name="Text Box 10"/>
            <xdr:cNvSpPr txBox="1">
              <a:spLocks noChangeArrowheads="1"/>
            </xdr:cNvSpPr>
          </xdr:nvSpPr>
          <xdr:spPr>
            <a:xfrm>
              <a:off x="1332" y="7840"/>
              <a:ext cx="98" cy="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xmlns:a14="http://schemas.microsoft.com/office/drawing/2010/main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xmlns:a14="http://schemas.microsoft.com/office/drawing/2010/main" val="6C615C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 pitchFamily="12"/>
                  <a:cs typeface="Times New Roman" pitchFamily="12"/>
                </a:rPr>
                <a:t>Caribbean</a:t>
              </a:r>
            </a:p>
          </xdr:txBody>
        </xdr:sp>
        <xdr:sp>
          <xdr:nvSpPr>
            <xdr:cNvPr id="1037" name="Text Box 13"/>
            <xdr:cNvSpPr txBox="1">
              <a:spLocks noChangeArrowheads="1"/>
            </xdr:cNvSpPr>
          </xdr:nvSpPr>
          <xdr:spPr>
            <a:xfrm>
              <a:off x="1353" y="7944"/>
              <a:ext cx="127" cy="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xmlns:a14="http://schemas.microsoft.com/office/drawing/2010/main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xmlns:a14="http://schemas.microsoft.com/office/drawing/2010/main" val="6C615C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 pitchFamily="12"/>
                  <a:cs typeface="Times New Roman" pitchFamily="12"/>
                </a:rPr>
                <a:t>Mesoamerica</a:t>
              </a:r>
            </a:p>
          </xdr:txBody>
        </xdr:sp>
        <xdr:sp>
          <xdr:nvSpPr>
            <xdr:cNvPr id="1038" name="Text Box 14"/>
            <xdr:cNvSpPr txBox="1">
              <a:spLocks noChangeArrowheads="1"/>
            </xdr:cNvSpPr>
          </xdr:nvSpPr>
          <xdr:spPr>
            <a:xfrm>
              <a:off x="1475" y="7992"/>
              <a:ext cx="68" cy="27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xmlns:a14="http://schemas.microsoft.com/office/drawing/2010/main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xmlns:a14="http://schemas.microsoft.com/office/drawing/2010/main" val="6C615C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 pitchFamily="12"/>
                  <a:cs typeface="Times New Roman" pitchFamily="12"/>
                </a:rPr>
                <a:t>Mexico</a:t>
              </a:r>
            </a:p>
          </xdr:txBody>
        </xdr:sp>
        <xdr:sp>
          <xdr:nvSpPr>
            <xdr:cNvPr id="1039" name="Text Box 15"/>
            <xdr:cNvSpPr txBox="1">
              <a:spLocks noChangeArrowheads="1"/>
            </xdr:cNvSpPr>
          </xdr:nvSpPr>
          <xdr:spPr>
            <a:xfrm>
              <a:off x="1683" y="7977"/>
              <a:ext cx="64" cy="2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xmlns:a14="http://schemas.microsoft.com/office/drawing/2010/main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xmlns:a14="http://schemas.microsoft.com/office/drawing/2010/main" val="6C615C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 pitchFamily="12"/>
                  <a:cs typeface="Times New Roman" pitchFamily="12"/>
                </a:rPr>
                <a:t>Brazil</a:t>
              </a:r>
            </a:p>
          </xdr:txBody>
        </xdr:sp>
        <xdr:sp>
          <xdr:nvSpPr>
            <xdr:cNvPr id="1040" name="Text Box 16"/>
            <xdr:cNvSpPr txBox="1">
              <a:spLocks noChangeArrowheads="1"/>
            </xdr:cNvSpPr>
          </xdr:nvSpPr>
          <xdr:spPr>
            <a:xfrm>
              <a:off x="1300" y="8297"/>
              <a:ext cx="160" cy="3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xmlns:a14="http://schemas.microsoft.com/office/drawing/2010/main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xmlns:a14="http://schemas.microsoft.com/office/drawing/2010/main" val="6C615C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 pitchFamily="12"/>
                  <a:cs typeface="Times New Roman" pitchFamily="12"/>
                </a:rPr>
                <a:t>Andean Countries</a:t>
              </a:r>
            </a:p>
          </xdr:txBody>
        </xdr:sp>
        <xdr:sp>
          <xdr:nvSpPr>
            <xdr:cNvPr id="1041" name="Text Box 17"/>
            <xdr:cNvSpPr txBox="1">
              <a:spLocks noChangeArrowheads="1"/>
            </xdr:cNvSpPr>
          </xdr:nvSpPr>
          <xdr:spPr>
            <a:xfrm>
              <a:off x="1732" y="8088"/>
              <a:ext cx="129" cy="2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xmlns:a14="http://schemas.microsoft.com/office/drawing/2010/main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xmlns:a14="http://schemas.microsoft.com/office/drawing/2010/main" val="6C615C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 pitchFamily="12"/>
                  <a:cs typeface="Times New Roman" pitchFamily="12"/>
                </a:rPr>
                <a:t>Southern Cone</a:t>
              </a:r>
            </a:p>
          </xdr:txBody>
        </xdr:sp>
        <xdr:sp>
          <xdr:nvSpPr>
            <xdr:cNvPr id="1042" name="Text Box 18"/>
            <xdr:cNvSpPr txBox="1">
              <a:spLocks noChangeArrowheads="1"/>
            </xdr:cNvSpPr>
          </xdr:nvSpPr>
          <xdr:spPr>
            <a:xfrm>
              <a:off x="1479" y="8132"/>
              <a:ext cx="62" cy="2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xmlns:mc="http://schemas.openxmlformats.org/markup-compatibility/2006" xmlns:a14="http://schemas.microsoft.com/office/drawing/2010/main" val="FFFFFF" mc:Ignorable="a14" a14:legacySpreadsheetColorIndex="9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xmlns:mc="http://schemas.openxmlformats.org/markup-compatibility/2006" xmlns:a14="http://schemas.microsoft.com/office/drawing/2010/main" val="6C615C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0" anchor="t" upright="1"/>
            <a:lstStyle/>
            <a:p>
              <a:pPr algn="l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Times New Roman" pitchFamily="12"/>
                  <a:cs typeface="Times New Roman" pitchFamily="12"/>
                </a:rPr>
                <a:t>LAC</a:t>
              </a:r>
            </a:p>
          </xdr:txBody>
        </xdr:sp>
      </xdr:grpSp>
      <xdr:sp>
        <xdr:nvSpPr>
          <xdr:cNvPr id="1059" name="Text Box 35"/>
          <xdr:cNvSpPr txBox="1">
            <a:spLocks noChangeArrowheads="1"/>
          </xdr:cNvSpPr>
        </xdr:nvSpPr>
        <xdr:spPr>
          <a:xfrm>
            <a:off x="1129" y="8374"/>
            <a:ext cx="783" cy="21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xmlns:a14="http://schemas.microsoft.com/office/drawing/2010/main" val="6C615C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700                               1,000                                  1,800                                3,000                                  5,000                                 8,100                               13,500                   </a:t>
            </a:r>
          </a:p>
        </xdr:txBody>
      </xdr:sp>
      <xdr:sp>
        <xdr:nvSpPr>
          <xdr:cNvPr id="1062" name="Text Box 38"/>
          <xdr:cNvSpPr txBox="1">
            <a:spLocks noChangeArrowheads="1"/>
          </xdr:cNvSpPr>
        </xdr:nvSpPr>
        <xdr:spPr>
          <a:xfrm>
            <a:off x="1107" y="7796"/>
            <a:ext cx="27" cy="573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xmlns:a14="http://schemas.microsoft.com/office/drawing/2010/main" val="6C615C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0" tIns="22860" rIns="27432" bIns="0" anchor="t" upright="1"/>
          <a:lstStyle/>
          <a:p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700</a:t>
            </a: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400</a:t>
            </a: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245</a:t>
            </a: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150</a:t>
            </a: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95</a:t>
            </a: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r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55</a:t>
            </a:r>
          </a:p>
        </xdr:txBody>
      </xdr:sp>
    </xdr:grpSp>
    <xdr:clientData/>
  </xdr:twoCellAnchor>
  <xdr:twoCellAnchor>
    <xdr:from>
      <xdr:col>13</xdr:col>
      <xdr:colOff>103215</xdr:colOff>
      <xdr:row>564</xdr:row>
      <xdr:rowOff>28575</xdr:rowOff>
    </xdr:from>
    <xdr:to>
      <xdr:col>26</xdr:col>
      <xdr:colOff>276223</xdr:colOff>
      <xdr:row>602</xdr:row>
      <xdr:rowOff>104775</xdr:rowOff>
    </xdr:to>
    <xdr:grpSp>
      <xdr:nvGrpSpPr>
        <xdr:cNvPr id="1180" name="Group 120"/>
        <xdr:cNvGrpSpPr/>
      </xdr:nvGrpSpPr>
      <xdr:grpSpPr>
        <a:xfrm>
          <a:off x="6102350" y="83248500"/>
          <a:ext cx="6281420" cy="5674360"/>
          <a:chOff x="1154" y="6928"/>
          <a:chExt cx="856" cy="654"/>
        </a:xfrm>
      </xdr:grpSpPr>
      <xdr:graphicFrame>
        <xdr:nvGraphicFramePr>
          <xdr:cNvPr id="1184" name="Chart 9"/>
          <xdr:cNvGraphicFramePr/>
        </xdr:nvGraphicFramePr>
        <xdr:xfrm>
          <a:off x="1199" y="6928"/>
          <a:ext cx="811" cy="60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>
        <xdr:nvSpPr>
          <xdr:cNvPr id="1055" name="Text Box 31"/>
          <xdr:cNvSpPr txBox="1">
            <a:spLocks noChangeArrowheads="1"/>
          </xdr:cNvSpPr>
        </xdr:nvSpPr>
        <xdr:spPr>
          <a:xfrm>
            <a:off x="1154" y="6998"/>
            <a:ext cx="37" cy="488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xmlns:a14="http://schemas.microsoft.com/office/drawing/2010/main" val="6C615C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4200</a:t>
            </a: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1200</a:t>
            </a: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400</a:t>
            </a: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150</a:t>
            </a: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55</a:t>
            </a: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endParaRPr lang="en-US" sz="800" b="0" i="0" u="none" strike="noStrike" baseline="0">
              <a:solidFill>
                <a:srgbClr val="000000"/>
              </a:solidFill>
              <a:latin typeface="Arial" pitchFamily="7" charset="0"/>
              <a:cs typeface="Arial" pitchFamily="7" charset="0"/>
            </a:endParaRPr>
          </a:p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20</a:t>
            </a:r>
          </a:p>
        </xdr:txBody>
      </xdr:sp>
      <xdr:sp>
        <xdr:nvSpPr>
          <xdr:cNvPr id="1058" name="Text Box 34"/>
          <xdr:cNvSpPr txBox="1">
            <a:spLocks noChangeArrowheads="1"/>
          </xdr:cNvSpPr>
        </xdr:nvSpPr>
        <xdr:spPr>
          <a:xfrm>
            <a:off x="1256" y="7562"/>
            <a:ext cx="730" cy="20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xmlns:a14="http://schemas.microsoft.com/office/drawing/2010/main" val="6C615C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27432" tIns="22860" rIns="0" bIns="0" anchor="t" upright="1"/>
          <a:lstStyle/>
          <a:p>
            <a:pPr algn="l" rtl="0">
              <a:defRPr sz="1000"/>
            </a:pPr>
            <a:r>
              <a:rPr lang="en-US" sz="800" b="0" i="0" u="none" strike="noStrike" baseline="0">
                <a:solidFill>
                  <a:srgbClr val="000000"/>
                </a:solidFill>
                <a:latin typeface="Arial" pitchFamily="7" charset="0"/>
                <a:cs typeface="Arial" pitchFamily="7" charset="0"/>
              </a:rPr>
              <a:t>250                                700                                1,800                              5,000                             15,000                            40,000                       100,000</a:t>
            </a:r>
          </a:p>
        </xdr:txBody>
      </xdr:sp>
    </xdr:grpSp>
    <xdr:clientData/>
  </xdr:twoCellAnchor>
  <xdr:twoCellAnchor>
    <xdr:from>
      <xdr:col>10</xdr:col>
      <xdr:colOff>590550</xdr:colOff>
      <xdr:row>464</xdr:row>
      <xdr:rowOff>123825</xdr:rowOff>
    </xdr:from>
    <xdr:to>
      <xdr:col>25</xdr:col>
      <xdr:colOff>171450</xdr:colOff>
      <xdr:row>494</xdr:row>
      <xdr:rowOff>19050</xdr:rowOff>
    </xdr:to>
    <xdr:graphicFrame>
      <xdr:nvGraphicFramePr>
        <xdr:cNvPr id="4" name="Chart 3"/>
        <xdr:cNvGraphicFramePr/>
      </xdr:nvGraphicFramePr>
      <xdr:xfrm>
        <a:off x="5059680" y="68611750"/>
        <a:ext cx="6750050" cy="4314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1.14614e-7</cdr:x>
      <cdr:y>0.14688</cdr:y>
    </cdr:from>
    <cdr:to>
      <cdr:x>0.0393</cdr:x>
      <cdr:y>0.95573</cdr:y>
    </cdr:to>
    <cdr:sp>
      <cdr:nvSpPr>
        <cdr:cNvPr id="2" name="Rectangle 1"/>
        <cdr:cNvSpPr/>
      </cdr:nvSpPr>
      <cdr:spPr xmlns:a="http://schemas.openxmlformats.org/drawingml/2006/main">
        <a:xfrm xmlns:a="http://schemas.openxmlformats.org/drawingml/2006/main" rot="16200000">
          <a:off x="-1743075" y="2438401"/>
          <a:ext cx="3829051" cy="342900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wrap="square" rtlCol="0"/>
        <a:lstStyle/>
        <a:p>
          <a:r>
            <a:rPr lang="en-US" sz="1100" b="1"/>
            <a:t>Agricultural Output </a:t>
          </a:r>
          <a:r>
            <a:rPr lang="en-US" sz="1100" b="1" baseline="0"/>
            <a:t> per Hectare </a:t>
          </a:r>
          <a:r>
            <a:rPr lang="en-US" sz="1100" b="1"/>
            <a:t>(Int.</a:t>
          </a:r>
          <a:r>
            <a:rPr lang="en-US" sz="1100" b="1" baseline="0"/>
            <a:t> 2004-2006 </a:t>
          </a:r>
          <a:r>
            <a:rPr lang="en-US" sz="1100" b="1"/>
            <a:t>US$)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462915</xdr:colOff>
      <xdr:row>1</xdr:row>
      <xdr:rowOff>28574</xdr:rowOff>
    </xdr:from>
    <xdr:to>
      <xdr:col>12</xdr:col>
      <xdr:colOff>209550</xdr:colOff>
      <xdr:row>28</xdr:row>
      <xdr:rowOff>66675</xdr:rowOff>
    </xdr:to>
    <xdr:grpSp>
      <xdr:nvGrpSpPr>
        <xdr:cNvPr id="10" name="Group 9"/>
        <xdr:cNvGrpSpPr/>
      </xdr:nvGrpSpPr>
      <xdr:grpSpPr>
        <a:xfrm>
          <a:off x="462915" y="182245"/>
          <a:ext cx="5385435" cy="4204970"/>
          <a:chOff x="609599" y="190499"/>
          <a:chExt cx="6915151" cy="4410076"/>
        </a:xfrm>
      </xdr:grpSpPr>
      <xdr:graphicFrame>
        <xdr:nvGraphicFramePr>
          <xdr:cNvPr id="2" name="Chart 1"/>
          <xdr:cNvGraphicFramePr/>
        </xdr:nvGraphicFramePr>
        <xdr:xfrm>
          <a:off x="609599" y="190499"/>
          <a:ext cx="6915151" cy="441007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3" name="TextBox 2"/>
          <xdr:cNvSpPr txBox="1"/>
        </xdr:nvSpPr>
        <xdr:spPr>
          <a:xfrm>
            <a:off x="1657349" y="3952875"/>
            <a:ext cx="5381626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 400                             494                                600                                 736                                900             1100          1350</a:t>
            </a:r>
          </a:p>
        </xdr:txBody>
      </xdr:sp>
      <xdr:sp>
        <xdr:nvSpPr>
          <xdr:cNvPr id="5" name="TextBox 4"/>
          <xdr:cNvSpPr txBox="1"/>
        </xdr:nvSpPr>
        <xdr:spPr>
          <a:xfrm>
            <a:off x="1352550" y="609601"/>
            <a:ext cx="400049" cy="338137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950" i="0"/>
              <a:t>148</a:t>
            </a:r>
            <a:endParaRPr lang="en-US" sz="950" i="0"/>
          </a:p>
          <a:p>
            <a:endParaRPr lang="en-US" sz="950" i="0"/>
          </a:p>
          <a:p>
            <a:r>
              <a:rPr lang="en-US" sz="950" i="0"/>
              <a:t> </a:t>
            </a:r>
            <a:endParaRPr lang="en-US" sz="950" i="0"/>
          </a:p>
          <a:p>
            <a:r>
              <a:rPr lang="en-US" sz="950" i="0"/>
              <a:t>122</a:t>
            </a:r>
            <a:endParaRPr lang="en-US" sz="950" i="0"/>
          </a:p>
          <a:p>
            <a:endParaRPr lang="en-US" sz="950" i="0"/>
          </a:p>
          <a:p>
            <a:r>
              <a:rPr lang="en-US" sz="950" i="0"/>
              <a:t> </a:t>
            </a:r>
            <a:endParaRPr lang="en-US" sz="950" i="0"/>
          </a:p>
          <a:p>
            <a:r>
              <a:rPr lang="en-US" sz="950" i="0"/>
              <a:t>100</a:t>
            </a:r>
            <a:endParaRPr lang="en-US" sz="950" i="0"/>
          </a:p>
          <a:p>
            <a:endParaRPr lang="en-US" sz="950" i="0"/>
          </a:p>
          <a:p>
            <a:endParaRPr lang="en-US" sz="950" i="0"/>
          </a:p>
          <a:p>
            <a:r>
              <a:rPr lang="en-US" sz="950" i="0"/>
              <a:t> 81</a:t>
            </a:r>
            <a:endParaRPr lang="en-US" sz="950" i="0"/>
          </a:p>
          <a:p>
            <a:endParaRPr lang="en-US" sz="950" i="0"/>
          </a:p>
          <a:p>
            <a:endParaRPr lang="en-US" sz="950" i="0"/>
          </a:p>
          <a:p>
            <a:r>
              <a:rPr lang="en-US" sz="950" i="0"/>
              <a:t> 67</a:t>
            </a:r>
            <a:endParaRPr lang="en-US" sz="950" i="0"/>
          </a:p>
          <a:p>
            <a:endParaRPr lang="en-US" sz="950" i="0"/>
          </a:p>
          <a:p>
            <a:endParaRPr lang="en-US" sz="950" i="0"/>
          </a:p>
          <a:p>
            <a:r>
              <a:rPr lang="en-US" sz="950" i="0"/>
              <a:t> 55</a:t>
            </a:r>
            <a:endParaRPr lang="en-US" sz="950" i="0"/>
          </a:p>
          <a:p>
            <a:endParaRPr lang="en-US" sz="950" i="0"/>
          </a:p>
          <a:p>
            <a:endParaRPr lang="en-US" sz="950" i="0"/>
          </a:p>
          <a:p>
            <a:r>
              <a:rPr lang="en-US" sz="950" i="0"/>
              <a:t> 45</a:t>
            </a:r>
            <a:endParaRPr lang="en-US" sz="950" i="0"/>
          </a:p>
          <a:p>
            <a:endParaRPr lang="en-US" sz="950" i="0"/>
          </a:p>
          <a:p>
            <a:endParaRPr lang="en-US" sz="950" i="0"/>
          </a:p>
          <a:p>
            <a:r>
              <a:rPr lang="en-US" sz="950" i="0"/>
              <a:t> 37</a:t>
            </a:r>
            <a:endParaRPr lang="en-US" sz="950" i="0"/>
          </a:p>
          <a:p>
            <a:endParaRPr lang="en-US" sz="950" i="0"/>
          </a:p>
          <a:p>
            <a:endParaRPr lang="en-US" sz="950" i="0"/>
          </a:p>
        </xdr:txBody>
      </xdr:sp>
    </xdr:grp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0.243</cdr:x>
      <cdr:y>0.91051</cdr:y>
    </cdr:from>
    <cdr:to>
      <cdr:x>0.76087</cdr:x>
      <cdr:y>0.97974</cdr:y>
    </cdr:to>
    <cdr:sp>
      <cdr:nvSpPr>
        <cdr:cNvPr id="2" name="Rectangle 1"/>
        <cdr:cNvSpPr/>
      </cdr:nvSpPr>
      <cdr:spPr xmlns:a="http://schemas.openxmlformats.org/drawingml/2006/main">
        <a:xfrm xmlns:a="http://schemas.openxmlformats.org/drawingml/2006/main">
          <a:off x="1597073" y="3755243"/>
          <a:ext cx="3403552" cy="285531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wrap="square" rtlCol="0"/>
        <a:lstStyle/>
        <a:p>
          <a:r>
            <a:rPr lang="en-US" sz="1100"/>
            <a:t>Output per Worker</a:t>
          </a:r>
          <a:r>
            <a:rPr lang="en-US" sz="1100" baseline="0"/>
            <a:t> 1961 - 2009 (Int. 2004-2006 US$)</a:t>
          </a:r>
          <a:endParaRPr lang="en-US" sz="1100"/>
        </a:p>
      </cdr:txBody>
    </cdr:sp>
  </cdr:relSizeAnchor>
  <cdr:relSizeAnchor xmlns:cdr="http://schemas.openxmlformats.org/drawingml/2006/chartDrawing">
    <cdr:from>
      <cdr:x>0.05153</cdr:x>
      <cdr:y>0.03233</cdr:y>
    </cdr:from>
    <cdr:to>
      <cdr:x>0.08588</cdr:x>
      <cdr:y>0.84527</cdr:y>
    </cdr:to>
    <cdr:sp>
      <cdr:nvSpPr>
        <cdr:cNvPr id="3" name="Rectangle 2"/>
        <cdr:cNvSpPr/>
      </cdr:nvSpPr>
      <cdr:spPr xmlns:a="http://schemas.openxmlformats.org/drawingml/2006/main">
        <a:xfrm xmlns:a="http://schemas.openxmlformats.org/drawingml/2006/main" rot="16200000">
          <a:off x="-1162046" y="1681161"/>
          <a:ext cx="3352803" cy="257175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wrap="square" rtlCol="0"/>
        <a:lstStyle/>
        <a:p>
          <a:r>
            <a:rPr lang="en-US" sz="1100"/>
            <a:t>Output per Hectare  1961 - 2009 </a:t>
          </a:r>
          <a:r>
            <a:rPr lang="en-US" sz="1100" baseline="0"/>
            <a:t>(Int. 2004-2006 US$) </a:t>
          </a:r>
          <a:endParaRPr lang="en-US" sz="1100"/>
        </a:p>
      </cdr:txBody>
    </cdr:sp>
  </cdr:relSizeAnchor>
  <cdr:relSizeAnchor xmlns:cdr="http://schemas.openxmlformats.org/drawingml/2006/chartDrawing">
    <cdr:from>
      <cdr:x>0.18794</cdr:x>
      <cdr:y>0.13778</cdr:y>
    </cdr:from>
    <cdr:to>
      <cdr:x>0.37603</cdr:x>
      <cdr:y>0.19551</cdr:y>
    </cdr:to>
    <cdr:sp>
      <cdr:nvSpPr>
        <cdr:cNvPr id="4" name="Rectangle 3"/>
        <cdr:cNvSpPr/>
      </cdr:nvSpPr>
      <cdr:spPr xmlns:a="http://schemas.openxmlformats.org/drawingml/2006/main">
        <a:xfrm xmlns:a="http://schemas.openxmlformats.org/drawingml/2006/main">
          <a:off x="1299621" y="607624"/>
          <a:ext cx="1300705" cy="254594"/>
        </a:xfrm>
        <a:prstGeom xmlns:a="http://schemas.openxmlformats.org/drawingml/2006/main" prst="rect">
          <a:avLst/>
        </a:prstGeom>
        <a:solidFill>
          <a:schemeClr val="lt1"/>
        </a:solidFill>
        <a:ln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 xmlns:a="http://schemas.openxmlformats.org/drawingml/2006/main"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/>
            <a:t>Sub-Saharan Africa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28574</xdr:rowOff>
    </xdr:from>
    <xdr:to>
      <xdr:col>13</xdr:col>
      <xdr:colOff>276225</xdr:colOff>
      <xdr:row>37</xdr:row>
      <xdr:rowOff>76200</xdr:rowOff>
    </xdr:to>
    <xdr:grpSp>
      <xdr:nvGrpSpPr>
        <xdr:cNvPr id="2" name="Group 1"/>
        <xdr:cNvGrpSpPr/>
      </xdr:nvGrpSpPr>
      <xdr:grpSpPr>
        <a:xfrm>
          <a:off x="469900" y="175260"/>
          <a:ext cx="5915025" cy="5351780"/>
          <a:chOff x="609600" y="190499"/>
          <a:chExt cx="6572250" cy="4265933"/>
        </a:xfrm>
      </xdr:grpSpPr>
      <xdr:graphicFrame>
        <xdr:nvGraphicFramePr>
          <xdr:cNvPr id="3" name="Chart 2"/>
          <xdr:cNvGraphicFramePr/>
        </xdr:nvGraphicFramePr>
        <xdr:xfrm>
          <a:off x="609600" y="190499"/>
          <a:ext cx="6572250" cy="426593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Box 3"/>
          <xdr:cNvSpPr txBox="1"/>
        </xdr:nvSpPr>
        <xdr:spPr>
          <a:xfrm>
            <a:off x="1662046" y="3779630"/>
            <a:ext cx="5181601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300           360              450            550           665              810          1,000         1,225         1,450       1,820</a:t>
            </a:r>
          </a:p>
        </xdr:txBody>
      </xdr:sp>
      <xdr:sp>
        <xdr:nvSpPr>
          <xdr:cNvPr id="5" name="TextBox 4"/>
          <xdr:cNvSpPr txBox="1"/>
        </xdr:nvSpPr>
        <xdr:spPr>
          <a:xfrm>
            <a:off x="1343293" y="390560"/>
            <a:ext cx="400049" cy="347818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i="0"/>
              <a:t>260</a:t>
            </a:r>
            <a:endParaRPr lang="en-US" sz="1100" i="0"/>
          </a:p>
          <a:p>
            <a:endParaRPr lang="en-US" sz="1100" i="0"/>
          </a:p>
          <a:p>
            <a:r>
              <a:rPr lang="en-US" sz="1100" i="0"/>
              <a:t>222</a:t>
            </a:r>
            <a:endParaRPr lang="en-US" sz="1100" i="0"/>
          </a:p>
          <a:p>
            <a:endParaRPr lang="en-US" sz="1100" i="0"/>
          </a:p>
          <a:p>
            <a:r>
              <a:rPr lang="en-US" sz="1100" i="0"/>
              <a:t>182</a:t>
            </a:r>
            <a:endParaRPr lang="en-US" sz="1100" i="0"/>
          </a:p>
          <a:p>
            <a:endParaRPr lang="en-US" sz="1100" i="0"/>
          </a:p>
          <a:p>
            <a:r>
              <a:rPr lang="en-US" sz="1100" i="0"/>
              <a:t>148</a:t>
            </a:r>
            <a:endParaRPr lang="en-US" sz="1100" i="0"/>
          </a:p>
          <a:p>
            <a:endParaRPr lang="en-US" sz="1100" i="0"/>
          </a:p>
          <a:p>
            <a:r>
              <a:rPr lang="en-US" sz="1100" i="0"/>
              <a:t>122</a:t>
            </a:r>
            <a:endParaRPr lang="en-US" sz="1100" i="0"/>
          </a:p>
          <a:p>
            <a:endParaRPr lang="en-US" sz="1100" i="0"/>
          </a:p>
          <a:p>
            <a:r>
              <a:rPr lang="en-US" sz="1100" i="0"/>
              <a:t>100</a:t>
            </a:r>
            <a:endParaRPr lang="en-US" sz="1100" i="0"/>
          </a:p>
          <a:p>
            <a:endParaRPr lang="en-US" sz="1100" i="0"/>
          </a:p>
          <a:p>
            <a:r>
              <a:rPr lang="en-US" sz="1100" i="0"/>
              <a:t> 81</a:t>
            </a:r>
            <a:endParaRPr lang="en-US" sz="1100" i="0"/>
          </a:p>
          <a:p>
            <a:endParaRPr lang="en-US" sz="1100" i="0"/>
          </a:p>
          <a:p>
            <a:r>
              <a:rPr lang="en-US" sz="1100" i="0"/>
              <a:t> 67</a:t>
            </a:r>
            <a:endParaRPr lang="en-US" sz="1100" i="0"/>
          </a:p>
          <a:p>
            <a:endParaRPr lang="en-US" sz="1100" i="0"/>
          </a:p>
          <a:p>
            <a:r>
              <a:rPr lang="en-US" sz="1100" i="0"/>
              <a:t> 55</a:t>
            </a:r>
            <a:endParaRPr lang="en-US" sz="1100" i="0"/>
          </a:p>
          <a:p>
            <a:r>
              <a:rPr lang="en-US" sz="1100" i="0"/>
              <a:t> </a:t>
            </a:r>
            <a:endParaRPr lang="en-US" sz="1100" i="0"/>
          </a:p>
          <a:p>
            <a:r>
              <a:rPr lang="en-US" sz="1100" i="0"/>
              <a:t> 45</a:t>
            </a:r>
            <a:endParaRPr lang="en-US" sz="1100" i="0"/>
          </a:p>
          <a:p>
            <a:endParaRPr lang="en-US" sz="1100" i="0"/>
          </a:p>
          <a:p>
            <a:r>
              <a:rPr lang="en-US" sz="1100" i="0"/>
              <a:t> 37</a:t>
            </a:r>
            <a:endParaRPr lang="en-US" sz="1100" i="0"/>
          </a:p>
          <a:p>
            <a:endParaRPr lang="en-US" sz="1100" i="0"/>
          </a:p>
          <a:p>
            <a:r>
              <a:rPr lang="en-US" sz="1100" i="0"/>
              <a:t> 30</a:t>
            </a:r>
            <a:endParaRPr lang="en-US" sz="1100" i="0"/>
          </a:p>
          <a:p>
            <a:endParaRPr lang="en-US" sz="1100" i="0"/>
          </a:p>
          <a:p>
            <a:r>
              <a:rPr lang="en-US" sz="1100" i="0"/>
              <a:t> 25</a:t>
            </a:r>
            <a:endParaRPr lang="en-US" sz="1100" i="0"/>
          </a:p>
          <a:p>
            <a:endParaRPr lang="en-US" sz="1100" i="0"/>
          </a:p>
          <a:p>
            <a:r>
              <a:rPr lang="en-US" sz="1100" i="0"/>
              <a:t> 20</a:t>
            </a:r>
          </a:p>
        </xdr:txBody>
      </xdr:sp>
      <xdr:sp>
        <xdr:nvSpPr>
          <xdr:cNvPr id="6" name="TextBox 5"/>
          <xdr:cNvSpPr txBox="1"/>
        </xdr:nvSpPr>
        <xdr:spPr>
          <a:xfrm>
            <a:off x="5083876" y="1400510"/>
            <a:ext cx="918762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Western Africa</a:t>
            </a:r>
          </a:p>
        </xdr:txBody>
      </xdr:sp>
      <xdr:sp>
        <xdr:nvSpPr>
          <xdr:cNvPr id="7" name="TextBox 6"/>
          <xdr:cNvSpPr txBox="1"/>
        </xdr:nvSpPr>
        <xdr:spPr>
          <a:xfrm>
            <a:off x="4573117" y="3003948"/>
            <a:ext cx="1008964" cy="17339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Southern Africa</a:t>
            </a:r>
          </a:p>
        </xdr:txBody>
      </xdr:sp>
      <xdr:sp>
        <xdr:nvSpPr>
          <xdr:cNvPr id="8" name="TextBox 7"/>
          <xdr:cNvSpPr txBox="1"/>
        </xdr:nvSpPr>
        <xdr:spPr>
          <a:xfrm>
            <a:off x="1971675" y="923925"/>
            <a:ext cx="1392168" cy="2381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Eastern</a:t>
            </a:r>
            <a:r>
              <a:rPr lang="en-US" sz="1100" baseline="0"/>
              <a:t> &amp; Central</a:t>
            </a:r>
            <a:r>
              <a:rPr lang="en-US" sz="1100"/>
              <a:t> Africa</a:t>
            </a:r>
          </a:p>
        </xdr:txBody>
      </xdr:sp>
      <xdr:sp>
        <xdr:nvSpPr>
          <xdr:cNvPr id="10" name="TextBox 9"/>
          <xdr:cNvSpPr txBox="1"/>
        </xdr:nvSpPr>
        <xdr:spPr>
          <a:xfrm>
            <a:off x="2989839" y="3474099"/>
            <a:ext cx="1660416" cy="18031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Southern Africa - South Africa</a:t>
            </a:r>
          </a:p>
        </xdr:txBody>
      </xdr:sp>
    </xdr:grp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0.31201</cdr:x>
      <cdr:y>0.90889</cdr:y>
    </cdr:from>
    <cdr:to>
      <cdr:x>0.76161</cdr:x>
      <cdr:y>0.97812</cdr:y>
    </cdr:to>
    <cdr:sp>
      <cdr:nvSpPr>
        <cdr:cNvPr id="2" name="Rectangle 1"/>
        <cdr:cNvSpPr/>
      </cdr:nvSpPr>
      <cdr:spPr xmlns:a="http://schemas.openxmlformats.org/drawingml/2006/main">
        <a:xfrm xmlns:a="http://schemas.openxmlformats.org/drawingml/2006/main">
          <a:off x="2368591" y="5341475"/>
          <a:ext cx="3413084" cy="406859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wrap="square" rtlCol="0"/>
        <a:lstStyle/>
        <a:p>
          <a:r>
            <a:rPr lang="en-US" sz="1100"/>
            <a:t>Output per Worker</a:t>
          </a:r>
          <a:r>
            <a:rPr lang="en-US" sz="1100" baseline="0"/>
            <a:t> 1961 - 2009 (Int. 2004-2006 US$)</a:t>
          </a:r>
          <a:endParaRPr lang="en-US" sz="1100"/>
        </a:p>
      </cdr:txBody>
    </cdr:sp>
  </cdr:relSizeAnchor>
  <cdr:relSizeAnchor xmlns:cdr="http://schemas.openxmlformats.org/drawingml/2006/chartDrawing">
    <cdr:from>
      <cdr:x>0.05153</cdr:x>
      <cdr:y>0.1799</cdr:y>
    </cdr:from>
    <cdr:to>
      <cdr:x>0.08588</cdr:x>
      <cdr:y>0.76261</cdr:y>
    </cdr:to>
    <cdr:sp>
      <cdr:nvSpPr>
        <cdr:cNvPr id="3" name="Rectangle 2"/>
        <cdr:cNvSpPr/>
      </cdr:nvSpPr>
      <cdr:spPr xmlns:a="http://schemas.openxmlformats.org/drawingml/2006/main">
        <a:xfrm xmlns:a="http://schemas.openxmlformats.org/drawingml/2006/main" rot="16200000">
          <a:off x="-1190700" y="2639162"/>
          <a:ext cx="3424538" cy="260766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wrap="square" rtlCol="0"/>
        <a:lstStyle/>
        <a:p>
          <a:r>
            <a:rPr lang="en-US" sz="1100"/>
            <a:t>Output per Hectare  1961 - 2009 </a:t>
          </a:r>
          <a:r>
            <a:rPr lang="en-US" sz="1100" baseline="0"/>
            <a:t>(Int. 2004-2006 US$) </a:t>
          </a:r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28574</xdr:rowOff>
    </xdr:from>
    <xdr:to>
      <xdr:col>15</xdr:col>
      <xdr:colOff>12260</xdr:colOff>
      <xdr:row>43</xdr:row>
      <xdr:rowOff>38100</xdr:rowOff>
    </xdr:to>
    <xdr:grpSp>
      <xdr:nvGrpSpPr>
        <xdr:cNvPr id="2" name="Group 1"/>
        <xdr:cNvGrpSpPr/>
      </xdr:nvGrpSpPr>
      <xdr:grpSpPr>
        <a:xfrm>
          <a:off x="469900" y="175260"/>
          <a:ext cx="6268085" cy="6197600"/>
          <a:chOff x="609600" y="190499"/>
          <a:chExt cx="6572250" cy="4265933"/>
        </a:xfrm>
      </xdr:grpSpPr>
      <xdr:graphicFrame>
        <xdr:nvGraphicFramePr>
          <xdr:cNvPr id="3" name="Chart 2"/>
          <xdr:cNvGraphicFramePr/>
        </xdr:nvGraphicFramePr>
        <xdr:xfrm>
          <a:off x="609600" y="190499"/>
          <a:ext cx="6572250" cy="426593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" name="TextBox 3"/>
          <xdr:cNvSpPr txBox="1"/>
        </xdr:nvSpPr>
        <xdr:spPr>
          <a:xfrm>
            <a:off x="1649407" y="3782299"/>
            <a:ext cx="5091202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200           300</a:t>
            </a:r>
            <a:r>
              <a:rPr lang="en-US" sz="1100" baseline="0"/>
              <a:t>           450</a:t>
            </a:r>
            <a:r>
              <a:rPr lang="en-US" sz="1100"/>
              <a:t>            665         1,000         1,450        2,250       3,300        4,950        7,400       10,950      </a:t>
            </a:r>
          </a:p>
        </xdr:txBody>
      </xdr:sp>
      <xdr:sp>
        <xdr:nvSpPr>
          <xdr:cNvPr id="5" name="TextBox 4"/>
          <xdr:cNvSpPr txBox="1"/>
        </xdr:nvSpPr>
        <xdr:spPr>
          <a:xfrm>
            <a:off x="1305308" y="424499"/>
            <a:ext cx="400049" cy="345916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i="0"/>
              <a:t>550</a:t>
            </a:r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r>
              <a:rPr lang="en-US" sz="1100" i="0"/>
              <a:t>360</a:t>
            </a:r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r>
              <a:rPr lang="en-US" sz="1100" i="0"/>
              <a:t>245</a:t>
            </a:r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r>
              <a:rPr lang="en-US" sz="1100" i="0"/>
              <a:t>164</a:t>
            </a:r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r>
              <a:rPr lang="en-US" sz="1100" i="0"/>
              <a:t>110</a:t>
            </a:r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r>
              <a:rPr lang="en-US" sz="1100" i="0"/>
              <a:t>74</a:t>
            </a:r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endParaRPr lang="en-US" sz="1100" i="0"/>
          </a:p>
          <a:p>
            <a:r>
              <a:rPr lang="en-US" sz="1100" i="0"/>
              <a:t>49</a:t>
            </a:r>
            <a:endParaRPr lang="en-US" sz="1100" i="0"/>
          </a:p>
          <a:p>
            <a:endParaRPr lang="en-US" sz="1100" i="0"/>
          </a:p>
        </xdr:txBody>
      </xdr:sp>
      <xdr:sp>
        <xdr:nvSpPr>
          <xdr:cNvPr id="6" name="TextBox 5"/>
          <xdr:cNvSpPr txBox="1"/>
        </xdr:nvSpPr>
        <xdr:spPr>
          <a:xfrm>
            <a:off x="4703006" y="1165713"/>
            <a:ext cx="535661" cy="16435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Nigeria</a:t>
            </a:r>
          </a:p>
        </xdr:txBody>
      </xdr:sp>
      <xdr:sp>
        <xdr:nvSpPr>
          <xdr:cNvPr id="7" name="TextBox 6"/>
          <xdr:cNvSpPr txBox="1"/>
        </xdr:nvSpPr>
        <xdr:spPr>
          <a:xfrm>
            <a:off x="2363038" y="3542291"/>
            <a:ext cx="1619186" cy="17339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Ethiopia &amp; Eritrea (1961-2009)</a:t>
            </a:r>
          </a:p>
        </xdr:txBody>
      </xdr:sp>
      <xdr:sp>
        <xdr:nvSpPr>
          <xdr:cNvPr id="8" name="TextBox 7"/>
          <xdr:cNvSpPr txBox="1"/>
        </xdr:nvSpPr>
        <xdr:spPr>
          <a:xfrm>
            <a:off x="2842882" y="1750549"/>
            <a:ext cx="493328" cy="158257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Kenya</a:t>
            </a:r>
          </a:p>
        </xdr:txBody>
      </xdr:sp>
      <xdr:sp>
        <xdr:nvSpPr>
          <xdr:cNvPr id="9" name="TextBox 8"/>
          <xdr:cNvSpPr txBox="1"/>
        </xdr:nvSpPr>
        <xdr:spPr>
          <a:xfrm>
            <a:off x="4885386" y="2473359"/>
            <a:ext cx="738394" cy="18031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South Africa</a:t>
            </a:r>
          </a:p>
        </xdr:txBody>
      </xdr:sp>
      <xdr:sp>
        <xdr:nvSpPr>
          <xdr:cNvPr id="10" name="TextBox 9"/>
          <xdr:cNvSpPr txBox="1"/>
        </xdr:nvSpPr>
        <xdr:spPr>
          <a:xfrm>
            <a:off x="1944199" y="1250143"/>
            <a:ext cx="1206873" cy="18031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Ethiopia (1993-2009)</a:t>
            </a:r>
          </a:p>
        </xdr:txBody>
      </xdr:sp>
    </xdr:grp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0.3331</cdr:x>
      <cdr:y>0.90004</cdr:y>
    </cdr:from>
    <cdr:to>
      <cdr:x>0.74418</cdr:x>
      <cdr:y>0.96927</cdr:y>
    </cdr:to>
    <cdr:sp>
      <cdr:nvSpPr>
        <cdr:cNvPr id="2" name="Rectangle 1"/>
        <cdr:cNvSpPr/>
      </cdr:nvSpPr>
      <cdr:spPr xmlns:a="http://schemas.openxmlformats.org/drawingml/2006/main">
        <a:xfrm xmlns:a="http://schemas.openxmlformats.org/drawingml/2006/main">
          <a:off x="2707330" y="5812417"/>
          <a:ext cx="3341045" cy="447084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wrap="square" rtlCol="0"/>
        <a:lstStyle/>
        <a:p>
          <a:r>
            <a:rPr lang="en-US" sz="1100"/>
            <a:t>Output per Worker</a:t>
          </a:r>
          <a:r>
            <a:rPr lang="en-US" sz="1100" baseline="0"/>
            <a:t> 1961 - 2009 (Int. 2004-2006 US$)</a:t>
          </a:r>
          <a:endParaRPr lang="en-US" sz="1100"/>
        </a:p>
      </cdr:txBody>
    </cdr:sp>
  </cdr:relSizeAnchor>
  <cdr:relSizeAnchor xmlns:cdr="http://schemas.openxmlformats.org/drawingml/2006/chartDrawing">
    <cdr:from>
      <cdr:x>0.0527</cdr:x>
      <cdr:y>0.18437</cdr:y>
    </cdr:from>
    <cdr:to>
      <cdr:x>0.08705</cdr:x>
      <cdr:y>0.71099</cdr:y>
    </cdr:to>
    <cdr:sp>
      <cdr:nvSpPr>
        <cdr:cNvPr id="3" name="Rectangle 2"/>
        <cdr:cNvSpPr/>
      </cdr:nvSpPr>
      <cdr:spPr xmlns:a="http://schemas.openxmlformats.org/drawingml/2006/main">
        <a:xfrm xmlns:a="http://schemas.openxmlformats.org/drawingml/2006/main" rot="16200000">
          <a:off x="-1132520" y="2751483"/>
          <a:ext cx="3400898" cy="279182"/>
        </a:xfrm>
        <a:prstGeom xmlns:a="http://schemas.openxmlformats.org/drawingml/2006/main" prst="rect">
          <a:avLst/>
        </a:prstGeom>
      </cdr:spPr>
      <cdr:txBody xmlns:a="http://schemas.openxmlformats.org/drawingml/2006/main">
        <a:bodyPr vertOverflow="clip" wrap="square" rtlCol="0"/>
        <a:lstStyle/>
        <a:p>
          <a:r>
            <a:rPr lang="en-US" sz="1100"/>
            <a:t>Output per Hectare  1961 - 2009 </a:t>
          </a:r>
          <a:r>
            <a:rPr lang="en-US" sz="1100" baseline="0"/>
            <a:t>(Int. 2004-2006 US$) </a:t>
          </a:r>
          <a:endParaRPr lang="en-US" sz="1100"/>
        </a:p>
      </cdr:txBody>
    </cdr:sp>
  </cdr:relSizeAnchor>
</c:userShapes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462915</xdr:colOff>
      <xdr:row>10</xdr:row>
      <xdr:rowOff>0</xdr:rowOff>
    </xdr:from>
    <xdr:to>
      <xdr:col>14</xdr:col>
      <xdr:colOff>462915</xdr:colOff>
      <xdr:row>36</xdr:row>
      <xdr:rowOff>95250</xdr:rowOff>
    </xdr:to>
    <xdr:graphicFrame>
      <xdr:nvGraphicFramePr>
        <xdr:cNvPr id="10243" name="Chart 1"/>
        <xdr:cNvGraphicFramePr/>
      </xdr:nvGraphicFramePr>
      <xdr:xfrm>
        <a:off x="2284730" y="1473200"/>
        <a:ext cx="5638800" cy="3925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180975</xdr:colOff>
      <xdr:row>12</xdr:row>
      <xdr:rowOff>66675</xdr:rowOff>
    </xdr:from>
    <xdr:to>
      <xdr:col>12</xdr:col>
      <xdr:colOff>238125</xdr:colOff>
      <xdr:row>40</xdr:row>
      <xdr:rowOff>76200</xdr:rowOff>
    </xdr:to>
    <xdr:graphicFrame>
      <xdr:nvGraphicFramePr>
        <xdr:cNvPr id="9220" name="Chart 2"/>
        <xdr:cNvGraphicFramePr/>
      </xdr:nvGraphicFramePr>
      <xdr:xfrm>
        <a:off x="1664970" y="1834515"/>
        <a:ext cx="5226050" cy="4134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9525</xdr:colOff>
      <xdr:row>49</xdr:row>
      <xdr:rowOff>28575</xdr:rowOff>
    </xdr:from>
    <xdr:to>
      <xdr:col>13</xdr:col>
      <xdr:colOff>477520</xdr:colOff>
      <xdr:row>89</xdr:row>
      <xdr:rowOff>85725</xdr:rowOff>
    </xdr:to>
    <xdr:graphicFrame>
      <xdr:nvGraphicFramePr>
        <xdr:cNvPr id="12293" name="Chart 1"/>
        <xdr:cNvGraphicFramePr/>
      </xdr:nvGraphicFramePr>
      <xdr:xfrm>
        <a:off x="384175" y="7247255"/>
        <a:ext cx="8291830" cy="59499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91</xdr:row>
      <xdr:rowOff>0</xdr:rowOff>
    </xdr:from>
    <xdr:to>
      <xdr:col>13</xdr:col>
      <xdr:colOff>477520</xdr:colOff>
      <xdr:row>131</xdr:row>
      <xdr:rowOff>66675</xdr:rowOff>
    </xdr:to>
    <xdr:graphicFrame>
      <xdr:nvGraphicFramePr>
        <xdr:cNvPr id="12294" name="Chart 2"/>
        <xdr:cNvGraphicFramePr/>
      </xdr:nvGraphicFramePr>
      <xdr:xfrm>
        <a:off x="374650" y="13406120"/>
        <a:ext cx="8301355" cy="5959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5C616C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6C615C" mc:Ignorable="a14" a14:legacySpreadsheetColorIndex="64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6C615C" mc:Ignorable="a14" a14:legacySpreadsheetColorIndex="64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pageSetUpPr fitToPage="1"/>
  </sheetPr>
  <dimension ref="A1:C69"/>
  <sheetViews>
    <sheetView workbookViewId="0">
      <selection activeCell="B42" sqref="B42"/>
    </sheetView>
  </sheetViews>
  <sheetFormatPr defaultColWidth="9.1358024691358" defaultRowHeight="12.15" outlineLevelCol="2"/>
  <cols>
    <col min="1" max="1" width="20.5679012345679" style="57" customWidth="1"/>
    <col min="2" max="2" width="73" style="57" customWidth="1"/>
    <col min="3" max="3" width="50.2839506172839" style="57" customWidth="1"/>
    <col min="4" max="16384" width="9.1358024691358" style="57"/>
  </cols>
  <sheetData>
    <row r="1" spans="1:1">
      <c r="A1" s="58" t="s">
        <v>0</v>
      </c>
    </row>
    <row r="2" spans="1:1">
      <c r="A2" s="58" t="s">
        <v>1</v>
      </c>
    </row>
    <row r="3" spans="1:1">
      <c r="A3" s="58" t="s">
        <v>2</v>
      </c>
    </row>
    <row r="4" spans="1:3">
      <c r="A4" s="58" t="s">
        <v>3</v>
      </c>
      <c r="B4" s="58" t="s">
        <v>4</v>
      </c>
      <c r="C4" s="58" t="s">
        <v>5</v>
      </c>
    </row>
    <row r="5" spans="1:2">
      <c r="A5" s="58" t="s">
        <v>6</v>
      </c>
      <c r="B5" s="58" t="s">
        <v>7</v>
      </c>
    </row>
    <row r="6" spans="1:3">
      <c r="A6" s="58" t="s">
        <v>8</v>
      </c>
      <c r="B6" s="58" t="s">
        <v>9</v>
      </c>
      <c r="C6" s="58" t="s">
        <v>10</v>
      </c>
    </row>
    <row r="7" spans="1:3">
      <c r="A7" s="58" t="s">
        <v>11</v>
      </c>
      <c r="B7" s="58" t="s">
        <v>12</v>
      </c>
      <c r="C7" s="58" t="s">
        <v>13</v>
      </c>
    </row>
    <row r="8" spans="1:3">
      <c r="A8" s="58" t="s">
        <v>14</v>
      </c>
      <c r="B8" s="58" t="s">
        <v>15</v>
      </c>
      <c r="C8" s="58" t="s">
        <v>16</v>
      </c>
    </row>
    <row r="9" spans="1:3">
      <c r="A9" s="58" t="s">
        <v>17</v>
      </c>
      <c r="B9" s="58" t="s">
        <v>18</v>
      </c>
      <c r="C9" s="58" t="s">
        <v>16</v>
      </c>
    </row>
    <row r="10" spans="1:3">
      <c r="A10" s="58" t="s">
        <v>19</v>
      </c>
      <c r="B10" s="58" t="s">
        <v>20</v>
      </c>
      <c r="C10" s="58" t="s">
        <v>21</v>
      </c>
    </row>
    <row r="11" spans="1:3">
      <c r="A11" s="58" t="s">
        <v>22</v>
      </c>
      <c r="B11" s="58" t="s">
        <v>23</v>
      </c>
      <c r="C11" s="58" t="s">
        <v>24</v>
      </c>
    </row>
    <row r="12" spans="1:3">
      <c r="A12" s="58" t="s">
        <v>25</v>
      </c>
      <c r="B12" s="58" t="s">
        <v>26</v>
      </c>
      <c r="C12" s="58" t="s">
        <v>27</v>
      </c>
    </row>
    <row r="13" spans="1:3">
      <c r="A13" s="58" t="s">
        <v>28</v>
      </c>
      <c r="B13" s="58" t="s">
        <v>29</v>
      </c>
      <c r="C13" s="58" t="s">
        <v>30</v>
      </c>
    </row>
    <row r="14" spans="1:3">
      <c r="A14" s="58" t="s">
        <v>31</v>
      </c>
      <c r="B14" s="58" t="s">
        <v>32</v>
      </c>
      <c r="C14" s="58" t="s">
        <v>33</v>
      </c>
    </row>
    <row r="15" spans="1:2">
      <c r="A15" s="58" t="s">
        <v>34</v>
      </c>
      <c r="B15" s="58" t="s">
        <v>35</v>
      </c>
    </row>
    <row r="16" spans="1:3">
      <c r="A16" s="58" t="s">
        <v>36</v>
      </c>
      <c r="B16" s="58" t="s">
        <v>37</v>
      </c>
      <c r="C16" s="58" t="s">
        <v>30</v>
      </c>
    </row>
    <row r="17" spans="1:3">
      <c r="A17" s="58" t="s">
        <v>38</v>
      </c>
      <c r="B17" s="58" t="s">
        <v>39</v>
      </c>
      <c r="C17" s="58" t="s">
        <v>40</v>
      </c>
    </row>
    <row r="18" spans="1:3">
      <c r="A18" s="58" t="s">
        <v>41</v>
      </c>
      <c r="C18" s="58" t="s">
        <v>42</v>
      </c>
    </row>
    <row r="19" spans="1:3">
      <c r="A19" s="58" t="s">
        <v>43</v>
      </c>
      <c r="B19" s="58" t="s">
        <v>44</v>
      </c>
      <c r="C19" s="58" t="s">
        <v>45</v>
      </c>
    </row>
    <row r="20" spans="1:3">
      <c r="A20" s="58" t="s">
        <v>46</v>
      </c>
      <c r="B20" s="58" t="s">
        <v>47</v>
      </c>
      <c r="C20" s="58" t="s">
        <v>45</v>
      </c>
    </row>
    <row r="21" spans="1:3">
      <c r="A21" s="58" t="s">
        <v>48</v>
      </c>
      <c r="B21" s="58" t="s">
        <v>49</v>
      </c>
      <c r="C21" s="58" t="s">
        <v>45</v>
      </c>
    </row>
    <row r="22" spans="1:3">
      <c r="A22" s="58" t="s">
        <v>50</v>
      </c>
      <c r="B22" s="58" t="s">
        <v>51</v>
      </c>
      <c r="C22" s="58" t="s">
        <v>45</v>
      </c>
    </row>
    <row r="23" spans="1:3">
      <c r="A23" s="58" t="s">
        <v>52</v>
      </c>
      <c r="B23" s="58" t="s">
        <v>53</v>
      </c>
      <c r="C23" s="58" t="s">
        <v>54</v>
      </c>
    </row>
    <row r="24" spans="1:3">
      <c r="A24" s="58" t="s">
        <v>55</v>
      </c>
      <c r="B24" s="58" t="s">
        <v>56</v>
      </c>
      <c r="C24" s="58" t="s">
        <v>45</v>
      </c>
    </row>
    <row r="25" spans="1:3">
      <c r="A25" s="58" t="s">
        <v>57</v>
      </c>
      <c r="B25" s="58" t="s">
        <v>58</v>
      </c>
      <c r="C25" s="58" t="s">
        <v>54</v>
      </c>
    </row>
    <row r="26" spans="1:3">
      <c r="A26" s="58" t="s">
        <v>59</v>
      </c>
      <c r="B26" s="58" t="s">
        <v>60</v>
      </c>
      <c r="C26" s="58" t="s">
        <v>61</v>
      </c>
    </row>
    <row r="27" spans="1:3">
      <c r="A27" s="58" t="s">
        <v>62</v>
      </c>
      <c r="B27" s="58" t="s">
        <v>63</v>
      </c>
      <c r="C27" s="58" t="s">
        <v>61</v>
      </c>
    </row>
    <row r="28" spans="1:3">
      <c r="A28" s="58" t="s">
        <v>64</v>
      </c>
      <c r="B28" s="58" t="s">
        <v>65</v>
      </c>
      <c r="C28" s="58" t="s">
        <v>61</v>
      </c>
    </row>
    <row r="29" spans="1:3">
      <c r="A29" s="58" t="s">
        <v>66</v>
      </c>
      <c r="B29" s="58" t="s">
        <v>67</v>
      </c>
      <c r="C29" s="58" t="s">
        <v>61</v>
      </c>
    </row>
    <row r="30" spans="1:3">
      <c r="A30" s="58" t="s">
        <v>68</v>
      </c>
      <c r="B30" s="58" t="s">
        <v>69</v>
      </c>
      <c r="C30" s="58" t="s">
        <v>61</v>
      </c>
    </row>
    <row r="31" spans="1:3">
      <c r="A31" s="58" t="s">
        <v>70</v>
      </c>
      <c r="B31" s="58" t="s">
        <v>71</v>
      </c>
      <c r="C31" s="58" t="s">
        <v>72</v>
      </c>
    </row>
    <row r="32" spans="1:2">
      <c r="A32" s="58" t="s">
        <v>73</v>
      </c>
      <c r="B32" s="58" t="s">
        <v>74</v>
      </c>
    </row>
    <row r="33" spans="2:2">
      <c r="B33" s="58" t="s">
        <v>75</v>
      </c>
    </row>
    <row r="34" spans="2:2">
      <c r="B34" s="58" t="s">
        <v>76</v>
      </c>
    </row>
    <row r="35" spans="2:2">
      <c r="B35" s="58" t="s">
        <v>77</v>
      </c>
    </row>
    <row r="39" spans="1:1">
      <c r="A39" s="58" t="s">
        <v>78</v>
      </c>
    </row>
    <row r="40" spans="1:2">
      <c r="A40" s="58" t="s">
        <v>79</v>
      </c>
      <c r="B40" s="58" t="s">
        <v>80</v>
      </c>
    </row>
    <row r="41" spans="1:3">
      <c r="A41" s="58" t="s">
        <v>81</v>
      </c>
      <c r="B41" s="58" t="s">
        <v>82</v>
      </c>
      <c r="C41" s="58" t="s">
        <v>83</v>
      </c>
    </row>
    <row r="44" spans="1:3">
      <c r="A44" s="58" t="s">
        <v>84</v>
      </c>
      <c r="B44" s="58" t="s">
        <v>85</v>
      </c>
      <c r="C44" s="58" t="s">
        <v>86</v>
      </c>
    </row>
    <row r="45" spans="1:3">
      <c r="A45" s="58" t="s">
        <v>87</v>
      </c>
      <c r="B45" s="58" t="s">
        <v>88</v>
      </c>
      <c r="C45" s="58" t="s">
        <v>89</v>
      </c>
    </row>
    <row r="46" spans="1:3">
      <c r="A46" s="58" t="s">
        <v>41</v>
      </c>
      <c r="B46" s="58" t="s">
        <v>90</v>
      </c>
      <c r="C46" s="58" t="s">
        <v>91</v>
      </c>
    </row>
    <row r="47" spans="1:3">
      <c r="A47" s="58" t="s">
        <v>92</v>
      </c>
      <c r="B47" s="58" t="s">
        <v>93</v>
      </c>
      <c r="C47" s="58" t="s">
        <v>94</v>
      </c>
    </row>
    <row r="48" spans="1:3">
      <c r="A48" s="58" t="s">
        <v>95</v>
      </c>
      <c r="B48" s="58" t="s">
        <v>96</v>
      </c>
      <c r="C48" s="58" t="s">
        <v>97</v>
      </c>
    </row>
    <row r="58" spans="1:1">
      <c r="A58" s="58" t="s">
        <v>98</v>
      </c>
    </row>
    <row r="60" spans="1:3">
      <c r="A60" s="58" t="s">
        <v>99</v>
      </c>
      <c r="B60" s="58" t="s">
        <v>100</v>
      </c>
      <c r="C60" s="58" t="s">
        <v>101</v>
      </c>
    </row>
    <row r="61" spans="1:3">
      <c r="A61" s="58" t="s">
        <v>102</v>
      </c>
      <c r="B61" s="58" t="s">
        <v>103</v>
      </c>
      <c r="C61" s="58" t="s">
        <v>101</v>
      </c>
    </row>
    <row r="62" spans="1:3">
      <c r="A62" s="58" t="s">
        <v>104</v>
      </c>
      <c r="B62" s="58" t="s">
        <v>105</v>
      </c>
      <c r="C62" s="58" t="s">
        <v>83</v>
      </c>
    </row>
    <row r="63" spans="1:3">
      <c r="A63" s="58" t="s">
        <v>106</v>
      </c>
      <c r="B63" s="58" t="s">
        <v>107</v>
      </c>
      <c r="C63" s="58" t="s">
        <v>83</v>
      </c>
    </row>
    <row r="64" spans="1:3">
      <c r="A64" s="58" t="s">
        <v>108</v>
      </c>
      <c r="B64" s="58" t="s">
        <v>109</v>
      </c>
      <c r="C64" s="58" t="s">
        <v>110</v>
      </c>
    </row>
    <row r="65" spans="1:3">
      <c r="A65" s="58" t="s">
        <v>111</v>
      </c>
      <c r="B65" s="58" t="s">
        <v>112</v>
      </c>
      <c r="C65" s="58" t="s">
        <v>113</v>
      </c>
    </row>
    <row r="66" spans="1:3">
      <c r="A66" s="58" t="s">
        <v>114</v>
      </c>
      <c r="B66" s="58" t="s">
        <v>115</v>
      </c>
      <c r="C66" s="58" t="s">
        <v>116</v>
      </c>
    </row>
    <row r="67" spans="1:3">
      <c r="A67" s="58" t="s">
        <v>117</v>
      </c>
      <c r="B67" s="58" t="s">
        <v>118</v>
      </c>
      <c r="C67" s="58" t="s">
        <v>119</v>
      </c>
    </row>
    <row r="68" spans="1:3">
      <c r="A68" s="58" t="s">
        <v>120</v>
      </c>
      <c r="B68" s="58" t="s">
        <v>121</v>
      </c>
      <c r="C68" s="58" t="s">
        <v>122</v>
      </c>
    </row>
    <row r="69" spans="1:3">
      <c r="A69" s="58" t="s">
        <v>123</v>
      </c>
      <c r="B69" s="58" t="s">
        <v>124</v>
      </c>
      <c r="C69" s="58" t="s">
        <v>125</v>
      </c>
    </row>
  </sheetData>
  <printOptions gridLines="1"/>
  <pageMargins left="0.75" right="0.75" top="1" bottom="1" header="0.5" footer="0.5"/>
  <pageSetup paperSize="1" scale="79" orientation="landscape" horizontalDpi="360" verticalDpi="360"/>
  <headerFooter alignWithMargins="0">
    <oddFooter>&amp;L&amp;F/&amp;A&amp;C&amp;D/&amp;T&amp;R&amp;P/&amp;N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FF00"/>
  </sheetPr>
  <dimension ref="A1:F52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A1" sqref="$A1:$XFD1048576"/>
    </sheetView>
  </sheetViews>
  <sheetFormatPr defaultColWidth="9.1358024691358" defaultRowHeight="12.15" outlineLevelCol="5"/>
  <cols>
    <col min="1" max="1" width="9.1358024691358" style="57" customWidth="1"/>
    <col min="2" max="3" width="13.283950617284" style="57" customWidth="1"/>
    <col min="4" max="4" width="12.8518518518519" style="57" customWidth="1"/>
    <col min="5" max="5" width="9.1358024691358" style="57"/>
    <col min="6" max="6" width="20.8518518518519" style="57" customWidth="1"/>
    <col min="7" max="16384" width="9.1358024691358" style="57"/>
  </cols>
  <sheetData>
    <row r="1" spans="1:6">
      <c r="A1" s="58" t="s">
        <v>126</v>
      </c>
      <c r="B1" s="58" t="s">
        <v>127</v>
      </c>
      <c r="C1" s="58" t="s">
        <v>128</v>
      </c>
      <c r="D1" s="58" t="s">
        <v>129</v>
      </c>
      <c r="F1" s="58" t="s">
        <v>130</v>
      </c>
    </row>
    <row r="2" spans="1:6">
      <c r="A2" s="57">
        <v>7</v>
      </c>
      <c r="B2" s="58" t="s">
        <v>131</v>
      </c>
      <c r="C2" s="57">
        <v>3</v>
      </c>
      <c r="D2" s="57">
        <v>3</v>
      </c>
      <c r="F2" s="58" t="s">
        <v>132</v>
      </c>
    </row>
    <row r="3" spans="1:6">
      <c r="A3" s="57">
        <v>20</v>
      </c>
      <c r="B3" s="58" t="s">
        <v>133</v>
      </c>
      <c r="C3" s="57">
        <v>3</v>
      </c>
      <c r="D3" s="57">
        <v>3</v>
      </c>
      <c r="F3" s="58" t="s">
        <v>134</v>
      </c>
    </row>
    <row r="4" spans="1:6">
      <c r="A4" s="57">
        <v>29</v>
      </c>
      <c r="B4" s="58" t="s">
        <v>135</v>
      </c>
      <c r="C4" s="57">
        <v>2</v>
      </c>
      <c r="D4" s="57">
        <v>2</v>
      </c>
      <c r="F4" s="58" t="s">
        <v>136</v>
      </c>
    </row>
    <row r="5" spans="1:4">
      <c r="A5" s="57">
        <v>32</v>
      </c>
      <c r="B5" s="58" t="s">
        <v>137</v>
      </c>
      <c r="C5" s="57">
        <v>1</v>
      </c>
      <c r="D5" s="57">
        <v>1</v>
      </c>
    </row>
    <row r="6" spans="1:4">
      <c r="A6" s="57">
        <v>35</v>
      </c>
      <c r="B6" s="58" t="s">
        <v>138</v>
      </c>
      <c r="C6" s="57">
        <v>1</v>
      </c>
      <c r="D6" s="57">
        <v>1</v>
      </c>
    </row>
    <row r="7" spans="1:4">
      <c r="A7" s="57">
        <v>37</v>
      </c>
      <c r="B7" s="58" t="s">
        <v>139</v>
      </c>
      <c r="C7" s="57">
        <v>1</v>
      </c>
      <c r="D7" s="57">
        <v>1</v>
      </c>
    </row>
    <row r="8" spans="1:4">
      <c r="A8" s="57">
        <v>39</v>
      </c>
      <c r="B8" s="58" t="s">
        <v>140</v>
      </c>
      <c r="C8" s="57">
        <v>1</v>
      </c>
      <c r="D8" s="57">
        <v>1</v>
      </c>
    </row>
    <row r="9" spans="1:4">
      <c r="A9" s="57">
        <v>45</v>
      </c>
      <c r="B9" s="58" t="s">
        <v>141</v>
      </c>
      <c r="C9" s="57">
        <v>2</v>
      </c>
      <c r="D9" s="57">
        <v>2</v>
      </c>
    </row>
    <row r="10" spans="1:4">
      <c r="A10" s="57">
        <v>46</v>
      </c>
      <c r="B10" s="58" t="s">
        <v>142</v>
      </c>
      <c r="C10" s="57">
        <v>1</v>
      </c>
      <c r="D10" s="57">
        <v>1</v>
      </c>
    </row>
    <row r="11" spans="1:4">
      <c r="A11" s="57">
        <v>53</v>
      </c>
      <c r="B11" s="58" t="s">
        <v>143</v>
      </c>
      <c r="C11" s="57">
        <v>1</v>
      </c>
      <c r="D11" s="57">
        <v>1</v>
      </c>
    </row>
    <row r="12" spans="1:4">
      <c r="A12" s="57">
        <v>61</v>
      </c>
      <c r="B12" s="58" t="s">
        <v>144</v>
      </c>
      <c r="C12" s="57">
        <v>1</v>
      </c>
      <c r="D12" s="57">
        <v>1</v>
      </c>
    </row>
    <row r="13" spans="1:4">
      <c r="A13" s="57">
        <v>62</v>
      </c>
      <c r="B13" s="58" t="s">
        <v>145</v>
      </c>
      <c r="C13" s="57">
        <v>2</v>
      </c>
      <c r="D13" s="57">
        <v>2</v>
      </c>
    </row>
    <row r="14" spans="1:4">
      <c r="A14" s="57">
        <v>72</v>
      </c>
      <c r="B14" s="58" t="s">
        <v>146</v>
      </c>
      <c r="C14" s="57">
        <v>2</v>
      </c>
      <c r="D14" s="57">
        <v>2</v>
      </c>
    </row>
    <row r="15" spans="1:4">
      <c r="A15" s="57">
        <v>74</v>
      </c>
      <c r="B15" s="58" t="s">
        <v>147</v>
      </c>
      <c r="C15" s="57">
        <v>1</v>
      </c>
      <c r="D15" s="57">
        <v>1</v>
      </c>
    </row>
    <row r="16" spans="1:4">
      <c r="A16" s="57">
        <v>75</v>
      </c>
      <c r="B16" s="58" t="s">
        <v>148</v>
      </c>
      <c r="C16" s="57">
        <v>1</v>
      </c>
      <c r="D16" s="57">
        <v>1</v>
      </c>
    </row>
    <row r="17" spans="1:4">
      <c r="A17" s="57">
        <v>81</v>
      </c>
      <c r="B17" s="58" t="s">
        <v>149</v>
      </c>
      <c r="C17" s="57">
        <v>1</v>
      </c>
      <c r="D17" s="57">
        <v>1</v>
      </c>
    </row>
    <row r="18" spans="1:4">
      <c r="A18" s="57">
        <v>90</v>
      </c>
      <c r="B18" s="58" t="s">
        <v>150</v>
      </c>
      <c r="C18" s="57">
        <v>1</v>
      </c>
      <c r="D18" s="57">
        <v>1</v>
      </c>
    </row>
    <row r="19" spans="1:4">
      <c r="A19" s="57">
        <v>107</v>
      </c>
      <c r="B19" s="58" t="s">
        <v>151</v>
      </c>
      <c r="C19" s="57">
        <v>1</v>
      </c>
      <c r="D19" s="57">
        <v>1</v>
      </c>
    </row>
    <row r="20" spans="1:4">
      <c r="A20" s="57">
        <v>114</v>
      </c>
      <c r="B20" s="58" t="s">
        <v>152</v>
      </c>
      <c r="C20" s="57">
        <v>2</v>
      </c>
      <c r="D20" s="57">
        <v>2</v>
      </c>
    </row>
    <row r="21" spans="1:4">
      <c r="A21" s="57">
        <v>122</v>
      </c>
      <c r="B21" s="58" t="s">
        <v>153</v>
      </c>
      <c r="C21" s="57">
        <v>3</v>
      </c>
      <c r="D21" s="57">
        <v>3</v>
      </c>
    </row>
    <row r="22" spans="1:4">
      <c r="A22" s="57">
        <v>123</v>
      </c>
      <c r="B22" s="58" t="s">
        <v>154</v>
      </c>
      <c r="C22" s="57">
        <v>1</v>
      </c>
      <c r="D22" s="57">
        <v>1</v>
      </c>
    </row>
    <row r="23" spans="1:4">
      <c r="A23" s="57">
        <v>129</v>
      </c>
      <c r="B23" s="58" t="s">
        <v>155</v>
      </c>
      <c r="C23" s="57">
        <v>2</v>
      </c>
      <c r="D23" s="57">
        <v>2</v>
      </c>
    </row>
    <row r="24" spans="1:4">
      <c r="A24" s="57">
        <v>130</v>
      </c>
      <c r="B24" s="58" t="s">
        <v>156</v>
      </c>
      <c r="C24" s="57">
        <v>3</v>
      </c>
      <c r="D24" s="57">
        <v>3</v>
      </c>
    </row>
    <row r="25" spans="1:4">
      <c r="A25" s="57">
        <v>133</v>
      </c>
      <c r="B25" s="58" t="s">
        <v>157</v>
      </c>
      <c r="C25" s="57">
        <v>1</v>
      </c>
      <c r="D25" s="57">
        <v>1</v>
      </c>
    </row>
    <row r="26" spans="1:4">
      <c r="A26" s="57">
        <v>136</v>
      </c>
      <c r="B26" s="58" t="s">
        <v>158</v>
      </c>
      <c r="C26" s="57">
        <v>1</v>
      </c>
      <c r="D26" s="57">
        <v>1</v>
      </c>
    </row>
    <row r="27" spans="1:4">
      <c r="A27" s="57">
        <v>137</v>
      </c>
      <c r="B27" s="58" t="s">
        <v>159</v>
      </c>
      <c r="C27" s="57">
        <v>3</v>
      </c>
      <c r="D27" s="57">
        <v>3</v>
      </c>
    </row>
    <row r="28" spans="1:4">
      <c r="A28" s="57">
        <v>144</v>
      </c>
      <c r="B28" s="58" t="s">
        <v>160</v>
      </c>
      <c r="C28" s="57">
        <v>3</v>
      </c>
      <c r="D28" s="57">
        <v>3</v>
      </c>
    </row>
    <row r="29" spans="1:4">
      <c r="A29" s="57">
        <v>147</v>
      </c>
      <c r="B29" s="58" t="s">
        <v>161</v>
      </c>
      <c r="C29" s="57">
        <v>3</v>
      </c>
      <c r="D29" s="57">
        <v>3</v>
      </c>
    </row>
    <row r="30" spans="1:4">
      <c r="A30" s="57">
        <v>158</v>
      </c>
      <c r="B30" s="58" t="s">
        <v>162</v>
      </c>
      <c r="C30" s="57">
        <v>1</v>
      </c>
      <c r="D30" s="57">
        <v>1</v>
      </c>
    </row>
    <row r="31" spans="1:4">
      <c r="A31" s="57">
        <v>159</v>
      </c>
      <c r="B31" s="58" t="s">
        <v>163</v>
      </c>
      <c r="C31" s="57">
        <v>1</v>
      </c>
      <c r="D31" s="57">
        <v>1</v>
      </c>
    </row>
    <row r="32" spans="1:4">
      <c r="A32" s="57">
        <v>175</v>
      </c>
      <c r="B32" s="58" t="s">
        <v>164</v>
      </c>
      <c r="C32" s="57">
        <v>1</v>
      </c>
      <c r="D32" s="57">
        <v>1</v>
      </c>
    </row>
    <row r="33" spans="1:4">
      <c r="A33" s="57">
        <v>178</v>
      </c>
      <c r="B33" s="58" t="s">
        <v>165</v>
      </c>
      <c r="C33" s="57">
        <v>2</v>
      </c>
      <c r="D33" s="57">
        <v>2</v>
      </c>
    </row>
    <row r="34" spans="1:4">
      <c r="A34" s="57">
        <v>181</v>
      </c>
      <c r="B34" s="58" t="s">
        <v>166</v>
      </c>
      <c r="C34" s="57">
        <v>3</v>
      </c>
      <c r="D34" s="57">
        <v>3</v>
      </c>
    </row>
    <row r="35" spans="1:4">
      <c r="A35" s="57">
        <v>182</v>
      </c>
      <c r="B35" s="58" t="s">
        <v>167</v>
      </c>
      <c r="C35" s="57">
        <v>2</v>
      </c>
      <c r="D35" s="57">
        <v>2</v>
      </c>
    </row>
    <row r="36" spans="1:4">
      <c r="A36" s="57">
        <v>184</v>
      </c>
      <c r="B36" s="58" t="s">
        <v>168</v>
      </c>
      <c r="C36" s="57">
        <v>2</v>
      </c>
      <c r="D36" s="57">
        <v>2</v>
      </c>
    </row>
    <row r="37" spans="1:4">
      <c r="A37" s="57">
        <v>193</v>
      </c>
      <c r="B37" s="58" t="s">
        <v>169</v>
      </c>
      <c r="C37" s="57">
        <v>1</v>
      </c>
      <c r="D37" s="57">
        <v>1</v>
      </c>
    </row>
    <row r="38" spans="1:4">
      <c r="A38" s="57">
        <v>195</v>
      </c>
      <c r="B38" s="58" t="s">
        <v>170</v>
      </c>
      <c r="C38" s="57">
        <v>1</v>
      </c>
      <c r="D38" s="57">
        <v>1</v>
      </c>
    </row>
    <row r="39" spans="1:4">
      <c r="A39" s="57">
        <v>196</v>
      </c>
      <c r="B39" s="58" t="s">
        <v>171</v>
      </c>
      <c r="C39" s="57">
        <v>2</v>
      </c>
      <c r="D39" s="57">
        <v>2</v>
      </c>
    </row>
    <row r="40" spans="1:4">
      <c r="A40" s="57">
        <v>197</v>
      </c>
      <c r="B40" s="58" t="s">
        <v>172</v>
      </c>
      <c r="C40" s="57">
        <v>1</v>
      </c>
      <c r="D40" s="57">
        <v>1</v>
      </c>
    </row>
    <row r="41" spans="1:4">
      <c r="A41" s="57">
        <v>201</v>
      </c>
      <c r="B41" s="58" t="s">
        <v>173</v>
      </c>
      <c r="C41" s="57">
        <v>2</v>
      </c>
      <c r="D41" s="57">
        <v>2</v>
      </c>
    </row>
    <row r="42" spans="1:4">
      <c r="A42" s="57">
        <v>202</v>
      </c>
      <c r="B42" s="58" t="s">
        <v>174</v>
      </c>
      <c r="C42" s="57">
        <v>3</v>
      </c>
      <c r="D42" s="57">
        <v>3</v>
      </c>
    </row>
    <row r="43" spans="1:4">
      <c r="A43" s="57">
        <v>205</v>
      </c>
      <c r="B43" s="58" t="s">
        <v>175</v>
      </c>
      <c r="C43" s="57">
        <v>0</v>
      </c>
      <c r="D43" s="57">
        <v>0</v>
      </c>
    </row>
    <row r="44" spans="1:4">
      <c r="A44" s="57">
        <v>206</v>
      </c>
      <c r="B44" s="58" t="s">
        <v>176</v>
      </c>
      <c r="C44" s="57">
        <v>2</v>
      </c>
      <c r="D44" s="57">
        <v>2</v>
      </c>
    </row>
    <row r="45" spans="1:4">
      <c r="A45" s="57">
        <v>209</v>
      </c>
      <c r="B45" s="58" t="s">
        <v>177</v>
      </c>
      <c r="C45" s="57">
        <v>3</v>
      </c>
      <c r="D45" s="57">
        <v>3</v>
      </c>
    </row>
    <row r="46" spans="1:4">
      <c r="A46" s="57">
        <v>215</v>
      </c>
      <c r="B46" s="58" t="s">
        <v>178</v>
      </c>
      <c r="C46" s="57">
        <v>2</v>
      </c>
      <c r="D46" s="57">
        <v>2</v>
      </c>
    </row>
    <row r="47" spans="1:4">
      <c r="A47" s="57">
        <v>217</v>
      </c>
      <c r="B47" s="58" t="s">
        <v>179</v>
      </c>
      <c r="C47" s="57">
        <v>1</v>
      </c>
      <c r="D47" s="57">
        <v>1</v>
      </c>
    </row>
    <row r="48" spans="1:4">
      <c r="A48" s="57">
        <v>226</v>
      </c>
      <c r="B48" s="58" t="s">
        <v>180</v>
      </c>
      <c r="C48" s="57">
        <v>2</v>
      </c>
      <c r="D48" s="57">
        <v>2</v>
      </c>
    </row>
    <row r="49" spans="1:4">
      <c r="A49" s="57">
        <v>233</v>
      </c>
      <c r="B49" s="58" t="s">
        <v>181</v>
      </c>
      <c r="C49" s="57">
        <v>1</v>
      </c>
      <c r="D49" s="57">
        <v>1</v>
      </c>
    </row>
    <row r="50" spans="1:4">
      <c r="A50" s="57">
        <v>238</v>
      </c>
      <c r="B50" s="58" t="s">
        <v>182</v>
      </c>
      <c r="C50" s="57">
        <v>2</v>
      </c>
      <c r="D50" s="57">
        <v>2</v>
      </c>
    </row>
    <row r="51" spans="1:4">
      <c r="A51" s="57">
        <v>250</v>
      </c>
      <c r="B51" s="58" t="s">
        <v>183</v>
      </c>
      <c r="C51" s="57">
        <v>2</v>
      </c>
      <c r="D51" s="57">
        <v>2</v>
      </c>
    </row>
    <row r="52" spans="1:4">
      <c r="A52" s="57">
        <v>251</v>
      </c>
      <c r="B52" s="58" t="s">
        <v>184</v>
      </c>
      <c r="C52" s="57">
        <v>3</v>
      </c>
      <c r="D52" s="57">
        <v>3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0000"/>
  </sheetPr>
  <dimension ref="A1:BG663"/>
  <sheetViews>
    <sheetView topLeftCell="A655" workbookViewId="0">
      <selection activeCell="G664" sqref="G664"/>
    </sheetView>
  </sheetViews>
  <sheetFormatPr defaultColWidth="9.1358024691358" defaultRowHeight="11.6"/>
  <cols>
    <col min="2" max="2" width="8.28395061728395" customWidth="1"/>
    <col min="3" max="3" width="7.85185185185185" customWidth="1"/>
    <col min="4" max="4" width="7.5679012345679" customWidth="1"/>
    <col min="5" max="5" width="6.28395061728395" customWidth="1"/>
    <col min="6" max="6" width="13.5679012345679" customWidth="1"/>
  </cols>
  <sheetData>
    <row r="1" ht="12.75" spans="1:56">
      <c r="A1" s="61" t="s">
        <v>185</v>
      </c>
      <c r="B1" s="62" t="s">
        <v>186</v>
      </c>
      <c r="C1" s="63"/>
      <c r="D1" s="63"/>
      <c r="E1" s="63"/>
      <c r="F1" s="63"/>
      <c r="G1" s="65">
        <v>1961</v>
      </c>
      <c r="H1" s="65">
        <v>1962</v>
      </c>
      <c r="I1" s="65">
        <v>1963</v>
      </c>
      <c r="J1" s="65">
        <v>1964</v>
      </c>
      <c r="K1" s="65">
        <v>1965</v>
      </c>
      <c r="L1" s="65">
        <v>1966</v>
      </c>
      <c r="M1" s="65">
        <v>1967</v>
      </c>
      <c r="N1" s="65">
        <v>1968</v>
      </c>
      <c r="O1" s="65">
        <v>1969</v>
      </c>
      <c r="P1" s="65">
        <v>1970</v>
      </c>
      <c r="Q1" s="65">
        <v>1971</v>
      </c>
      <c r="R1" s="65">
        <v>1972</v>
      </c>
      <c r="S1" s="65">
        <v>1973</v>
      </c>
      <c r="T1" s="65">
        <v>1974</v>
      </c>
      <c r="U1" s="65">
        <v>1975</v>
      </c>
      <c r="V1" s="65">
        <v>1976</v>
      </c>
      <c r="W1" s="65">
        <v>1977</v>
      </c>
      <c r="X1" s="65">
        <v>1978</v>
      </c>
      <c r="Y1" s="65">
        <v>1979</v>
      </c>
      <c r="Z1" s="65">
        <v>1980</v>
      </c>
      <c r="AA1" s="65">
        <v>1981</v>
      </c>
      <c r="AB1" s="65">
        <v>1982</v>
      </c>
      <c r="AC1" s="65">
        <v>1983</v>
      </c>
      <c r="AD1" s="65">
        <v>1984</v>
      </c>
      <c r="AE1" s="65">
        <v>1985</v>
      </c>
      <c r="AF1" s="65">
        <v>1986</v>
      </c>
      <c r="AG1" s="65">
        <v>1987</v>
      </c>
      <c r="AH1" s="65">
        <v>1988</v>
      </c>
      <c r="AI1" s="65">
        <v>1989</v>
      </c>
      <c r="AJ1" s="65">
        <v>1990</v>
      </c>
      <c r="AK1" s="65">
        <v>1991</v>
      </c>
      <c r="AL1" s="65">
        <v>1992</v>
      </c>
      <c r="AM1" s="65">
        <v>1993</v>
      </c>
      <c r="AN1" s="65">
        <v>1994</v>
      </c>
      <c r="AO1" s="65">
        <v>1995</v>
      </c>
      <c r="AP1" s="65">
        <v>1996</v>
      </c>
      <c r="AQ1" s="65">
        <v>1997</v>
      </c>
      <c r="AR1" s="65">
        <v>1998</v>
      </c>
      <c r="AS1" s="65">
        <v>1999</v>
      </c>
      <c r="AT1" s="65">
        <v>2000</v>
      </c>
      <c r="AU1" s="65">
        <v>2001</v>
      </c>
      <c r="AV1" s="65">
        <v>2002</v>
      </c>
      <c r="AW1" s="66">
        <v>2003</v>
      </c>
      <c r="AX1" s="66">
        <v>2004</v>
      </c>
      <c r="AY1" s="66">
        <v>2005</v>
      </c>
      <c r="AZ1" s="66">
        <v>2006</v>
      </c>
      <c r="BA1" s="66">
        <v>2007</v>
      </c>
      <c r="BB1" s="66">
        <v>2008</v>
      </c>
      <c r="BC1" s="66">
        <v>2009</v>
      </c>
      <c r="BD1" t="s">
        <v>187</v>
      </c>
    </row>
    <row r="2" spans="1:55">
      <c r="A2">
        <f>VLOOKUP(C2,SelectCntr!$A$2:$C$52,3,0)</f>
        <v>3</v>
      </c>
      <c r="B2" t="str">
        <f>'AHarv+PermP'!B2</f>
        <v>Angola</v>
      </c>
      <c r="C2">
        <f>'AHarv+PermP'!C2</f>
        <v>7</v>
      </c>
      <c r="D2" t="str">
        <f>'AHarv+PermP'!D2</f>
        <v>Angola</v>
      </c>
      <c r="E2" t="str">
        <f>'AHarv+PermP'!E2</f>
        <v>31+131</v>
      </c>
      <c r="F2" t="str">
        <f>'AHarv+PermP'!F2</f>
        <v>AHarv+PermP (Ha)</v>
      </c>
      <c r="G2">
        <f>'AHarv+PermP'!G2</f>
        <v>55750375</v>
      </c>
      <c r="H2">
        <f>'AHarv+PermP'!H2</f>
        <v>55961797</v>
      </c>
      <c r="I2">
        <f>'AHarv+PermP'!I2</f>
        <v>55961838</v>
      </c>
      <c r="J2">
        <f>'AHarv+PermP'!J2</f>
        <v>55966200</v>
      </c>
      <c r="K2">
        <f>'AHarv+PermP'!K2</f>
        <v>55950564</v>
      </c>
      <c r="L2">
        <f>'AHarv+PermP'!L2</f>
        <v>55986697</v>
      </c>
      <c r="M2">
        <f>'AHarv+PermP'!M2</f>
        <v>56015949</v>
      </c>
      <c r="N2">
        <f>'AHarv+PermP'!N2</f>
        <v>56042927</v>
      </c>
      <c r="O2">
        <f>'AHarv+PermP'!O2</f>
        <v>56129923</v>
      </c>
      <c r="P2">
        <f>'AHarv+PermP'!P2</f>
        <v>56053475</v>
      </c>
      <c r="Q2">
        <f>'AHarv+PermP'!Q2</f>
        <v>56092275</v>
      </c>
      <c r="R2">
        <f>'AHarv+PermP'!R2</f>
        <v>56075870</v>
      </c>
      <c r="S2">
        <f>'AHarv+PermP'!S2</f>
        <v>56142870</v>
      </c>
      <c r="T2">
        <f>'AHarv+PermP'!T2</f>
        <v>56118170</v>
      </c>
      <c r="U2">
        <f>'AHarv+PermP'!U2</f>
        <v>55888200</v>
      </c>
      <c r="V2">
        <f>'AHarv+PermP'!V2</f>
        <v>55716000</v>
      </c>
      <c r="W2">
        <f>'AHarv+PermP'!W2</f>
        <v>55698600</v>
      </c>
      <c r="X2">
        <f>'AHarv+PermP'!X2</f>
        <v>55689700</v>
      </c>
      <c r="Y2">
        <f>'AHarv+PermP'!Y2</f>
        <v>55663200</v>
      </c>
      <c r="Z2">
        <f>'AHarv+PermP'!Z2</f>
        <v>55595700</v>
      </c>
      <c r="AA2">
        <f>'AHarv+PermP'!AA2</f>
        <v>55544300</v>
      </c>
      <c r="AB2">
        <f>'AHarv+PermP'!AB2</f>
        <v>55581800</v>
      </c>
      <c r="AC2">
        <f>'AHarv+PermP'!AC2</f>
        <v>55597700</v>
      </c>
      <c r="AD2">
        <f>'AHarv+PermP'!AD2</f>
        <v>55617700</v>
      </c>
      <c r="AE2">
        <f>'AHarv+PermP'!AE2</f>
        <v>55636800</v>
      </c>
      <c r="AF2">
        <f>'AHarv+PermP'!AF2</f>
        <v>55876000</v>
      </c>
      <c r="AG2">
        <f>'AHarv+PermP'!AG2</f>
        <v>55942000</v>
      </c>
      <c r="AH2">
        <f>'AHarv+PermP'!AH2</f>
        <v>55945700</v>
      </c>
      <c r="AI2">
        <f>'AHarv+PermP'!AI2</f>
        <v>55925650</v>
      </c>
      <c r="AJ2">
        <f>'AHarv+PermP'!AJ2</f>
        <v>55670689</v>
      </c>
      <c r="AK2">
        <f>'AHarv+PermP'!AK2</f>
        <v>55773139</v>
      </c>
      <c r="AL2">
        <f>'AHarv+PermP'!AL2</f>
        <v>55937712</v>
      </c>
      <c r="AM2">
        <f>'AHarv+PermP'!AM2</f>
        <v>56123103</v>
      </c>
      <c r="AN2">
        <f>'AHarv+PermP'!AN2</f>
        <v>56001280</v>
      </c>
      <c r="AO2">
        <f>'AHarv+PermP'!AO2</f>
        <v>55817130</v>
      </c>
      <c r="AP2">
        <f>'AHarv+PermP'!AP2</f>
        <v>55809112</v>
      </c>
      <c r="AQ2">
        <f>'AHarv+PermP'!AQ2</f>
        <v>55847635</v>
      </c>
      <c r="AR2">
        <f>'AHarv+PermP'!AR2</f>
        <v>56026609</v>
      </c>
      <c r="AS2">
        <f>'AHarv+PermP'!AS2</f>
        <v>55919215</v>
      </c>
      <c r="AT2">
        <f>'AHarv+PermP'!AT2</f>
        <v>56020342</v>
      </c>
      <c r="AU2">
        <f>'AHarv+PermP'!AU2</f>
        <v>56175017</v>
      </c>
      <c r="AV2">
        <f>'AHarv+PermP'!AV2</f>
        <v>56403537</v>
      </c>
      <c r="AW2">
        <f>'AHarv+PermP'!AW2</f>
        <v>56637574</v>
      </c>
      <c r="AX2">
        <f>'AHarv+PermP'!AX2</f>
        <v>57110958</v>
      </c>
      <c r="AY2">
        <f>'AHarv+PermP'!AY2</f>
        <v>57290556</v>
      </c>
      <c r="AZ2">
        <f>'AHarv+PermP'!AZ2</f>
        <v>57233892</v>
      </c>
      <c r="BA2">
        <f>'AHarv+PermP'!BA2</f>
        <v>57465581</v>
      </c>
      <c r="BB2">
        <f>'AHarv+PermP'!BB2</f>
        <v>56747108</v>
      </c>
      <c r="BC2">
        <f>'AHarv+PermP'!BC2</f>
        <v>58240711</v>
      </c>
    </row>
    <row r="3" spans="1:55">
      <c r="A3">
        <f>VLOOKUP(C3,SelectCntr!$A$2:$C$52,3,0)</f>
        <v>3</v>
      </c>
      <c r="B3" t="str">
        <f>'AHarv+PermP'!B3</f>
        <v>Botswana</v>
      </c>
      <c r="C3">
        <f>'AHarv+PermP'!C3</f>
        <v>20</v>
      </c>
      <c r="D3" t="str">
        <f>'AHarv+PermP'!D3</f>
        <v>Botswana</v>
      </c>
      <c r="E3" t="str">
        <f>'AHarv+PermP'!E3</f>
        <v>31+131</v>
      </c>
      <c r="F3" t="str">
        <f>'AHarv+PermP'!F3</f>
        <v>AHarv+PermP (Ha)</v>
      </c>
      <c r="G3">
        <f>'AHarv+PermP'!G3</f>
        <v>25819341</v>
      </c>
      <c r="H3">
        <f>'AHarv+PermP'!H3</f>
        <v>25680924</v>
      </c>
      <c r="I3">
        <f>'AHarv+PermP'!I3</f>
        <v>25681200</v>
      </c>
      <c r="J3">
        <f>'AHarv+PermP'!J3</f>
        <v>25674232</v>
      </c>
      <c r="K3">
        <f>'AHarv+PermP'!K3</f>
        <v>25666149</v>
      </c>
      <c r="L3">
        <f>'AHarv+PermP'!L3</f>
        <v>25712750</v>
      </c>
      <c r="M3">
        <f>'AHarv+PermP'!M3</f>
        <v>25840852</v>
      </c>
      <c r="N3">
        <f>'AHarv+PermP'!N3</f>
        <v>25735275</v>
      </c>
      <c r="O3">
        <f>'AHarv+PermP'!O3</f>
        <v>25798197</v>
      </c>
      <c r="P3">
        <f>'AHarv+PermP'!P3</f>
        <v>25818659</v>
      </c>
      <c r="Q3">
        <f>'AHarv+PermP'!Q3</f>
        <v>25859124</v>
      </c>
      <c r="R3">
        <f>'AHarv+PermP'!R3</f>
        <v>25726649</v>
      </c>
      <c r="S3">
        <f>'AHarv+PermP'!S3</f>
        <v>25768390</v>
      </c>
      <c r="T3">
        <f>'AHarv+PermP'!T3</f>
        <v>25803410</v>
      </c>
      <c r="U3">
        <f>'AHarv+PermP'!U3</f>
        <v>25800270</v>
      </c>
      <c r="V3">
        <f>'AHarv+PermP'!V3</f>
        <v>25842230</v>
      </c>
      <c r="W3">
        <f>'AHarv+PermP'!W3</f>
        <v>25830670</v>
      </c>
      <c r="X3">
        <f>'AHarv+PermP'!X3</f>
        <v>25781130</v>
      </c>
      <c r="Y3">
        <f>'AHarv+PermP'!Y3</f>
        <v>25724880</v>
      </c>
      <c r="Z3">
        <f>'AHarv+PermP'!Z3</f>
        <v>25847580</v>
      </c>
      <c r="AA3">
        <f>'AHarv+PermP'!AA3</f>
        <v>25847680</v>
      </c>
      <c r="AB3">
        <f>'AHarv+PermP'!AB3</f>
        <v>25713801</v>
      </c>
      <c r="AC3">
        <f>'AHarv+PermP'!AC3</f>
        <v>25708340</v>
      </c>
      <c r="AD3">
        <f>'AHarv+PermP'!AD3</f>
        <v>25710340</v>
      </c>
      <c r="AE3">
        <f>'AHarv+PermP'!AE3</f>
        <v>25748940</v>
      </c>
      <c r="AF3">
        <f>'AHarv+PermP'!AF3</f>
        <v>25764340</v>
      </c>
      <c r="AG3">
        <f>'AHarv+PermP'!AG3</f>
        <v>25772890</v>
      </c>
      <c r="AH3">
        <f>'AHarv+PermP'!AH3</f>
        <v>25933790</v>
      </c>
      <c r="AI3">
        <f>'AHarv+PermP'!AI3</f>
        <v>25914790</v>
      </c>
      <c r="AJ3">
        <f>'AHarv+PermP'!AJ3</f>
        <v>25854246</v>
      </c>
      <c r="AK3">
        <f>'AHarv+PermP'!AK3</f>
        <v>25787826</v>
      </c>
      <c r="AL3">
        <f>'AHarv+PermP'!AL3</f>
        <v>25727106</v>
      </c>
      <c r="AM3">
        <f>'AHarv+PermP'!AM3</f>
        <v>25752198</v>
      </c>
      <c r="AN3">
        <f>'AHarv+PermP'!AN3</f>
        <v>25899254</v>
      </c>
      <c r="AO3">
        <f>'AHarv+PermP'!AO3</f>
        <v>25787083</v>
      </c>
      <c r="AP3">
        <f>'AHarv+PermP'!AP3</f>
        <v>25928316</v>
      </c>
      <c r="AQ3">
        <f>'AHarv+PermP'!AQ3</f>
        <v>25812399</v>
      </c>
      <c r="AR3">
        <f>'AHarv+PermP'!AR3</f>
        <v>25715709</v>
      </c>
      <c r="AS3">
        <f>'AHarv+PermP'!AS3</f>
        <v>25739171</v>
      </c>
      <c r="AT3">
        <f>'AHarv+PermP'!AT3</f>
        <v>25831806</v>
      </c>
      <c r="AU3">
        <f>'AHarv+PermP'!AU3</f>
        <v>25757134</v>
      </c>
      <c r="AV3">
        <f>'AHarv+PermP'!AV3</f>
        <v>25758882</v>
      </c>
      <c r="AW3">
        <f>'AHarv+PermP'!AW3</f>
        <v>25691796</v>
      </c>
      <c r="AX3">
        <f>'AHarv+PermP'!AX3</f>
        <v>25699862</v>
      </c>
      <c r="AY3">
        <f>'AHarv+PermP'!AY3</f>
        <v>25705203</v>
      </c>
      <c r="AZ3">
        <f>'AHarv+PermP'!AZ3</f>
        <v>25733154</v>
      </c>
      <c r="BA3">
        <f>'AHarv+PermP'!BA3</f>
        <v>25714360</v>
      </c>
      <c r="BB3">
        <f>'AHarv+PermP'!BB3</f>
        <v>25733666</v>
      </c>
      <c r="BC3">
        <f>'AHarv+PermP'!BC3</f>
        <v>25750542</v>
      </c>
    </row>
    <row r="4" spans="1:55">
      <c r="A4">
        <f>VLOOKUP(C4,SelectCntr!$A$2:$C$52,3,0)</f>
        <v>2</v>
      </c>
      <c r="B4" t="str">
        <f>'AHarv+PermP'!B4</f>
        <v>Burundi</v>
      </c>
      <c r="C4">
        <f>'AHarv+PermP'!C4</f>
        <v>29</v>
      </c>
      <c r="D4" t="str">
        <f>'AHarv+PermP'!D4</f>
        <v>Burundi</v>
      </c>
      <c r="E4" t="str">
        <f>'AHarv+PermP'!E4</f>
        <v>31+131</v>
      </c>
      <c r="F4" t="str">
        <f>'AHarv+PermP'!F4</f>
        <v>AHarv+PermP (Ha)</v>
      </c>
      <c r="G4">
        <f>'AHarv+PermP'!G4</f>
        <v>1453929</v>
      </c>
      <c r="H4">
        <f>'AHarv+PermP'!H4</f>
        <v>1429436</v>
      </c>
      <c r="I4">
        <f>'AHarv+PermP'!I4</f>
        <v>1447958</v>
      </c>
      <c r="J4">
        <f>'AHarv+PermP'!J4</f>
        <v>1472295</v>
      </c>
      <c r="K4">
        <f>'AHarv+PermP'!K4</f>
        <v>1488403</v>
      </c>
      <c r="L4">
        <f>'AHarv+PermP'!L4</f>
        <v>1495293</v>
      </c>
      <c r="M4">
        <f>'AHarv+PermP'!M4</f>
        <v>1521566</v>
      </c>
      <c r="N4">
        <f>'AHarv+PermP'!N4</f>
        <v>1535876</v>
      </c>
      <c r="O4">
        <f>'AHarv+PermP'!O4</f>
        <v>1518609</v>
      </c>
      <c r="P4">
        <f>'AHarv+PermP'!P4</f>
        <v>1564014</v>
      </c>
      <c r="Q4">
        <f>'AHarv+PermP'!Q4</f>
        <v>1607581</v>
      </c>
      <c r="R4">
        <f>'AHarv+PermP'!R4</f>
        <v>1598954</v>
      </c>
      <c r="S4">
        <f>'AHarv+PermP'!S4</f>
        <v>1686529</v>
      </c>
      <c r="T4">
        <f>'AHarv+PermP'!T4</f>
        <v>1640857</v>
      </c>
      <c r="U4">
        <f>'AHarv+PermP'!U4</f>
        <v>1755791</v>
      </c>
      <c r="V4">
        <f>'AHarv+PermP'!V4</f>
        <v>1794010</v>
      </c>
      <c r="W4">
        <f>'AHarv+PermP'!W4</f>
        <v>1829151</v>
      </c>
      <c r="X4">
        <f>'AHarv+PermP'!X4</f>
        <v>1804802</v>
      </c>
      <c r="Y4">
        <f>'AHarv+PermP'!Y4</f>
        <v>1846465</v>
      </c>
      <c r="Z4">
        <f>'AHarv+PermP'!Z4</f>
        <v>1909584</v>
      </c>
      <c r="AA4">
        <f>'AHarv+PermP'!AA4</f>
        <v>1906944</v>
      </c>
      <c r="AB4">
        <f>'AHarv+PermP'!AB4</f>
        <v>1938084</v>
      </c>
      <c r="AC4">
        <f>'AHarv+PermP'!AC4</f>
        <v>1937995</v>
      </c>
      <c r="AD4">
        <f>'AHarv+PermP'!AD4</f>
        <v>1879244</v>
      </c>
      <c r="AE4">
        <f>'AHarv+PermP'!AE4</f>
        <v>2009739</v>
      </c>
      <c r="AF4">
        <f>'AHarv+PermP'!AF4</f>
        <v>2040791</v>
      </c>
      <c r="AG4">
        <f>'AHarv+PermP'!AG4</f>
        <v>2059392</v>
      </c>
      <c r="AH4">
        <f>'AHarv+PermP'!AH4</f>
        <v>2075712</v>
      </c>
      <c r="AI4">
        <f>'AHarv+PermP'!AI4</f>
        <v>1974937</v>
      </c>
      <c r="AJ4">
        <f>'AHarv+PermP'!AJ4</f>
        <v>1981847</v>
      </c>
      <c r="AK4">
        <f>'AHarv+PermP'!AK4</f>
        <v>2037764</v>
      </c>
      <c r="AL4">
        <f>'AHarv+PermP'!AL4</f>
        <v>2055534</v>
      </c>
      <c r="AM4">
        <f>'AHarv+PermP'!AM4</f>
        <v>2017925</v>
      </c>
      <c r="AN4">
        <f>'AHarv+PermP'!AN4</f>
        <v>1871973</v>
      </c>
      <c r="AO4">
        <f>'AHarv+PermP'!AO4</f>
        <v>1926364</v>
      </c>
      <c r="AP4">
        <f>'AHarv+PermP'!AP4</f>
        <v>2002201</v>
      </c>
      <c r="AQ4">
        <f>'AHarv+PermP'!AQ4</f>
        <v>2050320</v>
      </c>
      <c r="AR4">
        <f>'AHarv+PermP'!AR4</f>
        <v>2078301</v>
      </c>
      <c r="AS4">
        <f>'AHarv+PermP'!AS4</f>
        <v>2032100</v>
      </c>
      <c r="AT4">
        <f>'AHarv+PermP'!AT4</f>
        <v>2059525</v>
      </c>
      <c r="AU4">
        <f>'AHarv+PermP'!AU4</f>
        <v>2117088</v>
      </c>
      <c r="AV4">
        <f>'AHarv+PermP'!AV4</f>
        <v>2177022</v>
      </c>
      <c r="AW4">
        <f>'AHarv+PermP'!AW4</f>
        <v>2169168</v>
      </c>
      <c r="AX4">
        <f>'AHarv+PermP'!AX4</f>
        <v>2175548</v>
      </c>
      <c r="AY4">
        <f>'AHarv+PermP'!AY4</f>
        <v>2174832</v>
      </c>
      <c r="AZ4">
        <f>'AHarv+PermP'!AZ4</f>
        <v>2111865</v>
      </c>
      <c r="BA4">
        <f>'AHarv+PermP'!BA4</f>
        <v>2073365</v>
      </c>
      <c r="BB4">
        <f>'AHarv+PermP'!BB4</f>
        <v>2070263</v>
      </c>
      <c r="BC4">
        <f>'AHarv+PermP'!BC4</f>
        <v>1933573</v>
      </c>
    </row>
    <row r="5" spans="1:55">
      <c r="A5">
        <f>VLOOKUP(C5,SelectCntr!$A$2:$C$52,3,0)</f>
        <v>1</v>
      </c>
      <c r="B5" t="str">
        <f>'AHarv+PermP'!B5</f>
        <v>Cameroon</v>
      </c>
      <c r="C5">
        <f>'AHarv+PermP'!C5</f>
        <v>32</v>
      </c>
      <c r="D5" t="str">
        <f>'AHarv+PermP'!D5</f>
        <v>Cameroon</v>
      </c>
      <c r="E5" t="str">
        <f>'AHarv+PermP'!E5</f>
        <v>31+131</v>
      </c>
      <c r="F5" t="str">
        <f>'AHarv+PermP'!F5</f>
        <v>AHarv+PermP (Ha)</v>
      </c>
      <c r="G5">
        <f>'AHarv+PermP'!G5</f>
        <v>4148746</v>
      </c>
      <c r="H5">
        <f>'AHarv+PermP'!H5</f>
        <v>4295008</v>
      </c>
      <c r="I5">
        <f>'AHarv+PermP'!I5</f>
        <v>4452271</v>
      </c>
      <c r="J5">
        <f>'AHarv+PermP'!J5</f>
        <v>4422997</v>
      </c>
      <c r="K5">
        <f>'AHarv+PermP'!K5</f>
        <v>4397471</v>
      </c>
      <c r="L5">
        <f>'AHarv+PermP'!L5</f>
        <v>4457054</v>
      </c>
      <c r="M5">
        <f>'AHarv+PermP'!M5</f>
        <v>4613639</v>
      </c>
      <c r="N5">
        <f>'AHarv+PermP'!N5</f>
        <v>4651735</v>
      </c>
      <c r="O5">
        <f>'AHarv+PermP'!O5</f>
        <v>4744985</v>
      </c>
      <c r="P5">
        <f>'AHarv+PermP'!P5</f>
        <v>4855459</v>
      </c>
      <c r="Q5">
        <f>'AHarv+PermP'!Q5</f>
        <v>5030386</v>
      </c>
      <c r="R5">
        <f>'AHarv+PermP'!R5</f>
        <v>4942391</v>
      </c>
      <c r="S5">
        <f>'AHarv+PermP'!S5</f>
        <v>5059405</v>
      </c>
      <c r="T5">
        <f>'AHarv+PermP'!T5</f>
        <v>5193933</v>
      </c>
      <c r="U5">
        <f>'AHarv+PermP'!U5</f>
        <v>5366555</v>
      </c>
      <c r="V5">
        <f>'AHarv+PermP'!V5</f>
        <v>5272362</v>
      </c>
      <c r="W5">
        <f>'AHarv+PermP'!W5</f>
        <v>5315342</v>
      </c>
      <c r="X5">
        <f>'AHarv+PermP'!X5</f>
        <v>5354695</v>
      </c>
      <c r="Y5">
        <f>'AHarv+PermP'!Y5</f>
        <v>5348748</v>
      </c>
      <c r="Z5">
        <f>'AHarv+PermP'!Z5</f>
        <v>5377787</v>
      </c>
      <c r="AA5">
        <f>'AHarv+PermP'!AA5</f>
        <v>5255765</v>
      </c>
      <c r="AB5">
        <f>'AHarv+PermP'!AB5</f>
        <v>5419291</v>
      </c>
      <c r="AC5">
        <f>'AHarv+PermP'!AC5</f>
        <v>5455254</v>
      </c>
      <c r="AD5">
        <f>'AHarv+PermP'!AD5</f>
        <v>4989338</v>
      </c>
      <c r="AE5">
        <f>'AHarv+PermP'!AE5</f>
        <v>5233722</v>
      </c>
      <c r="AF5">
        <f>'AHarv+PermP'!AF5</f>
        <v>5403179</v>
      </c>
      <c r="AG5">
        <f>'AHarv+PermP'!AG5</f>
        <v>4905841</v>
      </c>
      <c r="AH5">
        <f>'AHarv+PermP'!AH5</f>
        <v>5121180</v>
      </c>
      <c r="AI5">
        <f>'AHarv+PermP'!AI5</f>
        <v>5074714</v>
      </c>
      <c r="AJ5">
        <f>'AHarv+PermP'!AJ5</f>
        <v>4917039</v>
      </c>
      <c r="AK5">
        <f>'AHarv+PermP'!AK5</f>
        <v>5178284</v>
      </c>
      <c r="AL5">
        <f>'AHarv+PermP'!AL5</f>
        <v>5338283</v>
      </c>
      <c r="AM5">
        <f>'AHarv+PermP'!AM5</f>
        <v>5514186</v>
      </c>
      <c r="AN5">
        <f>'AHarv+PermP'!AN5</f>
        <v>5602251</v>
      </c>
      <c r="AO5">
        <f>'AHarv+PermP'!AO5</f>
        <v>5727897</v>
      </c>
      <c r="AP5">
        <f>'AHarv+PermP'!AP5</f>
        <v>5698045</v>
      </c>
      <c r="AQ5">
        <f>'AHarv+PermP'!AQ5</f>
        <v>5721937</v>
      </c>
      <c r="AR5">
        <f>'AHarv+PermP'!AR5</f>
        <v>5866968</v>
      </c>
      <c r="AS5">
        <f>'AHarv+PermP'!AS5</f>
        <v>5355263</v>
      </c>
      <c r="AT5">
        <f>'AHarv+PermP'!AT5</f>
        <v>5535656</v>
      </c>
      <c r="AU5">
        <f>'AHarv+PermP'!AU5</f>
        <v>5660266</v>
      </c>
      <c r="AV5">
        <f>'AHarv+PermP'!AV5</f>
        <v>5967296</v>
      </c>
      <c r="AW5">
        <f>'AHarv+PermP'!AW5</f>
        <v>6275650</v>
      </c>
      <c r="AX5">
        <f>'AHarv+PermP'!AX5</f>
        <v>6465590</v>
      </c>
      <c r="AY5">
        <f>'AHarv+PermP'!AY5</f>
        <v>6515555</v>
      </c>
      <c r="AZ5">
        <f>'AHarv+PermP'!AZ5</f>
        <v>6617151</v>
      </c>
      <c r="BA5">
        <f>'AHarv+PermP'!BA5</f>
        <v>6511965</v>
      </c>
      <c r="BB5">
        <f>'AHarv+PermP'!BB5</f>
        <v>6621532</v>
      </c>
      <c r="BC5">
        <f>'AHarv+PermP'!BC5</f>
        <v>6812558</v>
      </c>
    </row>
    <row r="6" spans="1:55">
      <c r="A6">
        <f>VLOOKUP(C6,SelectCntr!$A$2:$C$52,3,0)</f>
        <v>1</v>
      </c>
      <c r="B6" t="str">
        <f>'AHarv+PermP'!B6</f>
        <v>Cape Verde</v>
      </c>
      <c r="C6">
        <f>'AHarv+PermP'!C6</f>
        <v>35</v>
      </c>
      <c r="D6" t="str">
        <f>'AHarv+PermP'!D6</f>
        <v>Cape Verde</v>
      </c>
      <c r="E6" t="str">
        <f>'AHarv+PermP'!E6</f>
        <v>31+131</v>
      </c>
      <c r="F6" t="str">
        <f>'AHarv+PermP'!F6</f>
        <v>AHarv+PermP (Ha)</v>
      </c>
      <c r="G6">
        <f>'AHarv+PermP'!G6</f>
        <v>73375</v>
      </c>
      <c r="H6">
        <f>'AHarv+PermP'!H6</f>
        <v>73685</v>
      </c>
      <c r="I6">
        <f>'AHarv+PermP'!I6</f>
        <v>74140</v>
      </c>
      <c r="J6">
        <f>'AHarv+PermP'!J6</f>
        <v>73025</v>
      </c>
      <c r="K6">
        <f>'AHarv+PermP'!K6</f>
        <v>87985</v>
      </c>
      <c r="L6">
        <f>'AHarv+PermP'!L6</f>
        <v>91435</v>
      </c>
      <c r="M6">
        <f>'AHarv+PermP'!M6</f>
        <v>94588</v>
      </c>
      <c r="N6">
        <f>'AHarv+PermP'!N6</f>
        <v>61815</v>
      </c>
      <c r="O6">
        <f>'AHarv+PermP'!O6</f>
        <v>54896</v>
      </c>
      <c r="P6">
        <f>'AHarv+PermP'!P6</f>
        <v>38672</v>
      </c>
      <c r="Q6">
        <f>'AHarv+PermP'!Q6</f>
        <v>37212</v>
      </c>
      <c r="R6">
        <f>'AHarv+PermP'!R6</f>
        <v>36554</v>
      </c>
      <c r="S6">
        <f>'AHarv+PermP'!S6</f>
        <v>35328</v>
      </c>
      <c r="T6">
        <f>'AHarv+PermP'!T6</f>
        <v>40440</v>
      </c>
      <c r="U6">
        <f>'AHarv+PermP'!U6</f>
        <v>42940</v>
      </c>
      <c r="V6">
        <f>'AHarv+PermP'!V6</f>
        <v>47632</v>
      </c>
      <c r="W6">
        <f>'AHarv+PermP'!W6</f>
        <v>37280</v>
      </c>
      <c r="X6">
        <f>'AHarv+PermP'!X6</f>
        <v>41055</v>
      </c>
      <c r="Y6">
        <f>'AHarv+PermP'!Y6</f>
        <v>58090</v>
      </c>
      <c r="Z6">
        <f>'AHarv+PermP'!Z6</f>
        <v>69895</v>
      </c>
      <c r="AA6">
        <f>'AHarv+PermP'!AA6</f>
        <v>43835</v>
      </c>
      <c r="AB6">
        <f>'AHarv+PermP'!AB6</f>
        <v>53394</v>
      </c>
      <c r="AC6">
        <f>'AHarv+PermP'!AC6</f>
        <v>48492</v>
      </c>
      <c r="AD6">
        <f>'AHarv+PermP'!AD6</f>
        <v>56000</v>
      </c>
      <c r="AE6">
        <f>'AHarv+PermP'!AE6</f>
        <v>45598</v>
      </c>
      <c r="AF6">
        <f>'AHarv+PermP'!AF6</f>
        <v>75280</v>
      </c>
      <c r="AG6">
        <f>'AHarv+PermP'!AG6</f>
        <v>116930</v>
      </c>
      <c r="AH6">
        <f>'AHarv+PermP'!AH6</f>
        <v>109155</v>
      </c>
      <c r="AI6">
        <f>'AHarv+PermP'!AI6</f>
        <v>115598</v>
      </c>
      <c r="AJ6">
        <f>'AHarv+PermP'!AJ6</f>
        <v>111799</v>
      </c>
      <c r="AK6">
        <f>'AHarv+PermP'!AK6</f>
        <v>109193</v>
      </c>
      <c r="AL6">
        <f>'AHarv+PermP'!AL6</f>
        <v>104631</v>
      </c>
      <c r="AM6">
        <f>'AHarv+PermP'!AM6</f>
        <v>102360</v>
      </c>
      <c r="AN6">
        <f>'AHarv+PermP'!AN6</f>
        <v>103162</v>
      </c>
      <c r="AO6">
        <f>'AHarv+PermP'!AO6</f>
        <v>98993</v>
      </c>
      <c r="AP6">
        <f>'AHarv+PermP'!AP6</f>
        <v>100214</v>
      </c>
      <c r="AQ6">
        <f>'AHarv+PermP'!AQ6</f>
        <v>99745</v>
      </c>
      <c r="AR6">
        <f>'AHarv+PermP'!AR6</f>
        <v>95738</v>
      </c>
      <c r="AS6">
        <f>'AHarv+PermP'!AS6</f>
        <v>91513</v>
      </c>
      <c r="AT6">
        <f>'AHarv+PermP'!AT6</f>
        <v>92791</v>
      </c>
      <c r="AU6">
        <f>'AHarv+PermP'!AU6</f>
        <v>102276</v>
      </c>
      <c r="AV6">
        <f>'AHarv+PermP'!AV6</f>
        <v>108944</v>
      </c>
      <c r="AW6">
        <f>'AHarv+PermP'!AW6</f>
        <v>108291</v>
      </c>
      <c r="AX6">
        <f>'AHarv+PermP'!AX6</f>
        <v>96792</v>
      </c>
      <c r="AY6">
        <f>'AHarv+PermP'!AY6</f>
        <v>82969</v>
      </c>
      <c r="AZ6">
        <f>'AHarv+PermP'!AZ6</f>
        <v>93413</v>
      </c>
      <c r="BA6">
        <f>'AHarv+PermP'!BA6</f>
        <v>87086</v>
      </c>
      <c r="BB6">
        <f>'AHarv+PermP'!BB6</f>
        <v>92749</v>
      </c>
      <c r="BC6">
        <f>'AHarv+PermP'!BC6</f>
        <v>80861</v>
      </c>
    </row>
    <row r="7" spans="1:55">
      <c r="A7">
        <f>VLOOKUP(C7,SelectCntr!$A$2:$C$52,3,0)</f>
        <v>1</v>
      </c>
      <c r="B7" t="str">
        <f>'AHarv+PermP'!B7</f>
        <v>Cent Afr Rep</v>
      </c>
      <c r="C7">
        <f>'AHarv+PermP'!C7</f>
        <v>37</v>
      </c>
      <c r="D7" t="str">
        <f>'AHarv+PermP'!D7</f>
        <v>Cent Afr Rep</v>
      </c>
      <c r="E7" t="str">
        <f>'AHarv+PermP'!E7</f>
        <v>31+131</v>
      </c>
      <c r="F7" t="str">
        <f>'AHarv+PermP'!F7</f>
        <v>AHarv+PermP (Ha)</v>
      </c>
      <c r="G7">
        <f>'AHarv+PermP'!G7</f>
        <v>3727090</v>
      </c>
      <c r="H7">
        <f>'AHarv+PermP'!H7</f>
        <v>3718950</v>
      </c>
      <c r="I7">
        <f>'AHarv+PermP'!I7</f>
        <v>3709050</v>
      </c>
      <c r="J7">
        <f>'AHarv+PermP'!J7</f>
        <v>3673880</v>
      </c>
      <c r="K7">
        <f>'AHarv+PermP'!K7</f>
        <v>3642550</v>
      </c>
      <c r="L7">
        <f>'AHarv+PermP'!L7</f>
        <v>3694280</v>
      </c>
      <c r="M7">
        <f>'AHarv+PermP'!M7</f>
        <v>3746453</v>
      </c>
      <c r="N7">
        <f>'AHarv+PermP'!N7</f>
        <v>3765578</v>
      </c>
      <c r="O7">
        <f>'AHarv+PermP'!O7</f>
        <v>3782886</v>
      </c>
      <c r="P7">
        <f>'AHarv+PermP'!P7</f>
        <v>3802838</v>
      </c>
      <c r="Q7">
        <f>'AHarv+PermP'!Q7</f>
        <v>3825051</v>
      </c>
      <c r="R7">
        <f>'AHarv+PermP'!R7</f>
        <v>3853640</v>
      </c>
      <c r="S7">
        <f>'AHarv+PermP'!S7</f>
        <v>3881383</v>
      </c>
      <c r="T7">
        <f>'AHarv+PermP'!T7</f>
        <v>3966913</v>
      </c>
      <c r="U7">
        <f>'AHarv+PermP'!U7</f>
        <v>3899875</v>
      </c>
      <c r="V7">
        <f>'AHarv+PermP'!V7</f>
        <v>3910414</v>
      </c>
      <c r="W7">
        <f>'AHarv+PermP'!W7</f>
        <v>3907605</v>
      </c>
      <c r="X7">
        <f>'AHarv+PermP'!X7</f>
        <v>3855417</v>
      </c>
      <c r="Y7">
        <f>'AHarv+PermP'!Y7</f>
        <v>3893245</v>
      </c>
      <c r="Z7">
        <f>'AHarv+PermP'!Z7</f>
        <v>3887796</v>
      </c>
      <c r="AA7">
        <f>'AHarv+PermP'!AA7</f>
        <v>3865866</v>
      </c>
      <c r="AB7">
        <f>'AHarv+PermP'!AB7</f>
        <v>3845830</v>
      </c>
      <c r="AC7">
        <f>'AHarv+PermP'!AC7</f>
        <v>3735272</v>
      </c>
      <c r="AD7">
        <f>'AHarv+PermP'!AD7</f>
        <v>3657177</v>
      </c>
      <c r="AE7">
        <f>'AHarv+PermP'!AE7</f>
        <v>3589810</v>
      </c>
      <c r="AF7">
        <f>'AHarv+PermP'!AF7</f>
        <v>3687367</v>
      </c>
      <c r="AG7">
        <f>'AHarv+PermP'!AG7</f>
        <v>3639576</v>
      </c>
      <c r="AH7">
        <f>'AHarv+PermP'!AH7</f>
        <v>3656477</v>
      </c>
      <c r="AI7">
        <f>'AHarv+PermP'!AI7</f>
        <v>3612989</v>
      </c>
      <c r="AJ7">
        <f>'AHarv+PermP'!AJ7</f>
        <v>3650112</v>
      </c>
      <c r="AK7">
        <f>'AHarv+PermP'!AK7</f>
        <v>3611011</v>
      </c>
      <c r="AL7">
        <f>'AHarv+PermP'!AL7</f>
        <v>3600136</v>
      </c>
      <c r="AM7">
        <f>'AHarv+PermP'!AM7</f>
        <v>3596087</v>
      </c>
      <c r="AN7">
        <f>'AHarv+PermP'!AN7</f>
        <v>3661582</v>
      </c>
      <c r="AO7">
        <f>'AHarv+PermP'!AO7</f>
        <v>3669879</v>
      </c>
      <c r="AP7">
        <f>'AHarv+PermP'!AP7</f>
        <v>3756228</v>
      </c>
      <c r="AQ7">
        <f>'AHarv+PermP'!AQ7</f>
        <v>3875989</v>
      </c>
      <c r="AR7">
        <f>'AHarv+PermP'!AR7</f>
        <v>3940094</v>
      </c>
      <c r="AS7">
        <f>'AHarv+PermP'!AS7</f>
        <v>3938624</v>
      </c>
      <c r="AT7">
        <f>'AHarv+PermP'!AT7</f>
        <v>3933584</v>
      </c>
      <c r="AU7">
        <f>'AHarv+PermP'!AU7</f>
        <v>3975059</v>
      </c>
      <c r="AV7">
        <f>'AHarv+PermP'!AV7</f>
        <v>3954767</v>
      </c>
      <c r="AW7">
        <f>'AHarv+PermP'!AW7</f>
        <v>4016010</v>
      </c>
      <c r="AX7">
        <f>'AHarv+PermP'!AX7</f>
        <v>4058569</v>
      </c>
      <c r="AY7">
        <f>'AHarv+PermP'!AY7</f>
        <v>4082522</v>
      </c>
      <c r="AZ7">
        <f>'AHarv+PermP'!AZ7</f>
        <v>4120455</v>
      </c>
      <c r="BA7">
        <f>'AHarv+PermP'!BA7</f>
        <v>4157993</v>
      </c>
      <c r="BB7">
        <f>'AHarv+PermP'!BB7</f>
        <v>4171580</v>
      </c>
      <c r="BC7">
        <f>'AHarv+PermP'!BC7</f>
        <v>4236176</v>
      </c>
    </row>
    <row r="8" spans="1:55">
      <c r="A8">
        <f>VLOOKUP(C8,SelectCntr!$A$2:$C$52,3,0)</f>
        <v>1</v>
      </c>
      <c r="B8" t="str">
        <f>'AHarv+PermP'!B8</f>
        <v>Chad</v>
      </c>
      <c r="C8">
        <f>'AHarv+PermP'!C8</f>
        <v>39</v>
      </c>
      <c r="D8" t="str">
        <f>'AHarv+PermP'!D8</f>
        <v>Chad</v>
      </c>
      <c r="E8" t="str">
        <f>'AHarv+PermP'!E8</f>
        <v>31+131</v>
      </c>
      <c r="F8" t="str">
        <f>'AHarv+PermP'!F8</f>
        <v>AHarv+PermP (Ha)</v>
      </c>
      <c r="G8">
        <f>'AHarv+PermP'!G8</f>
        <v>46961170</v>
      </c>
      <c r="H8">
        <f>'AHarv+PermP'!H8</f>
        <v>47001970</v>
      </c>
      <c r="I8">
        <f>'AHarv+PermP'!I8</f>
        <v>46914920</v>
      </c>
      <c r="J8">
        <f>'AHarv+PermP'!J8</f>
        <v>46908724</v>
      </c>
      <c r="K8">
        <f>'AHarv+PermP'!K8</f>
        <v>46928342</v>
      </c>
      <c r="L8">
        <f>'AHarv+PermP'!L8</f>
        <v>46719031</v>
      </c>
      <c r="M8">
        <f>'AHarv+PermP'!M8</f>
        <v>46742488</v>
      </c>
      <c r="N8">
        <f>'AHarv+PermP'!N8</f>
        <v>46782415</v>
      </c>
      <c r="O8">
        <f>'AHarv+PermP'!O8</f>
        <v>46704836</v>
      </c>
      <c r="P8">
        <f>'AHarv+PermP'!P8</f>
        <v>46653837</v>
      </c>
      <c r="Q8">
        <f>'AHarv+PermP'!Q8</f>
        <v>46737534</v>
      </c>
      <c r="R8">
        <f>'AHarv+PermP'!R8</f>
        <v>46670333</v>
      </c>
      <c r="S8">
        <f>'AHarv+PermP'!S8</f>
        <v>46578173</v>
      </c>
      <c r="T8">
        <f>'AHarv+PermP'!T8</f>
        <v>46596793</v>
      </c>
      <c r="U8">
        <f>'AHarv+PermP'!U8</f>
        <v>46766753</v>
      </c>
      <c r="V8">
        <f>'AHarv+PermP'!V8</f>
        <v>46889953</v>
      </c>
      <c r="W8">
        <f>'AHarv+PermP'!W8</f>
        <v>46884418</v>
      </c>
      <c r="X8">
        <f>'AHarv+PermP'!X8</f>
        <v>46927887</v>
      </c>
      <c r="Y8">
        <f>'AHarv+PermP'!Y8</f>
        <v>46724963</v>
      </c>
      <c r="Z8">
        <f>'AHarv+PermP'!Z8</f>
        <v>46656175</v>
      </c>
      <c r="AA8">
        <f>'AHarv+PermP'!AA8</f>
        <v>46129571</v>
      </c>
      <c r="AB8">
        <f>'AHarv+PermP'!AB8</f>
        <v>46094543</v>
      </c>
      <c r="AC8">
        <f>'AHarv+PermP'!AC8</f>
        <v>46432422</v>
      </c>
      <c r="AD8">
        <f>'AHarv+PermP'!AD8</f>
        <v>46251731</v>
      </c>
      <c r="AE8">
        <f>'AHarv+PermP'!AE8</f>
        <v>46727415</v>
      </c>
      <c r="AF8">
        <f>'AHarv+PermP'!AF8</f>
        <v>46643481</v>
      </c>
      <c r="AG8">
        <f>'AHarv+PermP'!AG8</f>
        <v>46570126</v>
      </c>
      <c r="AH8">
        <f>'AHarv+PermP'!AH8</f>
        <v>46696648</v>
      </c>
      <c r="AI8">
        <f>'AHarv+PermP'!AI8</f>
        <v>46709437</v>
      </c>
      <c r="AJ8">
        <f>'AHarv+PermP'!AJ8</f>
        <v>46747440</v>
      </c>
      <c r="AK8">
        <f>'AHarv+PermP'!AK8</f>
        <v>47109875</v>
      </c>
      <c r="AL8">
        <f>'AHarv+PermP'!AL8</f>
        <v>47103640</v>
      </c>
      <c r="AM8">
        <f>'AHarv+PermP'!AM8</f>
        <v>46928315</v>
      </c>
      <c r="AN8">
        <f>'AHarv+PermP'!AN8</f>
        <v>47352327</v>
      </c>
      <c r="AO8">
        <f>'AHarv+PermP'!AO8</f>
        <v>47382099</v>
      </c>
      <c r="AP8">
        <f>'AHarv+PermP'!AP8</f>
        <v>47372167</v>
      </c>
      <c r="AQ8">
        <f>'AHarv+PermP'!AQ8</f>
        <v>47850329</v>
      </c>
      <c r="AR8">
        <f>'AHarv+PermP'!AR8</f>
        <v>48071488</v>
      </c>
      <c r="AS8">
        <f>'AHarv+PermP'!AS8</f>
        <v>47931404</v>
      </c>
      <c r="AT8">
        <f>'AHarv+PermP'!AT8</f>
        <v>47930949</v>
      </c>
      <c r="AU8">
        <f>'AHarv+PermP'!AU8</f>
        <v>48389599</v>
      </c>
      <c r="AV8">
        <f>'AHarv+PermP'!AV8</f>
        <v>48073426</v>
      </c>
      <c r="AW8">
        <f>'AHarv+PermP'!AW8</f>
        <v>48298846</v>
      </c>
      <c r="AX8">
        <f>'AHarv+PermP'!AX8</f>
        <v>48140435</v>
      </c>
      <c r="AY8">
        <f>'AHarv+PermP'!AY8</f>
        <v>48774812</v>
      </c>
      <c r="AZ8">
        <f>'AHarv+PermP'!AZ8</f>
        <v>48742504</v>
      </c>
      <c r="BA8">
        <f>'AHarv+PermP'!BA8</f>
        <v>48567849</v>
      </c>
      <c r="BB8">
        <f>'AHarv+PermP'!BB8</f>
        <v>48677101</v>
      </c>
      <c r="BC8">
        <f>'AHarv+PermP'!BC8</f>
        <v>48627171</v>
      </c>
    </row>
    <row r="9" spans="1:55">
      <c r="A9">
        <f>VLOOKUP(C9,SelectCntr!$A$2:$C$52,3,0)</f>
        <v>2</v>
      </c>
      <c r="B9" t="str">
        <f>'AHarv+PermP'!B9</f>
        <v>Comoros</v>
      </c>
      <c r="C9">
        <f>'AHarv+PermP'!C9</f>
        <v>45</v>
      </c>
      <c r="D9" t="str">
        <f>'AHarv+PermP'!D9</f>
        <v>Comoros</v>
      </c>
      <c r="E9" t="str">
        <f>'AHarv+PermP'!E9</f>
        <v>31+131</v>
      </c>
      <c r="F9" t="str">
        <f>'AHarv+PermP'!F9</f>
        <v>AHarv+PermP (Ha)</v>
      </c>
      <c r="G9">
        <f>'AHarv+PermP'!G9</f>
        <v>51890</v>
      </c>
      <c r="H9">
        <f>'AHarv+PermP'!H9</f>
        <v>52375</v>
      </c>
      <c r="I9">
        <f>'AHarv+PermP'!I9</f>
        <v>53750</v>
      </c>
      <c r="J9">
        <f>'AHarv+PermP'!J9</f>
        <v>54006</v>
      </c>
      <c r="K9">
        <f>'AHarv+PermP'!K9</f>
        <v>56170</v>
      </c>
      <c r="L9">
        <f>'AHarv+PermP'!L9</f>
        <v>57650</v>
      </c>
      <c r="M9">
        <f>'AHarv+PermP'!M9</f>
        <v>56656</v>
      </c>
      <c r="N9">
        <f>'AHarv+PermP'!N9</f>
        <v>54800</v>
      </c>
      <c r="O9">
        <f>'AHarv+PermP'!O9</f>
        <v>55202</v>
      </c>
      <c r="P9">
        <f>'AHarv+PermP'!P9</f>
        <v>55400</v>
      </c>
      <c r="Q9">
        <f>'AHarv+PermP'!Q9</f>
        <v>55500</v>
      </c>
      <c r="R9">
        <f>'AHarv+PermP'!R9</f>
        <v>54925</v>
      </c>
      <c r="S9">
        <f>'AHarv+PermP'!S9</f>
        <v>55370</v>
      </c>
      <c r="T9">
        <f>'AHarv+PermP'!T9</f>
        <v>56570</v>
      </c>
      <c r="U9">
        <f>'AHarv+PermP'!U9</f>
        <v>56260</v>
      </c>
      <c r="V9">
        <f>'AHarv+PermP'!V9</f>
        <v>55450</v>
      </c>
      <c r="W9">
        <f>'AHarv+PermP'!W9</f>
        <v>57095</v>
      </c>
      <c r="X9">
        <f>'AHarv+PermP'!X9</f>
        <v>59945</v>
      </c>
      <c r="Y9">
        <f>'AHarv+PermP'!Y9</f>
        <v>62695</v>
      </c>
      <c r="Z9">
        <f>'AHarv+PermP'!Z9</f>
        <v>63372</v>
      </c>
      <c r="AA9">
        <f>'AHarv+PermP'!AA9</f>
        <v>63995</v>
      </c>
      <c r="AB9">
        <f>'AHarv+PermP'!AB9</f>
        <v>66428</v>
      </c>
      <c r="AC9">
        <f>'AHarv+PermP'!AC9</f>
        <v>66335</v>
      </c>
      <c r="AD9">
        <f>'AHarv+PermP'!AD9</f>
        <v>65990</v>
      </c>
      <c r="AE9">
        <f>'AHarv+PermP'!AE9</f>
        <v>75065</v>
      </c>
      <c r="AF9">
        <f>'AHarv+PermP'!AF9</f>
        <v>77128</v>
      </c>
      <c r="AG9">
        <f>'AHarv+PermP'!AG9</f>
        <v>81446</v>
      </c>
      <c r="AH9">
        <f>'AHarv+PermP'!AH9</f>
        <v>82647</v>
      </c>
      <c r="AI9">
        <f>'AHarv+PermP'!AI9</f>
        <v>83945</v>
      </c>
      <c r="AJ9">
        <f>'AHarv+PermP'!AJ9</f>
        <v>87150</v>
      </c>
      <c r="AK9">
        <f>'AHarv+PermP'!AK9</f>
        <v>87345</v>
      </c>
      <c r="AL9">
        <f>'AHarv+PermP'!AL9</f>
        <v>88818</v>
      </c>
      <c r="AM9">
        <f>'AHarv+PermP'!AM9</f>
        <v>89951</v>
      </c>
      <c r="AN9">
        <f>'AHarv+PermP'!AN9</f>
        <v>94516</v>
      </c>
      <c r="AO9">
        <f>'AHarv+PermP'!AO9</f>
        <v>96848</v>
      </c>
      <c r="AP9">
        <f>'AHarv+PermP'!AP9</f>
        <v>102518</v>
      </c>
      <c r="AQ9">
        <f>'AHarv+PermP'!AQ9</f>
        <v>105659</v>
      </c>
      <c r="AR9">
        <f>'AHarv+PermP'!AR9</f>
        <v>111613</v>
      </c>
      <c r="AS9">
        <f>'AHarv+PermP'!AS9</f>
        <v>112593</v>
      </c>
      <c r="AT9">
        <f>'AHarv+PermP'!AT9</f>
        <v>118750</v>
      </c>
      <c r="AU9">
        <f>'AHarv+PermP'!AU9</f>
        <v>124938</v>
      </c>
      <c r="AV9">
        <f>'AHarv+PermP'!AV9</f>
        <v>124004</v>
      </c>
      <c r="AW9">
        <f>'AHarv+PermP'!AW9</f>
        <v>121850</v>
      </c>
      <c r="AX9">
        <f>'AHarv+PermP'!AX9</f>
        <v>124145</v>
      </c>
      <c r="AY9">
        <f>'AHarv+PermP'!AY9</f>
        <v>116112</v>
      </c>
      <c r="AZ9">
        <f>'AHarv+PermP'!AZ9</f>
        <v>121229</v>
      </c>
      <c r="BA9">
        <f>'AHarv+PermP'!BA9</f>
        <v>118996</v>
      </c>
      <c r="BB9">
        <f>'AHarv+PermP'!BB9</f>
        <v>131135</v>
      </c>
      <c r="BC9">
        <f>'AHarv+PermP'!BC9</f>
        <v>138882</v>
      </c>
    </row>
    <row r="10" spans="1:55">
      <c r="A10">
        <f>VLOOKUP(C10,SelectCntr!$A$2:$C$52,3,0)</f>
        <v>1</v>
      </c>
      <c r="B10" t="str">
        <f>'AHarv+PermP'!B10</f>
        <v>Congo, Rep</v>
      </c>
      <c r="C10">
        <f>'AHarv+PermP'!C10</f>
        <v>46</v>
      </c>
      <c r="D10" t="str">
        <f>'AHarv+PermP'!D10</f>
        <v>Congo, Rep</v>
      </c>
      <c r="E10" t="str">
        <f>'AHarv+PermP'!E10</f>
        <v>31+131</v>
      </c>
      <c r="F10" t="str">
        <f>'AHarv+PermP'!F10</f>
        <v>AHarv+PermP (Ha)</v>
      </c>
      <c r="G10">
        <f>'AHarv+PermP'!G10</f>
        <v>10196200</v>
      </c>
      <c r="H10">
        <f>'AHarv+PermP'!H10</f>
        <v>10202050</v>
      </c>
      <c r="I10">
        <f>'AHarv+PermP'!I10</f>
        <v>10196770</v>
      </c>
      <c r="J10">
        <f>'AHarv+PermP'!J10</f>
        <v>10198730</v>
      </c>
      <c r="K10">
        <f>'AHarv+PermP'!K10</f>
        <v>10198180</v>
      </c>
      <c r="L10">
        <f>'AHarv+PermP'!L10</f>
        <v>10194740</v>
      </c>
      <c r="M10">
        <f>'AHarv+PermP'!M10</f>
        <v>10203440</v>
      </c>
      <c r="N10">
        <f>'AHarv+PermP'!N10</f>
        <v>10208710</v>
      </c>
      <c r="O10">
        <f>'AHarv+PermP'!O10</f>
        <v>10210250</v>
      </c>
      <c r="P10">
        <f>'AHarv+PermP'!P10</f>
        <v>10209966</v>
      </c>
      <c r="Q10">
        <f>'AHarv+PermP'!Q10</f>
        <v>10220310</v>
      </c>
      <c r="R10">
        <f>'AHarv+PermP'!R10</f>
        <v>10218104</v>
      </c>
      <c r="S10">
        <f>'AHarv+PermP'!S10</f>
        <v>10224559</v>
      </c>
      <c r="T10">
        <f>'AHarv+PermP'!T10</f>
        <v>10231010</v>
      </c>
      <c r="U10">
        <f>'AHarv+PermP'!U10</f>
        <v>10225759</v>
      </c>
      <c r="V10">
        <f>'AHarv+PermP'!V10</f>
        <v>10210054</v>
      </c>
      <c r="W10">
        <f>'AHarv+PermP'!W10</f>
        <v>10231775</v>
      </c>
      <c r="X10">
        <f>'AHarv+PermP'!X10</f>
        <v>10221234</v>
      </c>
      <c r="Y10">
        <f>'AHarv+PermP'!Y10</f>
        <v>10210180</v>
      </c>
      <c r="Z10">
        <f>'AHarv+PermP'!Z10</f>
        <v>10191895</v>
      </c>
      <c r="AA10">
        <f>'AHarv+PermP'!AA10</f>
        <v>10197560</v>
      </c>
      <c r="AB10">
        <f>'AHarv+PermP'!AB10</f>
        <v>10201510</v>
      </c>
      <c r="AC10">
        <f>'AHarv+PermP'!AC10</f>
        <v>10205327</v>
      </c>
      <c r="AD10">
        <f>'AHarv+PermP'!AD10</f>
        <v>10218755</v>
      </c>
      <c r="AE10">
        <f>'AHarv+PermP'!AE10</f>
        <v>10228824</v>
      </c>
      <c r="AF10">
        <f>'AHarv+PermP'!AF10</f>
        <v>10227582</v>
      </c>
      <c r="AG10">
        <f>'AHarv+PermP'!AG10</f>
        <v>10233118</v>
      </c>
      <c r="AH10">
        <f>'AHarv+PermP'!AH10</f>
        <v>10241600</v>
      </c>
      <c r="AI10">
        <f>'AHarv+PermP'!AI10</f>
        <v>10244648</v>
      </c>
      <c r="AJ10">
        <f>'AHarv+PermP'!AJ10</f>
        <v>10225992</v>
      </c>
      <c r="AK10">
        <f>'AHarv+PermP'!AK10</f>
        <v>10204834</v>
      </c>
      <c r="AL10">
        <f>'AHarv+PermP'!AL10</f>
        <v>10207466</v>
      </c>
      <c r="AM10">
        <f>'AHarv+PermP'!AM10</f>
        <v>10224825</v>
      </c>
      <c r="AN10">
        <f>'AHarv+PermP'!AN10</f>
        <v>10222682</v>
      </c>
      <c r="AO10">
        <f>'AHarv+PermP'!AO10</f>
        <v>10204931</v>
      </c>
      <c r="AP10">
        <f>'AHarv+PermP'!AP10</f>
        <v>10210258</v>
      </c>
      <c r="AQ10">
        <f>'AHarv+PermP'!AQ10</f>
        <v>10209098</v>
      </c>
      <c r="AR10">
        <f>'AHarv+PermP'!AR10</f>
        <v>10204690</v>
      </c>
      <c r="AS10">
        <f>'AHarv+PermP'!AS10</f>
        <v>10232451</v>
      </c>
      <c r="AT10">
        <f>'AHarv+PermP'!AT10</f>
        <v>10238242</v>
      </c>
      <c r="AU10">
        <f>'AHarv+PermP'!AU10</f>
        <v>10251759</v>
      </c>
      <c r="AV10">
        <f>'AHarv+PermP'!AV10</f>
        <v>10256515</v>
      </c>
      <c r="AW10">
        <f>'AHarv+PermP'!AW10</f>
        <v>10263746</v>
      </c>
      <c r="AX10">
        <f>'AHarv+PermP'!AX10</f>
        <v>10278613</v>
      </c>
      <c r="AY10">
        <f>'AHarv+PermP'!AY10</f>
        <v>10278999</v>
      </c>
      <c r="AZ10">
        <f>'AHarv+PermP'!AZ10</f>
        <v>10288752</v>
      </c>
      <c r="BA10">
        <f>'AHarv+PermP'!BA10</f>
        <v>10278067</v>
      </c>
      <c r="BB10">
        <f>'AHarv+PermP'!BB10</f>
        <v>10296647</v>
      </c>
      <c r="BC10">
        <f>'AHarv+PermP'!BC10</f>
        <v>10345254</v>
      </c>
    </row>
    <row r="11" spans="1:55">
      <c r="A11">
        <f>VLOOKUP(C11,SelectCntr!$A$2:$C$52,3,0)</f>
        <v>1</v>
      </c>
      <c r="B11" t="str">
        <f>'AHarv+PermP'!B11</f>
        <v>Benin</v>
      </c>
      <c r="C11">
        <f>'AHarv+PermP'!C11</f>
        <v>53</v>
      </c>
      <c r="D11" t="str">
        <f>'AHarv+PermP'!D11</f>
        <v>Benin</v>
      </c>
      <c r="E11" t="str">
        <f>'AHarv+PermP'!E11</f>
        <v>31+131</v>
      </c>
      <c r="F11" t="str">
        <f>'AHarv+PermP'!F11</f>
        <v>AHarv+PermP (Ha)</v>
      </c>
      <c r="G11">
        <f>'AHarv+PermP'!G11</f>
        <v>1426279</v>
      </c>
      <c r="H11">
        <f>'AHarv+PermP'!H11</f>
        <v>1468182</v>
      </c>
      <c r="I11">
        <f>'AHarv+PermP'!I11</f>
        <v>1433635</v>
      </c>
      <c r="J11">
        <f>'AHarv+PermP'!J11</f>
        <v>1384070</v>
      </c>
      <c r="K11">
        <f>'AHarv+PermP'!K11</f>
        <v>1387530</v>
      </c>
      <c r="L11">
        <f>'AHarv+PermP'!L11</f>
        <v>1350038</v>
      </c>
      <c r="M11">
        <f>'AHarv+PermP'!M11</f>
        <v>1430994</v>
      </c>
      <c r="N11">
        <f>'AHarv+PermP'!N11</f>
        <v>1414269</v>
      </c>
      <c r="O11">
        <f>'AHarv+PermP'!O11</f>
        <v>1421072</v>
      </c>
      <c r="P11">
        <f>'AHarv+PermP'!P11</f>
        <v>1448002</v>
      </c>
      <c r="Q11">
        <f>'AHarv+PermP'!Q11</f>
        <v>1376828</v>
      </c>
      <c r="R11">
        <f>'AHarv+PermP'!R11</f>
        <v>1392909</v>
      </c>
      <c r="S11">
        <f>'AHarv+PermP'!S11</f>
        <v>1374293</v>
      </c>
      <c r="T11">
        <f>'AHarv+PermP'!T11</f>
        <v>1320231</v>
      </c>
      <c r="U11">
        <f>'AHarv+PermP'!U11</f>
        <v>1220736</v>
      </c>
      <c r="V11">
        <f>'AHarv+PermP'!V11</f>
        <v>1238293</v>
      </c>
      <c r="W11">
        <f>'AHarv+PermP'!W11</f>
        <v>1292566</v>
      </c>
      <c r="X11">
        <f>'AHarv+PermP'!X11</f>
        <v>1501115</v>
      </c>
      <c r="Y11">
        <f>'AHarv+PermP'!Y11</f>
        <v>1488820</v>
      </c>
      <c r="Z11">
        <f>'AHarv+PermP'!Z11</f>
        <v>1373485</v>
      </c>
      <c r="AA11">
        <f>'AHarv+PermP'!AA11</f>
        <v>1457174</v>
      </c>
      <c r="AB11">
        <f>'AHarv+PermP'!AB11</f>
        <v>1464090</v>
      </c>
      <c r="AC11">
        <f>'AHarv+PermP'!AC11</f>
        <v>1502516</v>
      </c>
      <c r="AD11">
        <f>'AHarv+PermP'!AD11</f>
        <v>1581839</v>
      </c>
      <c r="AE11">
        <f>'AHarv+PermP'!AE11</f>
        <v>1668363</v>
      </c>
      <c r="AF11">
        <f>'AHarv+PermP'!AF11</f>
        <v>1725826</v>
      </c>
      <c r="AG11">
        <f>'AHarv+PermP'!AG11</f>
        <v>1622914</v>
      </c>
      <c r="AH11">
        <f>'AHarv+PermP'!AH11</f>
        <v>1835904</v>
      </c>
      <c r="AI11">
        <f>'AHarv+PermP'!AI11</f>
        <v>1819953</v>
      </c>
      <c r="AJ11">
        <f>'AHarv+PermP'!AJ11</f>
        <v>1905759</v>
      </c>
      <c r="AK11">
        <f>'AHarv+PermP'!AK11</f>
        <v>2004140</v>
      </c>
      <c r="AL11">
        <f>'AHarv+PermP'!AL11</f>
        <v>1993166</v>
      </c>
      <c r="AM11">
        <f>'AHarv+PermP'!AM11</f>
        <v>2055244</v>
      </c>
      <c r="AN11">
        <f>'AHarv+PermP'!AN11</f>
        <v>2135253</v>
      </c>
      <c r="AO11">
        <f>'AHarv+PermP'!AO11</f>
        <v>2289128</v>
      </c>
      <c r="AP11">
        <f>'AHarv+PermP'!AP11</f>
        <v>2480634</v>
      </c>
      <c r="AQ11">
        <f>'AHarv+PermP'!AQ11</f>
        <v>2634066</v>
      </c>
      <c r="AR11">
        <f>'AHarv+PermP'!AR11</f>
        <v>2701653</v>
      </c>
      <c r="AS11">
        <f>'AHarv+PermP'!AS11</f>
        <v>2760502</v>
      </c>
      <c r="AT11">
        <f>'AHarv+PermP'!AT11</f>
        <v>2831371</v>
      </c>
      <c r="AU11">
        <f>'AHarv+PermP'!AU11</f>
        <v>2849690</v>
      </c>
      <c r="AV11">
        <f>'AHarv+PermP'!AV11</f>
        <v>3119750</v>
      </c>
      <c r="AW11">
        <f>'AHarv+PermP'!AW11</f>
        <v>2956692</v>
      </c>
      <c r="AX11">
        <f>'AHarv+PermP'!AX11</f>
        <v>3009428</v>
      </c>
      <c r="AY11">
        <f>'AHarv+PermP'!AY11</f>
        <v>2994756</v>
      </c>
      <c r="AZ11">
        <f>'AHarv+PermP'!AZ11</f>
        <v>2586653</v>
      </c>
      <c r="BA11">
        <f>'AHarv+PermP'!BA11</f>
        <v>2922632</v>
      </c>
      <c r="BB11">
        <f>'AHarv+PermP'!BB11</f>
        <v>3113888</v>
      </c>
      <c r="BC11">
        <f>'AHarv+PermP'!BC11</f>
        <v>2939392</v>
      </c>
    </row>
    <row r="12" spans="1:55">
      <c r="A12">
        <f>VLOOKUP(C12,SelectCntr!$A$2:$C$52,3,0)</f>
        <v>1</v>
      </c>
      <c r="B12" t="str">
        <f>'AHarv+PermP'!B12</f>
        <v>Eq Guinea</v>
      </c>
      <c r="C12">
        <f>'AHarv+PermP'!C12</f>
        <v>61</v>
      </c>
      <c r="D12" t="str">
        <f>'AHarv+PermP'!D12</f>
        <v>Eq Guinea</v>
      </c>
      <c r="E12" t="str">
        <f>'AHarv+PermP'!E12</f>
        <v>31+131</v>
      </c>
      <c r="F12" t="str">
        <f>'AHarv+PermP'!F12</f>
        <v>AHarv+PermP (Ha)</v>
      </c>
      <c r="G12">
        <f>'AHarv+PermP'!G12</f>
        <v>232600</v>
      </c>
      <c r="H12">
        <f>'AHarv+PermP'!H12</f>
        <v>233400</v>
      </c>
      <c r="I12">
        <f>'AHarv+PermP'!I12</f>
        <v>230000</v>
      </c>
      <c r="J12">
        <f>'AHarv+PermP'!J12</f>
        <v>230500</v>
      </c>
      <c r="K12">
        <f>'AHarv+PermP'!K12</f>
        <v>230000</v>
      </c>
      <c r="L12">
        <f>'AHarv+PermP'!L12</f>
        <v>232300</v>
      </c>
      <c r="M12">
        <f>'AHarv+PermP'!M12</f>
        <v>235300</v>
      </c>
      <c r="N12">
        <f>'AHarv+PermP'!N12</f>
        <v>249500</v>
      </c>
      <c r="O12">
        <f>'AHarv+PermP'!O12</f>
        <v>238500</v>
      </c>
      <c r="P12">
        <f>'AHarv+PermP'!P12</f>
        <v>238500</v>
      </c>
      <c r="Q12">
        <f>'AHarv+PermP'!Q12</f>
        <v>239600</v>
      </c>
      <c r="R12">
        <f>'AHarv+PermP'!R12</f>
        <v>218800</v>
      </c>
      <c r="S12">
        <f>'AHarv+PermP'!S12</f>
        <v>216800</v>
      </c>
      <c r="T12">
        <f>'AHarv+PermP'!T12</f>
        <v>216300</v>
      </c>
      <c r="U12">
        <f>'AHarv+PermP'!U12</f>
        <v>216800</v>
      </c>
      <c r="V12">
        <f>'AHarv+PermP'!V12</f>
        <v>216800</v>
      </c>
      <c r="W12">
        <f>'AHarv+PermP'!W12</f>
        <v>215800</v>
      </c>
      <c r="X12">
        <f>'AHarv+PermP'!X12</f>
        <v>217800</v>
      </c>
      <c r="Y12">
        <f>'AHarv+PermP'!Y12</f>
        <v>218300</v>
      </c>
      <c r="Z12">
        <f>'AHarv+PermP'!Z12</f>
        <v>220200</v>
      </c>
      <c r="AA12">
        <f>'AHarv+PermP'!AA12</f>
        <v>220300</v>
      </c>
      <c r="AB12">
        <f>'AHarv+PermP'!AB12</f>
        <v>223700</v>
      </c>
      <c r="AC12">
        <f>'AHarv+PermP'!AC12</f>
        <v>221000</v>
      </c>
      <c r="AD12">
        <f>'AHarv+PermP'!AD12</f>
        <v>224200</v>
      </c>
      <c r="AE12">
        <f>'AHarv+PermP'!AE12</f>
        <v>228200</v>
      </c>
      <c r="AF12">
        <f>'AHarv+PermP'!AF12</f>
        <v>229300</v>
      </c>
      <c r="AG12">
        <f>'AHarv+PermP'!AG12</f>
        <v>231300</v>
      </c>
      <c r="AH12">
        <f>'AHarv+PermP'!AH12</f>
        <v>231300</v>
      </c>
      <c r="AI12">
        <f>'AHarv+PermP'!AI12</f>
        <v>231400</v>
      </c>
      <c r="AJ12">
        <f>'AHarv+PermP'!AJ12</f>
        <v>233512</v>
      </c>
      <c r="AK12">
        <f>'AHarv+PermP'!AK12</f>
        <v>228278</v>
      </c>
      <c r="AL12">
        <f>'AHarv+PermP'!AL12</f>
        <v>237787</v>
      </c>
      <c r="AM12">
        <f>'AHarv+PermP'!AM12</f>
        <v>237200</v>
      </c>
      <c r="AN12">
        <f>'AHarv+PermP'!AN12</f>
        <v>222383</v>
      </c>
      <c r="AO12">
        <f>'AHarv+PermP'!AO12</f>
        <v>211861</v>
      </c>
      <c r="AP12">
        <f>'AHarv+PermP'!AP12</f>
        <v>210416</v>
      </c>
      <c r="AQ12">
        <f>'AHarv+PermP'!AQ12</f>
        <v>219423</v>
      </c>
      <c r="AR12">
        <f>'AHarv+PermP'!AR12</f>
        <v>209064</v>
      </c>
      <c r="AS12">
        <f>'AHarv+PermP'!AS12</f>
        <v>218547</v>
      </c>
      <c r="AT12">
        <f>'AHarv+PermP'!AT12</f>
        <v>217537</v>
      </c>
      <c r="AU12">
        <f>'AHarv+PermP'!AU12</f>
        <v>211655</v>
      </c>
      <c r="AV12">
        <f>'AHarv+PermP'!AV12</f>
        <v>190600</v>
      </c>
      <c r="AW12">
        <f>'AHarv+PermP'!AW12</f>
        <v>197145</v>
      </c>
      <c r="AX12">
        <f>'AHarv+PermP'!AX12</f>
        <v>204824</v>
      </c>
      <c r="AY12">
        <f>'AHarv+PermP'!AY12</f>
        <v>204666</v>
      </c>
      <c r="AZ12">
        <f>'AHarv+PermP'!AZ12</f>
        <v>196730</v>
      </c>
      <c r="BA12">
        <f>'AHarv+PermP'!BA12</f>
        <v>201712</v>
      </c>
      <c r="BB12">
        <f>'AHarv+PermP'!BB12</f>
        <v>194875</v>
      </c>
      <c r="BC12">
        <f>'AHarv+PermP'!BC12</f>
        <v>201933</v>
      </c>
    </row>
    <row r="13" spans="1:55">
      <c r="A13">
        <f>VLOOKUP(C13,SelectCntr!$A$2:$C$52,3,0)</f>
        <v>2</v>
      </c>
      <c r="B13" t="str">
        <f>'AHarv+PermP'!B13</f>
        <v>Ethiopia Pdr</v>
      </c>
      <c r="C13">
        <f>'AHarv+PermP'!C13</f>
        <v>62</v>
      </c>
      <c r="D13" t="str">
        <f>'AHarv+PermP'!D13</f>
        <v>Ethiopia Pdr</v>
      </c>
      <c r="E13" t="str">
        <f>'AHarv+PermP'!E13</f>
        <v>31+131</v>
      </c>
      <c r="F13" t="str">
        <f>'AHarv+PermP'!F13</f>
        <v>AHarv+PermP (Ha)</v>
      </c>
      <c r="G13">
        <f>'AHarv+PermP'!G13</f>
        <v>54653000</v>
      </c>
      <c r="H13">
        <f>'AHarv+PermP'!H13</f>
        <v>55026650</v>
      </c>
      <c r="I13">
        <f>'AHarv+PermP'!I13</f>
        <v>55060280</v>
      </c>
      <c r="J13">
        <f>'AHarv+PermP'!J13</f>
        <v>55074740</v>
      </c>
      <c r="K13">
        <f>'AHarv+PermP'!K13</f>
        <v>55131450</v>
      </c>
      <c r="L13">
        <f>'AHarv+PermP'!L13</f>
        <v>55187900</v>
      </c>
      <c r="M13">
        <f>'AHarv+PermP'!M13</f>
        <v>55256400</v>
      </c>
      <c r="N13">
        <f>'AHarv+PermP'!N13</f>
        <v>55346720</v>
      </c>
      <c r="O13">
        <f>'AHarv+PermP'!O13</f>
        <v>55428170</v>
      </c>
      <c r="P13">
        <f>'AHarv+PermP'!P13</f>
        <v>55511900</v>
      </c>
      <c r="Q13">
        <f>'AHarv+PermP'!Q13</f>
        <v>55595380</v>
      </c>
      <c r="R13">
        <f>'AHarv+PermP'!R13</f>
        <v>55278195</v>
      </c>
      <c r="S13">
        <f>'AHarv+PermP'!S13</f>
        <v>54151335</v>
      </c>
      <c r="T13">
        <f>'AHarv+PermP'!T13</f>
        <v>54005194</v>
      </c>
      <c r="U13">
        <f>'AHarv+PermP'!U13</f>
        <v>53136035</v>
      </c>
      <c r="V13">
        <f>'AHarv+PermP'!V13</f>
        <v>52758888</v>
      </c>
      <c r="W13">
        <f>'AHarv+PermP'!W13</f>
        <v>52520241</v>
      </c>
      <c r="X13">
        <f>'AHarv+PermP'!X13</f>
        <v>52646765</v>
      </c>
      <c r="Y13">
        <f>'AHarv+PermP'!Y13</f>
        <v>52788528</v>
      </c>
      <c r="Z13">
        <f>'AHarv+PermP'!Z13</f>
        <v>53348667</v>
      </c>
      <c r="AA13">
        <f>'AHarv+PermP'!AA13</f>
        <v>52896882</v>
      </c>
      <c r="AB13">
        <f>'AHarv+PermP'!AB13</f>
        <v>52876971</v>
      </c>
      <c r="AC13">
        <f>'AHarv+PermP'!AC13</f>
        <v>53181802</v>
      </c>
      <c r="AD13">
        <f>'AHarv+PermP'!AD13</f>
        <v>52720003</v>
      </c>
      <c r="AE13">
        <f>'AHarv+PermP'!AE13</f>
        <v>52889268</v>
      </c>
      <c r="AF13">
        <f>'AHarv+PermP'!AF13</f>
        <v>52926712</v>
      </c>
      <c r="AG13">
        <f>'AHarv+PermP'!AG13</f>
        <v>52732325</v>
      </c>
      <c r="AH13">
        <f>'AHarv+PermP'!AH13</f>
        <v>52922689</v>
      </c>
      <c r="AI13">
        <f>'AHarv+PermP'!AI13</f>
        <v>52664092</v>
      </c>
      <c r="AJ13">
        <f>'AHarv+PermP'!AJ13</f>
        <v>52744135</v>
      </c>
      <c r="AK13">
        <f>'AHarv+PermP'!AK13</f>
        <v>52272218</v>
      </c>
      <c r="AL13">
        <f>'AHarv+PermP'!AL13</f>
        <v>52198970</v>
      </c>
      <c r="AM13">
        <f>'AHarv+PermP'!AM13</f>
        <v>0</v>
      </c>
      <c r="AN13">
        <f>'AHarv+PermP'!AN13</f>
        <v>0</v>
      </c>
      <c r="AO13">
        <f>'AHarv+PermP'!AO13</f>
        <v>0</v>
      </c>
      <c r="AP13">
        <f>'AHarv+PermP'!AP13</f>
        <v>0</v>
      </c>
      <c r="AQ13">
        <f>'AHarv+PermP'!AQ13</f>
        <v>0</v>
      </c>
      <c r="AR13">
        <f>'AHarv+PermP'!AR13</f>
        <v>0</v>
      </c>
      <c r="AS13">
        <f>'AHarv+PermP'!AS13</f>
        <v>0</v>
      </c>
      <c r="AT13">
        <f>'AHarv+PermP'!AT13</f>
        <v>0</v>
      </c>
      <c r="AU13">
        <f>'AHarv+PermP'!AU13</f>
        <v>0</v>
      </c>
      <c r="AV13">
        <f>'AHarv+PermP'!AV13</f>
        <v>0</v>
      </c>
      <c r="AW13">
        <f>'AHarv+PermP'!AW13</f>
        <v>0</v>
      </c>
      <c r="AX13">
        <f>'AHarv+PermP'!AX13</f>
        <v>0</v>
      </c>
      <c r="AY13">
        <f>'AHarv+PermP'!AY13</f>
        <v>0</v>
      </c>
      <c r="AZ13">
        <f>'AHarv+PermP'!AZ13</f>
        <v>0</v>
      </c>
      <c r="BA13">
        <f>'AHarv+PermP'!BA13</f>
        <v>0</v>
      </c>
      <c r="BB13">
        <f>'AHarv+PermP'!BB13</f>
        <v>0</v>
      </c>
      <c r="BC13">
        <f>'AHarv+PermP'!BC13</f>
        <v>0</v>
      </c>
    </row>
    <row r="14" spans="1:55">
      <c r="A14">
        <f>VLOOKUP(C14,SelectCntr!$A$2:$C$52,3,0)</f>
        <v>2</v>
      </c>
      <c r="B14" t="str">
        <f>'AHarv+PermP'!B14</f>
        <v>Djibouti</v>
      </c>
      <c r="C14">
        <f>'AHarv+PermP'!C14</f>
        <v>72</v>
      </c>
      <c r="D14" t="str">
        <f>'AHarv+PermP'!D14</f>
        <v>Djibouti</v>
      </c>
      <c r="E14" t="str">
        <f>'AHarv+PermP'!E14</f>
        <v>31+131</v>
      </c>
      <c r="F14" t="str">
        <f>'AHarv+PermP'!F14</f>
        <v>AHarv+PermP (Ha)</v>
      </c>
      <c r="G14">
        <f>'AHarv+PermP'!G14</f>
        <v>1300200</v>
      </c>
      <c r="H14">
        <f>'AHarv+PermP'!H14</f>
        <v>1300200</v>
      </c>
      <c r="I14">
        <f>'AHarv+PermP'!I14</f>
        <v>1300200</v>
      </c>
      <c r="J14">
        <f>'AHarv+PermP'!J14</f>
        <v>1300200</v>
      </c>
      <c r="K14">
        <f>'AHarv+PermP'!K14</f>
        <v>1300280</v>
      </c>
      <c r="L14">
        <f>'AHarv+PermP'!L14</f>
        <v>1300290</v>
      </c>
      <c r="M14">
        <f>'AHarv+PermP'!M14</f>
        <v>1300310</v>
      </c>
      <c r="N14">
        <f>'AHarv+PermP'!N14</f>
        <v>1300330</v>
      </c>
      <c r="O14">
        <f>'AHarv+PermP'!O14</f>
        <v>1300340</v>
      </c>
      <c r="P14">
        <f>'AHarv+PermP'!P14</f>
        <v>1300350</v>
      </c>
      <c r="Q14">
        <f>'AHarv+PermP'!Q14</f>
        <v>1300350</v>
      </c>
      <c r="R14">
        <f>'AHarv+PermP'!R14</f>
        <v>1300460</v>
      </c>
      <c r="S14">
        <f>'AHarv+PermP'!S14</f>
        <v>1300470</v>
      </c>
      <c r="T14">
        <f>'AHarv+PermP'!T14</f>
        <v>1300480</v>
      </c>
      <c r="U14">
        <f>'AHarv+PermP'!U14</f>
        <v>1300480</v>
      </c>
      <c r="V14">
        <f>'AHarv+PermP'!V14</f>
        <v>1300530</v>
      </c>
      <c r="W14">
        <f>'AHarv+PermP'!W14</f>
        <v>1300570</v>
      </c>
      <c r="X14">
        <f>'AHarv+PermP'!X14</f>
        <v>1300600</v>
      </c>
      <c r="Y14">
        <f>'AHarv+PermP'!Y14</f>
        <v>1300900</v>
      </c>
      <c r="Z14">
        <f>'AHarv+PermP'!Z14</f>
        <v>1303300</v>
      </c>
      <c r="AA14">
        <f>'AHarv+PermP'!AA14</f>
        <v>1303402</v>
      </c>
      <c r="AB14">
        <f>'AHarv+PermP'!AB14</f>
        <v>1303502</v>
      </c>
      <c r="AC14">
        <f>'AHarv+PermP'!AC14</f>
        <v>1303502</v>
      </c>
      <c r="AD14">
        <f>'AHarv+PermP'!AD14</f>
        <v>1303803</v>
      </c>
      <c r="AE14">
        <f>'AHarv+PermP'!AE14</f>
        <v>1304084</v>
      </c>
      <c r="AF14">
        <f>'AHarv+PermP'!AF14</f>
        <v>1304486</v>
      </c>
      <c r="AG14">
        <f>'AHarv+PermP'!AG14</f>
        <v>1304561</v>
      </c>
      <c r="AH14">
        <f>'AHarv+PermP'!AH14</f>
        <v>1304106</v>
      </c>
      <c r="AI14">
        <f>'AHarv+PermP'!AI14</f>
        <v>1304748</v>
      </c>
      <c r="AJ14">
        <f>'AHarv+PermP'!AJ14</f>
        <v>1309655</v>
      </c>
      <c r="AK14">
        <f>'AHarv+PermP'!AK14</f>
        <v>1347620</v>
      </c>
      <c r="AL14">
        <f>'AHarv+PermP'!AL14</f>
        <v>1382730</v>
      </c>
      <c r="AM14">
        <f>'AHarv+PermP'!AM14</f>
        <v>1412861</v>
      </c>
      <c r="AN14">
        <f>'AHarv+PermP'!AN14</f>
        <v>1413877</v>
      </c>
      <c r="AO14">
        <f>'AHarv+PermP'!AO14</f>
        <v>1464636</v>
      </c>
      <c r="AP14">
        <f>'AHarv+PermP'!AP14</f>
        <v>1494153</v>
      </c>
      <c r="AQ14">
        <f>'AHarv+PermP'!AQ14</f>
        <v>1515192</v>
      </c>
      <c r="AR14">
        <f>'AHarv+PermP'!AR14</f>
        <v>1512946</v>
      </c>
      <c r="AS14">
        <f>'AHarv+PermP'!AS14</f>
        <v>1563716</v>
      </c>
      <c r="AT14">
        <f>'AHarv+PermP'!AT14</f>
        <v>1613862</v>
      </c>
      <c r="AU14">
        <f>'AHarv+PermP'!AU14</f>
        <v>1694449</v>
      </c>
      <c r="AV14">
        <f>'AHarv+PermP'!AV14</f>
        <v>1715613</v>
      </c>
      <c r="AW14">
        <f>'AHarv+PermP'!AW14</f>
        <v>1710016</v>
      </c>
      <c r="AX14">
        <f>'AHarv+PermP'!AX14</f>
        <v>1710560</v>
      </c>
      <c r="AY14">
        <f>'AHarv+PermP'!AY14</f>
        <v>1712012</v>
      </c>
      <c r="AZ14">
        <f>'AHarv+PermP'!AZ14</f>
        <v>1709966</v>
      </c>
      <c r="BA14">
        <f>'AHarv+PermP'!BA14</f>
        <v>1709498</v>
      </c>
      <c r="BB14">
        <f>'AHarv+PermP'!BB14</f>
        <v>1709718</v>
      </c>
      <c r="BC14">
        <f>'AHarv+PermP'!BC14</f>
        <v>1711278</v>
      </c>
    </row>
    <row r="15" spans="1:55">
      <c r="A15">
        <f>VLOOKUP(C15,SelectCntr!$A$2:$C$52,3,0)</f>
        <v>1</v>
      </c>
      <c r="B15" t="str">
        <f>'AHarv+PermP'!B15</f>
        <v>Gabon</v>
      </c>
      <c r="C15">
        <f>'AHarv+PermP'!C15</f>
        <v>74</v>
      </c>
      <c r="D15" t="str">
        <f>'AHarv+PermP'!D15</f>
        <v>Gabon</v>
      </c>
      <c r="E15" t="str">
        <f>'AHarv+PermP'!E15</f>
        <v>31+131</v>
      </c>
      <c r="F15" t="str">
        <f>'AHarv+PermP'!F15</f>
        <v>AHarv+PermP (Ha)</v>
      </c>
      <c r="G15">
        <f>'AHarv+PermP'!G15</f>
        <v>5142540</v>
      </c>
      <c r="H15">
        <f>'AHarv+PermP'!H15</f>
        <v>5145470</v>
      </c>
      <c r="I15">
        <f>'AHarv+PermP'!I15</f>
        <v>5141240</v>
      </c>
      <c r="J15">
        <f>'AHarv+PermP'!J15</f>
        <v>5142094</v>
      </c>
      <c r="K15">
        <f>'AHarv+PermP'!K15</f>
        <v>5143576</v>
      </c>
      <c r="L15">
        <f>'AHarv+PermP'!L15</f>
        <v>5155470</v>
      </c>
      <c r="M15">
        <f>'AHarv+PermP'!M15</f>
        <v>5105980</v>
      </c>
      <c r="N15">
        <f>'AHarv+PermP'!N15</f>
        <v>5112110</v>
      </c>
      <c r="O15">
        <f>'AHarv+PermP'!O15</f>
        <v>5060960</v>
      </c>
      <c r="P15">
        <f>'AHarv+PermP'!P15</f>
        <v>5011805</v>
      </c>
      <c r="Q15">
        <f>'AHarv+PermP'!Q15</f>
        <v>5017040</v>
      </c>
      <c r="R15">
        <f>'AHarv+PermP'!R15</f>
        <v>4967140</v>
      </c>
      <c r="S15">
        <f>'AHarv+PermP'!S15</f>
        <v>4922250</v>
      </c>
      <c r="T15">
        <f>'AHarv+PermP'!T15</f>
        <v>4925470</v>
      </c>
      <c r="U15">
        <f>'AHarv+PermP'!U15</f>
        <v>4922967</v>
      </c>
      <c r="V15">
        <f>'AHarv+PermP'!V15</f>
        <v>4876647</v>
      </c>
      <c r="W15">
        <f>'AHarv+PermP'!W15</f>
        <v>4888793</v>
      </c>
      <c r="X15">
        <f>'AHarv+PermP'!X15</f>
        <v>4898276</v>
      </c>
      <c r="Y15">
        <f>'AHarv+PermP'!Y15</f>
        <v>4852865</v>
      </c>
      <c r="Z15">
        <f>'AHarv+PermP'!Z15</f>
        <v>4862558</v>
      </c>
      <c r="AA15">
        <f>'AHarv+PermP'!AA15</f>
        <v>4857150</v>
      </c>
      <c r="AB15">
        <f>'AHarv+PermP'!AB15</f>
        <v>4858460</v>
      </c>
      <c r="AC15">
        <f>'AHarv+PermP'!AC15</f>
        <v>4861820</v>
      </c>
      <c r="AD15">
        <f>'AHarv+PermP'!AD15</f>
        <v>4862779</v>
      </c>
      <c r="AE15">
        <f>'AHarv+PermP'!AE15</f>
        <v>4868890</v>
      </c>
      <c r="AF15">
        <f>'AHarv+PermP'!AF15</f>
        <v>4876380</v>
      </c>
      <c r="AG15">
        <f>'AHarv+PermP'!AG15</f>
        <v>4880570</v>
      </c>
      <c r="AH15">
        <f>'AHarv+PermP'!AH15</f>
        <v>4893790</v>
      </c>
      <c r="AI15">
        <f>'AHarv+PermP'!AI15</f>
        <v>4895318</v>
      </c>
      <c r="AJ15">
        <f>'AHarv+PermP'!AJ15</f>
        <v>4901788</v>
      </c>
      <c r="AK15">
        <f>'AHarv+PermP'!AK15</f>
        <v>4896718</v>
      </c>
      <c r="AL15">
        <f>'AHarv+PermP'!AL15</f>
        <v>4900441</v>
      </c>
      <c r="AM15">
        <f>'AHarv+PermP'!AM15</f>
        <v>4897557</v>
      </c>
      <c r="AN15">
        <f>'AHarv+PermP'!AN15</f>
        <v>4894477</v>
      </c>
      <c r="AO15">
        <f>'AHarv+PermP'!AO15</f>
        <v>4832544</v>
      </c>
      <c r="AP15">
        <f>'AHarv+PermP'!AP15</f>
        <v>4847739</v>
      </c>
      <c r="AQ15">
        <f>'AHarv+PermP'!AQ15</f>
        <v>4858760</v>
      </c>
      <c r="AR15">
        <f>'AHarv+PermP'!AR15</f>
        <v>4865087</v>
      </c>
      <c r="AS15">
        <f>'AHarv+PermP'!AS15</f>
        <v>4861544</v>
      </c>
      <c r="AT15">
        <f>'AHarv+PermP'!AT15</f>
        <v>4866628</v>
      </c>
      <c r="AU15">
        <f>'AHarv+PermP'!AU15</f>
        <v>4873937</v>
      </c>
      <c r="AV15">
        <f>'AHarv+PermP'!AV15</f>
        <v>4879433</v>
      </c>
      <c r="AW15">
        <f>'AHarv+PermP'!AW15</f>
        <v>4886850</v>
      </c>
      <c r="AX15">
        <f>'AHarv+PermP'!AX15</f>
        <v>4887120</v>
      </c>
      <c r="AY15">
        <f>'AHarv+PermP'!AY15</f>
        <v>4894351</v>
      </c>
      <c r="AZ15">
        <f>'AHarv+PermP'!AZ15</f>
        <v>4888847</v>
      </c>
      <c r="BA15">
        <f>'AHarv+PermP'!BA15</f>
        <v>4883487</v>
      </c>
      <c r="BB15">
        <f>'AHarv+PermP'!BB15</f>
        <v>4884817</v>
      </c>
      <c r="BC15">
        <f>'AHarv+PermP'!BC15</f>
        <v>4919236</v>
      </c>
    </row>
    <row r="16" spans="1:55">
      <c r="A16">
        <f>VLOOKUP(C16,SelectCntr!$A$2:$C$52,3,0)</f>
        <v>1</v>
      </c>
      <c r="B16" t="str">
        <f>'AHarv+PermP'!B16</f>
        <v>Gambia</v>
      </c>
      <c r="C16">
        <f>'AHarv+PermP'!C16</f>
        <v>75</v>
      </c>
      <c r="D16" t="str">
        <f>'AHarv+PermP'!D16</f>
        <v>Gambia</v>
      </c>
      <c r="E16" t="str">
        <f>'AHarv+PermP'!E16</f>
        <v>31+131</v>
      </c>
      <c r="F16" t="str">
        <f>'AHarv+PermP'!F16</f>
        <v>AHarv+PermP (Ha)</v>
      </c>
      <c r="G16">
        <f>'AHarv+PermP'!G16</f>
        <v>588879</v>
      </c>
      <c r="H16">
        <f>'AHarv+PermP'!H16</f>
        <v>594010</v>
      </c>
      <c r="I16">
        <f>'AHarv+PermP'!I16</f>
        <v>593360</v>
      </c>
      <c r="J16">
        <f>'AHarv+PermP'!J16</f>
        <v>595489</v>
      </c>
      <c r="K16">
        <f>'AHarv+PermP'!K16</f>
        <v>596891</v>
      </c>
      <c r="L16">
        <f>'AHarv+PermP'!L16</f>
        <v>598340</v>
      </c>
      <c r="M16">
        <f>'AHarv+PermP'!M16</f>
        <v>576840</v>
      </c>
      <c r="N16">
        <f>'AHarv+PermP'!N16</f>
        <v>589972</v>
      </c>
      <c r="O16">
        <f>'AHarv+PermP'!O16</f>
        <v>585044</v>
      </c>
      <c r="P16">
        <f>'AHarv+PermP'!P16</f>
        <v>589673</v>
      </c>
      <c r="Q16">
        <f>'AHarv+PermP'!Q16</f>
        <v>600802</v>
      </c>
      <c r="R16">
        <f>'AHarv+PermP'!R16</f>
        <v>588610</v>
      </c>
      <c r="S16">
        <f>'AHarv+PermP'!S16</f>
        <v>604367</v>
      </c>
      <c r="T16">
        <f>'AHarv+PermP'!T16</f>
        <v>582150</v>
      </c>
      <c r="U16">
        <f>'AHarv+PermP'!U16</f>
        <v>574451</v>
      </c>
      <c r="V16">
        <f>'AHarv+PermP'!V16</f>
        <v>575928</v>
      </c>
      <c r="W16">
        <f>'AHarv+PermP'!W16</f>
        <v>575358</v>
      </c>
      <c r="X16">
        <f>'AHarv+PermP'!X16</f>
        <v>587296</v>
      </c>
      <c r="Y16">
        <f>'AHarv+PermP'!Y16</f>
        <v>530979</v>
      </c>
      <c r="Z16">
        <f>'AHarv+PermP'!Z16</f>
        <v>545953</v>
      </c>
      <c r="AA16">
        <f>'AHarv+PermP'!AA16</f>
        <v>573235</v>
      </c>
      <c r="AB16">
        <f>'AHarv+PermP'!AB16</f>
        <v>595540</v>
      </c>
      <c r="AC16">
        <f>'AHarv+PermP'!AC16</f>
        <v>574935</v>
      </c>
      <c r="AD16">
        <f>'AHarv+PermP'!AD16</f>
        <v>576882</v>
      </c>
      <c r="AE16">
        <f>'AHarv+PermP'!AE16</f>
        <v>627913</v>
      </c>
      <c r="AF16">
        <f>'AHarv+PermP'!AF16</f>
        <v>635459</v>
      </c>
      <c r="AG16">
        <f>'AHarv+PermP'!AG16</f>
        <v>651775</v>
      </c>
      <c r="AH16">
        <f>'AHarv+PermP'!AH16</f>
        <v>654067</v>
      </c>
      <c r="AI16">
        <f>'AHarv+PermP'!AI16</f>
        <v>649977</v>
      </c>
      <c r="AJ16">
        <f>'AHarv+PermP'!AJ16</f>
        <v>658559</v>
      </c>
      <c r="AK16">
        <f>'AHarv+PermP'!AK16</f>
        <v>658926</v>
      </c>
      <c r="AL16">
        <f>'AHarv+PermP'!AL16</f>
        <v>623008</v>
      </c>
      <c r="AM16">
        <f>'AHarv+PermP'!AM16</f>
        <v>626574</v>
      </c>
      <c r="AN16">
        <f>'AHarv+PermP'!AN16</f>
        <v>643639</v>
      </c>
      <c r="AO16">
        <f>'AHarv+PermP'!AO16</f>
        <v>664946</v>
      </c>
      <c r="AP16">
        <f>'AHarv+PermP'!AP16</f>
        <v>650935</v>
      </c>
      <c r="AQ16">
        <f>'AHarv+PermP'!AQ16</f>
        <v>670731</v>
      </c>
      <c r="AR16">
        <f>'AHarv+PermP'!AR16</f>
        <v>647385</v>
      </c>
      <c r="AS16">
        <f>'AHarv+PermP'!AS16</f>
        <v>678443</v>
      </c>
      <c r="AT16">
        <f>'AHarv+PermP'!AT16</f>
        <v>678926</v>
      </c>
      <c r="AU16">
        <f>'AHarv+PermP'!AU16</f>
        <v>716529</v>
      </c>
      <c r="AV16">
        <f>'AHarv+PermP'!AV16</f>
        <v>622198</v>
      </c>
      <c r="AW16">
        <f>'AHarv+PermP'!AW16</f>
        <v>621218</v>
      </c>
      <c r="AX16">
        <f>'AHarv+PermP'!AX16</f>
        <v>638909</v>
      </c>
      <c r="AY16">
        <f>'AHarv+PermP'!AY16</f>
        <v>634597</v>
      </c>
      <c r="AZ16">
        <f>'AHarv+PermP'!AZ16</f>
        <v>643313</v>
      </c>
      <c r="BA16">
        <f>'AHarv+PermP'!BA16</f>
        <v>627345</v>
      </c>
      <c r="BB16">
        <f>'AHarv+PermP'!BB16</f>
        <v>665851</v>
      </c>
      <c r="BC16">
        <f>'AHarv+PermP'!BC16</f>
        <v>731111</v>
      </c>
    </row>
    <row r="17" spans="1:55">
      <c r="A17">
        <f>VLOOKUP(C17,SelectCntr!$A$2:$C$52,3,0)</f>
        <v>1</v>
      </c>
      <c r="B17" t="str">
        <f>'AHarv+PermP'!B17</f>
        <v>Ghana</v>
      </c>
      <c r="C17">
        <f>'AHarv+PermP'!C17</f>
        <v>81</v>
      </c>
      <c r="D17" t="str">
        <f>'AHarv+PermP'!D17</f>
        <v>Ghana</v>
      </c>
      <c r="E17" t="str">
        <f>'AHarv+PermP'!E17</f>
        <v>31+131</v>
      </c>
      <c r="F17" t="str">
        <f>'AHarv+PermP'!F17</f>
        <v>AHarv+PermP (Ha)</v>
      </c>
      <c r="G17">
        <f>'AHarv+PermP'!G17</f>
        <v>11481958</v>
      </c>
      <c r="H17">
        <f>'AHarv+PermP'!H17</f>
        <v>11516230</v>
      </c>
      <c r="I17">
        <f>'AHarv+PermP'!I17</f>
        <v>11568296</v>
      </c>
      <c r="J17">
        <f>'AHarv+PermP'!J17</f>
        <v>11673943</v>
      </c>
      <c r="K17">
        <f>'AHarv+PermP'!K17</f>
        <v>11516911</v>
      </c>
      <c r="L17">
        <f>'AHarv+PermP'!L17</f>
        <v>11249151</v>
      </c>
      <c r="M17">
        <f>'AHarv+PermP'!M17</f>
        <v>11445416</v>
      </c>
      <c r="N17">
        <f>'AHarv+PermP'!N17</f>
        <v>11323207</v>
      </c>
      <c r="O17">
        <f>'AHarv+PermP'!O17</f>
        <v>11591842</v>
      </c>
      <c r="P17">
        <f>'AHarv+PermP'!P17</f>
        <v>12238337</v>
      </c>
      <c r="Q17">
        <f>'AHarv+PermP'!Q17</f>
        <v>12247928</v>
      </c>
      <c r="R17">
        <f>'AHarv+PermP'!R17</f>
        <v>12070314</v>
      </c>
      <c r="S17">
        <f>'AHarv+PermP'!S17</f>
        <v>12050254</v>
      </c>
      <c r="T17">
        <f>'AHarv+PermP'!T17</f>
        <v>12264042</v>
      </c>
      <c r="U17">
        <f>'AHarv+PermP'!U17</f>
        <v>12111404</v>
      </c>
      <c r="V17">
        <f>'AHarv+PermP'!V17</f>
        <v>11921990</v>
      </c>
      <c r="W17">
        <f>'AHarv+PermP'!W17</f>
        <v>11599017</v>
      </c>
      <c r="X17">
        <f>'AHarv+PermP'!X17</f>
        <v>11424187</v>
      </c>
      <c r="Y17">
        <f>'AHarv+PermP'!Y17</f>
        <v>11729140</v>
      </c>
      <c r="Z17">
        <f>'AHarv+PermP'!Z17</f>
        <v>11709617</v>
      </c>
      <c r="AA17">
        <f>'AHarv+PermP'!AA17</f>
        <v>11691500</v>
      </c>
      <c r="AB17">
        <f>'AHarv+PermP'!AB17</f>
        <v>11381350</v>
      </c>
      <c r="AC17">
        <f>'AHarv+PermP'!AC17</f>
        <v>11221050</v>
      </c>
      <c r="AD17">
        <f>'AHarv+PermP'!AD17</f>
        <v>12191010</v>
      </c>
      <c r="AE17">
        <f>'AHarv+PermP'!AE17</f>
        <v>11910979</v>
      </c>
      <c r="AF17">
        <f>'AHarv+PermP'!AF17</f>
        <v>11865716</v>
      </c>
      <c r="AG17">
        <f>'AHarv+PermP'!AG17</f>
        <v>11915653</v>
      </c>
      <c r="AH17">
        <f>'AHarv+PermP'!AH17</f>
        <v>11723066</v>
      </c>
      <c r="AI17">
        <f>'AHarv+PermP'!AI17</f>
        <v>12060017</v>
      </c>
      <c r="AJ17">
        <f>'AHarv+PermP'!AJ17</f>
        <v>11329535</v>
      </c>
      <c r="AK17">
        <f>'AHarv+PermP'!AK17</f>
        <v>12098023</v>
      </c>
      <c r="AL17">
        <f>'AHarv+PermP'!AL17</f>
        <v>12165138</v>
      </c>
      <c r="AM17">
        <f>'AHarv+PermP'!AM17</f>
        <v>12169128</v>
      </c>
      <c r="AN17">
        <f>'AHarv+PermP'!AN17</f>
        <v>12128778</v>
      </c>
      <c r="AO17">
        <f>'AHarv+PermP'!AO17</f>
        <v>12685392</v>
      </c>
      <c r="AP17">
        <f>'AHarv+PermP'!AP17</f>
        <v>12913112</v>
      </c>
      <c r="AQ17">
        <f>'AHarv+PermP'!AQ17</f>
        <v>12856841</v>
      </c>
      <c r="AR17">
        <f>'AHarv+PermP'!AR17</f>
        <v>13400535</v>
      </c>
      <c r="AS17">
        <f>'AHarv+PermP'!AS17</f>
        <v>13359919</v>
      </c>
      <c r="AT17">
        <f>'AHarv+PermP'!AT17</f>
        <v>13657242</v>
      </c>
      <c r="AU17">
        <f>'AHarv+PermP'!AU17</f>
        <v>13635681</v>
      </c>
      <c r="AV17">
        <f>'AHarv+PermP'!AV17</f>
        <v>14074856</v>
      </c>
      <c r="AW17">
        <f>'AHarv+PermP'!AW17</f>
        <v>14418131</v>
      </c>
      <c r="AX17">
        <f>'AHarv+PermP'!AX17</f>
        <v>14812140</v>
      </c>
      <c r="AY17">
        <f>'AHarv+PermP'!AY17</f>
        <v>14793865</v>
      </c>
      <c r="AZ17">
        <f>'AHarv+PermP'!AZ17</f>
        <v>14916225</v>
      </c>
      <c r="BA17">
        <f>'AHarv+PermP'!BA17</f>
        <v>14212804</v>
      </c>
      <c r="BB17">
        <f>'AHarv+PermP'!BB17</f>
        <v>14899343</v>
      </c>
      <c r="BC17">
        <f>'AHarv+PermP'!BC17</f>
        <v>14787583</v>
      </c>
    </row>
    <row r="18" spans="1:55">
      <c r="A18">
        <f>VLOOKUP(C18,SelectCntr!$A$2:$C$52,3,0)</f>
        <v>1</v>
      </c>
      <c r="B18" t="str">
        <f>'AHarv+PermP'!B18</f>
        <v>Guinea</v>
      </c>
      <c r="C18">
        <f>'AHarv+PermP'!C18</f>
        <v>90</v>
      </c>
      <c r="D18" t="str">
        <f>'AHarv+PermP'!D18</f>
        <v>Guinea</v>
      </c>
      <c r="E18" t="str">
        <f>'AHarv+PermP'!E18</f>
        <v>31+131</v>
      </c>
      <c r="F18" t="str">
        <f>'AHarv+PermP'!F18</f>
        <v>AHarv+PermP (Ha)</v>
      </c>
      <c r="G18">
        <f>'AHarv+PermP'!G18</f>
        <v>11839010</v>
      </c>
      <c r="H18">
        <f>'AHarv+PermP'!H18</f>
        <v>11837785</v>
      </c>
      <c r="I18">
        <f>'AHarv+PermP'!I18</f>
        <v>11815145</v>
      </c>
      <c r="J18">
        <f>'AHarv+PermP'!J18</f>
        <v>11830955</v>
      </c>
      <c r="K18">
        <f>'AHarv+PermP'!K18</f>
        <v>11810240</v>
      </c>
      <c r="L18">
        <f>'AHarv+PermP'!L18</f>
        <v>11849125</v>
      </c>
      <c r="M18">
        <f>'AHarv+PermP'!M18</f>
        <v>11887650</v>
      </c>
      <c r="N18">
        <f>'AHarv+PermP'!N18</f>
        <v>11909420</v>
      </c>
      <c r="O18">
        <f>'AHarv+PermP'!O18</f>
        <v>11901200</v>
      </c>
      <c r="P18">
        <f>'AHarv+PermP'!P18</f>
        <v>11938590</v>
      </c>
      <c r="Q18">
        <f>'AHarv+PermP'!Q18</f>
        <v>11946855</v>
      </c>
      <c r="R18">
        <f>'AHarv+PermP'!R18</f>
        <v>11926500</v>
      </c>
      <c r="S18">
        <f>'AHarv+PermP'!S18</f>
        <v>11940275</v>
      </c>
      <c r="T18">
        <f>'AHarv+PermP'!T18</f>
        <v>11958450</v>
      </c>
      <c r="U18">
        <f>'AHarv+PermP'!U18</f>
        <v>11977070</v>
      </c>
      <c r="V18">
        <f>'AHarv+PermP'!V18</f>
        <v>12009190</v>
      </c>
      <c r="W18">
        <f>'AHarv+PermP'!W18</f>
        <v>12026360</v>
      </c>
      <c r="X18">
        <f>'AHarv+PermP'!X18</f>
        <v>12046454</v>
      </c>
      <c r="Y18">
        <f>'AHarv+PermP'!Y18</f>
        <v>12070776</v>
      </c>
      <c r="Z18">
        <f>'AHarv+PermP'!Z18</f>
        <v>12093593</v>
      </c>
      <c r="AA18">
        <f>'AHarv+PermP'!AA18</f>
        <v>12112343</v>
      </c>
      <c r="AB18">
        <f>'AHarv+PermP'!AB18</f>
        <v>12126035</v>
      </c>
      <c r="AC18">
        <f>'AHarv+PermP'!AC18</f>
        <v>12146711</v>
      </c>
      <c r="AD18">
        <f>'AHarv+PermP'!AD18</f>
        <v>12209570</v>
      </c>
      <c r="AE18">
        <f>'AHarv+PermP'!AE18</f>
        <v>12234286</v>
      </c>
      <c r="AF18">
        <f>'AHarv+PermP'!AF18</f>
        <v>12204971</v>
      </c>
      <c r="AG18">
        <f>'AHarv+PermP'!AG18</f>
        <v>12202899</v>
      </c>
      <c r="AH18">
        <f>'AHarv+PermP'!AH18</f>
        <v>12256095</v>
      </c>
      <c r="AI18">
        <f>'AHarv+PermP'!AI18</f>
        <v>12303201</v>
      </c>
      <c r="AJ18">
        <f>'AHarv+PermP'!AJ18</f>
        <v>12479991</v>
      </c>
      <c r="AK18">
        <f>'AHarv+PermP'!AK18</f>
        <v>12488171</v>
      </c>
      <c r="AL18">
        <f>'AHarv+PermP'!AL18</f>
        <v>12609625</v>
      </c>
      <c r="AM18">
        <f>'AHarv+PermP'!AM18</f>
        <v>12688602</v>
      </c>
      <c r="AN18">
        <f>'AHarv+PermP'!AN18</f>
        <v>12759776</v>
      </c>
      <c r="AO18">
        <f>'AHarv+PermP'!AO18</f>
        <v>12810795</v>
      </c>
      <c r="AP18">
        <f>'AHarv+PermP'!AP18</f>
        <v>12935276</v>
      </c>
      <c r="AQ18">
        <f>'AHarv+PermP'!AQ18</f>
        <v>13030584</v>
      </c>
      <c r="AR18">
        <f>'AHarv+PermP'!AR18</f>
        <v>13137472</v>
      </c>
      <c r="AS18">
        <f>'AHarv+PermP'!AS18</f>
        <v>13258893</v>
      </c>
      <c r="AT18">
        <f>'AHarv+PermP'!AT18</f>
        <v>13316936</v>
      </c>
      <c r="AU18">
        <f>'AHarv+PermP'!AU18</f>
        <v>13245581</v>
      </c>
      <c r="AV18">
        <f>'AHarv+PermP'!AV18</f>
        <v>13394240</v>
      </c>
      <c r="AW18">
        <f>'AHarv+PermP'!AW18</f>
        <v>13529890</v>
      </c>
      <c r="AX18">
        <f>'AHarv+PermP'!AX18</f>
        <v>13644126</v>
      </c>
      <c r="AY18">
        <f>'AHarv+PermP'!AY18</f>
        <v>13805049</v>
      </c>
      <c r="AZ18">
        <f>'AHarv+PermP'!AZ18</f>
        <v>13704927</v>
      </c>
      <c r="BA18">
        <f>'AHarv+PermP'!BA18</f>
        <v>13801190</v>
      </c>
      <c r="BB18">
        <f>'AHarv+PermP'!BB18</f>
        <v>14006599</v>
      </c>
      <c r="BC18">
        <f>'AHarv+PermP'!BC18</f>
        <v>13979389</v>
      </c>
    </row>
    <row r="19" spans="1:55">
      <c r="A19">
        <f>VLOOKUP(C19,SelectCntr!$A$2:$C$52,3,0)</f>
        <v>1</v>
      </c>
      <c r="B19" t="str">
        <f>'AHarv+PermP'!B19</f>
        <v>Cote dIvoire</v>
      </c>
      <c r="C19">
        <f>'AHarv+PermP'!C19</f>
        <v>107</v>
      </c>
      <c r="D19" t="str">
        <f>'AHarv+PermP'!D19</f>
        <v>Cote dIvoire</v>
      </c>
      <c r="E19" t="str">
        <f>'AHarv+PermP'!E19</f>
        <v>31+131</v>
      </c>
      <c r="F19" t="str">
        <f>'AHarv+PermP'!F19</f>
        <v>AHarv+PermP (Ha)</v>
      </c>
      <c r="G19">
        <f>'AHarv+PermP'!G19</f>
        <v>15075273</v>
      </c>
      <c r="H19">
        <f>'AHarv+PermP'!H19</f>
        <v>15372737</v>
      </c>
      <c r="I19">
        <f>'AHarv+PermP'!I19</f>
        <v>15482080</v>
      </c>
      <c r="J19">
        <f>'AHarv+PermP'!J19</f>
        <v>15611011</v>
      </c>
      <c r="K19">
        <f>'AHarv+PermP'!K19</f>
        <v>15675644</v>
      </c>
      <c r="L19">
        <f>'AHarv+PermP'!L19</f>
        <v>15704002</v>
      </c>
      <c r="M19">
        <f>'AHarv+PermP'!M19</f>
        <v>15821648</v>
      </c>
      <c r="N19">
        <f>'AHarv+PermP'!N19</f>
        <v>15884445</v>
      </c>
      <c r="O19">
        <f>'AHarv+PermP'!O19</f>
        <v>15979103</v>
      </c>
      <c r="P19">
        <f>'AHarv+PermP'!P19</f>
        <v>15965321</v>
      </c>
      <c r="Q19">
        <f>'AHarv+PermP'!Q19</f>
        <v>16028103</v>
      </c>
      <c r="R19">
        <f>'AHarv+PermP'!R19</f>
        <v>16114401</v>
      </c>
      <c r="S19">
        <f>'AHarv+PermP'!S19</f>
        <v>16283344</v>
      </c>
      <c r="T19">
        <f>'AHarv+PermP'!T19</f>
        <v>16537129</v>
      </c>
      <c r="U19">
        <f>'AHarv+PermP'!U19</f>
        <v>16887486</v>
      </c>
      <c r="V19">
        <f>'AHarv+PermP'!V19</f>
        <v>17023987</v>
      </c>
      <c r="W19">
        <f>'AHarv+PermP'!W19</f>
        <v>17271788</v>
      </c>
      <c r="X19">
        <f>'AHarv+PermP'!X19</f>
        <v>17485448</v>
      </c>
      <c r="Y19">
        <f>'AHarv+PermP'!Y19</f>
        <v>17607501</v>
      </c>
      <c r="Z19">
        <f>'AHarv+PermP'!Z19</f>
        <v>17227949</v>
      </c>
      <c r="AA19">
        <f>'AHarv+PermP'!AA19</f>
        <v>17385768</v>
      </c>
      <c r="AB19">
        <f>'AHarv+PermP'!AB19</f>
        <v>17575957</v>
      </c>
      <c r="AC19">
        <f>'AHarv+PermP'!AC19</f>
        <v>17675287</v>
      </c>
      <c r="AD19">
        <f>'AHarv+PermP'!AD19</f>
        <v>17827207</v>
      </c>
      <c r="AE19">
        <f>'AHarv+PermP'!AE19</f>
        <v>17965653</v>
      </c>
      <c r="AF19">
        <f>'AHarv+PermP'!AF19</f>
        <v>18228104</v>
      </c>
      <c r="AG19">
        <f>'AHarv+PermP'!AG19</f>
        <v>18408781</v>
      </c>
      <c r="AH19">
        <f>'AHarv+PermP'!AH19</f>
        <v>18862325</v>
      </c>
      <c r="AI19">
        <f>'AHarv+PermP'!AI19</f>
        <v>18688454</v>
      </c>
      <c r="AJ19">
        <f>'AHarv+PermP'!AJ19</f>
        <v>19318353</v>
      </c>
      <c r="AK19">
        <f>'AHarv+PermP'!AK19</f>
        <v>18955652</v>
      </c>
      <c r="AL19">
        <f>'AHarv+PermP'!AL19</f>
        <v>18892494</v>
      </c>
      <c r="AM19">
        <f>'AHarv+PermP'!AM19</f>
        <v>18800654</v>
      </c>
      <c r="AN19">
        <f>'AHarv+PermP'!AN19</f>
        <v>19122356</v>
      </c>
      <c r="AO19">
        <f>'AHarv+PermP'!AO19</f>
        <v>19705800</v>
      </c>
      <c r="AP19">
        <f>'AHarv+PermP'!AP19</f>
        <v>19386525</v>
      </c>
      <c r="AQ19">
        <f>'AHarv+PermP'!AQ19</f>
        <v>19087450</v>
      </c>
      <c r="AR19">
        <f>'AHarv+PermP'!AR19</f>
        <v>19018207</v>
      </c>
      <c r="AS19">
        <f>'AHarv+PermP'!AS19</f>
        <v>19190739</v>
      </c>
      <c r="AT19">
        <f>'AHarv+PermP'!AT19</f>
        <v>19299672</v>
      </c>
      <c r="AU19">
        <f>'AHarv+PermP'!AU19</f>
        <v>18670899</v>
      </c>
      <c r="AV19">
        <f>'AHarv+PermP'!AV19</f>
        <v>18868395</v>
      </c>
      <c r="AW19">
        <f>'AHarv+PermP'!AW19</f>
        <v>18841479</v>
      </c>
      <c r="AX19">
        <f>'AHarv+PermP'!AX19</f>
        <v>19331361</v>
      </c>
      <c r="AY19">
        <f>'AHarv+PermP'!AY19</f>
        <v>19979987</v>
      </c>
      <c r="AZ19">
        <f>'AHarv+PermP'!AZ19</f>
        <v>20364038</v>
      </c>
      <c r="BA19">
        <f>'AHarv+PermP'!BA19</f>
        <v>20555615</v>
      </c>
      <c r="BB19">
        <f>'AHarv+PermP'!BB19</f>
        <v>20074431</v>
      </c>
      <c r="BC19">
        <f>'AHarv+PermP'!BC19</f>
        <v>19757679</v>
      </c>
    </row>
    <row r="20" spans="1:55">
      <c r="A20">
        <f>VLOOKUP(C20,SelectCntr!$A$2:$C$52,3,0)</f>
        <v>2</v>
      </c>
      <c r="B20" t="str">
        <f>'AHarv+PermP'!B20</f>
        <v>Kenya</v>
      </c>
      <c r="C20">
        <f>'AHarv+PermP'!C20</f>
        <v>114</v>
      </c>
      <c r="D20" t="str">
        <f>'AHarv+PermP'!D20</f>
        <v>Kenya</v>
      </c>
      <c r="E20" t="str">
        <f>'AHarv+PermP'!E20</f>
        <v>31+131</v>
      </c>
      <c r="F20" t="str">
        <f>'AHarv+PermP'!F20</f>
        <v>AHarv+PermP (Ha)</v>
      </c>
      <c r="G20">
        <f>'AHarv+PermP'!G20</f>
        <v>23526561</v>
      </c>
      <c r="H20">
        <f>'AHarv+PermP'!H20</f>
        <v>23744796</v>
      </c>
      <c r="I20">
        <f>'AHarv+PermP'!I20</f>
        <v>23857163</v>
      </c>
      <c r="J20">
        <f>'AHarv+PermP'!J20</f>
        <v>23895957</v>
      </c>
      <c r="K20">
        <f>'AHarv+PermP'!K20</f>
        <v>24100173</v>
      </c>
      <c r="L20">
        <f>'AHarv+PermP'!L20</f>
        <v>23969026</v>
      </c>
      <c r="M20">
        <f>'AHarv+PermP'!M20</f>
        <v>24139922</v>
      </c>
      <c r="N20">
        <f>'AHarv+PermP'!N20</f>
        <v>24312733</v>
      </c>
      <c r="O20">
        <f>'AHarv+PermP'!O20</f>
        <v>24359996</v>
      </c>
      <c r="P20">
        <f>'AHarv+PermP'!P20</f>
        <v>24311142</v>
      </c>
      <c r="Q20">
        <f>'AHarv+PermP'!Q20</f>
        <v>24266247</v>
      </c>
      <c r="R20">
        <f>'AHarv+PermP'!R20</f>
        <v>24452183</v>
      </c>
      <c r="S20">
        <f>'AHarv+PermP'!S20</f>
        <v>24670617</v>
      </c>
      <c r="T20">
        <f>'AHarv+PermP'!T20</f>
        <v>24719457</v>
      </c>
      <c r="U20">
        <f>'AHarv+PermP'!U20</f>
        <v>24857276</v>
      </c>
      <c r="V20">
        <f>'AHarv+PermP'!V20</f>
        <v>25040118</v>
      </c>
      <c r="W20">
        <f>'AHarv+PermP'!W20</f>
        <v>25132421</v>
      </c>
      <c r="X20">
        <f>'AHarv+PermP'!X20</f>
        <v>25127308</v>
      </c>
      <c r="Y20">
        <f>'AHarv+PermP'!Y20</f>
        <v>24937789</v>
      </c>
      <c r="Z20">
        <f>'AHarv+PermP'!Z20</f>
        <v>24696425</v>
      </c>
      <c r="AA20">
        <f>'AHarv+PermP'!AA20</f>
        <v>24472000</v>
      </c>
      <c r="AB20">
        <f>'AHarv+PermP'!AB20</f>
        <v>24585210</v>
      </c>
      <c r="AC20">
        <f>'AHarv+PermP'!AC20</f>
        <v>24693392</v>
      </c>
      <c r="AD20">
        <f>'AHarv+PermP'!AD20</f>
        <v>24296401</v>
      </c>
      <c r="AE20">
        <f>'AHarv+PermP'!AE20</f>
        <v>25059803</v>
      </c>
      <c r="AF20">
        <f>'AHarv+PermP'!AF20</f>
        <v>25083114</v>
      </c>
      <c r="AG20">
        <f>'AHarv+PermP'!AG20</f>
        <v>25121106</v>
      </c>
      <c r="AH20">
        <f>'AHarv+PermP'!AH20</f>
        <v>25396666</v>
      </c>
      <c r="AI20">
        <f>'AHarv+PermP'!AI20</f>
        <v>25694068</v>
      </c>
      <c r="AJ20">
        <f>'AHarv+PermP'!AJ20</f>
        <v>25489361</v>
      </c>
      <c r="AK20">
        <f>'AHarv+PermP'!AK20</f>
        <v>25600662</v>
      </c>
      <c r="AL20">
        <f>'AHarv+PermP'!AL20</f>
        <v>25789891</v>
      </c>
      <c r="AM20">
        <f>'AHarv+PermP'!AM20</f>
        <v>25592655</v>
      </c>
      <c r="AN20">
        <f>'AHarv+PermP'!AN20</f>
        <v>25861715</v>
      </c>
      <c r="AO20">
        <f>'AHarv+PermP'!AO20</f>
        <v>25826822</v>
      </c>
      <c r="AP20">
        <f>'AHarv+PermP'!AP20</f>
        <v>25299889</v>
      </c>
      <c r="AQ20">
        <f>'AHarv+PermP'!AQ20</f>
        <v>25440949</v>
      </c>
      <c r="AR20">
        <f>'AHarv+PermP'!AR20</f>
        <v>25346639</v>
      </c>
      <c r="AS20">
        <f>'AHarv+PermP'!AS20</f>
        <v>25674930</v>
      </c>
      <c r="AT20">
        <f>'AHarv+PermP'!AT20</f>
        <v>25517680</v>
      </c>
      <c r="AU20">
        <f>'AHarv+PermP'!AU20</f>
        <v>25864343</v>
      </c>
      <c r="AV20">
        <f>'AHarv+PermP'!AV20</f>
        <v>25871994</v>
      </c>
      <c r="AW20">
        <f>'AHarv+PermP'!AW20</f>
        <v>25958239</v>
      </c>
      <c r="AX20">
        <f>'AHarv+PermP'!AX20</f>
        <v>25556093</v>
      </c>
      <c r="AY20">
        <f>'AHarv+PermP'!AY20</f>
        <v>26043533</v>
      </c>
      <c r="AZ20">
        <f>'AHarv+PermP'!AZ20</f>
        <v>26426976</v>
      </c>
      <c r="BA20">
        <f>'AHarv+PermP'!BA20</f>
        <v>25847114</v>
      </c>
      <c r="BB20">
        <f>'AHarv+PermP'!BB20</f>
        <v>25698538</v>
      </c>
      <c r="BC20">
        <f>'AHarv+PermP'!BC20</f>
        <v>26386857</v>
      </c>
    </row>
    <row r="21" spans="1:55">
      <c r="A21">
        <f>VLOOKUP(C21,SelectCntr!$A$2:$C$52,3,0)</f>
        <v>3</v>
      </c>
      <c r="B21" t="str">
        <f>'AHarv+PermP'!B21</f>
        <v>Lesotho</v>
      </c>
      <c r="C21">
        <f>'AHarv+PermP'!C21</f>
        <v>122</v>
      </c>
      <c r="D21" t="str">
        <f>'AHarv+PermP'!D21</f>
        <v>Lesotho</v>
      </c>
      <c r="E21" t="str">
        <f>'AHarv+PermP'!E21</f>
        <v>31+131</v>
      </c>
      <c r="F21" t="str">
        <f>'AHarv+PermP'!F21</f>
        <v>AHarv+PermP (Ha)</v>
      </c>
      <c r="G21">
        <f>'AHarv+PermP'!G21</f>
        <v>2517595</v>
      </c>
      <c r="H21">
        <f>'AHarv+PermP'!H21</f>
        <v>2516430</v>
      </c>
      <c r="I21">
        <f>'AHarv+PermP'!I21</f>
        <v>2515485</v>
      </c>
      <c r="J21">
        <f>'AHarv+PermP'!J21</f>
        <v>2518045</v>
      </c>
      <c r="K21">
        <f>'AHarv+PermP'!K21</f>
        <v>2530485</v>
      </c>
      <c r="L21">
        <f>'AHarv+PermP'!L21</f>
        <v>2523855</v>
      </c>
      <c r="M21">
        <f>'AHarv+PermP'!M21</f>
        <v>2536155</v>
      </c>
      <c r="N21">
        <f>'AHarv+PermP'!N21</f>
        <v>2503138</v>
      </c>
      <c r="O21">
        <f>'AHarv+PermP'!O21</f>
        <v>2449045</v>
      </c>
      <c r="P21">
        <f>'AHarv+PermP'!P21</f>
        <v>2390746</v>
      </c>
      <c r="Q21">
        <f>'AHarv+PermP'!Q21</f>
        <v>2351487</v>
      </c>
      <c r="R21">
        <f>'AHarv+PermP'!R21</f>
        <v>2303892</v>
      </c>
      <c r="S21">
        <f>'AHarv+PermP'!S21</f>
        <v>2285650</v>
      </c>
      <c r="T21">
        <f>'AHarv+PermP'!T21</f>
        <v>2327117</v>
      </c>
      <c r="U21">
        <f>'AHarv+PermP'!U21</f>
        <v>2263651</v>
      </c>
      <c r="V21">
        <f>'AHarv+PermP'!V21</f>
        <v>2232715</v>
      </c>
      <c r="W21">
        <f>'AHarv+PermP'!W21</f>
        <v>2194638</v>
      </c>
      <c r="X21">
        <f>'AHarv+PermP'!X21</f>
        <v>2227587</v>
      </c>
      <c r="Y21">
        <f>'AHarv+PermP'!Y21</f>
        <v>2223478</v>
      </c>
      <c r="Z21">
        <f>'AHarv+PermP'!Z21</f>
        <v>2222543</v>
      </c>
      <c r="AA21">
        <f>'AHarv+PermP'!AA21</f>
        <v>2226116</v>
      </c>
      <c r="AB21">
        <f>'AHarv+PermP'!AB21</f>
        <v>2218752</v>
      </c>
      <c r="AC21">
        <f>'AHarv+PermP'!AC21</f>
        <v>2202502</v>
      </c>
      <c r="AD21">
        <f>'AHarv+PermP'!AD21</f>
        <v>2227286</v>
      </c>
      <c r="AE21">
        <f>'AHarv+PermP'!AE21</f>
        <v>2254977</v>
      </c>
      <c r="AF21">
        <f>'AHarv+PermP'!AF21</f>
        <v>2224160</v>
      </c>
      <c r="AG21">
        <f>'AHarv+PermP'!AG21</f>
        <v>2268665</v>
      </c>
      <c r="AH21">
        <f>'AHarv+PermP'!AH21</f>
        <v>2319375</v>
      </c>
      <c r="AI21">
        <f>'AHarv+PermP'!AI21</f>
        <v>2245911</v>
      </c>
      <c r="AJ21">
        <f>'AHarv+PermP'!AJ21</f>
        <v>2258815</v>
      </c>
      <c r="AK21">
        <f>'AHarv+PermP'!AK21</f>
        <v>2173426</v>
      </c>
      <c r="AL21">
        <f>'AHarv+PermP'!AL21</f>
        <v>2170990</v>
      </c>
      <c r="AM21">
        <f>'AHarv+PermP'!AM21</f>
        <v>2174011</v>
      </c>
      <c r="AN21">
        <f>'AHarv+PermP'!AN21</f>
        <v>2296661</v>
      </c>
      <c r="AO21">
        <f>'AHarv+PermP'!AO21</f>
        <v>2123957</v>
      </c>
      <c r="AP21">
        <f>'AHarv+PermP'!AP21</f>
        <v>2245252</v>
      </c>
      <c r="AQ21">
        <f>'AHarv+PermP'!AQ21</f>
        <v>2233924</v>
      </c>
      <c r="AR21">
        <f>'AHarv+PermP'!AR21</f>
        <v>2152810</v>
      </c>
      <c r="AS21">
        <f>'AHarv+PermP'!AS21</f>
        <v>2214406</v>
      </c>
      <c r="AT21">
        <f>'AHarv+PermP'!AT21</f>
        <v>2239442</v>
      </c>
      <c r="AU21">
        <f>'AHarv+PermP'!AU21</f>
        <v>2287975</v>
      </c>
      <c r="AV21">
        <f>'AHarv+PermP'!AV21</f>
        <v>2233252</v>
      </c>
      <c r="AW21">
        <f>'AHarv+PermP'!AW21</f>
        <v>2223019</v>
      </c>
      <c r="AX21">
        <f>'AHarv+PermP'!AX21</f>
        <v>2207868</v>
      </c>
      <c r="AY21">
        <f>'AHarv+PermP'!AY21</f>
        <v>2188141</v>
      </c>
      <c r="AZ21">
        <f>'AHarv+PermP'!AZ21</f>
        <v>2272510</v>
      </c>
      <c r="BA21">
        <f>'AHarv+PermP'!BA21</f>
        <v>2204964</v>
      </c>
      <c r="BB21">
        <f>'AHarv+PermP'!BB21</f>
        <v>2217472</v>
      </c>
      <c r="BC21">
        <f>'AHarv+PermP'!BC21</f>
        <v>2205038</v>
      </c>
    </row>
    <row r="22" spans="1:55">
      <c r="A22">
        <f>VLOOKUP(C22,SelectCntr!$A$2:$C$52,3,0)</f>
        <v>1</v>
      </c>
      <c r="B22" t="str">
        <f>'AHarv+PermP'!B22</f>
        <v>Liberia</v>
      </c>
      <c r="C22">
        <f>'AHarv+PermP'!C22</f>
        <v>123</v>
      </c>
      <c r="D22" t="str">
        <f>'AHarv+PermP'!D22</f>
        <v>Liberia</v>
      </c>
      <c r="E22" t="str">
        <f>'AHarv+PermP'!E22</f>
        <v>31+131</v>
      </c>
      <c r="F22" t="str">
        <f>'AHarv+PermP'!F22</f>
        <v>AHarv+PermP (Ha)</v>
      </c>
      <c r="G22">
        <f>'AHarv+PermP'!G22</f>
        <v>2396170</v>
      </c>
      <c r="H22">
        <f>'AHarv+PermP'!H22</f>
        <v>2407370</v>
      </c>
      <c r="I22">
        <f>'AHarv+PermP'!I22</f>
        <v>2436030</v>
      </c>
      <c r="J22">
        <f>'AHarv+PermP'!J22</f>
        <v>2453130</v>
      </c>
      <c r="K22">
        <f>'AHarv+PermP'!K22</f>
        <v>2470890</v>
      </c>
      <c r="L22">
        <f>'AHarv+PermP'!L22</f>
        <v>2355790</v>
      </c>
      <c r="M22">
        <f>'AHarv+PermP'!M22</f>
        <v>2348350</v>
      </c>
      <c r="N22">
        <f>'AHarv+PermP'!N22</f>
        <v>2363660</v>
      </c>
      <c r="O22">
        <f>'AHarv+PermP'!O22</f>
        <v>2373430</v>
      </c>
      <c r="P22">
        <f>'AHarv+PermP'!P22</f>
        <v>2411740</v>
      </c>
      <c r="Q22">
        <f>'AHarv+PermP'!Q22</f>
        <v>2435884</v>
      </c>
      <c r="R22">
        <f>'AHarv+PermP'!R22</f>
        <v>2436092</v>
      </c>
      <c r="S22">
        <f>'AHarv+PermP'!S22</f>
        <v>2444950</v>
      </c>
      <c r="T22">
        <f>'AHarv+PermP'!T22</f>
        <v>2472820</v>
      </c>
      <c r="U22">
        <f>'AHarv+PermP'!U22</f>
        <v>2452320</v>
      </c>
      <c r="V22">
        <f>'AHarv+PermP'!V22</f>
        <v>2454780</v>
      </c>
      <c r="W22">
        <f>'AHarv+PermP'!W22</f>
        <v>2460280</v>
      </c>
      <c r="X22">
        <f>'AHarv+PermP'!X22</f>
        <v>2461190</v>
      </c>
      <c r="Y22">
        <f>'AHarv+PermP'!Y22</f>
        <v>2471430</v>
      </c>
      <c r="Z22">
        <f>'AHarv+PermP'!Z22</f>
        <v>2476360</v>
      </c>
      <c r="AA22">
        <f>'AHarv+PermP'!AA22</f>
        <v>2497780</v>
      </c>
      <c r="AB22">
        <f>'AHarv+PermP'!AB22</f>
        <v>2504740</v>
      </c>
      <c r="AC22">
        <f>'AHarv+PermP'!AC22</f>
        <v>2514760</v>
      </c>
      <c r="AD22">
        <f>'AHarv+PermP'!AD22</f>
        <v>2510795</v>
      </c>
      <c r="AE22">
        <f>'AHarv+PermP'!AE22</f>
        <v>2520781</v>
      </c>
      <c r="AF22">
        <f>'AHarv+PermP'!AF22</f>
        <v>2523009</v>
      </c>
      <c r="AG22">
        <f>'AHarv+PermP'!AG22</f>
        <v>2527155</v>
      </c>
      <c r="AH22">
        <f>'AHarv+PermP'!AH22</f>
        <v>2530530</v>
      </c>
      <c r="AI22">
        <f>'AHarv+PermP'!AI22</f>
        <v>2557450</v>
      </c>
      <c r="AJ22">
        <f>'AHarv+PermP'!AJ22</f>
        <v>2383401</v>
      </c>
      <c r="AK22">
        <f>'AHarv+PermP'!AK22</f>
        <v>2287322</v>
      </c>
      <c r="AL22">
        <f>'AHarv+PermP'!AL22</f>
        <v>2312323</v>
      </c>
      <c r="AM22">
        <f>'AHarv+PermP'!AM22</f>
        <v>2262815</v>
      </c>
      <c r="AN22">
        <f>'AHarv+PermP'!AN22</f>
        <v>2224614</v>
      </c>
      <c r="AO22">
        <f>'AHarv+PermP'!AO22</f>
        <v>2227861</v>
      </c>
      <c r="AP22">
        <f>'AHarv+PermP'!AP22</f>
        <v>2278394</v>
      </c>
      <c r="AQ22">
        <f>'AHarv+PermP'!AQ22</f>
        <v>2394961</v>
      </c>
      <c r="AR22">
        <f>'AHarv+PermP'!AR22</f>
        <v>2452744</v>
      </c>
      <c r="AS22">
        <f>'AHarv+PermP'!AS22</f>
        <v>2477232</v>
      </c>
      <c r="AT22">
        <f>'AHarv+PermP'!AT22</f>
        <v>2495943</v>
      </c>
      <c r="AU22">
        <f>'AHarv+PermP'!AU22</f>
        <v>2474522</v>
      </c>
      <c r="AV22">
        <f>'AHarv+PermP'!AV22</f>
        <v>2476554</v>
      </c>
      <c r="AW22">
        <f>'AHarv+PermP'!AW22</f>
        <v>2484436</v>
      </c>
      <c r="AX22">
        <f>'AHarv+PermP'!AX22</f>
        <v>2492270</v>
      </c>
      <c r="AY22">
        <f>'AHarv+PermP'!AY22</f>
        <v>2521951</v>
      </c>
      <c r="AZ22">
        <f>'AHarv+PermP'!AZ22</f>
        <v>2475733</v>
      </c>
      <c r="BA22">
        <f>'AHarv+PermP'!BA22</f>
        <v>2553546</v>
      </c>
      <c r="BB22">
        <f>'AHarv+PermP'!BB22</f>
        <v>2548944</v>
      </c>
      <c r="BC22">
        <f>'AHarv+PermP'!BC22</f>
        <v>2493373</v>
      </c>
    </row>
    <row r="23" spans="1:55">
      <c r="A23">
        <f>VLOOKUP(C23,SelectCntr!$A$2:$C$52,3,0)</f>
        <v>2</v>
      </c>
      <c r="B23" t="str">
        <f>'AHarv+PermP'!B23</f>
        <v>Madagascar</v>
      </c>
      <c r="C23">
        <f>'AHarv+PermP'!C23</f>
        <v>129</v>
      </c>
      <c r="D23" t="str">
        <f>'AHarv+PermP'!D23</f>
        <v>Madagascar</v>
      </c>
      <c r="E23" t="str">
        <f>'AHarv+PermP'!E23</f>
        <v>31+131</v>
      </c>
      <c r="F23" t="str">
        <f>'AHarv+PermP'!F23</f>
        <v>AHarv+PermP (Ha)</v>
      </c>
      <c r="G23">
        <f>'AHarv+PermP'!G23</f>
        <v>34646150</v>
      </c>
      <c r="H23">
        <f>'AHarv+PermP'!H23</f>
        <v>34713100</v>
      </c>
      <c r="I23">
        <f>'AHarv+PermP'!I23</f>
        <v>34727105</v>
      </c>
      <c r="J23">
        <f>'AHarv+PermP'!J23</f>
        <v>34777725</v>
      </c>
      <c r="K23">
        <f>'AHarv+PermP'!K23</f>
        <v>34786605</v>
      </c>
      <c r="L23">
        <f>'AHarv+PermP'!L23</f>
        <v>34913210</v>
      </c>
      <c r="M23">
        <f>'AHarv+PermP'!M23</f>
        <v>34951975</v>
      </c>
      <c r="N23">
        <f>'AHarv+PermP'!N23</f>
        <v>34988465</v>
      </c>
      <c r="O23">
        <f>'AHarv+PermP'!O23</f>
        <v>34993805</v>
      </c>
      <c r="P23">
        <f>'AHarv+PermP'!P23</f>
        <v>34979158</v>
      </c>
      <c r="Q23">
        <f>'AHarv+PermP'!Q23</f>
        <v>35015078</v>
      </c>
      <c r="R23">
        <f>'AHarv+PermP'!R23</f>
        <v>35062067</v>
      </c>
      <c r="S23">
        <f>'AHarv+PermP'!S23</f>
        <v>35092307</v>
      </c>
      <c r="T23">
        <f>'AHarv+PermP'!T23</f>
        <v>35149467</v>
      </c>
      <c r="U23">
        <f>'AHarv+PermP'!U23</f>
        <v>35198474</v>
      </c>
      <c r="V23">
        <f>'AHarv+PermP'!V23</f>
        <v>35239412</v>
      </c>
      <c r="W23">
        <f>'AHarv+PermP'!W23</f>
        <v>35310562</v>
      </c>
      <c r="X23">
        <f>'AHarv+PermP'!X23</f>
        <v>35346419</v>
      </c>
      <c r="Y23">
        <f>'AHarv+PermP'!Y23</f>
        <v>35373904</v>
      </c>
      <c r="Z23">
        <f>'AHarv+PermP'!Z23</f>
        <v>35450218</v>
      </c>
      <c r="AA23">
        <f>'AHarv+PermP'!AA23</f>
        <v>35450864</v>
      </c>
      <c r="AB23">
        <f>'AHarv+PermP'!AB23</f>
        <v>35488866</v>
      </c>
      <c r="AC23">
        <f>'AHarv+PermP'!AC23</f>
        <v>35550211</v>
      </c>
      <c r="AD23">
        <f>'AHarv+PermP'!AD23</f>
        <v>35558350</v>
      </c>
      <c r="AE23">
        <f>'AHarv+PermP'!AE23</f>
        <v>35613227</v>
      </c>
      <c r="AF23">
        <f>'AHarv+PermP'!AF23</f>
        <v>35666372</v>
      </c>
      <c r="AG23">
        <f>'AHarv+PermP'!AG23</f>
        <v>35495959</v>
      </c>
      <c r="AH23">
        <f>'AHarv+PermP'!AH23</f>
        <v>35548673</v>
      </c>
      <c r="AI23">
        <f>'AHarv+PermP'!AI23</f>
        <v>35615264</v>
      </c>
      <c r="AJ23">
        <f>'AHarv+PermP'!AJ23</f>
        <v>35675963</v>
      </c>
      <c r="AK23">
        <f>'AHarv+PermP'!AK23</f>
        <v>35679522</v>
      </c>
      <c r="AL23">
        <f>'AHarv+PermP'!AL23</f>
        <v>35659792</v>
      </c>
      <c r="AM23">
        <f>'AHarv+PermP'!AM23</f>
        <v>35806505</v>
      </c>
      <c r="AN23">
        <f>'AHarv+PermP'!AN23</f>
        <v>35635761</v>
      </c>
      <c r="AO23">
        <f>'AHarv+PermP'!AO23</f>
        <v>35681763</v>
      </c>
      <c r="AP23">
        <f>'AHarv+PermP'!AP23</f>
        <v>35824583</v>
      </c>
      <c r="AQ23">
        <f>'AHarv+PermP'!AQ23</f>
        <v>36770529</v>
      </c>
      <c r="AR23">
        <f>'AHarv+PermP'!AR23</f>
        <v>37820966</v>
      </c>
      <c r="AS23">
        <f>'AHarv+PermP'!AS23</f>
        <v>38809063</v>
      </c>
      <c r="AT23">
        <f>'AHarv+PermP'!AT23</f>
        <v>39817424</v>
      </c>
      <c r="AU23">
        <f>'AHarv+PermP'!AU23</f>
        <v>40130327</v>
      </c>
      <c r="AV23">
        <f>'AHarv+PermP'!AV23</f>
        <v>40132113</v>
      </c>
      <c r="AW23">
        <f>'AHarv+PermP'!AW23</f>
        <v>40164872</v>
      </c>
      <c r="AX23">
        <f>'AHarv+PermP'!AX23</f>
        <v>40178433</v>
      </c>
      <c r="AY23">
        <f>'AHarv+PermP'!AY23</f>
        <v>40253129</v>
      </c>
      <c r="AZ23">
        <f>'AHarv+PermP'!AZ23</f>
        <v>40259996</v>
      </c>
      <c r="BA23">
        <f>'AHarv+PermP'!BA23</f>
        <v>40150586</v>
      </c>
      <c r="BB23">
        <f>'AHarv+PermP'!BB23</f>
        <v>40312757</v>
      </c>
      <c r="BC23">
        <f>'AHarv+PermP'!BC23</f>
        <v>40515721</v>
      </c>
    </row>
    <row r="24" spans="1:55">
      <c r="A24">
        <f>VLOOKUP(C24,SelectCntr!$A$2:$C$52,3,0)</f>
        <v>3</v>
      </c>
      <c r="B24" t="str">
        <f>'AHarv+PermP'!B24</f>
        <v>Malawi</v>
      </c>
      <c r="C24">
        <f>'AHarv+PermP'!C24</f>
        <v>130</v>
      </c>
      <c r="D24" t="str">
        <f>'AHarv+PermP'!D24</f>
        <v>Malawi</v>
      </c>
      <c r="E24" t="str">
        <f>'AHarv+PermP'!E24</f>
        <v>31+131</v>
      </c>
      <c r="F24" t="str">
        <f>'AHarv+PermP'!F24</f>
        <v>AHarv+PermP (Ha)</v>
      </c>
      <c r="G24">
        <f>'AHarv+PermP'!G24</f>
        <v>3284069</v>
      </c>
      <c r="H24">
        <f>'AHarv+PermP'!H24</f>
        <v>3331309</v>
      </c>
      <c r="I24">
        <f>'AHarv+PermP'!I24</f>
        <v>3385028</v>
      </c>
      <c r="J24">
        <f>'AHarv+PermP'!J24</f>
        <v>3369913</v>
      </c>
      <c r="K24">
        <f>'AHarv+PermP'!K24</f>
        <v>3639738</v>
      </c>
      <c r="L24">
        <f>'AHarv+PermP'!L24</f>
        <v>3660586</v>
      </c>
      <c r="M24">
        <f>'AHarv+PermP'!M24</f>
        <v>3533573</v>
      </c>
      <c r="N24">
        <f>'AHarv+PermP'!N24</f>
        <v>3714019</v>
      </c>
      <c r="O24">
        <f>'AHarv+PermP'!O24</f>
        <v>3738652</v>
      </c>
      <c r="P24">
        <f>'AHarv+PermP'!P24</f>
        <v>3688948</v>
      </c>
      <c r="Q24">
        <f>'AHarv+PermP'!Q24</f>
        <v>3828743</v>
      </c>
      <c r="R24">
        <f>'AHarv+PermP'!R24</f>
        <v>3904721</v>
      </c>
      <c r="S24">
        <f>'AHarv+PermP'!S24</f>
        <v>3988517</v>
      </c>
      <c r="T24">
        <f>'AHarv+PermP'!T24</f>
        <v>3965693</v>
      </c>
      <c r="U24">
        <f>'AHarv+PermP'!U24</f>
        <v>3841810</v>
      </c>
      <c r="V24">
        <f>'AHarv+PermP'!V24</f>
        <v>3882830</v>
      </c>
      <c r="W24">
        <f>'AHarv+PermP'!W24</f>
        <v>3916926</v>
      </c>
      <c r="X24">
        <f>'AHarv+PermP'!X24</f>
        <v>3990451</v>
      </c>
      <c r="Y24">
        <f>'AHarv+PermP'!Y24</f>
        <v>4003448</v>
      </c>
      <c r="Z24">
        <f>'AHarv+PermP'!Z24</f>
        <v>3811790</v>
      </c>
      <c r="AA24">
        <f>'AHarv+PermP'!AA24</f>
        <v>3942112</v>
      </c>
      <c r="AB24">
        <f>'AHarv+PermP'!AB24</f>
        <v>4053562</v>
      </c>
      <c r="AC24">
        <f>'AHarv+PermP'!AC24</f>
        <v>3957211</v>
      </c>
      <c r="AD24">
        <f>'AHarv+PermP'!AD24</f>
        <v>4001129</v>
      </c>
      <c r="AE24">
        <f>'AHarv+PermP'!AE24</f>
        <v>4009404</v>
      </c>
      <c r="AF24">
        <f>'AHarv+PermP'!AF24</f>
        <v>4088016</v>
      </c>
      <c r="AG24">
        <f>'AHarv+PermP'!AG24</f>
        <v>4102371</v>
      </c>
      <c r="AH24">
        <f>'AHarv+PermP'!AH24</f>
        <v>4113293</v>
      </c>
      <c r="AI24">
        <f>'AHarv+PermP'!AI24</f>
        <v>4144229</v>
      </c>
      <c r="AJ24">
        <f>'AHarv+PermP'!AJ24</f>
        <v>4199729</v>
      </c>
      <c r="AK24">
        <f>'AHarv+PermP'!AK24</f>
        <v>4307820</v>
      </c>
      <c r="AL24">
        <f>'AHarv+PermP'!AL24</f>
        <v>4214349</v>
      </c>
      <c r="AM24">
        <f>'AHarv+PermP'!AM24</f>
        <v>4240219</v>
      </c>
      <c r="AN24">
        <f>'AHarv+PermP'!AN24</f>
        <v>4038305</v>
      </c>
      <c r="AO24">
        <f>'AHarv+PermP'!AO24</f>
        <v>4324469</v>
      </c>
      <c r="AP24">
        <f>'AHarv+PermP'!AP24</f>
        <v>4376465</v>
      </c>
      <c r="AQ24">
        <f>'AHarv+PermP'!AQ24</f>
        <v>4415872</v>
      </c>
      <c r="AR24">
        <f>'AHarv+PermP'!AR24</f>
        <v>4552718</v>
      </c>
      <c r="AS24">
        <f>'AHarv+PermP'!AS24</f>
        <v>4682539</v>
      </c>
      <c r="AT24">
        <f>'AHarv+PermP'!AT24</f>
        <v>4768585</v>
      </c>
      <c r="AU24">
        <f>'AHarv+PermP'!AU24</f>
        <v>4953011</v>
      </c>
      <c r="AV24">
        <f>'AHarv+PermP'!AV24</f>
        <v>4862307</v>
      </c>
      <c r="AW24">
        <f>'AHarv+PermP'!AW24</f>
        <v>5153357</v>
      </c>
      <c r="AX24">
        <f>'AHarv+PermP'!AX24</f>
        <v>5150406</v>
      </c>
      <c r="AY24">
        <f>'AHarv+PermP'!AY24</f>
        <v>5252495</v>
      </c>
      <c r="AZ24">
        <f>'AHarv+PermP'!AZ24</f>
        <v>5502084</v>
      </c>
      <c r="BA24">
        <f>'AHarv+PermP'!BA24</f>
        <v>4970061</v>
      </c>
      <c r="BB24">
        <f>'AHarv+PermP'!BB24</f>
        <v>5458228</v>
      </c>
      <c r="BC24">
        <f>'AHarv+PermP'!BC24</f>
        <v>5691444</v>
      </c>
    </row>
    <row r="25" spans="1:55">
      <c r="A25">
        <f>VLOOKUP(C25,SelectCntr!$A$2:$C$52,3,0)</f>
        <v>1</v>
      </c>
      <c r="B25" t="str">
        <f>'AHarv+PermP'!B25</f>
        <v>Mali</v>
      </c>
      <c r="C25">
        <f>'AHarv+PermP'!C25</f>
        <v>133</v>
      </c>
      <c r="D25" t="str">
        <f>'AHarv+PermP'!D25</f>
        <v>Mali</v>
      </c>
      <c r="E25" t="str">
        <f>'AHarv+PermP'!E25</f>
        <v>31+131</v>
      </c>
      <c r="F25" t="str">
        <f>'AHarv+PermP'!F25</f>
        <v>AHarv+PermP (Ha)</v>
      </c>
      <c r="G25">
        <f>'AHarv+PermP'!G25</f>
        <v>31972800</v>
      </c>
      <c r="H25">
        <f>'AHarv+PermP'!H25</f>
        <v>32023440</v>
      </c>
      <c r="I25">
        <f>'AHarv+PermP'!I25</f>
        <v>32079958</v>
      </c>
      <c r="J25">
        <f>'AHarv+PermP'!J25</f>
        <v>31667089</v>
      </c>
      <c r="K25">
        <f>'AHarv+PermP'!K25</f>
        <v>31625318</v>
      </c>
      <c r="L25">
        <f>'AHarv+PermP'!L25</f>
        <v>31703390</v>
      </c>
      <c r="M25">
        <f>'AHarv+PermP'!M25</f>
        <v>31924689</v>
      </c>
      <c r="N25">
        <f>'AHarv+PermP'!N25</f>
        <v>31791253</v>
      </c>
      <c r="O25">
        <f>'AHarv+PermP'!O25</f>
        <v>31816773</v>
      </c>
      <c r="P25">
        <f>'AHarv+PermP'!P25</f>
        <v>31768155</v>
      </c>
      <c r="Q25">
        <f>'AHarv+PermP'!Q25</f>
        <v>31719844</v>
      </c>
      <c r="R25">
        <f>'AHarv+PermP'!R25</f>
        <v>31714894</v>
      </c>
      <c r="S25">
        <f>'AHarv+PermP'!S25</f>
        <v>31791556</v>
      </c>
      <c r="T25">
        <f>'AHarv+PermP'!T25</f>
        <v>31958774</v>
      </c>
      <c r="U25">
        <f>'AHarv+PermP'!U25</f>
        <v>31976634</v>
      </c>
      <c r="V25">
        <f>'AHarv+PermP'!V25</f>
        <v>32256204</v>
      </c>
      <c r="W25">
        <f>'AHarv+PermP'!W25</f>
        <v>32254745</v>
      </c>
      <c r="X25">
        <f>'AHarv+PermP'!X25</f>
        <v>31584644</v>
      </c>
      <c r="Y25">
        <f>'AHarv+PermP'!Y25</f>
        <v>31776836</v>
      </c>
      <c r="Z25">
        <f>'AHarv+PermP'!Z25</f>
        <v>31827130</v>
      </c>
      <c r="AA25">
        <f>'AHarv+PermP'!AA25</f>
        <v>31910631</v>
      </c>
      <c r="AB25">
        <f>'AHarv+PermP'!AB25</f>
        <v>32113715</v>
      </c>
      <c r="AC25">
        <f>'AHarv+PermP'!AC25</f>
        <v>32209745</v>
      </c>
      <c r="AD25">
        <f>'AHarv+PermP'!AD25</f>
        <v>32120654</v>
      </c>
      <c r="AE25">
        <f>'AHarv+PermP'!AE25</f>
        <v>32183790</v>
      </c>
      <c r="AF25">
        <f>'AHarv+PermP'!AF25</f>
        <v>32131927</v>
      </c>
      <c r="AG25">
        <f>'AHarv+PermP'!AG25</f>
        <v>32147022</v>
      </c>
      <c r="AH25">
        <f>'AHarv+PermP'!AH25</f>
        <v>33076612</v>
      </c>
      <c r="AI25">
        <f>'AHarv+PermP'!AI25</f>
        <v>32945871</v>
      </c>
      <c r="AJ25">
        <f>'AHarv+PermP'!AJ25</f>
        <v>33281932</v>
      </c>
      <c r="AK25">
        <f>'AHarv+PermP'!AK25</f>
        <v>33065034</v>
      </c>
      <c r="AL25">
        <f>'AHarv+PermP'!AL25</f>
        <v>33554240</v>
      </c>
      <c r="AM25">
        <f>'AHarv+PermP'!AM25</f>
        <v>34044697</v>
      </c>
      <c r="AN25">
        <f>'AHarv+PermP'!AN25</f>
        <v>35880970</v>
      </c>
      <c r="AO25">
        <f>'AHarv+PermP'!AO25</f>
        <v>35610663</v>
      </c>
      <c r="AP25">
        <f>'AHarv+PermP'!AP25</f>
        <v>35156910</v>
      </c>
      <c r="AQ25">
        <f>'AHarv+PermP'!AQ25</f>
        <v>36176529</v>
      </c>
      <c r="AR25">
        <f>'AHarv+PermP'!AR25</f>
        <v>36306467</v>
      </c>
      <c r="AS25">
        <f>'AHarv+PermP'!AS25</f>
        <v>36736885</v>
      </c>
      <c r="AT25">
        <f>'AHarv+PermP'!AT25</f>
        <v>37248483</v>
      </c>
      <c r="AU25">
        <f>'AHarv+PermP'!AU25</f>
        <v>38533529</v>
      </c>
      <c r="AV25">
        <f>'AHarv+PermP'!AV25</f>
        <v>39170297</v>
      </c>
      <c r="AW25">
        <f>'AHarv+PermP'!AW25</f>
        <v>39510749</v>
      </c>
      <c r="AX25">
        <f>'AHarv+PermP'!AX25</f>
        <v>39330042</v>
      </c>
      <c r="AY25">
        <f>'AHarv+PermP'!AY25</f>
        <v>39202041</v>
      </c>
      <c r="AZ25">
        <f>'AHarv+PermP'!AZ25</f>
        <v>39194956</v>
      </c>
      <c r="BA25">
        <f>'AHarv+PermP'!BA25</f>
        <v>39355899</v>
      </c>
      <c r="BB25">
        <f>'AHarv+PermP'!BB25</f>
        <v>39204779</v>
      </c>
      <c r="BC25">
        <f>'AHarv+PermP'!BC25</f>
        <v>39864918</v>
      </c>
    </row>
    <row r="26" spans="1:55">
      <c r="A26">
        <f>VLOOKUP(C26,SelectCntr!$A$2:$C$52,3,0)</f>
        <v>1</v>
      </c>
      <c r="B26" t="str">
        <f>'AHarv+PermP'!B26</f>
        <v>Mauritania</v>
      </c>
      <c r="C26">
        <f>'AHarv+PermP'!C26</f>
        <v>136</v>
      </c>
      <c r="D26" t="str">
        <f>'AHarv+PermP'!D26</f>
        <v>Mauritania</v>
      </c>
      <c r="E26" t="str">
        <f>'AHarv+PermP'!E26</f>
        <v>31+131</v>
      </c>
      <c r="F26" t="str">
        <f>'AHarv+PermP'!F26</f>
        <v>AHarv+PermP (Ha)</v>
      </c>
      <c r="G26">
        <f>'AHarv+PermP'!G26</f>
        <v>39547570</v>
      </c>
      <c r="H26">
        <f>'AHarv+PermP'!H26</f>
        <v>39547215</v>
      </c>
      <c r="I26">
        <f>'AHarv+PermP'!I26</f>
        <v>39566065</v>
      </c>
      <c r="J26">
        <f>'AHarv+PermP'!J26</f>
        <v>39567135</v>
      </c>
      <c r="K26">
        <f>'AHarv+PermP'!K26</f>
        <v>39625860</v>
      </c>
      <c r="L26">
        <f>'AHarv+PermP'!L26</f>
        <v>39574240</v>
      </c>
      <c r="M26">
        <f>'AHarv+PermP'!M26</f>
        <v>39576835</v>
      </c>
      <c r="N26">
        <f>'AHarv+PermP'!N26</f>
        <v>39570773</v>
      </c>
      <c r="O26">
        <f>'AHarv+PermP'!O26</f>
        <v>39606517</v>
      </c>
      <c r="P26">
        <f>'AHarv+PermP'!P26</f>
        <v>39581928</v>
      </c>
      <c r="Q26">
        <f>'AHarv+PermP'!Q26</f>
        <v>39589475</v>
      </c>
      <c r="R26">
        <f>'AHarv+PermP'!R26</f>
        <v>39520805</v>
      </c>
      <c r="S26">
        <f>'AHarv+PermP'!S26</f>
        <v>39428995</v>
      </c>
      <c r="T26">
        <f>'AHarv+PermP'!T26</f>
        <v>39468165</v>
      </c>
      <c r="U26">
        <f>'AHarv+PermP'!U26</f>
        <v>39433751</v>
      </c>
      <c r="V26">
        <f>'AHarv+PermP'!V26</f>
        <v>39400352</v>
      </c>
      <c r="W26">
        <f>'AHarv+PermP'!W26</f>
        <v>39397995</v>
      </c>
      <c r="X26">
        <f>'AHarv+PermP'!X26</f>
        <v>39450520</v>
      </c>
      <c r="Y26">
        <f>'AHarv+PermP'!Y26</f>
        <v>39448345</v>
      </c>
      <c r="Z26">
        <f>'AHarv+PermP'!Z26</f>
        <v>39449037</v>
      </c>
      <c r="AA26">
        <f>'AHarv+PermP'!AA26</f>
        <v>39479999</v>
      </c>
      <c r="AB26">
        <f>'AHarv+PermP'!AB26</f>
        <v>39474710</v>
      </c>
      <c r="AC26">
        <f>'AHarv+PermP'!AC26</f>
        <v>39436985</v>
      </c>
      <c r="AD26">
        <f>'AHarv+PermP'!AD26</f>
        <v>39439233</v>
      </c>
      <c r="AE26">
        <f>'AHarv+PermP'!AE26</f>
        <v>39507510</v>
      </c>
      <c r="AF26">
        <f>'AHarv+PermP'!AF26</f>
        <v>39521200</v>
      </c>
      <c r="AG26">
        <f>'AHarv+PermP'!AG26</f>
        <v>39491810</v>
      </c>
      <c r="AH26">
        <f>'AHarv+PermP'!AH26</f>
        <v>39546572</v>
      </c>
      <c r="AI26">
        <f>'AHarv+PermP'!AI26</f>
        <v>39545022</v>
      </c>
      <c r="AJ26">
        <f>'AHarv+PermP'!AJ26</f>
        <v>39443467</v>
      </c>
      <c r="AK26">
        <f>'AHarv+PermP'!AK26</f>
        <v>39504784</v>
      </c>
      <c r="AL26">
        <f>'AHarv+PermP'!AL26</f>
        <v>39476846</v>
      </c>
      <c r="AM26">
        <f>'AHarv+PermP'!AM26</f>
        <v>39550794</v>
      </c>
      <c r="AN26">
        <f>'AHarv+PermP'!AN26</f>
        <v>39697536</v>
      </c>
      <c r="AO26">
        <f>'AHarv+PermP'!AO26</f>
        <v>39683415</v>
      </c>
      <c r="AP26">
        <f>'AHarv+PermP'!AP26</f>
        <v>39680150</v>
      </c>
      <c r="AQ26">
        <f>'AHarv+PermP'!AQ26</f>
        <v>39614516</v>
      </c>
      <c r="AR26">
        <f>'AHarv+PermP'!AR26</f>
        <v>39635444</v>
      </c>
      <c r="AS26">
        <f>'AHarv+PermP'!AS26</f>
        <v>39602671</v>
      </c>
      <c r="AT26">
        <f>'AHarv+PermP'!AT26</f>
        <v>39581675</v>
      </c>
      <c r="AU26">
        <f>'AHarv+PermP'!AU26</f>
        <v>39582029</v>
      </c>
      <c r="AV26">
        <f>'AHarv+PermP'!AV26</f>
        <v>39487723</v>
      </c>
      <c r="AW26">
        <f>'AHarv+PermP'!AW26</f>
        <v>39592783</v>
      </c>
      <c r="AX26">
        <f>'AHarv+PermP'!AX26</f>
        <v>39542193</v>
      </c>
      <c r="AY26">
        <f>'AHarv+PermP'!AY26</f>
        <v>39584195</v>
      </c>
      <c r="AZ26">
        <f>'AHarv+PermP'!AZ26</f>
        <v>39633640</v>
      </c>
      <c r="BA26">
        <f>'AHarv+PermP'!BA26</f>
        <v>39648718</v>
      </c>
      <c r="BB26">
        <f>'AHarv+PermP'!BB26</f>
        <v>39643120</v>
      </c>
      <c r="BC26">
        <f>'AHarv+PermP'!BC26</f>
        <v>39589180</v>
      </c>
    </row>
    <row r="27" spans="1:55">
      <c r="A27">
        <f>VLOOKUP(C27,SelectCntr!$A$2:$C$52,3,0)</f>
        <v>3</v>
      </c>
      <c r="B27" t="str">
        <f>'AHarv+PermP'!B27</f>
        <v>Mauritius</v>
      </c>
      <c r="C27">
        <f>'AHarv+PermP'!C27</f>
        <v>137</v>
      </c>
      <c r="D27" t="str">
        <f>'AHarv+PermP'!D27</f>
        <v>Mauritius</v>
      </c>
      <c r="E27" t="str">
        <f>'AHarv+PermP'!E27</f>
        <v>31+131</v>
      </c>
      <c r="F27" t="str">
        <f>'AHarv+PermP'!F27</f>
        <v>AHarv+PermP (Ha)</v>
      </c>
      <c r="G27">
        <f>'AHarv+PermP'!G27</f>
        <v>98161</v>
      </c>
      <c r="H27">
        <f>'AHarv+PermP'!H27</f>
        <v>102369</v>
      </c>
      <c r="I27">
        <f>'AHarv+PermP'!I27</f>
        <v>99720</v>
      </c>
      <c r="J27">
        <f>'AHarv+PermP'!J27</f>
        <v>100617</v>
      </c>
      <c r="K27">
        <f>'AHarv+PermP'!K27</f>
        <v>101159</v>
      </c>
      <c r="L27">
        <f>'AHarv+PermP'!L27</f>
        <v>100851</v>
      </c>
      <c r="M27">
        <f>'AHarv+PermP'!M27</f>
        <v>99437</v>
      </c>
      <c r="N27">
        <f>'AHarv+PermP'!N27</f>
        <v>97470</v>
      </c>
      <c r="O27">
        <f>'AHarv+PermP'!O27</f>
        <v>97007</v>
      </c>
      <c r="P27">
        <f>'AHarv+PermP'!P27</f>
        <v>97813</v>
      </c>
      <c r="Q27">
        <f>'AHarv+PermP'!Q27</f>
        <v>98081</v>
      </c>
      <c r="R27">
        <f>'AHarv+PermP'!R27</f>
        <v>97747</v>
      </c>
      <c r="S27">
        <f>'AHarv+PermP'!S27</f>
        <v>98157</v>
      </c>
      <c r="T27">
        <f>'AHarv+PermP'!T27</f>
        <v>98023</v>
      </c>
      <c r="U27">
        <f>'AHarv+PermP'!U27</f>
        <v>99221</v>
      </c>
      <c r="V27">
        <f>'AHarv+PermP'!V27</f>
        <v>99399</v>
      </c>
      <c r="W27">
        <f>'AHarv+PermP'!W27</f>
        <v>100234</v>
      </c>
      <c r="X27">
        <f>'AHarv+PermP'!X27</f>
        <v>99734</v>
      </c>
      <c r="Y27">
        <f>'AHarv+PermP'!Y27</f>
        <v>97065</v>
      </c>
      <c r="Z27">
        <f>'AHarv+PermP'!Z27</f>
        <v>96468</v>
      </c>
      <c r="AA27">
        <f>'AHarv+PermP'!AA27</f>
        <v>96076</v>
      </c>
      <c r="AB27">
        <f>'AHarv+PermP'!AB27</f>
        <v>97189</v>
      </c>
      <c r="AC27">
        <f>'AHarv+PermP'!AC27</f>
        <v>96291</v>
      </c>
      <c r="AD27">
        <f>'AHarv+PermP'!AD27</f>
        <v>96682</v>
      </c>
      <c r="AE27">
        <f>'AHarv+PermP'!AE27</f>
        <v>96557</v>
      </c>
      <c r="AF27">
        <f>'AHarv+PermP'!AF27</f>
        <v>96799</v>
      </c>
      <c r="AG27">
        <f>'AHarv+PermP'!AG27</f>
        <v>95333</v>
      </c>
      <c r="AH27">
        <f>'AHarv+PermP'!AH27</f>
        <v>94484</v>
      </c>
      <c r="AI27">
        <f>'AHarv+PermP'!AI27</f>
        <v>94293</v>
      </c>
      <c r="AJ27">
        <f>'AHarv+PermP'!AJ27</f>
        <v>94151</v>
      </c>
      <c r="AK27">
        <f>'AHarv+PermP'!AK27</f>
        <v>93511</v>
      </c>
      <c r="AL27">
        <f>'AHarv+PermP'!AL27</f>
        <v>93393</v>
      </c>
      <c r="AM27">
        <f>'AHarv+PermP'!AM27</f>
        <v>92408</v>
      </c>
      <c r="AN27">
        <f>'AHarv+PermP'!AN27</f>
        <v>91680</v>
      </c>
      <c r="AO27">
        <f>'AHarv+PermP'!AO27</f>
        <v>90421</v>
      </c>
      <c r="AP27">
        <f>'AHarv+PermP'!AP27</f>
        <v>88834</v>
      </c>
      <c r="AQ27">
        <f>'AHarv+PermP'!AQ27</f>
        <v>89712</v>
      </c>
      <c r="AR27">
        <f>'AHarv+PermP'!AR27</f>
        <v>91044</v>
      </c>
      <c r="AS27">
        <f>'AHarv+PermP'!AS27</f>
        <v>87774</v>
      </c>
      <c r="AT27">
        <f>'AHarv+PermP'!AT27</f>
        <v>89149</v>
      </c>
      <c r="AU27">
        <f>'AHarv+PermP'!AU27</f>
        <v>89987</v>
      </c>
      <c r="AV27">
        <f>'AHarv+PermP'!AV27</f>
        <v>88423</v>
      </c>
      <c r="AW27">
        <f>'AHarv+PermP'!AW27</f>
        <v>88128</v>
      </c>
      <c r="AX27">
        <f>'AHarv+PermP'!AX27</f>
        <v>87052</v>
      </c>
      <c r="AY27">
        <f>'AHarv+PermP'!AY27</f>
        <v>85053</v>
      </c>
      <c r="AZ27">
        <f>'AHarv+PermP'!AZ27</f>
        <v>83294</v>
      </c>
      <c r="BA27">
        <f>'AHarv+PermP'!BA27</f>
        <v>81432</v>
      </c>
      <c r="BB27">
        <f>'AHarv+PermP'!BB27</f>
        <v>77796</v>
      </c>
      <c r="BC27">
        <f>'AHarv+PermP'!BC27</f>
        <v>77319</v>
      </c>
    </row>
    <row r="28" spans="1:55">
      <c r="A28">
        <f>VLOOKUP(C28,SelectCntr!$A$2:$C$52,3,0)</f>
        <v>3</v>
      </c>
      <c r="B28" t="str">
        <f>'AHarv+PermP'!B28</f>
        <v>Mozambique</v>
      </c>
      <c r="C28">
        <f>'AHarv+PermP'!C28</f>
        <v>144</v>
      </c>
      <c r="D28" t="str">
        <f>'AHarv+PermP'!D28</f>
        <v>Mozambique</v>
      </c>
      <c r="E28" t="str">
        <f>'AHarv+PermP'!E28</f>
        <v>31+131</v>
      </c>
      <c r="F28" t="str">
        <f>'AHarv+PermP'!F28</f>
        <v>AHarv+PermP (Ha)</v>
      </c>
      <c r="G28">
        <f>'AHarv+PermP'!G28</f>
        <v>46760125</v>
      </c>
      <c r="H28">
        <f>'AHarv+PermP'!H28</f>
        <v>46700936</v>
      </c>
      <c r="I28">
        <f>'AHarv+PermP'!I28</f>
        <v>46743041</v>
      </c>
      <c r="J28">
        <f>'AHarv+PermP'!J28</f>
        <v>46796050</v>
      </c>
      <c r="K28">
        <f>'AHarv+PermP'!K28</f>
        <v>46878912</v>
      </c>
      <c r="L28">
        <f>'AHarv+PermP'!L28</f>
        <v>46914075</v>
      </c>
      <c r="M28">
        <f>'AHarv+PermP'!M28</f>
        <v>47058920</v>
      </c>
      <c r="N28">
        <f>'AHarv+PermP'!N28</f>
        <v>47144647</v>
      </c>
      <c r="O28">
        <f>'AHarv+PermP'!O28</f>
        <v>47147847</v>
      </c>
      <c r="P28">
        <f>'AHarv+PermP'!P28</f>
        <v>47060535</v>
      </c>
      <c r="Q28">
        <f>'AHarv+PermP'!Q28</f>
        <v>47171466</v>
      </c>
      <c r="R28">
        <f>'AHarv+PermP'!R28</f>
        <v>47243611</v>
      </c>
      <c r="S28">
        <f>'AHarv+PermP'!S28</f>
        <v>47541916</v>
      </c>
      <c r="T28">
        <f>'AHarv+PermP'!T28</f>
        <v>47476050</v>
      </c>
      <c r="U28">
        <f>'AHarv+PermP'!U28</f>
        <v>47281670</v>
      </c>
      <c r="V28">
        <f>'AHarv+PermP'!V28</f>
        <v>47161970</v>
      </c>
      <c r="W28">
        <f>'AHarv+PermP'!W28</f>
        <v>47005970</v>
      </c>
      <c r="X28">
        <f>'AHarv+PermP'!X28</f>
        <v>46994050</v>
      </c>
      <c r="Y28">
        <f>'AHarv+PermP'!Y28</f>
        <v>47075307</v>
      </c>
      <c r="Z28">
        <f>'AHarv+PermP'!Z28</f>
        <v>47239650</v>
      </c>
      <c r="AA28">
        <f>'AHarv+PermP'!AA28</f>
        <v>47341450</v>
      </c>
      <c r="AB28">
        <f>'AHarv+PermP'!AB28</f>
        <v>47456350</v>
      </c>
      <c r="AC28">
        <f>'AHarv+PermP'!AC28</f>
        <v>47362950</v>
      </c>
      <c r="AD28">
        <f>'AHarv+PermP'!AD28</f>
        <v>47359950</v>
      </c>
      <c r="AE28">
        <f>'AHarv+PermP'!AE28</f>
        <v>47382400</v>
      </c>
      <c r="AF28">
        <f>'AHarv+PermP'!AF28</f>
        <v>47554700</v>
      </c>
      <c r="AG28">
        <f>'AHarv+PermP'!AG28</f>
        <v>47516300</v>
      </c>
      <c r="AH28">
        <f>'AHarv+PermP'!AH28</f>
        <v>47569900</v>
      </c>
      <c r="AI28">
        <f>'AHarv+PermP'!AI28</f>
        <v>47669900</v>
      </c>
      <c r="AJ28">
        <f>'AHarv+PermP'!AJ28</f>
        <v>47564141</v>
      </c>
      <c r="AK28">
        <f>'AHarv+PermP'!AK28</f>
        <v>47694119</v>
      </c>
      <c r="AL28">
        <f>'AHarv+PermP'!AL28</f>
        <v>47453082</v>
      </c>
      <c r="AM28">
        <f>'AHarv+PermP'!AM28</f>
        <v>47165444</v>
      </c>
      <c r="AN28">
        <f>'AHarv+PermP'!AN28</f>
        <v>47518778</v>
      </c>
      <c r="AO28">
        <f>'AHarv+PermP'!AO28</f>
        <v>47906311</v>
      </c>
      <c r="AP28">
        <f>'AHarv+PermP'!AP28</f>
        <v>47898053</v>
      </c>
      <c r="AQ28">
        <f>'AHarv+PermP'!AQ28</f>
        <v>48250176</v>
      </c>
      <c r="AR28">
        <f>'AHarv+PermP'!AR28</f>
        <v>48501459</v>
      </c>
      <c r="AS28">
        <f>'AHarv+PermP'!AS28</f>
        <v>48091464</v>
      </c>
      <c r="AT28">
        <f>'AHarv+PermP'!AT28</f>
        <v>47901661</v>
      </c>
      <c r="AU28">
        <f>'AHarv+PermP'!AU28</f>
        <v>47812514</v>
      </c>
      <c r="AV28">
        <f>'AHarv+PermP'!AV28</f>
        <v>48129832</v>
      </c>
      <c r="AW28">
        <f>'AHarv+PermP'!AW28</f>
        <v>48418674</v>
      </c>
      <c r="AX28">
        <f>'AHarv+PermP'!AX28</f>
        <v>48414491</v>
      </c>
      <c r="AY28">
        <f>'AHarv+PermP'!AY28</f>
        <v>48402397</v>
      </c>
      <c r="AZ28">
        <f>'AHarv+PermP'!AZ28</f>
        <v>48985192</v>
      </c>
      <c r="BA28">
        <f>'AHarv+PermP'!BA28</f>
        <v>48596775</v>
      </c>
      <c r="BB28">
        <f>'AHarv+PermP'!BB28</f>
        <v>48677462</v>
      </c>
      <c r="BC28">
        <f>'AHarv+PermP'!BC28</f>
        <v>48883443</v>
      </c>
    </row>
    <row r="29" spans="1:55">
      <c r="A29">
        <f>VLOOKUP(C29,SelectCntr!$A$2:$C$52,3,0)</f>
        <v>3</v>
      </c>
      <c r="B29" t="str">
        <f>'AHarv+PermP'!B29</f>
        <v>Namibia</v>
      </c>
      <c r="C29">
        <f>'AHarv+PermP'!C29</f>
        <v>147</v>
      </c>
      <c r="D29" t="str">
        <f>'AHarv+PermP'!D29</f>
        <v>Namibia</v>
      </c>
      <c r="E29" t="str">
        <f>'AHarv+PermP'!E29</f>
        <v>31+131</v>
      </c>
      <c r="F29" t="str">
        <f>'AHarv+PermP'!F29</f>
        <v>AHarv+PermP (Ha)</v>
      </c>
      <c r="G29">
        <f>'AHarv+PermP'!G29</f>
        <v>38109100</v>
      </c>
      <c r="H29">
        <f>'AHarv+PermP'!H29</f>
        <v>38112900</v>
      </c>
      <c r="I29">
        <f>'AHarv+PermP'!I29</f>
        <v>38112950</v>
      </c>
      <c r="J29">
        <f>'AHarv+PermP'!J29</f>
        <v>38125050</v>
      </c>
      <c r="K29">
        <f>'AHarv+PermP'!K29</f>
        <v>38140050</v>
      </c>
      <c r="L29">
        <f>'AHarv+PermP'!L29</f>
        <v>38151300</v>
      </c>
      <c r="M29">
        <f>'AHarv+PermP'!M29</f>
        <v>38162300</v>
      </c>
      <c r="N29">
        <f>'AHarv+PermP'!N29</f>
        <v>38169300</v>
      </c>
      <c r="O29">
        <f>'AHarv+PermP'!O29</f>
        <v>38176300</v>
      </c>
      <c r="P29">
        <f>'AHarv+PermP'!P29</f>
        <v>38176400</v>
      </c>
      <c r="Q29">
        <f>'AHarv+PermP'!Q29</f>
        <v>38187500</v>
      </c>
      <c r="R29">
        <f>'AHarv+PermP'!R29</f>
        <v>38189800</v>
      </c>
      <c r="S29">
        <f>'AHarv+PermP'!S29</f>
        <v>38195800</v>
      </c>
      <c r="T29">
        <f>'AHarv+PermP'!T29</f>
        <v>38198300</v>
      </c>
      <c r="U29">
        <f>'AHarv+PermP'!U29</f>
        <v>38206300</v>
      </c>
      <c r="V29">
        <f>'AHarv+PermP'!V29</f>
        <v>38207900</v>
      </c>
      <c r="W29">
        <f>'AHarv+PermP'!W29</f>
        <v>38216100</v>
      </c>
      <c r="X29">
        <f>'AHarv+PermP'!X29</f>
        <v>38217100</v>
      </c>
      <c r="Y29">
        <f>'AHarv+PermP'!Y29</f>
        <v>38222400</v>
      </c>
      <c r="Z29">
        <f>'AHarv+PermP'!Z29</f>
        <v>38226600</v>
      </c>
      <c r="AA29">
        <f>'AHarv+PermP'!AA29</f>
        <v>38227900</v>
      </c>
      <c r="AB29">
        <f>'AHarv+PermP'!AB29</f>
        <v>38234000</v>
      </c>
      <c r="AC29">
        <f>'AHarv+PermP'!AC29</f>
        <v>38241200</v>
      </c>
      <c r="AD29">
        <f>'AHarv+PermP'!AD29</f>
        <v>38243500</v>
      </c>
      <c r="AE29">
        <f>'AHarv+PermP'!AE29</f>
        <v>38227900</v>
      </c>
      <c r="AF29">
        <f>'AHarv+PermP'!AF29</f>
        <v>38235330</v>
      </c>
      <c r="AG29">
        <f>'AHarv+PermP'!AG29</f>
        <v>38230500</v>
      </c>
      <c r="AH29">
        <f>'AHarv+PermP'!AH29</f>
        <v>38246159</v>
      </c>
      <c r="AI29">
        <f>'AHarv+PermP'!AI29</f>
        <v>38254413</v>
      </c>
      <c r="AJ29">
        <f>'AHarv+PermP'!AJ29</f>
        <v>38252366</v>
      </c>
      <c r="AK29">
        <f>'AHarv+PermP'!AK29</f>
        <v>38248612</v>
      </c>
      <c r="AL29">
        <f>'AHarv+PermP'!AL29</f>
        <v>38230199</v>
      </c>
      <c r="AM29">
        <f>'AHarv+PermP'!AM29</f>
        <v>38247131</v>
      </c>
      <c r="AN29">
        <f>'AHarv+PermP'!AN29</f>
        <v>38387106</v>
      </c>
      <c r="AO29">
        <f>'AHarv+PermP'!AO29</f>
        <v>38360642</v>
      </c>
      <c r="AP29">
        <f>'AHarv+PermP'!AP29</f>
        <v>38368621</v>
      </c>
      <c r="AQ29">
        <f>'AHarv+PermP'!AQ29</f>
        <v>38400828</v>
      </c>
      <c r="AR29">
        <f>'AHarv+PermP'!AR29</f>
        <v>38321944</v>
      </c>
      <c r="AS29">
        <f>'AHarv+PermP'!AS29</f>
        <v>38353228</v>
      </c>
      <c r="AT29">
        <f>'AHarv+PermP'!AT29</f>
        <v>38376596</v>
      </c>
      <c r="AU29">
        <f>'AHarv+PermP'!AU29</f>
        <v>38332232</v>
      </c>
      <c r="AV29">
        <f>'AHarv+PermP'!AV29</f>
        <v>38297422</v>
      </c>
      <c r="AW29">
        <f>'AHarv+PermP'!AW29</f>
        <v>38358343</v>
      </c>
      <c r="AX29">
        <f>'AHarv+PermP'!AX29</f>
        <v>38369517</v>
      </c>
      <c r="AY29">
        <f>'AHarv+PermP'!AY29</f>
        <v>38344107</v>
      </c>
      <c r="AZ29">
        <f>'AHarv+PermP'!AZ29</f>
        <v>38370412</v>
      </c>
      <c r="BA29">
        <f>'AHarv+PermP'!BA29</f>
        <v>38310804</v>
      </c>
      <c r="BB29">
        <f>'AHarv+PermP'!BB29</f>
        <v>38293140</v>
      </c>
      <c r="BC29">
        <f>'AHarv+PermP'!BC29</f>
        <v>38371436</v>
      </c>
    </row>
    <row r="30" spans="1:55">
      <c r="A30">
        <f>VLOOKUP(C30,SelectCntr!$A$2:$C$52,3,0)</f>
        <v>1</v>
      </c>
      <c r="B30" t="str">
        <f>'AHarv+PermP'!B30</f>
        <v>Niger</v>
      </c>
      <c r="C30">
        <f>'AHarv+PermP'!C30</f>
        <v>158</v>
      </c>
      <c r="D30" t="str">
        <f>'AHarv+PermP'!D30</f>
        <v>Niger</v>
      </c>
      <c r="E30" t="str">
        <f>'AHarv+PermP'!E30</f>
        <v>31+131</v>
      </c>
      <c r="F30" t="str">
        <f>'AHarv+PermP'!F30</f>
        <v>AHarv+PermP (Ha)</v>
      </c>
      <c r="G30">
        <f>'AHarv+PermP'!G30</f>
        <v>22940181</v>
      </c>
      <c r="H30">
        <f>'AHarv+PermP'!H30</f>
        <v>23177700</v>
      </c>
      <c r="I30">
        <f>'AHarv+PermP'!I30</f>
        <v>23276045</v>
      </c>
      <c r="J30">
        <f>'AHarv+PermP'!J30</f>
        <v>23129071</v>
      </c>
      <c r="K30">
        <f>'AHarv+PermP'!K30</f>
        <v>23184113</v>
      </c>
      <c r="L30">
        <f>'AHarv+PermP'!L30</f>
        <v>23359763</v>
      </c>
      <c r="M30">
        <f>'AHarv+PermP'!M30</f>
        <v>23560951</v>
      </c>
      <c r="N30">
        <f>'AHarv+PermP'!N30</f>
        <v>23793458</v>
      </c>
      <c r="O30">
        <f>'AHarv+PermP'!O30</f>
        <v>24297923</v>
      </c>
      <c r="P30">
        <f>'AHarv+PermP'!P30</f>
        <v>24375465</v>
      </c>
      <c r="Q30">
        <f>'AHarv+PermP'!Q30</f>
        <v>24466390</v>
      </c>
      <c r="R30">
        <f>'AHarv+PermP'!R30</f>
        <v>24217482</v>
      </c>
      <c r="S30">
        <f>'AHarv+PermP'!S30</f>
        <v>23749029</v>
      </c>
      <c r="T30">
        <f>'AHarv+PermP'!T30</f>
        <v>24062187</v>
      </c>
      <c r="U30">
        <f>'AHarv+PermP'!U30</f>
        <v>23771424</v>
      </c>
      <c r="V30">
        <f>'AHarv+PermP'!V30</f>
        <v>24293567</v>
      </c>
      <c r="W30">
        <f>'AHarv+PermP'!W30</f>
        <v>24481415</v>
      </c>
      <c r="X30">
        <f>'AHarv+PermP'!X30</f>
        <v>24796724</v>
      </c>
      <c r="Y30">
        <f>'AHarv+PermP'!Y30</f>
        <v>24833638</v>
      </c>
      <c r="Z30">
        <f>'AHarv+PermP'!Z30</f>
        <v>25734403</v>
      </c>
      <c r="AA30">
        <f>'AHarv+PermP'!AA30</f>
        <v>26049637</v>
      </c>
      <c r="AB30">
        <f>'AHarv+PermP'!AB30</f>
        <v>26393282</v>
      </c>
      <c r="AC30">
        <f>'AHarv+PermP'!AC30</f>
        <v>27062373</v>
      </c>
      <c r="AD30">
        <f>'AHarv+PermP'!AD30</f>
        <v>26884477</v>
      </c>
      <c r="AE30">
        <f>'AHarv+PermP'!AE30</f>
        <v>27101854</v>
      </c>
      <c r="AF30">
        <f>'AHarv+PermP'!AF30</f>
        <v>27671691</v>
      </c>
      <c r="AG30">
        <f>'AHarv+PermP'!AG30</f>
        <v>27943488</v>
      </c>
      <c r="AH30">
        <f>'AHarv+PermP'!AH30</f>
        <v>28907210</v>
      </c>
      <c r="AI30">
        <f>'AHarv+PermP'!AI30</f>
        <v>29354553</v>
      </c>
      <c r="AJ30">
        <f>'AHarv+PermP'!AJ30</f>
        <v>31623648</v>
      </c>
      <c r="AK30">
        <f>'AHarv+PermP'!AK30</f>
        <v>31449337</v>
      </c>
      <c r="AL30">
        <f>'AHarv+PermP'!AL30</f>
        <v>33707907</v>
      </c>
      <c r="AM30">
        <f>'AHarv+PermP'!AM30</f>
        <v>32453678</v>
      </c>
      <c r="AN30">
        <f>'AHarv+PermP'!AN30</f>
        <v>32206324</v>
      </c>
      <c r="AO30">
        <f>'AHarv+PermP'!AO30</f>
        <v>33048686</v>
      </c>
      <c r="AP30">
        <f>'AHarv+PermP'!AP30</f>
        <v>32774019</v>
      </c>
      <c r="AQ30">
        <f>'AHarv+PermP'!AQ30</f>
        <v>32122786</v>
      </c>
      <c r="AR30">
        <f>'AHarv+PermP'!AR30</f>
        <v>33793425</v>
      </c>
      <c r="AS30">
        <f>'AHarv+PermP'!AS30</f>
        <v>34725397</v>
      </c>
      <c r="AT30">
        <f>'AHarv+PermP'!AT30</f>
        <v>33466794</v>
      </c>
      <c r="AU30">
        <f>'AHarv+PermP'!AU30</f>
        <v>35797987</v>
      </c>
      <c r="AV30">
        <f>'AHarv+PermP'!AV30</f>
        <v>36284694</v>
      </c>
      <c r="AW30">
        <f>'AHarv+PermP'!AW30</f>
        <v>37147950</v>
      </c>
      <c r="AX30">
        <f>'AHarv+PermP'!AX30</f>
        <v>35468126</v>
      </c>
      <c r="AY30">
        <f>'AHarv+PermP'!AY30</f>
        <v>41191921</v>
      </c>
      <c r="AZ30">
        <f>'AHarv+PermP'!AZ30</f>
        <v>42488475</v>
      </c>
      <c r="BA30">
        <f>'AHarv+PermP'!BA30</f>
        <v>43317313</v>
      </c>
      <c r="BB30">
        <f>'AHarv+PermP'!BB30</f>
        <v>44987815</v>
      </c>
      <c r="BC30">
        <f>'AHarv+PermP'!BC30</f>
        <v>43995166</v>
      </c>
    </row>
    <row r="31" spans="1:55">
      <c r="A31">
        <f>VLOOKUP(C31,SelectCntr!$A$2:$C$52,3,0)</f>
        <v>1</v>
      </c>
      <c r="B31" t="str">
        <f>'AHarv+PermP'!B31</f>
        <v>Nigeria</v>
      </c>
      <c r="C31">
        <f>'AHarv+PermP'!C31</f>
        <v>159</v>
      </c>
      <c r="D31" t="str">
        <f>'AHarv+PermP'!D31</f>
        <v>Nigeria</v>
      </c>
      <c r="E31" t="str">
        <f>'AHarv+PermP'!E31</f>
        <v>31+131</v>
      </c>
      <c r="F31" t="str">
        <f>'AHarv+PermP'!F31</f>
        <v>AHarv+PermP (Ha)</v>
      </c>
      <c r="G31">
        <f>'AHarv+PermP'!G31</f>
        <v>60954984</v>
      </c>
      <c r="H31">
        <f>'AHarv+PermP'!H31</f>
        <v>61284284</v>
      </c>
      <c r="I31">
        <f>'AHarv+PermP'!I31</f>
        <v>63130442</v>
      </c>
      <c r="J31">
        <f>'AHarv+PermP'!J31</f>
        <v>63809385</v>
      </c>
      <c r="K31">
        <f>'AHarv+PermP'!K31</f>
        <v>65421294</v>
      </c>
      <c r="L31">
        <f>'AHarv+PermP'!L31</f>
        <v>63581982</v>
      </c>
      <c r="M31">
        <f>'AHarv+PermP'!M31</f>
        <v>64551606</v>
      </c>
      <c r="N31">
        <f>'AHarv+PermP'!N31</f>
        <v>64522985</v>
      </c>
      <c r="O31">
        <f>'AHarv+PermP'!O31</f>
        <v>68533657</v>
      </c>
      <c r="P31">
        <f>'AHarv+PermP'!P31</f>
        <v>66927876</v>
      </c>
      <c r="Q31">
        <f>'AHarv+PermP'!Q31</f>
        <v>65828500</v>
      </c>
      <c r="R31">
        <f>'AHarv+PermP'!R31</f>
        <v>61510210</v>
      </c>
      <c r="S31">
        <f>'AHarv+PermP'!S31</f>
        <v>66124360</v>
      </c>
      <c r="T31">
        <f>'AHarv+PermP'!T31</f>
        <v>62762760</v>
      </c>
      <c r="U31">
        <f>'AHarv+PermP'!U31</f>
        <v>61125744</v>
      </c>
      <c r="V31">
        <f>'AHarv+PermP'!V31</f>
        <v>61219162</v>
      </c>
      <c r="W31">
        <f>'AHarv+PermP'!W31</f>
        <v>57765010</v>
      </c>
      <c r="X31">
        <f>'AHarv+PermP'!X31</f>
        <v>56308940</v>
      </c>
      <c r="Y31">
        <f>'AHarv+PermP'!Y31</f>
        <v>55981630</v>
      </c>
      <c r="Z31">
        <f>'AHarv+PermP'!Z31</f>
        <v>57229680</v>
      </c>
      <c r="AA31">
        <f>'AHarv+PermP'!AA31</f>
        <v>54904266</v>
      </c>
      <c r="AB31">
        <f>'AHarv+PermP'!AB31</f>
        <v>55558260</v>
      </c>
      <c r="AC31">
        <f>'AHarv+PermP'!AC31</f>
        <v>55545150</v>
      </c>
      <c r="AD31">
        <f>'AHarv+PermP'!AD31</f>
        <v>58445200</v>
      </c>
      <c r="AE31">
        <f>'AHarv+PermP'!AE31</f>
        <v>59782400</v>
      </c>
      <c r="AF31">
        <f>'AHarv+PermP'!AF31</f>
        <v>63360100</v>
      </c>
      <c r="AG31">
        <f>'AHarv+PermP'!AG31</f>
        <v>63926500</v>
      </c>
      <c r="AH31">
        <f>'AHarv+PermP'!AH31</f>
        <v>64190200</v>
      </c>
      <c r="AI31">
        <f>'AHarv+PermP'!AI31</f>
        <v>66915400</v>
      </c>
      <c r="AJ31">
        <f>'AHarv+PermP'!AJ31</f>
        <v>68721943</v>
      </c>
      <c r="AK31">
        <f>'AHarv+PermP'!AK31</f>
        <v>72369414</v>
      </c>
      <c r="AL31">
        <f>'AHarv+PermP'!AL31</f>
        <v>73633775</v>
      </c>
      <c r="AM31">
        <f>'AHarv+PermP'!AM31</f>
        <v>75074958</v>
      </c>
      <c r="AN31">
        <f>'AHarv+PermP'!AN31</f>
        <v>76650289</v>
      </c>
      <c r="AO31">
        <f>'AHarv+PermP'!AO31</f>
        <v>78787456</v>
      </c>
      <c r="AP31">
        <f>'AHarv+PermP'!AP31</f>
        <v>79252258</v>
      </c>
      <c r="AQ31">
        <f>'AHarv+PermP'!AQ31</f>
        <v>78783112</v>
      </c>
      <c r="AR31">
        <f>'AHarv+PermP'!AR31</f>
        <v>81352070</v>
      </c>
      <c r="AS31">
        <f>'AHarv+PermP'!AS31</f>
        <v>80537681</v>
      </c>
      <c r="AT31">
        <f>'AHarv+PermP'!AT31</f>
        <v>81240223</v>
      </c>
      <c r="AU31">
        <f>'AHarv+PermP'!AU31</f>
        <v>79229362</v>
      </c>
      <c r="AV31">
        <f>'AHarv+PermP'!AV31</f>
        <v>80452823</v>
      </c>
      <c r="AW31">
        <f>'AHarv+PermP'!AW31</f>
        <v>81283285</v>
      </c>
      <c r="AX31">
        <f>'AHarv+PermP'!AX31</f>
        <v>82036442</v>
      </c>
      <c r="AY31">
        <f>'AHarv+PermP'!AY31</f>
        <v>83160716</v>
      </c>
      <c r="AZ31">
        <f>'AHarv+PermP'!AZ31</f>
        <v>83852440</v>
      </c>
      <c r="BA31">
        <f>'AHarv+PermP'!BA31</f>
        <v>84010630</v>
      </c>
      <c r="BB31">
        <f>'AHarv+PermP'!BB31</f>
        <v>83214753</v>
      </c>
      <c r="BC31">
        <f>'AHarv+PermP'!BC31</f>
        <v>75233421</v>
      </c>
    </row>
    <row r="32" spans="1:55">
      <c r="A32">
        <f>VLOOKUP(C32,SelectCntr!$A$2:$C$52,3,0)</f>
        <v>1</v>
      </c>
      <c r="B32" t="str">
        <f>'AHarv+PermP'!B32</f>
        <v>Guineabissau</v>
      </c>
      <c r="C32">
        <f>'AHarv+PermP'!C32</f>
        <v>175</v>
      </c>
      <c r="D32" t="str">
        <f>'AHarv+PermP'!D32</f>
        <v>Guineabissau</v>
      </c>
      <c r="E32" t="str">
        <f>'AHarv+PermP'!E32</f>
        <v>31+131</v>
      </c>
      <c r="F32" t="str">
        <f>'AHarv+PermP'!F32</f>
        <v>AHarv+PermP (Ha)</v>
      </c>
      <c r="G32">
        <f>'AHarv+PermP'!G32</f>
        <v>1329700</v>
      </c>
      <c r="H32">
        <f>'AHarv+PermP'!H32</f>
        <v>1333690</v>
      </c>
      <c r="I32">
        <f>'AHarv+PermP'!I32</f>
        <v>1327200</v>
      </c>
      <c r="J32">
        <f>'AHarv+PermP'!J32</f>
        <v>1347870</v>
      </c>
      <c r="K32">
        <f>'AHarv+PermP'!K32</f>
        <v>1327870</v>
      </c>
      <c r="L32">
        <f>'AHarv+PermP'!L32</f>
        <v>1313535</v>
      </c>
      <c r="M32">
        <f>'AHarv+PermP'!M32</f>
        <v>1302335</v>
      </c>
      <c r="N32">
        <f>'AHarv+PermP'!N32</f>
        <v>1294700</v>
      </c>
      <c r="O32">
        <f>'AHarv+PermP'!O32</f>
        <v>1288200</v>
      </c>
      <c r="P32">
        <f>'AHarv+PermP'!P32</f>
        <v>1287700</v>
      </c>
      <c r="Q32">
        <f>'AHarv+PermP'!Q32</f>
        <v>1277000</v>
      </c>
      <c r="R32">
        <f>'AHarv+PermP'!R32</f>
        <v>1279000</v>
      </c>
      <c r="S32">
        <f>'AHarv+PermP'!S32</f>
        <v>1280800</v>
      </c>
      <c r="T32">
        <f>'AHarv+PermP'!T32</f>
        <v>1302700</v>
      </c>
      <c r="U32">
        <f>'AHarv+PermP'!U32</f>
        <v>1339100</v>
      </c>
      <c r="V32">
        <f>'AHarv+PermP'!V32</f>
        <v>1357650</v>
      </c>
      <c r="W32">
        <f>'AHarv+PermP'!W32</f>
        <v>1350450</v>
      </c>
      <c r="X32">
        <f>'AHarv+PermP'!X32</f>
        <v>1336815</v>
      </c>
      <c r="Y32">
        <f>'AHarv+PermP'!Y32</f>
        <v>1348910</v>
      </c>
      <c r="Z32">
        <f>'AHarv+PermP'!Z32</f>
        <v>1360150</v>
      </c>
      <c r="AA32">
        <f>'AHarv+PermP'!AA32</f>
        <v>1396415</v>
      </c>
      <c r="AB32">
        <f>'AHarv+PermP'!AB32</f>
        <v>1463570</v>
      </c>
      <c r="AC32">
        <f>'AHarv+PermP'!AC32</f>
        <v>1436760</v>
      </c>
      <c r="AD32">
        <f>'AHarv+PermP'!AD32</f>
        <v>1432330</v>
      </c>
      <c r="AE32">
        <f>'AHarv+PermP'!AE32</f>
        <v>1347585</v>
      </c>
      <c r="AF32">
        <f>'AHarv+PermP'!AF32</f>
        <v>1351010</v>
      </c>
      <c r="AG32">
        <f>'AHarv+PermP'!AG32</f>
        <v>1316160</v>
      </c>
      <c r="AH32">
        <f>'AHarv+PermP'!AH32</f>
        <v>1287435</v>
      </c>
      <c r="AI32">
        <f>'AHarv+PermP'!AI32</f>
        <v>1328127</v>
      </c>
      <c r="AJ32">
        <f>'AHarv+PermP'!AJ32</f>
        <v>1336680</v>
      </c>
      <c r="AK32">
        <f>'AHarv+PermP'!AK32</f>
        <v>1326745</v>
      </c>
      <c r="AL32">
        <f>'AHarv+PermP'!AL32</f>
        <v>1344173</v>
      </c>
      <c r="AM32">
        <f>'AHarv+PermP'!AM32</f>
        <v>1353933</v>
      </c>
      <c r="AN32">
        <f>'AHarv+PermP'!AN32</f>
        <v>1366721</v>
      </c>
      <c r="AO32">
        <f>'AHarv+PermP'!AO32</f>
        <v>1385777</v>
      </c>
      <c r="AP32">
        <f>'AHarv+PermP'!AP32</f>
        <v>1385758</v>
      </c>
      <c r="AQ32">
        <f>'AHarv+PermP'!AQ32</f>
        <v>1432304</v>
      </c>
      <c r="AR32">
        <f>'AHarv+PermP'!AR32</f>
        <v>1440977</v>
      </c>
      <c r="AS32">
        <f>'AHarv+PermP'!AS32</f>
        <v>1493297</v>
      </c>
      <c r="AT32">
        <f>'AHarv+PermP'!AT32</f>
        <v>1532495</v>
      </c>
      <c r="AU32">
        <f>'AHarv+PermP'!AU32</f>
        <v>1512738</v>
      </c>
      <c r="AV32">
        <f>'AHarv+PermP'!AV32</f>
        <v>1517072</v>
      </c>
      <c r="AW32">
        <f>'AHarv+PermP'!AW32</f>
        <v>1507510</v>
      </c>
      <c r="AX32">
        <f>'AHarv+PermP'!AX32</f>
        <v>1524049</v>
      </c>
      <c r="AY32">
        <f>'AHarv+PermP'!AY32</f>
        <v>1516812</v>
      </c>
      <c r="AZ32">
        <f>'AHarv+PermP'!AZ32</f>
        <v>1516601</v>
      </c>
      <c r="BA32">
        <f>'AHarv+PermP'!BA32</f>
        <v>1527773</v>
      </c>
      <c r="BB32">
        <f>'AHarv+PermP'!BB32</f>
        <v>1546895</v>
      </c>
      <c r="BC32">
        <f>'AHarv+PermP'!BC32</f>
        <v>1545504</v>
      </c>
    </row>
    <row r="33" spans="1:55">
      <c r="A33">
        <f>VLOOKUP(C33,SelectCntr!$A$2:$C$52,3,0)</f>
        <v>2</v>
      </c>
      <c r="B33" t="str">
        <f>'AHarv+PermP'!B33</f>
        <v>Eritrea</v>
      </c>
      <c r="C33">
        <f>'AHarv+PermP'!C33</f>
        <v>178</v>
      </c>
      <c r="D33" t="str">
        <f>'AHarv+PermP'!D33</f>
        <v>Eritrea</v>
      </c>
      <c r="E33" t="str">
        <f>'AHarv+PermP'!E33</f>
        <v>31+131</v>
      </c>
      <c r="F33" t="str">
        <f>'AHarv+PermP'!F33</f>
        <v>AHarv+PermP (Ha)</v>
      </c>
      <c r="G33">
        <f>'AHarv+PermP'!G33</f>
        <v>0</v>
      </c>
      <c r="H33">
        <f>'AHarv+PermP'!H33</f>
        <v>0</v>
      </c>
      <c r="I33">
        <f>'AHarv+PermP'!I33</f>
        <v>0</v>
      </c>
      <c r="J33">
        <f>'AHarv+PermP'!J33</f>
        <v>0</v>
      </c>
      <c r="K33">
        <f>'AHarv+PermP'!K33</f>
        <v>0</v>
      </c>
      <c r="L33">
        <f>'AHarv+PermP'!L33</f>
        <v>0</v>
      </c>
      <c r="M33">
        <f>'AHarv+PermP'!M33</f>
        <v>0</v>
      </c>
      <c r="N33">
        <f>'AHarv+PermP'!N33</f>
        <v>0</v>
      </c>
      <c r="O33">
        <f>'AHarv+PermP'!O33</f>
        <v>0</v>
      </c>
      <c r="P33">
        <f>'AHarv+PermP'!P33</f>
        <v>0</v>
      </c>
      <c r="Q33">
        <f>'AHarv+PermP'!Q33</f>
        <v>0</v>
      </c>
      <c r="R33">
        <f>'AHarv+PermP'!R33</f>
        <v>0</v>
      </c>
      <c r="S33">
        <f>'AHarv+PermP'!S33</f>
        <v>0</v>
      </c>
      <c r="T33">
        <f>'AHarv+PermP'!T33</f>
        <v>0</v>
      </c>
      <c r="U33">
        <f>'AHarv+PermP'!U33</f>
        <v>0</v>
      </c>
      <c r="V33">
        <f>'AHarv+PermP'!V33</f>
        <v>0</v>
      </c>
      <c r="W33">
        <f>'AHarv+PermP'!W33</f>
        <v>0</v>
      </c>
      <c r="X33">
        <f>'AHarv+PermP'!X33</f>
        <v>0</v>
      </c>
      <c r="Y33">
        <f>'AHarv+PermP'!Y33</f>
        <v>0</v>
      </c>
      <c r="Z33">
        <f>'AHarv+PermP'!Z33</f>
        <v>0</v>
      </c>
      <c r="AA33">
        <f>'AHarv+PermP'!AA33</f>
        <v>0</v>
      </c>
      <c r="AB33">
        <f>'AHarv+PermP'!AB33</f>
        <v>0</v>
      </c>
      <c r="AC33">
        <f>'AHarv+PermP'!AC33</f>
        <v>0</v>
      </c>
      <c r="AD33">
        <f>'AHarv+PermP'!AD33</f>
        <v>0</v>
      </c>
      <c r="AE33">
        <f>'AHarv+PermP'!AE33</f>
        <v>0</v>
      </c>
      <c r="AF33">
        <f>'AHarv+PermP'!AF33</f>
        <v>0</v>
      </c>
      <c r="AG33">
        <f>'AHarv+PermP'!AG33</f>
        <v>0</v>
      </c>
      <c r="AH33">
        <f>'AHarv+PermP'!AH33</f>
        <v>0</v>
      </c>
      <c r="AI33">
        <f>'AHarv+PermP'!AI33</f>
        <v>0</v>
      </c>
      <c r="AJ33">
        <f>'AHarv+PermP'!AJ33</f>
        <v>0</v>
      </c>
      <c r="AK33">
        <f>'AHarv+PermP'!AK33</f>
        <v>0</v>
      </c>
      <c r="AL33">
        <f>'AHarv+PermP'!AL33</f>
        <v>0</v>
      </c>
      <c r="AM33">
        <f>'AHarv+PermP'!AM33</f>
        <v>8681269</v>
      </c>
      <c r="AN33">
        <f>'AHarv+PermP'!AN33</f>
        <v>7478284</v>
      </c>
      <c r="AO33">
        <f>'AHarv+PermP'!AO33</f>
        <v>7463018</v>
      </c>
      <c r="AP33">
        <f>'AHarv+PermP'!AP33</f>
        <v>7470912</v>
      </c>
      <c r="AQ33">
        <f>'AHarv+PermP'!AQ33</f>
        <v>7505760</v>
      </c>
      <c r="AR33">
        <f>'AHarv+PermP'!AR33</f>
        <v>7629535</v>
      </c>
      <c r="AS33">
        <f>'AHarv+PermP'!AS33</f>
        <v>7585190</v>
      </c>
      <c r="AT33">
        <f>'AHarv+PermP'!AT33</f>
        <v>7495711</v>
      </c>
      <c r="AU33">
        <f>'AHarv+PermP'!AU33</f>
        <v>7539944</v>
      </c>
      <c r="AV33">
        <f>'AHarv+PermP'!AV33</f>
        <v>7490928</v>
      </c>
      <c r="AW33">
        <f>'AHarv+PermP'!AW33</f>
        <v>7569692</v>
      </c>
      <c r="AX33">
        <f>'AHarv+PermP'!AX33</f>
        <v>7528767</v>
      </c>
      <c r="AY33">
        <f>'AHarv+PermP'!AY33</f>
        <v>7585590</v>
      </c>
      <c r="AZ33">
        <f>'AHarv+PermP'!AZ33</f>
        <v>7541718</v>
      </c>
      <c r="BA33">
        <f>'AHarv+PermP'!BA33</f>
        <v>7551507</v>
      </c>
      <c r="BB33">
        <f>'AHarv+PermP'!BB33</f>
        <v>7457246</v>
      </c>
      <c r="BC33">
        <f>'AHarv+PermP'!BC33</f>
        <v>7501220</v>
      </c>
    </row>
    <row r="34" spans="1:55">
      <c r="A34">
        <f>VLOOKUP(C34,SelectCntr!$A$2:$C$52,3,0)</f>
        <v>3</v>
      </c>
      <c r="B34" t="str">
        <f>'AHarv+PermP'!B34</f>
        <v>Zimbabwe</v>
      </c>
      <c r="C34">
        <f>'AHarv+PermP'!C34</f>
        <v>181</v>
      </c>
      <c r="D34" t="str">
        <f>'AHarv+PermP'!D34</f>
        <v>Zimbabwe</v>
      </c>
      <c r="E34" t="str">
        <f>'AHarv+PermP'!E34</f>
        <v>31+131</v>
      </c>
      <c r="F34" t="str">
        <f>'AHarv+PermP'!F34</f>
        <v>AHarv+PermP (Ha)</v>
      </c>
      <c r="G34">
        <f>'AHarv+PermP'!G34</f>
        <v>10664946</v>
      </c>
      <c r="H34">
        <f>'AHarv+PermP'!H34</f>
        <v>10731758</v>
      </c>
      <c r="I34">
        <f>'AHarv+PermP'!I34</f>
        <v>10664950</v>
      </c>
      <c r="J34">
        <f>'AHarv+PermP'!J34</f>
        <v>10732913</v>
      </c>
      <c r="K34">
        <f>'AHarv+PermP'!K34</f>
        <v>10736047</v>
      </c>
      <c r="L34">
        <f>'AHarv+PermP'!L34</f>
        <v>10822356</v>
      </c>
      <c r="M34">
        <f>'AHarv+PermP'!M34</f>
        <v>11036640</v>
      </c>
      <c r="N34">
        <f>'AHarv+PermP'!N34</f>
        <v>10854429</v>
      </c>
      <c r="O34">
        <f>'AHarv+PermP'!O34</f>
        <v>11404942</v>
      </c>
      <c r="P34">
        <f>'AHarv+PermP'!P34</f>
        <v>11280039</v>
      </c>
      <c r="Q34">
        <f>'AHarv+PermP'!Q34</f>
        <v>11424735</v>
      </c>
      <c r="R34">
        <f>'AHarv+PermP'!R34</f>
        <v>11524033</v>
      </c>
      <c r="S34">
        <f>'AHarv+PermP'!S34</f>
        <v>11274933</v>
      </c>
      <c r="T34">
        <f>'AHarv+PermP'!T34</f>
        <v>11785276</v>
      </c>
      <c r="U34">
        <f>'AHarv+PermP'!U34</f>
        <v>11698698</v>
      </c>
      <c r="V34">
        <f>'AHarv+PermP'!V34</f>
        <v>11751732</v>
      </c>
      <c r="W34">
        <f>'AHarv+PermP'!W34</f>
        <v>11499675</v>
      </c>
      <c r="X34">
        <f>'AHarv+PermP'!X34</f>
        <v>11674149</v>
      </c>
      <c r="Y34">
        <f>'AHarv+PermP'!Y34</f>
        <v>11488234</v>
      </c>
      <c r="Z34">
        <f>'AHarv+PermP'!Z34</f>
        <v>11875889</v>
      </c>
      <c r="AA34">
        <f>'AHarv+PermP'!AA34</f>
        <v>12210701</v>
      </c>
      <c r="AB34">
        <f>'AHarv+PermP'!AB34</f>
        <v>12323029</v>
      </c>
      <c r="AC34">
        <f>'AHarv+PermP'!AC34</f>
        <v>12308326</v>
      </c>
      <c r="AD34">
        <f>'AHarv+PermP'!AD34</f>
        <v>12269350</v>
      </c>
      <c r="AE34">
        <f>'AHarv+PermP'!AE34</f>
        <v>12342314</v>
      </c>
      <c r="AF34">
        <f>'AHarv+PermP'!AF34</f>
        <v>12366889</v>
      </c>
      <c r="AG34">
        <f>'AHarv+PermP'!AG34</f>
        <v>12476120</v>
      </c>
      <c r="AH34">
        <f>'AHarv+PermP'!AH34</f>
        <v>12780299</v>
      </c>
      <c r="AI34">
        <f>'AHarv+PermP'!AI34</f>
        <v>12549011</v>
      </c>
      <c r="AJ34">
        <f>'AHarv+PermP'!AJ34</f>
        <v>12462117</v>
      </c>
      <c r="AK34">
        <f>'AHarv+PermP'!AK34</f>
        <v>12631076</v>
      </c>
      <c r="AL34">
        <f>'AHarv+PermP'!AL34</f>
        <v>12237275</v>
      </c>
      <c r="AM34">
        <f>'AHarv+PermP'!AM34</f>
        <v>12881092</v>
      </c>
      <c r="AN34">
        <f>'AHarv+PermP'!AN34</f>
        <v>13282839</v>
      </c>
      <c r="AO34">
        <f>'AHarv+PermP'!AO34</f>
        <v>13374412</v>
      </c>
      <c r="AP34">
        <f>'AHarv+PermP'!AP34</f>
        <v>13692207</v>
      </c>
      <c r="AQ34">
        <f>'AHarv+PermP'!AQ34</f>
        <v>13937202</v>
      </c>
      <c r="AR34">
        <f>'AHarv+PermP'!AR34</f>
        <v>13650891</v>
      </c>
      <c r="AS34">
        <f>'AHarv+PermP'!AS34</f>
        <v>14038773</v>
      </c>
      <c r="AT34">
        <f>'AHarv+PermP'!AT34</f>
        <v>14246003</v>
      </c>
      <c r="AU34">
        <f>'AHarv+PermP'!AU34</f>
        <v>14260936</v>
      </c>
      <c r="AV34">
        <f>'AHarv+PermP'!AV34</f>
        <v>14497793</v>
      </c>
      <c r="AW34">
        <f>'AHarv+PermP'!AW34</f>
        <v>14623361</v>
      </c>
      <c r="AX34">
        <f>'AHarv+PermP'!AX34</f>
        <v>15013365</v>
      </c>
      <c r="AY34">
        <f>'AHarv+PermP'!AY34</f>
        <v>15121109</v>
      </c>
      <c r="AZ34">
        <f>'AHarv+PermP'!AZ34</f>
        <v>15264269</v>
      </c>
      <c r="BA34">
        <f>'AHarv+PermP'!BA34</f>
        <v>15185910</v>
      </c>
      <c r="BB34">
        <f>'AHarv+PermP'!BB34</f>
        <v>15381186</v>
      </c>
      <c r="BC34">
        <f>'AHarv+PermP'!BC34</f>
        <v>15107067</v>
      </c>
    </row>
    <row r="35" spans="1:55">
      <c r="A35">
        <f>VLOOKUP(C35,SelectCntr!$A$2:$C$52,3,0)</f>
        <v>2</v>
      </c>
      <c r="B35" t="str">
        <f>'AHarv+PermP'!B35</f>
        <v>Reunion</v>
      </c>
      <c r="C35">
        <f>'AHarv+PermP'!C35</f>
        <v>182</v>
      </c>
      <c r="D35" t="str">
        <f>'AHarv+PermP'!D35</f>
        <v>Reunion</v>
      </c>
      <c r="E35" t="str">
        <f>'AHarv+PermP'!E35</f>
        <v>31+131</v>
      </c>
      <c r="F35" t="str">
        <f>'AHarv+PermP'!F35</f>
        <v>AHarv+PermP (Ha)</v>
      </c>
      <c r="G35">
        <f>'AHarv+PermP'!G35</f>
        <v>52207</v>
      </c>
      <c r="H35">
        <f>'AHarv+PermP'!H35</f>
        <v>52052</v>
      </c>
      <c r="I35">
        <f>'AHarv+PermP'!I35</f>
        <v>52455</v>
      </c>
      <c r="J35">
        <f>'AHarv+PermP'!J35</f>
        <v>51885</v>
      </c>
      <c r="K35">
        <f>'AHarv+PermP'!K35</f>
        <v>51685</v>
      </c>
      <c r="L35">
        <f>'AHarv+PermP'!L35</f>
        <v>51777</v>
      </c>
      <c r="M35">
        <f>'AHarv+PermP'!M35</f>
        <v>49361</v>
      </c>
      <c r="N35">
        <f>'AHarv+PermP'!N35</f>
        <v>49290</v>
      </c>
      <c r="O35">
        <f>'AHarv+PermP'!O35</f>
        <v>52000</v>
      </c>
      <c r="P35">
        <f>'AHarv+PermP'!P35</f>
        <v>52387</v>
      </c>
      <c r="Q35">
        <f>'AHarv+PermP'!Q35</f>
        <v>57992</v>
      </c>
      <c r="R35">
        <f>'AHarv+PermP'!R35</f>
        <v>55943</v>
      </c>
      <c r="S35">
        <f>'AHarv+PermP'!S35</f>
        <v>47581</v>
      </c>
      <c r="T35">
        <f>'AHarv+PermP'!T35</f>
        <v>46763</v>
      </c>
      <c r="U35">
        <f>'AHarv+PermP'!U35</f>
        <v>46841</v>
      </c>
      <c r="V35">
        <f>'AHarv+PermP'!V35</f>
        <v>48455</v>
      </c>
      <c r="W35">
        <f>'AHarv+PermP'!W35</f>
        <v>46365</v>
      </c>
      <c r="X35">
        <f>'AHarv+PermP'!X35</f>
        <v>51149</v>
      </c>
      <c r="Y35">
        <f>'AHarv+PermP'!Y35</f>
        <v>54077</v>
      </c>
      <c r="Z35">
        <f>'AHarv+PermP'!Z35</f>
        <v>54068</v>
      </c>
      <c r="AA35">
        <f>'AHarv+PermP'!AA35</f>
        <v>55999</v>
      </c>
      <c r="AB35">
        <f>'AHarv+PermP'!AB35</f>
        <v>55282</v>
      </c>
      <c r="AC35">
        <f>'AHarv+PermP'!AC35</f>
        <v>56957</v>
      </c>
      <c r="AD35">
        <f>'AHarv+PermP'!AD35</f>
        <v>56937</v>
      </c>
      <c r="AE35">
        <f>'AHarv+PermP'!AE35</f>
        <v>61680</v>
      </c>
      <c r="AF35">
        <f>'AHarv+PermP'!AF35</f>
        <v>62626</v>
      </c>
      <c r="AG35">
        <f>'AHarv+PermP'!AG35</f>
        <v>63414</v>
      </c>
      <c r="AH35">
        <f>'AHarv+PermP'!AH35</f>
        <v>65371</v>
      </c>
      <c r="AI35">
        <f>'AHarv+PermP'!AI35</f>
        <v>62527</v>
      </c>
      <c r="AJ35">
        <f>'AHarv+PermP'!AJ35</f>
        <v>65888</v>
      </c>
      <c r="AK35">
        <f>'AHarv+PermP'!AK35</f>
        <v>63937</v>
      </c>
      <c r="AL35">
        <f>'AHarv+PermP'!AL35</f>
        <v>63515</v>
      </c>
      <c r="AM35">
        <f>'AHarv+PermP'!AM35</f>
        <v>56249</v>
      </c>
      <c r="AN35">
        <f>'AHarv+PermP'!AN35</f>
        <v>57952</v>
      </c>
      <c r="AO35">
        <f>'AHarv+PermP'!AO35</f>
        <v>56976</v>
      </c>
      <c r="AP35">
        <f>'AHarv+PermP'!AP35</f>
        <v>58316</v>
      </c>
      <c r="AQ35">
        <f>'AHarv+PermP'!AQ35</f>
        <v>59195</v>
      </c>
      <c r="AR35">
        <f>'AHarv+PermP'!AR35</f>
        <v>58337</v>
      </c>
      <c r="AS35">
        <f>'AHarv+PermP'!AS35</f>
        <v>53715</v>
      </c>
      <c r="AT35">
        <f>'AHarv+PermP'!AT35</f>
        <v>51145</v>
      </c>
      <c r="AU35">
        <f>'AHarv+PermP'!AU35</f>
        <v>52060</v>
      </c>
      <c r="AV35">
        <f>'AHarv+PermP'!AV35</f>
        <v>52302</v>
      </c>
      <c r="AW35">
        <f>'AHarv+PermP'!AW35</f>
        <v>55268</v>
      </c>
      <c r="AX35">
        <f>'AHarv+PermP'!AX35</f>
        <v>55367</v>
      </c>
      <c r="AY35">
        <f>'AHarv+PermP'!AY35</f>
        <v>56760</v>
      </c>
      <c r="AZ35">
        <f>'AHarv+PermP'!AZ35</f>
        <v>57931</v>
      </c>
      <c r="BA35">
        <f>'AHarv+PermP'!BA35</f>
        <v>56927</v>
      </c>
      <c r="BB35">
        <f>'AHarv+PermP'!BB35</f>
        <v>57884</v>
      </c>
      <c r="BC35">
        <f>'AHarv+PermP'!BC35</f>
        <v>59104</v>
      </c>
    </row>
    <row r="36" spans="1:55">
      <c r="A36">
        <f>VLOOKUP(C36,SelectCntr!$A$2:$C$52,3,0)</f>
        <v>2</v>
      </c>
      <c r="B36" t="str">
        <f>'AHarv+PermP'!B36</f>
        <v>Rwanda</v>
      </c>
      <c r="C36">
        <f>'AHarv+PermP'!C36</f>
        <v>184</v>
      </c>
      <c r="D36" t="str">
        <f>'AHarv+PermP'!D36</f>
        <v>Rwanda</v>
      </c>
      <c r="E36" t="str">
        <f>'AHarv+PermP'!E36</f>
        <v>31+131</v>
      </c>
      <c r="F36" t="str">
        <f>'AHarv+PermP'!F36</f>
        <v>AHarv+PermP (Ha)</v>
      </c>
      <c r="G36">
        <f>'AHarv+PermP'!G36</f>
        <v>1270568</v>
      </c>
      <c r="H36">
        <f>'AHarv+PermP'!H36</f>
        <v>1358431</v>
      </c>
      <c r="I36">
        <f>'AHarv+PermP'!I36</f>
        <v>1248732</v>
      </c>
      <c r="J36">
        <f>'AHarv+PermP'!J36</f>
        <v>1207230</v>
      </c>
      <c r="K36">
        <f>'AHarv+PermP'!K36</f>
        <v>1234877</v>
      </c>
      <c r="L36">
        <f>'AHarv+PermP'!L36</f>
        <v>1345559</v>
      </c>
      <c r="M36">
        <f>'AHarv+PermP'!M36</f>
        <v>1390502</v>
      </c>
      <c r="N36">
        <f>'AHarv+PermP'!N36</f>
        <v>1387052</v>
      </c>
      <c r="O36">
        <f>'AHarv+PermP'!O36</f>
        <v>1409816</v>
      </c>
      <c r="P36">
        <f>'AHarv+PermP'!P36</f>
        <v>1468249</v>
      </c>
      <c r="Q36">
        <f>'AHarv+PermP'!Q36</f>
        <v>1461438</v>
      </c>
      <c r="R36">
        <f>'AHarv+PermP'!R36</f>
        <v>1455263</v>
      </c>
      <c r="S36">
        <f>'AHarv+PermP'!S36</f>
        <v>1476359</v>
      </c>
      <c r="T36">
        <f>'AHarv+PermP'!T36</f>
        <v>1555739</v>
      </c>
      <c r="U36">
        <f>'AHarv+PermP'!U36</f>
        <v>1584045</v>
      </c>
      <c r="V36">
        <f>'AHarv+PermP'!V36</f>
        <v>1625492</v>
      </c>
      <c r="W36">
        <f>'AHarv+PermP'!W36</f>
        <v>1667251</v>
      </c>
      <c r="X36">
        <f>'AHarv+PermP'!X36</f>
        <v>1684361</v>
      </c>
      <c r="Y36">
        <f>'AHarv+PermP'!Y36</f>
        <v>1712283</v>
      </c>
      <c r="Z36">
        <f>'AHarv+PermP'!Z36</f>
        <v>1757925</v>
      </c>
      <c r="AA36">
        <f>'AHarv+PermP'!AA36</f>
        <v>1843425</v>
      </c>
      <c r="AB36">
        <f>'AHarv+PermP'!AB36</f>
        <v>1851800</v>
      </c>
      <c r="AC36">
        <f>'AHarv+PermP'!AC36</f>
        <v>1877052</v>
      </c>
      <c r="AD36">
        <f>'AHarv+PermP'!AD36</f>
        <v>1899939</v>
      </c>
      <c r="AE36">
        <f>'AHarv+PermP'!AE36</f>
        <v>1973541</v>
      </c>
      <c r="AF36">
        <f>'AHarv+PermP'!AF36</f>
        <v>1877133</v>
      </c>
      <c r="AG36">
        <f>'AHarv+PermP'!AG36</f>
        <v>1835667</v>
      </c>
      <c r="AH36">
        <f>'AHarv+PermP'!AH36</f>
        <v>1957987</v>
      </c>
      <c r="AI36">
        <f>'AHarv+PermP'!AI36</f>
        <v>2043073</v>
      </c>
      <c r="AJ36">
        <f>'AHarv+PermP'!AJ36</f>
        <v>2199255</v>
      </c>
      <c r="AK36">
        <f>'AHarv+PermP'!AK36</f>
        <v>2298023</v>
      </c>
      <c r="AL36">
        <f>'AHarv+PermP'!AL36</f>
        <v>2293445</v>
      </c>
      <c r="AM36">
        <f>'AHarv+PermP'!AM36</f>
        <v>1802499</v>
      </c>
      <c r="AN36">
        <f>'AHarv+PermP'!AN36</f>
        <v>1410090</v>
      </c>
      <c r="AO36">
        <f>'AHarv+PermP'!AO36</f>
        <v>1476430</v>
      </c>
      <c r="AP36">
        <f>'AHarv+PermP'!AP36</f>
        <v>1634337</v>
      </c>
      <c r="AQ36">
        <f>'AHarv+PermP'!AQ36</f>
        <v>1785114</v>
      </c>
      <c r="AR36">
        <f>'AHarv+PermP'!AR36</f>
        <v>1826015</v>
      </c>
      <c r="AS36">
        <f>'AHarv+PermP'!AS36</f>
        <v>1927396</v>
      </c>
      <c r="AT36">
        <f>'AHarv+PermP'!AT36</f>
        <v>2107148</v>
      </c>
      <c r="AU36">
        <f>'AHarv+PermP'!AU36</f>
        <v>2178260</v>
      </c>
      <c r="AV36">
        <f>'AHarv+PermP'!AV36</f>
        <v>2160224</v>
      </c>
      <c r="AW36">
        <f>'AHarv+PermP'!AW36</f>
        <v>2145231</v>
      </c>
      <c r="AX36">
        <f>'AHarv+PermP'!AX36</f>
        <v>2162421</v>
      </c>
      <c r="AY36">
        <f>'AHarv+PermP'!AY36</f>
        <v>2165218</v>
      </c>
      <c r="AZ36">
        <f>'AHarv+PermP'!AZ36</f>
        <v>2164664</v>
      </c>
      <c r="BA36">
        <f>'AHarv+PermP'!BA36</f>
        <v>2207423</v>
      </c>
      <c r="BB36">
        <f>'AHarv+PermP'!BB36</f>
        <v>2247676</v>
      </c>
      <c r="BC36">
        <f>'AHarv+PermP'!BC36</f>
        <v>2148445</v>
      </c>
    </row>
    <row r="37" spans="1:55">
      <c r="A37">
        <f>VLOOKUP(C37,SelectCntr!$A$2:$C$52,3,0)</f>
        <v>1</v>
      </c>
      <c r="B37" t="str">
        <f>'AHarv+PermP'!B37</f>
        <v>Sao Tome Prn</v>
      </c>
      <c r="C37">
        <f>'AHarv+PermP'!C37</f>
        <v>193</v>
      </c>
      <c r="D37" t="str">
        <f>'AHarv+PermP'!D37</f>
        <v>Sao Tome Prn</v>
      </c>
      <c r="E37" t="str">
        <f>'AHarv+PermP'!E37</f>
        <v>31+131</v>
      </c>
      <c r="F37" t="str">
        <f>'AHarv+PermP'!F37</f>
        <v>AHarv+PermP (Ha)</v>
      </c>
      <c r="G37">
        <f>'AHarv+PermP'!G37</f>
        <v>52160</v>
      </c>
      <c r="H37">
        <f>'AHarv+PermP'!H37</f>
        <v>54160</v>
      </c>
      <c r="I37">
        <f>'AHarv+PermP'!I37</f>
        <v>51840</v>
      </c>
      <c r="J37">
        <f>'AHarv+PermP'!J37</f>
        <v>53940</v>
      </c>
      <c r="K37">
        <f>'AHarv+PermP'!K37</f>
        <v>54760</v>
      </c>
      <c r="L37">
        <f>'AHarv+PermP'!L37</f>
        <v>52834</v>
      </c>
      <c r="M37">
        <f>'AHarv+PermP'!M37</f>
        <v>52794</v>
      </c>
      <c r="N37">
        <f>'AHarv+PermP'!N37</f>
        <v>51636</v>
      </c>
      <c r="O37">
        <f>'AHarv+PermP'!O37</f>
        <v>52651</v>
      </c>
      <c r="P37">
        <f>'AHarv+PermP'!P37</f>
        <v>50636</v>
      </c>
      <c r="Q37">
        <f>'AHarv+PermP'!Q37</f>
        <v>50530</v>
      </c>
      <c r="R37">
        <f>'AHarv+PermP'!R37</f>
        <v>51425</v>
      </c>
      <c r="S37">
        <f>'AHarv+PermP'!S37</f>
        <v>51160</v>
      </c>
      <c r="T37">
        <f>'AHarv+PermP'!T37</f>
        <v>51305</v>
      </c>
      <c r="U37">
        <f>'AHarv+PermP'!U37</f>
        <v>48105</v>
      </c>
      <c r="V37">
        <f>'AHarv+PermP'!V37</f>
        <v>47265</v>
      </c>
      <c r="W37">
        <f>'AHarv+PermP'!W37</f>
        <v>51560</v>
      </c>
      <c r="X37">
        <f>'AHarv+PermP'!X37</f>
        <v>48715</v>
      </c>
      <c r="Y37">
        <f>'AHarv+PermP'!Y37</f>
        <v>51650</v>
      </c>
      <c r="Z37">
        <f>'AHarv+PermP'!Z37</f>
        <v>48760</v>
      </c>
      <c r="AA37">
        <f>'AHarv+PermP'!AA37</f>
        <v>47875</v>
      </c>
      <c r="AB37">
        <f>'AHarv+PermP'!AB37</f>
        <v>47860</v>
      </c>
      <c r="AC37">
        <f>'AHarv+PermP'!AC37</f>
        <v>48160</v>
      </c>
      <c r="AD37">
        <f>'AHarv+PermP'!AD37</f>
        <v>42390</v>
      </c>
      <c r="AE37">
        <f>'AHarv+PermP'!AE37</f>
        <v>42960</v>
      </c>
      <c r="AF37">
        <f>'AHarv+PermP'!AF37</f>
        <v>43340</v>
      </c>
      <c r="AG37">
        <f>'AHarv+PermP'!AG37</f>
        <v>43700</v>
      </c>
      <c r="AH37">
        <f>'AHarv+PermP'!AH37</f>
        <v>44143</v>
      </c>
      <c r="AI37">
        <f>'AHarv+PermP'!AI37</f>
        <v>42212</v>
      </c>
      <c r="AJ37">
        <f>'AHarv+PermP'!AJ37</f>
        <v>42479</v>
      </c>
      <c r="AK37">
        <f>'AHarv+PermP'!AK37</f>
        <v>44639</v>
      </c>
      <c r="AL37">
        <f>'AHarv+PermP'!AL37</f>
        <v>43913</v>
      </c>
      <c r="AM37">
        <f>'AHarv+PermP'!AM37</f>
        <v>44248</v>
      </c>
      <c r="AN37">
        <f>'AHarv+PermP'!AN37</f>
        <v>45220</v>
      </c>
      <c r="AO37">
        <f>'AHarv+PermP'!AO37</f>
        <v>39795</v>
      </c>
      <c r="AP37">
        <f>'AHarv+PermP'!AP37</f>
        <v>41172</v>
      </c>
      <c r="AQ37">
        <f>'AHarv+PermP'!AQ37</f>
        <v>41437</v>
      </c>
      <c r="AR37">
        <f>'AHarv+PermP'!AR37</f>
        <v>42886</v>
      </c>
      <c r="AS37">
        <f>'AHarv+PermP'!AS37</f>
        <v>46128</v>
      </c>
      <c r="AT37">
        <f>'AHarv+PermP'!AT37</f>
        <v>49008</v>
      </c>
      <c r="AU37">
        <f>'AHarv+PermP'!AU37</f>
        <v>50031</v>
      </c>
      <c r="AV37">
        <f>'AHarv+PermP'!AV37</f>
        <v>48757</v>
      </c>
      <c r="AW37">
        <f>'AHarv+PermP'!AW37</f>
        <v>54914</v>
      </c>
      <c r="AX37">
        <f>'AHarv+PermP'!AX37</f>
        <v>48311</v>
      </c>
      <c r="AY37">
        <f>'AHarv+PermP'!AY37</f>
        <v>42755</v>
      </c>
      <c r="AZ37">
        <f>'AHarv+PermP'!AZ37</f>
        <v>41964</v>
      </c>
      <c r="BA37">
        <f>'AHarv+PermP'!BA37</f>
        <v>48498</v>
      </c>
      <c r="BB37">
        <f>'AHarv+PermP'!BB37</f>
        <v>43386</v>
      </c>
      <c r="BC37">
        <f>'AHarv+PermP'!BC37</f>
        <v>49346</v>
      </c>
    </row>
    <row r="38" spans="1:55">
      <c r="A38">
        <f>VLOOKUP(C38,SelectCntr!$A$2:$C$52,3,0)</f>
        <v>1</v>
      </c>
      <c r="B38" t="str">
        <f>'AHarv+PermP'!B38</f>
        <v>Senegal</v>
      </c>
      <c r="C38">
        <f>'AHarv+PermP'!C38</f>
        <v>195</v>
      </c>
      <c r="D38" t="str">
        <f>'AHarv+PermP'!D38</f>
        <v>Senegal</v>
      </c>
      <c r="E38" t="str">
        <f>'AHarv+PermP'!E38</f>
        <v>31+131</v>
      </c>
      <c r="F38" t="str">
        <f>'AHarv+PermP'!F38</f>
        <v>AHarv+PermP (Ha)</v>
      </c>
      <c r="G38">
        <f>'AHarv+PermP'!G38</f>
        <v>7791235</v>
      </c>
      <c r="H38">
        <f>'AHarv+PermP'!H38</f>
        <v>7809974</v>
      </c>
      <c r="I38">
        <f>'AHarv+PermP'!I38</f>
        <v>7972833</v>
      </c>
      <c r="J38">
        <f>'AHarv+PermP'!J38</f>
        <v>8023250</v>
      </c>
      <c r="K38">
        <f>'AHarv+PermP'!K38</f>
        <v>8153758</v>
      </c>
      <c r="L38">
        <f>'AHarv+PermP'!L38</f>
        <v>8109566</v>
      </c>
      <c r="M38">
        <f>'AHarv+PermP'!M38</f>
        <v>8413882</v>
      </c>
      <c r="N38">
        <f>'AHarv+PermP'!N38</f>
        <v>8228518</v>
      </c>
      <c r="O38">
        <f>'AHarv+PermP'!O38</f>
        <v>8021953</v>
      </c>
      <c r="P38">
        <f>'AHarv+PermP'!P38</f>
        <v>7950105</v>
      </c>
      <c r="Q38">
        <f>'AHarv+PermP'!Q38</f>
        <v>8034372</v>
      </c>
      <c r="R38">
        <f>'AHarv+PermP'!R38</f>
        <v>7997534</v>
      </c>
      <c r="S38">
        <f>'AHarv+PermP'!S38</f>
        <v>8093482</v>
      </c>
      <c r="T38">
        <f>'AHarv+PermP'!T38</f>
        <v>8313194</v>
      </c>
      <c r="U38">
        <f>'AHarv+PermP'!U38</f>
        <v>8287693</v>
      </c>
      <c r="V38">
        <f>'AHarv+PermP'!V38</f>
        <v>8247186</v>
      </c>
      <c r="W38">
        <f>'AHarv+PermP'!W38</f>
        <v>8043162</v>
      </c>
      <c r="X38">
        <f>'AHarv+PermP'!X38</f>
        <v>8252801</v>
      </c>
      <c r="Y38">
        <f>'AHarv+PermP'!Y38</f>
        <v>7963331</v>
      </c>
      <c r="Z38">
        <f>'AHarv+PermP'!Z38</f>
        <v>8132063</v>
      </c>
      <c r="AA38">
        <f>'AHarv+PermP'!AA38</f>
        <v>8189295</v>
      </c>
      <c r="AB38">
        <f>'AHarv+PermP'!AB38</f>
        <v>8125031</v>
      </c>
      <c r="AC38">
        <f>'AHarv+PermP'!AC38</f>
        <v>7840446</v>
      </c>
      <c r="AD38">
        <f>'AHarv+PermP'!AD38</f>
        <v>7878568</v>
      </c>
      <c r="AE38">
        <f>'AHarv+PermP'!AE38</f>
        <v>8041871</v>
      </c>
      <c r="AF38">
        <f>'AHarv+PermP'!AF38</f>
        <v>7883016</v>
      </c>
      <c r="AG38">
        <f>'AHarv+PermP'!AG38</f>
        <v>7962850</v>
      </c>
      <c r="AH38">
        <f>'AHarv+PermP'!AH38</f>
        <v>8000980</v>
      </c>
      <c r="AI38">
        <f>'AHarv+PermP'!AI38</f>
        <v>7904793</v>
      </c>
      <c r="AJ38">
        <f>'AHarv+PermP'!AJ38</f>
        <v>8051103</v>
      </c>
      <c r="AK38">
        <f>'AHarv+PermP'!AK38</f>
        <v>7886053</v>
      </c>
      <c r="AL38">
        <f>'AHarv+PermP'!AL38</f>
        <v>7946074</v>
      </c>
      <c r="AM38">
        <f>'AHarv+PermP'!AM38</f>
        <v>7970337</v>
      </c>
      <c r="AN38">
        <f>'AHarv+PermP'!AN38</f>
        <v>8083609</v>
      </c>
      <c r="AO38">
        <f>'AHarv+PermP'!AO38</f>
        <v>7987954</v>
      </c>
      <c r="AP38">
        <f>'AHarv+PermP'!AP38</f>
        <v>8090321</v>
      </c>
      <c r="AQ38">
        <f>'AHarv+PermP'!AQ38</f>
        <v>7806532</v>
      </c>
      <c r="AR38">
        <f>'AHarv+PermP'!AR38</f>
        <v>7563434</v>
      </c>
      <c r="AS38">
        <f>'AHarv+PermP'!AS38</f>
        <v>8325861</v>
      </c>
      <c r="AT38">
        <f>'AHarv+PermP'!AT38</f>
        <v>8210449</v>
      </c>
      <c r="AU38">
        <f>'AHarv+PermP'!AU38</f>
        <v>7977452</v>
      </c>
      <c r="AV38">
        <f>'AHarv+PermP'!AV38</f>
        <v>7978724</v>
      </c>
      <c r="AW38">
        <f>'AHarv+PermP'!AW38</f>
        <v>7867364</v>
      </c>
      <c r="AX38">
        <f>'AHarv+PermP'!AX38</f>
        <v>7919976</v>
      </c>
      <c r="AY38">
        <f>'AHarv+PermP'!AY38</f>
        <v>8004316</v>
      </c>
      <c r="AZ38">
        <f>'AHarv+PermP'!AZ38</f>
        <v>7733784</v>
      </c>
      <c r="BA38">
        <f>'AHarv+PermP'!BA38</f>
        <v>7676888</v>
      </c>
      <c r="BB38">
        <f>'AHarv+PermP'!BB38</f>
        <v>8488724</v>
      </c>
      <c r="BC38">
        <f>'AHarv+PermP'!BC38</f>
        <v>8716577</v>
      </c>
    </row>
    <row r="39" spans="1:55">
      <c r="A39">
        <f>VLOOKUP(C39,SelectCntr!$A$2:$C$52,3,0)</f>
        <v>2</v>
      </c>
      <c r="B39" t="str">
        <f>'AHarv+PermP'!B39</f>
        <v>Seychelles</v>
      </c>
      <c r="C39">
        <f>'AHarv+PermP'!C39</f>
        <v>196</v>
      </c>
      <c r="D39" t="str">
        <f>'AHarv+PermP'!D39</f>
        <v>Seychelles</v>
      </c>
      <c r="E39" t="str">
        <f>'AHarv+PermP'!E39</f>
        <v>31+131</v>
      </c>
      <c r="F39" t="str">
        <f>'AHarv+PermP'!F39</f>
        <v>AHarv+PermP (Ha)</v>
      </c>
      <c r="G39">
        <f>'AHarv+PermP'!G39</f>
        <v>14276</v>
      </c>
      <c r="H39">
        <f>'AHarv+PermP'!H39</f>
        <v>15682</v>
      </c>
      <c r="I39">
        <f>'AHarv+PermP'!I39</f>
        <v>13388</v>
      </c>
      <c r="J39">
        <f>'AHarv+PermP'!J39</f>
        <v>16400</v>
      </c>
      <c r="K39">
        <f>'AHarv+PermP'!K39</f>
        <v>15710</v>
      </c>
      <c r="L39">
        <f>'AHarv+PermP'!L39</f>
        <v>18428</v>
      </c>
      <c r="M39">
        <f>'AHarv+PermP'!M39</f>
        <v>23463</v>
      </c>
      <c r="N39">
        <f>'AHarv+PermP'!N39</f>
        <v>25672</v>
      </c>
      <c r="O39">
        <f>'AHarv+PermP'!O39</f>
        <v>15430</v>
      </c>
      <c r="P39">
        <f>'AHarv+PermP'!P39</f>
        <v>14185</v>
      </c>
      <c r="Q39">
        <f>'AHarv+PermP'!Q39</f>
        <v>12617</v>
      </c>
      <c r="R39">
        <f>'AHarv+PermP'!R39</f>
        <v>16639</v>
      </c>
      <c r="S39">
        <f>'AHarv+PermP'!S39</f>
        <v>14382</v>
      </c>
      <c r="T39">
        <f>'AHarv+PermP'!T39</f>
        <v>13284</v>
      </c>
      <c r="U39">
        <f>'AHarv+PermP'!U39</f>
        <v>11201</v>
      </c>
      <c r="V39">
        <f>'AHarv+PermP'!V39</f>
        <v>10997</v>
      </c>
      <c r="W39">
        <f>'AHarv+PermP'!W39</f>
        <v>9502</v>
      </c>
      <c r="X39">
        <f>'AHarv+PermP'!X39</f>
        <v>8009</v>
      </c>
      <c r="Y39">
        <f>'AHarv+PermP'!Y39</f>
        <v>8383</v>
      </c>
      <c r="Z39">
        <f>'AHarv+PermP'!Z39</f>
        <v>8783</v>
      </c>
      <c r="AA39">
        <f>'AHarv+PermP'!AA39</f>
        <v>7888</v>
      </c>
      <c r="AB39">
        <f>'AHarv+PermP'!AB39</f>
        <v>9356</v>
      </c>
      <c r="AC39">
        <f>'AHarv+PermP'!AC39</f>
        <v>10545</v>
      </c>
      <c r="AD39">
        <f>'AHarv+PermP'!AD39</f>
        <v>6468</v>
      </c>
      <c r="AE39">
        <f>'AHarv+PermP'!AE39</f>
        <v>8966</v>
      </c>
      <c r="AF39">
        <f>'AHarv+PermP'!AF39</f>
        <v>9268</v>
      </c>
      <c r="AG39">
        <f>'AHarv+PermP'!AG39</f>
        <v>5672</v>
      </c>
      <c r="AH39">
        <f>'AHarv+PermP'!AH39</f>
        <v>4374</v>
      </c>
      <c r="AI39">
        <f>'AHarv+PermP'!AI39</f>
        <v>3981</v>
      </c>
      <c r="AJ39">
        <f>'AHarv+PermP'!AJ39</f>
        <v>3649</v>
      </c>
      <c r="AK39">
        <f>'AHarv+PermP'!AK39</f>
        <v>4785</v>
      </c>
      <c r="AL39">
        <f>'AHarv+PermP'!AL39</f>
        <v>3551</v>
      </c>
      <c r="AM39">
        <f>'AHarv+PermP'!AM39</f>
        <v>3422</v>
      </c>
      <c r="AN39">
        <f>'AHarv+PermP'!AN39</f>
        <v>4594</v>
      </c>
      <c r="AO39">
        <f>'AHarv+PermP'!AO39</f>
        <v>5260</v>
      </c>
      <c r="AP39">
        <f>'AHarv+PermP'!AP39</f>
        <v>5459</v>
      </c>
      <c r="AQ39">
        <f>'AHarv+PermP'!AQ39</f>
        <v>5302</v>
      </c>
      <c r="AR39">
        <f>'AHarv+PermP'!AR39</f>
        <v>5120</v>
      </c>
      <c r="AS39">
        <f>'AHarv+PermP'!AS39</f>
        <v>4803</v>
      </c>
      <c r="AT39">
        <f>'AHarv+PermP'!AT39</f>
        <v>4937</v>
      </c>
      <c r="AU39">
        <f>'AHarv+PermP'!AU39</f>
        <v>5042</v>
      </c>
      <c r="AV39">
        <f>'AHarv+PermP'!AV39</f>
        <v>4982</v>
      </c>
      <c r="AW39">
        <f>'AHarv+PermP'!AW39</f>
        <v>5097</v>
      </c>
      <c r="AX39">
        <f>'AHarv+PermP'!AX39</f>
        <v>4999</v>
      </c>
      <c r="AY39">
        <f>'AHarv+PermP'!AY39</f>
        <v>5816</v>
      </c>
      <c r="AZ39">
        <f>'AHarv+PermP'!AZ39</f>
        <v>6070</v>
      </c>
      <c r="BA39">
        <f>'AHarv+PermP'!BA39</f>
        <v>2190</v>
      </c>
      <c r="BB39">
        <f>'AHarv+PermP'!BB39</f>
        <v>2303</v>
      </c>
      <c r="BC39">
        <f>'AHarv+PermP'!BC39</f>
        <v>2093</v>
      </c>
    </row>
    <row r="40" spans="1:55">
      <c r="A40">
        <f>VLOOKUP(C40,SelectCntr!$A$2:$C$52,3,0)</f>
        <v>1</v>
      </c>
      <c r="B40" t="str">
        <f>'AHarv+PermP'!B40</f>
        <v>Sierra Leone</v>
      </c>
      <c r="C40">
        <f>'AHarv+PermP'!C40</f>
        <v>197</v>
      </c>
      <c r="D40" t="str">
        <f>'AHarv+PermP'!D40</f>
        <v>Sierra Leone</v>
      </c>
      <c r="E40" t="str">
        <f>'AHarv+PermP'!E40</f>
        <v>31+131</v>
      </c>
      <c r="F40" t="str">
        <f>'AHarv+PermP'!F40</f>
        <v>AHarv+PermP (Ha)</v>
      </c>
      <c r="G40">
        <f>'AHarv+PermP'!G40</f>
        <v>2698145</v>
      </c>
      <c r="H40">
        <f>'AHarv+PermP'!H40</f>
        <v>2673300</v>
      </c>
      <c r="I40">
        <f>'AHarv+PermP'!I40</f>
        <v>2683371</v>
      </c>
      <c r="J40">
        <f>'AHarv+PermP'!J40</f>
        <v>2684004</v>
      </c>
      <c r="K40">
        <f>'AHarv+PermP'!K40</f>
        <v>2716840</v>
      </c>
      <c r="L40">
        <f>'AHarv+PermP'!L40</f>
        <v>2740210</v>
      </c>
      <c r="M40">
        <f>'AHarv+PermP'!M40</f>
        <v>2761320</v>
      </c>
      <c r="N40">
        <f>'AHarv+PermP'!N40</f>
        <v>2730920</v>
      </c>
      <c r="O40">
        <f>'AHarv+PermP'!O40</f>
        <v>2717004</v>
      </c>
      <c r="P40">
        <f>'AHarv+PermP'!P40</f>
        <v>2736241</v>
      </c>
      <c r="Q40">
        <f>'AHarv+PermP'!Q40</f>
        <v>2764670</v>
      </c>
      <c r="R40">
        <f>'AHarv+PermP'!R40</f>
        <v>2760400</v>
      </c>
      <c r="S40">
        <f>'AHarv+PermP'!S40</f>
        <v>2765650</v>
      </c>
      <c r="T40">
        <f>'AHarv+PermP'!T40</f>
        <v>2781450</v>
      </c>
      <c r="U40">
        <f>'AHarv+PermP'!U40</f>
        <v>2793089</v>
      </c>
      <c r="V40">
        <f>'AHarv+PermP'!V40</f>
        <v>2815429</v>
      </c>
      <c r="W40">
        <f>'AHarv+PermP'!W40</f>
        <v>2829594</v>
      </c>
      <c r="X40">
        <f>'AHarv+PermP'!X40</f>
        <v>2849659</v>
      </c>
      <c r="Y40">
        <f>'AHarv+PermP'!Y40</f>
        <v>2830429</v>
      </c>
      <c r="Z40">
        <f>'AHarv+PermP'!Z40</f>
        <v>2843920</v>
      </c>
      <c r="AA40">
        <f>'AHarv+PermP'!AA40</f>
        <v>2847150</v>
      </c>
      <c r="AB40">
        <f>'AHarv+PermP'!AB40</f>
        <v>2859950</v>
      </c>
      <c r="AC40">
        <f>'AHarv+PermP'!AC40</f>
        <v>2837700</v>
      </c>
      <c r="AD40">
        <f>'AHarv+PermP'!AD40</f>
        <v>2799392</v>
      </c>
      <c r="AE40">
        <f>'AHarv+PermP'!AE40</f>
        <v>2870435</v>
      </c>
      <c r="AF40">
        <f>'AHarv+PermP'!AF40</f>
        <v>2873110</v>
      </c>
      <c r="AG40">
        <f>'AHarv+PermP'!AG40</f>
        <v>2895916</v>
      </c>
      <c r="AH40">
        <f>'AHarv+PermP'!AH40</f>
        <v>2939020</v>
      </c>
      <c r="AI40">
        <f>'AHarv+PermP'!AI40</f>
        <v>2952890</v>
      </c>
      <c r="AJ40">
        <f>'AHarv+PermP'!AJ40</f>
        <v>2959551</v>
      </c>
      <c r="AK40">
        <f>'AHarv+PermP'!AK40</f>
        <v>2958525</v>
      </c>
      <c r="AL40">
        <f>'AHarv+PermP'!AL40</f>
        <v>2885196</v>
      </c>
      <c r="AM40">
        <f>'AHarv+PermP'!AM40</f>
        <v>2915626</v>
      </c>
      <c r="AN40">
        <f>'AHarv+PermP'!AN40</f>
        <v>2935435</v>
      </c>
      <c r="AO40">
        <f>'AHarv+PermP'!AO40</f>
        <v>2843804</v>
      </c>
      <c r="AP40">
        <f>'AHarv+PermP'!AP40</f>
        <v>2888406</v>
      </c>
      <c r="AQ40">
        <f>'AHarv+PermP'!AQ40</f>
        <v>2961516</v>
      </c>
      <c r="AR40">
        <f>'AHarv+PermP'!AR40</f>
        <v>2894753</v>
      </c>
      <c r="AS40">
        <f>'AHarv+PermP'!AS40</f>
        <v>2779667</v>
      </c>
      <c r="AT40">
        <f>'AHarv+PermP'!AT40</f>
        <v>2705423</v>
      </c>
      <c r="AU40">
        <f>'AHarv+PermP'!AU40</f>
        <v>2875843</v>
      </c>
      <c r="AV40">
        <f>'AHarv+PermP'!AV40</f>
        <v>3057796</v>
      </c>
      <c r="AW40">
        <f>'AHarv+PermP'!AW40</f>
        <v>3108743</v>
      </c>
      <c r="AX40">
        <f>'AHarv+PermP'!AX40</f>
        <v>3275275</v>
      </c>
      <c r="AY40">
        <f>'AHarv+PermP'!AY40</f>
        <v>3415828</v>
      </c>
      <c r="AZ40">
        <f>'AHarv+PermP'!AZ40</f>
        <v>3578141</v>
      </c>
      <c r="BA40">
        <f>'AHarv+PermP'!BA40</f>
        <v>3176691</v>
      </c>
      <c r="BB40">
        <f>'AHarv+PermP'!BB40</f>
        <v>3230993</v>
      </c>
      <c r="BC40">
        <f>'AHarv+PermP'!BC40</f>
        <v>3237674</v>
      </c>
    </row>
    <row r="41" spans="1:55">
      <c r="A41">
        <f>VLOOKUP(C41,SelectCntr!$A$2:$C$52,3,0)</f>
        <v>2</v>
      </c>
      <c r="B41" t="str">
        <f>'AHarv+PermP'!B41</f>
        <v>Somalia</v>
      </c>
      <c r="C41">
        <f>'AHarv+PermP'!C41</f>
        <v>201</v>
      </c>
      <c r="D41" t="str">
        <f>'AHarv+PermP'!D41</f>
        <v>Somalia</v>
      </c>
      <c r="E41" t="str">
        <f>'AHarv+PermP'!E41</f>
        <v>31+131</v>
      </c>
      <c r="F41" t="str">
        <f>'AHarv+PermP'!F41</f>
        <v>AHarv+PermP (Ha)</v>
      </c>
      <c r="G41">
        <f>'AHarv+PermP'!G41</f>
        <v>43580024</v>
      </c>
      <c r="H41">
        <f>'AHarv+PermP'!H41</f>
        <v>43578640</v>
      </c>
      <c r="I41">
        <f>'AHarv+PermP'!I41</f>
        <v>43574074</v>
      </c>
      <c r="J41">
        <f>'AHarv+PermP'!J41</f>
        <v>43568148</v>
      </c>
      <c r="K41">
        <f>'AHarv+PermP'!K41</f>
        <v>43572622</v>
      </c>
      <c r="L41">
        <f>'AHarv+PermP'!L41</f>
        <v>43586370</v>
      </c>
      <c r="M41">
        <f>'AHarv+PermP'!M41</f>
        <v>43623040</v>
      </c>
      <c r="N41">
        <f>'AHarv+PermP'!N41</f>
        <v>43606020</v>
      </c>
      <c r="O41">
        <f>'AHarv+PermP'!O41</f>
        <v>43615170</v>
      </c>
      <c r="P41">
        <f>'AHarv+PermP'!P41</f>
        <v>43602100</v>
      </c>
      <c r="Q41">
        <f>'AHarv+PermP'!Q41</f>
        <v>43546530</v>
      </c>
      <c r="R41">
        <f>'AHarv+PermP'!R41</f>
        <v>43752995</v>
      </c>
      <c r="S41">
        <f>'AHarv+PermP'!S41</f>
        <v>43487444</v>
      </c>
      <c r="T41">
        <f>'AHarv+PermP'!T41</f>
        <v>43491215</v>
      </c>
      <c r="U41">
        <f>'AHarv+PermP'!U41</f>
        <v>43634440</v>
      </c>
      <c r="V41">
        <f>'AHarv+PermP'!V41</f>
        <v>43727070</v>
      </c>
      <c r="W41">
        <f>'AHarv+PermP'!W41</f>
        <v>43758275</v>
      </c>
      <c r="X41">
        <f>'AHarv+PermP'!X41</f>
        <v>43724880</v>
      </c>
      <c r="Y41">
        <f>'AHarv+PermP'!Y41</f>
        <v>43760815</v>
      </c>
      <c r="Z41">
        <f>'AHarv+PermP'!Z41</f>
        <v>43725325</v>
      </c>
      <c r="AA41">
        <f>'AHarv+PermP'!AA41</f>
        <v>43890930</v>
      </c>
      <c r="AB41">
        <f>'AHarv+PermP'!AB41</f>
        <v>43928645</v>
      </c>
      <c r="AC41">
        <f>'AHarv+PermP'!AC41</f>
        <v>43740160</v>
      </c>
      <c r="AD41">
        <f>'AHarv+PermP'!AD41</f>
        <v>43959580</v>
      </c>
      <c r="AE41">
        <f>'AHarv+PermP'!AE41</f>
        <v>43904390</v>
      </c>
      <c r="AF41">
        <f>'AHarv+PermP'!AF41</f>
        <v>43805700</v>
      </c>
      <c r="AG41">
        <f>'AHarv+PermP'!AG41</f>
        <v>44007600</v>
      </c>
      <c r="AH41">
        <f>'AHarv+PermP'!AH41</f>
        <v>44080110</v>
      </c>
      <c r="AI41">
        <f>'AHarv+PermP'!AI41</f>
        <v>44043420</v>
      </c>
      <c r="AJ41">
        <f>'AHarv+PermP'!AJ41</f>
        <v>43940820</v>
      </c>
      <c r="AK41">
        <f>'AHarv+PermP'!AK41</f>
        <v>43649630</v>
      </c>
      <c r="AL41">
        <f>'AHarv+PermP'!AL41</f>
        <v>43534969</v>
      </c>
      <c r="AM41">
        <f>'AHarv+PermP'!AM41</f>
        <v>43543116</v>
      </c>
      <c r="AN41">
        <f>'AHarv+PermP'!AN41</f>
        <v>44175472</v>
      </c>
      <c r="AO41">
        <f>'AHarv+PermP'!AO41</f>
        <v>43767120</v>
      </c>
      <c r="AP41">
        <f>'AHarv+PermP'!AP41</f>
        <v>43752097</v>
      </c>
      <c r="AQ41">
        <f>'AHarv+PermP'!AQ41</f>
        <v>43831545</v>
      </c>
      <c r="AR41">
        <f>'AHarv+PermP'!AR41</f>
        <v>43663719</v>
      </c>
      <c r="AS41">
        <f>'AHarv+PermP'!AS41</f>
        <v>43705381</v>
      </c>
      <c r="AT41">
        <f>'AHarv+PermP'!AT41</f>
        <v>43721514</v>
      </c>
      <c r="AU41">
        <f>'AHarv+PermP'!AU41</f>
        <v>43717139</v>
      </c>
      <c r="AV41">
        <f>'AHarv+PermP'!AV41</f>
        <v>43782186</v>
      </c>
      <c r="AW41">
        <f>'AHarv+PermP'!AW41</f>
        <v>43798400</v>
      </c>
      <c r="AX41">
        <f>'AHarv+PermP'!AX41</f>
        <v>43969764</v>
      </c>
      <c r="AY41">
        <f>'AHarv+PermP'!AY41</f>
        <v>44026192</v>
      </c>
      <c r="AZ41">
        <f>'AHarv+PermP'!AZ41</f>
        <v>43879700</v>
      </c>
      <c r="BA41">
        <f>'AHarv+PermP'!BA41</f>
        <v>43664267</v>
      </c>
      <c r="BB41">
        <f>'AHarv+PermP'!BB41</f>
        <v>43775747</v>
      </c>
      <c r="BC41">
        <f>'AHarv+PermP'!BC41</f>
        <v>43810154</v>
      </c>
    </row>
    <row r="42" spans="1:55">
      <c r="A42">
        <f>VLOOKUP(C42,SelectCntr!$A$2:$C$52,3,0)</f>
        <v>3</v>
      </c>
      <c r="B42" t="str">
        <f>'AHarv+PermP'!B42</f>
        <v>South Africa</v>
      </c>
      <c r="C42">
        <f>'AHarv+PermP'!C42</f>
        <v>202</v>
      </c>
      <c r="D42" t="str">
        <f>'AHarv+PermP'!D42</f>
        <v>South Africa</v>
      </c>
      <c r="E42" t="str">
        <f>'AHarv+PermP'!E42</f>
        <v>31+131</v>
      </c>
      <c r="F42" t="str">
        <f>'AHarv+PermP'!F42</f>
        <v>AHarv+PermP (Ha)</v>
      </c>
      <c r="G42">
        <f>'AHarv+PermP'!G42</f>
        <v>96407879</v>
      </c>
      <c r="H42">
        <f>'AHarv+PermP'!H42</f>
        <v>95306680</v>
      </c>
      <c r="I42">
        <f>'AHarv+PermP'!I42</f>
        <v>94673507</v>
      </c>
      <c r="J42">
        <f>'AHarv+PermP'!J42</f>
        <v>93071384</v>
      </c>
      <c r="K42">
        <f>'AHarv+PermP'!K42</f>
        <v>91910539</v>
      </c>
      <c r="L42">
        <f>'AHarv+PermP'!L42</f>
        <v>91461358</v>
      </c>
      <c r="M42">
        <f>'AHarv+PermP'!M42</f>
        <v>91960282</v>
      </c>
      <c r="N42">
        <f>'AHarv+PermP'!N42</f>
        <v>91853090</v>
      </c>
      <c r="O42">
        <f>'AHarv+PermP'!O42</f>
        <v>91461809</v>
      </c>
      <c r="P42">
        <f>'AHarv+PermP'!P42</f>
        <v>91341283</v>
      </c>
      <c r="Q42">
        <f>'AHarv+PermP'!Q42</f>
        <v>91443845</v>
      </c>
      <c r="R42">
        <f>'AHarv+PermP'!R42</f>
        <v>91377128</v>
      </c>
      <c r="S42">
        <f>'AHarv+PermP'!S42</f>
        <v>90108344</v>
      </c>
      <c r="T42">
        <f>'AHarv+PermP'!T42</f>
        <v>90733589</v>
      </c>
      <c r="U42">
        <f>'AHarv+PermP'!U42</f>
        <v>90194758</v>
      </c>
      <c r="V42">
        <f>'AHarv+PermP'!V42</f>
        <v>90189949</v>
      </c>
      <c r="W42">
        <f>'AHarv+PermP'!W42</f>
        <v>89958844</v>
      </c>
      <c r="X42">
        <f>'AHarv+PermP'!X42</f>
        <v>89960332</v>
      </c>
      <c r="Y42">
        <f>'AHarv+PermP'!Y42</f>
        <v>90036876</v>
      </c>
      <c r="Z42">
        <f>'AHarv+PermP'!Z42</f>
        <v>89646528</v>
      </c>
      <c r="AA42">
        <f>'AHarv+PermP'!AA42</f>
        <v>89735082</v>
      </c>
      <c r="AB42">
        <f>'AHarv+PermP'!AB42</f>
        <v>89954726</v>
      </c>
      <c r="AC42">
        <f>'AHarv+PermP'!AC42</f>
        <v>89825588</v>
      </c>
      <c r="AD42">
        <f>'AHarv+PermP'!AD42</f>
        <v>90295198</v>
      </c>
      <c r="AE42">
        <f>'AHarv+PermP'!AE42</f>
        <v>89937489</v>
      </c>
      <c r="AF42">
        <f>'AHarv+PermP'!AF42</f>
        <v>90441830</v>
      </c>
      <c r="AG42">
        <f>'AHarv+PermP'!AG42</f>
        <v>90900491</v>
      </c>
      <c r="AH42">
        <f>'AHarv+PermP'!AH42</f>
        <v>91090419</v>
      </c>
      <c r="AI42">
        <f>'AHarv+PermP'!AI42</f>
        <v>90740602</v>
      </c>
      <c r="AJ42">
        <f>'AHarv+PermP'!AJ42</f>
        <v>90386842</v>
      </c>
      <c r="AK42">
        <f>'AHarv+PermP'!AK42</f>
        <v>90296209</v>
      </c>
      <c r="AL42">
        <f>'AHarv+PermP'!AL42</f>
        <v>90078010</v>
      </c>
      <c r="AM42">
        <f>'AHarv+PermP'!AM42</f>
        <v>90697552</v>
      </c>
      <c r="AN42">
        <f>'AHarv+PermP'!AN42</f>
        <v>91231963</v>
      </c>
      <c r="AO42">
        <f>'AHarv+PermP'!AO42</f>
        <v>90634152</v>
      </c>
      <c r="AP42">
        <f>'AHarv+PermP'!AP42</f>
        <v>91231186</v>
      </c>
      <c r="AQ42">
        <f>'AHarv+PermP'!AQ42</f>
        <v>91359235</v>
      </c>
      <c r="AR42">
        <f>'AHarv+PermP'!AR42</f>
        <v>90334763</v>
      </c>
      <c r="AS42">
        <f>'AHarv+PermP'!AS42</f>
        <v>90643333</v>
      </c>
      <c r="AT42">
        <f>'AHarv+PermP'!AT42</f>
        <v>90821513</v>
      </c>
      <c r="AU42">
        <f>'AHarv+PermP'!AU42</f>
        <v>90244647</v>
      </c>
      <c r="AV42">
        <f>'AHarv+PermP'!AV42</f>
        <v>90564470</v>
      </c>
      <c r="AW42">
        <f>'AHarv+PermP'!AW42</f>
        <v>90364359</v>
      </c>
      <c r="AX42">
        <f>'AHarv+PermP'!AX42</f>
        <v>90026132</v>
      </c>
      <c r="AY42">
        <f>'AHarv+PermP'!AY42</f>
        <v>89862104</v>
      </c>
      <c r="AZ42">
        <f>'AHarv+PermP'!AZ42</f>
        <v>88653058</v>
      </c>
      <c r="BA42">
        <f>'AHarv+PermP'!BA42</f>
        <v>88845259</v>
      </c>
      <c r="BB42">
        <f>'AHarv+PermP'!BB42</f>
        <v>89483205</v>
      </c>
      <c r="BC42">
        <f>'AHarv+PermP'!BC42</f>
        <v>89150884</v>
      </c>
    </row>
    <row r="43" s="59" customFormat="1" spans="1:55">
      <c r="A43">
        <f>VLOOKUP(C43,SelectCntr!$A$2:$C$52,3,0)</f>
        <v>0</v>
      </c>
      <c r="B43" s="59" t="str">
        <f>'AHarv+PermP'!B43</f>
        <v>Westn Sahara</v>
      </c>
      <c r="C43" s="59">
        <f>'AHarv+PermP'!C43</f>
        <v>205</v>
      </c>
      <c r="D43" s="59" t="str">
        <f>'AHarv+PermP'!D43</f>
        <v>Westn Sahara</v>
      </c>
      <c r="E43" s="59" t="str">
        <f>'AHarv+PermP'!E43</f>
        <v>31+131</v>
      </c>
      <c r="F43" s="59" t="str">
        <f>'AHarv+PermP'!F43</f>
        <v>AHarv+PermP (Ha)</v>
      </c>
      <c r="G43" s="59">
        <f>'AHarv+PermP'!G43</f>
        <v>5000000</v>
      </c>
      <c r="H43" s="59">
        <f>'AHarv+PermP'!H43</f>
        <v>5000000</v>
      </c>
      <c r="I43" s="59">
        <f>'AHarv+PermP'!I43</f>
        <v>5000000</v>
      </c>
      <c r="J43" s="59">
        <f>'AHarv+PermP'!J43</f>
        <v>5000000</v>
      </c>
      <c r="K43" s="59">
        <f>'AHarv+PermP'!K43</f>
        <v>5000000</v>
      </c>
      <c r="L43" s="59">
        <f>'AHarv+PermP'!L43</f>
        <v>5000000</v>
      </c>
      <c r="M43" s="59">
        <f>'AHarv+PermP'!M43</f>
        <v>5000000</v>
      </c>
      <c r="N43" s="59">
        <f>'AHarv+PermP'!N43</f>
        <v>5001095</v>
      </c>
      <c r="O43" s="59">
        <f>'AHarv+PermP'!O43</f>
        <v>5001266</v>
      </c>
      <c r="P43" s="59">
        <f>'AHarv+PermP'!P43</f>
        <v>5001420</v>
      </c>
      <c r="Q43" s="59">
        <f>'AHarv+PermP'!Q43</f>
        <v>5001420</v>
      </c>
      <c r="R43" s="59">
        <f>'AHarv+PermP'!R43</f>
        <v>5001420</v>
      </c>
      <c r="S43" s="59">
        <f>'AHarv+PermP'!S43</f>
        <v>5001450</v>
      </c>
      <c r="T43" s="59">
        <f>'AHarv+PermP'!T43</f>
        <v>5001500</v>
      </c>
      <c r="U43" s="59">
        <f>'AHarv+PermP'!U43</f>
        <v>5001500</v>
      </c>
      <c r="V43" s="59">
        <f>'AHarv+PermP'!V43</f>
        <v>5001600</v>
      </c>
      <c r="W43" s="59">
        <f>'AHarv+PermP'!W43</f>
        <v>5001700</v>
      </c>
      <c r="X43" s="59">
        <f>'AHarv+PermP'!X43</f>
        <v>5002000</v>
      </c>
      <c r="Y43" s="59">
        <f>'AHarv+PermP'!Y43</f>
        <v>5002000</v>
      </c>
      <c r="Z43" s="59">
        <f>'AHarv+PermP'!Z43</f>
        <v>5002300</v>
      </c>
      <c r="AA43" s="59">
        <f>'AHarv+PermP'!AA43</f>
        <v>5002300</v>
      </c>
      <c r="AB43" s="59">
        <f>'AHarv+PermP'!AB43</f>
        <v>5002300</v>
      </c>
      <c r="AC43" s="59">
        <f>'AHarv+PermP'!AC43</f>
        <v>5002400</v>
      </c>
      <c r="AD43" s="59">
        <f>'AHarv+PermP'!AD43</f>
        <v>5002400</v>
      </c>
      <c r="AE43" s="59">
        <f>'AHarv+PermP'!AE43</f>
        <v>5002500</v>
      </c>
      <c r="AF43" s="59">
        <f>'AHarv+PermP'!AF43</f>
        <v>5002600</v>
      </c>
      <c r="AG43" s="59">
        <f>'AHarv+PermP'!AG43</f>
        <v>5002600</v>
      </c>
      <c r="AH43" s="59">
        <f>'AHarv+PermP'!AH43</f>
        <v>5002700</v>
      </c>
      <c r="AI43" s="59">
        <f>'AHarv+PermP'!AI43</f>
        <v>5002800</v>
      </c>
      <c r="AJ43" s="59">
        <f>'AHarv+PermP'!AJ43</f>
        <v>5002900</v>
      </c>
      <c r="AK43" s="59">
        <f>'AHarv+PermP'!AK43</f>
        <v>5003000</v>
      </c>
      <c r="AL43" s="59">
        <f>'AHarv+PermP'!AL43</f>
        <v>5003216</v>
      </c>
      <c r="AM43" s="59">
        <f>'AHarv+PermP'!AM43</f>
        <v>5003100</v>
      </c>
      <c r="AN43" s="59">
        <f>'AHarv+PermP'!AN43</f>
        <v>5002701</v>
      </c>
      <c r="AO43" s="59">
        <f>'AHarv+PermP'!AO43</f>
        <v>5003200</v>
      </c>
      <c r="AP43" s="59">
        <f>'AHarv+PermP'!AP43</f>
        <v>5003956</v>
      </c>
      <c r="AQ43" s="59">
        <f>'AHarv+PermP'!AQ43</f>
        <v>5003300</v>
      </c>
      <c r="AR43" s="59">
        <f>'AHarv+PermP'!AR43</f>
        <v>5003912</v>
      </c>
      <c r="AS43" s="59">
        <f>'AHarv+PermP'!AS43</f>
        <v>5003400</v>
      </c>
      <c r="AT43" s="59">
        <f>'AHarv+PermP'!AT43</f>
        <v>5002600</v>
      </c>
      <c r="AU43" s="59">
        <f>'AHarv+PermP'!AU43</f>
        <v>5003000</v>
      </c>
      <c r="AV43" s="59">
        <f>'AHarv+PermP'!AV43</f>
        <v>5002600</v>
      </c>
      <c r="AW43" s="59">
        <f>'AHarv+PermP'!AW43</f>
        <v>5002809</v>
      </c>
      <c r="AX43" s="59">
        <f>'AHarv+PermP'!AX43</f>
        <v>5002500</v>
      </c>
      <c r="AY43" s="59">
        <f>'AHarv+PermP'!AY43</f>
        <v>5003000</v>
      </c>
      <c r="AZ43" s="59">
        <f>'AHarv+PermP'!AZ43</f>
        <v>5002500</v>
      </c>
      <c r="BA43" s="59">
        <f>'AHarv+PermP'!BA43</f>
        <v>5002600</v>
      </c>
      <c r="BB43" s="59">
        <f>'AHarv+PermP'!BB43</f>
        <v>5003000</v>
      </c>
      <c r="BC43" s="59">
        <f>'AHarv+PermP'!BC43</f>
        <v>5003256</v>
      </c>
    </row>
    <row r="44" spans="1:55">
      <c r="A44">
        <f>VLOOKUP(C44,SelectCntr!$A$2:$C$52,3,0)</f>
        <v>2</v>
      </c>
      <c r="B44" t="str">
        <f>'AHarv+PermP'!B44</f>
        <v>Sudan</v>
      </c>
      <c r="C44">
        <f>'AHarv+PermP'!C44</f>
        <v>206</v>
      </c>
      <c r="D44" t="str">
        <f>'AHarv+PermP'!D44</f>
        <v>Sudan</v>
      </c>
      <c r="E44" t="str">
        <f>'AHarv+PermP'!E44</f>
        <v>31+131</v>
      </c>
      <c r="F44" t="str">
        <f>'AHarv+PermP'!F44</f>
        <v>AHarv+PermP (Ha)</v>
      </c>
      <c r="G44">
        <f>'AHarv+PermP'!G44</f>
        <v>101133721</v>
      </c>
      <c r="H44">
        <f>'AHarv+PermP'!H44</f>
        <v>101378813</v>
      </c>
      <c r="I44">
        <f>'AHarv+PermP'!I44</f>
        <v>101653120</v>
      </c>
      <c r="J44">
        <f>'AHarv+PermP'!J44</f>
        <v>101560310</v>
      </c>
      <c r="K44">
        <f>'AHarv+PermP'!K44</f>
        <v>101604716</v>
      </c>
      <c r="L44">
        <f>'AHarv+PermP'!L44</f>
        <v>101531366</v>
      </c>
      <c r="M44">
        <f>'AHarv+PermP'!M44</f>
        <v>102392486</v>
      </c>
      <c r="N44">
        <f>'AHarv+PermP'!N44</f>
        <v>101514041</v>
      </c>
      <c r="O44">
        <f>'AHarv+PermP'!O44</f>
        <v>102308792</v>
      </c>
      <c r="P44">
        <f>'AHarv+PermP'!P44</f>
        <v>102964309</v>
      </c>
      <c r="Q44">
        <f>'AHarv+PermP'!Q44</f>
        <v>103187946</v>
      </c>
      <c r="R44">
        <f>'AHarv+PermP'!R44</f>
        <v>103690712</v>
      </c>
      <c r="S44">
        <f>'AHarv+PermP'!S44</f>
        <v>104073426</v>
      </c>
      <c r="T44">
        <f>'AHarv+PermP'!T44</f>
        <v>104208519</v>
      </c>
      <c r="U44">
        <f>'AHarv+PermP'!U44</f>
        <v>104894963</v>
      </c>
      <c r="V44">
        <f>'AHarv+PermP'!V44</f>
        <v>104822500</v>
      </c>
      <c r="W44">
        <f>'AHarv+PermP'!W44</f>
        <v>105395669</v>
      </c>
      <c r="X44">
        <f>'AHarv+PermP'!X44</f>
        <v>105196653</v>
      </c>
      <c r="Y44">
        <f>'AHarv+PermP'!Y44</f>
        <v>104259238</v>
      </c>
      <c r="Z44">
        <f>'AHarv+PermP'!Z44</f>
        <v>104800995</v>
      </c>
      <c r="AA44">
        <f>'AHarv+PermP'!AA44</f>
        <v>106025510</v>
      </c>
      <c r="AB44">
        <f>'AHarv+PermP'!AB44</f>
        <v>104721154</v>
      </c>
      <c r="AC44">
        <f>'AHarv+PermP'!AC44</f>
        <v>105611135</v>
      </c>
      <c r="AD44">
        <f>'AHarv+PermP'!AD44</f>
        <v>105307348</v>
      </c>
      <c r="AE44">
        <f>'AHarv+PermP'!AE44</f>
        <v>109679091</v>
      </c>
      <c r="AF44">
        <f>'AHarv+PermP'!AF44</f>
        <v>112046153</v>
      </c>
      <c r="AG44">
        <f>'AHarv+PermP'!AG44</f>
        <v>112225006</v>
      </c>
      <c r="AH44">
        <f>'AHarv+PermP'!AH44</f>
        <v>118953598</v>
      </c>
      <c r="AI44">
        <f>'AHarv+PermP'!AI44</f>
        <v>118066574</v>
      </c>
      <c r="AJ44">
        <f>'AHarv+PermP'!AJ44</f>
        <v>115315768</v>
      </c>
      <c r="AK44">
        <f>'AHarv+PermP'!AK44</f>
        <v>118323040</v>
      </c>
      <c r="AL44">
        <f>'AHarv+PermP'!AL44</f>
        <v>121988234</v>
      </c>
      <c r="AM44">
        <f>'AHarv+PermP'!AM44</f>
        <v>120938780</v>
      </c>
      <c r="AN44">
        <f>'AHarv+PermP'!AN44</f>
        <v>126127794</v>
      </c>
      <c r="AO44">
        <f>'AHarv+PermP'!AO44</f>
        <v>124562622</v>
      </c>
      <c r="AP44">
        <f>'AHarv+PermP'!AP44</f>
        <v>126029600</v>
      </c>
      <c r="AQ44">
        <f>'AHarv+PermP'!AQ44</f>
        <v>127910323</v>
      </c>
      <c r="AR44">
        <f>'AHarv+PermP'!AR44</f>
        <v>127582375</v>
      </c>
      <c r="AS44">
        <f>'AHarv+PermP'!AS44</f>
        <v>126478064</v>
      </c>
      <c r="AT44">
        <f>'AHarv+PermP'!AT44</f>
        <v>126024151</v>
      </c>
      <c r="AU44">
        <f>'AHarv+PermP'!AU44</f>
        <v>128209433</v>
      </c>
      <c r="AV44">
        <f>'AHarv+PermP'!AV44</f>
        <v>127054077</v>
      </c>
      <c r="AW44">
        <f>'AHarv+PermP'!AW44</f>
        <v>129718677</v>
      </c>
      <c r="AX44">
        <f>'AHarv+PermP'!AX44</f>
        <v>125259459</v>
      </c>
      <c r="AY44">
        <f>'AHarv+PermP'!AY44</f>
        <v>132077042</v>
      </c>
      <c r="AZ44">
        <f>'AHarv+PermP'!AZ44</f>
        <v>128929261</v>
      </c>
      <c r="BA44">
        <f>'AHarv+PermP'!BA44</f>
        <v>128459515</v>
      </c>
      <c r="BB44">
        <f>'AHarv+PermP'!BB44</f>
        <v>129481004</v>
      </c>
      <c r="BC44">
        <f>'AHarv+PermP'!BC44</f>
        <v>129516400</v>
      </c>
    </row>
    <row r="45" spans="1:55">
      <c r="A45">
        <f>VLOOKUP(C45,SelectCntr!$A$2:$C$52,3,0)</f>
        <v>3</v>
      </c>
      <c r="B45" t="str">
        <f>'AHarv+PermP'!B45</f>
        <v>Swaziland</v>
      </c>
      <c r="C45">
        <f>'AHarv+PermP'!C45</f>
        <v>209</v>
      </c>
      <c r="D45" t="str">
        <f>'AHarv+PermP'!D45</f>
        <v>Swaziland</v>
      </c>
      <c r="E45" t="str">
        <f>'AHarv+PermP'!E45</f>
        <v>31+131</v>
      </c>
      <c r="F45" t="str">
        <f>'AHarv+PermP'!F45</f>
        <v>AHarv+PermP (Ha)</v>
      </c>
      <c r="G45">
        <f>'AHarv+PermP'!G45</f>
        <v>1482279</v>
      </c>
      <c r="H45">
        <f>'AHarv+PermP'!H45</f>
        <v>1480372</v>
      </c>
      <c r="I45">
        <f>'AHarv+PermP'!I45</f>
        <v>1470386</v>
      </c>
      <c r="J45">
        <f>'AHarv+PermP'!J45</f>
        <v>1469954</v>
      </c>
      <c r="K45">
        <f>'AHarv+PermP'!K45</f>
        <v>1475574</v>
      </c>
      <c r="L45">
        <f>'AHarv+PermP'!L45</f>
        <v>1489832</v>
      </c>
      <c r="M45">
        <f>'AHarv+PermP'!M45</f>
        <v>1500844</v>
      </c>
      <c r="N45">
        <f>'AHarv+PermP'!N45</f>
        <v>1506098</v>
      </c>
      <c r="O45">
        <f>'AHarv+PermP'!O45</f>
        <v>1509254</v>
      </c>
      <c r="P45">
        <f>'AHarv+PermP'!P45</f>
        <v>1513816</v>
      </c>
      <c r="Q45">
        <f>'AHarv+PermP'!Q45</f>
        <v>1471314</v>
      </c>
      <c r="R45">
        <f>'AHarv+PermP'!R45</f>
        <v>1475386</v>
      </c>
      <c r="S45">
        <f>'AHarv+PermP'!S45</f>
        <v>1484431</v>
      </c>
      <c r="T45">
        <f>'AHarv+PermP'!T45</f>
        <v>1462362</v>
      </c>
      <c r="U45">
        <f>'AHarv+PermP'!U45</f>
        <v>1281618</v>
      </c>
      <c r="V45">
        <f>'AHarv+PermP'!V45</f>
        <v>1344614</v>
      </c>
      <c r="W45">
        <f>'AHarv+PermP'!W45</f>
        <v>1359797</v>
      </c>
      <c r="X45">
        <f>'AHarv+PermP'!X45</f>
        <v>1331817</v>
      </c>
      <c r="Y45">
        <f>'AHarv+PermP'!Y45</f>
        <v>1301975</v>
      </c>
      <c r="Z45">
        <f>'AHarv+PermP'!Z45</f>
        <v>1260373</v>
      </c>
      <c r="AA45">
        <f>'AHarv+PermP'!AA45</f>
        <v>1281528</v>
      </c>
      <c r="AB45">
        <f>'AHarv+PermP'!AB45</f>
        <v>1284467</v>
      </c>
      <c r="AC45">
        <f>'AHarv+PermP'!AC45</f>
        <v>1270156</v>
      </c>
      <c r="AD45">
        <f>'AHarv+PermP'!AD45</f>
        <v>1254963</v>
      </c>
      <c r="AE45">
        <f>'AHarv+PermP'!AE45</f>
        <v>1287141</v>
      </c>
      <c r="AF45">
        <f>'AHarv+PermP'!AF45</f>
        <v>1322251</v>
      </c>
      <c r="AG45">
        <f>'AHarv+PermP'!AG45</f>
        <v>1292284</v>
      </c>
      <c r="AH45">
        <f>'AHarv+PermP'!AH45</f>
        <v>1302986</v>
      </c>
      <c r="AI45">
        <f>'AHarv+PermP'!AI45</f>
        <v>1261811</v>
      </c>
      <c r="AJ45">
        <f>'AHarv+PermP'!AJ45</f>
        <v>1234582</v>
      </c>
      <c r="AK45">
        <f>'AHarv+PermP'!AK45</f>
        <v>1190686</v>
      </c>
      <c r="AL45">
        <f>'AHarv+PermP'!AL45</f>
        <v>1183144</v>
      </c>
      <c r="AM45">
        <f>'AHarv+PermP'!AM45</f>
        <v>1178393</v>
      </c>
      <c r="AN45">
        <f>'AHarv+PermP'!AN45</f>
        <v>1185224</v>
      </c>
      <c r="AO45">
        <f>'AHarv+PermP'!AO45</f>
        <v>1181524</v>
      </c>
      <c r="AP45">
        <f>'AHarv+PermP'!AP45</f>
        <v>1187823</v>
      </c>
      <c r="AQ45">
        <f>'AHarv+PermP'!AQ45</f>
        <v>1209875</v>
      </c>
      <c r="AR45">
        <f>'AHarv+PermP'!AR45</f>
        <v>1202464</v>
      </c>
      <c r="AS45">
        <f>'AHarv+PermP'!AS45</f>
        <v>1219775</v>
      </c>
      <c r="AT45">
        <f>'AHarv+PermP'!AT45</f>
        <v>1203509</v>
      </c>
      <c r="AU45">
        <f>'AHarv+PermP'!AU45</f>
        <v>1179439</v>
      </c>
      <c r="AV45">
        <f>'AHarv+PermP'!AV45</f>
        <v>1194276</v>
      </c>
      <c r="AW45">
        <f>'AHarv+PermP'!AW45</f>
        <v>1191433</v>
      </c>
      <c r="AX45">
        <f>'AHarv+PermP'!AX45</f>
        <v>1178888</v>
      </c>
      <c r="AY45">
        <f>'AHarv+PermP'!AY45</f>
        <v>1184142</v>
      </c>
      <c r="AZ45">
        <f>'AHarv+PermP'!AZ45</f>
        <v>1171738</v>
      </c>
      <c r="BA45">
        <f>'AHarv+PermP'!BA45</f>
        <v>1170465</v>
      </c>
      <c r="BB45">
        <f>'AHarv+PermP'!BB45</f>
        <v>1179169</v>
      </c>
      <c r="BC45">
        <f>'AHarv+PermP'!BC45</f>
        <v>1178327</v>
      </c>
    </row>
    <row r="46" spans="1:55">
      <c r="A46">
        <f>VLOOKUP(C46,SelectCntr!$A$2:$C$52,3,0)</f>
        <v>2</v>
      </c>
      <c r="B46" t="str">
        <f>'AHarv+PermP'!B46</f>
        <v>Tanzania</v>
      </c>
      <c r="C46">
        <f>'AHarv+PermP'!C46</f>
        <v>215</v>
      </c>
      <c r="D46" t="str">
        <f>'AHarv+PermP'!D46</f>
        <v>Tanzania</v>
      </c>
      <c r="E46" t="str">
        <f>'AHarv+PermP'!E46</f>
        <v>31+131</v>
      </c>
      <c r="F46" t="str">
        <f>'AHarv+PermP'!F46</f>
        <v>AHarv+PermP (Ha)</v>
      </c>
      <c r="G46">
        <f>'AHarv+PermP'!G46</f>
        <v>23512581</v>
      </c>
      <c r="H46">
        <f>'AHarv+PermP'!H46</f>
        <v>23604215</v>
      </c>
      <c r="I46">
        <f>'AHarv+PermP'!I46</f>
        <v>23971977</v>
      </c>
      <c r="J46">
        <f>'AHarv+PermP'!J46</f>
        <v>23961653</v>
      </c>
      <c r="K46">
        <f>'AHarv+PermP'!K46</f>
        <v>24048965</v>
      </c>
      <c r="L46">
        <f>'AHarv+PermP'!L46</f>
        <v>26653668</v>
      </c>
      <c r="M46">
        <f>'AHarv+PermP'!M46</f>
        <v>26440236</v>
      </c>
      <c r="N46">
        <f>'AHarv+PermP'!N46</f>
        <v>26520110</v>
      </c>
      <c r="O46">
        <f>'AHarv+PermP'!O46</f>
        <v>26755522</v>
      </c>
      <c r="P46">
        <f>'AHarv+PermP'!P46</f>
        <v>26976437</v>
      </c>
      <c r="Q46">
        <f>'AHarv+PermP'!Q46</f>
        <v>28775251</v>
      </c>
      <c r="R46">
        <f>'AHarv+PermP'!R46</f>
        <v>28907362</v>
      </c>
      <c r="S46">
        <f>'AHarv+PermP'!S46</f>
        <v>28997677</v>
      </c>
      <c r="T46">
        <f>'AHarv+PermP'!T46</f>
        <v>29112594</v>
      </c>
      <c r="U46">
        <f>'AHarv+PermP'!U46</f>
        <v>29076003</v>
      </c>
      <c r="V46">
        <f>'AHarv+PermP'!V46</f>
        <v>29523392</v>
      </c>
      <c r="W46">
        <f>'AHarv+PermP'!W46</f>
        <v>29793570</v>
      </c>
      <c r="X46">
        <f>'AHarv+PermP'!X46</f>
        <v>30115987</v>
      </c>
      <c r="Y46">
        <f>'AHarv+PermP'!Y46</f>
        <v>29991725</v>
      </c>
      <c r="Z46">
        <f>'AHarv+PermP'!Z46</f>
        <v>30150840</v>
      </c>
      <c r="AA46">
        <f>'AHarv+PermP'!AA46</f>
        <v>30024652</v>
      </c>
      <c r="AB46">
        <f>'AHarv+PermP'!AB46</f>
        <v>29401354</v>
      </c>
      <c r="AC46">
        <f>'AHarv+PermP'!AC46</f>
        <v>29713177</v>
      </c>
      <c r="AD46">
        <f>'AHarv+PermP'!AD46</f>
        <v>30114765</v>
      </c>
      <c r="AE46">
        <f>'AHarv+PermP'!AE46</f>
        <v>30547330</v>
      </c>
      <c r="AF46">
        <f>'AHarv+PermP'!AF46</f>
        <v>30901540</v>
      </c>
      <c r="AG46">
        <f>'AHarv+PermP'!AG46</f>
        <v>30935750</v>
      </c>
      <c r="AH46">
        <f>'AHarv+PermP'!AH46</f>
        <v>30649048</v>
      </c>
      <c r="AI46">
        <f>'AHarv+PermP'!AI46</f>
        <v>31004249</v>
      </c>
      <c r="AJ46">
        <f>'AHarv+PermP'!AJ46</f>
        <v>30322052</v>
      </c>
      <c r="AK46">
        <f>'AHarv+PermP'!AK46</f>
        <v>30947194</v>
      </c>
      <c r="AL46">
        <f>'AHarv+PermP'!AL46</f>
        <v>30799661</v>
      </c>
      <c r="AM46">
        <f>'AHarv+PermP'!AM46</f>
        <v>30835153</v>
      </c>
      <c r="AN46">
        <f>'AHarv+PermP'!AN46</f>
        <v>29986501</v>
      </c>
      <c r="AO46">
        <f>'AHarv+PermP'!AO46</f>
        <v>30263441</v>
      </c>
      <c r="AP46">
        <f>'AHarv+PermP'!AP46</f>
        <v>30937920</v>
      </c>
      <c r="AQ46">
        <f>'AHarv+PermP'!AQ46</f>
        <v>31086955</v>
      </c>
      <c r="AR46">
        <f>'AHarv+PermP'!AR46</f>
        <v>32030279</v>
      </c>
      <c r="AS46">
        <f>'AHarv+PermP'!AS46</f>
        <v>30506124</v>
      </c>
      <c r="AT46">
        <f>'AHarv+PermP'!AT46</f>
        <v>31198619</v>
      </c>
      <c r="AU46">
        <f>'AHarv+PermP'!AU46</f>
        <v>31329465</v>
      </c>
      <c r="AV46">
        <f>'AHarv+PermP'!AV46</f>
        <v>32939009</v>
      </c>
      <c r="AW46">
        <f>'AHarv+PermP'!AW46</f>
        <v>34142010</v>
      </c>
      <c r="AX46">
        <f>'AHarv+PermP'!AX46</f>
        <v>34675292</v>
      </c>
      <c r="AY46">
        <f>'AHarv+PermP'!AY46</f>
        <v>35074148</v>
      </c>
      <c r="AZ46">
        <f>'AHarv+PermP'!AZ46</f>
        <v>34832237</v>
      </c>
      <c r="BA46">
        <f>'AHarv+PermP'!BA46</f>
        <v>34633032</v>
      </c>
      <c r="BB46">
        <f>'AHarv+PermP'!BB46</f>
        <v>35230059</v>
      </c>
      <c r="BC46">
        <f>'AHarv+PermP'!BC46</f>
        <v>36313259</v>
      </c>
    </row>
    <row r="47" spans="1:55">
      <c r="A47">
        <f>VLOOKUP(C47,SelectCntr!$A$2:$C$52,3,0)</f>
        <v>1</v>
      </c>
      <c r="B47" t="str">
        <f>'AHarv+PermP'!B47</f>
        <v>Togo</v>
      </c>
      <c r="C47">
        <f>'AHarv+PermP'!C47</f>
        <v>217</v>
      </c>
      <c r="D47" t="str">
        <f>'AHarv+PermP'!D47</f>
        <v>Togo</v>
      </c>
      <c r="E47" t="str">
        <f>'AHarv+PermP'!E47</f>
        <v>31+131</v>
      </c>
      <c r="F47" t="str">
        <f>'AHarv+PermP'!F47</f>
        <v>AHarv+PermP (Ha)</v>
      </c>
      <c r="G47">
        <f>'AHarv+PermP'!G47</f>
        <v>1854933</v>
      </c>
      <c r="H47">
        <f>'AHarv+PermP'!H47</f>
        <v>1872797</v>
      </c>
      <c r="I47">
        <f>'AHarv+PermP'!I47</f>
        <v>1939920</v>
      </c>
      <c r="J47">
        <f>'AHarv+PermP'!J47</f>
        <v>1983690</v>
      </c>
      <c r="K47">
        <f>'AHarv+PermP'!K47</f>
        <v>2051837</v>
      </c>
      <c r="L47">
        <f>'AHarv+PermP'!L47</f>
        <v>2170142</v>
      </c>
      <c r="M47">
        <f>'AHarv+PermP'!M47</f>
        <v>2074979</v>
      </c>
      <c r="N47">
        <f>'AHarv+PermP'!N47</f>
        <v>1980997</v>
      </c>
      <c r="O47">
        <f>'AHarv+PermP'!O47</f>
        <v>1857625</v>
      </c>
      <c r="P47">
        <f>'AHarv+PermP'!P47</f>
        <v>1936010</v>
      </c>
      <c r="Q47">
        <f>'AHarv+PermP'!Q47</f>
        <v>1709545</v>
      </c>
      <c r="R47">
        <f>'AHarv+PermP'!R47</f>
        <v>1550410</v>
      </c>
      <c r="S47">
        <f>'AHarv+PermP'!S47</f>
        <v>1585730</v>
      </c>
      <c r="T47">
        <f>'AHarv+PermP'!T47</f>
        <v>1540043</v>
      </c>
      <c r="U47">
        <f>'AHarv+PermP'!U47</f>
        <v>1549455</v>
      </c>
      <c r="V47">
        <f>'AHarv+PermP'!V47</f>
        <v>1575170</v>
      </c>
      <c r="W47">
        <f>'AHarv+PermP'!W47</f>
        <v>1597358</v>
      </c>
      <c r="X47">
        <f>'AHarv+PermP'!X47</f>
        <v>1636300</v>
      </c>
      <c r="Y47">
        <f>'AHarv+PermP'!Y47</f>
        <v>1766759</v>
      </c>
      <c r="Z47">
        <f>'AHarv+PermP'!Z47</f>
        <v>1866076</v>
      </c>
      <c r="AA47">
        <f>'AHarv+PermP'!AA47</f>
        <v>1808874</v>
      </c>
      <c r="AB47">
        <f>'AHarv+PermP'!AB47</f>
        <v>1821130</v>
      </c>
      <c r="AC47">
        <f>'AHarv+PermP'!AC47</f>
        <v>1847400</v>
      </c>
      <c r="AD47">
        <f>'AHarv+PermP'!AD47</f>
        <v>1936200</v>
      </c>
      <c r="AE47">
        <f>'AHarv+PermP'!AE47</f>
        <v>1902170</v>
      </c>
      <c r="AF47">
        <f>'AHarv+PermP'!AF47</f>
        <v>1940338</v>
      </c>
      <c r="AG47">
        <f>'AHarv+PermP'!AG47</f>
        <v>1974087</v>
      </c>
      <c r="AH47">
        <f>'AHarv+PermP'!AH47</f>
        <v>2068135</v>
      </c>
      <c r="AI47">
        <f>'AHarv+PermP'!AI47</f>
        <v>2098144</v>
      </c>
      <c r="AJ47">
        <f>'AHarv+PermP'!AJ47</f>
        <v>2160472</v>
      </c>
      <c r="AK47">
        <f>'AHarv+PermP'!AK47</f>
        <v>2066926</v>
      </c>
      <c r="AL47">
        <f>'AHarv+PermP'!AL47</f>
        <v>2053962</v>
      </c>
      <c r="AM47">
        <f>'AHarv+PermP'!AM47</f>
        <v>2325389</v>
      </c>
      <c r="AN47">
        <f>'AHarv+PermP'!AN47</f>
        <v>2391024</v>
      </c>
      <c r="AO47">
        <f>'AHarv+PermP'!AO47</f>
        <v>2329460</v>
      </c>
      <c r="AP47">
        <f>'AHarv+PermP'!AP47</f>
        <v>2595934</v>
      </c>
      <c r="AQ47">
        <f>'AHarv+PermP'!AQ47</f>
        <v>2506595</v>
      </c>
      <c r="AR47">
        <f>'AHarv+PermP'!AR47</f>
        <v>2523445</v>
      </c>
      <c r="AS47">
        <f>'AHarv+PermP'!AS47</f>
        <v>2440223</v>
      </c>
      <c r="AT47">
        <f>'AHarv+PermP'!AT47</f>
        <v>2424872</v>
      </c>
      <c r="AU47">
        <f>'AHarv+PermP'!AU47</f>
        <v>2405335</v>
      </c>
      <c r="AV47">
        <f>'AHarv+PermP'!AV47</f>
        <v>2429577</v>
      </c>
      <c r="AW47">
        <f>'AHarv+PermP'!AW47</f>
        <v>2438195</v>
      </c>
      <c r="AX47">
        <f>'AHarv+PermP'!AX47</f>
        <v>2494420</v>
      </c>
      <c r="AY47">
        <f>'AHarv+PermP'!AY47</f>
        <v>2461888</v>
      </c>
      <c r="AZ47">
        <f>'AHarv+PermP'!AZ47</f>
        <v>2525187</v>
      </c>
      <c r="BA47">
        <f>'AHarv+PermP'!BA47</f>
        <v>2515311</v>
      </c>
      <c r="BB47">
        <f>'AHarv+PermP'!BB47</f>
        <v>2596852</v>
      </c>
      <c r="BC47">
        <f>'AHarv+PermP'!BC47</f>
        <v>2389916</v>
      </c>
    </row>
    <row r="48" spans="1:55">
      <c r="A48">
        <f>VLOOKUP(C48,SelectCntr!$A$2:$C$52,3,0)</f>
        <v>2</v>
      </c>
      <c r="B48" t="str">
        <f>'AHarv+PermP'!B48</f>
        <v>Uganda</v>
      </c>
      <c r="C48">
        <f>'AHarv+PermP'!C48</f>
        <v>226</v>
      </c>
      <c r="D48" t="str">
        <f>'AHarv+PermP'!D48</f>
        <v>Uganda</v>
      </c>
      <c r="E48" t="str">
        <f>'AHarv+PermP'!E48</f>
        <v>31+131</v>
      </c>
      <c r="F48" t="str">
        <f>'AHarv+PermP'!F48</f>
        <v>AHarv+PermP (Ha)</v>
      </c>
      <c r="G48">
        <f>'AHarv+PermP'!G48</f>
        <v>8919109</v>
      </c>
      <c r="H48">
        <f>'AHarv+PermP'!H48</f>
        <v>8790556</v>
      </c>
      <c r="I48">
        <f>'AHarv+PermP'!I48</f>
        <v>8983421</v>
      </c>
      <c r="J48">
        <f>'AHarv+PermP'!J48</f>
        <v>9166113</v>
      </c>
      <c r="K48">
        <f>'AHarv+PermP'!K48</f>
        <v>9168783</v>
      </c>
      <c r="L48">
        <f>'AHarv+PermP'!L48</f>
        <v>9053479</v>
      </c>
      <c r="M48">
        <f>'AHarv+PermP'!M48</f>
        <v>9306195</v>
      </c>
      <c r="N48">
        <f>'AHarv+PermP'!N48</f>
        <v>9438334</v>
      </c>
      <c r="O48">
        <f>'AHarv+PermP'!O48</f>
        <v>9774624</v>
      </c>
      <c r="P48">
        <f>'AHarv+PermP'!P48</f>
        <v>10235126</v>
      </c>
      <c r="Q48">
        <f>'AHarv+PermP'!Q48</f>
        <v>10798540</v>
      </c>
      <c r="R48">
        <f>'AHarv+PermP'!R48</f>
        <v>10609890</v>
      </c>
      <c r="S48">
        <f>'AHarv+PermP'!S48</f>
        <v>10570340</v>
      </c>
      <c r="T48">
        <f>'AHarv+PermP'!T48</f>
        <v>10306780</v>
      </c>
      <c r="U48">
        <f>'AHarv+PermP'!U48</f>
        <v>10563093</v>
      </c>
      <c r="V48">
        <f>'AHarv+PermP'!V48</f>
        <v>10615998</v>
      </c>
      <c r="W48">
        <f>'AHarv+PermP'!W48</f>
        <v>10331512</v>
      </c>
      <c r="X48">
        <f>'AHarv+PermP'!X48</f>
        <v>10719650</v>
      </c>
      <c r="Y48">
        <f>'AHarv+PermP'!Y48</f>
        <v>9053900</v>
      </c>
      <c r="Z48">
        <f>'AHarv+PermP'!Z48</f>
        <v>8697000</v>
      </c>
      <c r="AA48">
        <f>'AHarv+PermP'!AA48</f>
        <v>8769600</v>
      </c>
      <c r="AB48">
        <f>'AHarv+PermP'!AB48</f>
        <v>9055150</v>
      </c>
      <c r="AC48">
        <f>'AHarv+PermP'!AC48</f>
        <v>9307950</v>
      </c>
      <c r="AD48">
        <f>'AHarv+PermP'!AD48</f>
        <v>9340950</v>
      </c>
      <c r="AE48">
        <f>'AHarv+PermP'!AE48</f>
        <v>8994040</v>
      </c>
      <c r="AF48">
        <f>'AHarv+PermP'!AF48</f>
        <v>9446785</v>
      </c>
      <c r="AG48">
        <f>'AHarv+PermP'!AG48</f>
        <v>9341370</v>
      </c>
      <c r="AH48">
        <f>'AHarv+PermP'!AH48</f>
        <v>9617040</v>
      </c>
      <c r="AI48">
        <f>'AHarv+PermP'!AI48</f>
        <v>9854948</v>
      </c>
      <c r="AJ48">
        <f>'AHarv+PermP'!AJ48</f>
        <v>10045469</v>
      </c>
      <c r="AK48">
        <f>'AHarv+PermP'!AK48</f>
        <v>10233086</v>
      </c>
      <c r="AL48">
        <f>'AHarv+PermP'!AL48</f>
        <v>10377029</v>
      </c>
      <c r="AM48">
        <f>'AHarv+PermP'!AM48</f>
        <v>10482070</v>
      </c>
      <c r="AN48">
        <f>'AHarv+PermP'!AN48</f>
        <v>10579833</v>
      </c>
      <c r="AO48">
        <f>'AHarv+PermP'!AO48</f>
        <v>10678740</v>
      </c>
      <c r="AP48">
        <f>'AHarv+PermP'!AP48</f>
        <v>10815857</v>
      </c>
      <c r="AQ48">
        <f>'AHarv+PermP'!AQ48</f>
        <v>10903295</v>
      </c>
      <c r="AR48">
        <f>'AHarv+PermP'!AR48</f>
        <v>11059689</v>
      </c>
      <c r="AS48">
        <f>'AHarv+PermP'!AS48</f>
        <v>11242937</v>
      </c>
      <c r="AT48">
        <f>'AHarv+PermP'!AT48</f>
        <v>11460030</v>
      </c>
      <c r="AU48">
        <f>'AHarv+PermP'!AU48</f>
        <v>11573384</v>
      </c>
      <c r="AV48">
        <f>'AHarv+PermP'!AV48</f>
        <v>11699565</v>
      </c>
      <c r="AW48">
        <f>'AHarv+PermP'!AW48</f>
        <v>11975648</v>
      </c>
      <c r="AX48">
        <f>'AHarv+PermP'!AX48</f>
        <v>12059248</v>
      </c>
      <c r="AY48">
        <f>'AHarv+PermP'!AY48</f>
        <v>12078467</v>
      </c>
      <c r="AZ48">
        <f>'AHarv+PermP'!AZ48</f>
        <v>12160824</v>
      </c>
      <c r="BA48">
        <f>'AHarv+PermP'!BA48</f>
        <v>12329747</v>
      </c>
      <c r="BB48">
        <f>'AHarv+PermP'!BB48</f>
        <v>12562560</v>
      </c>
      <c r="BC48">
        <f>'AHarv+PermP'!BC48</f>
        <v>12662896</v>
      </c>
    </row>
    <row r="49" spans="1:55">
      <c r="A49">
        <f>VLOOKUP(C49,SelectCntr!$A$2:$C$52,3,0)</f>
        <v>1</v>
      </c>
      <c r="B49" t="str">
        <f>'AHarv+PermP'!B49</f>
        <v>Burkina Faso</v>
      </c>
      <c r="C49">
        <f>'AHarv+PermP'!C49</f>
        <v>233</v>
      </c>
      <c r="D49" t="str">
        <f>'AHarv+PermP'!D49</f>
        <v>Burkina Faso</v>
      </c>
      <c r="E49" t="str">
        <f>'AHarv+PermP'!E49</f>
        <v>31+131</v>
      </c>
      <c r="F49" t="str">
        <f>'AHarv+PermP'!F49</f>
        <v>AHarv+PermP (Ha)</v>
      </c>
      <c r="G49">
        <f>'AHarv+PermP'!G49</f>
        <v>8211609</v>
      </c>
      <c r="H49">
        <f>'AHarv+PermP'!H49</f>
        <v>8368583</v>
      </c>
      <c r="I49">
        <f>'AHarv+PermP'!I49</f>
        <v>8422238</v>
      </c>
      <c r="J49">
        <f>'AHarv+PermP'!J49</f>
        <v>8485140</v>
      </c>
      <c r="K49">
        <f>'AHarv+PermP'!K49</f>
        <v>8495011</v>
      </c>
      <c r="L49">
        <f>'AHarv+PermP'!L49</f>
        <v>8571103</v>
      </c>
      <c r="M49">
        <f>'AHarv+PermP'!M49</f>
        <v>8865041</v>
      </c>
      <c r="N49">
        <f>'AHarv+PermP'!N49</f>
        <v>8337290</v>
      </c>
      <c r="O49">
        <f>'AHarv+PermP'!O49</f>
        <v>8733985</v>
      </c>
      <c r="P49">
        <f>'AHarv+PermP'!P49</f>
        <v>8665989</v>
      </c>
      <c r="Q49">
        <f>'AHarv+PermP'!Q49</f>
        <v>8538143</v>
      </c>
      <c r="R49">
        <f>'AHarv+PermP'!R49</f>
        <v>8428350</v>
      </c>
      <c r="S49">
        <f>'AHarv+PermP'!S49</f>
        <v>8465539</v>
      </c>
      <c r="T49">
        <f>'AHarv+PermP'!T49</f>
        <v>8851830</v>
      </c>
      <c r="U49">
        <f>'AHarv+PermP'!U49</f>
        <v>8909503</v>
      </c>
      <c r="V49">
        <f>'AHarv+PermP'!V49</f>
        <v>8611848</v>
      </c>
      <c r="W49">
        <f>'AHarv+PermP'!W49</f>
        <v>8733201</v>
      </c>
      <c r="X49">
        <f>'AHarv+PermP'!X49</f>
        <v>8676864</v>
      </c>
      <c r="Y49">
        <f>'AHarv+PermP'!Y49</f>
        <v>8693779</v>
      </c>
      <c r="Z49">
        <f>'AHarv+PermP'!Z49</f>
        <v>8426927</v>
      </c>
      <c r="AA49">
        <f>'AHarv+PermP'!AA49</f>
        <v>8856586</v>
      </c>
      <c r="AB49">
        <f>'AHarv+PermP'!AB49</f>
        <v>8794346</v>
      </c>
      <c r="AC49">
        <f>'AHarv+PermP'!AC49</f>
        <v>8804163</v>
      </c>
      <c r="AD49">
        <f>'AHarv+PermP'!AD49</f>
        <v>8460384</v>
      </c>
      <c r="AE49">
        <f>'AHarv+PermP'!AE49</f>
        <v>9085277</v>
      </c>
      <c r="AF49">
        <f>'AHarv+PermP'!AF49</f>
        <v>9691913</v>
      </c>
      <c r="AG49">
        <f>'AHarv+PermP'!AG49</f>
        <v>9510119</v>
      </c>
      <c r="AH49">
        <f>'AHarv+PermP'!AH49</f>
        <v>9988133</v>
      </c>
      <c r="AI49">
        <f>'AHarv+PermP'!AI49</f>
        <v>9913933</v>
      </c>
      <c r="AJ49">
        <f>'AHarv+PermP'!AJ49</f>
        <v>9452414</v>
      </c>
      <c r="AK49">
        <f>'AHarv+PermP'!AK49</f>
        <v>10004642</v>
      </c>
      <c r="AL49">
        <f>'AHarv+PermP'!AL49</f>
        <v>10042803</v>
      </c>
      <c r="AM49">
        <f>'AHarv+PermP'!AM49</f>
        <v>9752935</v>
      </c>
      <c r="AN49">
        <f>'AHarv+PermP'!AN49</f>
        <v>9906607</v>
      </c>
      <c r="AO49">
        <f>'AHarv+PermP'!AO49</f>
        <v>9788544</v>
      </c>
      <c r="AP49">
        <f>'AHarv+PermP'!AP49</f>
        <v>9916187</v>
      </c>
      <c r="AQ49">
        <f>'AHarv+PermP'!AQ49</f>
        <v>9997833</v>
      </c>
      <c r="AR49">
        <f>'AHarv+PermP'!AR49</f>
        <v>10406396</v>
      </c>
      <c r="AS49">
        <f>'AHarv+PermP'!AS49</f>
        <v>10279718</v>
      </c>
      <c r="AT49">
        <f>'AHarv+PermP'!AT49</f>
        <v>9595494</v>
      </c>
      <c r="AU49">
        <f>'AHarv+PermP'!AU49</f>
        <v>10960004</v>
      </c>
      <c r="AV49">
        <f>'AHarv+PermP'!AV49</f>
        <v>11014788</v>
      </c>
      <c r="AW49">
        <f>'AHarv+PermP'!AW49</f>
        <v>11642445</v>
      </c>
      <c r="AX49">
        <f>'AHarv+PermP'!AX49</f>
        <v>10799302</v>
      </c>
      <c r="AY49">
        <f>'AHarv+PermP'!AY49</f>
        <v>11354884</v>
      </c>
      <c r="AZ49">
        <f>'AHarv+PermP'!AZ49</f>
        <v>11139134</v>
      </c>
      <c r="BA49">
        <f>'AHarv+PermP'!BA49</f>
        <v>10892269</v>
      </c>
      <c r="BB49">
        <f>'AHarv+PermP'!BB49</f>
        <v>12023101</v>
      </c>
      <c r="BC49">
        <f>'AHarv+PermP'!BC49</f>
        <v>11452433</v>
      </c>
    </row>
    <row r="50" spans="1:55">
      <c r="A50">
        <f>VLOOKUP(C50,SelectCntr!$A$2:$C$52,3,0)</f>
        <v>2</v>
      </c>
      <c r="B50" t="str">
        <f>'AHarv+PermP'!B50</f>
        <v>Ethiopia</v>
      </c>
      <c r="C50">
        <f>'AHarv+PermP'!C50</f>
        <v>238</v>
      </c>
      <c r="D50" t="str">
        <f>'AHarv+PermP'!D50</f>
        <v>Ethiopia</v>
      </c>
      <c r="E50" t="str">
        <f>'AHarv+PermP'!E50</f>
        <v>31+131</v>
      </c>
      <c r="F50" t="str">
        <f>'AHarv+PermP'!F50</f>
        <v>AHarv+PermP (Ha)</v>
      </c>
      <c r="G50">
        <f>'AHarv+PermP'!G50</f>
        <v>0</v>
      </c>
      <c r="H50">
        <f>'AHarv+PermP'!H50</f>
        <v>0</v>
      </c>
      <c r="I50">
        <f>'AHarv+PermP'!I50</f>
        <v>0</v>
      </c>
      <c r="J50">
        <f>'AHarv+PermP'!J50</f>
        <v>0</v>
      </c>
      <c r="K50">
        <f>'AHarv+PermP'!K50</f>
        <v>0</v>
      </c>
      <c r="L50">
        <f>'AHarv+PermP'!L50</f>
        <v>0</v>
      </c>
      <c r="M50">
        <f>'AHarv+PermP'!M50</f>
        <v>0</v>
      </c>
      <c r="N50">
        <f>'AHarv+PermP'!N50</f>
        <v>0</v>
      </c>
      <c r="O50">
        <f>'AHarv+PermP'!O50</f>
        <v>0</v>
      </c>
      <c r="P50">
        <f>'AHarv+PermP'!P50</f>
        <v>0</v>
      </c>
      <c r="Q50">
        <f>'AHarv+PermP'!Q50</f>
        <v>0</v>
      </c>
      <c r="R50">
        <f>'AHarv+PermP'!R50</f>
        <v>0</v>
      </c>
      <c r="S50">
        <f>'AHarv+PermP'!S50</f>
        <v>0</v>
      </c>
      <c r="T50">
        <f>'AHarv+PermP'!T50</f>
        <v>0</v>
      </c>
      <c r="U50">
        <f>'AHarv+PermP'!U50</f>
        <v>0</v>
      </c>
      <c r="V50">
        <f>'AHarv+PermP'!V50</f>
        <v>0</v>
      </c>
      <c r="W50">
        <f>'AHarv+PermP'!W50</f>
        <v>0</v>
      </c>
      <c r="X50">
        <f>'AHarv+PermP'!X50</f>
        <v>0</v>
      </c>
      <c r="Y50">
        <f>'AHarv+PermP'!Y50</f>
        <v>0</v>
      </c>
      <c r="Z50">
        <f>'AHarv+PermP'!Z50</f>
        <v>0</v>
      </c>
      <c r="AA50">
        <f>'AHarv+PermP'!AA50</f>
        <v>0</v>
      </c>
      <c r="AB50">
        <f>'AHarv+PermP'!AB50</f>
        <v>0</v>
      </c>
      <c r="AC50">
        <f>'AHarv+PermP'!AC50</f>
        <v>0</v>
      </c>
      <c r="AD50">
        <f>'AHarv+PermP'!AD50</f>
        <v>0</v>
      </c>
      <c r="AE50">
        <f>'AHarv+PermP'!AE50</f>
        <v>0</v>
      </c>
      <c r="AF50">
        <f>'AHarv+PermP'!AF50</f>
        <v>0</v>
      </c>
      <c r="AG50">
        <f>'AHarv+PermP'!AG50</f>
        <v>0</v>
      </c>
      <c r="AH50">
        <f>'AHarv+PermP'!AH50</f>
        <v>0</v>
      </c>
      <c r="AI50">
        <f>'AHarv+PermP'!AI50</f>
        <v>0</v>
      </c>
      <c r="AJ50">
        <f>'AHarv+PermP'!AJ50</f>
        <v>0</v>
      </c>
      <c r="AK50">
        <f>'AHarv+PermP'!AK50</f>
        <v>0</v>
      </c>
      <c r="AL50">
        <f>'AHarv+PermP'!AL50</f>
        <v>0</v>
      </c>
      <c r="AM50">
        <f>'AHarv+PermP'!AM50</f>
        <v>26808938</v>
      </c>
      <c r="AN50">
        <f>'AHarv+PermP'!AN50</f>
        <v>28289165</v>
      </c>
      <c r="AO50">
        <f>'AHarv+PermP'!AO50</f>
        <v>29550251</v>
      </c>
      <c r="AP50">
        <f>'AHarv+PermP'!AP50</f>
        <v>30893214</v>
      </c>
      <c r="AQ50">
        <f>'AHarv+PermP'!AQ50</f>
        <v>30525464</v>
      </c>
      <c r="AR50">
        <f>'AHarv+PermP'!AR50</f>
        <v>29505274</v>
      </c>
      <c r="AS50">
        <f>'AHarv+PermP'!AS50</f>
        <v>30769605</v>
      </c>
      <c r="AT50">
        <f>'AHarv+PermP'!AT50</f>
        <v>30572708</v>
      </c>
      <c r="AU50">
        <f>'AHarv+PermP'!AU50</f>
        <v>31910766</v>
      </c>
      <c r="AV50">
        <f>'AHarv+PermP'!AV50</f>
        <v>30209684</v>
      </c>
      <c r="AW50">
        <f>'AHarv+PermP'!AW50</f>
        <v>32193816</v>
      </c>
      <c r="AX50">
        <f>'AHarv+PermP'!AX50</f>
        <v>33338446</v>
      </c>
      <c r="AY50">
        <f>'AHarv+PermP'!AY50</f>
        <v>34142885</v>
      </c>
      <c r="AZ50">
        <f>'AHarv+PermP'!AZ50</f>
        <v>32404204</v>
      </c>
      <c r="BA50">
        <f>'AHarv+PermP'!BA50</f>
        <v>33097011</v>
      </c>
      <c r="BB50">
        <f>'AHarv+PermP'!BB50</f>
        <v>33783543</v>
      </c>
      <c r="BC50">
        <f>'AHarv+PermP'!BC50</f>
        <v>34207922</v>
      </c>
    </row>
    <row r="51" spans="1:55">
      <c r="A51">
        <f>VLOOKUP(C51,SelectCntr!$A$2:$C$52,3,0)</f>
        <v>2</v>
      </c>
      <c r="B51" t="str">
        <f>'AHarv+PermP'!B51</f>
        <v>Congo, Dem R</v>
      </c>
      <c r="C51">
        <f>'AHarv+PermP'!C51</f>
        <v>250</v>
      </c>
      <c r="D51" t="str">
        <f>'AHarv+PermP'!D51</f>
        <v>Congo, Dem R</v>
      </c>
      <c r="E51" t="str">
        <f>'AHarv+PermP'!E51</f>
        <v>31+131</v>
      </c>
      <c r="F51" t="str">
        <f>'AHarv+PermP'!F51</f>
        <v>AHarv+PermP (Ha)</v>
      </c>
      <c r="G51">
        <f>'AHarv+PermP'!G51</f>
        <v>18669088</v>
      </c>
      <c r="H51">
        <f>'AHarv+PermP'!H51</f>
        <v>18687213</v>
      </c>
      <c r="I51">
        <f>'AHarv+PermP'!I51</f>
        <v>18635350</v>
      </c>
      <c r="J51">
        <f>'AHarv+PermP'!J51</f>
        <v>18631065</v>
      </c>
      <c r="K51">
        <f>'AHarv+PermP'!K51</f>
        <v>18632229</v>
      </c>
      <c r="L51">
        <f>'AHarv+PermP'!L51</f>
        <v>18706092</v>
      </c>
      <c r="M51">
        <f>'AHarv+PermP'!M51</f>
        <v>18844490</v>
      </c>
      <c r="N51">
        <f>'AHarv+PermP'!N51</f>
        <v>19094336</v>
      </c>
      <c r="O51">
        <f>'AHarv+PermP'!O51</f>
        <v>19169334</v>
      </c>
      <c r="P51">
        <f>'AHarv+PermP'!P51</f>
        <v>19344792</v>
      </c>
      <c r="Q51">
        <f>'AHarv+PermP'!Q51</f>
        <v>19398032</v>
      </c>
      <c r="R51">
        <f>'AHarv+PermP'!R51</f>
        <v>19466166</v>
      </c>
      <c r="S51">
        <f>'AHarv+PermP'!S51</f>
        <v>19554506</v>
      </c>
      <c r="T51">
        <f>'AHarv+PermP'!T51</f>
        <v>19638089</v>
      </c>
      <c r="U51">
        <f>'AHarv+PermP'!U51</f>
        <v>19722611</v>
      </c>
      <c r="V51">
        <f>'AHarv+PermP'!V51</f>
        <v>19795330</v>
      </c>
      <c r="W51">
        <f>'AHarv+PermP'!W51</f>
        <v>19869020</v>
      </c>
      <c r="X51">
        <f>'AHarv+PermP'!X51</f>
        <v>19909190</v>
      </c>
      <c r="Y51">
        <f>'AHarv+PermP'!Y51</f>
        <v>19927220</v>
      </c>
      <c r="Z51">
        <f>'AHarv+PermP'!Z51</f>
        <v>20119513</v>
      </c>
      <c r="AA51">
        <f>'AHarv+PermP'!AA51</f>
        <v>20260203</v>
      </c>
      <c r="AB51">
        <f>'AHarv+PermP'!AB51</f>
        <v>20491925</v>
      </c>
      <c r="AC51">
        <f>'AHarv+PermP'!AC51</f>
        <v>20645973</v>
      </c>
      <c r="AD51">
        <f>'AHarv+PermP'!AD51</f>
        <v>20770573</v>
      </c>
      <c r="AE51">
        <f>'AHarv+PermP'!AE51</f>
        <v>20845003</v>
      </c>
      <c r="AF51">
        <f>'AHarv+PermP'!AF51</f>
        <v>21018343</v>
      </c>
      <c r="AG51">
        <f>'AHarv+PermP'!AG51</f>
        <v>21037263</v>
      </c>
      <c r="AH51">
        <f>'AHarv+PermP'!AH51</f>
        <v>21271723</v>
      </c>
      <c r="AI51">
        <f>'AHarv+PermP'!AI51</f>
        <v>21536053</v>
      </c>
      <c r="AJ51">
        <f>'AHarv+PermP'!AJ51</f>
        <v>21812115</v>
      </c>
      <c r="AK51">
        <f>'AHarv+PermP'!AK51</f>
        <v>21967149</v>
      </c>
      <c r="AL51">
        <f>'AHarv+PermP'!AL51</f>
        <v>22180896</v>
      </c>
      <c r="AM51">
        <f>'AHarv+PermP'!AM51</f>
        <v>22329319</v>
      </c>
      <c r="AN51">
        <f>'AHarv+PermP'!AN51</f>
        <v>22427600</v>
      </c>
      <c r="AO51">
        <f>'AHarv+PermP'!AO51</f>
        <v>21296776</v>
      </c>
      <c r="AP51">
        <f>'AHarv+PermP'!AP51</f>
        <v>21331465</v>
      </c>
      <c r="AQ51">
        <f>'AHarv+PermP'!AQ51</f>
        <v>21118599</v>
      </c>
      <c r="AR51">
        <f>'AHarv+PermP'!AR51</f>
        <v>21238430</v>
      </c>
      <c r="AS51">
        <f>'AHarv+PermP'!AS51</f>
        <v>21126651</v>
      </c>
      <c r="AT51">
        <f>'AHarv+PermP'!AT51</f>
        <v>20995860</v>
      </c>
      <c r="AU51">
        <f>'AHarv+PermP'!AU51</f>
        <v>20859429</v>
      </c>
      <c r="AV51">
        <f>'AHarv+PermP'!AV51</f>
        <v>20746570</v>
      </c>
      <c r="AW51">
        <f>'AHarv+PermP'!AW51</f>
        <v>20775743</v>
      </c>
      <c r="AX51">
        <f>'AHarv+PermP'!AX51</f>
        <v>20828483</v>
      </c>
      <c r="AY51">
        <f>'AHarv+PermP'!AY51</f>
        <v>20843023</v>
      </c>
      <c r="AZ51">
        <f>'AHarv+PermP'!AZ51</f>
        <v>20882607</v>
      </c>
      <c r="BA51">
        <f>'AHarv+PermP'!BA51</f>
        <v>20847121</v>
      </c>
      <c r="BB51">
        <f>'AHarv+PermP'!BB51</f>
        <v>20863291</v>
      </c>
      <c r="BC51">
        <f>'AHarv+PermP'!BC51</f>
        <v>20823522</v>
      </c>
    </row>
    <row r="52" spans="1:55">
      <c r="A52">
        <f>VLOOKUP(C52,SelectCntr!$A$2:$C$52,3,0)</f>
        <v>3</v>
      </c>
      <c r="B52" t="str">
        <f>'AHarv+PermP'!B52</f>
        <v>Zambia</v>
      </c>
      <c r="C52">
        <f>'AHarv+PermP'!C52</f>
        <v>251</v>
      </c>
      <c r="D52" t="str">
        <f>'AHarv+PermP'!D52</f>
        <v>Zambia</v>
      </c>
      <c r="E52" t="str">
        <f>'AHarv+PermP'!E52</f>
        <v>31+131</v>
      </c>
      <c r="F52" t="str">
        <f>'AHarv+PermP'!F52</f>
        <v>AHarv+PermP (Ha)</v>
      </c>
      <c r="G52">
        <f>'AHarv+PermP'!G52</f>
        <v>17814347</v>
      </c>
      <c r="H52">
        <f>'AHarv+PermP'!H52</f>
        <v>17867570</v>
      </c>
      <c r="I52">
        <f>'AHarv+PermP'!I52</f>
        <v>17913556</v>
      </c>
      <c r="J52">
        <f>'AHarv+PermP'!J52</f>
        <v>17971006</v>
      </c>
      <c r="K52">
        <f>'AHarv+PermP'!K52</f>
        <v>18024748</v>
      </c>
      <c r="L52">
        <f>'AHarv+PermP'!L52</f>
        <v>18112959</v>
      </c>
      <c r="M52">
        <f>'AHarv+PermP'!M52</f>
        <v>18165108</v>
      </c>
      <c r="N52">
        <f>'AHarv+PermP'!N52</f>
        <v>18240299</v>
      </c>
      <c r="O52">
        <f>'AHarv+PermP'!O52</f>
        <v>18308909</v>
      </c>
      <c r="P52">
        <f>'AHarv+PermP'!P52</f>
        <v>18378851</v>
      </c>
      <c r="Q52">
        <f>'AHarv+PermP'!Q52</f>
        <v>18558598</v>
      </c>
      <c r="R52">
        <f>'AHarv+PermP'!R52</f>
        <v>18755926</v>
      </c>
      <c r="S52">
        <f>'AHarv+PermP'!S52</f>
        <v>18648470</v>
      </c>
      <c r="T52">
        <f>'AHarv+PermP'!T52</f>
        <v>18707556</v>
      </c>
      <c r="U52">
        <f>'AHarv+PermP'!U52</f>
        <v>18744927</v>
      </c>
      <c r="V52">
        <f>'AHarv+PermP'!V52</f>
        <v>18919282</v>
      </c>
      <c r="W52">
        <f>'AHarv+PermP'!W52</f>
        <v>18779183</v>
      </c>
      <c r="X52">
        <f>'AHarv+PermP'!X52</f>
        <v>18657960</v>
      </c>
      <c r="Y52">
        <f>'AHarv+PermP'!Y52</f>
        <v>18284146</v>
      </c>
      <c r="Z52">
        <f>'AHarv+PermP'!Z52</f>
        <v>18350648</v>
      </c>
      <c r="AA52">
        <f>'AHarv+PermP'!AA52</f>
        <v>18338398</v>
      </c>
      <c r="AB52">
        <f>'AHarv+PermP'!AB52</f>
        <v>18310200</v>
      </c>
      <c r="AC52">
        <f>'AHarv+PermP'!AC52</f>
        <v>18463787</v>
      </c>
      <c r="AD52">
        <f>'AHarv+PermP'!AD52</f>
        <v>18484692</v>
      </c>
      <c r="AE52">
        <f>'AHarv+PermP'!AE52</f>
        <v>18626411</v>
      </c>
      <c r="AF52">
        <f>'AHarv+PermP'!AF52</f>
        <v>18728797</v>
      </c>
      <c r="AG52">
        <f>'AHarv+PermP'!AG52</f>
        <v>18868032</v>
      </c>
      <c r="AH52">
        <f>'AHarv+PermP'!AH52</f>
        <v>19033890</v>
      </c>
      <c r="AI52">
        <f>'AHarv+PermP'!AI52</f>
        <v>19402408</v>
      </c>
      <c r="AJ52">
        <f>'AHarv+PermP'!AJ52</f>
        <v>19216026</v>
      </c>
      <c r="AK52">
        <f>'AHarv+PermP'!AK52</f>
        <v>19228502</v>
      </c>
      <c r="AL52">
        <f>'AHarv+PermP'!AL52</f>
        <v>19470277</v>
      </c>
      <c r="AM52">
        <f>'AHarv+PermP'!AM52</f>
        <v>19615704</v>
      </c>
      <c r="AN52">
        <f>'AHarv+PermP'!AN52</f>
        <v>19879597</v>
      </c>
      <c r="AO52">
        <f>'AHarv+PermP'!AO52</f>
        <v>19860438</v>
      </c>
      <c r="AP52">
        <f>'AHarv+PermP'!AP52</f>
        <v>20268487</v>
      </c>
      <c r="AQ52">
        <f>'AHarv+PermP'!AQ52</f>
        <v>20373419</v>
      </c>
      <c r="AR52">
        <f>'AHarv+PermP'!AR52</f>
        <v>20428341</v>
      </c>
      <c r="AS52">
        <f>'AHarv+PermP'!AS52</f>
        <v>20813251</v>
      </c>
      <c r="AT52">
        <f>'AHarv+PermP'!AT52</f>
        <v>20906894</v>
      </c>
      <c r="AU52">
        <f>'AHarv+PermP'!AU52</f>
        <v>20963821</v>
      </c>
      <c r="AV52">
        <f>'AHarv+PermP'!AV52</f>
        <v>21027736</v>
      </c>
      <c r="AW52">
        <f>'AHarv+PermP'!AW52</f>
        <v>21324077</v>
      </c>
      <c r="AX52">
        <f>'AHarv+PermP'!AX52</f>
        <v>21317749</v>
      </c>
      <c r="AY52">
        <f>'AHarv+PermP'!AY52</f>
        <v>21185462</v>
      </c>
      <c r="AZ52">
        <f>'AHarv+PermP'!AZ52</f>
        <v>21509005</v>
      </c>
      <c r="BA52">
        <f>'AHarv+PermP'!BA52</f>
        <v>21418505</v>
      </c>
      <c r="BB52">
        <f>'AHarv+PermP'!BB52</f>
        <v>21545398</v>
      </c>
      <c r="BC52">
        <f>'AHarv+PermP'!BC52</f>
        <v>21877694</v>
      </c>
    </row>
    <row r="53" spans="1:55">
      <c r="A53">
        <f>'AHarv+PermP'!A53</f>
        <v>2</v>
      </c>
      <c r="B53" t="str">
        <f>'AHarv+PermP'!B53</f>
        <v>Eastern&amp;Central A</v>
      </c>
      <c r="C53">
        <f>'AHarv+PermP'!C53</f>
        <v>0</v>
      </c>
      <c r="D53" t="str">
        <f>'AHarv+PermP'!D53</f>
        <v>Eastern&amp;Central A</v>
      </c>
      <c r="E53" t="str">
        <f>'AHarv+PermP'!E53</f>
        <v>31+131</v>
      </c>
      <c r="F53" t="str">
        <f>'AHarv+PermP'!F53</f>
        <v>AHarv+PermP (Ha)</v>
      </c>
      <c r="G53">
        <f>'AHarv+PermP'!G53</f>
        <v>312783304</v>
      </c>
      <c r="H53">
        <f>'AHarv+PermP'!H53</f>
        <v>313732159</v>
      </c>
      <c r="I53">
        <f>'AHarv+PermP'!I53</f>
        <v>314578973</v>
      </c>
      <c r="J53">
        <f>'AHarv+PermP'!J53</f>
        <v>314737727</v>
      </c>
      <c r="K53">
        <f>'AHarv+PermP'!K53</f>
        <v>315192668</v>
      </c>
      <c r="L53">
        <f>'AHarv+PermP'!L53</f>
        <v>317870108</v>
      </c>
      <c r="M53">
        <f>'AHarv+PermP'!M53</f>
        <v>319296602</v>
      </c>
      <c r="N53">
        <f>'AHarv+PermP'!N53</f>
        <v>319173779</v>
      </c>
      <c r="O53">
        <f>'AHarv+PermP'!O53</f>
        <v>320756810</v>
      </c>
      <c r="P53">
        <f>'AHarv+PermP'!P53</f>
        <v>322379549</v>
      </c>
      <c r="Q53">
        <f>'AHarv+PermP'!Q53</f>
        <v>325078482</v>
      </c>
      <c r="R53">
        <f>'AHarv+PermP'!R53</f>
        <v>325701754</v>
      </c>
      <c r="S53">
        <f>'AHarv+PermP'!S53</f>
        <v>325178343</v>
      </c>
      <c r="T53">
        <f>'AHarv+PermP'!T53</f>
        <v>325245008</v>
      </c>
      <c r="U53">
        <f>'AHarv+PermP'!U53</f>
        <v>325837513</v>
      </c>
      <c r="V53">
        <f>'AHarv+PermP'!V53</f>
        <v>326357642</v>
      </c>
      <c r="W53">
        <f>'AHarv+PermP'!W53</f>
        <v>327021204</v>
      </c>
      <c r="X53">
        <f>'AHarv+PermP'!X53</f>
        <v>327695718</v>
      </c>
      <c r="Y53">
        <f>'AHarv+PermP'!Y53</f>
        <v>325077922</v>
      </c>
      <c r="Z53">
        <f>'AHarv+PermP'!Z53</f>
        <v>326086015</v>
      </c>
      <c r="AA53">
        <f>'AHarv+PermP'!AA53</f>
        <v>326972294</v>
      </c>
      <c r="AB53">
        <f>'AHarv+PermP'!AB53</f>
        <v>325773727</v>
      </c>
      <c r="AC53">
        <f>'AHarv+PermP'!AC53</f>
        <v>327696186</v>
      </c>
      <c r="AD53">
        <f>'AHarv+PermP'!AD53</f>
        <v>327280351</v>
      </c>
      <c r="AE53">
        <f>'AHarv+PermP'!AE53</f>
        <v>332965227</v>
      </c>
      <c r="AF53">
        <f>'AHarv+PermP'!AF53</f>
        <v>336266151</v>
      </c>
      <c r="AG53">
        <f>'AHarv+PermP'!AG53</f>
        <v>336246531</v>
      </c>
      <c r="AH53">
        <f>'AHarv+PermP'!AH53</f>
        <v>343929744</v>
      </c>
      <c r="AI53">
        <f>'AHarv+PermP'!AI53</f>
        <v>343951879</v>
      </c>
      <c r="AJ53">
        <f>'AHarv+PermP'!AJ53</f>
        <v>340993127</v>
      </c>
      <c r="AK53">
        <f>'AHarv+PermP'!AK53</f>
        <v>344511975</v>
      </c>
      <c r="AL53">
        <f>'AHarv+PermP'!AL53</f>
        <v>348417035</v>
      </c>
      <c r="AM53">
        <f>'AHarv+PermP'!AM53</f>
        <v>330400712</v>
      </c>
      <c r="AN53">
        <f>'AHarv+PermP'!AN53</f>
        <v>335415127</v>
      </c>
      <c r="AO53">
        <f>'AHarv+PermP'!AO53</f>
        <v>334117067</v>
      </c>
      <c r="AP53">
        <f>'AHarv+PermP'!AP53</f>
        <v>337652521</v>
      </c>
      <c r="AQ53">
        <f>'AHarv+PermP'!AQ53</f>
        <v>340614201</v>
      </c>
      <c r="AR53">
        <f>'AHarv+PermP'!AR53</f>
        <v>341469238</v>
      </c>
      <c r="AS53">
        <f>'AHarv+PermP'!AS53</f>
        <v>341592268</v>
      </c>
      <c r="AT53">
        <f>'AHarv+PermP'!AT53</f>
        <v>342759064</v>
      </c>
      <c r="AU53">
        <f>'AHarv+PermP'!AU53</f>
        <v>347306067</v>
      </c>
      <c r="AV53">
        <f>'AHarv+PermP'!AV53</f>
        <v>346160273</v>
      </c>
      <c r="AW53">
        <f>'AHarv+PermP'!AW53</f>
        <v>352503727</v>
      </c>
      <c r="AX53">
        <f>'AHarv+PermP'!AX53</f>
        <v>349627025</v>
      </c>
      <c r="AY53">
        <f>'AHarv+PermP'!AY53</f>
        <v>358354759</v>
      </c>
      <c r="AZ53">
        <f>'AHarv+PermP'!AZ53</f>
        <v>353489248</v>
      </c>
      <c r="BA53">
        <f>'AHarv+PermP'!BA53</f>
        <v>352748299</v>
      </c>
      <c r="BB53">
        <f>'AHarv+PermP'!BB53</f>
        <v>355383724</v>
      </c>
      <c r="BC53">
        <f>'AHarv+PermP'!BC53</f>
        <v>357731326</v>
      </c>
    </row>
    <row r="54" spans="1:55">
      <c r="A54">
        <f>'AHarv+PermP'!A54</f>
        <v>1</v>
      </c>
      <c r="B54" t="str">
        <f>'AHarv+PermP'!B54</f>
        <v>Western A</v>
      </c>
      <c r="C54">
        <f>'AHarv+PermP'!C54</f>
        <v>0</v>
      </c>
      <c r="D54" t="str">
        <f>'AHarv+PermP'!D54</f>
        <v>Western A</v>
      </c>
      <c r="E54" t="str">
        <f>'AHarv+PermP'!E54</f>
        <v>31+131</v>
      </c>
      <c r="F54" t="str">
        <f>'AHarv+PermP'!F54</f>
        <v>AHarv+PermP (Ha)</v>
      </c>
      <c r="G54">
        <f>'AHarv+PermP'!G54</f>
        <v>290642607</v>
      </c>
      <c r="H54">
        <f>'AHarv+PermP'!H54</f>
        <v>292011990</v>
      </c>
      <c r="I54">
        <f>'AHarv+PermP'!I54</f>
        <v>294496849</v>
      </c>
      <c r="J54">
        <f>'AHarv+PermP'!J54</f>
        <v>294949122</v>
      </c>
      <c r="K54">
        <f>'AHarv+PermP'!K54</f>
        <v>296742871</v>
      </c>
      <c r="L54">
        <f>'AHarv+PermP'!L54</f>
        <v>294827521</v>
      </c>
      <c r="M54">
        <f>'AHarv+PermP'!M54</f>
        <v>297337218</v>
      </c>
      <c r="N54">
        <f>'AHarv+PermP'!N54</f>
        <v>296619366</v>
      </c>
      <c r="O54">
        <f>'AHarv+PermP'!O54</f>
        <v>301575292</v>
      </c>
      <c r="P54">
        <f>'AHarv+PermP'!P54</f>
        <v>300682845</v>
      </c>
      <c r="Q54">
        <f>'AHarv+PermP'!Q54</f>
        <v>299722002</v>
      </c>
      <c r="R54">
        <f>'AHarv+PermP'!R54</f>
        <v>294466298</v>
      </c>
      <c r="S54">
        <f>'AHarv+PermP'!S54</f>
        <v>298951682</v>
      </c>
      <c r="T54">
        <f>'AHarv+PermP'!T54</f>
        <v>297398089</v>
      </c>
      <c r="U54">
        <f>'AHarv+PermP'!U54</f>
        <v>295899614</v>
      </c>
      <c r="V54">
        <f>'AHarv+PermP'!V54</f>
        <v>296471863</v>
      </c>
      <c r="W54">
        <f>'AHarv+PermP'!W54</f>
        <v>293210872</v>
      </c>
      <c r="X54">
        <f>'AHarv+PermP'!X54</f>
        <v>291964036</v>
      </c>
      <c r="Y54">
        <f>'AHarv+PermP'!Y54</f>
        <v>291900344</v>
      </c>
      <c r="Z54">
        <f>'AHarv+PermP'!Z54</f>
        <v>293611409</v>
      </c>
      <c r="AA54">
        <f>'AHarv+PermP'!AA54</f>
        <v>291778575</v>
      </c>
      <c r="AB54">
        <f>'AHarv+PermP'!AB54</f>
        <v>292996294</v>
      </c>
      <c r="AC54">
        <f>'AHarv+PermP'!AC54</f>
        <v>293663728</v>
      </c>
      <c r="AD54">
        <f>'AHarv+PermP'!AD54</f>
        <v>296596111</v>
      </c>
      <c r="AE54">
        <f>'AHarv+PermP'!AE54</f>
        <v>299716286</v>
      </c>
      <c r="AF54">
        <f>'AHarv+PermP'!AF54</f>
        <v>304793299</v>
      </c>
      <c r="AG54">
        <f>'AHarv+PermP'!AG54</f>
        <v>305118290</v>
      </c>
      <c r="AH54">
        <f>'AHarv+PermP'!AH54</f>
        <v>308860577</v>
      </c>
      <c r="AI54">
        <f>'AHarv+PermP'!AI54</f>
        <v>311964101</v>
      </c>
      <c r="AJ54">
        <f>'AHarv+PermP'!AJ54</f>
        <v>315936969</v>
      </c>
      <c r="AK54">
        <f>'AHarv+PermP'!AK54</f>
        <v>320506526</v>
      </c>
      <c r="AL54">
        <f>'AHarv+PermP'!AL54</f>
        <v>324777027</v>
      </c>
      <c r="AM54">
        <f>'AHarv+PermP'!AM54</f>
        <v>325590142</v>
      </c>
      <c r="AN54">
        <f>'AHarv+PermP'!AN54</f>
        <v>330237015</v>
      </c>
      <c r="AO54">
        <f>'AHarv+PermP'!AO54</f>
        <v>334017680</v>
      </c>
      <c r="AP54">
        <f>'AHarv+PermP'!AP54</f>
        <v>334621058</v>
      </c>
      <c r="AQ54">
        <f>'AHarv+PermP'!AQ54</f>
        <v>334953074</v>
      </c>
      <c r="AR54">
        <f>'AHarv+PermP'!AR54</f>
        <v>340570422</v>
      </c>
      <c r="AS54">
        <f>'AHarv+PermP'!AS54</f>
        <v>341322602</v>
      </c>
      <c r="AT54">
        <f>'AHarv+PermP'!AT54</f>
        <v>341150393</v>
      </c>
      <c r="AU54">
        <f>'AHarv+PermP'!AU54</f>
        <v>343981763</v>
      </c>
      <c r="AV54">
        <f>'AHarv+PermP'!AV54</f>
        <v>347429225</v>
      </c>
      <c r="AW54">
        <f>'AHarv+PermP'!AW54</f>
        <v>351052322</v>
      </c>
      <c r="AX54">
        <f>'AHarv+PermP'!AX54</f>
        <v>350498313</v>
      </c>
      <c r="AY54">
        <f>'AHarv+PermP'!AY54</f>
        <v>359499435</v>
      </c>
      <c r="AZ54">
        <f>'AHarv+PermP'!AZ54</f>
        <v>361343063</v>
      </c>
      <c r="BA54">
        <f>'AHarv+PermP'!BA54</f>
        <v>361531281</v>
      </c>
      <c r="BB54">
        <f>'AHarv+PermP'!BB54</f>
        <v>365228775</v>
      </c>
      <c r="BC54">
        <f>'AHarv+PermP'!BC54</f>
        <v>355985851</v>
      </c>
    </row>
    <row r="55" spans="1:55">
      <c r="A55">
        <f>'AHarv+PermP'!A55</f>
        <v>3</v>
      </c>
      <c r="B55" t="str">
        <f>'AHarv+PermP'!B55</f>
        <v>Southern A</v>
      </c>
      <c r="C55">
        <f>'AHarv+PermP'!C55</f>
        <v>0</v>
      </c>
      <c r="D55" t="str">
        <f>'AHarv+PermP'!D55</f>
        <v>Southern A</v>
      </c>
      <c r="E55" t="str">
        <f>'AHarv+PermP'!E55</f>
        <v>31+131</v>
      </c>
      <c r="F55" t="str">
        <f>'AHarv+PermP'!F55</f>
        <v>AHarv+PermP (Ha)</v>
      </c>
      <c r="G55">
        <f>'AHarv+PermP'!G55</f>
        <v>298708217</v>
      </c>
      <c r="H55">
        <f>'AHarv+PermP'!H55</f>
        <v>297793045</v>
      </c>
      <c r="I55">
        <f>'AHarv+PermP'!I55</f>
        <v>297221661</v>
      </c>
      <c r="J55">
        <f>'AHarv+PermP'!J55</f>
        <v>295795364</v>
      </c>
      <c r="K55">
        <f>'AHarv+PermP'!K55</f>
        <v>295053965</v>
      </c>
      <c r="L55">
        <f>'AHarv+PermP'!L55</f>
        <v>294936619</v>
      </c>
      <c r="M55">
        <f>'AHarv+PermP'!M55</f>
        <v>295910060</v>
      </c>
      <c r="N55">
        <f>'AHarv+PermP'!N55</f>
        <v>295860692</v>
      </c>
      <c r="O55">
        <f>'AHarv+PermP'!O55</f>
        <v>296221885</v>
      </c>
      <c r="P55">
        <f>'AHarv+PermP'!P55</f>
        <v>295800565</v>
      </c>
      <c r="Q55">
        <f>'AHarv+PermP'!Q55</f>
        <v>296487168</v>
      </c>
      <c r="R55">
        <f>'AHarv+PermP'!R55</f>
        <v>296674763</v>
      </c>
      <c r="S55">
        <f>'AHarv+PermP'!S55</f>
        <v>295537478</v>
      </c>
      <c r="T55">
        <f>'AHarv+PermP'!T55</f>
        <v>296675546</v>
      </c>
      <c r="U55">
        <f>'AHarv+PermP'!U55</f>
        <v>295301123</v>
      </c>
      <c r="V55">
        <f>'AHarv+PermP'!V55</f>
        <v>295348621</v>
      </c>
      <c r="W55">
        <f>'AHarv+PermP'!W55</f>
        <v>294560637</v>
      </c>
      <c r="X55">
        <f>'AHarv+PermP'!X55</f>
        <v>294624010</v>
      </c>
      <c r="Y55">
        <f>'AHarv+PermP'!Y55</f>
        <v>294121009</v>
      </c>
      <c r="Z55">
        <f>'AHarv+PermP'!Z55</f>
        <v>294173769</v>
      </c>
      <c r="AA55">
        <f>'AHarv+PermP'!AA55</f>
        <v>294791343</v>
      </c>
      <c r="AB55">
        <f>'AHarv+PermP'!AB55</f>
        <v>295227876</v>
      </c>
      <c r="AC55">
        <f>'AHarv+PermP'!AC55</f>
        <v>295034051</v>
      </c>
      <c r="AD55">
        <f>'AHarv+PermP'!AD55</f>
        <v>295560790</v>
      </c>
      <c r="AE55">
        <f>'AHarv+PermP'!AE55</f>
        <v>295550333</v>
      </c>
      <c r="AF55">
        <f>'AHarv+PermP'!AF55</f>
        <v>296699112</v>
      </c>
      <c r="AG55">
        <f>'AHarv+PermP'!AG55</f>
        <v>297464986</v>
      </c>
      <c r="AH55">
        <f>'AHarv+PermP'!AH55</f>
        <v>298430295</v>
      </c>
      <c r="AI55">
        <f>'AHarv+PermP'!AI55</f>
        <v>298203018</v>
      </c>
      <c r="AJ55">
        <f>'AHarv+PermP'!AJ55</f>
        <v>297193704</v>
      </c>
      <c r="AK55">
        <f>'AHarv+PermP'!AK55</f>
        <v>297424926</v>
      </c>
      <c r="AL55">
        <f>'AHarv+PermP'!AL55</f>
        <v>296795537</v>
      </c>
      <c r="AM55">
        <f>'AHarv+PermP'!AM55</f>
        <v>298167255</v>
      </c>
      <c r="AN55">
        <f>'AHarv+PermP'!AN55</f>
        <v>299812687</v>
      </c>
      <c r="AO55">
        <f>'AHarv+PermP'!AO55</f>
        <v>299460539</v>
      </c>
      <c r="AP55">
        <f>'AHarv+PermP'!AP55</f>
        <v>301094356</v>
      </c>
      <c r="AQ55">
        <f>'AHarv+PermP'!AQ55</f>
        <v>301930277</v>
      </c>
      <c r="AR55">
        <f>'AHarv+PermP'!AR55</f>
        <v>300978752</v>
      </c>
      <c r="AS55">
        <f>'AHarv+PermP'!AS55</f>
        <v>301802929</v>
      </c>
      <c r="AT55">
        <f>'AHarv+PermP'!AT55</f>
        <v>302405500</v>
      </c>
      <c r="AU55">
        <f>'AHarv+PermP'!AU55</f>
        <v>302056713</v>
      </c>
      <c r="AV55">
        <f>'AHarv+PermP'!AV55</f>
        <v>303057930</v>
      </c>
      <c r="AW55">
        <f>'AHarv+PermP'!AW55</f>
        <v>304074121</v>
      </c>
      <c r="AX55">
        <f>'AHarv+PermP'!AX55</f>
        <v>304576288</v>
      </c>
      <c r="AY55">
        <f>'AHarv+PermP'!AY55</f>
        <v>304620769</v>
      </c>
      <c r="AZ55">
        <f>'AHarv+PermP'!AZ55</f>
        <v>304778608</v>
      </c>
      <c r="BA55">
        <f>'AHarv+PermP'!BA55</f>
        <v>303964116</v>
      </c>
      <c r="BB55">
        <f>'AHarv+PermP'!BB55</f>
        <v>304793830</v>
      </c>
      <c r="BC55">
        <f>'AHarv+PermP'!BC55</f>
        <v>306533905</v>
      </c>
    </row>
    <row r="56" spans="1:55">
      <c r="A56">
        <f>'AHarv+PermP'!A56</f>
        <v>0</v>
      </c>
      <c r="B56" t="str">
        <f>'AHarv+PermP'!B56</f>
        <v>SSA</v>
      </c>
      <c r="C56">
        <f>'AHarv+PermP'!C56</f>
        <v>0</v>
      </c>
      <c r="D56" t="str">
        <f>'AHarv+PermP'!D56</f>
        <v>SSA</v>
      </c>
      <c r="E56" t="str">
        <f>'AHarv+PermP'!E56</f>
        <v>31+131</v>
      </c>
      <c r="F56" t="str">
        <f>'AHarv+PermP'!F56</f>
        <v>AHarv+PermP (Ha)</v>
      </c>
      <c r="G56">
        <f>'AHarv+PermP'!G56</f>
        <v>902134128</v>
      </c>
      <c r="H56">
        <f>'AHarv+PermP'!H56</f>
        <v>903537194</v>
      </c>
      <c r="I56">
        <f>'AHarv+PermP'!I56</f>
        <v>906297483</v>
      </c>
      <c r="J56">
        <f>'AHarv+PermP'!J56</f>
        <v>905482213</v>
      </c>
      <c r="K56">
        <f>'AHarv+PermP'!K56</f>
        <v>906989504</v>
      </c>
      <c r="L56">
        <f>'AHarv+PermP'!L56</f>
        <v>907634248</v>
      </c>
      <c r="M56">
        <f>'AHarv+PermP'!M56</f>
        <v>912543880</v>
      </c>
      <c r="N56">
        <f>'AHarv+PermP'!N56</f>
        <v>911653837</v>
      </c>
      <c r="O56">
        <f>'AHarv+PermP'!O56</f>
        <v>918553987</v>
      </c>
      <c r="P56">
        <f>'AHarv+PermP'!P56</f>
        <v>918862959</v>
      </c>
      <c r="Q56">
        <f>'AHarv+PermP'!Q56</f>
        <v>921287652</v>
      </c>
      <c r="R56">
        <f>'AHarv+PermP'!R56</f>
        <v>916842815</v>
      </c>
      <c r="S56">
        <f>'AHarv+PermP'!S56</f>
        <v>919667503</v>
      </c>
      <c r="T56">
        <f>'AHarv+PermP'!T56</f>
        <v>919318643</v>
      </c>
      <c r="U56">
        <f>'AHarv+PermP'!U56</f>
        <v>917038250</v>
      </c>
      <c r="V56">
        <f>'AHarv+PermP'!V56</f>
        <v>918178126</v>
      </c>
      <c r="W56">
        <f>'AHarv+PermP'!W56</f>
        <v>914792713</v>
      </c>
      <c r="X56">
        <f>'AHarv+PermP'!X56</f>
        <v>914283764</v>
      </c>
      <c r="Y56">
        <f>'AHarv+PermP'!Y56</f>
        <v>911099275</v>
      </c>
      <c r="Z56">
        <f>'AHarv+PermP'!Z56</f>
        <v>913871193</v>
      </c>
      <c r="AA56">
        <f>'AHarv+PermP'!AA56</f>
        <v>913542212</v>
      </c>
      <c r="AB56">
        <f>'AHarv+PermP'!AB56</f>
        <v>913997897</v>
      </c>
      <c r="AC56">
        <f>'AHarv+PermP'!AC56</f>
        <v>916393965</v>
      </c>
      <c r="AD56">
        <f>'AHarv+PermP'!AD56</f>
        <v>919437252</v>
      </c>
      <c r="AE56">
        <f>'AHarv+PermP'!AE56</f>
        <v>928231846</v>
      </c>
      <c r="AF56">
        <f>'AHarv+PermP'!AF56</f>
        <v>937758562</v>
      </c>
      <c r="AG56">
        <f>'AHarv+PermP'!AG56</f>
        <v>938829807</v>
      </c>
      <c r="AH56">
        <f>'AHarv+PermP'!AH56</f>
        <v>951220616</v>
      </c>
      <c r="AI56">
        <f>'AHarv+PermP'!AI56</f>
        <v>954118998</v>
      </c>
      <c r="AJ56">
        <f>'AHarv+PermP'!AJ56</f>
        <v>954123800</v>
      </c>
      <c r="AK56">
        <f>'AHarv+PermP'!AK56</f>
        <v>962443427</v>
      </c>
      <c r="AL56">
        <f>'AHarv+PermP'!AL56</f>
        <v>969989599</v>
      </c>
      <c r="AM56">
        <f>'AHarv+PermP'!AM56</f>
        <v>954158109</v>
      </c>
      <c r="AN56">
        <f>'AHarv+PermP'!AN56</f>
        <v>965464829</v>
      </c>
      <c r="AO56">
        <f>'AHarv+PermP'!AO56</f>
        <v>967595286</v>
      </c>
      <c r="AP56">
        <f>'AHarv+PermP'!AP56</f>
        <v>973367935</v>
      </c>
      <c r="AQ56">
        <f>'AHarv+PermP'!AQ56</f>
        <v>977497552</v>
      </c>
      <c r="AR56">
        <f>'AHarv+PermP'!AR56</f>
        <v>983018412</v>
      </c>
      <c r="AS56">
        <f>'AHarv+PermP'!AS56</f>
        <v>984717799</v>
      </c>
      <c r="AT56">
        <f>'AHarv+PermP'!AT56</f>
        <v>986314957</v>
      </c>
      <c r="AU56">
        <f>'AHarv+PermP'!AU56</f>
        <v>993344543</v>
      </c>
      <c r="AV56">
        <f>'AHarv+PermP'!AV56</f>
        <v>996647428</v>
      </c>
      <c r="AW56">
        <f>'AHarv+PermP'!AW56</f>
        <v>1007630170</v>
      </c>
      <c r="AX56">
        <f>'AHarv+PermP'!AX56</f>
        <v>1004701626</v>
      </c>
      <c r="AY56">
        <f>'AHarv+PermP'!AY56</f>
        <v>1022474963</v>
      </c>
      <c r="AZ56">
        <f>'AHarv+PermP'!AZ56</f>
        <v>1019610919</v>
      </c>
      <c r="BA56">
        <f>'AHarv+PermP'!BA56</f>
        <v>1018243696</v>
      </c>
      <c r="BB56">
        <f>'AHarv+PermP'!BB56</f>
        <v>1025406329</v>
      </c>
      <c r="BC56">
        <f>'AHarv+PermP'!BC56</f>
        <v>1020251082</v>
      </c>
    </row>
    <row r="57" spans="1:55">
      <c r="A57">
        <f>'AHarv+PermP'!A57</f>
        <v>0</v>
      </c>
      <c r="B57" t="str">
        <f>'AHarv+PermP'!B57</f>
        <v>Southern A - SA</v>
      </c>
      <c r="C57">
        <f>'AHarv+PermP'!C57</f>
        <v>0</v>
      </c>
      <c r="D57" t="str">
        <f>'AHarv+PermP'!D57</f>
        <v>Southern A - SA</v>
      </c>
      <c r="E57" t="str">
        <f>'AHarv+PermP'!E57</f>
        <v>31+131</v>
      </c>
      <c r="F57" t="str">
        <f>'AHarv+PermP'!F57</f>
        <v>AHarv+PermP (Ha)</v>
      </c>
      <c r="G57">
        <f>'AHarv+PermP'!G57</f>
        <v>202300338</v>
      </c>
      <c r="H57">
        <f>'AHarv+PermP'!H57</f>
        <v>202486365</v>
      </c>
      <c r="I57">
        <f>'AHarv+PermP'!I57</f>
        <v>202548154</v>
      </c>
      <c r="J57">
        <f>'AHarv+PermP'!J57</f>
        <v>202723980</v>
      </c>
      <c r="K57">
        <f>'AHarv+PermP'!K57</f>
        <v>203143426</v>
      </c>
      <c r="L57">
        <f>'AHarv+PermP'!L57</f>
        <v>203475261</v>
      </c>
      <c r="M57">
        <f>'AHarv+PermP'!M57</f>
        <v>203949778</v>
      </c>
      <c r="N57">
        <f>'AHarv+PermP'!N57</f>
        <v>204007602</v>
      </c>
      <c r="O57">
        <f>'AHarv+PermP'!O57</f>
        <v>204760076</v>
      </c>
      <c r="P57">
        <f>'AHarv+PermP'!P57</f>
        <v>204459282</v>
      </c>
      <c r="Q57">
        <f>'AHarv+PermP'!Q57</f>
        <v>205043323</v>
      </c>
      <c r="R57">
        <f>'AHarv+PermP'!R57</f>
        <v>205297635</v>
      </c>
      <c r="S57">
        <f>'AHarv+PermP'!S57</f>
        <v>205429134</v>
      </c>
      <c r="T57">
        <f>'AHarv+PermP'!T57</f>
        <v>205941957</v>
      </c>
      <c r="U57">
        <f>'AHarv+PermP'!U57</f>
        <v>205106365</v>
      </c>
      <c r="V57">
        <f>'AHarv+PermP'!V57</f>
        <v>205158672</v>
      </c>
      <c r="W57">
        <f>'AHarv+PermP'!W57</f>
        <v>204601793</v>
      </c>
      <c r="X57">
        <f>'AHarv+PermP'!X57</f>
        <v>204663678</v>
      </c>
      <c r="Y57">
        <f>'AHarv+PermP'!Y57</f>
        <v>204084133</v>
      </c>
      <c r="Z57">
        <f>'AHarv+PermP'!Z57</f>
        <v>204527241</v>
      </c>
      <c r="AA57">
        <f>'AHarv+PermP'!AA57</f>
        <v>205056261</v>
      </c>
      <c r="AB57">
        <f>'AHarv+PermP'!AB57</f>
        <v>205273150</v>
      </c>
      <c r="AC57">
        <f>'AHarv+PermP'!AC57</f>
        <v>205208463</v>
      </c>
      <c r="AD57">
        <f>'AHarv+PermP'!AD57</f>
        <v>205265592</v>
      </c>
      <c r="AE57">
        <f>'AHarv+PermP'!AE57</f>
        <v>205612844</v>
      </c>
      <c r="AF57">
        <f>'AHarv+PermP'!AF57</f>
        <v>206257282</v>
      </c>
      <c r="AG57">
        <f>'AHarv+PermP'!AG57</f>
        <v>206564495</v>
      </c>
      <c r="AH57">
        <f>'AHarv+PermP'!AH57</f>
        <v>207339876</v>
      </c>
      <c r="AI57">
        <f>'AHarv+PermP'!AI57</f>
        <v>207462416</v>
      </c>
      <c r="AJ57">
        <f>'AHarv+PermP'!AJ57</f>
        <v>206806862</v>
      </c>
      <c r="AK57">
        <f>'AHarv+PermP'!AK57</f>
        <v>207128717</v>
      </c>
      <c r="AL57">
        <f>'AHarv+PermP'!AL57</f>
        <v>206717527</v>
      </c>
      <c r="AM57">
        <f>'AHarv+PermP'!AM57</f>
        <v>207469703</v>
      </c>
      <c r="AN57">
        <f>'AHarv+PermP'!AN57</f>
        <v>208580724</v>
      </c>
      <c r="AO57">
        <f>'AHarv+PermP'!AO57</f>
        <v>208826387</v>
      </c>
      <c r="AP57">
        <f>'AHarv+PermP'!AP57</f>
        <v>209863170</v>
      </c>
      <c r="AQ57">
        <f>'AHarv+PermP'!AQ57</f>
        <v>210571042</v>
      </c>
      <c r="AR57">
        <f>'AHarv+PermP'!AR57</f>
        <v>210643989</v>
      </c>
      <c r="AS57">
        <f>'AHarv+PermP'!AS57</f>
        <v>211159596</v>
      </c>
      <c r="AT57">
        <f>'AHarv+PermP'!AT57</f>
        <v>211583987</v>
      </c>
      <c r="AU57">
        <f>'AHarv+PermP'!AU57</f>
        <v>211812066</v>
      </c>
      <c r="AV57">
        <f>'AHarv+PermP'!AV57</f>
        <v>212493460</v>
      </c>
      <c r="AW57">
        <f>'AHarv+PermP'!AW57</f>
        <v>213709762</v>
      </c>
      <c r="AX57">
        <f>'AHarv+PermP'!AX57</f>
        <v>214550156</v>
      </c>
      <c r="AY57">
        <f>'AHarv+PermP'!AY57</f>
        <v>214758665</v>
      </c>
      <c r="AZ57">
        <f>'AHarv+PermP'!AZ57</f>
        <v>216125550</v>
      </c>
      <c r="BA57">
        <f>'AHarv+PermP'!BA57</f>
        <v>215118857</v>
      </c>
      <c r="BB57">
        <f>'AHarv+PermP'!BB57</f>
        <v>215310625</v>
      </c>
      <c r="BC57">
        <f>'AHarv+PermP'!BC57</f>
        <v>217383021</v>
      </c>
    </row>
    <row r="58" spans="1:55">
      <c r="A58">
        <f>'AHarv+PermP'!A58</f>
        <v>0</v>
      </c>
      <c r="B58" t="str">
        <f>'AHarv+PermP'!B58</f>
        <v>Ethiopia + Eritrea</v>
      </c>
      <c r="C58">
        <f>'AHarv+PermP'!C58</f>
        <v>0</v>
      </c>
      <c r="D58" t="str">
        <f>'AHarv+PermP'!D58</f>
        <v>Ethiopia + Eritrea</v>
      </c>
      <c r="E58" t="str">
        <f>'AHarv+PermP'!E58</f>
        <v>31+131</v>
      </c>
      <c r="F58" t="str">
        <f>'AHarv+PermP'!F58</f>
        <v>AHarv+PermP (Ha)</v>
      </c>
      <c r="G58">
        <f>'AHarv+PermP'!G58</f>
        <v>54653000</v>
      </c>
      <c r="H58">
        <f>'AHarv+PermP'!H58</f>
        <v>55026650</v>
      </c>
      <c r="I58">
        <f>'AHarv+PermP'!I58</f>
        <v>55060280</v>
      </c>
      <c r="J58">
        <f>'AHarv+PermP'!J58</f>
        <v>55074740</v>
      </c>
      <c r="K58">
        <f>'AHarv+PermP'!K58</f>
        <v>55131450</v>
      </c>
      <c r="L58">
        <f>'AHarv+PermP'!L58</f>
        <v>55187900</v>
      </c>
      <c r="M58">
        <f>'AHarv+PermP'!M58</f>
        <v>55256400</v>
      </c>
      <c r="N58">
        <f>'AHarv+PermP'!N58</f>
        <v>55346720</v>
      </c>
      <c r="O58">
        <f>'AHarv+PermP'!O58</f>
        <v>55428170</v>
      </c>
      <c r="P58">
        <f>'AHarv+PermP'!P58</f>
        <v>55511900</v>
      </c>
      <c r="Q58">
        <f>'AHarv+PermP'!Q58</f>
        <v>55595380</v>
      </c>
      <c r="R58">
        <f>'AHarv+PermP'!R58</f>
        <v>55278195</v>
      </c>
      <c r="S58">
        <f>'AHarv+PermP'!S58</f>
        <v>54151335</v>
      </c>
      <c r="T58">
        <f>'AHarv+PermP'!T58</f>
        <v>54005194</v>
      </c>
      <c r="U58">
        <f>'AHarv+PermP'!U58</f>
        <v>53136035</v>
      </c>
      <c r="V58">
        <f>'AHarv+PermP'!V58</f>
        <v>52758888</v>
      </c>
      <c r="W58">
        <f>'AHarv+PermP'!W58</f>
        <v>52520241</v>
      </c>
      <c r="X58">
        <f>'AHarv+PermP'!X58</f>
        <v>52646765</v>
      </c>
      <c r="Y58">
        <f>'AHarv+PermP'!Y58</f>
        <v>52788528</v>
      </c>
      <c r="Z58">
        <f>'AHarv+PermP'!Z58</f>
        <v>53348667</v>
      </c>
      <c r="AA58">
        <f>'AHarv+PermP'!AA58</f>
        <v>52896882</v>
      </c>
      <c r="AB58">
        <f>'AHarv+PermP'!AB58</f>
        <v>52876971</v>
      </c>
      <c r="AC58">
        <f>'AHarv+PermP'!AC58</f>
        <v>53181802</v>
      </c>
      <c r="AD58">
        <f>'AHarv+PermP'!AD58</f>
        <v>52720003</v>
      </c>
      <c r="AE58">
        <f>'AHarv+PermP'!AE58</f>
        <v>52889268</v>
      </c>
      <c r="AF58">
        <f>'AHarv+PermP'!AF58</f>
        <v>52926712</v>
      </c>
      <c r="AG58">
        <f>'AHarv+PermP'!AG58</f>
        <v>52732325</v>
      </c>
      <c r="AH58">
        <f>'AHarv+PermP'!AH58</f>
        <v>52922689</v>
      </c>
      <c r="AI58">
        <f>'AHarv+PermP'!AI58</f>
        <v>52664092</v>
      </c>
      <c r="AJ58">
        <f>'AHarv+PermP'!AJ58</f>
        <v>52744135</v>
      </c>
      <c r="AK58">
        <f>'AHarv+PermP'!AK58</f>
        <v>52272218</v>
      </c>
      <c r="AL58">
        <f>'AHarv+PermP'!AL58</f>
        <v>52198970</v>
      </c>
      <c r="AM58">
        <f>'AHarv+PermP'!AM58</f>
        <v>35490207</v>
      </c>
      <c r="AN58">
        <f>'AHarv+PermP'!AN58</f>
        <v>35767449</v>
      </c>
      <c r="AO58">
        <f>'AHarv+PermP'!AO58</f>
        <v>37013269</v>
      </c>
      <c r="AP58">
        <f>'AHarv+PermP'!AP58</f>
        <v>38364126</v>
      </c>
      <c r="AQ58">
        <f>'AHarv+PermP'!AQ58</f>
        <v>38031224</v>
      </c>
      <c r="AR58">
        <f>'AHarv+PermP'!AR58</f>
        <v>37134809</v>
      </c>
      <c r="AS58">
        <f>'AHarv+PermP'!AS58</f>
        <v>38354795</v>
      </c>
      <c r="AT58">
        <f>'AHarv+PermP'!AT58</f>
        <v>38068419</v>
      </c>
      <c r="AU58">
        <f>'AHarv+PermP'!AU58</f>
        <v>39450710</v>
      </c>
      <c r="AV58">
        <f>'AHarv+PermP'!AV58</f>
        <v>37700612</v>
      </c>
      <c r="AW58">
        <f>'AHarv+PermP'!AW58</f>
        <v>39763508</v>
      </c>
      <c r="AX58">
        <f>'AHarv+PermP'!AX58</f>
        <v>40867213</v>
      </c>
      <c r="AY58">
        <f>'AHarv+PermP'!AY58</f>
        <v>41728475</v>
      </c>
      <c r="AZ58">
        <f>'AHarv+PermP'!AZ58</f>
        <v>39945922</v>
      </c>
      <c r="BA58">
        <f>'AHarv+PermP'!BA58</f>
        <v>40648518</v>
      </c>
      <c r="BB58">
        <f>'AHarv+PermP'!BB58</f>
        <v>41240789</v>
      </c>
      <c r="BC58">
        <f>'AHarv+PermP'!BC58</f>
        <v>41709142</v>
      </c>
    </row>
    <row r="61" s="60" customFormat="1" ht="12.75" spans="1:1">
      <c r="A61" s="64" t="s">
        <v>188</v>
      </c>
    </row>
    <row r="62" spans="1:55">
      <c r="A62">
        <f>VLOOKUP(C62,SelectCntr!$A$2:$C$52,3,0)</f>
        <v>3</v>
      </c>
      <c r="B62" t="str">
        <f>ValProdTot!B2</f>
        <v>Angola</v>
      </c>
      <c r="C62">
        <f>ValProdTot!C2</f>
        <v>7</v>
      </c>
      <c r="D62" t="str">
        <f>ValProdTot!D2</f>
        <v>Angola</v>
      </c>
      <c r="E62">
        <f>ValProdTot!E2</f>
        <v>152</v>
      </c>
      <c r="F62" t="str">
        <f>ValProdTot!F2</f>
        <v>Gross Production Value (constant 2004-2006 1000 I$)</v>
      </c>
      <c r="G62">
        <f>ValProdTot!G2</f>
        <v>856039</v>
      </c>
      <c r="H62">
        <f>ValProdTot!H2</f>
        <v>905692</v>
      </c>
      <c r="I62">
        <f>ValProdTot!I2</f>
        <v>890521</v>
      </c>
      <c r="J62">
        <f>ValProdTot!J2</f>
        <v>955215</v>
      </c>
      <c r="K62">
        <f>ValProdTot!K2</f>
        <v>988269</v>
      </c>
      <c r="L62">
        <f>ValProdTot!L2</f>
        <v>1024962</v>
      </c>
      <c r="M62">
        <f>ValProdTot!M2</f>
        <v>1050376</v>
      </c>
      <c r="N62">
        <f>ValProdTot!N2</f>
        <v>1028896</v>
      </c>
      <c r="O62">
        <f>ValProdTot!O2</f>
        <v>1098828</v>
      </c>
      <c r="P62">
        <f>ValProdTot!P2</f>
        <v>1130933</v>
      </c>
      <c r="Q62">
        <f>ValProdTot!Q2</f>
        <v>1156369</v>
      </c>
      <c r="R62">
        <f>ValProdTot!R2</f>
        <v>1114841</v>
      </c>
      <c r="S62">
        <f>ValProdTot!S2</f>
        <v>1144510</v>
      </c>
      <c r="T62">
        <f>ValProdTot!T2</f>
        <v>1158079</v>
      </c>
      <c r="U62">
        <f>ValProdTot!U2</f>
        <v>1040272</v>
      </c>
      <c r="V62">
        <f>ValProdTot!V2</f>
        <v>891527</v>
      </c>
      <c r="W62">
        <f>ValProdTot!W2</f>
        <v>860471</v>
      </c>
      <c r="X62">
        <f>ValProdTot!X2</f>
        <v>840806</v>
      </c>
      <c r="Y62">
        <f>ValProdTot!Y2</f>
        <v>796920</v>
      </c>
      <c r="Z62">
        <f>ValProdTot!Z2</f>
        <v>804904</v>
      </c>
      <c r="AA62">
        <f>ValProdTot!AA2</f>
        <v>765562</v>
      </c>
      <c r="AB62">
        <f>ValProdTot!AB2</f>
        <v>778340</v>
      </c>
      <c r="AC62">
        <f>ValProdTot!AC2</f>
        <v>785107</v>
      </c>
      <c r="AD62">
        <f>ValProdTot!AD2</f>
        <v>794281</v>
      </c>
      <c r="AE62">
        <f>ValProdTot!AE2</f>
        <v>802981</v>
      </c>
      <c r="AF62">
        <f>ValProdTot!AF2</f>
        <v>833907</v>
      </c>
      <c r="AG62">
        <f>ValProdTot!AG2</f>
        <v>839895</v>
      </c>
      <c r="AH62">
        <f>ValProdTot!AH2</f>
        <v>842240</v>
      </c>
      <c r="AI62">
        <f>ValProdTot!AI2</f>
        <v>838904</v>
      </c>
      <c r="AJ62">
        <f>ValProdTot!AJ2</f>
        <v>833343</v>
      </c>
      <c r="AK62">
        <f>ValProdTot!AK2</f>
        <v>872141</v>
      </c>
      <c r="AL62">
        <f>ValProdTot!AL2</f>
        <v>916619</v>
      </c>
      <c r="AM62">
        <f>ValProdTot!AM2</f>
        <v>916805</v>
      </c>
      <c r="AN62">
        <f>ValProdTot!AN2</f>
        <v>1034504</v>
      </c>
      <c r="AO62">
        <f>ValProdTot!AO2</f>
        <v>1031538</v>
      </c>
      <c r="AP62">
        <f>ValProdTot!AP2</f>
        <v>1070179</v>
      </c>
      <c r="AQ62">
        <f>ValProdTot!AQ2</f>
        <v>1076824</v>
      </c>
      <c r="AR62">
        <f>ValProdTot!AR2</f>
        <v>1233338</v>
      </c>
      <c r="AS62">
        <f>ValProdTot!AS2</f>
        <v>1181261</v>
      </c>
      <c r="AT62">
        <f>ValProdTot!AT2</f>
        <v>1336994</v>
      </c>
      <c r="AU62">
        <f>ValProdTot!AU2</f>
        <v>1506312</v>
      </c>
      <c r="AV62">
        <f>ValProdTot!AV2</f>
        <v>1667137</v>
      </c>
      <c r="AW62">
        <f>ValProdTot!AW2</f>
        <v>1740472</v>
      </c>
      <c r="AX62">
        <f>ValProdTot!AX2</f>
        <v>1699382</v>
      </c>
      <c r="AY62">
        <f>ValProdTot!AY2</f>
        <v>2015977</v>
      </c>
      <c r="AZ62">
        <f>ValProdTot!AZ2</f>
        <v>2003368</v>
      </c>
      <c r="BA62">
        <f>ValProdTot!BA2</f>
        <v>2182301</v>
      </c>
      <c r="BB62">
        <f>ValProdTot!BB2</f>
        <v>2234097</v>
      </c>
      <c r="BC62">
        <f>ValProdTot!BC2</f>
        <v>2722468</v>
      </c>
    </row>
    <row r="63" spans="1:55">
      <c r="A63">
        <f>VLOOKUP(C63,SelectCntr!$A$2:$C$52,3,0)</f>
        <v>3</v>
      </c>
      <c r="B63" t="str">
        <f>ValProdTot!B3</f>
        <v>Botswana</v>
      </c>
      <c r="C63">
        <f>ValProdTot!C3</f>
        <v>20</v>
      </c>
      <c r="D63" t="str">
        <f>ValProdTot!D3</f>
        <v>Botswana</v>
      </c>
      <c r="E63">
        <f>ValProdTot!E3</f>
        <v>152</v>
      </c>
      <c r="F63" t="str">
        <f>ValProdTot!F3</f>
        <v>Gross Production Value (constant 2004-2006 1000 I$)</v>
      </c>
      <c r="G63">
        <f>ValProdTot!G3</f>
        <v>131619</v>
      </c>
      <c r="H63">
        <f>ValProdTot!H3</f>
        <v>132544</v>
      </c>
      <c r="I63">
        <f>ValProdTot!I3</f>
        <v>145566</v>
      </c>
      <c r="J63">
        <f>ValProdTot!J3</f>
        <v>161886</v>
      </c>
      <c r="K63">
        <f>ValProdTot!K3</f>
        <v>159855</v>
      </c>
      <c r="L63">
        <f>ValProdTot!L3</f>
        <v>164640</v>
      </c>
      <c r="M63">
        <f>ValProdTot!M3</f>
        <v>170430</v>
      </c>
      <c r="N63">
        <f>ValProdTot!N3</f>
        <v>164810</v>
      </c>
      <c r="O63">
        <f>ValProdTot!O3</f>
        <v>168164</v>
      </c>
      <c r="P63">
        <f>ValProdTot!P3</f>
        <v>181946</v>
      </c>
      <c r="Q63">
        <f>ValProdTot!Q3</f>
        <v>198357</v>
      </c>
      <c r="R63">
        <f>ValProdTot!R3</f>
        <v>196665</v>
      </c>
      <c r="S63">
        <f>ValProdTot!S3</f>
        <v>186890</v>
      </c>
      <c r="T63">
        <f>ValProdTot!T3</f>
        <v>193042</v>
      </c>
      <c r="U63">
        <f>ValProdTot!U3</f>
        <v>187174</v>
      </c>
      <c r="V63">
        <f>ValProdTot!V3</f>
        <v>209010</v>
      </c>
      <c r="W63">
        <f>ValProdTot!W3</f>
        <v>199654</v>
      </c>
      <c r="X63">
        <f>ValProdTot!X3</f>
        <v>165134</v>
      </c>
      <c r="Y63">
        <f>ValProdTot!Y3</f>
        <v>207827</v>
      </c>
      <c r="Z63">
        <f>ValProdTot!Z3</f>
        <v>163044</v>
      </c>
      <c r="AA63">
        <f>ValProdTot!AA3</f>
        <v>202329</v>
      </c>
      <c r="AB63">
        <f>ValProdTot!AB3</f>
        <v>211108</v>
      </c>
      <c r="AC63">
        <f>ValProdTot!AC3</f>
        <v>196902</v>
      </c>
      <c r="AD63">
        <f>ValProdTot!AD3</f>
        <v>216371</v>
      </c>
      <c r="AE63">
        <f>ValProdTot!AE3</f>
        <v>210427</v>
      </c>
      <c r="AF63">
        <f>ValProdTot!AF3</f>
        <v>207234</v>
      </c>
      <c r="AG63">
        <f>ValProdTot!AG3</f>
        <v>186201</v>
      </c>
      <c r="AH63">
        <f>ValProdTot!AH3</f>
        <v>199242</v>
      </c>
      <c r="AI63">
        <f>ValProdTot!AI3</f>
        <v>205875</v>
      </c>
      <c r="AJ63">
        <f>ValProdTot!AJ3</f>
        <v>220531</v>
      </c>
      <c r="AK63">
        <f>ValProdTot!AK3</f>
        <v>235605</v>
      </c>
      <c r="AL63">
        <f>ValProdTot!AL3</f>
        <v>228259</v>
      </c>
      <c r="AM63">
        <f>ValProdTot!AM3</f>
        <v>227597</v>
      </c>
      <c r="AN63">
        <f>ValProdTot!AN3</f>
        <v>211838</v>
      </c>
      <c r="AO63">
        <f>ValProdTot!AO3</f>
        <v>249622</v>
      </c>
      <c r="AP63">
        <f>ValProdTot!AP3</f>
        <v>233382</v>
      </c>
      <c r="AQ63">
        <f>ValProdTot!AQ3</f>
        <v>217391</v>
      </c>
      <c r="AR63">
        <f>ValProdTot!AR3</f>
        <v>206320</v>
      </c>
      <c r="AS63">
        <f>ValProdTot!AS3</f>
        <v>184812</v>
      </c>
      <c r="AT63">
        <f>ValProdTot!AT3</f>
        <v>202848</v>
      </c>
      <c r="AU63">
        <f>ValProdTot!AU3</f>
        <v>220545</v>
      </c>
      <c r="AV63">
        <f>ValProdTot!AV3</f>
        <v>206517</v>
      </c>
      <c r="AW63">
        <f>ValProdTot!AW3</f>
        <v>211189</v>
      </c>
      <c r="AX63">
        <f>ValProdTot!AX3</f>
        <v>228556</v>
      </c>
      <c r="AY63">
        <f>ValProdTot!AY3</f>
        <v>233771</v>
      </c>
      <c r="AZ63">
        <f>ValProdTot!AZ3</f>
        <v>231758</v>
      </c>
      <c r="BA63">
        <f>ValProdTot!BA3</f>
        <v>239600</v>
      </c>
      <c r="BB63">
        <f>ValProdTot!BB3</f>
        <v>267981</v>
      </c>
      <c r="BC63">
        <f>ValProdTot!BC3</f>
        <v>268191</v>
      </c>
    </row>
    <row r="64" spans="1:55">
      <c r="A64">
        <f>VLOOKUP(C64,SelectCntr!$A$2:$C$52,3,0)</f>
        <v>2</v>
      </c>
      <c r="B64" t="str">
        <f>ValProdTot!B4</f>
        <v>Burundi</v>
      </c>
      <c r="C64">
        <f>ValProdTot!C4</f>
        <v>29</v>
      </c>
      <c r="D64" t="str">
        <f>ValProdTot!D4</f>
        <v>Burundi</v>
      </c>
      <c r="E64">
        <f>ValProdTot!E4</f>
        <v>152</v>
      </c>
      <c r="F64" t="str">
        <f>ValProdTot!F4</f>
        <v>Gross Production Value (constant 2004-2006 1000 I$)</v>
      </c>
      <c r="G64">
        <f>ValProdTot!G4</f>
        <v>633200</v>
      </c>
      <c r="H64">
        <f>ValProdTot!H4</f>
        <v>632650</v>
      </c>
      <c r="I64">
        <f>ValProdTot!I4</f>
        <v>633716</v>
      </c>
      <c r="J64">
        <f>ValProdTot!J4</f>
        <v>697069</v>
      </c>
      <c r="K64">
        <f>ValProdTot!K4</f>
        <v>695856</v>
      </c>
      <c r="L64">
        <f>ValProdTot!L4</f>
        <v>700653</v>
      </c>
      <c r="M64">
        <f>ValProdTot!M4</f>
        <v>732703</v>
      </c>
      <c r="N64">
        <f>ValProdTot!N4</f>
        <v>750267</v>
      </c>
      <c r="O64">
        <f>ValProdTot!O4</f>
        <v>746026</v>
      </c>
      <c r="P64">
        <f>ValProdTot!P4</f>
        <v>762008</v>
      </c>
      <c r="Q64">
        <f>ValProdTot!Q4</f>
        <v>783407</v>
      </c>
      <c r="R64">
        <f>ValProdTot!R4</f>
        <v>713769</v>
      </c>
      <c r="S64">
        <f>ValProdTot!S4</f>
        <v>799875</v>
      </c>
      <c r="T64">
        <f>ValProdTot!T4</f>
        <v>754640</v>
      </c>
      <c r="U64">
        <f>ValProdTot!U4</f>
        <v>810970</v>
      </c>
      <c r="V64">
        <f>ValProdTot!V4</f>
        <v>832239</v>
      </c>
      <c r="W64">
        <f>ValProdTot!W4</f>
        <v>847128</v>
      </c>
      <c r="X64">
        <f>ValProdTot!X4</f>
        <v>796365</v>
      </c>
      <c r="Y64">
        <f>ValProdTot!Y4</f>
        <v>808510</v>
      </c>
      <c r="Z64">
        <f>ValProdTot!Z4</f>
        <v>788147</v>
      </c>
      <c r="AA64">
        <f>ValProdTot!AA4</f>
        <v>861884</v>
      </c>
      <c r="AB64">
        <f>ValProdTot!AB4</f>
        <v>823838</v>
      </c>
      <c r="AC64">
        <f>ValProdTot!AC4</f>
        <v>825321</v>
      </c>
      <c r="AD64">
        <f>ValProdTot!AD4</f>
        <v>816617</v>
      </c>
      <c r="AE64">
        <f>ValProdTot!AE4</f>
        <v>926499</v>
      </c>
      <c r="AF64">
        <f>ValProdTot!AF4</f>
        <v>972457</v>
      </c>
      <c r="AG64">
        <f>ValProdTot!AG4</f>
        <v>1003886</v>
      </c>
      <c r="AH64">
        <f>ValProdTot!AH4</f>
        <v>1027079</v>
      </c>
      <c r="AI64">
        <f>ValProdTot!AI4</f>
        <v>968307</v>
      </c>
      <c r="AJ64">
        <f>ValProdTot!AJ4</f>
        <v>1050286</v>
      </c>
      <c r="AK64">
        <f>ValProdTot!AK4</f>
        <v>1078884</v>
      </c>
      <c r="AL64">
        <f>ValProdTot!AL4</f>
        <v>1109827</v>
      </c>
      <c r="AM64">
        <f>ValProdTot!AM4</f>
        <v>1075495</v>
      </c>
      <c r="AN64">
        <f>ValProdTot!AN4</f>
        <v>946555</v>
      </c>
      <c r="AO64">
        <f>ValProdTot!AO4</f>
        <v>973159</v>
      </c>
      <c r="AP64">
        <f>ValProdTot!AP4</f>
        <v>986624</v>
      </c>
      <c r="AQ64">
        <f>ValProdTot!AQ4</f>
        <v>982317</v>
      </c>
      <c r="AR64">
        <f>ValProdTot!AR4</f>
        <v>922767</v>
      </c>
      <c r="AS64">
        <f>ValProdTot!AS4</f>
        <v>951457</v>
      </c>
      <c r="AT64">
        <f>ValProdTot!AT4</f>
        <v>910814</v>
      </c>
      <c r="AU64">
        <f>ValProdTot!AU4</f>
        <v>982998</v>
      </c>
      <c r="AV64">
        <f>ValProdTot!AV4</f>
        <v>1025961</v>
      </c>
      <c r="AW64">
        <f>ValProdTot!AW4</f>
        <v>1022982</v>
      </c>
      <c r="AX64">
        <f>ValProdTot!AX4</f>
        <v>1041570</v>
      </c>
      <c r="AY64">
        <f>ValProdTot!AY4</f>
        <v>1052010</v>
      </c>
      <c r="AZ64">
        <f>ValProdTot!AZ4</f>
        <v>1076774</v>
      </c>
      <c r="BA64">
        <f>ValProdTot!BA4</f>
        <v>1070959</v>
      </c>
      <c r="BB64">
        <f>ValProdTot!BB4</f>
        <v>1055460</v>
      </c>
      <c r="BC64">
        <f>ValProdTot!BC4</f>
        <v>713305</v>
      </c>
    </row>
    <row r="65" spans="1:55">
      <c r="A65">
        <f>VLOOKUP(C65,SelectCntr!$A$2:$C$52,3,0)</f>
        <v>1</v>
      </c>
      <c r="B65" t="str">
        <f>ValProdTot!B5</f>
        <v>Cameroon</v>
      </c>
      <c r="C65">
        <f>ValProdTot!C5</f>
        <v>32</v>
      </c>
      <c r="D65" t="str">
        <f>ValProdTot!D5</f>
        <v>Cameroon</v>
      </c>
      <c r="E65">
        <f>ValProdTot!E5</f>
        <v>152</v>
      </c>
      <c r="F65" t="str">
        <f>ValProdTot!F5</f>
        <v>Gross Production Value (constant 2004-2006 1000 I$)</v>
      </c>
      <c r="G65">
        <f>ValProdTot!G5</f>
        <v>981513</v>
      </c>
      <c r="H65">
        <f>ValProdTot!H5</f>
        <v>1045222</v>
      </c>
      <c r="I65">
        <f>ValProdTot!I5</f>
        <v>1141741</v>
      </c>
      <c r="J65">
        <f>ValProdTot!J5</f>
        <v>1160191</v>
      </c>
      <c r="K65">
        <f>ValProdTot!K5</f>
        <v>1105185</v>
      </c>
      <c r="L65">
        <f>ValProdTot!L5</f>
        <v>1149789</v>
      </c>
      <c r="M65">
        <f>ValProdTot!M5</f>
        <v>1273343</v>
      </c>
      <c r="N65">
        <f>ValProdTot!N5</f>
        <v>1335656</v>
      </c>
      <c r="O65">
        <f>ValProdTot!O5</f>
        <v>1329875</v>
      </c>
      <c r="P65">
        <f>ValProdTot!P5</f>
        <v>1454052</v>
      </c>
      <c r="Q65">
        <f>ValProdTot!Q5</f>
        <v>1491997</v>
      </c>
      <c r="R65">
        <f>ValProdTot!R5</f>
        <v>1561425</v>
      </c>
      <c r="S65">
        <f>ValProdTot!S5</f>
        <v>1589277</v>
      </c>
      <c r="T65">
        <f>ValProdTot!T5</f>
        <v>1719615</v>
      </c>
      <c r="U65">
        <f>ValProdTot!U5</f>
        <v>1717997</v>
      </c>
      <c r="V65">
        <f>ValProdTot!V5</f>
        <v>1648251</v>
      </c>
      <c r="W65">
        <f>ValProdTot!W5</f>
        <v>1684164</v>
      </c>
      <c r="X65">
        <f>ValProdTot!X5</f>
        <v>1673717</v>
      </c>
      <c r="Y65">
        <f>ValProdTot!Y5</f>
        <v>1717179</v>
      </c>
      <c r="Z65">
        <f>ValProdTot!Z5</f>
        <v>1757296</v>
      </c>
      <c r="AA65">
        <f>ValProdTot!AA5</f>
        <v>1787785</v>
      </c>
      <c r="AB65">
        <f>ValProdTot!AB5</f>
        <v>1851382</v>
      </c>
      <c r="AC65">
        <f>ValProdTot!AC5</f>
        <v>1831766</v>
      </c>
      <c r="AD65">
        <f>ValProdTot!AD5</f>
        <v>1886758</v>
      </c>
      <c r="AE65">
        <f>ValProdTot!AE5</f>
        <v>1992528</v>
      </c>
      <c r="AF65">
        <f>ValProdTot!AF5</f>
        <v>2146081</v>
      </c>
      <c r="AG65">
        <f>ValProdTot!AG5</f>
        <v>1928648</v>
      </c>
      <c r="AH65">
        <f>ValProdTot!AH5</f>
        <v>2052750</v>
      </c>
      <c r="AI65">
        <f>ValProdTot!AI5</f>
        <v>2094185</v>
      </c>
      <c r="AJ65">
        <f>ValProdTot!AJ5</f>
        <v>2181308</v>
      </c>
      <c r="AK65">
        <f>ValProdTot!AK5</f>
        <v>2236829</v>
      </c>
      <c r="AL65">
        <f>ValProdTot!AL5</f>
        <v>2238251</v>
      </c>
      <c r="AM65">
        <f>ValProdTot!AM5</f>
        <v>2343349</v>
      </c>
      <c r="AN65">
        <f>ValProdTot!AN5</f>
        <v>2467142</v>
      </c>
      <c r="AO65">
        <f>ValProdTot!AO5</f>
        <v>2595363</v>
      </c>
      <c r="AP65">
        <f>ValProdTot!AP5</f>
        <v>2719646</v>
      </c>
      <c r="AQ65">
        <f>ValProdTot!AQ5</f>
        <v>2615217</v>
      </c>
      <c r="AR65">
        <f>ValProdTot!AR5</f>
        <v>2781208</v>
      </c>
      <c r="AS65">
        <f>ValProdTot!AS5</f>
        <v>2921909</v>
      </c>
      <c r="AT65">
        <f>ValProdTot!AT5</f>
        <v>2976636</v>
      </c>
      <c r="AU65">
        <f>ValProdTot!AU5</f>
        <v>3027829</v>
      </c>
      <c r="AV65">
        <f>ValProdTot!AV5</f>
        <v>3076643</v>
      </c>
      <c r="AW65">
        <f>ValProdTot!AW5</f>
        <v>3149873</v>
      </c>
      <c r="AX65">
        <f>ValProdTot!AX5</f>
        <v>3270151</v>
      </c>
      <c r="AY65">
        <f>ValProdTot!AY5</f>
        <v>3523950</v>
      </c>
      <c r="AZ65">
        <f>ValProdTot!AZ5</f>
        <v>3665439</v>
      </c>
      <c r="BA65">
        <f>ValProdTot!BA5</f>
        <v>3681513</v>
      </c>
      <c r="BB65">
        <f>ValProdTot!BB5</f>
        <v>3783940</v>
      </c>
      <c r="BC65">
        <f>ValProdTot!BC5</f>
        <v>3881265</v>
      </c>
    </row>
    <row r="66" spans="1:55">
      <c r="A66">
        <f>VLOOKUP(C66,SelectCntr!$A$2:$C$52,3,0)</f>
        <v>1</v>
      </c>
      <c r="B66" t="str">
        <f>ValProdTot!B6</f>
        <v>Cape Verde</v>
      </c>
      <c r="C66">
        <f>ValProdTot!C6</f>
        <v>35</v>
      </c>
      <c r="D66" t="str">
        <f>ValProdTot!D6</f>
        <v>Cape Verde</v>
      </c>
      <c r="E66">
        <f>ValProdTot!E6</f>
        <v>152</v>
      </c>
      <c r="F66" t="str">
        <f>ValProdTot!F6</f>
        <v>Gross Production Value (constant 2004-2006 1000 I$)</v>
      </c>
      <c r="G66">
        <f>ValProdTot!G6</f>
        <v>13499</v>
      </c>
      <c r="H66">
        <f>ValProdTot!H6</f>
        <v>14522</v>
      </c>
      <c r="I66">
        <f>ValProdTot!I6</f>
        <v>15149</v>
      </c>
      <c r="J66">
        <f>ValProdTot!J6</f>
        <v>16246</v>
      </c>
      <c r="K66">
        <f>ValProdTot!K6</f>
        <v>17743</v>
      </c>
      <c r="L66">
        <f>ValProdTot!L6</f>
        <v>18328</v>
      </c>
      <c r="M66">
        <f>ValProdTot!M6</f>
        <v>17932</v>
      </c>
      <c r="N66">
        <f>ValProdTot!N6</f>
        <v>13728</v>
      </c>
      <c r="O66">
        <f>ValProdTot!O6</f>
        <v>13843</v>
      </c>
      <c r="P66">
        <f>ValProdTot!P6</f>
        <v>11978</v>
      </c>
      <c r="Q66">
        <f>ValProdTot!Q6</f>
        <v>10759</v>
      </c>
      <c r="R66">
        <f>ValProdTot!R6</f>
        <v>10349</v>
      </c>
      <c r="S66">
        <f>ValProdTot!S6</f>
        <v>10131</v>
      </c>
      <c r="T66">
        <f>ValProdTot!T6</f>
        <v>9940</v>
      </c>
      <c r="U66">
        <f>ValProdTot!U6</f>
        <v>10260</v>
      </c>
      <c r="V66">
        <f>ValProdTot!V6</f>
        <v>11474</v>
      </c>
      <c r="W66">
        <f>ValProdTot!W6</f>
        <v>11725</v>
      </c>
      <c r="X66">
        <f>ValProdTot!X6</f>
        <v>13314</v>
      </c>
      <c r="Y66">
        <f>ValProdTot!Y6</f>
        <v>14696</v>
      </c>
      <c r="Z66">
        <f>ValProdTot!Z6</f>
        <v>18401</v>
      </c>
      <c r="AA66">
        <f>ValProdTot!AA6</f>
        <v>13662</v>
      </c>
      <c r="AB66">
        <f>ValProdTot!AB6</f>
        <v>15180</v>
      </c>
      <c r="AC66">
        <f>ValProdTot!AC6</f>
        <v>13316</v>
      </c>
      <c r="AD66">
        <f>ValProdTot!AD6</f>
        <v>15812</v>
      </c>
      <c r="AE66">
        <f>ValProdTot!AE6</f>
        <v>16504</v>
      </c>
      <c r="AF66">
        <f>ValProdTot!AF6</f>
        <v>21241</v>
      </c>
      <c r="AG66">
        <f>ValProdTot!AG6</f>
        <v>29929</v>
      </c>
      <c r="AH66">
        <f>ValProdTot!AH6</f>
        <v>30530</v>
      </c>
      <c r="AI66">
        <f>ValProdTot!AI6</f>
        <v>30321</v>
      </c>
      <c r="AJ66">
        <f>ValProdTot!AJ6</f>
        <v>28571</v>
      </c>
      <c r="AK66">
        <f>ValProdTot!AK6</f>
        <v>26311</v>
      </c>
      <c r="AL66">
        <f>ValProdTot!AL6</f>
        <v>31069</v>
      </c>
      <c r="AM66">
        <f>ValProdTot!AM6</f>
        <v>31602</v>
      </c>
      <c r="AN66">
        <f>ValProdTot!AN6</f>
        <v>26726</v>
      </c>
      <c r="AO66">
        <f>ValProdTot!AO6</f>
        <v>32280</v>
      </c>
      <c r="AP66">
        <f>ValProdTot!AP6</f>
        <v>28152</v>
      </c>
      <c r="AQ66">
        <f>ValProdTot!AQ6</f>
        <v>30081</v>
      </c>
      <c r="AR66">
        <f>ValProdTot!AR6</f>
        <v>33786</v>
      </c>
      <c r="AS66">
        <f>ValProdTot!AS6</f>
        <v>39854</v>
      </c>
      <c r="AT66">
        <f>ValProdTot!AT6</f>
        <v>37002</v>
      </c>
      <c r="AU66">
        <f>ValProdTot!AU6</f>
        <v>39003</v>
      </c>
      <c r="AV66">
        <f>ValProdTot!AV6</f>
        <v>37488</v>
      </c>
      <c r="AW66">
        <f>ValProdTot!AW6</f>
        <v>38697</v>
      </c>
      <c r="AX66">
        <f>ValProdTot!AX6</f>
        <v>40414</v>
      </c>
      <c r="AY66">
        <f>ValProdTot!AY6</f>
        <v>39055</v>
      </c>
      <c r="AZ66">
        <f>ValProdTot!AZ6</f>
        <v>41185</v>
      </c>
      <c r="BA66">
        <f>ValProdTot!BA6</f>
        <v>42909</v>
      </c>
      <c r="BB66">
        <f>ValProdTot!BB6</f>
        <v>47495</v>
      </c>
      <c r="BC66">
        <f>ValProdTot!BC6</f>
        <v>47261</v>
      </c>
    </row>
    <row r="67" spans="1:55">
      <c r="A67">
        <f>VLOOKUP(C67,SelectCntr!$A$2:$C$52,3,0)</f>
        <v>1</v>
      </c>
      <c r="B67" t="str">
        <f>ValProdTot!B7</f>
        <v>Central African Republic</v>
      </c>
      <c r="C67">
        <f>ValProdTot!C7</f>
        <v>37</v>
      </c>
      <c r="D67" t="str">
        <f>ValProdTot!D7</f>
        <v>Central African Republic</v>
      </c>
      <c r="E67">
        <f>ValProdTot!E7</f>
        <v>152</v>
      </c>
      <c r="F67" t="str">
        <f>ValProdTot!F7</f>
        <v>Gross Production Value (constant 2004-2006 1000 I$)</v>
      </c>
      <c r="G67">
        <f>ValProdTot!G7</f>
        <v>274261</v>
      </c>
      <c r="H67">
        <f>ValProdTot!H7</f>
        <v>278426</v>
      </c>
      <c r="I67">
        <f>ValProdTot!I7</f>
        <v>286873</v>
      </c>
      <c r="J67">
        <f>ValProdTot!J7</f>
        <v>281719</v>
      </c>
      <c r="K67">
        <f>ValProdTot!K7</f>
        <v>299450</v>
      </c>
      <c r="L67">
        <f>ValProdTot!L7</f>
        <v>299712</v>
      </c>
      <c r="M67">
        <f>ValProdTot!M7</f>
        <v>325222</v>
      </c>
      <c r="N67">
        <f>ValProdTot!N7</f>
        <v>333094</v>
      </c>
      <c r="O67">
        <f>ValProdTot!O7</f>
        <v>350278</v>
      </c>
      <c r="P67">
        <f>ValProdTot!P7</f>
        <v>353801</v>
      </c>
      <c r="Q67">
        <f>ValProdTot!Q7</f>
        <v>354534</v>
      </c>
      <c r="R67">
        <f>ValProdTot!R7</f>
        <v>371253</v>
      </c>
      <c r="S67">
        <f>ValProdTot!S7</f>
        <v>381017</v>
      </c>
      <c r="T67">
        <f>ValProdTot!T7</f>
        <v>408050</v>
      </c>
      <c r="U67">
        <f>ValProdTot!U7</f>
        <v>411959</v>
      </c>
      <c r="V67">
        <f>ValProdTot!V7</f>
        <v>418900</v>
      </c>
      <c r="W67">
        <f>ValProdTot!W7</f>
        <v>421689</v>
      </c>
      <c r="X67">
        <f>ValProdTot!X7</f>
        <v>420167</v>
      </c>
      <c r="Y67">
        <f>ValProdTot!Y7</f>
        <v>433306</v>
      </c>
      <c r="Z67">
        <f>ValProdTot!Z7</f>
        <v>442152</v>
      </c>
      <c r="AA67">
        <f>ValProdTot!AA7</f>
        <v>452060</v>
      </c>
      <c r="AB67">
        <f>ValProdTot!AB7</f>
        <v>472097</v>
      </c>
      <c r="AC67">
        <f>ValProdTot!AC7</f>
        <v>470463</v>
      </c>
      <c r="AD67">
        <f>ValProdTot!AD7</f>
        <v>463255</v>
      </c>
      <c r="AE67">
        <f>ValProdTot!AE7</f>
        <v>460434</v>
      </c>
      <c r="AF67">
        <f>ValProdTot!AF7</f>
        <v>500202</v>
      </c>
      <c r="AG67">
        <f>ValProdTot!AG7</f>
        <v>498842</v>
      </c>
      <c r="AH67">
        <f>ValProdTot!AH7</f>
        <v>534044</v>
      </c>
      <c r="AI67">
        <f>ValProdTot!AI7</f>
        <v>539402</v>
      </c>
      <c r="AJ67">
        <f>ValProdTot!AJ7</f>
        <v>541978</v>
      </c>
      <c r="AK67">
        <f>ValProdTot!AK7</f>
        <v>549440</v>
      </c>
      <c r="AL67">
        <f>ValProdTot!AL7</f>
        <v>566354</v>
      </c>
      <c r="AM67">
        <f>ValProdTot!AM7</f>
        <v>571590</v>
      </c>
      <c r="AN67">
        <f>ValProdTot!AN7</f>
        <v>600660</v>
      </c>
      <c r="AO67">
        <f>ValProdTot!AO7</f>
        <v>629831</v>
      </c>
      <c r="AP67">
        <f>ValProdTot!AP7</f>
        <v>718707</v>
      </c>
      <c r="AQ67">
        <f>ValProdTot!AQ7</f>
        <v>710446</v>
      </c>
      <c r="AR67">
        <f>ValProdTot!AR7</f>
        <v>724729</v>
      </c>
      <c r="AS67">
        <f>ValProdTot!AS7</f>
        <v>703611</v>
      </c>
      <c r="AT67">
        <f>ValProdTot!AT7</f>
        <v>780650</v>
      </c>
      <c r="AU67">
        <f>ValProdTot!AU7</f>
        <v>802000</v>
      </c>
      <c r="AV67">
        <f>ValProdTot!AV7</f>
        <v>804652</v>
      </c>
      <c r="AW67">
        <f>ValProdTot!AW7</f>
        <v>790067</v>
      </c>
      <c r="AX67">
        <f>ValProdTot!AX7</f>
        <v>815985</v>
      </c>
      <c r="AY67">
        <f>ValProdTot!AY7</f>
        <v>821264</v>
      </c>
      <c r="AZ67">
        <f>ValProdTot!AZ7</f>
        <v>839877</v>
      </c>
      <c r="BA67">
        <f>ValProdTot!BA7</f>
        <v>876230</v>
      </c>
      <c r="BB67">
        <f>ValProdTot!BB7</f>
        <v>902731</v>
      </c>
      <c r="BC67">
        <f>ValProdTot!BC7</f>
        <v>925839</v>
      </c>
    </row>
    <row r="68" spans="1:55">
      <c r="A68">
        <f>VLOOKUP(C68,SelectCntr!$A$2:$C$52,3,0)</f>
        <v>1</v>
      </c>
      <c r="B68" t="str">
        <f>ValProdTot!B8</f>
        <v>Chad</v>
      </c>
      <c r="C68">
        <f>ValProdTot!C8</f>
        <v>39</v>
      </c>
      <c r="D68" t="str">
        <f>ValProdTot!D8</f>
        <v>Chad</v>
      </c>
      <c r="E68">
        <f>ValProdTot!E8</f>
        <v>152</v>
      </c>
      <c r="F68" t="str">
        <f>ValProdTot!F8</f>
        <v>Gross Production Value (constant 2004-2006 1000 I$)</v>
      </c>
      <c r="G68">
        <f>ValProdTot!G8</f>
        <v>564090</v>
      </c>
      <c r="H68">
        <f>ValProdTot!H8</f>
        <v>615446</v>
      </c>
      <c r="I68">
        <f>ValProdTot!I8</f>
        <v>657802</v>
      </c>
      <c r="J68">
        <f>ValProdTot!J8</f>
        <v>642306</v>
      </c>
      <c r="K68">
        <f>ValProdTot!K8</f>
        <v>624718</v>
      </c>
      <c r="L68">
        <f>ValProdTot!L8</f>
        <v>651857</v>
      </c>
      <c r="M68">
        <f>ValProdTot!M8</f>
        <v>634128</v>
      </c>
      <c r="N68">
        <f>ValProdTot!N8</f>
        <v>686211</v>
      </c>
      <c r="O68">
        <f>ValProdTot!O8</f>
        <v>659065</v>
      </c>
      <c r="P68">
        <f>ValProdTot!P8</f>
        <v>629379</v>
      </c>
      <c r="Q68">
        <f>ValProdTot!Q8</f>
        <v>631839</v>
      </c>
      <c r="R68">
        <f>ValProdTot!R8</f>
        <v>602105</v>
      </c>
      <c r="S68">
        <f>ValProdTot!S8</f>
        <v>568787</v>
      </c>
      <c r="T68">
        <f>ValProdTot!T8</f>
        <v>596053</v>
      </c>
      <c r="U68">
        <f>ValProdTot!U8</f>
        <v>646402</v>
      </c>
      <c r="V68">
        <f>ValProdTot!V8</f>
        <v>648811</v>
      </c>
      <c r="W68">
        <f>ValProdTot!W8</f>
        <v>651769</v>
      </c>
      <c r="X68">
        <f>ValProdTot!X8</f>
        <v>688832</v>
      </c>
      <c r="Y68">
        <f>ValProdTot!Y8</f>
        <v>668950</v>
      </c>
      <c r="Z68">
        <f>ValProdTot!Z8</f>
        <v>685743</v>
      </c>
      <c r="AA68">
        <f>ValProdTot!AA8</f>
        <v>656659</v>
      </c>
      <c r="AB68">
        <f>ValProdTot!AB8</f>
        <v>688300</v>
      </c>
      <c r="AC68">
        <f>ValProdTot!AC8</f>
        <v>738833</v>
      </c>
      <c r="AD68">
        <f>ValProdTot!AD8</f>
        <v>605440</v>
      </c>
      <c r="AE68">
        <f>ValProdTot!AE8</f>
        <v>716050</v>
      </c>
      <c r="AF68">
        <f>ValProdTot!AF8</f>
        <v>723000</v>
      </c>
      <c r="AG68">
        <f>ValProdTot!AG8</f>
        <v>743572</v>
      </c>
      <c r="AH68">
        <f>ValProdTot!AH8</f>
        <v>837080</v>
      </c>
      <c r="AI68">
        <f>ValProdTot!AI8</f>
        <v>839852</v>
      </c>
      <c r="AJ68">
        <f>ValProdTot!AJ8</f>
        <v>833582</v>
      </c>
      <c r="AK68">
        <f>ValProdTot!AK8</f>
        <v>968169</v>
      </c>
      <c r="AL68">
        <f>ValProdTot!AL8</f>
        <v>940382</v>
      </c>
      <c r="AM68">
        <f>ValProdTot!AM8</f>
        <v>808608</v>
      </c>
      <c r="AN68">
        <f>ValProdTot!AN8</f>
        <v>978169</v>
      </c>
      <c r="AO68">
        <f>ValProdTot!AO8</f>
        <v>985197</v>
      </c>
      <c r="AP68">
        <f>ValProdTot!AP8</f>
        <v>1050189</v>
      </c>
      <c r="AQ68">
        <f>ValProdTot!AQ8</f>
        <v>1184838</v>
      </c>
      <c r="AR68">
        <f>ValProdTot!AR8</f>
        <v>1270097</v>
      </c>
      <c r="AS68">
        <f>ValProdTot!AS8</f>
        <v>1195066</v>
      </c>
      <c r="AT68">
        <f>ValProdTot!AT8</f>
        <v>1113166</v>
      </c>
      <c r="AU68">
        <f>ValProdTot!AU8</f>
        <v>1303776</v>
      </c>
      <c r="AV68">
        <f>ValProdTot!AV8</f>
        <v>1295484</v>
      </c>
      <c r="AW68">
        <f>ValProdTot!AW8</f>
        <v>1346968</v>
      </c>
      <c r="AX68">
        <f>ValProdTot!AX8</f>
        <v>1347992</v>
      </c>
      <c r="AY68">
        <f>ValProdTot!AY8</f>
        <v>1476884</v>
      </c>
      <c r="AZ68">
        <f>ValProdTot!AZ8</f>
        <v>1435779</v>
      </c>
      <c r="BA68">
        <f>ValProdTot!BA8</f>
        <v>1359499</v>
      </c>
      <c r="BB68">
        <f>ValProdTot!BB8</f>
        <v>1458269</v>
      </c>
      <c r="BC68">
        <f>ValProdTot!BC8</f>
        <v>1520848</v>
      </c>
    </row>
    <row r="69" spans="1:55">
      <c r="A69">
        <f>VLOOKUP(C69,SelectCntr!$A$2:$C$52,3,0)</f>
        <v>2</v>
      </c>
      <c r="B69" t="str">
        <f>ValProdTot!B9</f>
        <v>Comoros</v>
      </c>
      <c r="C69">
        <f>ValProdTot!C9</f>
        <v>45</v>
      </c>
      <c r="D69" t="str">
        <f>ValProdTot!D9</f>
        <v>Comoros</v>
      </c>
      <c r="E69">
        <f>ValProdTot!E9</f>
        <v>152</v>
      </c>
      <c r="F69" t="str">
        <f>ValProdTot!F9</f>
        <v>Gross Production Value (constant 2004-2006 1000 I$)</v>
      </c>
      <c r="G69">
        <f>ValProdTot!G9</f>
        <v>27767</v>
      </c>
      <c r="H69">
        <f>ValProdTot!H9</f>
        <v>27839</v>
      </c>
      <c r="I69">
        <f>ValProdTot!I9</f>
        <v>30927</v>
      </c>
      <c r="J69">
        <f>ValProdTot!J9</f>
        <v>31245</v>
      </c>
      <c r="K69">
        <f>ValProdTot!K9</f>
        <v>31836</v>
      </c>
      <c r="L69">
        <f>ValProdTot!L9</f>
        <v>32412</v>
      </c>
      <c r="M69">
        <f>ValProdTot!M9</f>
        <v>32741</v>
      </c>
      <c r="N69">
        <f>ValProdTot!N9</f>
        <v>33092</v>
      </c>
      <c r="O69">
        <f>ValProdTot!O9</f>
        <v>34660</v>
      </c>
      <c r="P69">
        <f>ValProdTot!P9</f>
        <v>33578</v>
      </c>
      <c r="Q69">
        <f>ValProdTot!Q9</f>
        <v>34581</v>
      </c>
      <c r="R69">
        <f>ValProdTot!R9</f>
        <v>34318</v>
      </c>
      <c r="S69">
        <f>ValProdTot!S9</f>
        <v>34324</v>
      </c>
      <c r="T69">
        <f>ValProdTot!T9</f>
        <v>36758</v>
      </c>
      <c r="U69">
        <f>ValProdTot!U9</f>
        <v>36881</v>
      </c>
      <c r="V69">
        <f>ValProdTot!V9</f>
        <v>36813</v>
      </c>
      <c r="W69">
        <f>ValProdTot!W9</f>
        <v>39017</v>
      </c>
      <c r="X69">
        <f>ValProdTot!X9</f>
        <v>39384</v>
      </c>
      <c r="Y69">
        <f>ValProdTot!Y9</f>
        <v>39335</v>
      </c>
      <c r="Z69">
        <f>ValProdTot!Z9</f>
        <v>40167</v>
      </c>
      <c r="AA69">
        <f>ValProdTot!AA9</f>
        <v>37680</v>
      </c>
      <c r="AB69">
        <f>ValProdTot!AB9</f>
        <v>40619</v>
      </c>
      <c r="AC69">
        <f>ValProdTot!AC9</f>
        <v>41548</v>
      </c>
      <c r="AD69">
        <f>ValProdTot!AD9</f>
        <v>39384</v>
      </c>
      <c r="AE69">
        <f>ValProdTot!AE9</f>
        <v>41079</v>
      </c>
      <c r="AF69">
        <f>ValProdTot!AF9</f>
        <v>42912</v>
      </c>
      <c r="AG69">
        <f>ValProdTot!AG9</f>
        <v>46261</v>
      </c>
      <c r="AH69">
        <f>ValProdTot!AH9</f>
        <v>47908</v>
      </c>
      <c r="AI69">
        <f>ValProdTot!AI9</f>
        <v>48067</v>
      </c>
      <c r="AJ69">
        <f>ValProdTot!AJ9</f>
        <v>51978</v>
      </c>
      <c r="AK69">
        <f>ValProdTot!AK9</f>
        <v>52666</v>
      </c>
      <c r="AL69">
        <f>ValProdTot!AL9</f>
        <v>54553</v>
      </c>
      <c r="AM69">
        <f>ValProdTot!AM9</f>
        <v>56590</v>
      </c>
      <c r="AN69">
        <f>ValProdTot!AN9</f>
        <v>56746</v>
      </c>
      <c r="AO69">
        <f>ValProdTot!AO9</f>
        <v>57093</v>
      </c>
      <c r="AP69">
        <f>ValProdTot!AP9</f>
        <v>58570</v>
      </c>
      <c r="AQ69">
        <f>ValProdTot!AQ9</f>
        <v>57799</v>
      </c>
      <c r="AR69">
        <f>ValProdTot!AR9</f>
        <v>61193</v>
      </c>
      <c r="AS69">
        <f>ValProdTot!AS9</f>
        <v>62477</v>
      </c>
      <c r="AT69">
        <f>ValProdTot!AT9</f>
        <v>64144</v>
      </c>
      <c r="AU69">
        <f>ValProdTot!AU9</f>
        <v>65588</v>
      </c>
      <c r="AV69">
        <f>ValProdTot!AV9</f>
        <v>65207</v>
      </c>
      <c r="AW69">
        <f>ValProdTot!AW9</f>
        <v>68003</v>
      </c>
      <c r="AX69">
        <f>ValProdTot!AX9</f>
        <v>75067</v>
      </c>
      <c r="AY69">
        <f>ValProdTot!AY9</f>
        <v>66830</v>
      </c>
      <c r="AZ69">
        <f>ValProdTot!AZ9</f>
        <v>69558</v>
      </c>
      <c r="BA69">
        <f>ValProdTot!BA9</f>
        <v>68454</v>
      </c>
      <c r="BB69">
        <f>ValProdTot!BB9</f>
        <v>67547</v>
      </c>
      <c r="BC69">
        <f>ValProdTot!BC9</f>
        <v>67276</v>
      </c>
    </row>
    <row r="70" spans="1:55">
      <c r="A70">
        <f>VLOOKUP(C70,SelectCntr!$A$2:$C$52,3,0)</f>
        <v>1</v>
      </c>
      <c r="B70" t="str">
        <f>ValProdTot!B10</f>
        <v>Congo</v>
      </c>
      <c r="C70">
        <f>ValProdTot!C10</f>
        <v>46</v>
      </c>
      <c r="D70" t="str">
        <f>ValProdTot!D10</f>
        <v>Congo</v>
      </c>
      <c r="E70">
        <f>ValProdTot!E10</f>
        <v>152</v>
      </c>
      <c r="F70" t="str">
        <f>ValProdTot!F10</f>
        <v>Gross Production Value (constant 2004-2006 1000 I$)</v>
      </c>
      <c r="G70">
        <f>ValProdTot!G10</f>
        <v>129911</v>
      </c>
      <c r="H70">
        <f>ValProdTot!H10</f>
        <v>133164</v>
      </c>
      <c r="I70">
        <f>ValProdTot!I10</f>
        <v>135749</v>
      </c>
      <c r="J70">
        <f>ValProdTot!J10</f>
        <v>140739</v>
      </c>
      <c r="K70">
        <f>ValProdTot!K10</f>
        <v>146082</v>
      </c>
      <c r="L70">
        <f>ValProdTot!L10</f>
        <v>149257</v>
      </c>
      <c r="M70">
        <f>ValProdTot!M10</f>
        <v>161125</v>
      </c>
      <c r="N70">
        <f>ValProdTot!N10</f>
        <v>160768</v>
      </c>
      <c r="O70">
        <f>ValProdTot!O10</f>
        <v>159248</v>
      </c>
      <c r="P70">
        <f>ValProdTot!P10</f>
        <v>158910</v>
      </c>
      <c r="Q70">
        <f>ValProdTot!Q10</f>
        <v>163184</v>
      </c>
      <c r="R70">
        <f>ValProdTot!R10</f>
        <v>157223</v>
      </c>
      <c r="S70">
        <f>ValProdTot!S10</f>
        <v>162143</v>
      </c>
      <c r="T70">
        <f>ValProdTot!T10</f>
        <v>157185</v>
      </c>
      <c r="U70">
        <f>ValProdTot!U10</f>
        <v>161654</v>
      </c>
      <c r="V70">
        <f>ValProdTot!V10</f>
        <v>165631</v>
      </c>
      <c r="W70">
        <f>ValProdTot!W10</f>
        <v>169363</v>
      </c>
      <c r="X70">
        <f>ValProdTot!X10</f>
        <v>167192</v>
      </c>
      <c r="Y70">
        <f>ValProdTot!Y10</f>
        <v>171695</v>
      </c>
      <c r="Z70">
        <f>ValProdTot!Z10</f>
        <v>175305</v>
      </c>
      <c r="AA70">
        <f>ValProdTot!AA10</f>
        <v>182301</v>
      </c>
      <c r="AB70">
        <f>ValProdTot!AB10</f>
        <v>190768</v>
      </c>
      <c r="AC70">
        <f>ValProdTot!AC10</f>
        <v>189344</v>
      </c>
      <c r="AD70">
        <f>ValProdTot!AD10</f>
        <v>195702</v>
      </c>
      <c r="AE70">
        <f>ValProdTot!AE10</f>
        <v>204932</v>
      </c>
      <c r="AF70">
        <f>ValProdTot!AF10</f>
        <v>200772</v>
      </c>
      <c r="AG70">
        <f>ValProdTot!AG10</f>
        <v>205253</v>
      </c>
      <c r="AH70">
        <f>ValProdTot!AH10</f>
        <v>211630</v>
      </c>
      <c r="AI70">
        <f>ValProdTot!AI10</f>
        <v>208083</v>
      </c>
      <c r="AJ70">
        <f>ValProdTot!AJ10</f>
        <v>208024</v>
      </c>
      <c r="AK70">
        <f>ValProdTot!AK10</f>
        <v>201577</v>
      </c>
      <c r="AL70">
        <f>ValProdTot!AL10</f>
        <v>205962</v>
      </c>
      <c r="AM70">
        <f>ValProdTot!AM10</f>
        <v>210253</v>
      </c>
      <c r="AN70">
        <f>ValProdTot!AN10</f>
        <v>223443</v>
      </c>
      <c r="AO70">
        <f>ValProdTot!AO10</f>
        <v>241559</v>
      </c>
      <c r="AP70">
        <f>ValProdTot!AP10</f>
        <v>250050</v>
      </c>
      <c r="AQ70">
        <f>ValProdTot!AQ10</f>
        <v>251504</v>
      </c>
      <c r="AR70">
        <f>ValProdTot!AR10</f>
        <v>251300</v>
      </c>
      <c r="AS70">
        <f>ValProdTot!AS10</f>
        <v>270012</v>
      </c>
      <c r="AT70">
        <f>ValProdTot!AT10</f>
        <v>275129</v>
      </c>
      <c r="AU70">
        <f>ValProdTot!AU10</f>
        <v>279523</v>
      </c>
      <c r="AV70">
        <f>ValProdTot!AV10</f>
        <v>289058</v>
      </c>
      <c r="AW70">
        <f>ValProdTot!AW10</f>
        <v>296090</v>
      </c>
      <c r="AX70">
        <f>ValProdTot!AX10</f>
        <v>315883</v>
      </c>
      <c r="AY70">
        <f>ValProdTot!AY10</f>
        <v>325508</v>
      </c>
      <c r="AZ70">
        <f>ValProdTot!AZ10</f>
        <v>345462</v>
      </c>
      <c r="BA70">
        <f>ValProdTot!BA10</f>
        <v>331470</v>
      </c>
      <c r="BB70">
        <f>ValProdTot!BB10</f>
        <v>349099</v>
      </c>
      <c r="BC70">
        <f>ValProdTot!BC10</f>
        <v>381455</v>
      </c>
    </row>
    <row r="71" spans="1:55">
      <c r="A71">
        <f>VLOOKUP(C71,SelectCntr!$A$2:$C$52,3,0)</f>
        <v>1</v>
      </c>
      <c r="B71" t="str">
        <f>ValProdTot!B11</f>
        <v>Benin</v>
      </c>
      <c r="C71">
        <f>ValProdTot!C11</f>
        <v>53</v>
      </c>
      <c r="D71" t="str">
        <f>ValProdTot!D11</f>
        <v>Benin</v>
      </c>
      <c r="E71">
        <f>ValProdTot!E11</f>
        <v>152</v>
      </c>
      <c r="F71" t="str">
        <f>ValProdTot!F11</f>
        <v>Gross Production Value (constant 2004-2006 1000 I$)</v>
      </c>
      <c r="G71">
        <f>ValProdTot!G11</f>
        <v>396354</v>
      </c>
      <c r="H71">
        <f>ValProdTot!H11</f>
        <v>369643</v>
      </c>
      <c r="I71">
        <f>ValProdTot!I11</f>
        <v>372733</v>
      </c>
      <c r="J71">
        <f>ValProdTot!J11</f>
        <v>391960</v>
      </c>
      <c r="K71">
        <f>ValProdTot!K11</f>
        <v>400970</v>
      </c>
      <c r="L71">
        <f>ValProdTot!L11</f>
        <v>390776</v>
      </c>
      <c r="M71">
        <f>ValProdTot!M11</f>
        <v>432736</v>
      </c>
      <c r="N71">
        <f>ValProdTot!N11</f>
        <v>461901</v>
      </c>
      <c r="O71">
        <f>ValProdTot!O11</f>
        <v>452247</v>
      </c>
      <c r="P71">
        <f>ValProdTot!P11</f>
        <v>466221</v>
      </c>
      <c r="Q71">
        <f>ValProdTot!Q11</f>
        <v>477215</v>
      </c>
      <c r="R71">
        <f>ValProdTot!R11</f>
        <v>476185</v>
      </c>
      <c r="S71">
        <f>ValProdTot!S11</f>
        <v>481894</v>
      </c>
      <c r="T71">
        <f>ValProdTot!T11</f>
        <v>448869</v>
      </c>
      <c r="U71">
        <f>ValProdTot!U11</f>
        <v>455658</v>
      </c>
      <c r="V71">
        <f>ValProdTot!V11</f>
        <v>518244</v>
      </c>
      <c r="W71">
        <f>ValProdTot!W11</f>
        <v>509349</v>
      </c>
      <c r="X71">
        <f>ValProdTot!X11</f>
        <v>555784</v>
      </c>
      <c r="Y71">
        <f>ValProdTot!Y11</f>
        <v>587269</v>
      </c>
      <c r="Z71">
        <f>ValProdTot!Z11</f>
        <v>561050</v>
      </c>
      <c r="AA71">
        <f>ValProdTot!AA11</f>
        <v>548898</v>
      </c>
      <c r="AB71">
        <f>ValProdTot!AB11</f>
        <v>565566</v>
      </c>
      <c r="AC71">
        <f>ValProdTot!AC11</f>
        <v>574697</v>
      </c>
      <c r="AD71">
        <f>ValProdTot!AD11</f>
        <v>725095</v>
      </c>
      <c r="AE71">
        <f>ValProdTot!AE11</f>
        <v>730066</v>
      </c>
      <c r="AF71">
        <f>ValProdTot!AF11</f>
        <v>784135</v>
      </c>
      <c r="AG71">
        <f>ValProdTot!AG11</f>
        <v>683316</v>
      </c>
      <c r="AH71">
        <f>ValProdTot!AH11</f>
        <v>818545</v>
      </c>
      <c r="AI71">
        <f>ValProdTot!AI11</f>
        <v>845811</v>
      </c>
      <c r="AJ71">
        <f>ValProdTot!AJ11</f>
        <v>897478</v>
      </c>
      <c r="AK71">
        <f>ValProdTot!AK11</f>
        <v>981347</v>
      </c>
      <c r="AL71">
        <f>ValProdTot!AL11</f>
        <v>982702</v>
      </c>
      <c r="AM71">
        <f>ValProdTot!AM11</f>
        <v>1096002</v>
      </c>
      <c r="AN71">
        <f>ValProdTot!AN11</f>
        <v>1126623</v>
      </c>
      <c r="AO71">
        <f>ValProdTot!AO11</f>
        <v>1231100</v>
      </c>
      <c r="AP71">
        <f>ValProdTot!AP11</f>
        <v>1370272</v>
      </c>
      <c r="AQ71">
        <f>ValProdTot!AQ11</f>
        <v>1444316</v>
      </c>
      <c r="AR71">
        <f>ValProdTot!AR11</f>
        <v>1474479</v>
      </c>
      <c r="AS71">
        <f>ValProdTot!AS11</f>
        <v>1531261</v>
      </c>
      <c r="AT71">
        <f>ValProdTot!AT11</f>
        <v>1631567</v>
      </c>
      <c r="AU71">
        <f>ValProdTot!AU11</f>
        <v>1643385</v>
      </c>
      <c r="AV71">
        <f>ValProdTot!AV11</f>
        <v>1786515</v>
      </c>
      <c r="AW71">
        <f>ValProdTot!AW11</f>
        <v>1844563</v>
      </c>
      <c r="AX71">
        <f>ValProdTot!AX11</f>
        <v>1936413</v>
      </c>
      <c r="AY71">
        <f>ValProdTot!AY11</f>
        <v>1873476</v>
      </c>
      <c r="AZ71">
        <f>ValProdTot!AZ11</f>
        <v>1741419</v>
      </c>
      <c r="BA71">
        <f>ValProdTot!BA11</f>
        <v>1802403</v>
      </c>
      <c r="BB71">
        <f>ValProdTot!BB11</f>
        <v>2108012</v>
      </c>
      <c r="BC71">
        <f>ValProdTot!BC11</f>
        <v>2118537</v>
      </c>
    </row>
    <row r="72" spans="1:55">
      <c r="A72">
        <f>VLOOKUP(C72,SelectCntr!$A$2:$C$52,3,0)</f>
        <v>1</v>
      </c>
      <c r="B72" t="str">
        <f>ValProdTot!B12</f>
        <v>Equatorial Guinea</v>
      </c>
      <c r="C72">
        <f>ValProdTot!C12</f>
        <v>61</v>
      </c>
      <c r="D72" t="str">
        <f>ValProdTot!D12</f>
        <v>Equatorial Guinea</v>
      </c>
      <c r="E72">
        <f>ValProdTot!E12</f>
        <v>152</v>
      </c>
      <c r="F72" t="str">
        <f>ValProdTot!F12</f>
        <v>Gross Production Value (constant 2004-2006 1000 I$)</v>
      </c>
      <c r="G72">
        <f>ValProdTot!G12</f>
        <v>46581</v>
      </c>
      <c r="H72">
        <f>ValProdTot!H12</f>
        <v>53641</v>
      </c>
      <c r="I72">
        <f>ValProdTot!I12</f>
        <v>54123</v>
      </c>
      <c r="J72">
        <f>ValProdTot!J12</f>
        <v>58459</v>
      </c>
      <c r="K72">
        <f>ValProdTot!K12</f>
        <v>57150</v>
      </c>
      <c r="L72">
        <f>ValProdTot!L12</f>
        <v>59830</v>
      </c>
      <c r="M72">
        <f>ValProdTot!M12</f>
        <v>57451</v>
      </c>
      <c r="N72">
        <f>ValProdTot!N12</f>
        <v>61165</v>
      </c>
      <c r="O72">
        <f>ValProdTot!O12</f>
        <v>50732</v>
      </c>
      <c r="P72">
        <f>ValProdTot!P12</f>
        <v>58152</v>
      </c>
      <c r="Q72">
        <f>ValProdTot!Q12</f>
        <v>44274</v>
      </c>
      <c r="R72">
        <f>ValProdTot!R12</f>
        <v>30903</v>
      </c>
      <c r="S72">
        <f>ValProdTot!S12</f>
        <v>32330</v>
      </c>
      <c r="T72">
        <f>ValProdTot!T12</f>
        <v>32790</v>
      </c>
      <c r="U72">
        <f>ValProdTot!U12</f>
        <v>27943</v>
      </c>
      <c r="V72">
        <f>ValProdTot!V12</f>
        <v>24085</v>
      </c>
      <c r="W72">
        <f>ValProdTot!W12</f>
        <v>23575</v>
      </c>
      <c r="X72">
        <f>ValProdTot!X12</f>
        <v>24300</v>
      </c>
      <c r="Y72">
        <f>ValProdTot!Y12</f>
        <v>24963</v>
      </c>
      <c r="Z72">
        <f>ValProdTot!Z12</f>
        <v>27290</v>
      </c>
      <c r="AA72">
        <f>ValProdTot!AA12</f>
        <v>30283</v>
      </c>
      <c r="AB72">
        <f>ValProdTot!AB12</f>
        <v>27800</v>
      </c>
      <c r="AC72">
        <f>ValProdTot!AC12</f>
        <v>28215</v>
      </c>
      <c r="AD72">
        <f>ValProdTot!AD12</f>
        <v>29786</v>
      </c>
      <c r="AE72">
        <f>ValProdTot!AE12</f>
        <v>29302</v>
      </c>
      <c r="AF72">
        <f>ValProdTot!AF12</f>
        <v>29962</v>
      </c>
      <c r="AG72">
        <f>ValProdTot!AG12</f>
        <v>32405</v>
      </c>
      <c r="AH72">
        <f>ValProdTot!AH12</f>
        <v>32349</v>
      </c>
      <c r="AI72">
        <f>ValProdTot!AI12</f>
        <v>30687</v>
      </c>
      <c r="AJ72">
        <f>ValProdTot!AJ12</f>
        <v>39175</v>
      </c>
      <c r="AK72">
        <f>ValProdTot!AK12</f>
        <v>38081</v>
      </c>
      <c r="AL72">
        <f>ValProdTot!AL12</f>
        <v>36536</v>
      </c>
      <c r="AM72">
        <f>ValProdTot!AM12</f>
        <v>33611</v>
      </c>
      <c r="AN72">
        <f>ValProdTot!AN12</f>
        <v>35800</v>
      </c>
      <c r="AO72">
        <f>ValProdTot!AO12</f>
        <v>36740</v>
      </c>
      <c r="AP72">
        <f>ValProdTot!AP12</f>
        <v>37610</v>
      </c>
      <c r="AQ72">
        <f>ValProdTot!AQ12</f>
        <v>37439</v>
      </c>
      <c r="AR72">
        <f>ValProdTot!AR12</f>
        <v>36581</v>
      </c>
      <c r="AS72">
        <f>ValProdTot!AS12</f>
        <v>37609</v>
      </c>
      <c r="AT72">
        <f>ValProdTot!AT12</f>
        <v>39095</v>
      </c>
      <c r="AU72">
        <f>ValProdTot!AU12</f>
        <v>39283</v>
      </c>
      <c r="AV72">
        <f>ValProdTot!AV12</f>
        <v>38316</v>
      </c>
      <c r="AW72">
        <f>ValProdTot!AW12</f>
        <v>39840</v>
      </c>
      <c r="AX72">
        <f>ValProdTot!AX12</f>
        <v>40452</v>
      </c>
      <c r="AY72">
        <f>ValProdTot!AY12</f>
        <v>42129</v>
      </c>
      <c r="AZ72">
        <f>ValProdTot!AZ12</f>
        <v>43264</v>
      </c>
      <c r="BA72">
        <f>ValProdTot!BA12</f>
        <v>47021</v>
      </c>
      <c r="BB72">
        <f>ValProdTot!BB12</f>
        <v>45726</v>
      </c>
      <c r="BC72">
        <f>ValProdTot!BC12</f>
        <v>46417</v>
      </c>
    </row>
    <row r="73" spans="1:55">
      <c r="A73">
        <f>VLOOKUP(C73,SelectCntr!$A$2:$C$52,3,0)</f>
        <v>2</v>
      </c>
      <c r="B73" t="str">
        <f>ValProdTot!B13</f>
        <v>Ethiopia PDR</v>
      </c>
      <c r="C73">
        <f>ValProdTot!C13</f>
        <v>62</v>
      </c>
      <c r="D73" t="str">
        <f>ValProdTot!D13</f>
        <v>Ethiopia PDR</v>
      </c>
      <c r="E73">
        <f>ValProdTot!E13</f>
        <v>152</v>
      </c>
      <c r="F73" t="str">
        <f>ValProdTot!F13</f>
        <v>Gross Production Value (constant 2004-2006 1000 I$)</v>
      </c>
      <c r="G73">
        <f>ValProdTot!G13</f>
        <v>3057456</v>
      </c>
      <c r="H73">
        <f>ValProdTot!H13</f>
        <v>3127866</v>
      </c>
      <c r="I73">
        <f>ValProdTot!I13</f>
        <v>3161027</v>
      </c>
      <c r="J73">
        <f>ValProdTot!J13</f>
        <v>3262286</v>
      </c>
      <c r="K73">
        <f>ValProdTot!K13</f>
        <v>3297421</v>
      </c>
      <c r="L73">
        <f>ValProdTot!L13</f>
        <v>3376592</v>
      </c>
      <c r="M73">
        <f>ValProdTot!M13</f>
        <v>3462465</v>
      </c>
      <c r="N73">
        <f>ValProdTot!N13</f>
        <v>3520113</v>
      </c>
      <c r="O73">
        <f>ValProdTot!O13</f>
        <v>3635360</v>
      </c>
      <c r="P73">
        <f>ValProdTot!P13</f>
        <v>3743079</v>
      </c>
      <c r="Q73">
        <f>ValProdTot!Q13</f>
        <v>3645319</v>
      </c>
      <c r="R73">
        <f>ValProdTot!R13</f>
        <v>3647195</v>
      </c>
      <c r="S73">
        <f>ValProdTot!S13</f>
        <v>3557343</v>
      </c>
      <c r="T73">
        <f>ValProdTot!T13</f>
        <v>3516084</v>
      </c>
      <c r="U73">
        <f>ValProdTot!U13</f>
        <v>3397014</v>
      </c>
      <c r="V73">
        <f>ValProdTot!V13</f>
        <v>3593347</v>
      </c>
      <c r="W73">
        <f>ValProdTot!W13</f>
        <v>3659681</v>
      </c>
      <c r="X73">
        <f>ValProdTot!X13</f>
        <v>3634583</v>
      </c>
      <c r="Y73">
        <f>ValProdTot!Y13</f>
        <v>3972819</v>
      </c>
      <c r="Z73">
        <f>ValProdTot!Z13</f>
        <v>4333812</v>
      </c>
      <c r="AA73">
        <f>ValProdTot!AA13</f>
        <v>4233108</v>
      </c>
      <c r="AB73">
        <f>ValProdTot!AB13</f>
        <v>4230335</v>
      </c>
      <c r="AC73">
        <f>ValProdTot!AC13</f>
        <v>4514887</v>
      </c>
      <c r="AD73">
        <f>ValProdTot!AD13</f>
        <v>4089763</v>
      </c>
      <c r="AE73">
        <f>ValProdTot!AE13</f>
        <v>3915323</v>
      </c>
      <c r="AF73">
        <f>ValProdTot!AF13</f>
        <v>4366074</v>
      </c>
      <c r="AG73">
        <f>ValProdTot!AG13</f>
        <v>4208193</v>
      </c>
      <c r="AH73">
        <f>ValProdTot!AH13</f>
        <v>4349090</v>
      </c>
      <c r="AI73">
        <f>ValProdTot!AI13</f>
        <v>4450662</v>
      </c>
      <c r="AJ73">
        <f>ValProdTot!AJ13</f>
        <v>4607104</v>
      </c>
      <c r="AK73">
        <f>ValProdTot!AK13</f>
        <v>4792816</v>
      </c>
      <c r="AL73">
        <f>ValProdTot!AL13</f>
        <v>4547863</v>
      </c>
      <c r="AM73">
        <f>ValProdTot!AM13</f>
        <v>0</v>
      </c>
      <c r="AN73">
        <f>ValProdTot!AN13</f>
        <v>0</v>
      </c>
      <c r="AO73">
        <f>ValProdTot!AO13</f>
        <v>0</v>
      </c>
      <c r="AP73">
        <f>ValProdTot!AP13</f>
        <v>0</v>
      </c>
      <c r="AQ73">
        <f>ValProdTot!AQ13</f>
        <v>0</v>
      </c>
      <c r="AR73">
        <f>ValProdTot!AR13</f>
        <v>0</v>
      </c>
      <c r="AS73">
        <f>ValProdTot!AS13</f>
        <v>0</v>
      </c>
      <c r="AT73">
        <f>ValProdTot!AT13</f>
        <v>0</v>
      </c>
      <c r="AU73">
        <f>ValProdTot!AU13</f>
        <v>0</v>
      </c>
      <c r="AV73">
        <f>ValProdTot!AV13</f>
        <v>0</v>
      </c>
      <c r="AW73">
        <f>ValProdTot!AW13</f>
        <v>0</v>
      </c>
      <c r="AX73">
        <f>ValProdTot!AX13</f>
        <v>0</v>
      </c>
      <c r="AY73">
        <f>ValProdTot!AY13</f>
        <v>0</v>
      </c>
      <c r="AZ73">
        <f>ValProdTot!AZ13</f>
        <v>0</v>
      </c>
      <c r="BA73">
        <f>ValProdTot!BA13</f>
        <v>0</v>
      </c>
      <c r="BB73">
        <f>ValProdTot!BB13</f>
        <v>0</v>
      </c>
      <c r="BC73">
        <f>ValProdTot!BC13</f>
        <v>0</v>
      </c>
    </row>
    <row r="74" spans="1:55">
      <c r="A74">
        <f>VLOOKUP(C74,SelectCntr!$A$2:$C$52,3,0)</f>
        <v>2</v>
      </c>
      <c r="B74" t="str">
        <f>ValProdTot!B14</f>
        <v>Djibouti</v>
      </c>
      <c r="C74">
        <f>ValProdTot!C14</f>
        <v>72</v>
      </c>
      <c r="D74" t="str">
        <f>ValProdTot!D14</f>
        <v>Djibouti</v>
      </c>
      <c r="E74">
        <f>ValProdTot!E14</f>
        <v>152</v>
      </c>
      <c r="F74" t="str">
        <f>ValProdTot!F14</f>
        <v>Gross Production Value (constant 2004-2006 1000 I$)</v>
      </c>
      <c r="G74">
        <f>ValProdTot!G14</f>
        <v>7308</v>
      </c>
      <c r="H74">
        <f>ValProdTot!H14</f>
        <v>7501</v>
      </c>
      <c r="I74">
        <f>ValProdTot!I14</f>
        <v>7747</v>
      </c>
      <c r="J74">
        <f>ValProdTot!J14</f>
        <v>7917</v>
      </c>
      <c r="K74">
        <f>ValProdTot!K14</f>
        <v>8068</v>
      </c>
      <c r="L74">
        <f>ValProdTot!L14</f>
        <v>8736</v>
      </c>
      <c r="M74">
        <f>ValProdTot!M14</f>
        <v>9122</v>
      </c>
      <c r="N74">
        <f>ValProdTot!N14</f>
        <v>9808</v>
      </c>
      <c r="O74">
        <f>ValProdTot!O14</f>
        <v>10549</v>
      </c>
      <c r="P74">
        <f>ValProdTot!P14</f>
        <v>10954</v>
      </c>
      <c r="Q74">
        <f>ValProdTot!Q14</f>
        <v>11457</v>
      </c>
      <c r="R74">
        <f>ValProdTot!R14</f>
        <v>12069</v>
      </c>
      <c r="S74">
        <f>ValProdTot!S14</f>
        <v>12098</v>
      </c>
      <c r="T74">
        <f>ValProdTot!T14</f>
        <v>12908</v>
      </c>
      <c r="U74">
        <f>ValProdTot!U14</f>
        <v>13117</v>
      </c>
      <c r="V74">
        <f>ValProdTot!V14</f>
        <v>14720</v>
      </c>
      <c r="W74">
        <f>ValProdTot!W14</f>
        <v>14404</v>
      </c>
      <c r="X74">
        <f>ValProdTot!X14</f>
        <v>15202</v>
      </c>
      <c r="Y74">
        <f>ValProdTot!Y14</f>
        <v>19956</v>
      </c>
      <c r="Z74">
        <f>ValProdTot!Z14</f>
        <v>25473</v>
      </c>
      <c r="AA74">
        <f>ValProdTot!AA14</f>
        <v>24634</v>
      </c>
      <c r="AB74">
        <f>ValProdTot!AB14</f>
        <v>24806</v>
      </c>
      <c r="AC74">
        <f>ValProdTot!AC14</f>
        <v>28966</v>
      </c>
      <c r="AD74">
        <f>ValProdTot!AD14</f>
        <v>31806</v>
      </c>
      <c r="AE74">
        <f>ValProdTot!AE14</f>
        <v>37376</v>
      </c>
      <c r="AF74">
        <f>ValProdTot!AF14</f>
        <v>40315</v>
      </c>
      <c r="AG74">
        <f>ValProdTot!AG14</f>
        <v>41489</v>
      </c>
      <c r="AH74">
        <f>ValProdTot!AH14</f>
        <v>43178</v>
      </c>
      <c r="AI74">
        <f>ValProdTot!AI14</f>
        <v>52031</v>
      </c>
      <c r="AJ74">
        <f>ValProdTot!AJ14</f>
        <v>51017</v>
      </c>
      <c r="AK74">
        <f>ValProdTot!AK14</f>
        <v>38131</v>
      </c>
      <c r="AL74">
        <f>ValProdTot!AL14</f>
        <v>40260</v>
      </c>
      <c r="AM74">
        <f>ValProdTot!AM14</f>
        <v>38500</v>
      </c>
      <c r="AN74">
        <f>ValProdTot!AN14</f>
        <v>39926</v>
      </c>
      <c r="AO74">
        <f>ValProdTot!AO14</f>
        <v>42935</v>
      </c>
      <c r="AP74">
        <f>ValProdTot!AP14</f>
        <v>39008</v>
      </c>
      <c r="AQ74">
        <f>ValProdTot!AQ14</f>
        <v>40788</v>
      </c>
      <c r="AR74">
        <f>ValProdTot!AR14</f>
        <v>41859</v>
      </c>
      <c r="AS74">
        <f>ValProdTot!AS14</f>
        <v>42592</v>
      </c>
      <c r="AT74">
        <f>ValProdTot!AT14</f>
        <v>46234</v>
      </c>
      <c r="AU74">
        <f>ValProdTot!AU14</f>
        <v>46711</v>
      </c>
      <c r="AV74">
        <f>ValProdTot!AV14</f>
        <v>53278</v>
      </c>
      <c r="AW74">
        <f>ValProdTot!AW14</f>
        <v>52832</v>
      </c>
      <c r="AX74">
        <f>ValProdTot!AX14</f>
        <v>50871</v>
      </c>
      <c r="AY74">
        <f>ValProdTot!AY14</f>
        <v>51885</v>
      </c>
      <c r="AZ74">
        <f>ValProdTot!AZ14</f>
        <v>59994</v>
      </c>
      <c r="BA74">
        <f>ValProdTot!BA14</f>
        <v>69448</v>
      </c>
      <c r="BB74">
        <f>ValProdTot!BB14</f>
        <v>68592</v>
      </c>
      <c r="BC74">
        <f>ValProdTot!BC14</f>
        <v>53489</v>
      </c>
    </row>
    <row r="75" spans="1:55">
      <c r="A75">
        <f>VLOOKUP(C75,SelectCntr!$A$2:$C$52,3,0)</f>
        <v>1</v>
      </c>
      <c r="B75" t="str">
        <f>ValProdTot!B15</f>
        <v>Gabon</v>
      </c>
      <c r="C75">
        <f>ValProdTot!C15</f>
        <v>74</v>
      </c>
      <c r="D75" t="str">
        <f>ValProdTot!D15</f>
        <v>Gabon</v>
      </c>
      <c r="E75">
        <f>ValProdTot!E15</f>
        <v>152</v>
      </c>
      <c r="F75" t="str">
        <f>ValProdTot!F15</f>
        <v>Gross Production Value (constant 2004-2006 1000 I$)</v>
      </c>
      <c r="G75">
        <f>ValProdTot!G15</f>
        <v>101991</v>
      </c>
      <c r="H75">
        <f>ValProdTot!H15</f>
        <v>104896</v>
      </c>
      <c r="I75">
        <f>ValProdTot!I15</f>
        <v>105420</v>
      </c>
      <c r="J75">
        <f>ValProdTot!J15</f>
        <v>106632</v>
      </c>
      <c r="K75">
        <f>ValProdTot!K15</f>
        <v>108336</v>
      </c>
      <c r="L75">
        <f>ValProdTot!L15</f>
        <v>110498</v>
      </c>
      <c r="M75">
        <f>ValProdTot!M15</f>
        <v>112346</v>
      </c>
      <c r="N75">
        <f>ValProdTot!N15</f>
        <v>116174</v>
      </c>
      <c r="O75">
        <f>ValProdTot!O15</f>
        <v>115730</v>
      </c>
      <c r="P75">
        <f>ValProdTot!P15</f>
        <v>119182</v>
      </c>
      <c r="Q75">
        <f>ValProdTot!Q15</f>
        <v>122145</v>
      </c>
      <c r="R75">
        <f>ValProdTot!R15</f>
        <v>124330</v>
      </c>
      <c r="S75">
        <f>ValProdTot!S15</f>
        <v>127149</v>
      </c>
      <c r="T75">
        <f>ValProdTot!T15</f>
        <v>129352</v>
      </c>
      <c r="U75">
        <f>ValProdTot!U15</f>
        <v>130202</v>
      </c>
      <c r="V75">
        <f>ValProdTot!V15</f>
        <v>134291</v>
      </c>
      <c r="W75">
        <f>ValProdTot!W15</f>
        <v>144946</v>
      </c>
      <c r="X75">
        <f>ValProdTot!X15</f>
        <v>154176</v>
      </c>
      <c r="Y75">
        <f>ValProdTot!Y15</f>
        <v>160845</v>
      </c>
      <c r="Z75">
        <f>ValProdTot!Z15</f>
        <v>167506</v>
      </c>
      <c r="AA75">
        <f>ValProdTot!AA15</f>
        <v>163968</v>
      </c>
      <c r="AB75">
        <f>ValProdTot!AB15</f>
        <v>167969</v>
      </c>
      <c r="AC75">
        <f>ValProdTot!AC15</f>
        <v>172517</v>
      </c>
      <c r="AD75">
        <f>ValProdTot!AD15</f>
        <v>176063</v>
      </c>
      <c r="AE75">
        <f>ValProdTot!AE15</f>
        <v>177563</v>
      </c>
      <c r="AF75">
        <f>ValProdTot!AF15</f>
        <v>185531</v>
      </c>
      <c r="AG75">
        <f>ValProdTot!AG15</f>
        <v>188694</v>
      </c>
      <c r="AH75">
        <f>ValProdTot!AH15</f>
        <v>197480</v>
      </c>
      <c r="AI75">
        <f>ValProdTot!AI15</f>
        <v>199577</v>
      </c>
      <c r="AJ75">
        <f>ValProdTot!AJ15</f>
        <v>200203</v>
      </c>
      <c r="AK75">
        <f>ValProdTot!AK15</f>
        <v>221020</v>
      </c>
      <c r="AL75">
        <f>ValProdTot!AL15</f>
        <v>214734</v>
      </c>
      <c r="AM75">
        <f>ValProdTot!AM15</f>
        <v>210581</v>
      </c>
      <c r="AN75">
        <f>ValProdTot!AN15</f>
        <v>215175</v>
      </c>
      <c r="AO75">
        <f>ValProdTot!AO15</f>
        <v>216450</v>
      </c>
      <c r="AP75">
        <f>ValProdTot!AP15</f>
        <v>227607</v>
      </c>
      <c r="AQ75">
        <f>ValProdTot!AQ15</f>
        <v>234607</v>
      </c>
      <c r="AR75">
        <f>ValProdTot!AR15</f>
        <v>243375</v>
      </c>
      <c r="AS75">
        <f>ValProdTot!AS15</f>
        <v>242974</v>
      </c>
      <c r="AT75">
        <f>ValProdTot!AT15</f>
        <v>248464</v>
      </c>
      <c r="AU75">
        <f>ValProdTot!AU15</f>
        <v>242353</v>
      </c>
      <c r="AV75">
        <f>ValProdTot!AV15</f>
        <v>244403</v>
      </c>
      <c r="AW75">
        <f>ValProdTot!AW15</f>
        <v>245672</v>
      </c>
      <c r="AX75">
        <f>ValProdTot!AX15</f>
        <v>245634</v>
      </c>
      <c r="AY75">
        <f>ValProdTot!AY15</f>
        <v>249015</v>
      </c>
      <c r="AZ75">
        <f>ValProdTot!AZ15</f>
        <v>249754</v>
      </c>
      <c r="BA75">
        <f>ValProdTot!BA15</f>
        <v>251631</v>
      </c>
      <c r="BB75">
        <f>ValProdTot!BB15</f>
        <v>257005</v>
      </c>
      <c r="BC75">
        <f>ValProdTot!BC15</f>
        <v>283932</v>
      </c>
    </row>
    <row r="76" spans="1:55">
      <c r="A76">
        <f>VLOOKUP(C76,SelectCntr!$A$2:$C$52,3,0)</f>
        <v>1</v>
      </c>
      <c r="B76" t="str">
        <f>ValProdTot!B16</f>
        <v>Gambia</v>
      </c>
      <c r="C76">
        <f>ValProdTot!C16</f>
        <v>75</v>
      </c>
      <c r="D76" t="str">
        <f>ValProdTot!D16</f>
        <v>Gambia</v>
      </c>
      <c r="E76">
        <f>ValProdTot!E16</f>
        <v>152</v>
      </c>
      <c r="F76" t="str">
        <f>ValProdTot!F16</f>
        <v>Gross Production Value (constant 2004-2006 1000 I$)</v>
      </c>
      <c r="G76">
        <f>ValProdTot!G16</f>
        <v>82443</v>
      </c>
      <c r="H76">
        <f>ValProdTot!H16</f>
        <v>84284</v>
      </c>
      <c r="I76">
        <f>ValProdTot!I16</f>
        <v>84474</v>
      </c>
      <c r="J76">
        <f>ValProdTot!J16</f>
        <v>87575</v>
      </c>
      <c r="K76">
        <f>ValProdTot!K16</f>
        <v>95609</v>
      </c>
      <c r="L76">
        <f>ValProdTot!L16</f>
        <v>102242</v>
      </c>
      <c r="M76">
        <f>ValProdTot!M16</f>
        <v>93633</v>
      </c>
      <c r="N76">
        <f>ValProdTot!N16</f>
        <v>102132</v>
      </c>
      <c r="O76">
        <f>ValProdTot!O16</f>
        <v>97158</v>
      </c>
      <c r="P76">
        <f>ValProdTot!P16</f>
        <v>100112</v>
      </c>
      <c r="Q76">
        <f>ValProdTot!Q16</f>
        <v>106061</v>
      </c>
      <c r="R76">
        <f>ValProdTot!R16</f>
        <v>95915</v>
      </c>
      <c r="S76">
        <f>ValProdTot!S16</f>
        <v>110492</v>
      </c>
      <c r="T76">
        <f>ValProdTot!T16</f>
        <v>102061</v>
      </c>
      <c r="U76">
        <f>ValProdTot!U16</f>
        <v>99570</v>
      </c>
      <c r="V76">
        <f>ValProdTot!V16</f>
        <v>97970</v>
      </c>
      <c r="W76">
        <f>ValProdTot!W16</f>
        <v>78312</v>
      </c>
      <c r="X76">
        <f>ValProdTot!X16</f>
        <v>98154</v>
      </c>
      <c r="Y76">
        <f>ValProdTot!Y16</f>
        <v>65539</v>
      </c>
      <c r="Z76">
        <f>ValProdTot!Z16</f>
        <v>68459</v>
      </c>
      <c r="AA76">
        <f>ValProdTot!AA16</f>
        <v>94558</v>
      </c>
      <c r="AB76">
        <f>ValProdTot!AB16</f>
        <v>112977</v>
      </c>
      <c r="AC76">
        <f>ValProdTot!AC16</f>
        <v>89884</v>
      </c>
      <c r="AD76">
        <f>ValProdTot!AD16</f>
        <v>89939</v>
      </c>
      <c r="AE76">
        <f>ValProdTot!AE16</f>
        <v>81257</v>
      </c>
      <c r="AF76">
        <f>ValProdTot!AF16</f>
        <v>94491</v>
      </c>
      <c r="AG76">
        <f>ValProdTot!AG16</f>
        <v>97069</v>
      </c>
      <c r="AH76">
        <f>ValProdTot!AH16</f>
        <v>90462</v>
      </c>
      <c r="AI76">
        <f>ValProdTot!AI16</f>
        <v>104454</v>
      </c>
      <c r="AJ76">
        <f>ValProdTot!AJ16</f>
        <v>77556</v>
      </c>
      <c r="AK76">
        <f>ValProdTot!AK16</f>
        <v>86385</v>
      </c>
      <c r="AL76">
        <f>ValProdTot!AL16</f>
        <v>71400</v>
      </c>
      <c r="AM76">
        <f>ValProdTot!AM16</f>
        <v>81862</v>
      </c>
      <c r="AN76">
        <f>ValProdTot!AN16</f>
        <v>85147</v>
      </c>
      <c r="AO76">
        <f>ValProdTot!AO16</f>
        <v>81000</v>
      </c>
      <c r="AP76">
        <f>ValProdTot!AP16</f>
        <v>69117</v>
      </c>
      <c r="AQ76">
        <f>ValProdTot!AQ16</f>
        <v>83553</v>
      </c>
      <c r="AR76">
        <f>ValProdTot!AR16</f>
        <v>83037</v>
      </c>
      <c r="AS76">
        <f>ValProdTot!AS16</f>
        <v>114756</v>
      </c>
      <c r="AT76">
        <f>ValProdTot!AT16</f>
        <v>125466</v>
      </c>
      <c r="AU76">
        <f>ValProdTot!AU16</f>
        <v>134390</v>
      </c>
      <c r="AV76">
        <f>ValProdTot!AV16</f>
        <v>87980</v>
      </c>
      <c r="AW76">
        <f>ValProdTot!AW16</f>
        <v>112079</v>
      </c>
      <c r="AX76">
        <f>ValProdTot!AX16</f>
        <v>137506</v>
      </c>
      <c r="AY76">
        <f>ValProdTot!AY16</f>
        <v>120361</v>
      </c>
      <c r="AZ76">
        <f>ValProdTot!AZ16</f>
        <v>126593</v>
      </c>
      <c r="BA76">
        <f>ValProdTot!BA16</f>
        <v>93340</v>
      </c>
      <c r="BB76">
        <f>ValProdTot!BB16</f>
        <v>128612</v>
      </c>
      <c r="BC76">
        <f>ValProdTot!BC16</f>
        <v>151375</v>
      </c>
    </row>
    <row r="77" spans="1:55">
      <c r="A77">
        <f>VLOOKUP(C77,SelectCntr!$A$2:$C$52,3,0)</f>
        <v>1</v>
      </c>
      <c r="B77" t="str">
        <f>ValProdTot!B17</f>
        <v>Ghana</v>
      </c>
      <c r="C77">
        <f>ValProdTot!C17</f>
        <v>81</v>
      </c>
      <c r="D77" t="str">
        <f>ValProdTot!D17</f>
        <v>Ghana</v>
      </c>
      <c r="E77">
        <f>ValProdTot!E17</f>
        <v>152</v>
      </c>
      <c r="F77" t="str">
        <f>ValProdTot!F17</f>
        <v>Gross Production Value (constant 2004-2006 1000 I$)</v>
      </c>
      <c r="G77">
        <f>ValProdTot!G17</f>
        <v>1470610</v>
      </c>
      <c r="H77">
        <f>ValProdTot!H17</f>
        <v>1492150</v>
      </c>
      <c r="I77">
        <f>ValProdTot!I17</f>
        <v>1521302</v>
      </c>
      <c r="J77">
        <f>ValProdTot!J17</f>
        <v>1724581</v>
      </c>
      <c r="K77">
        <f>ValProdTot!K17</f>
        <v>1558681</v>
      </c>
      <c r="L77">
        <f>ValProdTot!L17</f>
        <v>1586808</v>
      </c>
      <c r="M77">
        <f>ValProdTot!M17</f>
        <v>1724104</v>
      </c>
      <c r="N77">
        <f>ValProdTot!N17</f>
        <v>1671018</v>
      </c>
      <c r="O77">
        <f>ValProdTot!O17</f>
        <v>1809266</v>
      </c>
      <c r="P77">
        <f>ValProdTot!P17</f>
        <v>1880216</v>
      </c>
      <c r="Q77">
        <f>ValProdTot!Q17</f>
        <v>1953323</v>
      </c>
      <c r="R77">
        <f>ValProdTot!R17</f>
        <v>1908213</v>
      </c>
      <c r="S77">
        <f>ValProdTot!S17</f>
        <v>1926720</v>
      </c>
      <c r="T77">
        <f>ValProdTot!T17</f>
        <v>2172523</v>
      </c>
      <c r="U77">
        <f>ValProdTot!U17</f>
        <v>2026074</v>
      </c>
      <c r="V77">
        <f>ValProdTot!V17</f>
        <v>1788393</v>
      </c>
      <c r="W77">
        <f>ValProdTot!W17</f>
        <v>1592379</v>
      </c>
      <c r="X77">
        <f>ValProdTot!X17</f>
        <v>1573952</v>
      </c>
      <c r="Y77">
        <f>ValProdTot!Y17</f>
        <v>1643796</v>
      </c>
      <c r="Z77">
        <f>ValProdTot!Z17</f>
        <v>1657821</v>
      </c>
      <c r="AA77">
        <f>ValProdTot!AA17</f>
        <v>1629553</v>
      </c>
      <c r="AB77">
        <f>ValProdTot!AB17</f>
        <v>1526081</v>
      </c>
      <c r="AC77">
        <f>ValProdTot!AC17</f>
        <v>1549335</v>
      </c>
      <c r="AD77">
        <f>ValProdTot!AD17</f>
        <v>1949852</v>
      </c>
      <c r="AE77">
        <f>ValProdTot!AE17</f>
        <v>1924261</v>
      </c>
      <c r="AF77">
        <f>ValProdTot!AF17</f>
        <v>2087165</v>
      </c>
      <c r="AG77">
        <f>ValProdTot!AG17</f>
        <v>2130688</v>
      </c>
      <c r="AH77">
        <f>ValProdTot!AH17</f>
        <v>2189060</v>
      </c>
      <c r="AI77">
        <f>ValProdTot!AI17</f>
        <v>2417485</v>
      </c>
      <c r="AJ77">
        <f>ValProdTot!AJ17</f>
        <v>2011702</v>
      </c>
      <c r="AK77">
        <f>ValProdTot!AK17</f>
        <v>2998442</v>
      </c>
      <c r="AL77">
        <f>ValProdTot!AL17</f>
        <v>2967385</v>
      </c>
      <c r="AM77">
        <f>ValProdTot!AM17</f>
        <v>3217744</v>
      </c>
      <c r="AN77">
        <f>ValProdTot!AN17</f>
        <v>3038587</v>
      </c>
      <c r="AO77">
        <f>ValProdTot!AO17</f>
        <v>3475606</v>
      </c>
      <c r="AP77">
        <f>ValProdTot!AP17</f>
        <v>3779099</v>
      </c>
      <c r="AQ77">
        <f>ValProdTot!AQ17</f>
        <v>3715251</v>
      </c>
      <c r="AR77">
        <f>ValProdTot!AR17</f>
        <v>4042718</v>
      </c>
      <c r="AS77">
        <f>ValProdTot!AS17</f>
        <v>4299817</v>
      </c>
      <c r="AT77">
        <f>ValProdTot!AT17</f>
        <v>4236926</v>
      </c>
      <c r="AU77">
        <f>ValProdTot!AU17</f>
        <v>4372676</v>
      </c>
      <c r="AV77">
        <f>ValProdTot!AV17</f>
        <v>4804887</v>
      </c>
      <c r="AW77">
        <f>ValProdTot!AW17</f>
        <v>4959729</v>
      </c>
      <c r="AX77">
        <f>ValProdTot!AX17</f>
        <v>5170539</v>
      </c>
      <c r="AY77">
        <f>ValProdTot!AY17</f>
        <v>5334142</v>
      </c>
      <c r="AZ77">
        <f>ValProdTot!AZ17</f>
        <v>5505163</v>
      </c>
      <c r="BA77">
        <f>ValProdTot!BA17</f>
        <v>5423918</v>
      </c>
      <c r="BB77">
        <f>ValProdTot!BB17</f>
        <v>6084967</v>
      </c>
      <c r="BC77">
        <f>ValProdTot!BC17</f>
        <v>6351936</v>
      </c>
    </row>
    <row r="78" spans="1:55">
      <c r="A78">
        <f>VLOOKUP(C78,SelectCntr!$A$2:$C$52,3,0)</f>
        <v>1</v>
      </c>
      <c r="B78" t="str">
        <f>ValProdTot!B18</f>
        <v>Guinea</v>
      </c>
      <c r="C78">
        <f>ValProdTot!C18</f>
        <v>90</v>
      </c>
      <c r="D78" t="str">
        <f>ValProdTot!D18</f>
        <v>Guinea</v>
      </c>
      <c r="E78">
        <f>ValProdTot!E18</f>
        <v>152</v>
      </c>
      <c r="F78" t="str">
        <f>ValProdTot!F18</f>
        <v>Gross Production Value (constant 2004-2006 1000 I$)</v>
      </c>
      <c r="G78">
        <f>ValProdTot!G18</f>
        <v>611277</v>
      </c>
      <c r="H78">
        <f>ValProdTot!H18</f>
        <v>620208</v>
      </c>
      <c r="I78">
        <f>ValProdTot!I18</f>
        <v>587017</v>
      </c>
      <c r="J78">
        <f>ValProdTot!J18</f>
        <v>613085</v>
      </c>
      <c r="K78">
        <f>ValProdTot!K18</f>
        <v>603266</v>
      </c>
      <c r="L78">
        <f>ValProdTot!L18</f>
        <v>651649</v>
      </c>
      <c r="M78">
        <f>ValProdTot!M18</f>
        <v>678050</v>
      </c>
      <c r="N78">
        <f>ValProdTot!N18</f>
        <v>696162</v>
      </c>
      <c r="O78">
        <f>ValProdTot!O18</f>
        <v>687268</v>
      </c>
      <c r="P78">
        <f>ValProdTot!P18</f>
        <v>711893</v>
      </c>
      <c r="Q78">
        <f>ValProdTot!Q18</f>
        <v>734429</v>
      </c>
      <c r="R78">
        <f>ValProdTot!R18</f>
        <v>704287</v>
      </c>
      <c r="S78">
        <f>ValProdTot!S18</f>
        <v>713855</v>
      </c>
      <c r="T78">
        <f>ValProdTot!T18</f>
        <v>721473</v>
      </c>
      <c r="U78">
        <f>ValProdTot!U18</f>
        <v>736672</v>
      </c>
      <c r="V78">
        <f>ValProdTot!V18</f>
        <v>766118</v>
      </c>
      <c r="W78">
        <f>ValProdTot!W18</f>
        <v>773833</v>
      </c>
      <c r="X78">
        <f>ValProdTot!X18</f>
        <v>777696</v>
      </c>
      <c r="Y78">
        <f>ValProdTot!Y18</f>
        <v>800215</v>
      </c>
      <c r="Z78">
        <f>ValProdTot!Z18</f>
        <v>808211</v>
      </c>
      <c r="AA78">
        <f>ValProdTot!AA18</f>
        <v>813673</v>
      </c>
      <c r="AB78">
        <f>ValProdTot!AB18</f>
        <v>822891</v>
      </c>
      <c r="AC78">
        <f>ValProdTot!AC18</f>
        <v>830566</v>
      </c>
      <c r="AD78">
        <f>ValProdTot!AD18</f>
        <v>868245</v>
      </c>
      <c r="AE78">
        <f>ValProdTot!AE18</f>
        <v>875209</v>
      </c>
      <c r="AF78">
        <f>ValProdTot!AF18</f>
        <v>869297</v>
      </c>
      <c r="AG78">
        <f>ValProdTot!AG18</f>
        <v>885393</v>
      </c>
      <c r="AH78">
        <f>ValProdTot!AH18</f>
        <v>918571</v>
      </c>
      <c r="AI78">
        <f>ValProdTot!AI18</f>
        <v>973449</v>
      </c>
      <c r="AJ78">
        <f>ValProdTot!AJ18</f>
        <v>1028143</v>
      </c>
      <c r="AK78">
        <f>ValProdTot!AK18</f>
        <v>1083766</v>
      </c>
      <c r="AL78">
        <f>ValProdTot!AL18</f>
        <v>1165598</v>
      </c>
      <c r="AM78">
        <f>ValProdTot!AM18</f>
        <v>1196319</v>
      </c>
      <c r="AN78">
        <f>ValProdTot!AN18</f>
        <v>1281921</v>
      </c>
      <c r="AO78">
        <f>ValProdTot!AO18</f>
        <v>1282927</v>
      </c>
      <c r="AP78">
        <f>ValProdTot!AP18</f>
        <v>1347085</v>
      </c>
      <c r="AQ78">
        <f>ValProdTot!AQ18</f>
        <v>1402871</v>
      </c>
      <c r="AR78">
        <f>ValProdTot!AR18</f>
        <v>1377844</v>
      </c>
      <c r="AS78">
        <f>ValProdTot!AS18</f>
        <v>1436892</v>
      </c>
      <c r="AT78">
        <f>ValProdTot!AT18</f>
        <v>1496324</v>
      </c>
      <c r="AU78">
        <f>ValProdTot!AU18</f>
        <v>1495944</v>
      </c>
      <c r="AV78">
        <f>ValProdTot!AV18</f>
        <v>1576980</v>
      </c>
      <c r="AW78">
        <f>ValProdTot!AW18</f>
        <v>1655515</v>
      </c>
      <c r="AX78">
        <f>ValProdTot!AX18</f>
        <v>1736339</v>
      </c>
      <c r="AY78">
        <f>ValProdTot!AY18</f>
        <v>1792539</v>
      </c>
      <c r="AZ78">
        <f>ValProdTot!AZ18</f>
        <v>1810184</v>
      </c>
      <c r="BA78">
        <f>ValProdTot!BA18</f>
        <v>1869077</v>
      </c>
      <c r="BB78">
        <f>ValProdTot!BB18</f>
        <v>2034752</v>
      </c>
      <c r="BC78">
        <f>ValProdTot!BC18</f>
        <v>1907415</v>
      </c>
    </row>
    <row r="79" spans="1:55">
      <c r="A79">
        <f>VLOOKUP(C79,SelectCntr!$A$2:$C$52,3,0)</f>
        <v>1</v>
      </c>
      <c r="B79" t="str">
        <f>ValProdTot!B19</f>
        <v>Côte d'Ivoire</v>
      </c>
      <c r="C79">
        <f>ValProdTot!C19</f>
        <v>107</v>
      </c>
      <c r="D79" t="str">
        <f>ValProdTot!D19</f>
        <v>Côte d'Ivoire</v>
      </c>
      <c r="E79">
        <f>ValProdTot!E19</f>
        <v>152</v>
      </c>
      <c r="F79" t="str">
        <f>ValProdTot!F19</f>
        <v>Gross Production Value (constant 2004-2006 1000 I$)</v>
      </c>
      <c r="G79">
        <f>ValProdTot!G19</f>
        <v>1103894</v>
      </c>
      <c r="H79">
        <f>ValProdTot!H19</f>
        <v>1145691</v>
      </c>
      <c r="I79">
        <f>ValProdTot!I19</f>
        <v>1256651</v>
      </c>
      <c r="J79">
        <f>ValProdTot!J19</f>
        <v>1405589</v>
      </c>
      <c r="K79">
        <f>ValProdTot!K19</f>
        <v>1353274</v>
      </c>
      <c r="L79">
        <f>ValProdTot!L19</f>
        <v>1499811</v>
      </c>
      <c r="M79">
        <f>ValProdTot!M19</f>
        <v>1415320</v>
      </c>
      <c r="N79">
        <f>ValProdTot!N19</f>
        <v>1628718</v>
      </c>
      <c r="O79">
        <f>ValProdTot!O19</f>
        <v>1640340</v>
      </c>
      <c r="P79">
        <f>ValProdTot!P19</f>
        <v>1739201</v>
      </c>
      <c r="Q79">
        <f>ValProdTot!Q19</f>
        <v>1818088</v>
      </c>
      <c r="R79">
        <f>ValProdTot!R19</f>
        <v>1819154</v>
      </c>
      <c r="S79">
        <f>ValProdTot!S19</f>
        <v>1973093</v>
      </c>
      <c r="T79">
        <f>ValProdTot!T19</f>
        <v>2060334</v>
      </c>
      <c r="U79">
        <f>ValProdTot!U19</f>
        <v>2340706</v>
      </c>
      <c r="V79">
        <f>ValProdTot!V19</f>
        <v>2348702</v>
      </c>
      <c r="W79">
        <f>ValProdTot!W19</f>
        <v>2377469</v>
      </c>
      <c r="X79">
        <f>ValProdTot!X19</f>
        <v>2416942</v>
      </c>
      <c r="Y79">
        <f>ValProdTot!Y19</f>
        <v>2642048</v>
      </c>
      <c r="Z79">
        <f>ValProdTot!Z19</f>
        <v>2761347</v>
      </c>
      <c r="AA79">
        <f>ValProdTot!AA19</f>
        <v>2985558</v>
      </c>
      <c r="AB79">
        <f>ValProdTot!AB19</f>
        <v>2841663</v>
      </c>
      <c r="AC79">
        <f>ValProdTot!AC19</f>
        <v>2835969</v>
      </c>
      <c r="AD79">
        <f>ValProdTot!AD19</f>
        <v>3014108</v>
      </c>
      <c r="AE79">
        <f>ValProdTot!AE19</f>
        <v>3233095</v>
      </c>
      <c r="AF79">
        <f>ValProdTot!AF19</f>
        <v>3338452</v>
      </c>
      <c r="AG79">
        <f>ValProdTot!AG19</f>
        <v>3464952</v>
      </c>
      <c r="AH79">
        <f>ValProdTot!AH19</f>
        <v>3619888</v>
      </c>
      <c r="AI79">
        <f>ValProdTot!AI19</f>
        <v>3704275</v>
      </c>
      <c r="AJ79">
        <f>ValProdTot!AJ19</f>
        <v>3954524</v>
      </c>
      <c r="AK79">
        <f>ValProdTot!AK19</f>
        <v>3881014</v>
      </c>
      <c r="AL79">
        <f>ValProdTot!AL19</f>
        <v>4053158</v>
      </c>
      <c r="AM79">
        <f>ValProdTot!AM19</f>
        <v>4005951</v>
      </c>
      <c r="AN79">
        <f>ValProdTot!AN19</f>
        <v>4154598</v>
      </c>
      <c r="AO79">
        <f>ValProdTot!AO19</f>
        <v>4533785</v>
      </c>
      <c r="AP79">
        <f>ValProdTot!AP19</f>
        <v>4777842</v>
      </c>
      <c r="AQ79">
        <f>ValProdTot!AQ19</f>
        <v>5011889</v>
      </c>
      <c r="AR79">
        <f>ValProdTot!AR19</f>
        <v>5177275</v>
      </c>
      <c r="AS79">
        <f>ValProdTot!AS19</f>
        <v>5279063</v>
      </c>
      <c r="AT79">
        <f>ValProdTot!AT19</f>
        <v>5663687</v>
      </c>
      <c r="AU79">
        <f>ValProdTot!AU19</f>
        <v>5311061</v>
      </c>
      <c r="AV79">
        <f>ValProdTot!AV19</f>
        <v>5386914</v>
      </c>
      <c r="AW79">
        <f>ValProdTot!AW19</f>
        <v>5339927</v>
      </c>
      <c r="AX79">
        <f>ValProdTot!AX19</f>
        <v>5440466</v>
      </c>
      <c r="AY79">
        <f>ValProdTot!AY19</f>
        <v>5734612</v>
      </c>
      <c r="AZ79">
        <f>ValProdTot!AZ19</f>
        <v>5847717</v>
      </c>
      <c r="BA79">
        <f>ValProdTot!BA19</f>
        <v>5870327</v>
      </c>
      <c r="BB79">
        <f>ValProdTot!BB19</f>
        <v>6164380</v>
      </c>
      <c r="BC79">
        <f>ValProdTot!BC19</f>
        <v>5974427</v>
      </c>
    </row>
    <row r="80" spans="1:55">
      <c r="A80">
        <f>VLOOKUP(C80,SelectCntr!$A$2:$C$52,3,0)</f>
        <v>2</v>
      </c>
      <c r="B80" t="str">
        <f>ValProdTot!B20</f>
        <v>Kenya</v>
      </c>
      <c r="C80">
        <f>ValProdTot!C20</f>
        <v>114</v>
      </c>
      <c r="D80" t="str">
        <f>ValProdTot!D20</f>
        <v>Kenya</v>
      </c>
      <c r="E80">
        <f>ValProdTot!E20</f>
        <v>152</v>
      </c>
      <c r="F80" t="str">
        <f>ValProdTot!F20</f>
        <v>Gross Production Value (constant 2004-2006 1000 I$)</v>
      </c>
      <c r="G80">
        <f>ValProdTot!G20</f>
        <v>1449913</v>
      </c>
      <c r="H80">
        <f>ValProdTot!H20</f>
        <v>1506541</v>
      </c>
      <c r="I80">
        <f>ValProdTot!I20</f>
        <v>1509595</v>
      </c>
      <c r="J80">
        <f>ValProdTot!J20</f>
        <v>1553570</v>
      </c>
      <c r="K80">
        <f>ValProdTot!K20</f>
        <v>1598634</v>
      </c>
      <c r="L80">
        <f>ValProdTot!L20</f>
        <v>1610925</v>
      </c>
      <c r="M80">
        <f>ValProdTot!M20</f>
        <v>1659856</v>
      </c>
      <c r="N80">
        <f>ValProdTot!N20</f>
        <v>1773041</v>
      </c>
      <c r="O80">
        <f>ValProdTot!O20</f>
        <v>1835940</v>
      </c>
      <c r="P80">
        <f>ValProdTot!P20</f>
        <v>1873275</v>
      </c>
      <c r="Q80">
        <f>ValProdTot!Q20</f>
        <v>1913291</v>
      </c>
      <c r="R80">
        <f>ValProdTot!R20</f>
        <v>2011157</v>
      </c>
      <c r="S80">
        <f>ValProdTot!S20</f>
        <v>2102847</v>
      </c>
      <c r="T80">
        <f>ValProdTot!T20</f>
        <v>2135732</v>
      </c>
      <c r="U80">
        <f>ValProdTot!U20</f>
        <v>2170981</v>
      </c>
      <c r="V80">
        <f>ValProdTot!V20</f>
        <v>2351531</v>
      </c>
      <c r="W80">
        <f>ValProdTot!W20</f>
        <v>2587520</v>
      </c>
      <c r="X80">
        <f>ValProdTot!X20</f>
        <v>2604980</v>
      </c>
      <c r="Y80">
        <f>ValProdTot!Y20</f>
        <v>2714876</v>
      </c>
      <c r="Z80">
        <f>ValProdTot!Z20</f>
        <v>2615883</v>
      </c>
      <c r="AA80">
        <f>ValProdTot!AA20</f>
        <v>2627229</v>
      </c>
      <c r="AB80">
        <f>ValProdTot!AB20</f>
        <v>2942075</v>
      </c>
      <c r="AC80">
        <f>ValProdTot!AC20</f>
        <v>3041826</v>
      </c>
      <c r="AD80">
        <f>ValProdTot!AD20</f>
        <v>2783528</v>
      </c>
      <c r="AE80">
        <f>ValProdTot!AE20</f>
        <v>3142860</v>
      </c>
      <c r="AF80">
        <f>ValProdTot!AF20</f>
        <v>3459838</v>
      </c>
      <c r="AG80">
        <f>ValProdTot!AG20</f>
        <v>3474337</v>
      </c>
      <c r="AH80">
        <f>ValProdTot!AH20</f>
        <v>3777496</v>
      </c>
      <c r="AI80">
        <f>ValProdTot!AI20</f>
        <v>3992787</v>
      </c>
      <c r="AJ80">
        <f>ValProdTot!AJ20</f>
        <v>3914669</v>
      </c>
      <c r="AK80">
        <f>ValProdTot!AK20</f>
        <v>4014705</v>
      </c>
      <c r="AL80">
        <f>ValProdTot!AL20</f>
        <v>4204584</v>
      </c>
      <c r="AM80">
        <f>ValProdTot!AM20</f>
        <v>4067173</v>
      </c>
      <c r="AN80">
        <f>ValProdTot!AN20</f>
        <v>4135837</v>
      </c>
      <c r="AO80">
        <f>ValProdTot!AO20</f>
        <v>4211539</v>
      </c>
      <c r="AP80">
        <f>ValProdTot!AP20</f>
        <v>3995678</v>
      </c>
      <c r="AQ80">
        <f>ValProdTot!AQ20</f>
        <v>4085852</v>
      </c>
      <c r="AR80">
        <f>ValProdTot!AR20</f>
        <v>4340582</v>
      </c>
      <c r="AS80">
        <f>ValProdTot!AS20</f>
        <v>4669228</v>
      </c>
      <c r="AT80">
        <f>ValProdTot!AT20</f>
        <v>4322803</v>
      </c>
      <c r="AU80">
        <f>ValProdTot!AU20</f>
        <v>4801606</v>
      </c>
      <c r="AV80">
        <f>ValProdTot!AV20</f>
        <v>5032763</v>
      </c>
      <c r="AW80">
        <f>ValProdTot!AW20</f>
        <v>5139834</v>
      </c>
      <c r="AX80">
        <f>ValProdTot!AX20</f>
        <v>5230287</v>
      </c>
      <c r="AY80">
        <f>ValProdTot!AY20</f>
        <v>5400199</v>
      </c>
      <c r="AZ80">
        <f>ValProdTot!AZ20</f>
        <v>6024799</v>
      </c>
      <c r="BA80">
        <f>ValProdTot!BA20</f>
        <v>6365066</v>
      </c>
      <c r="BB80">
        <f>ValProdTot!BB20</f>
        <v>5901491</v>
      </c>
      <c r="BC80">
        <f>ValProdTot!BC20</f>
        <v>6078951</v>
      </c>
    </row>
    <row r="81" spans="1:55">
      <c r="A81">
        <f>VLOOKUP(C81,SelectCntr!$A$2:$C$52,3,0)</f>
        <v>3</v>
      </c>
      <c r="B81" t="str">
        <f>ValProdTot!B21</f>
        <v>Lesotho</v>
      </c>
      <c r="C81">
        <f>ValProdTot!C21</f>
        <v>122</v>
      </c>
      <c r="D81" t="str">
        <f>ValProdTot!D21</f>
        <v>Lesotho</v>
      </c>
      <c r="E81">
        <f>ValProdTot!E21</f>
        <v>152</v>
      </c>
      <c r="F81" t="str">
        <f>ValProdTot!F21</f>
        <v>Gross Production Value (constant 2004-2006 1000 I$)</v>
      </c>
      <c r="G81">
        <f>ValProdTot!G21</f>
        <v>89980</v>
      </c>
      <c r="H81">
        <f>ValProdTot!H21</f>
        <v>92064</v>
      </c>
      <c r="I81">
        <f>ValProdTot!I21</f>
        <v>91505</v>
      </c>
      <c r="J81">
        <f>ValProdTot!J21</f>
        <v>84272</v>
      </c>
      <c r="K81">
        <f>ValProdTot!K21</f>
        <v>88902</v>
      </c>
      <c r="L81">
        <f>ValProdTot!L21</f>
        <v>93897</v>
      </c>
      <c r="M81">
        <f>ValProdTot!M21</f>
        <v>97753</v>
      </c>
      <c r="N81">
        <f>ValProdTot!N21</f>
        <v>98991</v>
      </c>
      <c r="O81">
        <f>ValProdTot!O21</f>
        <v>106370</v>
      </c>
      <c r="P81">
        <f>ValProdTot!P21</f>
        <v>104104</v>
      </c>
      <c r="Q81">
        <f>ValProdTot!Q21</f>
        <v>104522</v>
      </c>
      <c r="R81">
        <f>ValProdTot!R21</f>
        <v>89931</v>
      </c>
      <c r="S81">
        <f>ValProdTot!S21</f>
        <v>104408</v>
      </c>
      <c r="T81">
        <f>ValProdTot!T21</f>
        <v>123297</v>
      </c>
      <c r="U81">
        <f>ValProdTot!U21</f>
        <v>104121</v>
      </c>
      <c r="V81">
        <f>ValProdTot!V21</f>
        <v>88524</v>
      </c>
      <c r="W81">
        <f>ValProdTot!W21</f>
        <v>112865</v>
      </c>
      <c r="X81">
        <f>ValProdTot!X21</f>
        <v>111647</v>
      </c>
      <c r="Y81">
        <f>ValProdTot!Y21</f>
        <v>108681</v>
      </c>
      <c r="Z81">
        <f>ValProdTot!Z21</f>
        <v>110099</v>
      </c>
      <c r="AA81">
        <f>ValProdTot!AA21</f>
        <v>115774</v>
      </c>
      <c r="AB81">
        <f>ValProdTot!AB21</f>
        <v>115251</v>
      </c>
      <c r="AC81">
        <f>ValProdTot!AC21</f>
        <v>114319</v>
      </c>
      <c r="AD81">
        <f>ValProdTot!AD21</f>
        <v>118602</v>
      </c>
      <c r="AE81">
        <f>ValProdTot!AE21</f>
        <v>114070</v>
      </c>
      <c r="AF81">
        <f>ValProdTot!AF21</f>
        <v>112348</v>
      </c>
      <c r="AG81">
        <f>ValProdTot!AG21</f>
        <v>116394</v>
      </c>
      <c r="AH81">
        <f>ValProdTot!AH21</f>
        <v>129132</v>
      </c>
      <c r="AI81">
        <f>ValProdTot!AI21</f>
        <v>125836</v>
      </c>
      <c r="AJ81">
        <f>ValProdTot!AJ21</f>
        <v>127001</v>
      </c>
      <c r="AK81">
        <f>ValProdTot!AK21</f>
        <v>97155</v>
      </c>
      <c r="AL81">
        <f>ValProdTot!AL21</f>
        <v>109812</v>
      </c>
      <c r="AM81">
        <f>ValProdTot!AM21</f>
        <v>121813</v>
      </c>
      <c r="AN81">
        <f>ValProdTot!AN21</f>
        <v>130120</v>
      </c>
      <c r="AO81">
        <f>ValProdTot!AO21</f>
        <v>111715</v>
      </c>
      <c r="AP81">
        <f>ValProdTot!AP21</f>
        <v>130684</v>
      </c>
      <c r="AQ81">
        <f>ValProdTot!AQ21</f>
        <v>131822</v>
      </c>
      <c r="AR81">
        <f>ValProdTot!AR21</f>
        <v>116798</v>
      </c>
      <c r="AS81">
        <f>ValProdTot!AS21</f>
        <v>133234</v>
      </c>
      <c r="AT81">
        <f>ValProdTot!AT21</f>
        <v>128814</v>
      </c>
      <c r="AU81">
        <f>ValProdTot!AU21</f>
        <v>143897</v>
      </c>
      <c r="AV81">
        <f>ValProdTot!AV21</f>
        <v>123501</v>
      </c>
      <c r="AW81">
        <f>ValProdTot!AW21</f>
        <v>115248</v>
      </c>
      <c r="AX81">
        <f>ValProdTot!AX21</f>
        <v>121568</v>
      </c>
      <c r="AY81">
        <f>ValProdTot!AY21</f>
        <v>129457</v>
      </c>
      <c r="AZ81">
        <f>ValProdTot!AZ21</f>
        <v>109982</v>
      </c>
      <c r="BA81">
        <f>ValProdTot!BA21</f>
        <v>129664</v>
      </c>
      <c r="BB81">
        <f>ValProdTot!BB21</f>
        <v>126357</v>
      </c>
      <c r="BC81">
        <f>ValProdTot!BC21</f>
        <v>121025</v>
      </c>
    </row>
    <row r="82" spans="1:55">
      <c r="A82">
        <f>VLOOKUP(C82,SelectCntr!$A$2:$C$52,3,0)</f>
        <v>1</v>
      </c>
      <c r="B82" t="str">
        <f>ValProdTot!B22</f>
        <v>Liberia</v>
      </c>
      <c r="C82">
        <f>ValProdTot!C22</f>
        <v>123</v>
      </c>
      <c r="D82" t="str">
        <f>ValProdTot!D22</f>
        <v>Liberia</v>
      </c>
      <c r="E82">
        <f>ValProdTot!E22</f>
        <v>152</v>
      </c>
      <c r="F82" t="str">
        <f>ValProdTot!F22</f>
        <v>Gross Production Value (constant 2004-2006 1000 I$)</v>
      </c>
      <c r="G82">
        <f>ValProdTot!G22</f>
        <v>177751</v>
      </c>
      <c r="H82">
        <f>ValProdTot!H22</f>
        <v>184720</v>
      </c>
      <c r="I82">
        <f>ValProdTot!I22</f>
        <v>182870</v>
      </c>
      <c r="J82">
        <f>ValProdTot!J22</f>
        <v>187351</v>
      </c>
      <c r="K82">
        <f>ValProdTot!K22</f>
        <v>201897</v>
      </c>
      <c r="L82">
        <f>ValProdTot!L22</f>
        <v>214791</v>
      </c>
      <c r="M82">
        <f>ValProdTot!M22</f>
        <v>220492</v>
      </c>
      <c r="N82">
        <f>ValProdTot!N22</f>
        <v>229329</v>
      </c>
      <c r="O82">
        <f>ValProdTot!O22</f>
        <v>234324</v>
      </c>
      <c r="P82">
        <f>ValProdTot!P22</f>
        <v>265928</v>
      </c>
      <c r="Q82">
        <f>ValProdTot!Q22</f>
        <v>275379</v>
      </c>
      <c r="R82">
        <f>ValProdTot!R22</f>
        <v>276769</v>
      </c>
      <c r="S82">
        <f>ValProdTot!S22</f>
        <v>284355</v>
      </c>
      <c r="T82">
        <f>ValProdTot!T22</f>
        <v>299135</v>
      </c>
      <c r="U82">
        <f>ValProdTot!U22</f>
        <v>290219</v>
      </c>
      <c r="V82">
        <f>ValProdTot!V22</f>
        <v>302643</v>
      </c>
      <c r="W82">
        <f>ValProdTot!W22</f>
        <v>308341</v>
      </c>
      <c r="X82">
        <f>ValProdTot!X22</f>
        <v>308563</v>
      </c>
      <c r="Y82">
        <f>ValProdTot!Y22</f>
        <v>311390</v>
      </c>
      <c r="Z82">
        <f>ValProdTot!Z22</f>
        <v>319729</v>
      </c>
      <c r="AA82">
        <f>ValProdTot!AA22</f>
        <v>327280</v>
      </c>
      <c r="AB82">
        <f>ValProdTot!AB22</f>
        <v>329941</v>
      </c>
      <c r="AC82">
        <f>ValProdTot!AC22</f>
        <v>334714</v>
      </c>
      <c r="AD82">
        <f>ValProdTot!AD22</f>
        <v>354259</v>
      </c>
      <c r="AE82">
        <f>ValProdTot!AE22</f>
        <v>361467</v>
      </c>
      <c r="AF82">
        <f>ValProdTot!AF22</f>
        <v>365634</v>
      </c>
      <c r="AG82">
        <f>ValProdTot!AG22</f>
        <v>374638</v>
      </c>
      <c r="AH82">
        <f>ValProdTot!AH22</f>
        <v>381309</v>
      </c>
      <c r="AI82">
        <f>ValProdTot!AI22</f>
        <v>376694</v>
      </c>
      <c r="AJ82">
        <f>ValProdTot!AJ22</f>
        <v>256750</v>
      </c>
      <c r="AK82">
        <f>ValProdTot!AK22</f>
        <v>204988</v>
      </c>
      <c r="AL82">
        <f>ValProdTot!AL22</f>
        <v>227069</v>
      </c>
      <c r="AM82">
        <f>ValProdTot!AM22</f>
        <v>231729</v>
      </c>
      <c r="AN82">
        <f>ValProdTot!AN22</f>
        <v>190829</v>
      </c>
      <c r="AO82">
        <f>ValProdTot!AO22</f>
        <v>192998</v>
      </c>
      <c r="AP82">
        <f>ValProdTot!AP22</f>
        <v>237093</v>
      </c>
      <c r="AQ82">
        <f>ValProdTot!AQ22</f>
        <v>317268</v>
      </c>
      <c r="AR82">
        <f>ValProdTot!AR22</f>
        <v>350484</v>
      </c>
      <c r="AS82">
        <f>ValProdTot!AS22</f>
        <v>378040</v>
      </c>
      <c r="AT82">
        <f>ValProdTot!AT22</f>
        <v>396639</v>
      </c>
      <c r="AU82">
        <f>ValProdTot!AU22</f>
        <v>385777</v>
      </c>
      <c r="AV82">
        <f>ValProdTot!AV22</f>
        <v>385367</v>
      </c>
      <c r="AW82">
        <f>ValProdTot!AW22</f>
        <v>381203</v>
      </c>
      <c r="AX82">
        <f>ValProdTot!AX22</f>
        <v>399375</v>
      </c>
      <c r="AY82">
        <f>ValProdTot!AY22</f>
        <v>414853</v>
      </c>
      <c r="AZ82">
        <f>ValProdTot!AZ22</f>
        <v>374083</v>
      </c>
      <c r="BA82">
        <f>ValProdTot!BA22</f>
        <v>435875</v>
      </c>
      <c r="BB82">
        <f>ValProdTot!BB22</f>
        <v>432794</v>
      </c>
      <c r="BC82">
        <f>ValProdTot!BC22</f>
        <v>397755</v>
      </c>
    </row>
    <row r="83" spans="1:55">
      <c r="A83">
        <f>VLOOKUP(C83,SelectCntr!$A$2:$C$52,3,0)</f>
        <v>2</v>
      </c>
      <c r="B83" t="str">
        <f>ValProdTot!B23</f>
        <v>Madagascar</v>
      </c>
      <c r="C83">
        <f>ValProdTot!C23</f>
        <v>129</v>
      </c>
      <c r="D83" t="str">
        <f>ValProdTot!D23</f>
        <v>Madagascar</v>
      </c>
      <c r="E83">
        <f>ValProdTot!E23</f>
        <v>152</v>
      </c>
      <c r="F83" t="str">
        <f>ValProdTot!F23</f>
        <v>Gross Production Value (constant 2004-2006 1000 I$)</v>
      </c>
      <c r="G83">
        <f>ValProdTot!G23</f>
        <v>1447986</v>
      </c>
      <c r="H83">
        <f>ValProdTot!H23</f>
        <v>1510632</v>
      </c>
      <c r="I83">
        <f>ValProdTot!I23</f>
        <v>1545195</v>
      </c>
      <c r="J83">
        <f>ValProdTot!J23</f>
        <v>1617775</v>
      </c>
      <c r="K83">
        <f>ValProdTot!K23</f>
        <v>1579445</v>
      </c>
      <c r="L83">
        <f>ValProdTot!L23</f>
        <v>1678764</v>
      </c>
      <c r="M83">
        <f>ValProdTot!M23</f>
        <v>1754768</v>
      </c>
      <c r="N83">
        <f>ValProdTot!N23</f>
        <v>1783629</v>
      </c>
      <c r="O83">
        <f>ValProdTot!O23</f>
        <v>1847254</v>
      </c>
      <c r="P83">
        <f>ValProdTot!P23</f>
        <v>1883187</v>
      </c>
      <c r="Q83">
        <f>ValProdTot!Q23</f>
        <v>1859677</v>
      </c>
      <c r="R83">
        <f>ValProdTot!R23</f>
        <v>1914815</v>
      </c>
      <c r="S83">
        <f>ValProdTot!S23</f>
        <v>1929099</v>
      </c>
      <c r="T83">
        <f>ValProdTot!T23</f>
        <v>2143827</v>
      </c>
      <c r="U83">
        <f>ValProdTot!U23</f>
        <v>2113934</v>
      </c>
      <c r="V83">
        <f>ValProdTot!V23</f>
        <v>2148220</v>
      </c>
      <c r="W83">
        <f>ValProdTot!W23</f>
        <v>2000190</v>
      </c>
      <c r="X83">
        <f>ValProdTot!X23</f>
        <v>2156070</v>
      </c>
      <c r="Y83">
        <f>ValProdTot!Y23</f>
        <v>2069555</v>
      </c>
      <c r="Z83">
        <f>ValProdTot!Z23</f>
        <v>2156437</v>
      </c>
      <c r="AA83">
        <f>ValProdTot!AA23</f>
        <v>2159017</v>
      </c>
      <c r="AB83">
        <f>ValProdTot!AB23</f>
        <v>2178368</v>
      </c>
      <c r="AC83">
        <f>ValProdTot!AC23</f>
        <v>2260141</v>
      </c>
      <c r="AD83">
        <f>ValProdTot!AD23</f>
        <v>2324042</v>
      </c>
      <c r="AE83">
        <f>ValProdTot!AE23</f>
        <v>2339161</v>
      </c>
      <c r="AF83">
        <f>ValProdTot!AF23</f>
        <v>2404443</v>
      </c>
      <c r="AG83">
        <f>ValProdTot!AG23</f>
        <v>2373177</v>
      </c>
      <c r="AH83">
        <f>ValProdTot!AH23</f>
        <v>2409803</v>
      </c>
      <c r="AI83">
        <f>ValProdTot!AI23</f>
        <v>2505284</v>
      </c>
      <c r="AJ83">
        <f>ValProdTot!AJ23</f>
        <v>2523875</v>
      </c>
      <c r="AK83">
        <f>ValProdTot!AK23</f>
        <v>2565347</v>
      </c>
      <c r="AL83">
        <f>ValProdTot!AL23</f>
        <v>2539749</v>
      </c>
      <c r="AM83">
        <f>ValProdTot!AM23</f>
        <v>2632088</v>
      </c>
      <c r="AN83">
        <f>ValProdTot!AN23</f>
        <v>2550933</v>
      </c>
      <c r="AO83">
        <f>ValProdTot!AO23</f>
        <v>2612375</v>
      </c>
      <c r="AP83">
        <f>ValProdTot!AP23</f>
        <v>2657265</v>
      </c>
      <c r="AQ83">
        <f>ValProdTot!AQ23</f>
        <v>2696467</v>
      </c>
      <c r="AR83">
        <f>ValProdTot!AR23</f>
        <v>2675686</v>
      </c>
      <c r="AS83">
        <f>ValProdTot!AS23</f>
        <v>2701312</v>
      </c>
      <c r="AT83">
        <f>ValProdTot!AT23</f>
        <v>2636698</v>
      </c>
      <c r="AU83">
        <f>ValProdTot!AU23</f>
        <v>2669355</v>
      </c>
      <c r="AV83">
        <f>ValProdTot!AV23</f>
        <v>2591864</v>
      </c>
      <c r="AW83">
        <f>ValProdTot!AW23</f>
        <v>2643870</v>
      </c>
      <c r="AX83">
        <f>ValProdTot!AX23</f>
        <v>2755979</v>
      </c>
      <c r="AY83">
        <f>ValProdTot!AY23</f>
        <v>3092118</v>
      </c>
      <c r="AZ83">
        <f>ValProdTot!AZ23</f>
        <v>3117865</v>
      </c>
      <c r="BA83">
        <f>ValProdTot!BA23</f>
        <v>3005262</v>
      </c>
      <c r="BB83">
        <f>ValProdTot!BB23</f>
        <v>3298110</v>
      </c>
      <c r="BC83">
        <f>ValProdTot!BC23</f>
        <v>3337342</v>
      </c>
    </row>
    <row r="84" spans="1:55">
      <c r="A84">
        <f>VLOOKUP(C84,SelectCntr!$A$2:$C$52,3,0)</f>
        <v>3</v>
      </c>
      <c r="B84" t="str">
        <f>ValProdTot!B24</f>
        <v>Malawi</v>
      </c>
      <c r="C84">
        <f>ValProdTot!C24</f>
        <v>130</v>
      </c>
      <c r="D84" t="str">
        <f>ValProdTot!D24</f>
        <v>Malawi</v>
      </c>
      <c r="E84">
        <f>ValProdTot!E24</f>
        <v>152</v>
      </c>
      <c r="F84" t="str">
        <f>ValProdTot!F24</f>
        <v>Gross Production Value (constant 2004-2006 1000 I$)</v>
      </c>
      <c r="G84">
        <f>ValProdTot!G24</f>
        <v>435566</v>
      </c>
      <c r="H84">
        <f>ValProdTot!H24</f>
        <v>467437</v>
      </c>
      <c r="I84">
        <f>ValProdTot!I24</f>
        <v>456045</v>
      </c>
      <c r="J84">
        <f>ValProdTot!J24</f>
        <v>482450</v>
      </c>
      <c r="K84">
        <f>ValProdTot!K24</f>
        <v>513643</v>
      </c>
      <c r="L84">
        <f>ValProdTot!L24</f>
        <v>520785</v>
      </c>
      <c r="M84">
        <f>ValProdTot!M24</f>
        <v>596073</v>
      </c>
      <c r="N84">
        <f>ValProdTot!N24</f>
        <v>567690</v>
      </c>
      <c r="O84">
        <f>ValProdTot!O24</f>
        <v>585732</v>
      </c>
      <c r="P84">
        <f>ValProdTot!P24</f>
        <v>573629</v>
      </c>
      <c r="Q84">
        <f>ValProdTot!Q24</f>
        <v>674197</v>
      </c>
      <c r="R84">
        <f>ValProdTot!R24</f>
        <v>710886</v>
      </c>
      <c r="S84">
        <f>ValProdTot!S24</f>
        <v>750611</v>
      </c>
      <c r="T84">
        <f>ValProdTot!T24</f>
        <v>751322</v>
      </c>
      <c r="U84">
        <f>ValProdTot!U24</f>
        <v>745584</v>
      </c>
      <c r="V84">
        <f>ValProdTot!V24</f>
        <v>795019</v>
      </c>
      <c r="W84">
        <f>ValProdTot!W24</f>
        <v>872889</v>
      </c>
      <c r="X84">
        <f>ValProdTot!X24</f>
        <v>887559</v>
      </c>
      <c r="Y84">
        <f>ValProdTot!Y24</f>
        <v>880249</v>
      </c>
      <c r="Z84">
        <f>ValProdTot!Z24</f>
        <v>868411</v>
      </c>
      <c r="AA84">
        <f>ValProdTot!AA24</f>
        <v>911292</v>
      </c>
      <c r="AB84">
        <f>ValProdTot!AB24</f>
        <v>961497</v>
      </c>
      <c r="AC84">
        <f>ValProdTot!AC24</f>
        <v>913001</v>
      </c>
      <c r="AD84">
        <f>ValProdTot!AD24</f>
        <v>947025</v>
      </c>
      <c r="AE84">
        <f>ValProdTot!AE24</f>
        <v>951330</v>
      </c>
      <c r="AF84">
        <f>ValProdTot!AF24</f>
        <v>974607</v>
      </c>
      <c r="AG84">
        <f>ValProdTot!AG24</f>
        <v>966844</v>
      </c>
      <c r="AH84">
        <f>ValProdTot!AH24</f>
        <v>1011515</v>
      </c>
      <c r="AI84">
        <f>ValProdTot!AI24</f>
        <v>1013177</v>
      </c>
      <c r="AJ84">
        <f>ValProdTot!AJ24</f>
        <v>1028250</v>
      </c>
      <c r="AK84">
        <f>ValProdTot!AK24</f>
        <v>1118519</v>
      </c>
      <c r="AL84">
        <f>ValProdTot!AL24</f>
        <v>925706</v>
      </c>
      <c r="AM84">
        <f>ValProdTot!AM24</f>
        <v>1183136</v>
      </c>
      <c r="AN84">
        <f>ValProdTot!AN24</f>
        <v>968084</v>
      </c>
      <c r="AO84">
        <f>ValProdTot!AO24</f>
        <v>1174096</v>
      </c>
      <c r="AP84">
        <f>ValProdTot!AP24</f>
        <v>1359897</v>
      </c>
      <c r="AQ84">
        <f>ValProdTot!AQ24</f>
        <v>1325675</v>
      </c>
      <c r="AR84">
        <f>ValProdTot!AR24</f>
        <v>1478903</v>
      </c>
      <c r="AS84">
        <f>ValProdTot!AS24</f>
        <v>1657462</v>
      </c>
      <c r="AT84">
        <f>ValProdTot!AT24</f>
        <v>1930815</v>
      </c>
      <c r="AU84">
        <f>ValProdTot!AU24</f>
        <v>2065555</v>
      </c>
      <c r="AV84">
        <f>ValProdTot!AV24</f>
        <v>1651841</v>
      </c>
      <c r="AW84">
        <f>ValProdTot!AW24</f>
        <v>1880514</v>
      </c>
      <c r="AX84">
        <f>ValProdTot!AX24</f>
        <v>1947156</v>
      </c>
      <c r="AY84">
        <f>ValProdTot!AY24</f>
        <v>1690763</v>
      </c>
      <c r="AZ84">
        <f>ValProdTot!AZ24</f>
        <v>2298524</v>
      </c>
      <c r="BA84">
        <f>ValProdTot!BA24</f>
        <v>2612519</v>
      </c>
      <c r="BB84">
        <f>ValProdTot!BB24</f>
        <v>2638861</v>
      </c>
      <c r="BC84">
        <f>ValProdTot!BC24</f>
        <v>2626854</v>
      </c>
    </row>
    <row r="85" spans="1:55">
      <c r="A85">
        <f>VLOOKUP(C85,SelectCntr!$A$2:$C$52,3,0)</f>
        <v>1</v>
      </c>
      <c r="B85" t="str">
        <f>ValProdTot!B25</f>
        <v>Mali</v>
      </c>
      <c r="C85">
        <f>ValProdTot!C25</f>
        <v>133</v>
      </c>
      <c r="D85" t="str">
        <f>ValProdTot!D25</f>
        <v>Mali</v>
      </c>
      <c r="E85">
        <f>ValProdTot!E25</f>
        <v>152</v>
      </c>
      <c r="F85" t="str">
        <f>ValProdTot!F25</f>
        <v>Gross Production Value (constant 2004-2006 1000 I$)</v>
      </c>
      <c r="G85">
        <f>ValProdTot!G25</f>
        <v>652282</v>
      </c>
      <c r="H85">
        <f>ValProdTot!H25</f>
        <v>700037</v>
      </c>
      <c r="I85">
        <f>ValProdTot!I25</f>
        <v>720181</v>
      </c>
      <c r="J85">
        <f>ValProdTot!J25</f>
        <v>724869</v>
      </c>
      <c r="K85">
        <f>ValProdTot!K25</f>
        <v>767573</v>
      </c>
      <c r="L85">
        <f>ValProdTot!L25</f>
        <v>779175</v>
      </c>
      <c r="M85">
        <f>ValProdTot!M25</f>
        <v>828055</v>
      </c>
      <c r="N85">
        <f>ValProdTot!N25</f>
        <v>814727</v>
      </c>
      <c r="O85">
        <f>ValProdTot!O25</f>
        <v>894007</v>
      </c>
      <c r="P85">
        <f>ValProdTot!P25</f>
        <v>902269</v>
      </c>
      <c r="Q85">
        <f>ValProdTot!Q25</f>
        <v>892008</v>
      </c>
      <c r="R85">
        <f>ValProdTot!R25</f>
        <v>795481</v>
      </c>
      <c r="S85">
        <f>ValProdTot!S25</f>
        <v>728965</v>
      </c>
      <c r="T85">
        <f>ValProdTot!T25</f>
        <v>830424</v>
      </c>
      <c r="U85">
        <f>ValProdTot!U25</f>
        <v>956536</v>
      </c>
      <c r="V85">
        <f>ValProdTot!V25</f>
        <v>991194</v>
      </c>
      <c r="W85">
        <f>ValProdTot!W25</f>
        <v>987278</v>
      </c>
      <c r="X85">
        <f>ValProdTot!X25</f>
        <v>1044404</v>
      </c>
      <c r="Y85">
        <f>ValProdTot!Y25</f>
        <v>1067488</v>
      </c>
      <c r="Z85">
        <f>ValProdTot!Z25</f>
        <v>1063604</v>
      </c>
      <c r="AA85">
        <f>ValProdTot!AA25</f>
        <v>1172914</v>
      </c>
      <c r="AB85">
        <f>ValProdTot!AB25</f>
        <v>1229836</v>
      </c>
      <c r="AC85">
        <f>ValProdTot!AC25</f>
        <v>1220214</v>
      </c>
      <c r="AD85">
        <f>ValProdTot!AD25</f>
        <v>1104946</v>
      </c>
      <c r="AE85">
        <f>ValProdTot!AE25</f>
        <v>1190945</v>
      </c>
      <c r="AF85">
        <f>ValProdTot!AF25</f>
        <v>1285776</v>
      </c>
      <c r="AG85">
        <f>ValProdTot!AG25</f>
        <v>1249788</v>
      </c>
      <c r="AH85">
        <f>ValProdTot!AH25</f>
        <v>1466288</v>
      </c>
      <c r="AI85">
        <f>ValProdTot!AI25</f>
        <v>1455220</v>
      </c>
      <c r="AJ85">
        <f>ValProdTot!AJ25</f>
        <v>1474378</v>
      </c>
      <c r="AK85">
        <f>ValProdTot!AK25</f>
        <v>1622637</v>
      </c>
      <c r="AL85">
        <f>ValProdTot!AL25</f>
        <v>1484290</v>
      </c>
      <c r="AM85">
        <f>ValProdTot!AM25</f>
        <v>1495739</v>
      </c>
      <c r="AN85">
        <f>ValProdTot!AN25</f>
        <v>1646903</v>
      </c>
      <c r="AO85">
        <f>ValProdTot!AO25</f>
        <v>1684259</v>
      </c>
      <c r="AP85">
        <f>ValProdTot!AP25</f>
        <v>1777099</v>
      </c>
      <c r="AQ85">
        <f>ValProdTot!AQ25</f>
        <v>1843547</v>
      </c>
      <c r="AR85">
        <f>ValProdTot!AR25</f>
        <v>1964172</v>
      </c>
      <c r="AS85">
        <f>ValProdTot!AS25</f>
        <v>2053956</v>
      </c>
      <c r="AT85">
        <f>ValProdTot!AT25</f>
        <v>1773084</v>
      </c>
      <c r="AU85">
        <f>ValProdTot!AU25</f>
        <v>2119977</v>
      </c>
      <c r="AV85">
        <f>ValProdTot!AV25</f>
        <v>2036270</v>
      </c>
      <c r="AW85">
        <f>ValProdTot!AW25</f>
        <v>2428510</v>
      </c>
      <c r="AX85">
        <f>ValProdTot!AX25</f>
        <v>2280289</v>
      </c>
      <c r="AY85">
        <f>ValProdTot!AY25</f>
        <v>2449920</v>
      </c>
      <c r="AZ85">
        <f>ValProdTot!AZ25</f>
        <v>2410406</v>
      </c>
      <c r="BA85">
        <f>ValProdTot!BA25</f>
        <v>2520655</v>
      </c>
      <c r="BB85">
        <f>ValProdTot!BB25</f>
        <v>2903053</v>
      </c>
      <c r="BC85">
        <f>ValProdTot!BC25</f>
        <v>3207302</v>
      </c>
    </row>
    <row r="86" spans="1:55">
      <c r="A86">
        <f>VLOOKUP(C86,SelectCntr!$A$2:$C$52,3,0)</f>
        <v>1</v>
      </c>
      <c r="B86" t="str">
        <f>ValProdTot!B26</f>
        <v>Mauritania</v>
      </c>
      <c r="C86">
        <f>ValProdTot!C26</f>
        <v>136</v>
      </c>
      <c r="D86" t="str">
        <f>ValProdTot!D26</f>
        <v>Mauritania</v>
      </c>
      <c r="E86">
        <f>ValProdTot!E26</f>
        <v>152</v>
      </c>
      <c r="F86" t="str">
        <f>ValProdTot!F26</f>
        <v>Gross Production Value (constant 2004-2006 1000 I$)</v>
      </c>
      <c r="G86">
        <f>ValProdTot!G26</f>
        <v>237474</v>
      </c>
      <c r="H86">
        <f>ValProdTot!H26</f>
        <v>242331</v>
      </c>
      <c r="I86">
        <f>ValProdTot!I26</f>
        <v>249404</v>
      </c>
      <c r="J86">
        <f>ValProdTot!J26</f>
        <v>257259</v>
      </c>
      <c r="K86">
        <f>ValProdTot!K26</f>
        <v>265519</v>
      </c>
      <c r="L86">
        <f>ValProdTot!L26</f>
        <v>269452</v>
      </c>
      <c r="M86">
        <f>ValProdTot!M26</f>
        <v>274645</v>
      </c>
      <c r="N86">
        <f>ValProdTot!N26</f>
        <v>283523</v>
      </c>
      <c r="O86">
        <f>ValProdTot!O26</f>
        <v>275946</v>
      </c>
      <c r="P86">
        <f>ValProdTot!P26</f>
        <v>275564</v>
      </c>
      <c r="Q86">
        <f>ValProdTot!Q26</f>
        <v>268414</v>
      </c>
      <c r="R86">
        <f>ValProdTot!R26</f>
        <v>254776</v>
      </c>
      <c r="S86">
        <f>ValProdTot!S26</f>
        <v>222524</v>
      </c>
      <c r="T86">
        <f>ValProdTot!T26</f>
        <v>213379</v>
      </c>
      <c r="U86">
        <f>ValProdTot!U26</f>
        <v>220985</v>
      </c>
      <c r="V86">
        <f>ValProdTot!V26</f>
        <v>242095</v>
      </c>
      <c r="W86">
        <f>ValProdTot!W26</f>
        <v>258304</v>
      </c>
      <c r="X86">
        <f>ValProdTot!X26</f>
        <v>272115</v>
      </c>
      <c r="Y86">
        <f>ValProdTot!Y26</f>
        <v>276980</v>
      </c>
      <c r="Z86">
        <f>ValProdTot!Z26</f>
        <v>291670</v>
      </c>
      <c r="AA86">
        <f>ValProdTot!AA26</f>
        <v>302091</v>
      </c>
      <c r="AB86">
        <f>ValProdTot!AB26</f>
        <v>292686</v>
      </c>
      <c r="AC86">
        <f>ValProdTot!AC26</f>
        <v>278315</v>
      </c>
      <c r="AD86">
        <f>ValProdTot!AD26</f>
        <v>268942</v>
      </c>
      <c r="AE86">
        <f>ValProdTot!AE26</f>
        <v>293644</v>
      </c>
      <c r="AF86">
        <f>ValProdTot!AF26</f>
        <v>298567</v>
      </c>
      <c r="AG86">
        <f>ValProdTot!AG26</f>
        <v>306522</v>
      </c>
      <c r="AH86">
        <f>ValProdTot!AH26</f>
        <v>316526</v>
      </c>
      <c r="AI86">
        <f>ValProdTot!AI26</f>
        <v>334118</v>
      </c>
      <c r="AJ86">
        <f>ValProdTot!AJ26</f>
        <v>337886</v>
      </c>
      <c r="AK86">
        <f>ValProdTot!AK26</f>
        <v>344301</v>
      </c>
      <c r="AL86">
        <f>ValProdTot!AL26</f>
        <v>333793</v>
      </c>
      <c r="AM86">
        <f>ValProdTot!AM26</f>
        <v>324060</v>
      </c>
      <c r="AN86">
        <f>ValProdTot!AN26</f>
        <v>332889</v>
      </c>
      <c r="AO86">
        <f>ValProdTot!AO26</f>
        <v>346594</v>
      </c>
      <c r="AP86">
        <f>ValProdTot!AP26</f>
        <v>368510</v>
      </c>
      <c r="AQ86">
        <f>ValProdTot!AQ26</f>
        <v>364726</v>
      </c>
      <c r="AR86">
        <f>ValProdTot!AR26</f>
        <v>374645</v>
      </c>
      <c r="AS86">
        <f>ValProdTot!AS26</f>
        <v>381633</v>
      </c>
      <c r="AT86">
        <f>ValProdTot!AT26</f>
        <v>392614</v>
      </c>
      <c r="AU86">
        <f>ValProdTot!AU26</f>
        <v>396135</v>
      </c>
      <c r="AV86">
        <f>ValProdTot!AV26</f>
        <v>414855</v>
      </c>
      <c r="AW86">
        <f>ValProdTot!AW26</f>
        <v>429721</v>
      </c>
      <c r="AX86">
        <f>ValProdTot!AX26</f>
        <v>427554</v>
      </c>
      <c r="AY86">
        <f>ValProdTot!AY26</f>
        <v>444414</v>
      </c>
      <c r="AZ86">
        <f>ValProdTot!AZ26</f>
        <v>444176</v>
      </c>
      <c r="BA86">
        <f>ValProdTot!BA26</f>
        <v>448522</v>
      </c>
      <c r="BB86">
        <f>ValProdTot!BB26</f>
        <v>459494</v>
      </c>
      <c r="BC86">
        <f>ValProdTot!BC26</f>
        <v>470387</v>
      </c>
    </row>
    <row r="87" spans="1:55">
      <c r="A87">
        <f>VLOOKUP(C87,SelectCntr!$A$2:$C$52,3,0)</f>
        <v>3</v>
      </c>
      <c r="B87" t="str">
        <f>ValProdTot!B27</f>
        <v>Mauritius</v>
      </c>
      <c r="C87">
        <f>ValProdTot!C27</f>
        <v>137</v>
      </c>
      <c r="D87" t="str">
        <f>ValProdTot!D27</f>
        <v>Mauritius</v>
      </c>
      <c r="E87">
        <f>ValProdTot!E27</f>
        <v>152</v>
      </c>
      <c r="F87" t="str">
        <f>ValProdTot!F27</f>
        <v>Gross Production Value (constant 2004-2006 1000 I$)</v>
      </c>
      <c r="G87">
        <f>ValProdTot!G27</f>
        <v>184967</v>
      </c>
      <c r="H87">
        <f>ValProdTot!H27</f>
        <v>177610</v>
      </c>
      <c r="I87">
        <f>ValProdTot!I27</f>
        <v>217224</v>
      </c>
      <c r="J87">
        <f>ValProdTot!J27</f>
        <v>169462</v>
      </c>
      <c r="K87">
        <f>ValProdTot!K27</f>
        <v>225100</v>
      </c>
      <c r="L87">
        <f>ValProdTot!L27</f>
        <v>187845</v>
      </c>
      <c r="M87">
        <f>ValProdTot!M27</f>
        <v>222466</v>
      </c>
      <c r="N87">
        <f>ValProdTot!N27</f>
        <v>200506</v>
      </c>
      <c r="O87">
        <f>ValProdTot!O27</f>
        <v>222377</v>
      </c>
      <c r="P87">
        <f>ValProdTot!P27</f>
        <v>197146</v>
      </c>
      <c r="Q87">
        <f>ValProdTot!Q27</f>
        <v>205478</v>
      </c>
      <c r="R87">
        <f>ValProdTot!R27</f>
        <v>239532</v>
      </c>
      <c r="S87">
        <f>ValProdTot!S27</f>
        <v>237797</v>
      </c>
      <c r="T87">
        <f>ValProdTot!T27</f>
        <v>231270</v>
      </c>
      <c r="U87">
        <f>ValProdTot!U27</f>
        <v>174667</v>
      </c>
      <c r="V87">
        <f>ValProdTot!V27</f>
        <v>246756</v>
      </c>
      <c r="W87">
        <f>ValProdTot!W27</f>
        <v>234997</v>
      </c>
      <c r="X87">
        <f>ValProdTot!X27</f>
        <v>239607</v>
      </c>
      <c r="Y87">
        <f>ValProdTot!Y27</f>
        <v>244493</v>
      </c>
      <c r="Z87">
        <f>ValProdTot!Z27</f>
        <v>185371</v>
      </c>
      <c r="AA87">
        <f>ValProdTot!AA27</f>
        <v>211852</v>
      </c>
      <c r="AB87">
        <f>ValProdTot!AB27</f>
        <v>255395</v>
      </c>
      <c r="AC87">
        <f>ValProdTot!AC27</f>
        <v>214314</v>
      </c>
      <c r="AD87">
        <f>ValProdTot!AD27</f>
        <v>209276</v>
      </c>
      <c r="AE87">
        <f>ValProdTot!AE27</f>
        <v>229514</v>
      </c>
      <c r="AF87">
        <f>ValProdTot!AF27</f>
        <v>246319</v>
      </c>
      <c r="AG87">
        <f>ValProdTot!AG27</f>
        <v>252150</v>
      </c>
      <c r="AH87">
        <f>ValProdTot!AH27</f>
        <v>231622</v>
      </c>
      <c r="AI87">
        <f>ValProdTot!AI27</f>
        <v>230038</v>
      </c>
      <c r="AJ87">
        <f>ValProdTot!AJ27</f>
        <v>238031</v>
      </c>
      <c r="AK87">
        <f>ValProdTot!AK27</f>
        <v>239619</v>
      </c>
      <c r="AL87">
        <f>ValProdTot!AL27</f>
        <v>250900</v>
      </c>
      <c r="AM87">
        <f>ValProdTot!AM27</f>
        <v>243846</v>
      </c>
      <c r="AN87">
        <f>ValProdTot!AN27</f>
        <v>225752</v>
      </c>
      <c r="AO87">
        <f>ValProdTot!AO27</f>
        <v>242325</v>
      </c>
      <c r="AP87">
        <f>ValProdTot!AP27</f>
        <v>242942</v>
      </c>
      <c r="AQ87">
        <f>ValProdTot!AQ27</f>
        <v>261843</v>
      </c>
      <c r="AR87">
        <f>ValProdTot!AR27</f>
        <v>254957</v>
      </c>
      <c r="AS87">
        <f>ValProdTot!AS27</f>
        <v>198935</v>
      </c>
      <c r="AT87">
        <f>ValProdTot!AT27</f>
        <v>246153</v>
      </c>
      <c r="AU87">
        <f>ValProdTot!AU27</f>
        <v>280025</v>
      </c>
      <c r="AV87">
        <f>ValProdTot!AV27</f>
        <v>246542</v>
      </c>
      <c r="AW87">
        <f>ValProdTot!AW27</f>
        <v>261162</v>
      </c>
      <c r="AX87">
        <f>ValProdTot!AX27</f>
        <v>269019</v>
      </c>
      <c r="AY87">
        <f>ValProdTot!AY27</f>
        <v>255015</v>
      </c>
      <c r="AZ87">
        <f>ValProdTot!AZ27</f>
        <v>252921</v>
      </c>
      <c r="BA87">
        <f>ValProdTot!BA27</f>
        <v>239482</v>
      </c>
      <c r="BB87">
        <f>ValProdTot!BB27</f>
        <v>250580</v>
      </c>
      <c r="BC87">
        <f>ValProdTot!BC27</f>
        <v>256244</v>
      </c>
    </row>
    <row r="88" spans="1:55">
      <c r="A88">
        <f>VLOOKUP(C88,SelectCntr!$A$2:$C$52,3,0)</f>
        <v>3</v>
      </c>
      <c r="B88" t="str">
        <f>ValProdTot!B28</f>
        <v>Mozambique</v>
      </c>
      <c r="C88">
        <f>ValProdTot!C28</f>
        <v>144</v>
      </c>
      <c r="D88" t="str">
        <f>ValProdTot!D28</f>
        <v>Mozambique</v>
      </c>
      <c r="E88">
        <f>ValProdTot!E28</f>
        <v>152</v>
      </c>
      <c r="F88" t="str">
        <f>ValProdTot!F28</f>
        <v>Gross Production Value (constant 2004-2006 1000 I$)</v>
      </c>
      <c r="G88">
        <f>ValProdTot!G28</f>
        <v>977248</v>
      </c>
      <c r="H88">
        <f>ValProdTot!H28</f>
        <v>1007732</v>
      </c>
      <c r="I88">
        <f>ValProdTot!I28</f>
        <v>1021767</v>
      </c>
      <c r="J88">
        <f>ValProdTot!J28</f>
        <v>1076160</v>
      </c>
      <c r="K88">
        <f>ValProdTot!K28</f>
        <v>1045811</v>
      </c>
      <c r="L88">
        <f>ValProdTot!L28</f>
        <v>1065617</v>
      </c>
      <c r="M88">
        <f>ValProdTot!M28</f>
        <v>1112853</v>
      </c>
      <c r="N88">
        <f>ValProdTot!N28</f>
        <v>1217857</v>
      </c>
      <c r="O88">
        <f>ValProdTot!O28</f>
        <v>1216705</v>
      </c>
      <c r="P88">
        <f>ValProdTot!P28</f>
        <v>1273991</v>
      </c>
      <c r="Q88">
        <f>ValProdTot!Q28</f>
        <v>1317249</v>
      </c>
      <c r="R88">
        <f>ValProdTot!R28</f>
        <v>1364483</v>
      </c>
      <c r="S88">
        <f>ValProdTot!S28</f>
        <v>1421323</v>
      </c>
      <c r="T88">
        <f>ValProdTot!T28</f>
        <v>1375861</v>
      </c>
      <c r="U88">
        <f>ValProdTot!U28</f>
        <v>1274339</v>
      </c>
      <c r="V88">
        <f>ValProdTot!V28</f>
        <v>1200726</v>
      </c>
      <c r="W88">
        <f>ValProdTot!W28</f>
        <v>1171085</v>
      </c>
      <c r="X88">
        <f>ValProdTot!X28</f>
        <v>1149738</v>
      </c>
      <c r="Y88">
        <f>ValProdTot!Y28</f>
        <v>1149040</v>
      </c>
      <c r="Z88">
        <f>ValProdTot!Z28</f>
        <v>1191883</v>
      </c>
      <c r="AA88">
        <f>ValProdTot!AA28</f>
        <v>1205512</v>
      </c>
      <c r="AB88">
        <f>ValProdTot!AB28</f>
        <v>1160745</v>
      </c>
      <c r="AC88">
        <f>ValProdTot!AC28</f>
        <v>1093253</v>
      </c>
      <c r="AD88">
        <f>ValProdTot!AD28</f>
        <v>1066404</v>
      </c>
      <c r="AE88">
        <f>ValProdTot!AE28</f>
        <v>1057687</v>
      </c>
      <c r="AF88">
        <f>ValProdTot!AF28</f>
        <v>1080057</v>
      </c>
      <c r="AG88">
        <f>ValProdTot!AG28</f>
        <v>1066109</v>
      </c>
      <c r="AH88">
        <f>ValProdTot!AH28</f>
        <v>1069869</v>
      </c>
      <c r="AI88">
        <f>ValProdTot!AI28</f>
        <v>1102363</v>
      </c>
      <c r="AJ88">
        <f>ValProdTot!AJ28</f>
        <v>1161449</v>
      </c>
      <c r="AK88">
        <f>ValProdTot!AK28</f>
        <v>1041001</v>
      </c>
      <c r="AL88">
        <f>ValProdTot!AL28</f>
        <v>919188</v>
      </c>
      <c r="AM88">
        <f>ValProdTot!AM28</f>
        <v>1036588</v>
      </c>
      <c r="AN88">
        <f>ValProdTot!AN28</f>
        <v>1024218</v>
      </c>
      <c r="AO88">
        <f>ValProdTot!AO28</f>
        <v>1391325</v>
      </c>
      <c r="AP88">
        <f>ValProdTot!AP28</f>
        <v>1545742</v>
      </c>
      <c r="AQ88">
        <f>ValProdTot!AQ28</f>
        <v>1651725</v>
      </c>
      <c r="AR88">
        <f>ValProdTot!AR28</f>
        <v>1754809</v>
      </c>
      <c r="AS88">
        <f>ValProdTot!AS28</f>
        <v>1768331</v>
      </c>
      <c r="AT88">
        <f>ValProdTot!AT28</f>
        <v>1638434</v>
      </c>
      <c r="AU88">
        <f>ValProdTot!AU28</f>
        <v>1751540</v>
      </c>
      <c r="AV88">
        <f>ValProdTot!AV28</f>
        <v>1767961</v>
      </c>
      <c r="AW88">
        <f>ValProdTot!AW28</f>
        <v>1837823</v>
      </c>
      <c r="AX88">
        <f>ValProdTot!AX28</f>
        <v>1907836</v>
      </c>
      <c r="AY88">
        <f>ValProdTot!AY28</f>
        <v>1991477</v>
      </c>
      <c r="AZ88">
        <f>ValProdTot!AZ28</f>
        <v>2053307</v>
      </c>
      <c r="BA88">
        <f>ValProdTot!BA28</f>
        <v>1914376</v>
      </c>
      <c r="BB88">
        <f>ValProdTot!BB28</f>
        <v>2001397</v>
      </c>
      <c r="BC88">
        <f>ValProdTot!BC28</f>
        <v>1998758</v>
      </c>
    </row>
    <row r="89" spans="1:55">
      <c r="A89">
        <f>VLOOKUP(C89,SelectCntr!$A$2:$C$52,3,0)</f>
        <v>3</v>
      </c>
      <c r="B89" t="str">
        <f>ValProdTot!B29</f>
        <v>Namibia</v>
      </c>
      <c r="C89">
        <f>ValProdTot!C29</f>
        <v>147</v>
      </c>
      <c r="D89" t="str">
        <f>ValProdTot!D29</f>
        <v>Namibia</v>
      </c>
      <c r="E89">
        <f>ValProdTot!E29</f>
        <v>152</v>
      </c>
      <c r="F89" t="str">
        <f>ValProdTot!F29</f>
        <v>Gross Production Value (constant 2004-2006 1000 I$)</v>
      </c>
      <c r="G89">
        <f>ValProdTot!G29</f>
        <v>300014</v>
      </c>
      <c r="H89">
        <f>ValProdTot!H29</f>
        <v>261062</v>
      </c>
      <c r="I89">
        <f>ValProdTot!I29</f>
        <v>322663</v>
      </c>
      <c r="J89">
        <f>ValProdTot!J29</f>
        <v>324726</v>
      </c>
      <c r="K89">
        <f>ValProdTot!K29</f>
        <v>319279</v>
      </c>
      <c r="L89">
        <f>ValProdTot!L29</f>
        <v>301904</v>
      </c>
      <c r="M89">
        <f>ValProdTot!M29</f>
        <v>347687</v>
      </c>
      <c r="N89">
        <f>ValProdTot!N29</f>
        <v>365653</v>
      </c>
      <c r="O89">
        <f>ValProdTot!O29</f>
        <v>358848</v>
      </c>
      <c r="P89">
        <f>ValProdTot!P29</f>
        <v>388104</v>
      </c>
      <c r="Q89">
        <f>ValProdTot!Q29</f>
        <v>421274</v>
      </c>
      <c r="R89">
        <f>ValProdTot!R29</f>
        <v>466852</v>
      </c>
      <c r="S89">
        <f>ValProdTot!S29</f>
        <v>484263</v>
      </c>
      <c r="T89">
        <f>ValProdTot!T29</f>
        <v>495856</v>
      </c>
      <c r="U89">
        <f>ValProdTot!U29</f>
        <v>332372</v>
      </c>
      <c r="V89">
        <f>ValProdTot!V29</f>
        <v>366409</v>
      </c>
      <c r="W89">
        <f>ValProdTot!W29</f>
        <v>349069</v>
      </c>
      <c r="X89">
        <f>ValProdTot!X29</f>
        <v>379645</v>
      </c>
      <c r="Y89">
        <f>ValProdTot!Y29</f>
        <v>395076</v>
      </c>
      <c r="Z89">
        <f>ValProdTot!Z29</f>
        <v>418427</v>
      </c>
      <c r="AA89">
        <f>ValProdTot!AA29</f>
        <v>428772</v>
      </c>
      <c r="AB89">
        <f>ValProdTot!AB29</f>
        <v>333847</v>
      </c>
      <c r="AC89">
        <f>ValProdTot!AC29</f>
        <v>287331</v>
      </c>
      <c r="AD89">
        <f>ValProdTot!AD29</f>
        <v>296853</v>
      </c>
      <c r="AE89">
        <f>ValProdTot!AE29</f>
        <v>319233</v>
      </c>
      <c r="AF89">
        <f>ValProdTot!AF29</f>
        <v>332960</v>
      </c>
      <c r="AG89">
        <f>ValProdTot!AG29</f>
        <v>358464</v>
      </c>
      <c r="AH89">
        <f>ValProdTot!AH29</f>
        <v>359837</v>
      </c>
      <c r="AI89">
        <f>ValProdTot!AI29</f>
        <v>388324</v>
      </c>
      <c r="AJ89">
        <f>ValProdTot!AJ29</f>
        <v>369917</v>
      </c>
      <c r="AK89">
        <f>ValProdTot!AK29</f>
        <v>394523</v>
      </c>
      <c r="AL89">
        <f>ValProdTot!AL29</f>
        <v>392009</v>
      </c>
      <c r="AM89">
        <f>ValProdTot!AM29</f>
        <v>402562</v>
      </c>
      <c r="AN89">
        <f>ValProdTot!AN29</f>
        <v>429149</v>
      </c>
      <c r="AO89">
        <f>ValProdTot!AO29</f>
        <v>410241</v>
      </c>
      <c r="AP89">
        <f>ValProdTot!AP29</f>
        <v>447134</v>
      </c>
      <c r="AQ89">
        <f>ValProdTot!AQ29</f>
        <v>290370</v>
      </c>
      <c r="AR89">
        <f>ValProdTot!AR29</f>
        <v>400210</v>
      </c>
      <c r="AS89">
        <f>ValProdTot!AS29</f>
        <v>396061</v>
      </c>
      <c r="AT89">
        <f>ValProdTot!AT29</f>
        <v>386112</v>
      </c>
      <c r="AU89">
        <f>ValProdTot!AU29</f>
        <v>394505</v>
      </c>
      <c r="AV89">
        <f>ValProdTot!AV29</f>
        <v>387105</v>
      </c>
      <c r="AW89">
        <f>ValProdTot!AW29</f>
        <v>404615</v>
      </c>
      <c r="AX89">
        <f>ValProdTot!AX29</f>
        <v>431587</v>
      </c>
      <c r="AY89">
        <f>ValProdTot!AY29</f>
        <v>473110</v>
      </c>
      <c r="AZ89">
        <f>ValProdTot!AZ29</f>
        <v>458715</v>
      </c>
      <c r="BA89">
        <f>ValProdTot!BA29</f>
        <v>466900</v>
      </c>
      <c r="BB89">
        <f>ValProdTot!BB29</f>
        <v>409163</v>
      </c>
      <c r="BC89">
        <f>ValProdTot!BC29</f>
        <v>408903</v>
      </c>
    </row>
    <row r="90" spans="1:55">
      <c r="A90">
        <f>VLOOKUP(C90,SelectCntr!$A$2:$C$52,3,0)</f>
        <v>1</v>
      </c>
      <c r="B90" t="str">
        <f>ValProdTot!B30</f>
        <v>Niger</v>
      </c>
      <c r="C90">
        <f>ValProdTot!C30</f>
        <v>158</v>
      </c>
      <c r="D90" t="str">
        <f>ValProdTot!D30</f>
        <v>Niger</v>
      </c>
      <c r="E90">
        <f>ValProdTot!E30</f>
        <v>152</v>
      </c>
      <c r="F90" t="str">
        <f>ValProdTot!F30</f>
        <v>Gross Production Value (constant 2004-2006 1000 I$)</v>
      </c>
      <c r="G90">
        <f>ValProdTot!G30</f>
        <v>588695</v>
      </c>
      <c r="H90">
        <f>ValProdTot!H30</f>
        <v>664782</v>
      </c>
      <c r="I90">
        <f>ValProdTot!I30</f>
        <v>698235</v>
      </c>
      <c r="J90">
        <f>ValProdTot!J30</f>
        <v>698882</v>
      </c>
      <c r="K90">
        <f>ValProdTot!K30</f>
        <v>703285</v>
      </c>
      <c r="L90">
        <f>ValProdTot!L30</f>
        <v>747901</v>
      </c>
      <c r="M90">
        <f>ValProdTot!M30</f>
        <v>815416</v>
      </c>
      <c r="N90">
        <f>ValProdTot!N30</f>
        <v>761313</v>
      </c>
      <c r="O90">
        <f>ValProdTot!O30</f>
        <v>827521</v>
      </c>
      <c r="P90">
        <f>ValProdTot!P30</f>
        <v>792953</v>
      </c>
      <c r="Q90">
        <f>ValProdTot!Q30</f>
        <v>804006</v>
      </c>
      <c r="R90">
        <f>ValProdTot!R30</f>
        <v>797820</v>
      </c>
      <c r="S90">
        <f>ValProdTot!S30</f>
        <v>602014</v>
      </c>
      <c r="T90">
        <f>ValProdTot!T30</f>
        <v>701404</v>
      </c>
      <c r="U90">
        <f>ValProdTot!U30</f>
        <v>671872</v>
      </c>
      <c r="V90">
        <f>ValProdTot!V30</f>
        <v>782194</v>
      </c>
      <c r="W90">
        <f>ValProdTot!W30</f>
        <v>924423</v>
      </c>
      <c r="X90">
        <f>ValProdTot!X30</f>
        <v>957749</v>
      </c>
      <c r="Y90">
        <f>ValProdTot!Y30</f>
        <v>965203</v>
      </c>
      <c r="Z90">
        <f>ValProdTot!Z30</f>
        <v>1040891</v>
      </c>
      <c r="AA90">
        <f>ValProdTot!AA30</f>
        <v>1026390</v>
      </c>
      <c r="AB90">
        <f>ValProdTot!AB30</f>
        <v>1027845</v>
      </c>
      <c r="AC90">
        <f>ValProdTot!AC30</f>
        <v>1025029</v>
      </c>
      <c r="AD90">
        <f>ValProdTot!AD30</f>
        <v>806815</v>
      </c>
      <c r="AE90">
        <f>ValProdTot!AE30</f>
        <v>827690</v>
      </c>
      <c r="AF90">
        <f>ValProdTot!AF30</f>
        <v>917433</v>
      </c>
      <c r="AG90">
        <f>ValProdTot!AG30</f>
        <v>850526</v>
      </c>
      <c r="AH90">
        <f>ValProdTot!AH30</f>
        <v>1070929</v>
      </c>
      <c r="AI90">
        <f>ValProdTot!AI30</f>
        <v>1028071</v>
      </c>
      <c r="AJ90">
        <f>ValProdTot!AJ30</f>
        <v>1081664</v>
      </c>
      <c r="AK90">
        <f>ValProdTot!AK30</f>
        <v>1189194</v>
      </c>
      <c r="AL90">
        <f>ValProdTot!AL30</f>
        <v>1226520</v>
      </c>
      <c r="AM90">
        <f>ValProdTot!AM30</f>
        <v>1122383</v>
      </c>
      <c r="AN90">
        <f>ValProdTot!AN30</f>
        <v>1352815</v>
      </c>
      <c r="AO90">
        <f>ValProdTot!AO30</f>
        <v>1217525</v>
      </c>
      <c r="AP90">
        <f>ValProdTot!AP30</f>
        <v>1482003</v>
      </c>
      <c r="AQ90">
        <f>ValProdTot!AQ30</f>
        <v>1319107</v>
      </c>
      <c r="AR90">
        <f>ValProdTot!AR30</f>
        <v>1821528</v>
      </c>
      <c r="AS90">
        <f>ValProdTot!AS30</f>
        <v>1701702</v>
      </c>
      <c r="AT90">
        <f>ValProdTot!AT30</f>
        <v>1673533</v>
      </c>
      <c r="AU90">
        <f>ValProdTot!AU30</f>
        <v>1983168</v>
      </c>
      <c r="AV90">
        <f>ValProdTot!AV30</f>
        <v>2128652</v>
      </c>
      <c r="AW90">
        <f>ValProdTot!AW30</f>
        <v>2233200</v>
      </c>
      <c r="AX90">
        <f>ValProdTot!AX30</f>
        <v>2043282</v>
      </c>
      <c r="AY90">
        <f>ValProdTot!AY30</f>
        <v>2361173</v>
      </c>
      <c r="AZ90">
        <f>ValProdTot!AZ30</f>
        <v>2531668</v>
      </c>
      <c r="BA90">
        <f>ValProdTot!BA30</f>
        <v>2702598</v>
      </c>
      <c r="BB90">
        <f>ValProdTot!BB30</f>
        <v>3192381</v>
      </c>
      <c r="BC90">
        <f>ValProdTot!BC30</f>
        <v>3016250</v>
      </c>
    </row>
    <row r="91" spans="1:55">
      <c r="A91">
        <f>VLOOKUP(C91,SelectCntr!$A$2:$C$52,3,0)</f>
        <v>1</v>
      </c>
      <c r="B91" t="str">
        <f>ValProdTot!B31</f>
        <v>Nigeria</v>
      </c>
      <c r="C91">
        <f>ValProdTot!C31</f>
        <v>159</v>
      </c>
      <c r="D91" t="str">
        <f>ValProdTot!D31</f>
        <v>Nigeria</v>
      </c>
      <c r="E91">
        <f>ValProdTot!E31</f>
        <v>152</v>
      </c>
      <c r="F91" t="str">
        <f>ValProdTot!F31</f>
        <v>Gross Production Value (constant 2004-2006 1000 I$)</v>
      </c>
      <c r="G91">
        <f>ValProdTot!G31</f>
        <v>7767430</v>
      </c>
      <c r="H91">
        <f>ValProdTot!H31</f>
        <v>8075129</v>
      </c>
      <c r="I91">
        <f>ValProdTot!I31</f>
        <v>8492231</v>
      </c>
      <c r="J91">
        <f>ValProdTot!J31</f>
        <v>8786300</v>
      </c>
      <c r="K91">
        <f>ValProdTot!K31</f>
        <v>9198710</v>
      </c>
      <c r="L91">
        <f>ValProdTot!L31</f>
        <v>8970806</v>
      </c>
      <c r="M91">
        <f>ValProdTot!M31</f>
        <v>9374767</v>
      </c>
      <c r="N91">
        <f>ValProdTot!N31</f>
        <v>9545323</v>
      </c>
      <c r="O91">
        <f>ValProdTot!O31</f>
        <v>10647351</v>
      </c>
      <c r="P91">
        <f>ValProdTot!P31</f>
        <v>11627024</v>
      </c>
      <c r="Q91">
        <f>ValProdTot!Q31</f>
        <v>10462964</v>
      </c>
      <c r="R91">
        <f>ValProdTot!R31</f>
        <v>9185674</v>
      </c>
      <c r="S91">
        <f>ValProdTot!S31</f>
        <v>9596988</v>
      </c>
      <c r="T91">
        <f>ValProdTot!T31</f>
        <v>10547195</v>
      </c>
      <c r="U91">
        <f>ValProdTot!U31</f>
        <v>10244491</v>
      </c>
      <c r="V91">
        <f>ValProdTot!V31</f>
        <v>9642238</v>
      </c>
      <c r="W91">
        <f>ValProdTot!W31</f>
        <v>9491353</v>
      </c>
      <c r="X91">
        <f>ValProdTot!X31</f>
        <v>9270519</v>
      </c>
      <c r="Y91">
        <f>ValProdTot!Y31</f>
        <v>9477840</v>
      </c>
      <c r="Z91">
        <f>ValProdTot!Z31</f>
        <v>9973877</v>
      </c>
      <c r="AA91">
        <f>ValProdTot!AA31</f>
        <v>9952165</v>
      </c>
      <c r="AB91">
        <f>ValProdTot!AB31</f>
        <v>10224218</v>
      </c>
      <c r="AC91">
        <f>ValProdTot!AC31</f>
        <v>10386910</v>
      </c>
      <c r="AD91">
        <f>ValProdTot!AD31</f>
        <v>10894364</v>
      </c>
      <c r="AE91">
        <f>ValProdTot!AE31</f>
        <v>11684148</v>
      </c>
      <c r="AF91">
        <f>ValProdTot!AF31</f>
        <v>12296177</v>
      </c>
      <c r="AG91">
        <f>ValProdTot!AG31</f>
        <v>12579297</v>
      </c>
      <c r="AH91">
        <f>ValProdTot!AH31</f>
        <v>14497797</v>
      </c>
      <c r="AI91">
        <f>ValProdTot!AI31</f>
        <v>15863766</v>
      </c>
      <c r="AJ91">
        <f>ValProdTot!AJ31</f>
        <v>16950602</v>
      </c>
      <c r="AK91">
        <f>ValProdTot!AK31</f>
        <v>19239647</v>
      </c>
      <c r="AL91">
        <f>ValProdTot!AL31</f>
        <v>20731132</v>
      </c>
      <c r="AM91">
        <f>ValProdTot!AM31</f>
        <v>21980818</v>
      </c>
      <c r="AN91">
        <f>ValProdTot!AN31</f>
        <v>22710732</v>
      </c>
      <c r="AO91">
        <f>ValProdTot!AO31</f>
        <v>23383034</v>
      </c>
      <c r="AP91">
        <f>ValProdTot!AP31</f>
        <v>24327399</v>
      </c>
      <c r="AQ91">
        <f>ValProdTot!AQ31</f>
        <v>25290798</v>
      </c>
      <c r="AR91">
        <f>ValProdTot!AR31</f>
        <v>26695170</v>
      </c>
      <c r="AS91">
        <f>ValProdTot!AS31</f>
        <v>27789900</v>
      </c>
      <c r="AT91">
        <f>ValProdTot!AT31</f>
        <v>27920406</v>
      </c>
      <c r="AU91">
        <f>ValProdTot!AU31</f>
        <v>27891924</v>
      </c>
      <c r="AV91">
        <f>ValProdTot!AV31</f>
        <v>29203422</v>
      </c>
      <c r="AW91">
        <f>ValProdTot!AW31</f>
        <v>30927994</v>
      </c>
      <c r="AX91">
        <f>ValProdTot!AX31</f>
        <v>32934355</v>
      </c>
      <c r="AY91">
        <f>ValProdTot!AY31</f>
        <v>34359317</v>
      </c>
      <c r="AZ91">
        <f>ValProdTot!AZ31</f>
        <v>36167100</v>
      </c>
      <c r="BA91">
        <f>ValProdTot!BA31</f>
        <v>33522959</v>
      </c>
      <c r="BB91">
        <f>ValProdTot!BB31</f>
        <v>35891770</v>
      </c>
      <c r="BC91">
        <f>ValProdTot!BC31</f>
        <v>31200314</v>
      </c>
    </row>
    <row r="92" spans="1:55">
      <c r="A92">
        <f>VLOOKUP(C92,SelectCntr!$A$2:$C$52,3,0)</f>
        <v>1</v>
      </c>
      <c r="B92" t="str">
        <f>ValProdTot!B32</f>
        <v>Guinea-Bissau</v>
      </c>
      <c r="C92">
        <f>ValProdTot!C32</f>
        <v>175</v>
      </c>
      <c r="D92" t="str">
        <f>ValProdTot!D32</f>
        <v>Guinea-Bissau</v>
      </c>
      <c r="E92">
        <f>ValProdTot!E32</f>
        <v>152</v>
      </c>
      <c r="F92" t="str">
        <f>ValProdTot!F32</f>
        <v>Gross Production Value (constant 2004-2006 1000 I$)</v>
      </c>
      <c r="G92">
        <f>ValProdTot!G32</f>
        <v>101010</v>
      </c>
      <c r="H92">
        <f>ValProdTot!H32</f>
        <v>101459</v>
      </c>
      <c r="I92">
        <f>ValProdTot!I32</f>
        <v>98952</v>
      </c>
      <c r="J92">
        <f>ValProdTot!J32</f>
        <v>96257</v>
      </c>
      <c r="K92">
        <f>ValProdTot!K32</f>
        <v>88713</v>
      </c>
      <c r="L92">
        <f>ValProdTot!L32</f>
        <v>84541</v>
      </c>
      <c r="M92">
        <f>ValProdTot!M32</f>
        <v>83070</v>
      </c>
      <c r="N92">
        <f>ValProdTot!N32</f>
        <v>83506</v>
      </c>
      <c r="O92">
        <f>ValProdTot!O32</f>
        <v>80019</v>
      </c>
      <c r="P92">
        <f>ValProdTot!P32</f>
        <v>81210</v>
      </c>
      <c r="Q92">
        <f>ValProdTot!Q32</f>
        <v>75162</v>
      </c>
      <c r="R92">
        <f>ValProdTot!R32</f>
        <v>80400</v>
      </c>
      <c r="S92">
        <f>ValProdTot!S32</f>
        <v>78610</v>
      </c>
      <c r="T92">
        <f>ValProdTot!T32</f>
        <v>82103</v>
      </c>
      <c r="U92">
        <f>ValProdTot!U32</f>
        <v>92625</v>
      </c>
      <c r="V92">
        <f>ValProdTot!V32</f>
        <v>102266</v>
      </c>
      <c r="W92">
        <f>ValProdTot!W32</f>
        <v>96906</v>
      </c>
      <c r="X92">
        <f>ValProdTot!X32</f>
        <v>93134</v>
      </c>
      <c r="Y92">
        <f>ValProdTot!Y32</f>
        <v>96849</v>
      </c>
      <c r="Z92">
        <f>ValProdTot!Z32</f>
        <v>100165</v>
      </c>
      <c r="AA92">
        <f>ValProdTot!AA32</f>
        <v>109799</v>
      </c>
      <c r="AB92">
        <f>ValProdTot!AB32</f>
        <v>121234</v>
      </c>
      <c r="AC92">
        <f>ValProdTot!AC32</f>
        <v>111273</v>
      </c>
      <c r="AD92">
        <f>ValProdTot!AD32</f>
        <v>128622</v>
      </c>
      <c r="AE92">
        <f>ValProdTot!AE32</f>
        <v>128330</v>
      </c>
      <c r="AF92">
        <f>ValProdTot!AF32</f>
        <v>137055</v>
      </c>
      <c r="AG92">
        <f>ValProdTot!AG32</f>
        <v>135964</v>
      </c>
      <c r="AH92">
        <f>ValProdTot!AH32</f>
        <v>133936</v>
      </c>
      <c r="AI92">
        <f>ValProdTot!AI32</f>
        <v>146091</v>
      </c>
      <c r="AJ92">
        <f>ValProdTot!AJ32</f>
        <v>152161</v>
      </c>
      <c r="AK92">
        <f>ValProdTot!AK32</f>
        <v>147572</v>
      </c>
      <c r="AL92">
        <f>ValProdTot!AL32</f>
        <v>155410</v>
      </c>
      <c r="AM92">
        <f>ValProdTot!AM32</f>
        <v>163523</v>
      </c>
      <c r="AN92">
        <f>ValProdTot!AN32</f>
        <v>160228</v>
      </c>
      <c r="AO92">
        <f>ValProdTot!AO32</f>
        <v>167391</v>
      </c>
      <c r="AP92">
        <f>ValProdTot!AP32</f>
        <v>172738</v>
      </c>
      <c r="AQ92">
        <f>ValProdTot!AQ32</f>
        <v>185490</v>
      </c>
      <c r="AR92">
        <f>ValProdTot!AR32</f>
        <v>192389</v>
      </c>
      <c r="AS92">
        <f>ValProdTot!AS32</f>
        <v>203296</v>
      </c>
      <c r="AT92">
        <f>ValProdTot!AT32</f>
        <v>211577</v>
      </c>
      <c r="AU92">
        <f>ValProdTot!AU32</f>
        <v>218143</v>
      </c>
      <c r="AV92">
        <f>ValProdTot!AV32</f>
        <v>219681</v>
      </c>
      <c r="AW92">
        <f>ValProdTot!AW32</f>
        <v>219061</v>
      </c>
      <c r="AX92">
        <f>ValProdTot!AX32</f>
        <v>236145</v>
      </c>
      <c r="AY92">
        <f>ValProdTot!AY32</f>
        <v>241774</v>
      </c>
      <c r="AZ92">
        <f>ValProdTot!AZ32</f>
        <v>251985</v>
      </c>
      <c r="BA92">
        <f>ValProdTot!BA32</f>
        <v>252019</v>
      </c>
      <c r="BB92">
        <f>ValProdTot!BB32</f>
        <v>252470</v>
      </c>
      <c r="BC92">
        <f>ValProdTot!BC32</f>
        <v>239734</v>
      </c>
    </row>
    <row r="93" spans="1:55">
      <c r="A93">
        <f>VLOOKUP(C93,SelectCntr!$A$2:$C$52,3,0)</f>
        <v>2</v>
      </c>
      <c r="B93" t="str">
        <f>ValProdTot!B33</f>
        <v>Eritrea</v>
      </c>
      <c r="C93">
        <f>ValProdTot!C33</f>
        <v>178</v>
      </c>
      <c r="D93" t="str">
        <f>ValProdTot!D33</f>
        <v>Eritrea</v>
      </c>
      <c r="E93">
        <f>ValProdTot!E33</f>
        <v>152</v>
      </c>
      <c r="F93" t="str">
        <f>ValProdTot!F33</f>
        <v>Gross Production Value (constant 2004-2006 1000 I$)</v>
      </c>
      <c r="G93">
        <f>ValProdTot!G33</f>
        <v>0</v>
      </c>
      <c r="H93">
        <f>ValProdTot!H33</f>
        <v>0</v>
      </c>
      <c r="I93">
        <f>ValProdTot!I33</f>
        <v>0</v>
      </c>
      <c r="J93">
        <f>ValProdTot!J33</f>
        <v>0</v>
      </c>
      <c r="K93">
        <f>ValProdTot!K33</f>
        <v>0</v>
      </c>
      <c r="L93">
        <f>ValProdTot!L33</f>
        <v>0</v>
      </c>
      <c r="M93">
        <f>ValProdTot!M33</f>
        <v>0</v>
      </c>
      <c r="N93">
        <f>ValProdTot!N33</f>
        <v>0</v>
      </c>
      <c r="O93">
        <f>ValProdTot!O33</f>
        <v>0</v>
      </c>
      <c r="P93">
        <f>ValProdTot!P33</f>
        <v>0</v>
      </c>
      <c r="Q93">
        <f>ValProdTot!Q33</f>
        <v>0</v>
      </c>
      <c r="R93">
        <f>ValProdTot!R33</f>
        <v>0</v>
      </c>
      <c r="S93">
        <f>ValProdTot!S33</f>
        <v>0</v>
      </c>
      <c r="T93">
        <f>ValProdTot!T33</f>
        <v>0</v>
      </c>
      <c r="U93">
        <f>ValProdTot!U33</f>
        <v>0</v>
      </c>
      <c r="V93">
        <f>ValProdTot!V33</f>
        <v>0</v>
      </c>
      <c r="W93">
        <f>ValProdTot!W33</f>
        <v>0</v>
      </c>
      <c r="X93">
        <f>ValProdTot!X33</f>
        <v>0</v>
      </c>
      <c r="Y93">
        <f>ValProdTot!Y33</f>
        <v>0</v>
      </c>
      <c r="Z93">
        <f>ValProdTot!Z33</f>
        <v>0</v>
      </c>
      <c r="AA93">
        <f>ValProdTot!AA33</f>
        <v>0</v>
      </c>
      <c r="AB93">
        <f>ValProdTot!AB33</f>
        <v>0</v>
      </c>
      <c r="AC93">
        <f>ValProdTot!AC33</f>
        <v>0</v>
      </c>
      <c r="AD93">
        <f>ValProdTot!AD33</f>
        <v>0</v>
      </c>
      <c r="AE93">
        <f>ValProdTot!AE33</f>
        <v>0</v>
      </c>
      <c r="AF93">
        <f>ValProdTot!AF33</f>
        <v>0</v>
      </c>
      <c r="AG93">
        <f>ValProdTot!AG33</f>
        <v>0</v>
      </c>
      <c r="AH93">
        <f>ValProdTot!AH33</f>
        <v>0</v>
      </c>
      <c r="AI93">
        <f>ValProdTot!AI33</f>
        <v>0</v>
      </c>
      <c r="AJ93">
        <f>ValProdTot!AJ33</f>
        <v>0</v>
      </c>
      <c r="AK93">
        <f>ValProdTot!AK33</f>
        <v>0</v>
      </c>
      <c r="AL93">
        <f>ValProdTot!AL33</f>
        <v>0</v>
      </c>
      <c r="AM93">
        <f>ValProdTot!AM33</f>
        <v>136315</v>
      </c>
      <c r="AN93">
        <f>ValProdTot!AN33</f>
        <v>183504</v>
      </c>
      <c r="AO93">
        <f>ValProdTot!AO33</f>
        <v>169746</v>
      </c>
      <c r="AP93">
        <f>ValProdTot!AP33</f>
        <v>162680</v>
      </c>
      <c r="AQ93">
        <f>ValProdTot!AQ33</f>
        <v>164662</v>
      </c>
      <c r="AR93">
        <f>ValProdTot!AR33</f>
        <v>238575</v>
      </c>
      <c r="AS93">
        <f>ValProdTot!AS33</f>
        <v>213226</v>
      </c>
      <c r="AT93">
        <f>ValProdTot!AT33</f>
        <v>176970</v>
      </c>
      <c r="AU93">
        <f>ValProdTot!AU33</f>
        <v>196448</v>
      </c>
      <c r="AV93">
        <f>ValProdTot!AV33</f>
        <v>160886</v>
      </c>
      <c r="AW93">
        <f>ValProdTot!AW33</f>
        <v>185049</v>
      </c>
      <c r="AX93">
        <f>ValProdTot!AX33</f>
        <v>189740</v>
      </c>
      <c r="AY93">
        <f>ValProdTot!AY33</f>
        <v>235828</v>
      </c>
      <c r="AZ93">
        <f>ValProdTot!AZ33</f>
        <v>235578</v>
      </c>
      <c r="BA93">
        <f>ValProdTot!BA33</f>
        <v>258807</v>
      </c>
      <c r="BB93">
        <f>ValProdTot!BB33</f>
        <v>176295</v>
      </c>
      <c r="BC93">
        <f>ValProdTot!BC33</f>
        <v>219073</v>
      </c>
    </row>
    <row r="94" spans="1:55">
      <c r="A94">
        <f>VLOOKUP(C94,SelectCntr!$A$2:$C$52,3,0)</f>
        <v>3</v>
      </c>
      <c r="B94" t="str">
        <f>ValProdTot!B34</f>
        <v>Zimbabwe</v>
      </c>
      <c r="C94">
        <f>ValProdTot!C34</f>
        <v>181</v>
      </c>
      <c r="D94" t="str">
        <f>ValProdTot!D34</f>
        <v>Zimbabwe</v>
      </c>
      <c r="E94">
        <f>ValProdTot!E34</f>
        <v>152</v>
      </c>
      <c r="F94" t="str">
        <f>ValProdTot!F34</f>
        <v>Gross Production Value (constant 2004-2006 1000 I$)</v>
      </c>
      <c r="G94">
        <f>ValProdTot!G34</f>
        <v>716372</v>
      </c>
      <c r="H94">
        <f>ValProdTot!H34</f>
        <v>755911</v>
      </c>
      <c r="I94">
        <f>ValProdTot!I34</f>
        <v>704969</v>
      </c>
      <c r="J94">
        <f>ValProdTot!J34</f>
        <v>810574</v>
      </c>
      <c r="K94">
        <f>ValProdTot!K34</f>
        <v>774182</v>
      </c>
      <c r="L94">
        <f>ValProdTot!L34</f>
        <v>869533</v>
      </c>
      <c r="M94">
        <f>ValProdTot!M34</f>
        <v>900118</v>
      </c>
      <c r="N94">
        <f>ValProdTot!N34</f>
        <v>768161</v>
      </c>
      <c r="O94">
        <f>ValProdTot!O34</f>
        <v>1072350</v>
      </c>
      <c r="P94">
        <f>ValProdTot!P34</f>
        <v>916170</v>
      </c>
      <c r="Q94">
        <f>ValProdTot!Q34</f>
        <v>1161499</v>
      </c>
      <c r="R94">
        <f>ValProdTot!R34</f>
        <v>1320934</v>
      </c>
      <c r="S94">
        <f>ValProdTot!S34</f>
        <v>1112213</v>
      </c>
      <c r="T94">
        <f>ValProdTot!T34</f>
        <v>1324668</v>
      </c>
      <c r="U94">
        <f>ValProdTot!U34</f>
        <v>1262112</v>
      </c>
      <c r="V94">
        <f>ValProdTot!V34</f>
        <v>1376119</v>
      </c>
      <c r="W94">
        <f>ValProdTot!W34</f>
        <v>1342950</v>
      </c>
      <c r="X94">
        <f>ValProdTot!X34</f>
        <v>1336104</v>
      </c>
      <c r="Y94">
        <f>ValProdTot!Y34</f>
        <v>1235663</v>
      </c>
      <c r="Z94">
        <f>ValProdTot!Z34</f>
        <v>1264092</v>
      </c>
      <c r="AA94">
        <f>ValProdTot!AA34</f>
        <v>1391797</v>
      </c>
      <c r="AB94">
        <f>ValProdTot!AB34</f>
        <v>1293084</v>
      </c>
      <c r="AC94">
        <f>ValProdTot!AC34</f>
        <v>1141738</v>
      </c>
      <c r="AD94">
        <f>ValProdTot!AD34</f>
        <v>1328592</v>
      </c>
      <c r="AE94">
        <f>ValProdTot!AE34</f>
        <v>1637225</v>
      </c>
      <c r="AF94">
        <f>ValProdTot!AF34</f>
        <v>1575065</v>
      </c>
      <c r="AG94">
        <f>ValProdTot!AG34</f>
        <v>1386117</v>
      </c>
      <c r="AH94">
        <f>ValProdTot!AH34</f>
        <v>1702629</v>
      </c>
      <c r="AI94">
        <f>ValProdTot!AI34</f>
        <v>1598878</v>
      </c>
      <c r="AJ94">
        <f>ValProdTot!AJ34</f>
        <v>1579200</v>
      </c>
      <c r="AK94">
        <f>ValProdTot!AK34</f>
        <v>1583378</v>
      </c>
      <c r="AL94">
        <f>ValProdTot!AL34</f>
        <v>1149350</v>
      </c>
      <c r="AM94">
        <f>ValProdTot!AM34</f>
        <v>1533284</v>
      </c>
      <c r="AN94">
        <f>ValProdTot!AN34</f>
        <v>1637917</v>
      </c>
      <c r="AO94">
        <f>ValProdTot!AO34</f>
        <v>1336135</v>
      </c>
      <c r="AP94">
        <f>ValProdTot!AP34</f>
        <v>1790220</v>
      </c>
      <c r="AQ94">
        <f>ValProdTot!AQ34</f>
        <v>1867792</v>
      </c>
      <c r="AR94">
        <f>ValProdTot!AR34</f>
        <v>1831084</v>
      </c>
      <c r="AS94">
        <f>ValProdTot!AS34</f>
        <v>1815685</v>
      </c>
      <c r="AT94">
        <f>ValProdTot!AT34</f>
        <v>2079273</v>
      </c>
      <c r="AU94">
        <f>ValProdTot!AU34</f>
        <v>1967208</v>
      </c>
      <c r="AV94">
        <f>ValProdTot!AV34</f>
        <v>1612680</v>
      </c>
      <c r="AW94">
        <f>ValProdTot!AW34</f>
        <v>1627481</v>
      </c>
      <c r="AX94">
        <f>ValProdTot!AX34</f>
        <v>1718313</v>
      </c>
      <c r="AY94">
        <f>ValProdTot!AY34</f>
        <v>1464170</v>
      </c>
      <c r="AZ94">
        <f>ValProdTot!AZ34</f>
        <v>1533831</v>
      </c>
      <c r="BA94">
        <f>ValProdTot!BA34</f>
        <v>1549525</v>
      </c>
      <c r="BB94">
        <f>ValProdTot!BB34</f>
        <v>1519125</v>
      </c>
      <c r="BC94">
        <f>ValProdTot!BC34</f>
        <v>1524577</v>
      </c>
    </row>
    <row r="95" spans="1:55">
      <c r="A95">
        <f>VLOOKUP(C95,SelectCntr!$A$2:$C$52,3,0)</f>
        <v>2</v>
      </c>
      <c r="B95" t="str">
        <f>ValProdTot!B35</f>
        <v>Réunion</v>
      </c>
      <c r="C95">
        <f>ValProdTot!C35</f>
        <v>182</v>
      </c>
      <c r="D95" t="str">
        <f>ValProdTot!D35</f>
        <v>Réunion</v>
      </c>
      <c r="E95">
        <f>ValProdTot!E35</f>
        <v>152</v>
      </c>
      <c r="F95" t="str">
        <f>ValProdTot!F35</f>
        <v>Gross Production Value (constant 2004-2006 1000 I$)</v>
      </c>
      <c r="G95">
        <f>ValProdTot!G35</f>
        <v>104017</v>
      </c>
      <c r="H95">
        <f>ValProdTot!H35</f>
        <v>81215</v>
      </c>
      <c r="I95">
        <f>ValProdTot!I35</f>
        <v>88934</v>
      </c>
      <c r="J95">
        <f>ValProdTot!J35</f>
        <v>82955</v>
      </c>
      <c r="K95">
        <f>ValProdTot!K35</f>
        <v>99640</v>
      </c>
      <c r="L95">
        <f>ValProdTot!L35</f>
        <v>91378</v>
      </c>
      <c r="M95">
        <f>ValProdTot!M35</f>
        <v>95792</v>
      </c>
      <c r="N95">
        <f>ValProdTot!N35</f>
        <v>98892</v>
      </c>
      <c r="O95">
        <f>ValProdTot!O35</f>
        <v>105856</v>
      </c>
      <c r="P95">
        <f>ValProdTot!P35</f>
        <v>89254</v>
      </c>
      <c r="Q95">
        <f>ValProdTot!Q35</f>
        <v>83123</v>
      </c>
      <c r="R95">
        <f>ValProdTot!R35</f>
        <v>98190</v>
      </c>
      <c r="S95">
        <f>ValProdTot!S35</f>
        <v>97415</v>
      </c>
      <c r="T95">
        <f>ValProdTot!T35</f>
        <v>95839</v>
      </c>
      <c r="U95">
        <f>ValProdTot!U35</f>
        <v>95757</v>
      </c>
      <c r="V95">
        <f>ValProdTot!V35</f>
        <v>104644</v>
      </c>
      <c r="W95">
        <f>ValProdTot!W35</f>
        <v>110309</v>
      </c>
      <c r="X95">
        <f>ValProdTot!X35</f>
        <v>116021</v>
      </c>
      <c r="Y95">
        <f>ValProdTot!Y35</f>
        <v>117086</v>
      </c>
      <c r="Z95">
        <f>ValProdTot!Z35</f>
        <v>108829</v>
      </c>
      <c r="AA95">
        <f>ValProdTot!AA35</f>
        <v>115311</v>
      </c>
      <c r="AB95">
        <f>ValProdTot!AB35</f>
        <v>120483</v>
      </c>
      <c r="AC95">
        <f>ValProdTot!AC35</f>
        <v>107807</v>
      </c>
      <c r="AD95">
        <f>ValProdTot!AD35</f>
        <v>116245</v>
      </c>
      <c r="AE95">
        <f>ValProdTot!AE35</f>
        <v>114606</v>
      </c>
      <c r="AF95">
        <f>ValProdTot!AF35</f>
        <v>122159</v>
      </c>
      <c r="AG95">
        <f>ValProdTot!AG35</f>
        <v>132608</v>
      </c>
      <c r="AH95">
        <f>ValProdTot!AH35</f>
        <v>143084</v>
      </c>
      <c r="AI95">
        <f>ValProdTot!AI35</f>
        <v>126198</v>
      </c>
      <c r="AJ95">
        <f>ValProdTot!AJ35</f>
        <v>135781</v>
      </c>
      <c r="AK95">
        <f>ValProdTot!AK35</f>
        <v>149680</v>
      </c>
      <c r="AL95">
        <f>ValProdTot!AL35</f>
        <v>152524</v>
      </c>
      <c r="AM95">
        <f>ValProdTot!AM35</f>
        <v>141601</v>
      </c>
      <c r="AN95">
        <f>ValProdTot!AN35</f>
        <v>144768</v>
      </c>
      <c r="AO95">
        <f>ValProdTot!AO35</f>
        <v>148168</v>
      </c>
      <c r="AP95">
        <f>ValProdTot!AP35</f>
        <v>152838</v>
      </c>
      <c r="AQ95">
        <f>ValProdTot!AQ35</f>
        <v>166210</v>
      </c>
      <c r="AR95">
        <f>ValProdTot!AR35</f>
        <v>157227</v>
      </c>
      <c r="AS95">
        <f>ValProdTot!AS35</f>
        <v>169666</v>
      </c>
      <c r="AT95">
        <f>ValProdTot!AT35</f>
        <v>165888</v>
      </c>
      <c r="AU95">
        <f>ValProdTot!AU35</f>
        <v>165384</v>
      </c>
      <c r="AV95">
        <f>ValProdTot!AV35</f>
        <v>158652</v>
      </c>
      <c r="AW95">
        <f>ValProdTot!AW35</f>
        <v>167708</v>
      </c>
      <c r="AX95">
        <f>ValProdTot!AX35</f>
        <v>175118</v>
      </c>
      <c r="AY95">
        <f>ValProdTot!AY35</f>
        <v>171195</v>
      </c>
      <c r="AZ95">
        <f>ValProdTot!AZ35</f>
        <v>174110</v>
      </c>
      <c r="BA95">
        <f>ValProdTot!BA35</f>
        <v>162762</v>
      </c>
      <c r="BB95">
        <f>ValProdTot!BB35</f>
        <v>176572</v>
      </c>
      <c r="BC95">
        <f>ValProdTot!BC35</f>
        <v>177045</v>
      </c>
    </row>
    <row r="96" spans="1:55">
      <c r="A96">
        <f>VLOOKUP(C96,SelectCntr!$A$2:$C$52,3,0)</f>
        <v>2</v>
      </c>
      <c r="B96" t="str">
        <f>ValProdTot!B36</f>
        <v>Rwanda</v>
      </c>
      <c r="C96">
        <f>ValProdTot!C36</f>
        <v>184</v>
      </c>
      <c r="D96" t="str">
        <f>ValProdTot!D36</f>
        <v>Rwanda</v>
      </c>
      <c r="E96">
        <f>ValProdTot!E36</f>
        <v>152</v>
      </c>
      <c r="F96" t="str">
        <f>ValProdTot!F36</f>
        <v>Gross Production Value (constant 2004-2006 1000 I$)</v>
      </c>
      <c r="G96">
        <f>ValProdTot!G36</f>
        <v>419316</v>
      </c>
      <c r="H96">
        <f>ValProdTot!H36</f>
        <v>554440</v>
      </c>
      <c r="I96">
        <f>ValProdTot!I36</f>
        <v>404327</v>
      </c>
      <c r="J96">
        <f>ValProdTot!J36</f>
        <v>406080</v>
      </c>
      <c r="K96">
        <f>ValProdTot!K36</f>
        <v>456432</v>
      </c>
      <c r="L96">
        <f>ValProdTot!L36</f>
        <v>498288</v>
      </c>
      <c r="M96">
        <f>ValProdTot!M36</f>
        <v>602834</v>
      </c>
      <c r="N96">
        <f>ValProdTot!N36</f>
        <v>591717</v>
      </c>
      <c r="O96">
        <f>ValProdTot!O36</f>
        <v>636713</v>
      </c>
      <c r="P96">
        <f>ValProdTot!P36</f>
        <v>666215</v>
      </c>
      <c r="Q96">
        <f>ValProdTot!Q36</f>
        <v>681703</v>
      </c>
      <c r="R96">
        <f>ValProdTot!R36</f>
        <v>667408</v>
      </c>
      <c r="S96">
        <f>ValProdTot!S36</f>
        <v>700064</v>
      </c>
      <c r="T96">
        <f>ValProdTot!T36</f>
        <v>671934</v>
      </c>
      <c r="U96">
        <f>ValProdTot!U36</f>
        <v>756976</v>
      </c>
      <c r="V96">
        <f>ValProdTot!V36</f>
        <v>802962</v>
      </c>
      <c r="W96">
        <f>ValProdTot!W36</f>
        <v>837240</v>
      </c>
      <c r="X96">
        <f>ValProdTot!X36</f>
        <v>849810</v>
      </c>
      <c r="Y96">
        <f>ValProdTot!Y36</f>
        <v>914949</v>
      </c>
      <c r="Z96">
        <f>ValProdTot!Z36</f>
        <v>921909</v>
      </c>
      <c r="AA96">
        <f>ValProdTot!AA36</f>
        <v>1010656</v>
      </c>
      <c r="AB96">
        <f>ValProdTot!AB36</f>
        <v>1056824</v>
      </c>
      <c r="AC96">
        <f>ValProdTot!AC36</f>
        <v>1059145</v>
      </c>
      <c r="AD96">
        <f>ValProdTot!AD36</f>
        <v>973071</v>
      </c>
      <c r="AE96">
        <f>ValProdTot!AE36</f>
        <v>1160606</v>
      </c>
      <c r="AF96">
        <f>ValProdTot!AF36</f>
        <v>1066940</v>
      </c>
      <c r="AG96">
        <f>ValProdTot!AG36</f>
        <v>1065352</v>
      </c>
      <c r="AH96">
        <f>ValProdTot!AH36</f>
        <v>1033110</v>
      </c>
      <c r="AI96">
        <f>ValProdTot!AI36</f>
        <v>1150680</v>
      </c>
      <c r="AJ96">
        <f>ValProdTot!AJ36</f>
        <v>1107791</v>
      </c>
      <c r="AK96">
        <f>ValProdTot!AK36</f>
        <v>1248887</v>
      </c>
      <c r="AL96">
        <f>ValProdTot!AL36</f>
        <v>1303485</v>
      </c>
      <c r="AM96">
        <f>ValProdTot!AM36</f>
        <v>943327</v>
      </c>
      <c r="AN96">
        <f>ValProdTot!AN36</f>
        <v>646425</v>
      </c>
      <c r="AO96">
        <f>ValProdTot!AO36</f>
        <v>800652</v>
      </c>
      <c r="AP96">
        <f>ValProdTot!AP36</f>
        <v>888007</v>
      </c>
      <c r="AQ96">
        <f>ValProdTot!AQ36</f>
        <v>906685</v>
      </c>
      <c r="AR96">
        <f>ValProdTot!AR36</f>
        <v>1017444</v>
      </c>
      <c r="AS96">
        <f>ValProdTot!AS36</f>
        <v>1104758</v>
      </c>
      <c r="AT96">
        <f>ValProdTot!AT36</f>
        <v>1239741</v>
      </c>
      <c r="AU96">
        <f>ValProdTot!AU36</f>
        <v>1220245</v>
      </c>
      <c r="AV96">
        <f>ValProdTot!AV36</f>
        <v>1486240</v>
      </c>
      <c r="AW96">
        <f>ValProdTot!AW36</f>
        <v>1406554</v>
      </c>
      <c r="AX96">
        <f>ValProdTot!AX36</f>
        <v>1407230</v>
      </c>
      <c r="AY96">
        <f>ValProdTot!AY36</f>
        <v>1511155</v>
      </c>
      <c r="AZ96">
        <f>ValProdTot!AZ36</f>
        <v>1594057</v>
      </c>
      <c r="BA96">
        <f>ValProdTot!BA36</f>
        <v>1602548</v>
      </c>
      <c r="BB96">
        <f>ValProdTot!BB36</f>
        <v>1658030</v>
      </c>
      <c r="BC96">
        <f>ValProdTot!BC36</f>
        <v>1835193</v>
      </c>
    </row>
    <row r="97" spans="1:55">
      <c r="A97">
        <f>VLOOKUP(C97,SelectCntr!$A$2:$C$52,3,0)</f>
        <v>1</v>
      </c>
      <c r="B97" t="str">
        <f>ValProdTot!B37</f>
        <v>Sao Tome and Principe</v>
      </c>
      <c r="C97">
        <f>ValProdTot!C37</f>
        <v>193</v>
      </c>
      <c r="D97" t="str">
        <f>ValProdTot!D37</f>
        <v>Sao Tome and Principe</v>
      </c>
      <c r="E97">
        <f>ValProdTot!E37</f>
        <v>152</v>
      </c>
      <c r="F97" t="str">
        <f>ValProdTot!F37</f>
        <v>Gross Production Value (constant 2004-2006 1000 I$)</v>
      </c>
      <c r="G97">
        <f>ValProdTot!G37</f>
        <v>20039</v>
      </c>
      <c r="H97">
        <f>ValProdTot!H37</f>
        <v>21039</v>
      </c>
      <c r="I97">
        <f>ValProdTot!I37</f>
        <v>17984</v>
      </c>
      <c r="J97">
        <f>ValProdTot!J37</f>
        <v>21657</v>
      </c>
      <c r="K97">
        <f>ValProdTot!K37</f>
        <v>20095</v>
      </c>
      <c r="L97">
        <f>ValProdTot!L37</f>
        <v>20843</v>
      </c>
      <c r="M97">
        <f>ValProdTot!M37</f>
        <v>20955</v>
      </c>
      <c r="N97">
        <f>ValProdTot!N37</f>
        <v>20188</v>
      </c>
      <c r="O97">
        <f>ValProdTot!O37</f>
        <v>18747</v>
      </c>
      <c r="P97">
        <f>ValProdTot!P37</f>
        <v>18752</v>
      </c>
      <c r="Q97">
        <f>ValProdTot!Q37</f>
        <v>20210</v>
      </c>
      <c r="R97">
        <f>ValProdTot!R37</f>
        <v>19628</v>
      </c>
      <c r="S97">
        <f>ValProdTot!S37</f>
        <v>20428</v>
      </c>
      <c r="T97">
        <f>ValProdTot!T37</f>
        <v>19381</v>
      </c>
      <c r="U97">
        <f>ValProdTot!U37</f>
        <v>16201</v>
      </c>
      <c r="V97">
        <f>ValProdTot!V37</f>
        <v>15509</v>
      </c>
      <c r="W97">
        <f>ValProdTot!W37</f>
        <v>15231</v>
      </c>
      <c r="X97">
        <f>ValProdTot!X37</f>
        <v>15859</v>
      </c>
      <c r="Y97">
        <f>ValProdTot!Y37</f>
        <v>17332</v>
      </c>
      <c r="Z97">
        <f>ValProdTot!Z37</f>
        <v>14227</v>
      </c>
      <c r="AA97">
        <f>ValProdTot!AA37</f>
        <v>15119</v>
      </c>
      <c r="AB97">
        <f>ValProdTot!AB37</f>
        <v>14536</v>
      </c>
      <c r="AC97">
        <f>ValProdTot!AC37</f>
        <v>14545</v>
      </c>
      <c r="AD97">
        <f>ValProdTot!AD37</f>
        <v>12899</v>
      </c>
      <c r="AE97">
        <f>ValProdTot!AE37</f>
        <v>13488</v>
      </c>
      <c r="AF97">
        <f>ValProdTot!AF37</f>
        <v>14177</v>
      </c>
      <c r="AG97">
        <f>ValProdTot!AG37</f>
        <v>13961</v>
      </c>
      <c r="AH97">
        <f>ValProdTot!AH37</f>
        <v>14382</v>
      </c>
      <c r="AI97">
        <f>ValProdTot!AI37</f>
        <v>13144</v>
      </c>
      <c r="AJ97">
        <f>ValProdTot!AJ37</f>
        <v>12290</v>
      </c>
      <c r="AK97">
        <f>ValProdTot!AK37</f>
        <v>12986</v>
      </c>
      <c r="AL97">
        <f>ValProdTot!AL37</f>
        <v>16479</v>
      </c>
      <c r="AM97">
        <f>ValProdTot!AM37</f>
        <v>17082</v>
      </c>
      <c r="AN97">
        <f>ValProdTot!AN37</f>
        <v>18173</v>
      </c>
      <c r="AO97">
        <f>ValProdTot!AO37</f>
        <v>16979</v>
      </c>
      <c r="AP97">
        <f>ValProdTot!AP37</f>
        <v>19332</v>
      </c>
      <c r="AQ97">
        <f>ValProdTot!AQ37</f>
        <v>22755</v>
      </c>
      <c r="AR97">
        <f>ValProdTot!AR37</f>
        <v>23646</v>
      </c>
      <c r="AS97">
        <f>ValProdTot!AS37</f>
        <v>23979</v>
      </c>
      <c r="AT97">
        <f>ValProdTot!AT37</f>
        <v>25237</v>
      </c>
      <c r="AU97">
        <f>ValProdTot!AU37</f>
        <v>26394</v>
      </c>
      <c r="AV97">
        <f>ValProdTot!AV37</f>
        <v>27129</v>
      </c>
      <c r="AW97">
        <f>ValProdTot!AW37</f>
        <v>28103</v>
      </c>
      <c r="AX97">
        <f>ValProdTot!AX37</f>
        <v>24798</v>
      </c>
      <c r="AY97">
        <f>ValProdTot!AY37</f>
        <v>25688</v>
      </c>
      <c r="AZ97">
        <f>ValProdTot!AZ37</f>
        <v>27840</v>
      </c>
      <c r="BA97">
        <f>ValProdTot!BA37</f>
        <v>28946</v>
      </c>
      <c r="BB97">
        <f>ValProdTot!BB37</f>
        <v>28999</v>
      </c>
      <c r="BC97">
        <f>ValProdTot!BC37</f>
        <v>30390</v>
      </c>
    </row>
    <row r="98" spans="1:55">
      <c r="A98">
        <f>VLOOKUP(C98,SelectCntr!$A$2:$C$52,3,0)</f>
        <v>1</v>
      </c>
      <c r="B98" t="str">
        <f>ValProdTot!B38</f>
        <v>Senegal</v>
      </c>
      <c r="C98">
        <f>ValProdTot!C38</f>
        <v>195</v>
      </c>
      <c r="D98" t="str">
        <f>ValProdTot!D38</f>
        <v>Senegal</v>
      </c>
      <c r="E98">
        <f>ValProdTot!E38</f>
        <v>152</v>
      </c>
      <c r="F98" t="str">
        <f>ValProdTot!F38</f>
        <v>Gross Production Value (constant 2004-2006 1000 I$)</v>
      </c>
      <c r="G98">
        <f>ValProdTot!G38</f>
        <v>713022</v>
      </c>
      <c r="H98">
        <f>ValProdTot!H38</f>
        <v>724133</v>
      </c>
      <c r="I98">
        <f>ValProdTot!I38</f>
        <v>782533</v>
      </c>
      <c r="J98">
        <f>ValProdTot!J38</f>
        <v>770794</v>
      </c>
      <c r="K98">
        <f>ValProdTot!K38</f>
        <v>828700</v>
      </c>
      <c r="L98">
        <f>ValProdTot!L38</f>
        <v>772973</v>
      </c>
      <c r="M98">
        <f>ValProdTot!M38</f>
        <v>847702</v>
      </c>
      <c r="N98">
        <f>ValProdTot!N38</f>
        <v>706096</v>
      </c>
      <c r="O98">
        <f>ValProdTot!O38</f>
        <v>759564</v>
      </c>
      <c r="P98">
        <f>ValProdTot!P38</f>
        <v>603679</v>
      </c>
      <c r="Q98">
        <f>ValProdTot!Q38</f>
        <v>841692</v>
      </c>
      <c r="R98">
        <f>ValProdTot!R38</f>
        <v>584750</v>
      </c>
      <c r="S98">
        <f>ValProdTot!S38</f>
        <v>678552</v>
      </c>
      <c r="T98">
        <f>ValProdTot!T38</f>
        <v>865594</v>
      </c>
      <c r="U98">
        <f>ValProdTot!U38</f>
        <v>1057825</v>
      </c>
      <c r="V98">
        <f>ValProdTot!V38</f>
        <v>962284</v>
      </c>
      <c r="W98">
        <f>ValProdTot!W38</f>
        <v>606868</v>
      </c>
      <c r="X98">
        <f>ValProdTot!X38</f>
        <v>951567</v>
      </c>
      <c r="Y98">
        <f>ValProdTot!Y38</f>
        <v>706603</v>
      </c>
      <c r="Z98">
        <f>ValProdTot!Z38</f>
        <v>631573</v>
      </c>
      <c r="AA98">
        <f>ValProdTot!AA38</f>
        <v>925605</v>
      </c>
      <c r="AB98">
        <f>ValProdTot!AB38</f>
        <v>919874</v>
      </c>
      <c r="AC98">
        <f>ValProdTot!AC38</f>
        <v>653249</v>
      </c>
      <c r="AD98">
        <f>ValProdTot!AD38</f>
        <v>681044</v>
      </c>
      <c r="AE98">
        <f>ValProdTot!AE38</f>
        <v>835429</v>
      </c>
      <c r="AF98">
        <f>ValProdTot!AF38</f>
        <v>913561</v>
      </c>
      <c r="AG98">
        <f>ValProdTot!AG38</f>
        <v>1008267</v>
      </c>
      <c r="AH98">
        <f>ValProdTot!AH38</f>
        <v>873994</v>
      </c>
      <c r="AI98">
        <f>ValProdTot!AI38</f>
        <v>975277</v>
      </c>
      <c r="AJ98">
        <f>ValProdTot!AJ38</f>
        <v>900987</v>
      </c>
      <c r="AK98">
        <f>ValProdTot!AK38</f>
        <v>937837</v>
      </c>
      <c r="AL98">
        <f>ValProdTot!AL38</f>
        <v>851628</v>
      </c>
      <c r="AM98">
        <f>ValProdTot!AM38</f>
        <v>937414</v>
      </c>
      <c r="AN98">
        <f>ValProdTot!AN38</f>
        <v>920445</v>
      </c>
      <c r="AO98">
        <f>ValProdTot!AO38</f>
        <v>1020345</v>
      </c>
      <c r="AP98">
        <f>ValProdTot!AP38</f>
        <v>947923</v>
      </c>
      <c r="AQ98">
        <f>ValProdTot!AQ38</f>
        <v>887753</v>
      </c>
      <c r="AR98">
        <f>ValProdTot!AR38</f>
        <v>882366</v>
      </c>
      <c r="AS98">
        <f>ValProdTot!AS38</f>
        <v>1193237</v>
      </c>
      <c r="AT98">
        <f>ValProdTot!AT38</f>
        <v>1219574</v>
      </c>
      <c r="AU98">
        <f>ValProdTot!AU38</f>
        <v>1171772</v>
      </c>
      <c r="AV98">
        <f>ValProdTot!AV38</f>
        <v>803178</v>
      </c>
      <c r="AW98">
        <f>ValProdTot!AW38</f>
        <v>1089441</v>
      </c>
      <c r="AX98">
        <f>ValProdTot!AX38</f>
        <v>1084726</v>
      </c>
      <c r="AY98">
        <f>ValProdTot!AY38</f>
        <v>1227143</v>
      </c>
      <c r="AZ98">
        <f>ValProdTot!AZ38</f>
        <v>1126262</v>
      </c>
      <c r="BA98">
        <f>ValProdTot!BA38</f>
        <v>1021441</v>
      </c>
      <c r="BB98">
        <f>ValProdTot!BB38</f>
        <v>1459830</v>
      </c>
      <c r="BC98">
        <f>ValProdTot!BC38</f>
        <v>1532157</v>
      </c>
    </row>
    <row r="99" spans="1:55">
      <c r="A99">
        <f>VLOOKUP(C99,SelectCntr!$A$2:$C$52,3,0)</f>
        <v>2</v>
      </c>
      <c r="B99" t="str">
        <f>ValProdTot!B39</f>
        <v>Seychelles</v>
      </c>
      <c r="C99">
        <f>ValProdTot!C39</f>
        <v>196</v>
      </c>
      <c r="D99" t="str">
        <f>ValProdTot!D39</f>
        <v>Seychelles</v>
      </c>
      <c r="E99">
        <f>ValProdTot!E39</f>
        <v>152</v>
      </c>
      <c r="F99" t="str">
        <f>ValProdTot!F39</f>
        <v>Gross Production Value (constant 2004-2006 1000 I$)</v>
      </c>
      <c r="G99">
        <f>ValProdTot!G39</f>
        <v>6174</v>
      </c>
      <c r="H99">
        <f>ValProdTot!H39</f>
        <v>6598</v>
      </c>
      <c r="I99">
        <f>ValProdTot!I39</f>
        <v>6163</v>
      </c>
      <c r="J99">
        <f>ValProdTot!J39</f>
        <v>7411</v>
      </c>
      <c r="K99">
        <f>ValProdTot!K39</f>
        <v>6618</v>
      </c>
      <c r="L99">
        <f>ValProdTot!L39</f>
        <v>7625</v>
      </c>
      <c r="M99">
        <f>ValProdTot!M39</f>
        <v>9041</v>
      </c>
      <c r="N99">
        <f>ValProdTot!N39</f>
        <v>9689</v>
      </c>
      <c r="O99">
        <f>ValProdTot!O39</f>
        <v>6814</v>
      </c>
      <c r="P99">
        <f>ValProdTot!P39</f>
        <v>6527</v>
      </c>
      <c r="Q99">
        <f>ValProdTot!Q39</f>
        <v>6043</v>
      </c>
      <c r="R99">
        <f>ValProdTot!R39</f>
        <v>7281</v>
      </c>
      <c r="S99">
        <f>ValProdTot!S39</f>
        <v>6859</v>
      </c>
      <c r="T99">
        <f>ValProdTot!T39</f>
        <v>6701</v>
      </c>
      <c r="U99">
        <f>ValProdTot!U39</f>
        <v>6251</v>
      </c>
      <c r="V99">
        <f>ValProdTot!V39</f>
        <v>6244</v>
      </c>
      <c r="W99">
        <f>ValProdTot!W39</f>
        <v>5805</v>
      </c>
      <c r="X99">
        <f>ValProdTot!X39</f>
        <v>5485</v>
      </c>
      <c r="Y99">
        <f>ValProdTot!Y39</f>
        <v>6119</v>
      </c>
      <c r="Z99">
        <f>ValProdTot!Z39</f>
        <v>6512</v>
      </c>
      <c r="AA99">
        <f>ValProdTot!AA39</f>
        <v>6510</v>
      </c>
      <c r="AB99">
        <f>ValProdTot!AB39</f>
        <v>6284</v>
      </c>
      <c r="AC99">
        <f>ValProdTot!AC39</f>
        <v>7135</v>
      </c>
      <c r="AD99">
        <f>ValProdTot!AD39</f>
        <v>6060</v>
      </c>
      <c r="AE99">
        <f>ValProdTot!AE39</f>
        <v>6852</v>
      </c>
      <c r="AF99">
        <f>ValProdTot!AF39</f>
        <v>7245</v>
      </c>
      <c r="AG99">
        <f>ValProdTot!AG39</f>
        <v>5919</v>
      </c>
      <c r="AH99">
        <f>ValProdTot!AH39</f>
        <v>5442</v>
      </c>
      <c r="AI99">
        <f>ValProdTot!AI39</f>
        <v>5982</v>
      </c>
      <c r="AJ99">
        <f>ValProdTot!AJ39</f>
        <v>5944</v>
      </c>
      <c r="AK99">
        <f>ValProdTot!AK39</f>
        <v>6098</v>
      </c>
      <c r="AL99">
        <f>ValProdTot!AL39</f>
        <v>5579</v>
      </c>
      <c r="AM99">
        <f>ValProdTot!AM39</f>
        <v>5854</v>
      </c>
      <c r="AN99">
        <f>ValProdTot!AN39</f>
        <v>6668</v>
      </c>
      <c r="AO99">
        <f>ValProdTot!AO39</f>
        <v>7623</v>
      </c>
      <c r="AP99">
        <f>ValProdTot!AP39</f>
        <v>7308</v>
      </c>
      <c r="AQ99">
        <f>ValProdTot!AQ39</f>
        <v>8014</v>
      </c>
      <c r="AR99">
        <f>ValProdTot!AR39</f>
        <v>7375</v>
      </c>
      <c r="AS99">
        <f>ValProdTot!AS39</f>
        <v>7369</v>
      </c>
      <c r="AT99">
        <f>ValProdTot!AT39</f>
        <v>7378</v>
      </c>
      <c r="AU99">
        <f>ValProdTot!AU39</f>
        <v>7448</v>
      </c>
      <c r="AV99">
        <f>ValProdTot!AV39</f>
        <v>6693</v>
      </c>
      <c r="AW99">
        <f>ValProdTot!AW39</f>
        <v>6675</v>
      </c>
      <c r="AX99">
        <f>ValProdTot!AX39</f>
        <v>5786</v>
      </c>
      <c r="AY99">
        <f>ValProdTot!AY39</f>
        <v>5000</v>
      </c>
      <c r="AZ99">
        <f>ValProdTot!AZ39</f>
        <v>4888</v>
      </c>
      <c r="BA99">
        <f>ValProdTot!BA39</f>
        <v>4714</v>
      </c>
      <c r="BB99">
        <f>ValProdTot!BB39</f>
        <v>4393</v>
      </c>
      <c r="BC99">
        <f>ValProdTot!BC39</f>
        <v>4179</v>
      </c>
    </row>
    <row r="100" spans="1:55">
      <c r="A100">
        <f>VLOOKUP(C100,SelectCntr!$A$2:$C$52,3,0)</f>
        <v>1</v>
      </c>
      <c r="B100" t="str">
        <f>ValProdTot!B40</f>
        <v>Sierra Leone</v>
      </c>
      <c r="C100">
        <f>ValProdTot!C40</f>
        <v>197</v>
      </c>
      <c r="D100" t="str">
        <f>ValProdTot!D40</f>
        <v>Sierra Leone</v>
      </c>
      <c r="E100">
        <f>ValProdTot!E40</f>
        <v>152</v>
      </c>
      <c r="F100" t="str">
        <f>ValProdTot!F40</f>
        <v>Gross Production Value (constant 2004-2006 1000 I$)</v>
      </c>
      <c r="G100">
        <f>ValProdTot!G40</f>
        <v>248753</v>
      </c>
      <c r="H100">
        <f>ValProdTot!H40</f>
        <v>265223</v>
      </c>
      <c r="I100">
        <f>ValProdTot!I40</f>
        <v>269167</v>
      </c>
      <c r="J100">
        <f>ValProdTot!J40</f>
        <v>287934</v>
      </c>
      <c r="K100">
        <f>ValProdTot!K40</f>
        <v>293032</v>
      </c>
      <c r="L100">
        <f>ValProdTot!L40</f>
        <v>309507</v>
      </c>
      <c r="M100">
        <f>ValProdTot!M40</f>
        <v>307528</v>
      </c>
      <c r="N100">
        <f>ValProdTot!N40</f>
        <v>310817</v>
      </c>
      <c r="O100">
        <f>ValProdTot!O40</f>
        <v>336439</v>
      </c>
      <c r="P100">
        <f>ValProdTot!P40</f>
        <v>324817</v>
      </c>
      <c r="Q100">
        <f>ValProdTot!Q40</f>
        <v>327029</v>
      </c>
      <c r="R100">
        <f>ValProdTot!R40</f>
        <v>329631</v>
      </c>
      <c r="S100">
        <f>ValProdTot!S40</f>
        <v>332402</v>
      </c>
      <c r="T100">
        <f>ValProdTot!T40</f>
        <v>335084</v>
      </c>
      <c r="U100">
        <f>ValProdTot!U40</f>
        <v>358938</v>
      </c>
      <c r="V100">
        <f>ValProdTot!V40</f>
        <v>359372</v>
      </c>
      <c r="W100">
        <f>ValProdTot!W40</f>
        <v>371337</v>
      </c>
      <c r="X100">
        <f>ValProdTot!X40</f>
        <v>375798</v>
      </c>
      <c r="Y100">
        <f>ValProdTot!Y40</f>
        <v>356629</v>
      </c>
      <c r="Z100">
        <f>ValProdTot!Z40</f>
        <v>360990</v>
      </c>
      <c r="AA100">
        <f>ValProdTot!AA40</f>
        <v>364483</v>
      </c>
      <c r="AB100">
        <f>ValProdTot!AB40</f>
        <v>386321</v>
      </c>
      <c r="AC100">
        <f>ValProdTot!AC40</f>
        <v>377627</v>
      </c>
      <c r="AD100">
        <f>ValProdTot!AD40</f>
        <v>395987</v>
      </c>
      <c r="AE100">
        <f>ValProdTot!AE40</f>
        <v>391666</v>
      </c>
      <c r="AF100">
        <f>ValProdTot!AF40</f>
        <v>424197</v>
      </c>
      <c r="AG100">
        <f>ValProdTot!AG40</f>
        <v>415156</v>
      </c>
      <c r="AH100">
        <f>ValProdTot!AH40</f>
        <v>426718</v>
      </c>
      <c r="AI100">
        <f>ValProdTot!AI40</f>
        <v>438798</v>
      </c>
      <c r="AJ100">
        <f>ValProdTot!AJ40</f>
        <v>431068</v>
      </c>
      <c r="AK100">
        <f>ValProdTot!AK40</f>
        <v>432936</v>
      </c>
      <c r="AL100">
        <f>ValProdTot!AL40</f>
        <v>406761</v>
      </c>
      <c r="AM100">
        <f>ValProdTot!AM40</f>
        <v>402893</v>
      </c>
      <c r="AN100">
        <f>ValProdTot!AN40</f>
        <v>420960</v>
      </c>
      <c r="AO100">
        <f>ValProdTot!AO40</f>
        <v>393991</v>
      </c>
      <c r="AP100">
        <f>ValProdTot!AP40</f>
        <v>431928</v>
      </c>
      <c r="AQ100">
        <f>ValProdTot!AQ40</f>
        <v>455457</v>
      </c>
      <c r="AR100">
        <f>ValProdTot!AR40</f>
        <v>406045</v>
      </c>
      <c r="AS100">
        <f>ValProdTot!AS40</f>
        <v>354627</v>
      </c>
      <c r="AT100">
        <f>ValProdTot!AT40</f>
        <v>323661</v>
      </c>
      <c r="AU100">
        <f>ValProdTot!AU40</f>
        <v>379434</v>
      </c>
      <c r="AV100">
        <f>ValProdTot!AV40</f>
        <v>425060</v>
      </c>
      <c r="AW100">
        <f>ValProdTot!AW40</f>
        <v>464651</v>
      </c>
      <c r="AX100">
        <f>ValProdTot!AX40</f>
        <v>524485</v>
      </c>
      <c r="AY100">
        <f>ValProdTot!AY40</f>
        <v>602577</v>
      </c>
      <c r="AZ100">
        <f>ValProdTot!AZ40</f>
        <v>718851</v>
      </c>
      <c r="BA100">
        <f>ValProdTot!BA40</f>
        <v>559438</v>
      </c>
      <c r="BB100">
        <f>ValProdTot!BB40</f>
        <v>603775</v>
      </c>
      <c r="BC100">
        <f>ValProdTot!BC40</f>
        <v>631571</v>
      </c>
    </row>
    <row r="101" spans="1:55">
      <c r="A101">
        <f>VLOOKUP(C101,SelectCntr!$A$2:$C$52,3,0)</f>
        <v>2</v>
      </c>
      <c r="B101" t="str">
        <f>ValProdTot!B41</f>
        <v>Somalia</v>
      </c>
      <c r="C101">
        <f>ValProdTot!C41</f>
        <v>201</v>
      </c>
      <c r="D101" t="str">
        <f>ValProdTot!D41</f>
        <v>Somalia</v>
      </c>
      <c r="E101">
        <f>ValProdTot!E41</f>
        <v>152</v>
      </c>
      <c r="F101" t="str">
        <f>ValProdTot!F41</f>
        <v>Gross Production Value (constant 2004-2006 1000 I$)</v>
      </c>
      <c r="G101">
        <f>ValProdTot!G41</f>
        <v>744677</v>
      </c>
      <c r="H101">
        <f>ValProdTot!H41</f>
        <v>770775</v>
      </c>
      <c r="I101">
        <f>ValProdTot!I41</f>
        <v>811624</v>
      </c>
      <c r="J101">
        <f>ValProdTot!J41</f>
        <v>843058</v>
      </c>
      <c r="K101">
        <f>ValProdTot!K41</f>
        <v>869813</v>
      </c>
      <c r="L101">
        <f>ValProdTot!L41</f>
        <v>903143</v>
      </c>
      <c r="M101">
        <f>ValProdTot!M41</f>
        <v>942366</v>
      </c>
      <c r="N101">
        <f>ValProdTot!N41</f>
        <v>987033</v>
      </c>
      <c r="O101">
        <f>ValProdTot!O41</f>
        <v>1012531</v>
      </c>
      <c r="P101">
        <f>ValProdTot!P41</f>
        <v>1041653</v>
      </c>
      <c r="Q101">
        <f>ValProdTot!Q41</f>
        <v>1034417</v>
      </c>
      <c r="R101">
        <f>ValProdTot!R41</f>
        <v>1099332</v>
      </c>
      <c r="S101">
        <f>ValProdTot!S41</f>
        <v>1046021</v>
      </c>
      <c r="T101">
        <f>ValProdTot!T41</f>
        <v>999591</v>
      </c>
      <c r="U101">
        <f>ValProdTot!U41</f>
        <v>1095781</v>
      </c>
      <c r="V101">
        <f>ValProdTot!V41</f>
        <v>1110195</v>
      </c>
      <c r="W101">
        <f>ValProdTot!W41</f>
        <v>1171817</v>
      </c>
      <c r="X101">
        <f>ValProdTot!X41</f>
        <v>1221198</v>
      </c>
      <c r="Y101">
        <f>ValProdTot!Y41</f>
        <v>1241946</v>
      </c>
      <c r="Z101">
        <f>ValProdTot!Z41</f>
        <v>1296860</v>
      </c>
      <c r="AA101">
        <f>ValProdTot!AA41</f>
        <v>1341504</v>
      </c>
      <c r="AB101">
        <f>ValProdTot!AB41</f>
        <v>1395653</v>
      </c>
      <c r="AC101">
        <f>ValProdTot!AC41</f>
        <v>1340947</v>
      </c>
      <c r="AD101">
        <f>ValProdTot!AD41</f>
        <v>1331291</v>
      </c>
      <c r="AE101">
        <f>ValProdTot!AE41</f>
        <v>1426203</v>
      </c>
      <c r="AF101">
        <f>ValProdTot!AF41</f>
        <v>1417166</v>
      </c>
      <c r="AG101">
        <f>ValProdTot!AG41</f>
        <v>1514056</v>
      </c>
      <c r="AH101">
        <f>ValProdTot!AH41</f>
        <v>1567349</v>
      </c>
      <c r="AI101">
        <f>ValProdTot!AI41</f>
        <v>1580957</v>
      </c>
      <c r="AJ101">
        <f>ValProdTot!AJ41</f>
        <v>1466254</v>
      </c>
      <c r="AK101">
        <f>ValProdTot!AK41</f>
        <v>1201093</v>
      </c>
      <c r="AL101">
        <f>ValProdTot!AL41</f>
        <v>1072025</v>
      </c>
      <c r="AM101">
        <f>ValProdTot!AM41</f>
        <v>1175504</v>
      </c>
      <c r="AN101">
        <f>ValProdTot!AN41</f>
        <v>1338240</v>
      </c>
      <c r="AO101">
        <f>ValProdTot!AO41</f>
        <v>1373717</v>
      </c>
      <c r="AP101">
        <f>ValProdTot!AP41</f>
        <v>1408223</v>
      </c>
      <c r="AQ101">
        <f>ValProdTot!AQ41</f>
        <v>1475446</v>
      </c>
      <c r="AR101">
        <f>ValProdTot!AR41</f>
        <v>1451074</v>
      </c>
      <c r="AS101">
        <f>ValProdTot!AS41</f>
        <v>1452784</v>
      </c>
      <c r="AT101">
        <f>ValProdTot!AT41</f>
        <v>1480894</v>
      </c>
      <c r="AU101">
        <f>ValProdTot!AU41</f>
        <v>1446042</v>
      </c>
      <c r="AV101">
        <f>ValProdTot!AV41</f>
        <v>1509405</v>
      </c>
      <c r="AW101">
        <f>ValProdTot!AW41</f>
        <v>1521034</v>
      </c>
      <c r="AX101">
        <f>ValProdTot!AX41</f>
        <v>1541624</v>
      </c>
      <c r="AY101">
        <f>ValProdTot!AY41</f>
        <v>1588205</v>
      </c>
      <c r="AZ101">
        <f>ValProdTot!AZ41</f>
        <v>1622131</v>
      </c>
      <c r="BA101">
        <f>ValProdTot!BA41</f>
        <v>1597680</v>
      </c>
      <c r="BB101">
        <f>ValProdTot!BB41</f>
        <v>1545192</v>
      </c>
      <c r="BC101">
        <f>ValProdTot!BC41</f>
        <v>1592805</v>
      </c>
    </row>
    <row r="102" spans="1:55">
      <c r="A102">
        <f>VLOOKUP(C102,SelectCntr!$A$2:$C$52,3,0)</f>
        <v>3</v>
      </c>
      <c r="B102" t="str">
        <f>ValProdTot!B42</f>
        <v>South Africa</v>
      </c>
      <c r="C102">
        <f>ValProdTot!C42</f>
        <v>202</v>
      </c>
      <c r="D102" t="str">
        <f>ValProdTot!D42</f>
        <v>South Africa</v>
      </c>
      <c r="E102">
        <f>ValProdTot!E42</f>
        <v>152</v>
      </c>
      <c r="F102" t="str">
        <f>ValProdTot!F42</f>
        <v>Gross Production Value (constant 2004-2006 1000 I$)</v>
      </c>
      <c r="G102">
        <f>ValProdTot!G42</f>
        <v>4967392</v>
      </c>
      <c r="H102">
        <f>ValProdTot!H42</f>
        <v>5020726</v>
      </c>
      <c r="I102">
        <f>ValProdTot!I42</f>
        <v>5288906</v>
      </c>
      <c r="J102">
        <f>ValProdTot!J42</f>
        <v>5101433</v>
      </c>
      <c r="K102">
        <f>ValProdTot!K42</f>
        <v>5352267</v>
      </c>
      <c r="L102">
        <f>ValProdTot!L42</f>
        <v>5600673</v>
      </c>
      <c r="M102">
        <f>ValProdTot!M42</f>
        <v>6631999</v>
      </c>
      <c r="N102">
        <f>ValProdTot!N42</f>
        <v>5907420</v>
      </c>
      <c r="O102">
        <f>ValProdTot!O42</f>
        <v>6230937</v>
      </c>
      <c r="P102">
        <f>ValProdTot!P42</f>
        <v>6097832</v>
      </c>
      <c r="Q102">
        <f>ValProdTot!Q42</f>
        <v>6781704</v>
      </c>
      <c r="R102">
        <f>ValProdTot!R42</f>
        <v>7252882</v>
      </c>
      <c r="S102">
        <f>ValProdTot!S42</f>
        <v>6275344</v>
      </c>
      <c r="T102">
        <f>ValProdTot!T42</f>
        <v>7508463</v>
      </c>
      <c r="U102">
        <f>ValProdTot!U42</f>
        <v>7320231</v>
      </c>
      <c r="V102">
        <f>ValProdTot!V42</f>
        <v>7277636</v>
      </c>
      <c r="W102">
        <f>ValProdTot!W42</f>
        <v>7685462</v>
      </c>
      <c r="X102">
        <f>ValProdTot!X42</f>
        <v>8069127</v>
      </c>
      <c r="Y102">
        <f>ValProdTot!Y42</f>
        <v>7991454</v>
      </c>
      <c r="Z102">
        <f>ValProdTot!Z42</f>
        <v>8294278</v>
      </c>
      <c r="AA102">
        <f>ValProdTot!AA42</f>
        <v>9019250</v>
      </c>
      <c r="AB102">
        <f>ValProdTot!AB42</f>
        <v>8337620</v>
      </c>
      <c r="AC102">
        <f>ValProdTot!AC42</f>
        <v>7385813</v>
      </c>
      <c r="AD102">
        <f>ValProdTot!AD42</f>
        <v>7981047</v>
      </c>
      <c r="AE102">
        <f>ValProdTot!AE42</f>
        <v>8408860</v>
      </c>
      <c r="AF102">
        <f>ValProdTot!AF42</f>
        <v>8298306</v>
      </c>
      <c r="AG102">
        <f>ValProdTot!AG42</f>
        <v>8710880</v>
      </c>
      <c r="AH102">
        <f>ValProdTot!AH42</f>
        <v>8831597</v>
      </c>
      <c r="AI102">
        <f>ValProdTot!AI42</f>
        <v>9315778</v>
      </c>
      <c r="AJ102">
        <f>ValProdTot!AJ42</f>
        <v>9220855</v>
      </c>
      <c r="AK102">
        <f>ValProdTot!AK42</f>
        <v>9374859</v>
      </c>
      <c r="AL102">
        <f>ValProdTot!AL42</f>
        <v>8074485</v>
      </c>
      <c r="AM102">
        <f>ValProdTot!AM42</f>
        <v>9079113</v>
      </c>
      <c r="AN102">
        <f>ValProdTot!AN42</f>
        <v>9569643</v>
      </c>
      <c r="AO102">
        <f>ValProdTot!AO42</f>
        <v>8354660</v>
      </c>
      <c r="AP102">
        <f>ValProdTot!AP42</f>
        <v>9678115</v>
      </c>
      <c r="AQ102">
        <f>ValProdTot!AQ42</f>
        <v>9843695</v>
      </c>
      <c r="AR102">
        <f>ValProdTot!AR42</f>
        <v>9356774</v>
      </c>
      <c r="AS102">
        <f>ValProdTot!AS42</f>
        <v>9912707</v>
      </c>
      <c r="AT102">
        <f>ValProdTot!AT42</f>
        <v>10851423</v>
      </c>
      <c r="AU102">
        <f>ValProdTot!AU42</f>
        <v>10151998</v>
      </c>
      <c r="AV102">
        <f>ValProdTot!AV42</f>
        <v>10852821</v>
      </c>
      <c r="AW102">
        <f>ValProdTot!AW42</f>
        <v>10759861</v>
      </c>
      <c r="AX102">
        <f>ValProdTot!AX42</f>
        <v>11032816</v>
      </c>
      <c r="AY102">
        <f>ValProdTot!AY42</f>
        <v>11566702</v>
      </c>
      <c r="AZ102">
        <f>ValProdTot!AZ42</f>
        <v>11229108</v>
      </c>
      <c r="BA102">
        <f>ValProdTot!BA42</f>
        <v>11320296</v>
      </c>
      <c r="BB102">
        <f>ValProdTot!BB42</f>
        <v>12642425</v>
      </c>
      <c r="BC102">
        <f>ValProdTot!BC42</f>
        <v>12364361</v>
      </c>
    </row>
    <row r="103" s="59" customFormat="1" spans="1:55">
      <c r="A103">
        <f>VLOOKUP(C103,SelectCntr!$A$2:$C$52,3,0)</f>
        <v>0</v>
      </c>
      <c r="B103" s="59" t="str">
        <f>ValProdTot!B43</f>
        <v>Western Sahara</v>
      </c>
      <c r="C103" s="59">
        <f>ValProdTot!C43</f>
        <v>205</v>
      </c>
      <c r="D103" s="59" t="str">
        <f>ValProdTot!D43</f>
        <v>Western Sahara</v>
      </c>
      <c r="E103" s="59">
        <f>ValProdTot!E43</f>
        <v>152</v>
      </c>
      <c r="F103" s="59" t="str">
        <f>ValProdTot!F43</f>
        <v>Gross Production Value (constant 2004-2006 1000 I$)</v>
      </c>
      <c r="G103" s="59">
        <f>ValProdTot!G43</f>
        <v>2173</v>
      </c>
      <c r="H103" s="59">
        <f>ValProdTot!H43</f>
        <v>1243</v>
      </c>
      <c r="I103" s="59">
        <f>ValProdTot!I43</f>
        <v>1219</v>
      </c>
      <c r="J103" s="59">
        <f>ValProdTot!J43</f>
        <v>1240</v>
      </c>
      <c r="K103" s="59">
        <f>ValProdTot!K43</f>
        <v>1061</v>
      </c>
      <c r="L103" s="59">
        <f>ValProdTot!L43</f>
        <v>1838</v>
      </c>
      <c r="M103" s="59">
        <f>ValProdTot!M43</f>
        <v>2280</v>
      </c>
      <c r="N103" s="59">
        <f>ValProdTot!N43</f>
        <v>3066</v>
      </c>
      <c r="O103" s="59">
        <f>ValProdTot!O43</f>
        <v>3868</v>
      </c>
      <c r="P103" s="59">
        <f>ValProdTot!P43</f>
        <v>4214</v>
      </c>
      <c r="Q103" s="59">
        <f>ValProdTot!Q43</f>
        <v>4336</v>
      </c>
      <c r="R103" s="59">
        <f>ValProdTot!R43</f>
        <v>4623</v>
      </c>
      <c r="S103" s="59">
        <f>ValProdTot!S43</f>
        <v>4409</v>
      </c>
      <c r="T103" s="59">
        <f>ValProdTot!T43</f>
        <v>4409</v>
      </c>
      <c r="U103" s="59">
        <f>ValProdTot!U43</f>
        <v>4629</v>
      </c>
      <c r="V103" s="59">
        <f>ValProdTot!V43</f>
        <v>4845</v>
      </c>
      <c r="W103" s="59">
        <f>ValProdTot!W43</f>
        <v>5004</v>
      </c>
      <c r="X103" s="59">
        <f>ValProdTot!X43</f>
        <v>5216</v>
      </c>
      <c r="Y103" s="59">
        <f>ValProdTot!Y43</f>
        <v>5341</v>
      </c>
      <c r="Z103" s="59">
        <f>ValProdTot!Z43</f>
        <v>5358</v>
      </c>
      <c r="AA103" s="59">
        <f>ValProdTot!AA43</f>
        <v>5498</v>
      </c>
      <c r="AB103" s="59">
        <f>ValProdTot!AB43</f>
        <v>5501</v>
      </c>
      <c r="AC103" s="59">
        <f>ValProdTot!AC43</f>
        <v>5641</v>
      </c>
      <c r="AD103" s="59">
        <f>ValProdTot!AD43</f>
        <v>5747</v>
      </c>
      <c r="AE103" s="59">
        <f>ValProdTot!AE43</f>
        <v>5879</v>
      </c>
      <c r="AF103" s="59">
        <f>ValProdTot!AF43</f>
        <v>5987</v>
      </c>
      <c r="AG103" s="59">
        <f>ValProdTot!AG43</f>
        <v>6090</v>
      </c>
      <c r="AH103" s="59">
        <f>ValProdTot!AH43</f>
        <v>6214</v>
      </c>
      <c r="AI103" s="59">
        <f>ValProdTot!AI43</f>
        <v>6305</v>
      </c>
      <c r="AJ103" s="59">
        <f>ValProdTot!AJ43</f>
        <v>6411</v>
      </c>
      <c r="AK103" s="59">
        <f>ValProdTot!AK43</f>
        <v>6516</v>
      </c>
      <c r="AL103" s="59">
        <f>ValProdTot!AL43</f>
        <v>6585</v>
      </c>
      <c r="AM103" s="59">
        <f>ValProdTot!AM43</f>
        <v>6650</v>
      </c>
      <c r="AN103" s="59">
        <f>ValProdTot!AN43</f>
        <v>6806</v>
      </c>
      <c r="AO103" s="59">
        <f>ValProdTot!AO43</f>
        <v>6801</v>
      </c>
      <c r="AP103" s="59">
        <f>ValProdTot!AP43</f>
        <v>6991</v>
      </c>
      <c r="AQ103" s="59">
        <f>ValProdTot!AQ43</f>
        <v>6960</v>
      </c>
      <c r="AR103" s="59">
        <f>ValProdTot!AR43</f>
        <v>7123</v>
      </c>
      <c r="AS103" s="59">
        <f>ValProdTot!AS43</f>
        <v>7124</v>
      </c>
      <c r="AT103" s="59">
        <f>ValProdTot!AT43</f>
        <v>7140</v>
      </c>
      <c r="AU103" s="59">
        <f>ValProdTot!AU43</f>
        <v>7163</v>
      </c>
      <c r="AV103" s="59">
        <f>ValProdTot!AV43</f>
        <v>7162</v>
      </c>
      <c r="AW103" s="59">
        <f>ValProdTot!AW43</f>
        <v>7462</v>
      </c>
      <c r="AX103" s="59">
        <f>ValProdTot!AX43</f>
        <v>7480</v>
      </c>
      <c r="AY103" s="59">
        <f>ValProdTot!AY43</f>
        <v>7448</v>
      </c>
      <c r="AZ103" s="59">
        <f>ValProdTot!AZ43</f>
        <v>7171</v>
      </c>
      <c r="BA103" s="59">
        <f>ValProdTot!BA43</f>
        <v>7280</v>
      </c>
      <c r="BB103" s="59">
        <f>ValProdTot!BB43</f>
        <v>7250</v>
      </c>
      <c r="BC103" s="59">
        <f>ValProdTot!BC43</f>
        <v>7203</v>
      </c>
    </row>
    <row r="104" spans="1:55">
      <c r="A104">
        <f>VLOOKUP(C104,SelectCntr!$A$2:$C$52,3,0)</f>
        <v>2</v>
      </c>
      <c r="B104" t="str">
        <f>ValProdTot!B44</f>
        <v>Sudan</v>
      </c>
      <c r="C104">
        <f>ValProdTot!C44</f>
        <v>206</v>
      </c>
      <c r="D104" t="str">
        <f>ValProdTot!D44</f>
        <v>Sudan</v>
      </c>
      <c r="E104">
        <f>ValProdTot!E44</f>
        <v>152</v>
      </c>
      <c r="F104" t="str">
        <f>ValProdTot!F44</f>
        <v>Gross Production Value (constant 2004-2006 1000 I$)</v>
      </c>
      <c r="G104">
        <f>ValProdTot!G44</f>
        <v>2176506</v>
      </c>
      <c r="H104">
        <f>ValProdTot!H44</f>
        <v>2348360</v>
      </c>
      <c r="I104">
        <f>ValProdTot!I44</f>
        <v>2384689</v>
      </c>
      <c r="J104">
        <f>ValProdTot!J44</f>
        <v>2223789</v>
      </c>
      <c r="K104">
        <f>ValProdTot!K44</f>
        <v>2306498</v>
      </c>
      <c r="L104">
        <f>ValProdTot!L44</f>
        <v>2338621</v>
      </c>
      <c r="M104">
        <f>ValProdTot!M44</f>
        <v>2674799</v>
      </c>
      <c r="N104">
        <f>ValProdTot!N44</f>
        <v>2485697</v>
      </c>
      <c r="O104">
        <f>ValProdTot!O44</f>
        <v>2762028</v>
      </c>
      <c r="P104">
        <f>ValProdTot!P44</f>
        <v>2876604</v>
      </c>
      <c r="Q104">
        <f>ValProdTot!Q44</f>
        <v>2975200</v>
      </c>
      <c r="R104">
        <f>ValProdTot!R44</f>
        <v>3008280</v>
      </c>
      <c r="S104">
        <f>ValProdTot!S44</f>
        <v>3008035</v>
      </c>
      <c r="T104">
        <f>ValProdTot!T44</f>
        <v>3392577</v>
      </c>
      <c r="U104">
        <f>ValProdTot!U44</f>
        <v>3413297</v>
      </c>
      <c r="V104">
        <f>ValProdTot!V44</f>
        <v>3338607</v>
      </c>
      <c r="W104">
        <f>ValProdTot!W44</f>
        <v>3631024</v>
      </c>
      <c r="X104">
        <f>ValProdTot!X44</f>
        <v>3760633</v>
      </c>
      <c r="Y104">
        <f>ValProdTot!Y44</f>
        <v>3602690</v>
      </c>
      <c r="Z104">
        <f>ValProdTot!Z44</f>
        <v>3804583</v>
      </c>
      <c r="AA104">
        <f>ValProdTot!AA44</f>
        <v>4228362</v>
      </c>
      <c r="AB104">
        <f>ValProdTot!AB44</f>
        <v>3835774</v>
      </c>
      <c r="AC104">
        <f>ValProdTot!AC44</f>
        <v>4035993</v>
      </c>
      <c r="AD104">
        <f>ValProdTot!AD44</f>
        <v>3686108</v>
      </c>
      <c r="AE104">
        <f>ValProdTot!AE44</f>
        <v>4336709</v>
      </c>
      <c r="AF104">
        <f>ValProdTot!AF44</f>
        <v>4187024</v>
      </c>
      <c r="AG104">
        <f>ValProdTot!AG44</f>
        <v>3914797</v>
      </c>
      <c r="AH104">
        <f>ValProdTot!AH44</f>
        <v>4452361</v>
      </c>
      <c r="AI104">
        <f>ValProdTot!AI44</f>
        <v>3914005</v>
      </c>
      <c r="AJ104">
        <f>ValProdTot!AJ44</f>
        <v>3864693</v>
      </c>
      <c r="AK104">
        <f>ValProdTot!AK44</f>
        <v>4576167</v>
      </c>
      <c r="AL104">
        <f>ValProdTot!AL44</f>
        <v>5026488</v>
      </c>
      <c r="AM104">
        <f>ValProdTot!AM44</f>
        <v>4718452</v>
      </c>
      <c r="AN104">
        <f>ValProdTot!AN44</f>
        <v>5483956</v>
      </c>
      <c r="AO104">
        <f>ValProdTot!AO44</f>
        <v>5644425</v>
      </c>
      <c r="AP104">
        <f>ValProdTot!AP44</f>
        <v>6169177</v>
      </c>
      <c r="AQ104">
        <f>ValProdTot!AQ44</f>
        <v>6185962</v>
      </c>
      <c r="AR104">
        <f>ValProdTot!AR44</f>
        <v>6432307</v>
      </c>
      <c r="AS104">
        <f>ValProdTot!AS44</f>
        <v>6461959</v>
      </c>
      <c r="AT104">
        <f>ValProdTot!AT44</f>
        <v>6700602</v>
      </c>
      <c r="AU104">
        <f>ValProdTot!AU44</f>
        <v>7429901</v>
      </c>
      <c r="AV104">
        <f>ValProdTot!AV44</f>
        <v>7427805</v>
      </c>
      <c r="AW104">
        <f>ValProdTot!AW44</f>
        <v>8022041</v>
      </c>
      <c r="AX104">
        <f>ValProdTot!AX44</f>
        <v>7720858</v>
      </c>
      <c r="AY104">
        <f>ValProdTot!AY44</f>
        <v>8112502</v>
      </c>
      <c r="AZ104">
        <f>ValProdTot!AZ44</f>
        <v>8016845</v>
      </c>
      <c r="BA104">
        <f>ValProdTot!BA44</f>
        <v>8161581</v>
      </c>
      <c r="BB104">
        <f>ValProdTot!BB44</f>
        <v>7990698</v>
      </c>
      <c r="BC104">
        <f>ValProdTot!BC44</f>
        <v>8165498</v>
      </c>
    </row>
    <row r="105" spans="1:55">
      <c r="A105">
        <f>VLOOKUP(C105,SelectCntr!$A$2:$C$52,3,0)</f>
        <v>3</v>
      </c>
      <c r="B105" t="str">
        <f>ValProdTot!B45</f>
        <v>Swaziland</v>
      </c>
      <c r="C105">
        <f>ValProdTot!C45</f>
        <v>209</v>
      </c>
      <c r="D105" t="str">
        <f>ValProdTot!D45</f>
        <v>Swaziland</v>
      </c>
      <c r="E105">
        <f>ValProdTot!E45</f>
        <v>152</v>
      </c>
      <c r="F105" t="str">
        <f>ValProdTot!F45</f>
        <v>Gross Production Value (constant 2004-2006 1000 I$)</v>
      </c>
      <c r="G105">
        <f>ValProdTot!G45</f>
        <v>97555</v>
      </c>
      <c r="H105">
        <f>ValProdTot!H45</f>
        <v>99646</v>
      </c>
      <c r="I105">
        <f>ValProdTot!I45</f>
        <v>107306</v>
      </c>
      <c r="J105">
        <f>ValProdTot!J45</f>
        <v>103224</v>
      </c>
      <c r="K105">
        <f>ValProdTot!K45</f>
        <v>101220</v>
      </c>
      <c r="L105">
        <f>ValProdTot!L45</f>
        <v>118836</v>
      </c>
      <c r="M105">
        <f>ValProdTot!M45</f>
        <v>130704</v>
      </c>
      <c r="N105">
        <f>ValProdTot!N45</f>
        <v>125364</v>
      </c>
      <c r="O105">
        <f>ValProdTot!O45</f>
        <v>129304</v>
      </c>
      <c r="P105">
        <f>ValProdTot!P45</f>
        <v>147200</v>
      </c>
      <c r="Q105">
        <f>ValProdTot!Q45</f>
        <v>149743</v>
      </c>
      <c r="R105">
        <f>ValProdTot!R45</f>
        <v>163071</v>
      </c>
      <c r="S105">
        <f>ValProdTot!S45</f>
        <v>159256</v>
      </c>
      <c r="T105">
        <f>ValProdTot!T45</f>
        <v>173989</v>
      </c>
      <c r="U105">
        <f>ValProdTot!U45</f>
        <v>178483</v>
      </c>
      <c r="V105">
        <f>ValProdTot!V45</f>
        <v>182719</v>
      </c>
      <c r="W105">
        <f>ValProdTot!W45</f>
        <v>172401</v>
      </c>
      <c r="X105">
        <f>ValProdTot!X45</f>
        <v>198103</v>
      </c>
      <c r="Y105">
        <f>ValProdTot!Y45</f>
        <v>192971</v>
      </c>
      <c r="Z105">
        <f>ValProdTot!Z45</f>
        <v>220257</v>
      </c>
      <c r="AA105">
        <f>ValProdTot!AA45</f>
        <v>234233</v>
      </c>
      <c r="AB105">
        <f>ValProdTot!AB45</f>
        <v>228789</v>
      </c>
      <c r="AC105">
        <f>ValProdTot!AC45</f>
        <v>228300</v>
      </c>
      <c r="AD105">
        <f>ValProdTot!AD45</f>
        <v>245372</v>
      </c>
      <c r="AE105">
        <f>ValProdTot!AE45</f>
        <v>250435</v>
      </c>
      <c r="AF105">
        <f>ValProdTot!AF45</f>
        <v>270689</v>
      </c>
      <c r="AG105">
        <f>ValProdTot!AG45</f>
        <v>264333</v>
      </c>
      <c r="AH105">
        <f>ValProdTot!AH45</f>
        <v>264292</v>
      </c>
      <c r="AI105">
        <f>ValProdTot!AI45</f>
        <v>265991</v>
      </c>
      <c r="AJ105">
        <f>ValProdTot!AJ45</f>
        <v>272129</v>
      </c>
      <c r="AK105">
        <f>ValProdTot!AK45</f>
        <v>279546</v>
      </c>
      <c r="AL105">
        <f>ValProdTot!AL45</f>
        <v>265352</v>
      </c>
      <c r="AM105">
        <f>ValProdTot!AM45</f>
        <v>252969</v>
      </c>
      <c r="AN105">
        <f>ValProdTot!AN45</f>
        <v>252926</v>
      </c>
      <c r="AO105">
        <f>ValProdTot!AO45</f>
        <v>234644</v>
      </c>
      <c r="AP105">
        <f>ValProdTot!AP45</f>
        <v>249706</v>
      </c>
      <c r="AQ105">
        <f>ValProdTot!AQ45</f>
        <v>249846</v>
      </c>
      <c r="AR105">
        <f>ValProdTot!AR45</f>
        <v>245840</v>
      </c>
      <c r="AS105">
        <f>ValProdTot!AS45</f>
        <v>265648</v>
      </c>
      <c r="AT105">
        <f>ValProdTot!AT45</f>
        <v>249497</v>
      </c>
      <c r="AU105">
        <f>ValProdTot!AU45</f>
        <v>243851</v>
      </c>
      <c r="AV105">
        <f>ValProdTot!AV45</f>
        <v>267360</v>
      </c>
      <c r="AW105">
        <f>ValProdTot!AW45</f>
        <v>264018</v>
      </c>
      <c r="AX105">
        <f>ValProdTot!AX45</f>
        <v>271508</v>
      </c>
      <c r="AY105">
        <f>ValProdTot!AY45</f>
        <v>288407</v>
      </c>
      <c r="AZ105">
        <f>ValProdTot!AZ45</f>
        <v>287002</v>
      </c>
      <c r="BA105">
        <f>ValProdTot!BA45</f>
        <v>279737</v>
      </c>
      <c r="BB105">
        <f>ValProdTot!BB45</f>
        <v>286585</v>
      </c>
      <c r="BC105">
        <f>ValProdTot!BC45</f>
        <v>283991</v>
      </c>
    </row>
    <row r="106" spans="1:55">
      <c r="A106">
        <f>VLOOKUP(C106,SelectCntr!$A$2:$C$52,3,0)</f>
        <v>2</v>
      </c>
      <c r="B106" t="str">
        <f>ValProdTot!B46</f>
        <v>United Republic of Tanzania</v>
      </c>
      <c r="C106">
        <f>ValProdTot!C46</f>
        <v>215</v>
      </c>
      <c r="D106" t="str">
        <f>ValProdTot!D46</f>
        <v>United Republic of Tanzania</v>
      </c>
      <c r="E106">
        <f>ValProdTot!E46</f>
        <v>152</v>
      </c>
      <c r="F106" t="str">
        <f>ValProdTot!F46</f>
        <v>Gross Production Value (constant 2004-2006 1000 I$)</v>
      </c>
      <c r="G106">
        <f>ValProdTot!G46</f>
        <v>1680165</v>
      </c>
      <c r="H106">
        <f>ValProdTot!H46</f>
        <v>1746699</v>
      </c>
      <c r="I106">
        <f>ValProdTot!I46</f>
        <v>1903536</v>
      </c>
      <c r="J106">
        <f>ValProdTot!J46</f>
        <v>1922883</v>
      </c>
      <c r="K106">
        <f>ValProdTot!K46</f>
        <v>1979499</v>
      </c>
      <c r="L106">
        <f>ValProdTot!L46</f>
        <v>2203971</v>
      </c>
      <c r="M106">
        <f>ValProdTot!M46</f>
        <v>2170274</v>
      </c>
      <c r="N106">
        <f>ValProdTot!N46</f>
        <v>2110677</v>
      </c>
      <c r="O106">
        <f>ValProdTot!O46</f>
        <v>2199965</v>
      </c>
      <c r="P106">
        <f>ValProdTot!P46</f>
        <v>2301632</v>
      </c>
      <c r="Q106">
        <f>ValProdTot!Q46</f>
        <v>2295913</v>
      </c>
      <c r="R106">
        <f>ValProdTot!R46</f>
        <v>2315474</v>
      </c>
      <c r="S106">
        <f>ValProdTot!S46</f>
        <v>2412792</v>
      </c>
      <c r="T106">
        <f>ValProdTot!T46</f>
        <v>2427029</v>
      </c>
      <c r="U106">
        <f>ValProdTot!U46</f>
        <v>2668439</v>
      </c>
      <c r="V106">
        <f>ValProdTot!V46</f>
        <v>2768308</v>
      </c>
      <c r="W106">
        <f>ValProdTot!W46</f>
        <v>2933186</v>
      </c>
      <c r="X106">
        <f>ValProdTot!X46</f>
        <v>2970146</v>
      </c>
      <c r="Y106">
        <f>ValProdTot!Y46</f>
        <v>3110557</v>
      </c>
      <c r="Z106">
        <f>ValProdTot!Z46</f>
        <v>2946488</v>
      </c>
      <c r="AA106">
        <f>ValProdTot!AA46</f>
        <v>3068679</v>
      </c>
      <c r="AB106">
        <f>ValProdTot!AB46</f>
        <v>3177558</v>
      </c>
      <c r="AC106">
        <f>ValProdTot!AC46</f>
        <v>3326136</v>
      </c>
      <c r="AD106">
        <f>ValProdTot!AD46</f>
        <v>3427614</v>
      </c>
      <c r="AE106">
        <f>ValProdTot!AE46</f>
        <v>3555222</v>
      </c>
      <c r="AF106">
        <f>ValProdTot!AF46</f>
        <v>3674688</v>
      </c>
      <c r="AG106">
        <f>ValProdTot!AG46</f>
        <v>3665497</v>
      </c>
      <c r="AH106">
        <f>ValProdTot!AH46</f>
        <v>3617954</v>
      </c>
      <c r="AI106">
        <f>ValProdTot!AI46</f>
        <v>3818667</v>
      </c>
      <c r="AJ106">
        <f>ValProdTot!AJ46</f>
        <v>3840484</v>
      </c>
      <c r="AK106">
        <f>ValProdTot!AK46</f>
        <v>3952250</v>
      </c>
      <c r="AL106">
        <f>ValProdTot!AL46</f>
        <v>3779345</v>
      </c>
      <c r="AM106">
        <f>ValProdTot!AM46</f>
        <v>3787084</v>
      </c>
      <c r="AN106">
        <f>ValProdTot!AN46</f>
        <v>3635524</v>
      </c>
      <c r="AO106">
        <f>ValProdTot!AO46</f>
        <v>4003100</v>
      </c>
      <c r="AP106">
        <f>ValProdTot!AP46</f>
        <v>4071204</v>
      </c>
      <c r="AQ106">
        <f>ValProdTot!AQ46</f>
        <v>3856681</v>
      </c>
      <c r="AR106">
        <f>ValProdTot!AR46</f>
        <v>4184486</v>
      </c>
      <c r="AS106">
        <f>ValProdTot!AS46</f>
        <v>4375855</v>
      </c>
      <c r="AT106">
        <f>ValProdTot!AT46</f>
        <v>4272758</v>
      </c>
      <c r="AU106">
        <f>ValProdTot!AU46</f>
        <v>4742454</v>
      </c>
      <c r="AV106">
        <f>ValProdTot!AV46</f>
        <v>5672755</v>
      </c>
      <c r="AW106">
        <f>ValProdTot!AW46</f>
        <v>5084875</v>
      </c>
      <c r="AX106">
        <f>ValProdTot!AX46</f>
        <v>6100299</v>
      </c>
      <c r="AY106">
        <f>ValProdTot!AY46</f>
        <v>6083645</v>
      </c>
      <c r="AZ106">
        <f>ValProdTot!AZ46</f>
        <v>6629332</v>
      </c>
      <c r="BA106">
        <f>ValProdTot!BA46</f>
        <v>6504007</v>
      </c>
      <c r="BB106">
        <f>ValProdTot!BB46</f>
        <v>6451743</v>
      </c>
      <c r="BC106">
        <f>ValProdTot!BC46</f>
        <v>6795353</v>
      </c>
    </row>
    <row r="107" spans="1:55">
      <c r="A107">
        <f>VLOOKUP(C107,SelectCntr!$A$2:$C$52,3,0)</f>
        <v>1</v>
      </c>
      <c r="B107" t="str">
        <f>ValProdTot!B47</f>
        <v>Togo</v>
      </c>
      <c r="C107">
        <f>ValProdTot!C47</f>
        <v>217</v>
      </c>
      <c r="D107" t="str">
        <f>ValProdTot!D47</f>
        <v>Togo</v>
      </c>
      <c r="E107">
        <f>ValProdTot!E47</f>
        <v>152</v>
      </c>
      <c r="F107" t="str">
        <f>ValProdTot!F47</f>
        <v>Gross Production Value (constant 2004-2006 1000 I$)</v>
      </c>
      <c r="G107">
        <f>ValProdTot!G47</f>
        <v>251744</v>
      </c>
      <c r="H107">
        <f>ValProdTot!H47</f>
        <v>257053</v>
      </c>
      <c r="I107">
        <f>ValProdTot!I47</f>
        <v>270108</v>
      </c>
      <c r="J107">
        <f>ValProdTot!J47</f>
        <v>277947</v>
      </c>
      <c r="K107">
        <f>ValProdTot!K47</f>
        <v>284614</v>
      </c>
      <c r="L107">
        <f>ValProdTot!L47</f>
        <v>287742</v>
      </c>
      <c r="M107">
        <f>ValProdTot!M47</f>
        <v>291215</v>
      </c>
      <c r="N107">
        <f>ValProdTot!N47</f>
        <v>300311</v>
      </c>
      <c r="O107">
        <f>ValProdTot!O47</f>
        <v>305078</v>
      </c>
      <c r="P107">
        <f>ValProdTot!P47</f>
        <v>320024</v>
      </c>
      <c r="Q107">
        <f>ValProdTot!Q47</f>
        <v>323065</v>
      </c>
      <c r="R107">
        <f>ValProdTot!R47</f>
        <v>310257</v>
      </c>
      <c r="S107">
        <f>ValProdTot!S47</f>
        <v>314624</v>
      </c>
      <c r="T107">
        <f>ValProdTot!T47</f>
        <v>313464</v>
      </c>
      <c r="U107">
        <f>ValProdTot!U47</f>
        <v>328071</v>
      </c>
      <c r="V107">
        <f>ValProdTot!V47</f>
        <v>315394</v>
      </c>
      <c r="W107">
        <f>ValProdTot!W47</f>
        <v>304165</v>
      </c>
      <c r="X107">
        <f>ValProdTot!X47</f>
        <v>328755</v>
      </c>
      <c r="Y107">
        <f>ValProdTot!Y47</f>
        <v>353863</v>
      </c>
      <c r="Z107">
        <f>ValProdTot!Z47</f>
        <v>358881</v>
      </c>
      <c r="AA107">
        <f>ValProdTot!AA47</f>
        <v>365085</v>
      </c>
      <c r="AB107">
        <f>ValProdTot!AB47</f>
        <v>356564</v>
      </c>
      <c r="AC107">
        <f>ValProdTot!AC47</f>
        <v>331332</v>
      </c>
      <c r="AD107">
        <f>ValProdTot!AD47</f>
        <v>352003</v>
      </c>
      <c r="AE107">
        <f>ValProdTot!AE47</f>
        <v>395168</v>
      </c>
      <c r="AF107">
        <f>ValProdTot!AF47</f>
        <v>410016</v>
      </c>
      <c r="AG107">
        <f>ValProdTot!AG47</f>
        <v>416172</v>
      </c>
      <c r="AH107">
        <f>ValProdTot!AH47</f>
        <v>438860</v>
      </c>
      <c r="AI107">
        <f>ValProdTot!AI47</f>
        <v>465313</v>
      </c>
      <c r="AJ107">
        <f>ValProdTot!AJ47</f>
        <v>481072</v>
      </c>
      <c r="AK107">
        <f>ValProdTot!AK47</f>
        <v>482045</v>
      </c>
      <c r="AL107">
        <f>ValProdTot!AL47</f>
        <v>475408</v>
      </c>
      <c r="AM107">
        <f>ValProdTot!AM47</f>
        <v>552424</v>
      </c>
      <c r="AN107">
        <f>ValProdTot!AN47</f>
        <v>569991</v>
      </c>
      <c r="AO107">
        <f>ValProdTot!AO47</f>
        <v>564817</v>
      </c>
      <c r="AP107">
        <f>ValProdTot!AP47</f>
        <v>648329</v>
      </c>
      <c r="AQ107">
        <f>ValProdTot!AQ47</f>
        <v>680796</v>
      </c>
      <c r="AR107">
        <f>ValProdTot!AR47</f>
        <v>679422</v>
      </c>
      <c r="AS107">
        <f>ValProdTot!AS47</f>
        <v>675716</v>
      </c>
      <c r="AT107">
        <f>ValProdTot!AT47</f>
        <v>639940</v>
      </c>
      <c r="AU107">
        <f>ValProdTot!AU47</f>
        <v>693351</v>
      </c>
      <c r="AV107">
        <f>ValProdTot!AV47</f>
        <v>704170</v>
      </c>
      <c r="AW107">
        <f>ValProdTot!AW47</f>
        <v>717020</v>
      </c>
      <c r="AX107">
        <f>ValProdTot!AX47</f>
        <v>735928</v>
      </c>
      <c r="AY107">
        <f>ValProdTot!AY47</f>
        <v>688663</v>
      </c>
      <c r="AZ107">
        <f>ValProdTot!AZ47</f>
        <v>711358</v>
      </c>
      <c r="BA107">
        <f>ValProdTot!BA47</f>
        <v>735353</v>
      </c>
      <c r="BB107">
        <f>ValProdTot!BB47</f>
        <v>792201</v>
      </c>
      <c r="BC107">
        <f>ValProdTot!BC47</f>
        <v>758588</v>
      </c>
    </row>
    <row r="108" spans="1:55">
      <c r="A108">
        <f>VLOOKUP(C108,SelectCntr!$A$2:$C$52,3,0)</f>
        <v>2</v>
      </c>
      <c r="B108" t="str">
        <f>ValProdTot!B48</f>
        <v>Uganda</v>
      </c>
      <c r="C108">
        <f>ValProdTot!C48</f>
        <v>226</v>
      </c>
      <c r="D108" t="str">
        <f>ValProdTot!D48</f>
        <v>Uganda</v>
      </c>
      <c r="E108">
        <f>ValProdTot!E48</f>
        <v>152</v>
      </c>
      <c r="F108" t="str">
        <f>ValProdTot!F48</f>
        <v>Gross Production Value (constant 2004-2006 1000 I$)</v>
      </c>
      <c r="G108">
        <f>ValProdTot!G48</f>
        <v>1949811</v>
      </c>
      <c r="H108">
        <f>ValProdTot!H48</f>
        <v>1937841</v>
      </c>
      <c r="I108">
        <f>ValProdTot!I48</f>
        <v>2157363</v>
      </c>
      <c r="J108">
        <f>ValProdTot!J48</f>
        <v>2221529</v>
      </c>
      <c r="K108">
        <f>ValProdTot!K48</f>
        <v>1991206</v>
      </c>
      <c r="L108">
        <f>ValProdTot!L48</f>
        <v>2065141</v>
      </c>
      <c r="M108">
        <f>ValProdTot!M48</f>
        <v>2377759</v>
      </c>
      <c r="N108">
        <f>ValProdTot!N48</f>
        <v>2508155</v>
      </c>
      <c r="O108">
        <f>ValProdTot!O48</f>
        <v>2846844</v>
      </c>
      <c r="P108">
        <f>ValProdTot!P48</f>
        <v>3514605</v>
      </c>
      <c r="Q108">
        <f>ValProdTot!Q48</f>
        <v>3413463</v>
      </c>
      <c r="R108">
        <f>ValProdTot!R48</f>
        <v>3494666</v>
      </c>
      <c r="S108">
        <f>ValProdTot!S48</f>
        <v>3516925</v>
      </c>
      <c r="T108">
        <f>ValProdTot!T48</f>
        <v>3670000</v>
      </c>
      <c r="U108">
        <f>ValProdTot!U48</f>
        <v>3892937</v>
      </c>
      <c r="V108">
        <f>ValProdTot!V48</f>
        <v>3615617</v>
      </c>
      <c r="W108">
        <f>ValProdTot!W48</f>
        <v>3638080</v>
      </c>
      <c r="X108">
        <f>ValProdTot!X48</f>
        <v>3647394</v>
      </c>
      <c r="Y108">
        <f>ValProdTot!Y48</f>
        <v>2696133</v>
      </c>
      <c r="Z108">
        <f>ValProdTot!Z48</f>
        <v>2640936</v>
      </c>
      <c r="AA108">
        <f>ValProdTot!AA48</f>
        <v>2847343</v>
      </c>
      <c r="AB108">
        <f>ValProdTot!AB48</f>
        <v>3107421</v>
      </c>
      <c r="AC108">
        <f>ValProdTot!AC48</f>
        <v>3253261</v>
      </c>
      <c r="AD108">
        <f>ValProdTot!AD48</f>
        <v>3075780</v>
      </c>
      <c r="AE108">
        <f>ValProdTot!AE48</f>
        <v>3148000</v>
      </c>
      <c r="AF108">
        <f>ValProdTot!AF48</f>
        <v>3125107</v>
      </c>
      <c r="AG108">
        <f>ValProdTot!AG48</f>
        <v>3292283</v>
      </c>
      <c r="AH108">
        <f>ValProdTot!AH48</f>
        <v>3456677</v>
      </c>
      <c r="AI108">
        <f>ValProdTot!AI48</f>
        <v>3702899</v>
      </c>
      <c r="AJ108">
        <f>ValProdTot!AJ48</f>
        <v>3854053</v>
      </c>
      <c r="AK108">
        <f>ValProdTot!AK48</f>
        <v>3957955</v>
      </c>
      <c r="AL108">
        <f>ValProdTot!AL48</f>
        <v>3895402</v>
      </c>
      <c r="AM108">
        <f>ValProdTot!AM48</f>
        <v>4147148</v>
      </c>
      <c r="AN108">
        <f>ValProdTot!AN48</f>
        <v>4137595</v>
      </c>
      <c r="AO108">
        <f>ValProdTot!AO48</f>
        <v>4312873</v>
      </c>
      <c r="AP108">
        <f>ValProdTot!AP48</f>
        <v>4252917</v>
      </c>
      <c r="AQ108">
        <f>ValProdTot!AQ48</f>
        <v>4268995</v>
      </c>
      <c r="AR108">
        <f>ValProdTot!AR48</f>
        <v>4601197</v>
      </c>
      <c r="AS108">
        <f>ValProdTot!AS48</f>
        <v>4871729</v>
      </c>
      <c r="AT108">
        <f>ValProdTot!AT48</f>
        <v>4936855</v>
      </c>
      <c r="AU108">
        <f>ValProdTot!AU48</f>
        <v>5207690</v>
      </c>
      <c r="AV108">
        <f>ValProdTot!AV48</f>
        <v>5487451</v>
      </c>
      <c r="AW108">
        <f>ValProdTot!AW48</f>
        <v>5544777</v>
      </c>
      <c r="AX108">
        <f>ValProdTot!AX48</f>
        <v>5543659</v>
      </c>
      <c r="AY108">
        <f>ValProdTot!AY48</f>
        <v>5362441</v>
      </c>
      <c r="AZ108">
        <f>ValProdTot!AZ48</f>
        <v>5301411</v>
      </c>
      <c r="BA108">
        <f>ValProdTot!BA48</f>
        <v>5459694</v>
      </c>
      <c r="BB108">
        <f>ValProdTot!BB48</f>
        <v>5603248</v>
      </c>
      <c r="BC108">
        <f>ValProdTot!BC48</f>
        <v>5698203</v>
      </c>
    </row>
    <row r="109" spans="1:55">
      <c r="A109">
        <f>VLOOKUP(C109,SelectCntr!$A$2:$C$52,3,0)</f>
        <v>1</v>
      </c>
      <c r="B109" t="str">
        <f>ValProdTot!B49</f>
        <v>Burkina Faso</v>
      </c>
      <c r="C109">
        <f>ValProdTot!C49</f>
        <v>233</v>
      </c>
      <c r="D109" t="str">
        <f>ValProdTot!D49</f>
        <v>Burkina Faso</v>
      </c>
      <c r="E109">
        <f>ValProdTot!E49</f>
        <v>152</v>
      </c>
      <c r="F109" t="str">
        <f>ValProdTot!F49</f>
        <v>Gross Production Value (constant 2004-2006 1000 I$)</v>
      </c>
      <c r="G109">
        <f>ValProdTot!G49</f>
        <v>395939</v>
      </c>
      <c r="H109">
        <f>ValProdTot!H49</f>
        <v>435290</v>
      </c>
      <c r="I109">
        <f>ValProdTot!I49</f>
        <v>439735</v>
      </c>
      <c r="J109">
        <f>ValProdTot!J49</f>
        <v>482057</v>
      </c>
      <c r="K109">
        <f>ValProdTot!K49</f>
        <v>493862</v>
      </c>
      <c r="L109">
        <f>ValProdTot!L49</f>
        <v>500584</v>
      </c>
      <c r="M109">
        <f>ValProdTot!M49</f>
        <v>514597</v>
      </c>
      <c r="N109">
        <f>ValProdTot!N49</f>
        <v>548013</v>
      </c>
      <c r="O109">
        <f>ValProdTot!O49</f>
        <v>542635</v>
      </c>
      <c r="P109">
        <f>ValProdTot!P49</f>
        <v>545473</v>
      </c>
      <c r="Q109">
        <f>ValProdTot!Q49</f>
        <v>522752</v>
      </c>
      <c r="R109">
        <f>ValProdTot!R49</f>
        <v>501930</v>
      </c>
      <c r="S109">
        <f>ValProdTot!S49</f>
        <v>451684</v>
      </c>
      <c r="T109">
        <f>ValProdTot!T49</f>
        <v>510928</v>
      </c>
      <c r="U109">
        <f>ValProdTot!U49</f>
        <v>582515</v>
      </c>
      <c r="V109">
        <f>ValProdTot!V49</f>
        <v>532478</v>
      </c>
      <c r="W109">
        <f>ValProdTot!W49</f>
        <v>537942</v>
      </c>
      <c r="X109">
        <f>ValProdTot!X49</f>
        <v>593678</v>
      </c>
      <c r="Y109">
        <f>ValProdTot!Y49</f>
        <v>631088</v>
      </c>
      <c r="Z109">
        <f>ValProdTot!Z49</f>
        <v>588118</v>
      </c>
      <c r="AA109">
        <f>ValProdTot!AA49</f>
        <v>647660</v>
      </c>
      <c r="AB109">
        <f>ValProdTot!AB49</f>
        <v>659179</v>
      </c>
      <c r="AC109">
        <f>ValProdTot!AC49</f>
        <v>673636</v>
      </c>
      <c r="AD109">
        <f>ValProdTot!AD49</f>
        <v>686930</v>
      </c>
      <c r="AE109">
        <f>ValProdTot!AE49</f>
        <v>856775</v>
      </c>
      <c r="AF109">
        <f>ValProdTot!AF49</f>
        <v>980553</v>
      </c>
      <c r="AG109">
        <f>ValProdTot!AG49</f>
        <v>905842</v>
      </c>
      <c r="AH109">
        <f>ValProdTot!AH49</f>
        <v>1028855</v>
      </c>
      <c r="AI109">
        <f>ValProdTot!AI49</f>
        <v>1002839</v>
      </c>
      <c r="AJ109">
        <f>ValProdTot!AJ49</f>
        <v>1032016</v>
      </c>
      <c r="AK109">
        <f>ValProdTot!AK49</f>
        <v>1208708</v>
      </c>
      <c r="AL109">
        <f>ValProdTot!AL49</f>
        <v>1253874</v>
      </c>
      <c r="AM109">
        <f>ValProdTot!AM49</f>
        <v>1288549</v>
      </c>
      <c r="AN109">
        <f>ValProdTot!AN49</f>
        <v>1282815</v>
      </c>
      <c r="AO109">
        <f>ValProdTot!AO49</f>
        <v>1288253</v>
      </c>
      <c r="AP109">
        <f>ValProdTot!AP49</f>
        <v>1434110</v>
      </c>
      <c r="AQ109">
        <f>ValProdTot!AQ49</f>
        <v>1423283</v>
      </c>
      <c r="AR109">
        <f>ValProdTot!AR49</f>
        <v>1628276</v>
      </c>
      <c r="AS109">
        <f>ValProdTot!AS49</f>
        <v>1638242</v>
      </c>
      <c r="AT109">
        <f>ValProdTot!AT49</f>
        <v>1462476</v>
      </c>
      <c r="AU109">
        <f>ValProdTot!AU49</f>
        <v>1851357</v>
      </c>
      <c r="AV109">
        <f>ValProdTot!AV49</f>
        <v>1915795</v>
      </c>
      <c r="AW109">
        <f>ValProdTot!AW49</f>
        <v>2064152</v>
      </c>
      <c r="AX109">
        <f>ValProdTot!AX49</f>
        <v>1984897</v>
      </c>
      <c r="AY109">
        <f>ValProdTot!AY49</f>
        <v>2227783</v>
      </c>
      <c r="AZ109">
        <f>ValProdTot!AZ49</f>
        <v>2303501</v>
      </c>
      <c r="BA109">
        <f>ValProdTot!BA49</f>
        <v>1880534</v>
      </c>
      <c r="BB109">
        <f>ValProdTot!BB49</f>
        <v>2415411</v>
      </c>
      <c r="BC109">
        <f>ValProdTot!BC49</f>
        <v>2170816</v>
      </c>
    </row>
    <row r="110" spans="1:55">
      <c r="A110">
        <f>VLOOKUP(C110,SelectCntr!$A$2:$C$52,3,0)</f>
        <v>2</v>
      </c>
      <c r="B110" t="str">
        <f>ValProdTot!B50</f>
        <v>Ethiopia</v>
      </c>
      <c r="C110">
        <f>ValProdTot!C50</f>
        <v>238</v>
      </c>
      <c r="D110" t="str">
        <f>ValProdTot!D50</f>
        <v>Ethiopia</v>
      </c>
      <c r="E110">
        <f>ValProdTot!E50</f>
        <v>152</v>
      </c>
      <c r="F110" t="str">
        <f>ValProdTot!F50</f>
        <v>Gross Production Value (constant 2004-2006 1000 I$)</v>
      </c>
      <c r="G110">
        <f>ValProdTot!G50</f>
        <v>0</v>
      </c>
      <c r="H110">
        <f>ValProdTot!H50</f>
        <v>0</v>
      </c>
      <c r="I110">
        <f>ValProdTot!I50</f>
        <v>0</v>
      </c>
      <c r="J110">
        <f>ValProdTot!J50</f>
        <v>0</v>
      </c>
      <c r="K110">
        <f>ValProdTot!K50</f>
        <v>0</v>
      </c>
      <c r="L110">
        <f>ValProdTot!L50</f>
        <v>0</v>
      </c>
      <c r="M110">
        <f>ValProdTot!M50</f>
        <v>0</v>
      </c>
      <c r="N110">
        <f>ValProdTot!N50</f>
        <v>0</v>
      </c>
      <c r="O110">
        <f>ValProdTot!O50</f>
        <v>0</v>
      </c>
      <c r="P110">
        <f>ValProdTot!P50</f>
        <v>0</v>
      </c>
      <c r="Q110">
        <f>ValProdTot!Q50</f>
        <v>0</v>
      </c>
      <c r="R110">
        <f>ValProdTot!R50</f>
        <v>0</v>
      </c>
      <c r="S110">
        <f>ValProdTot!S50</f>
        <v>0</v>
      </c>
      <c r="T110">
        <f>ValProdTot!T50</f>
        <v>0</v>
      </c>
      <c r="U110">
        <f>ValProdTot!U50</f>
        <v>0</v>
      </c>
      <c r="V110">
        <f>ValProdTot!V50</f>
        <v>0</v>
      </c>
      <c r="W110">
        <f>ValProdTot!W50</f>
        <v>0</v>
      </c>
      <c r="X110">
        <f>ValProdTot!X50</f>
        <v>0</v>
      </c>
      <c r="Y110">
        <f>ValProdTot!Y50</f>
        <v>0</v>
      </c>
      <c r="Z110">
        <f>ValProdTot!Z50</f>
        <v>0</v>
      </c>
      <c r="AA110">
        <f>ValProdTot!AA50</f>
        <v>0</v>
      </c>
      <c r="AB110">
        <f>ValProdTot!AB50</f>
        <v>0</v>
      </c>
      <c r="AC110">
        <f>ValProdTot!AC50</f>
        <v>0</v>
      </c>
      <c r="AD110">
        <f>ValProdTot!AD50</f>
        <v>0</v>
      </c>
      <c r="AE110">
        <f>ValProdTot!AE50</f>
        <v>0</v>
      </c>
      <c r="AF110">
        <f>ValProdTot!AF50</f>
        <v>0</v>
      </c>
      <c r="AG110">
        <f>ValProdTot!AG50</f>
        <v>0</v>
      </c>
      <c r="AH110">
        <f>ValProdTot!AH50</f>
        <v>0</v>
      </c>
      <c r="AI110">
        <f>ValProdTot!AI50</f>
        <v>0</v>
      </c>
      <c r="AJ110">
        <f>ValProdTot!AJ50</f>
        <v>0</v>
      </c>
      <c r="AK110">
        <f>ValProdTot!AK50</f>
        <v>0</v>
      </c>
      <c r="AL110">
        <f>ValProdTot!AL50</f>
        <v>0</v>
      </c>
      <c r="AM110">
        <f>ValProdTot!AM50</f>
        <v>3990130</v>
      </c>
      <c r="AN110">
        <f>ValProdTot!AN50</f>
        <v>4043684</v>
      </c>
      <c r="AO110">
        <f>ValProdTot!AO50</f>
        <v>4476218</v>
      </c>
      <c r="AP110">
        <f>ValProdTot!AP50</f>
        <v>5168838</v>
      </c>
      <c r="AQ110">
        <f>ValProdTot!AQ50</f>
        <v>5237281</v>
      </c>
      <c r="AR110">
        <f>ValProdTot!AR50</f>
        <v>4976240</v>
      </c>
      <c r="AS110">
        <f>ValProdTot!AS50</f>
        <v>5307356</v>
      </c>
      <c r="AT110">
        <f>ValProdTot!AT50</f>
        <v>5479865</v>
      </c>
      <c r="AU110">
        <f>ValProdTot!AU50</f>
        <v>6005831</v>
      </c>
      <c r="AV110">
        <f>ValProdTot!AV50</f>
        <v>6149700</v>
      </c>
      <c r="AW110">
        <f>ValProdTot!AW50</f>
        <v>6335623</v>
      </c>
      <c r="AX110">
        <f>ValProdTot!AX50</f>
        <v>6763039</v>
      </c>
      <c r="AY110">
        <f>ValProdTot!AY50</f>
        <v>7453333</v>
      </c>
      <c r="AZ110">
        <f>ValProdTot!AZ50</f>
        <v>7614251</v>
      </c>
      <c r="BA110">
        <f>ValProdTot!BA50</f>
        <v>7651615</v>
      </c>
      <c r="BB110">
        <f>ValProdTot!BB50</f>
        <v>8058104</v>
      </c>
      <c r="BC110">
        <f>ValProdTot!BC50</f>
        <v>8901719</v>
      </c>
    </row>
    <row r="111" spans="1:55">
      <c r="A111">
        <f>VLOOKUP(C111,SelectCntr!$A$2:$C$52,3,0)</f>
        <v>2</v>
      </c>
      <c r="B111" t="str">
        <f>ValProdTot!B51</f>
        <v>Democratic Republic of the Congo</v>
      </c>
      <c r="C111">
        <f>ValProdTot!C51</f>
        <v>250</v>
      </c>
      <c r="D111" t="str">
        <f>ValProdTot!D51</f>
        <v>Democratic Republic of the Congo</v>
      </c>
      <c r="E111">
        <f>ValProdTot!E51</f>
        <v>152</v>
      </c>
      <c r="F111" t="str">
        <f>ValProdTot!F51</f>
        <v>Gross Production Value (constant 2004-2006 1000 I$)</v>
      </c>
      <c r="G111">
        <f>ValProdTot!G51</f>
        <v>2371636</v>
      </c>
      <c r="H111">
        <f>ValProdTot!H51</f>
        <v>2395924</v>
      </c>
      <c r="I111">
        <f>ValProdTot!I51</f>
        <v>2414532</v>
      </c>
      <c r="J111">
        <f>ValProdTot!J51</f>
        <v>2423504</v>
      </c>
      <c r="K111">
        <f>ValProdTot!K51</f>
        <v>2411318</v>
      </c>
      <c r="L111">
        <f>ValProdTot!L51</f>
        <v>2439326</v>
      </c>
      <c r="M111">
        <f>ValProdTot!M51</f>
        <v>2526293</v>
      </c>
      <c r="N111">
        <f>ValProdTot!N51</f>
        <v>2660532</v>
      </c>
      <c r="O111">
        <f>ValProdTot!O51</f>
        <v>2717468</v>
      </c>
      <c r="P111">
        <f>ValProdTot!P51</f>
        <v>2806384</v>
      </c>
      <c r="Q111">
        <f>ValProdTot!Q51</f>
        <v>2806758</v>
      </c>
      <c r="R111">
        <f>ValProdTot!R51</f>
        <v>2861086</v>
      </c>
      <c r="S111">
        <f>ValProdTot!S51</f>
        <v>2944282</v>
      </c>
      <c r="T111">
        <f>ValProdTot!T51</f>
        <v>3010415</v>
      </c>
      <c r="U111">
        <f>ValProdTot!U51</f>
        <v>3081498</v>
      </c>
      <c r="V111">
        <f>ValProdTot!V51</f>
        <v>3123967</v>
      </c>
      <c r="W111">
        <f>ValProdTot!W51</f>
        <v>3144179</v>
      </c>
      <c r="X111">
        <f>ValProdTot!X51</f>
        <v>3043873</v>
      </c>
      <c r="Y111">
        <f>ValProdTot!Y51</f>
        <v>3186303</v>
      </c>
      <c r="Z111">
        <f>ValProdTot!Z51</f>
        <v>3316436</v>
      </c>
      <c r="AA111">
        <f>ValProdTot!AA51</f>
        <v>3365507</v>
      </c>
      <c r="AB111">
        <f>ValProdTot!AB51</f>
        <v>3539757</v>
      </c>
      <c r="AC111">
        <f>ValProdTot!AC51</f>
        <v>3631274</v>
      </c>
      <c r="AD111">
        <f>ValProdTot!AD51</f>
        <v>3729593</v>
      </c>
      <c r="AE111">
        <f>ValProdTot!AE51</f>
        <v>3853566</v>
      </c>
      <c r="AF111">
        <f>ValProdTot!AF51</f>
        <v>3941726</v>
      </c>
      <c r="AG111">
        <f>ValProdTot!AG51</f>
        <v>4038984</v>
      </c>
      <c r="AH111">
        <f>ValProdTot!AH51</f>
        <v>4156016</v>
      </c>
      <c r="AI111">
        <f>ValProdTot!AI51</f>
        <v>4280380</v>
      </c>
      <c r="AJ111">
        <f>ValProdTot!AJ51</f>
        <v>4466547</v>
      </c>
      <c r="AK111">
        <f>ValProdTot!AK51</f>
        <v>4604558</v>
      </c>
      <c r="AL111">
        <f>ValProdTot!AL51</f>
        <v>4723309</v>
      </c>
      <c r="AM111">
        <f>ValProdTot!AM51</f>
        <v>4743486</v>
      </c>
      <c r="AN111">
        <f>ValProdTot!AN51</f>
        <v>4841142</v>
      </c>
      <c r="AO111">
        <f>ValProdTot!AO51</f>
        <v>4019993</v>
      </c>
      <c r="AP111">
        <f>ValProdTot!AP51</f>
        <v>3991659</v>
      </c>
      <c r="AQ111">
        <f>ValProdTot!AQ51</f>
        <v>3894445</v>
      </c>
      <c r="AR111">
        <f>ValProdTot!AR51</f>
        <v>3959974</v>
      </c>
      <c r="AS111">
        <f>ValProdTot!AS51</f>
        <v>3855647</v>
      </c>
      <c r="AT111">
        <f>ValProdTot!AT51</f>
        <v>3769769</v>
      </c>
      <c r="AU111">
        <f>ValProdTot!AU51</f>
        <v>3682761</v>
      </c>
      <c r="AV111">
        <f>ValProdTot!AV51</f>
        <v>3602292</v>
      </c>
      <c r="AW111">
        <f>ValProdTot!AW51</f>
        <v>3624303</v>
      </c>
      <c r="AX111">
        <f>ValProdTot!AX51</f>
        <v>3642325</v>
      </c>
      <c r="AY111">
        <f>ValProdTot!AY51</f>
        <v>3649978</v>
      </c>
      <c r="AZ111">
        <f>ValProdTot!AZ51</f>
        <v>3647536</v>
      </c>
      <c r="BA111">
        <f>ValProdTot!BA51</f>
        <v>3670436</v>
      </c>
      <c r="BB111">
        <f>ValProdTot!BB51</f>
        <v>3677366</v>
      </c>
      <c r="BC111">
        <f>ValProdTot!BC51</f>
        <v>3625095</v>
      </c>
    </row>
    <row r="112" spans="1:55">
      <c r="A112">
        <f>VLOOKUP(C112,SelectCntr!$A$2:$C$52,3,0)</f>
        <v>3</v>
      </c>
      <c r="B112" t="str">
        <f>ValProdTot!B52</f>
        <v>Zambia</v>
      </c>
      <c r="C112">
        <f>ValProdTot!C52</f>
        <v>251</v>
      </c>
      <c r="D112" t="str">
        <f>ValProdTot!D52</f>
        <v>Zambia</v>
      </c>
      <c r="E112">
        <f>ValProdTot!E52</f>
        <v>152</v>
      </c>
      <c r="F112" t="str">
        <f>ValProdTot!F52</f>
        <v>Gross Production Value (constant 2004-2006 1000 I$)</v>
      </c>
      <c r="G112">
        <f>ValProdTot!G52</f>
        <v>320250</v>
      </c>
      <c r="H112">
        <f>ValProdTot!H52</f>
        <v>318332</v>
      </c>
      <c r="I112">
        <f>ValProdTot!I52</f>
        <v>314752</v>
      </c>
      <c r="J112">
        <f>ValProdTot!J52</f>
        <v>337575</v>
      </c>
      <c r="K112">
        <f>ValProdTot!K52</f>
        <v>348540</v>
      </c>
      <c r="L112">
        <f>ValProdTot!L52</f>
        <v>380145</v>
      </c>
      <c r="M112">
        <f>ValProdTot!M52</f>
        <v>383633</v>
      </c>
      <c r="N112">
        <f>ValProdTot!N52</f>
        <v>394836</v>
      </c>
      <c r="O112">
        <f>ValProdTot!O52</f>
        <v>401746</v>
      </c>
      <c r="P112">
        <f>ValProdTot!P52</f>
        <v>392478</v>
      </c>
      <c r="Q112">
        <f>ValProdTot!Q52</f>
        <v>452901</v>
      </c>
      <c r="R112">
        <f>ValProdTot!R52</f>
        <v>518323</v>
      </c>
      <c r="S112">
        <f>ValProdTot!S52</f>
        <v>469867</v>
      </c>
      <c r="T112">
        <f>ValProdTot!T52</f>
        <v>496398</v>
      </c>
      <c r="U112">
        <f>ValProdTot!U52</f>
        <v>585398</v>
      </c>
      <c r="V112">
        <f>ValProdTot!V52</f>
        <v>656020</v>
      </c>
      <c r="W112">
        <f>ValProdTot!W52</f>
        <v>630924</v>
      </c>
      <c r="X112">
        <f>ValProdTot!X52</f>
        <v>581731</v>
      </c>
      <c r="Y112">
        <f>ValProdTot!Y52</f>
        <v>515327</v>
      </c>
      <c r="Z112">
        <f>ValProdTot!Z52</f>
        <v>537452</v>
      </c>
      <c r="AA112">
        <f>ValProdTot!AA52</f>
        <v>542552</v>
      </c>
      <c r="AB112">
        <f>ValProdTot!AB52</f>
        <v>521784</v>
      </c>
      <c r="AC112">
        <f>ValProdTot!AC52</f>
        <v>550235</v>
      </c>
      <c r="AD112">
        <f>ValProdTot!AD52</f>
        <v>557551</v>
      </c>
      <c r="AE112">
        <f>ValProdTot!AE52</f>
        <v>608162</v>
      </c>
      <c r="AF112">
        <f>ValProdTot!AF52</f>
        <v>641926</v>
      </c>
      <c r="AG112">
        <f>ValProdTot!AG52</f>
        <v>633169</v>
      </c>
      <c r="AH112">
        <f>ValProdTot!AH52</f>
        <v>797575</v>
      </c>
      <c r="AI112">
        <f>ValProdTot!AI52</f>
        <v>802986</v>
      </c>
      <c r="AJ112">
        <f>ValProdTot!AJ52</f>
        <v>748589</v>
      </c>
      <c r="AK112">
        <f>ValProdTot!AK52</f>
        <v>786829</v>
      </c>
      <c r="AL112">
        <f>ValProdTot!AL52</f>
        <v>654386</v>
      </c>
      <c r="AM112">
        <f>ValProdTot!AM52</f>
        <v>877937</v>
      </c>
      <c r="AN112">
        <f>ValProdTot!AN52</f>
        <v>781805</v>
      </c>
      <c r="AO112">
        <f>ValProdTot!AO52</f>
        <v>694839</v>
      </c>
      <c r="AP112">
        <f>ValProdTot!AP52</f>
        <v>834548</v>
      </c>
      <c r="AQ112">
        <f>ValProdTot!AQ52</f>
        <v>802825</v>
      </c>
      <c r="AR112">
        <f>ValProdTot!AR52</f>
        <v>775894</v>
      </c>
      <c r="AS112">
        <f>ValProdTot!AS52</f>
        <v>924097</v>
      </c>
      <c r="AT112">
        <f>ValProdTot!AT52</f>
        <v>881395</v>
      </c>
      <c r="AU112">
        <f>ValProdTot!AU52</f>
        <v>881353</v>
      </c>
      <c r="AV112">
        <f>ValProdTot!AV52</f>
        <v>898970</v>
      </c>
      <c r="AW112">
        <f>ValProdTot!AW52</f>
        <v>1035469</v>
      </c>
      <c r="AX112">
        <f>ValProdTot!AX52</f>
        <v>1069738</v>
      </c>
      <c r="AY112">
        <f>ValProdTot!AY52</f>
        <v>1115306</v>
      </c>
      <c r="AZ112">
        <f>ValProdTot!AZ52</f>
        <v>1148122</v>
      </c>
      <c r="BA112">
        <f>ValProdTot!BA52</f>
        <v>1155656</v>
      </c>
      <c r="BB112">
        <f>ValProdTot!BB52</f>
        <v>1170710</v>
      </c>
      <c r="BC112">
        <f>ValProdTot!BC52</f>
        <v>1312014</v>
      </c>
    </row>
    <row r="113" spans="1:55">
      <c r="A113">
        <f>ValProdTot!A53</f>
        <v>2</v>
      </c>
      <c r="B113" t="str">
        <f>ValProdTot!B53</f>
        <v>Eastern&amp;Central A</v>
      </c>
      <c r="C113">
        <f>ValProdTot!C53</f>
        <v>0</v>
      </c>
      <c r="D113" t="str">
        <f>ValProdTot!D53</f>
        <v>Eastern&amp;Central A</v>
      </c>
      <c r="E113">
        <f>ValProdTot!E53</f>
        <v>152</v>
      </c>
      <c r="F113" t="str">
        <f>ValProdTot!F53</f>
        <v>Gross Production Value (constant 2004-2006 1000 I$)</v>
      </c>
      <c r="G113">
        <f>ValProdTot!G53</f>
        <v>16075932</v>
      </c>
      <c r="H113">
        <f>ValProdTot!H53</f>
        <v>16654881</v>
      </c>
      <c r="I113">
        <f>ValProdTot!I53</f>
        <v>17059375</v>
      </c>
      <c r="J113">
        <f>ValProdTot!J53</f>
        <v>17301071</v>
      </c>
      <c r="K113">
        <f>ValProdTot!K53</f>
        <v>17332284</v>
      </c>
      <c r="L113">
        <f>ValProdTot!L53</f>
        <v>17955575</v>
      </c>
      <c r="M113">
        <f>ValProdTot!M53</f>
        <v>19050813</v>
      </c>
      <c r="N113">
        <f>ValProdTot!N53</f>
        <v>19322342</v>
      </c>
      <c r="O113">
        <f>ValProdTot!O53</f>
        <v>20398008</v>
      </c>
      <c r="P113">
        <f>ValProdTot!P53</f>
        <v>21608955</v>
      </c>
      <c r="Q113">
        <f>ValProdTot!Q53</f>
        <v>21544352</v>
      </c>
      <c r="R113">
        <f>ValProdTot!R53</f>
        <v>21885040</v>
      </c>
      <c r="S113">
        <f>ValProdTot!S53</f>
        <v>22167979</v>
      </c>
      <c r="T113">
        <f>ValProdTot!T53</f>
        <v>22874035</v>
      </c>
      <c r="U113">
        <f>ValProdTot!U53</f>
        <v>23553833</v>
      </c>
      <c r="V113">
        <f>ValProdTot!V53</f>
        <v>23847414</v>
      </c>
      <c r="W113">
        <f>ValProdTot!W53</f>
        <v>24619580</v>
      </c>
      <c r="X113">
        <f>ValProdTot!X53</f>
        <v>24861144</v>
      </c>
      <c r="Y113">
        <f>ValProdTot!Y53</f>
        <v>24500834</v>
      </c>
      <c r="Z113">
        <f>ValProdTot!Z53</f>
        <v>25002472</v>
      </c>
      <c r="AA113">
        <f>ValProdTot!AA53</f>
        <v>25927424</v>
      </c>
      <c r="AB113">
        <f>ValProdTot!AB53</f>
        <v>26479795</v>
      </c>
      <c r="AC113">
        <f>ValProdTot!AC53</f>
        <v>27474387</v>
      </c>
      <c r="AD113">
        <f>ValProdTot!AD53</f>
        <v>26430902</v>
      </c>
      <c r="AE113">
        <f>ValProdTot!AE53</f>
        <v>28004062</v>
      </c>
      <c r="AF113">
        <f>ValProdTot!AF53</f>
        <v>28828094</v>
      </c>
      <c r="AG113">
        <f>ValProdTot!AG53</f>
        <v>28776839</v>
      </c>
      <c r="AH113">
        <f>ValProdTot!AH53</f>
        <v>30086547</v>
      </c>
      <c r="AI113">
        <f>ValProdTot!AI53</f>
        <v>30596906</v>
      </c>
      <c r="AJ113">
        <f>ValProdTot!AJ53</f>
        <v>30940476</v>
      </c>
      <c r="AK113">
        <f>ValProdTot!AK53</f>
        <v>32239237</v>
      </c>
      <c r="AL113">
        <f>ValProdTot!AL53</f>
        <v>32454993</v>
      </c>
      <c r="AM113">
        <f>ValProdTot!AM53</f>
        <v>31658747</v>
      </c>
      <c r="AN113">
        <f>ValProdTot!AN53</f>
        <v>32191503</v>
      </c>
      <c r="AO113">
        <f>ValProdTot!AO53</f>
        <v>32853616</v>
      </c>
      <c r="AP113">
        <f>ValProdTot!AP53</f>
        <v>34009996</v>
      </c>
      <c r="AQ113">
        <f>ValProdTot!AQ53</f>
        <v>34027604</v>
      </c>
      <c r="AR113">
        <f>ValProdTot!AR53</f>
        <v>35067986</v>
      </c>
      <c r="AS113">
        <f>ValProdTot!AS53</f>
        <v>36247415</v>
      </c>
      <c r="AT113">
        <f>ValProdTot!AT53</f>
        <v>36211413</v>
      </c>
      <c r="AU113">
        <f>ValProdTot!AU53</f>
        <v>38670462</v>
      </c>
      <c r="AV113">
        <f>ValProdTot!AV53</f>
        <v>40430952</v>
      </c>
      <c r="AW113">
        <f>ValProdTot!AW53</f>
        <v>40826160</v>
      </c>
      <c r="AX113">
        <f>ValProdTot!AX53</f>
        <v>42243452</v>
      </c>
      <c r="AY113">
        <f>ValProdTot!AY53</f>
        <v>43836324</v>
      </c>
      <c r="AZ113">
        <f>ValProdTot!AZ53</f>
        <v>45189129</v>
      </c>
      <c r="BA113">
        <f>ValProdTot!BA53</f>
        <v>45653033</v>
      </c>
      <c r="BB113">
        <f>ValProdTot!BB53</f>
        <v>45732841</v>
      </c>
      <c r="BC113">
        <f>ValProdTot!BC53</f>
        <v>47264526</v>
      </c>
    </row>
    <row r="114" spans="1:55">
      <c r="A114">
        <f>ValProdTot!A54</f>
        <v>1</v>
      </c>
      <c r="B114" t="str">
        <f>ValProdTot!B54</f>
        <v>Western A</v>
      </c>
      <c r="C114">
        <f>ValProdTot!C54</f>
        <v>0</v>
      </c>
      <c r="D114" t="str">
        <f>ValProdTot!D54</f>
        <v>Western A</v>
      </c>
      <c r="E114">
        <f>ValProdTot!E54</f>
        <v>152</v>
      </c>
      <c r="F114" t="str">
        <f>ValProdTot!F54</f>
        <v>Gross Production Value (constant 2004-2006 1000 I$)</v>
      </c>
      <c r="G114">
        <f>ValProdTot!G54</f>
        <v>16930563</v>
      </c>
      <c r="H114">
        <f>ValProdTot!H54</f>
        <v>17628489</v>
      </c>
      <c r="I114">
        <f>ValProdTot!I54</f>
        <v>18440434</v>
      </c>
      <c r="J114">
        <f>ValProdTot!J54</f>
        <v>19220389</v>
      </c>
      <c r="K114">
        <f>ValProdTot!K54</f>
        <v>19516464</v>
      </c>
      <c r="L114">
        <f>ValProdTot!L54</f>
        <v>19628872</v>
      </c>
      <c r="M114">
        <f>ValProdTot!M54</f>
        <v>20503832</v>
      </c>
      <c r="N114">
        <f>ValProdTot!N54</f>
        <v>20869873</v>
      </c>
      <c r="O114">
        <f>ValProdTot!O54</f>
        <v>22286681</v>
      </c>
      <c r="P114">
        <f>ValProdTot!P54</f>
        <v>23440790</v>
      </c>
      <c r="Q114">
        <f>ValProdTot!Q54</f>
        <v>22720529</v>
      </c>
      <c r="R114">
        <f>ValProdTot!R54</f>
        <v>20998458</v>
      </c>
      <c r="S114">
        <f>ValProdTot!S54</f>
        <v>21388034</v>
      </c>
      <c r="T114">
        <f>ValProdTot!T54</f>
        <v>23276336</v>
      </c>
      <c r="U114">
        <f>ValProdTot!U54</f>
        <v>23585375</v>
      </c>
      <c r="V114">
        <f>ValProdTot!V54</f>
        <v>22818537</v>
      </c>
      <c r="W114">
        <f>ValProdTot!W54</f>
        <v>22340721</v>
      </c>
      <c r="X114">
        <f>ValProdTot!X54</f>
        <v>22776367</v>
      </c>
      <c r="Y114">
        <f>ValProdTot!Y54</f>
        <v>23191766</v>
      </c>
      <c r="Z114">
        <f>ValProdTot!Z54</f>
        <v>23874306</v>
      </c>
      <c r="AA114">
        <f>ValProdTot!AA54</f>
        <v>24567549</v>
      </c>
      <c r="AB114">
        <f>ValProdTot!AB54</f>
        <v>24844908</v>
      </c>
      <c r="AC114">
        <f>ValProdTot!AC54</f>
        <v>24731749</v>
      </c>
      <c r="AD114">
        <f>ValProdTot!AD54</f>
        <v>25706866</v>
      </c>
      <c r="AE114">
        <f>ValProdTot!AE54</f>
        <v>27419951</v>
      </c>
      <c r="AF114">
        <f>ValProdTot!AF54</f>
        <v>29023475</v>
      </c>
      <c r="AG114">
        <f>ValProdTot!AG54</f>
        <v>29144894</v>
      </c>
      <c r="AH114">
        <f>ValProdTot!AH54</f>
        <v>32181983</v>
      </c>
      <c r="AI114">
        <f>ValProdTot!AI54</f>
        <v>34086912</v>
      </c>
      <c r="AJ114">
        <f>ValProdTot!AJ54</f>
        <v>35113118</v>
      </c>
      <c r="AK114">
        <f>ValProdTot!AK54</f>
        <v>39095232</v>
      </c>
      <c r="AL114">
        <f>ValProdTot!AL54</f>
        <v>40635895</v>
      </c>
      <c r="AM114">
        <f>ValProdTot!AM54</f>
        <v>42324086</v>
      </c>
      <c r="AN114">
        <f>ValProdTot!AN54</f>
        <v>43840771</v>
      </c>
      <c r="AO114">
        <f>ValProdTot!AO54</f>
        <v>45618024</v>
      </c>
      <c r="AP114">
        <f>ValProdTot!AP54</f>
        <v>48221840</v>
      </c>
      <c r="AQ114">
        <f>ValProdTot!AQ54</f>
        <v>49512992</v>
      </c>
      <c r="AR114">
        <f>ValProdTot!AR54</f>
        <v>52514572</v>
      </c>
      <c r="AS114">
        <f>ValProdTot!AS54</f>
        <v>54467152</v>
      </c>
      <c r="AT114">
        <f>ValProdTot!AT54</f>
        <v>54662853</v>
      </c>
      <c r="AU114">
        <f>ValProdTot!AU54</f>
        <v>55808655</v>
      </c>
      <c r="AV114">
        <f>ValProdTot!AV54</f>
        <v>57692899</v>
      </c>
      <c r="AW114">
        <f>ValProdTot!AW54</f>
        <v>60802076</v>
      </c>
      <c r="AX114">
        <f>ValProdTot!AX54</f>
        <v>63173608</v>
      </c>
      <c r="AY114">
        <f>ValProdTot!AY54</f>
        <v>66376240</v>
      </c>
      <c r="AZ114">
        <f>ValProdTot!AZ54</f>
        <v>68719066</v>
      </c>
      <c r="BA114">
        <f>ValProdTot!BA54</f>
        <v>65757678</v>
      </c>
      <c r="BB114">
        <f>ValProdTot!BB54</f>
        <v>71797166</v>
      </c>
      <c r="BC114">
        <f>ValProdTot!BC54</f>
        <v>67245971</v>
      </c>
    </row>
    <row r="115" spans="1:55">
      <c r="A115">
        <f>ValProdTot!A55</f>
        <v>3</v>
      </c>
      <c r="B115" t="str">
        <f>ValProdTot!B55</f>
        <v>Southern A</v>
      </c>
      <c r="C115">
        <f>ValProdTot!C55</f>
        <v>0</v>
      </c>
      <c r="D115" t="str">
        <f>ValProdTot!D55</f>
        <v>Southern A</v>
      </c>
      <c r="E115">
        <f>ValProdTot!E55</f>
        <v>152</v>
      </c>
      <c r="F115" t="str">
        <f>ValProdTot!F55</f>
        <v>Gross Production Value (constant 2004-2006 1000 I$)</v>
      </c>
      <c r="G115">
        <f>ValProdTot!G55</f>
        <v>9077002</v>
      </c>
      <c r="H115">
        <f>ValProdTot!H55</f>
        <v>9238756</v>
      </c>
      <c r="I115">
        <f>ValProdTot!I55</f>
        <v>9561224</v>
      </c>
      <c r="J115">
        <f>ValProdTot!J55</f>
        <v>9606977</v>
      </c>
      <c r="K115">
        <f>ValProdTot!K55</f>
        <v>9917068</v>
      </c>
      <c r="L115">
        <f>ValProdTot!L55</f>
        <v>10328837</v>
      </c>
      <c r="M115">
        <f>ValProdTot!M55</f>
        <v>11644092</v>
      </c>
      <c r="N115">
        <f>ValProdTot!N55</f>
        <v>10840184</v>
      </c>
      <c r="O115">
        <f>ValProdTot!O55</f>
        <v>11591361</v>
      </c>
      <c r="P115">
        <f>ValProdTot!P55</f>
        <v>11403533</v>
      </c>
      <c r="Q115">
        <f>ValProdTot!Q55</f>
        <v>12623293</v>
      </c>
      <c r="R115">
        <f>ValProdTot!R55</f>
        <v>13438400</v>
      </c>
      <c r="S115">
        <f>ValProdTot!S55</f>
        <v>12346482</v>
      </c>
      <c r="T115">
        <f>ValProdTot!T55</f>
        <v>13832245</v>
      </c>
      <c r="U115">
        <f>ValProdTot!U55</f>
        <v>13204753</v>
      </c>
      <c r="V115">
        <f>ValProdTot!V55</f>
        <v>13290465</v>
      </c>
      <c r="W115">
        <f>ValProdTot!W55</f>
        <v>13632767</v>
      </c>
      <c r="X115">
        <f>ValProdTot!X55</f>
        <v>13959201</v>
      </c>
      <c r="Y115">
        <f>ValProdTot!Y55</f>
        <v>13717701</v>
      </c>
      <c r="Z115">
        <f>ValProdTot!Z55</f>
        <v>14058218</v>
      </c>
      <c r="AA115">
        <f>ValProdTot!AA55</f>
        <v>15028925</v>
      </c>
      <c r="AB115">
        <f>ValProdTot!AB55</f>
        <v>14197460</v>
      </c>
      <c r="AC115">
        <f>ValProdTot!AC55</f>
        <v>12910313</v>
      </c>
      <c r="AD115">
        <f>ValProdTot!AD55</f>
        <v>13761374</v>
      </c>
      <c r="AE115">
        <f>ValProdTot!AE55</f>
        <v>14589924</v>
      </c>
      <c r="AF115">
        <f>ValProdTot!AF55</f>
        <v>14573418</v>
      </c>
      <c r="AG115">
        <f>ValProdTot!AG55</f>
        <v>14780556</v>
      </c>
      <c r="AH115">
        <f>ValProdTot!AH55</f>
        <v>15439550</v>
      </c>
      <c r="AI115">
        <f>ValProdTot!AI55</f>
        <v>15888150</v>
      </c>
      <c r="AJ115">
        <f>ValProdTot!AJ55</f>
        <v>15799295</v>
      </c>
      <c r="AK115">
        <f>ValProdTot!AK55</f>
        <v>16023175</v>
      </c>
      <c r="AL115">
        <f>ValProdTot!AL55</f>
        <v>13886066</v>
      </c>
      <c r="AM115">
        <f>ValProdTot!AM55</f>
        <v>15875650</v>
      </c>
      <c r="AN115">
        <f>ValProdTot!AN55</f>
        <v>16265956</v>
      </c>
      <c r="AO115">
        <f>ValProdTot!AO55</f>
        <v>15231140</v>
      </c>
      <c r="AP115">
        <f>ValProdTot!AP55</f>
        <v>17582549</v>
      </c>
      <c r="AQ115">
        <f>ValProdTot!AQ55</f>
        <v>17719808</v>
      </c>
      <c r="AR115">
        <f>ValProdTot!AR55</f>
        <v>17654927</v>
      </c>
      <c r="AS115">
        <f>ValProdTot!AS55</f>
        <v>18438233</v>
      </c>
      <c r="AT115">
        <f>ValProdTot!AT55</f>
        <v>19931758</v>
      </c>
      <c r="AU115">
        <f>ValProdTot!AU55</f>
        <v>19606789</v>
      </c>
      <c r="AV115">
        <f>ValProdTot!AV55</f>
        <v>19682435</v>
      </c>
      <c r="AW115">
        <f>ValProdTot!AW55</f>
        <v>20137852</v>
      </c>
      <c r="AX115">
        <f>ValProdTot!AX55</f>
        <v>20697479</v>
      </c>
      <c r="AY115">
        <f>ValProdTot!AY55</f>
        <v>21224155</v>
      </c>
      <c r="AZ115">
        <f>ValProdTot!AZ55</f>
        <v>21606638</v>
      </c>
      <c r="BA115">
        <f>ValProdTot!BA55</f>
        <v>22090056</v>
      </c>
      <c r="BB115">
        <f>ValProdTot!BB55</f>
        <v>23547281</v>
      </c>
      <c r="BC115">
        <f>ValProdTot!BC55</f>
        <v>23887386</v>
      </c>
    </row>
    <row r="116" spans="1:55">
      <c r="A116">
        <f>ValProdTot!A56</f>
        <v>0</v>
      </c>
      <c r="B116" t="str">
        <f>ValProdTot!B56</f>
        <v>SSA</v>
      </c>
      <c r="C116">
        <f>ValProdTot!C56</f>
        <v>0</v>
      </c>
      <c r="D116" t="str">
        <f>ValProdTot!D56</f>
        <v>SSA</v>
      </c>
      <c r="E116">
        <f>ValProdTot!E56</f>
        <v>152</v>
      </c>
      <c r="F116" t="str">
        <f>ValProdTot!F56</f>
        <v>Gross Production Value (constant 2004-2006 1000 I$)</v>
      </c>
      <c r="G116">
        <f>ValProdTot!G56</f>
        <v>42083497</v>
      </c>
      <c r="H116">
        <f>ValProdTot!H56</f>
        <v>43522126</v>
      </c>
      <c r="I116">
        <f>ValProdTot!I56</f>
        <v>45061033</v>
      </c>
      <c r="J116">
        <f>ValProdTot!J56</f>
        <v>46128437</v>
      </c>
      <c r="K116">
        <f>ValProdTot!K56</f>
        <v>46765816</v>
      </c>
      <c r="L116">
        <f>ValProdTot!L56</f>
        <v>47913284</v>
      </c>
      <c r="M116">
        <f>ValProdTot!M56</f>
        <v>51198737</v>
      </c>
      <c r="N116">
        <f>ValProdTot!N56</f>
        <v>51032399</v>
      </c>
      <c r="O116">
        <f>ValProdTot!O56</f>
        <v>54276050</v>
      </c>
      <c r="P116">
        <f>ValProdTot!P56</f>
        <v>56453278</v>
      </c>
      <c r="Q116">
        <f>ValProdTot!Q56</f>
        <v>56888174</v>
      </c>
      <c r="R116">
        <f>ValProdTot!R56</f>
        <v>56321898</v>
      </c>
      <c r="S116">
        <f>ValProdTot!S56</f>
        <v>55902495</v>
      </c>
      <c r="T116">
        <f>ValProdTot!T56</f>
        <v>59982616</v>
      </c>
      <c r="U116">
        <f>ValProdTot!U56</f>
        <v>60343961</v>
      </c>
      <c r="V116">
        <f>ValProdTot!V56</f>
        <v>59956416</v>
      </c>
      <c r="W116">
        <f>ValProdTot!W56</f>
        <v>60593068</v>
      </c>
      <c r="X116">
        <f>ValProdTot!X56</f>
        <v>61596712</v>
      </c>
      <c r="Y116">
        <f>ValProdTot!Y56</f>
        <v>61410301</v>
      </c>
      <c r="Z116">
        <f>ValProdTot!Z56</f>
        <v>62934996</v>
      </c>
      <c r="AA116">
        <f>ValProdTot!AA56</f>
        <v>65523898</v>
      </c>
      <c r="AB116">
        <f>ValProdTot!AB56</f>
        <v>65522163</v>
      </c>
      <c r="AC116">
        <f>ValProdTot!AC56</f>
        <v>65116449</v>
      </c>
      <c r="AD116">
        <f>ValProdTot!AD56</f>
        <v>65899142</v>
      </c>
      <c r="AE116">
        <f>ValProdTot!AE56</f>
        <v>70013937</v>
      </c>
      <c r="AF116">
        <f>ValProdTot!AF56</f>
        <v>72424987</v>
      </c>
      <c r="AG116">
        <f>ValProdTot!AG56</f>
        <v>72702289</v>
      </c>
      <c r="AH116">
        <f>ValProdTot!AH56</f>
        <v>77708080</v>
      </c>
      <c r="AI116">
        <f>ValProdTot!AI56</f>
        <v>80571968</v>
      </c>
      <c r="AJ116">
        <f>ValProdTot!AJ56</f>
        <v>81852889</v>
      </c>
      <c r="AK116">
        <f>ValProdTot!AK56</f>
        <v>87357644</v>
      </c>
      <c r="AL116">
        <f>ValProdTot!AL56</f>
        <v>86976954</v>
      </c>
      <c r="AM116">
        <f>ValProdTot!AM56</f>
        <v>89858483</v>
      </c>
      <c r="AN116">
        <f>ValProdTot!AN56</f>
        <v>92298230</v>
      </c>
      <c r="AO116">
        <f>ValProdTot!AO56</f>
        <v>93702780</v>
      </c>
      <c r="AP116">
        <f>ValProdTot!AP56</f>
        <v>99814385</v>
      </c>
      <c r="AQ116">
        <f>ValProdTot!AQ56</f>
        <v>101260404</v>
      </c>
      <c r="AR116">
        <f>ValProdTot!AR56</f>
        <v>105237485</v>
      </c>
      <c r="AS116">
        <f>ValProdTot!AS56</f>
        <v>109152800</v>
      </c>
      <c r="AT116">
        <f>ValProdTot!AT56</f>
        <v>110806024</v>
      </c>
      <c r="AU116">
        <f>ValProdTot!AU56</f>
        <v>114085906</v>
      </c>
      <c r="AV116">
        <f>ValProdTot!AV56</f>
        <v>117806286</v>
      </c>
      <c r="AW116">
        <f>ValProdTot!AW56</f>
        <v>121766088</v>
      </c>
      <c r="AX116">
        <f>ValProdTot!AX56</f>
        <v>126114539</v>
      </c>
      <c r="AY116">
        <f>ValProdTot!AY56</f>
        <v>131436719</v>
      </c>
      <c r="AZ116">
        <f>ValProdTot!AZ56</f>
        <v>135514833</v>
      </c>
      <c r="BA116">
        <f>ValProdTot!BA56</f>
        <v>133500767</v>
      </c>
      <c r="BB116">
        <f>ValProdTot!BB56</f>
        <v>141077288</v>
      </c>
      <c r="BC116">
        <f>ValProdTot!BC56</f>
        <v>138397883</v>
      </c>
    </row>
    <row r="117" spans="1:55">
      <c r="A117">
        <f>ValProdTot!A57</f>
        <v>0</v>
      </c>
      <c r="B117" t="str">
        <f>ValProdTot!B57</f>
        <v>Southern A - SA</v>
      </c>
      <c r="C117">
        <f>ValProdTot!C57</f>
        <v>0</v>
      </c>
      <c r="D117" t="str">
        <f>ValProdTot!D57</f>
        <v>Southern A - SA</v>
      </c>
      <c r="E117">
        <f>ValProdTot!E57</f>
        <v>152</v>
      </c>
      <c r="F117" t="str">
        <f>ValProdTot!F57</f>
        <v>Gross Production Value (constant 2004-2006 1000 I$)</v>
      </c>
      <c r="G117">
        <f>ValProdTot!G57</f>
        <v>4109610</v>
      </c>
      <c r="H117">
        <f>ValProdTot!H57</f>
        <v>4218030</v>
      </c>
      <c r="I117">
        <f>ValProdTot!I57</f>
        <v>4272318</v>
      </c>
      <c r="J117">
        <f>ValProdTot!J57</f>
        <v>4505544</v>
      </c>
      <c r="K117">
        <f>ValProdTot!K57</f>
        <v>4564801</v>
      </c>
      <c r="L117">
        <f>ValProdTot!L57</f>
        <v>4728164</v>
      </c>
      <c r="M117">
        <f>ValProdTot!M57</f>
        <v>5012093</v>
      </c>
      <c r="N117">
        <f>ValProdTot!N57</f>
        <v>4932764</v>
      </c>
      <c r="O117">
        <f>ValProdTot!O57</f>
        <v>5360424</v>
      </c>
      <c r="P117">
        <f>ValProdTot!P57</f>
        <v>5305701</v>
      </c>
      <c r="Q117">
        <f>ValProdTot!Q57</f>
        <v>5841589</v>
      </c>
      <c r="R117">
        <f>ValProdTot!R57</f>
        <v>6185518</v>
      </c>
      <c r="S117">
        <f>ValProdTot!S57</f>
        <v>6071138</v>
      </c>
      <c r="T117">
        <f>ValProdTot!T57</f>
        <v>6323782</v>
      </c>
      <c r="U117">
        <f>ValProdTot!U57</f>
        <v>5884522</v>
      </c>
      <c r="V117">
        <f>ValProdTot!V57</f>
        <v>6012829</v>
      </c>
      <c r="W117">
        <f>ValProdTot!W57</f>
        <v>5947305</v>
      </c>
      <c r="X117">
        <f>ValProdTot!X57</f>
        <v>5890074</v>
      </c>
      <c r="Y117">
        <f>ValProdTot!Y57</f>
        <v>5726247</v>
      </c>
      <c r="Z117">
        <f>ValProdTot!Z57</f>
        <v>5763940</v>
      </c>
      <c r="AA117">
        <f>ValProdTot!AA57</f>
        <v>6009675</v>
      </c>
      <c r="AB117">
        <f>ValProdTot!AB57</f>
        <v>5859840</v>
      </c>
      <c r="AC117">
        <f>ValProdTot!AC57</f>
        <v>5524500</v>
      </c>
      <c r="AD117">
        <f>ValProdTot!AD57</f>
        <v>5780327</v>
      </c>
      <c r="AE117">
        <f>ValProdTot!AE57</f>
        <v>6181064</v>
      </c>
      <c r="AF117">
        <f>ValProdTot!AF57</f>
        <v>6275112</v>
      </c>
      <c r="AG117">
        <f>ValProdTot!AG57</f>
        <v>6069676</v>
      </c>
      <c r="AH117">
        <f>ValProdTot!AH57</f>
        <v>6607953</v>
      </c>
      <c r="AI117">
        <f>ValProdTot!AI57</f>
        <v>6572372</v>
      </c>
      <c r="AJ117">
        <f>ValProdTot!AJ57</f>
        <v>6578440</v>
      </c>
      <c r="AK117">
        <f>ValProdTot!AK57</f>
        <v>6648316</v>
      </c>
      <c r="AL117">
        <f>ValProdTot!AL57</f>
        <v>5811581</v>
      </c>
      <c r="AM117">
        <f>ValProdTot!AM57</f>
        <v>6796537</v>
      </c>
      <c r="AN117">
        <f>ValProdTot!AN57</f>
        <v>6696313</v>
      </c>
      <c r="AO117">
        <f>ValProdTot!AO57</f>
        <v>6876480</v>
      </c>
      <c r="AP117">
        <f>ValProdTot!AP57</f>
        <v>7904434</v>
      </c>
      <c r="AQ117">
        <f>ValProdTot!AQ57</f>
        <v>7876113</v>
      </c>
      <c r="AR117">
        <f>ValProdTot!AR57</f>
        <v>8298153</v>
      </c>
      <c r="AS117">
        <f>ValProdTot!AS57</f>
        <v>8525526</v>
      </c>
      <c r="AT117">
        <f>ValProdTot!AT57</f>
        <v>9080335</v>
      </c>
      <c r="AU117">
        <f>ValProdTot!AU57</f>
        <v>9454791</v>
      </c>
      <c r="AV117">
        <f>ValProdTot!AV57</f>
        <v>8829614</v>
      </c>
      <c r="AW117">
        <f>ValProdTot!AW57</f>
        <v>9377991</v>
      </c>
      <c r="AX117">
        <f>ValProdTot!AX57</f>
        <v>9664663</v>
      </c>
      <c r="AY117">
        <f>ValProdTot!AY57</f>
        <v>9657453</v>
      </c>
      <c r="AZ117">
        <f>ValProdTot!AZ57</f>
        <v>10377530</v>
      </c>
      <c r="BA117">
        <f>ValProdTot!BA57</f>
        <v>10769760</v>
      </c>
      <c r="BB117">
        <f>ValProdTot!BB57</f>
        <v>10904856</v>
      </c>
      <c r="BC117">
        <f>ValProdTot!BC57</f>
        <v>11523025</v>
      </c>
    </row>
    <row r="118" spans="1:55">
      <c r="A118">
        <f>ValProdTot!A58</f>
        <v>0</v>
      </c>
      <c r="B118" t="str">
        <f>ValProdTot!B58</f>
        <v>Ethiopia + Eritrea</v>
      </c>
      <c r="C118">
        <f>ValProdTot!C58</f>
        <v>0</v>
      </c>
      <c r="D118" t="str">
        <f>ValProdTot!D58</f>
        <v>Ethiopia + Eritrea</v>
      </c>
      <c r="E118">
        <f>ValProdTot!E58</f>
        <v>152</v>
      </c>
      <c r="F118" t="str">
        <f>ValProdTot!F58</f>
        <v>Gross Production Value (constant 2004-2006 1000 I$)</v>
      </c>
      <c r="G118">
        <f>ValProdTot!G58</f>
        <v>3057456</v>
      </c>
      <c r="H118">
        <f>ValProdTot!H58</f>
        <v>3127866</v>
      </c>
      <c r="I118">
        <f>ValProdTot!I58</f>
        <v>3161027</v>
      </c>
      <c r="J118">
        <f>ValProdTot!J58</f>
        <v>3262286</v>
      </c>
      <c r="K118">
        <f>ValProdTot!K58</f>
        <v>3297421</v>
      </c>
      <c r="L118">
        <f>ValProdTot!L58</f>
        <v>3376592</v>
      </c>
      <c r="M118">
        <f>ValProdTot!M58</f>
        <v>3462465</v>
      </c>
      <c r="N118">
        <f>ValProdTot!N58</f>
        <v>3520113</v>
      </c>
      <c r="O118">
        <f>ValProdTot!O58</f>
        <v>3635360</v>
      </c>
      <c r="P118">
        <f>ValProdTot!P58</f>
        <v>3743079</v>
      </c>
      <c r="Q118">
        <f>ValProdTot!Q58</f>
        <v>3645319</v>
      </c>
      <c r="R118">
        <f>ValProdTot!R58</f>
        <v>3647195</v>
      </c>
      <c r="S118">
        <f>ValProdTot!S58</f>
        <v>3557343</v>
      </c>
      <c r="T118">
        <f>ValProdTot!T58</f>
        <v>3516084</v>
      </c>
      <c r="U118">
        <f>ValProdTot!U58</f>
        <v>3397014</v>
      </c>
      <c r="V118">
        <f>ValProdTot!V58</f>
        <v>3593347</v>
      </c>
      <c r="W118">
        <f>ValProdTot!W58</f>
        <v>3659681</v>
      </c>
      <c r="X118">
        <f>ValProdTot!X58</f>
        <v>3634583</v>
      </c>
      <c r="Y118">
        <f>ValProdTot!Y58</f>
        <v>3972819</v>
      </c>
      <c r="Z118">
        <f>ValProdTot!Z58</f>
        <v>4333812</v>
      </c>
      <c r="AA118">
        <f>ValProdTot!AA58</f>
        <v>4233108</v>
      </c>
      <c r="AB118">
        <f>ValProdTot!AB58</f>
        <v>4230335</v>
      </c>
      <c r="AC118">
        <f>ValProdTot!AC58</f>
        <v>4514887</v>
      </c>
      <c r="AD118">
        <f>ValProdTot!AD58</f>
        <v>4089763</v>
      </c>
      <c r="AE118">
        <f>ValProdTot!AE58</f>
        <v>3915323</v>
      </c>
      <c r="AF118">
        <f>ValProdTot!AF58</f>
        <v>4366074</v>
      </c>
      <c r="AG118">
        <f>ValProdTot!AG58</f>
        <v>4208193</v>
      </c>
      <c r="AH118">
        <f>ValProdTot!AH58</f>
        <v>4349090</v>
      </c>
      <c r="AI118">
        <f>ValProdTot!AI58</f>
        <v>4450662</v>
      </c>
      <c r="AJ118">
        <f>ValProdTot!AJ58</f>
        <v>4607104</v>
      </c>
      <c r="AK118">
        <f>ValProdTot!AK58</f>
        <v>4792816</v>
      </c>
      <c r="AL118">
        <f>ValProdTot!AL58</f>
        <v>4547863</v>
      </c>
      <c r="AM118">
        <f>ValProdTot!AM58</f>
        <v>4126445</v>
      </c>
      <c r="AN118">
        <f>ValProdTot!AN58</f>
        <v>4227188</v>
      </c>
      <c r="AO118">
        <f>ValProdTot!AO58</f>
        <v>4645964</v>
      </c>
      <c r="AP118">
        <f>ValProdTot!AP58</f>
        <v>5331518</v>
      </c>
      <c r="AQ118">
        <f>ValProdTot!AQ58</f>
        <v>5401943</v>
      </c>
      <c r="AR118">
        <f>ValProdTot!AR58</f>
        <v>5214815</v>
      </c>
      <c r="AS118">
        <f>ValProdTot!AS58</f>
        <v>5520582</v>
      </c>
      <c r="AT118">
        <f>ValProdTot!AT58</f>
        <v>5656835</v>
      </c>
      <c r="AU118">
        <f>ValProdTot!AU58</f>
        <v>6202279</v>
      </c>
      <c r="AV118">
        <f>ValProdTot!AV58</f>
        <v>6310586</v>
      </c>
      <c r="AW118">
        <f>ValProdTot!AW58</f>
        <v>6520672</v>
      </c>
      <c r="AX118">
        <f>ValProdTot!AX58</f>
        <v>6952779</v>
      </c>
      <c r="AY118">
        <f>ValProdTot!AY58</f>
        <v>7689161</v>
      </c>
      <c r="AZ118">
        <f>ValProdTot!AZ58</f>
        <v>7849829</v>
      </c>
      <c r="BA118">
        <f>ValProdTot!BA58</f>
        <v>7910422</v>
      </c>
      <c r="BB118">
        <f>ValProdTot!BB58</f>
        <v>8234399</v>
      </c>
      <c r="BC118">
        <f>ValProdTot!BC58</f>
        <v>9120792</v>
      </c>
    </row>
    <row r="121" ht="12.75" spans="1:1">
      <c r="A121" s="64" t="s">
        <v>92</v>
      </c>
    </row>
    <row r="122" spans="1:56">
      <c r="A122">
        <f>VLOOKUP(C122,SelectCntr!$A$2:$C$52,3,0)</f>
        <v>3</v>
      </c>
      <c r="B122" t="str">
        <f>AgLabour!B2</f>
        <v>Angola</v>
      </c>
      <c r="C122">
        <f>AgLabour!C2</f>
        <v>7</v>
      </c>
      <c r="D122" t="str">
        <f>AgLabour!D2</f>
        <v>Angola</v>
      </c>
      <c r="E122" t="str">
        <f>AgLabour!E2</f>
        <v>601</v>
      </c>
      <c r="F122" t="str">
        <f>AgLabour!F2</f>
        <v>Tot Ec Act A (1000)</v>
      </c>
      <c r="G122">
        <f>AgLabour!G2*1000</f>
        <v>1885972.20291869</v>
      </c>
      <c r="H122">
        <f>AgLabour!H2*1000</f>
        <v>1903581.65392634</v>
      </c>
      <c r="I122">
        <f>AgLabour!I2*1000</f>
        <v>1922071.57748436</v>
      </c>
      <c r="J122">
        <f>AgLabour!J2*1000</f>
        <v>1940561.50104239</v>
      </c>
      <c r="K122">
        <f>AgLabour!K2*1000</f>
        <v>1959051.42460042</v>
      </c>
      <c r="L122">
        <f>AgLabour!L2*1000</f>
        <v>1979302.29325921</v>
      </c>
      <c r="M122">
        <f>AgLabour!M2*1000</f>
        <v>1999553.161918</v>
      </c>
      <c r="N122">
        <f>AgLabour!N2*1000</f>
        <v>2021564.97567755</v>
      </c>
      <c r="O122">
        <f>AgLabour!O2*1000</f>
        <v>2044457.26198749</v>
      </c>
      <c r="P122">
        <f>AgLabour!P2*1000</f>
        <v>2068230.02084781</v>
      </c>
      <c r="Q122">
        <f>AgLabour!Q2*1000</f>
        <v>2101687.97776233</v>
      </c>
      <c r="R122">
        <f>AgLabour!R2*1000</f>
        <v>2136906.87977762</v>
      </c>
      <c r="S122">
        <f>AgLabour!S2*1000</f>
        <v>2174767.19944406</v>
      </c>
      <c r="T122">
        <f>AgLabour!T2*1000</f>
        <v>2215268.93676164</v>
      </c>
      <c r="U122">
        <f>AgLabour!U2*1000</f>
        <v>2259292.56428075</v>
      </c>
      <c r="V122">
        <f>AgLabour!V2*1000</f>
        <v>2305957.60945101</v>
      </c>
      <c r="W122">
        <f>AgLabour!W2*1000</f>
        <v>2355264.07227241</v>
      </c>
      <c r="X122">
        <f>AgLabour!X2*1000</f>
        <v>2408092.42529534</v>
      </c>
      <c r="Y122">
        <f>AgLabour!Y2*1000</f>
        <v>2467964.55872133</v>
      </c>
      <c r="Z122">
        <f>AgLabour!Z2*1000</f>
        <v>2534000</v>
      </c>
      <c r="AA122">
        <f>AgLabour!AA2*1000</f>
        <v>2613000</v>
      </c>
      <c r="AB122">
        <f>AgLabour!AB2*1000</f>
        <v>2701000</v>
      </c>
      <c r="AC122">
        <f>AgLabour!AC2*1000</f>
        <v>2791000</v>
      </c>
      <c r="AD122">
        <f>AgLabour!AD2*1000</f>
        <v>2879000</v>
      </c>
      <c r="AE122">
        <f>AgLabour!AE2*1000</f>
        <v>2961000</v>
      </c>
      <c r="AF122">
        <f>AgLabour!AF2*1000</f>
        <v>3034000</v>
      </c>
      <c r="AG122">
        <f>AgLabour!AG2*1000</f>
        <v>3103000</v>
      </c>
      <c r="AH122">
        <f>AgLabour!AH2*1000</f>
        <v>3173000</v>
      </c>
      <c r="AI122">
        <f>AgLabour!AI2*1000</f>
        <v>3243000</v>
      </c>
      <c r="AJ122">
        <f>AgLabour!AJ2*1000</f>
        <v>3323000</v>
      </c>
      <c r="AK122">
        <f>AgLabour!AK2*1000</f>
        <v>3410000</v>
      </c>
      <c r="AL122">
        <f>AgLabour!AL2*1000</f>
        <v>3513000</v>
      </c>
      <c r="AM122">
        <f>AgLabour!AM2*1000</f>
        <v>3604000</v>
      </c>
      <c r="AN122">
        <f>AgLabour!AN2*1000</f>
        <v>3720000</v>
      </c>
      <c r="AO122">
        <f>AgLabour!AO2*1000</f>
        <v>3806000</v>
      </c>
      <c r="AP122">
        <f>AgLabour!AP2*1000</f>
        <v>3906000</v>
      </c>
      <c r="AQ122">
        <f>AgLabour!AQ2*1000</f>
        <v>4003000</v>
      </c>
      <c r="AR122">
        <f>AgLabour!AR2*1000</f>
        <v>4108000</v>
      </c>
      <c r="AS122">
        <f>AgLabour!AS2*1000</f>
        <v>4220000</v>
      </c>
      <c r="AT122">
        <f>AgLabour!AT2*1000</f>
        <v>4337000</v>
      </c>
      <c r="AU122">
        <f>AgLabour!AU2*1000</f>
        <v>4469000</v>
      </c>
      <c r="AV122">
        <f>AgLabour!AV2*1000</f>
        <v>4617000</v>
      </c>
      <c r="AW122">
        <f>AgLabour!AW2*1000</f>
        <v>4766000</v>
      </c>
      <c r="AX122">
        <f>AgLabour!AX2*1000</f>
        <v>4922000</v>
      </c>
      <c r="AY122">
        <f>AgLabour!AY2*1000</f>
        <v>5078000</v>
      </c>
      <c r="AZ122">
        <f>AgLabour!AZ2*1000</f>
        <v>5232000</v>
      </c>
      <c r="BA122">
        <f>AgLabour!BA2*1000</f>
        <v>5400000</v>
      </c>
      <c r="BB122">
        <f>AgLabour!BB2*1000</f>
        <v>5559000</v>
      </c>
      <c r="BC122">
        <f>AgLabour!BC2*1000</f>
        <v>5718000</v>
      </c>
      <c r="BD122">
        <f>(LOGEST(G122:BC122,G$1:BC$1)-1)*100</f>
        <v>2.44537200635575</v>
      </c>
    </row>
    <row r="123" spans="1:56">
      <c r="A123">
        <f>VLOOKUP(C123,SelectCntr!$A$2:$C$52,3,0)</f>
        <v>3</v>
      </c>
      <c r="B123" t="str">
        <f>AgLabour!B3</f>
        <v>Botswana</v>
      </c>
      <c r="C123">
        <f>AgLabour!C3</f>
        <v>20</v>
      </c>
      <c r="D123" t="str">
        <f>AgLabour!D3</f>
        <v>Botswana</v>
      </c>
      <c r="E123" t="str">
        <f>AgLabour!E3</f>
        <v>601</v>
      </c>
      <c r="F123" t="str">
        <f>AgLabour!F3</f>
        <v>Tot Ec Act A (1000)</v>
      </c>
      <c r="G123">
        <f>AgLabour!G3*1000</f>
        <v>183749.128919861</v>
      </c>
      <c r="H123">
        <f>AgLabour!H3*1000</f>
        <v>184466.898954704</v>
      </c>
      <c r="I123">
        <f>AgLabour!I3*1000</f>
        <v>184466.898954704</v>
      </c>
      <c r="J123">
        <f>AgLabour!J3*1000</f>
        <v>185902.43902439</v>
      </c>
      <c r="K123">
        <f>AgLabour!K3*1000</f>
        <v>186620.209059233</v>
      </c>
      <c r="L123">
        <f>AgLabour!L3*1000</f>
        <v>187337.979094077</v>
      </c>
      <c r="M123">
        <f>AgLabour!M3*1000</f>
        <v>188773.519163763</v>
      </c>
      <c r="N123">
        <f>AgLabour!N3*1000</f>
        <v>190209.059233449</v>
      </c>
      <c r="O123">
        <f>AgLabour!O3*1000</f>
        <v>191644.599303136</v>
      </c>
      <c r="P123">
        <f>AgLabour!P3*1000</f>
        <v>193080.139372822</v>
      </c>
      <c r="Q123">
        <f>AgLabour!Q3*1000</f>
        <v>193797.909407666</v>
      </c>
      <c r="R123">
        <f>AgLabour!R3*1000</f>
        <v>195233.449477352</v>
      </c>
      <c r="S123">
        <f>AgLabour!S3*1000</f>
        <v>195951.219512195</v>
      </c>
      <c r="T123">
        <f>AgLabour!T3*1000</f>
        <v>197386.759581882</v>
      </c>
      <c r="U123">
        <f>AgLabour!U3*1000</f>
        <v>198822.299651568</v>
      </c>
      <c r="V123">
        <f>AgLabour!V3*1000</f>
        <v>200257.839721254</v>
      </c>
      <c r="W123">
        <f>AgLabour!W3*1000</f>
        <v>202411.149825784</v>
      </c>
      <c r="X123">
        <f>AgLabour!X3*1000</f>
        <v>203846.68989547</v>
      </c>
      <c r="Y123">
        <f>AgLabour!Y3*1000</f>
        <v>205282.229965157</v>
      </c>
      <c r="Z123">
        <f>AgLabour!Z3*1000</f>
        <v>206000</v>
      </c>
      <c r="AA123">
        <f>AgLabour!AA3*1000</f>
        <v>208000</v>
      </c>
      <c r="AB123">
        <f>AgLabour!AB3*1000</f>
        <v>211000</v>
      </c>
      <c r="AC123">
        <f>AgLabour!AC3*1000</f>
        <v>214000</v>
      </c>
      <c r="AD123">
        <f>AgLabour!AD3*1000</f>
        <v>216000</v>
      </c>
      <c r="AE123">
        <f>AgLabour!AE3*1000</f>
        <v>218000</v>
      </c>
      <c r="AF123">
        <f>AgLabour!AF3*1000</f>
        <v>216000</v>
      </c>
      <c r="AG123">
        <f>AgLabour!AG3*1000</f>
        <v>213000</v>
      </c>
      <c r="AH123">
        <f>AgLabour!AH3*1000</f>
        <v>211000</v>
      </c>
      <c r="AI123">
        <f>AgLabour!AI3*1000</f>
        <v>208000</v>
      </c>
      <c r="AJ123">
        <f>AgLabour!AJ3*1000</f>
        <v>206000</v>
      </c>
      <c r="AK123">
        <f>AgLabour!AK3*1000</f>
        <v>210000</v>
      </c>
      <c r="AL123">
        <f>AgLabour!AL3*1000</f>
        <v>217000</v>
      </c>
      <c r="AM123">
        <f>AgLabour!AM3*1000</f>
        <v>223000</v>
      </c>
      <c r="AN123">
        <f>AgLabour!AN3*1000</f>
        <v>230000</v>
      </c>
      <c r="AO123">
        <f>AgLabour!AO3*1000</f>
        <v>233000</v>
      </c>
      <c r="AP123">
        <f>AgLabour!AP3*1000</f>
        <v>235000</v>
      </c>
      <c r="AQ123">
        <f>AgLabour!AQ3*1000</f>
        <v>256000</v>
      </c>
      <c r="AR123">
        <f>AgLabour!AR3*1000</f>
        <v>275000</v>
      </c>
      <c r="AS123">
        <f>AgLabour!AS3*1000</f>
        <v>278000</v>
      </c>
      <c r="AT123">
        <f>AgLabour!AT3*1000</f>
        <v>281000</v>
      </c>
      <c r="AU123">
        <f>AgLabour!AU3*1000</f>
        <v>272000</v>
      </c>
      <c r="AV123">
        <f>AgLabour!AV3*1000</f>
        <v>276000</v>
      </c>
      <c r="AW123">
        <f>AgLabour!AW3*1000</f>
        <v>280000</v>
      </c>
      <c r="AX123">
        <f>AgLabour!AX3*1000</f>
        <v>284000</v>
      </c>
      <c r="AY123">
        <f>AgLabour!AY3*1000</f>
        <v>289000</v>
      </c>
      <c r="AZ123">
        <f>AgLabour!AZ3*1000</f>
        <v>294000</v>
      </c>
      <c r="BA123">
        <f>AgLabour!BA3*1000</f>
        <v>300000</v>
      </c>
      <c r="BB123">
        <f>AgLabour!BB3*1000</f>
        <v>306000</v>
      </c>
      <c r="BC123">
        <f>AgLabour!BC3*1000</f>
        <v>312000</v>
      </c>
      <c r="BD123">
        <f t="shared" ref="BD123:BD178" si="0">(LOGEST(G123:BC123,G$1:BC$1)-1)*100</f>
        <v>1.0749527266376</v>
      </c>
    </row>
    <row r="124" spans="1:56">
      <c r="A124">
        <f>VLOOKUP(C124,SelectCntr!$A$2:$C$52,3,0)</f>
        <v>2</v>
      </c>
      <c r="B124" t="str">
        <f>AgLabour!B4</f>
        <v>Burundi</v>
      </c>
      <c r="C124">
        <f>AgLabour!C4</f>
        <v>29</v>
      </c>
      <c r="D124" t="str">
        <f>AgLabour!D4</f>
        <v>Burundi</v>
      </c>
      <c r="E124" t="str">
        <f>AgLabour!E4</f>
        <v>601</v>
      </c>
      <c r="F124" t="str">
        <f>AgLabour!F4</f>
        <v>Tot Ec Act A (1000)</v>
      </c>
      <c r="G124">
        <f>AgLabour!G4*1000</f>
        <v>1403137.16184148</v>
      </c>
      <c r="H124">
        <f>AgLabour!H4*1000</f>
        <v>1423244.42335074</v>
      </c>
      <c r="I124">
        <f>AgLabour!I4*1000</f>
        <v>1443351.68485999</v>
      </c>
      <c r="J124">
        <f>AgLabour!J4*1000</f>
        <v>1465207.40389179</v>
      </c>
      <c r="K124">
        <f>AgLabour!K4*1000</f>
        <v>1487063.12292359</v>
      </c>
      <c r="L124">
        <f>AgLabour!L4*1000</f>
        <v>1511541.5282392</v>
      </c>
      <c r="M124">
        <f>AgLabour!M4*1000</f>
        <v>1536894.16231609</v>
      </c>
      <c r="N124">
        <f>AgLabour!N4*1000</f>
        <v>1562246.79639298</v>
      </c>
      <c r="O124">
        <f>AgLabour!O4*1000</f>
        <v>1584102.51542477</v>
      </c>
      <c r="P124">
        <f>AgLabour!P4*1000</f>
        <v>1601587.09065021</v>
      </c>
      <c r="Q124">
        <f>AgLabour!Q4*1000</f>
        <v>1614700.52206929</v>
      </c>
      <c r="R124">
        <f>AgLabour!R4*1000</f>
        <v>1623442.80968201</v>
      </c>
      <c r="S124">
        <f>AgLabour!S4*1000</f>
        <v>1631310.86853346</v>
      </c>
      <c r="T124">
        <f>AgLabour!T4*1000</f>
        <v>1642675.84243</v>
      </c>
      <c r="U124">
        <f>AgLabour!U4*1000</f>
        <v>1659286.18889416</v>
      </c>
      <c r="V124">
        <f>AgLabour!V4*1000</f>
        <v>1683764.59420978</v>
      </c>
      <c r="W124">
        <f>AgLabour!W4*1000</f>
        <v>1713488.37209302</v>
      </c>
      <c r="X124">
        <f>AgLabour!X4*1000</f>
        <v>1750205.98006645</v>
      </c>
      <c r="Y124">
        <f>AgLabour!Y4*1000</f>
        <v>1793043.18936877</v>
      </c>
      <c r="Z124">
        <f>AgLabour!Z4*1000</f>
        <v>1842000</v>
      </c>
      <c r="AA124">
        <f>AgLabour!AA4*1000</f>
        <v>1900000</v>
      </c>
      <c r="AB124">
        <f>AgLabour!AB4*1000</f>
        <v>1968000</v>
      </c>
      <c r="AC124">
        <f>AgLabour!AC4*1000</f>
        <v>2037000</v>
      </c>
      <c r="AD124">
        <f>AgLabour!AD4*1000</f>
        <v>2109000</v>
      </c>
      <c r="AE124">
        <f>AgLabour!AE4*1000</f>
        <v>2176000</v>
      </c>
      <c r="AF124">
        <f>AgLabour!AF4*1000</f>
        <v>2244000</v>
      </c>
      <c r="AG124">
        <f>AgLabour!AG4*1000</f>
        <v>2331000</v>
      </c>
      <c r="AH124">
        <f>AgLabour!AH4*1000</f>
        <v>2412000</v>
      </c>
      <c r="AI124">
        <f>AgLabour!AI4*1000</f>
        <v>2484000</v>
      </c>
      <c r="AJ124">
        <f>AgLabour!AJ4*1000</f>
        <v>2546000</v>
      </c>
      <c r="AK124">
        <f>AgLabour!AK4*1000</f>
        <v>2586000</v>
      </c>
      <c r="AL124">
        <f>AgLabour!AL4*1000</f>
        <v>2621000</v>
      </c>
      <c r="AM124">
        <f>AgLabour!AM4*1000</f>
        <v>2651000</v>
      </c>
      <c r="AN124">
        <f>AgLabour!AN4*1000</f>
        <v>2672000</v>
      </c>
      <c r="AO124">
        <f>AgLabour!AO4*1000</f>
        <v>2687000</v>
      </c>
      <c r="AP124">
        <f>AgLabour!AP4*1000</f>
        <v>2694000</v>
      </c>
      <c r="AQ124">
        <f>AgLabour!AQ4*1000</f>
        <v>2693000</v>
      </c>
      <c r="AR124">
        <f>AgLabour!AR4*1000</f>
        <v>2695000</v>
      </c>
      <c r="AS124">
        <f>AgLabour!AS4*1000</f>
        <v>2713000</v>
      </c>
      <c r="AT124">
        <f>AgLabour!AT4*1000</f>
        <v>2754000</v>
      </c>
      <c r="AU124">
        <f>AgLabour!AU4*1000</f>
        <v>2817000</v>
      </c>
      <c r="AV124">
        <f>AgLabour!AV4*1000</f>
        <v>2902000</v>
      </c>
      <c r="AW124">
        <f>AgLabour!AW4*1000</f>
        <v>3004000</v>
      </c>
      <c r="AX124">
        <f>AgLabour!AX4*1000</f>
        <v>3113000</v>
      </c>
      <c r="AY124">
        <f>AgLabour!AY4*1000</f>
        <v>3225000</v>
      </c>
      <c r="AZ124">
        <f>AgLabour!AZ4*1000</f>
        <v>3338000</v>
      </c>
      <c r="BA124">
        <f>AgLabour!BA4*1000</f>
        <v>3457000</v>
      </c>
      <c r="BB124">
        <f>AgLabour!BB4*1000</f>
        <v>3564000</v>
      </c>
      <c r="BC124">
        <f>AgLabour!BC4*1000</f>
        <v>3660000</v>
      </c>
      <c r="BD124">
        <f t="shared" si="0"/>
        <v>2.02227435449969</v>
      </c>
    </row>
    <row r="125" spans="1:56">
      <c r="A125">
        <f>VLOOKUP(C125,SelectCntr!$A$2:$C$52,3,0)</f>
        <v>1</v>
      </c>
      <c r="B125" t="str">
        <f>AgLabour!B5</f>
        <v>Cameroon</v>
      </c>
      <c r="C125">
        <f>AgLabour!C5</f>
        <v>32</v>
      </c>
      <c r="D125" t="str">
        <f>AgLabour!D5</f>
        <v>Cameroon</v>
      </c>
      <c r="E125" t="str">
        <f>AgLabour!E5</f>
        <v>601</v>
      </c>
      <c r="F125" t="str">
        <f>AgLabour!F5</f>
        <v>Tot Ec Act A (1000)</v>
      </c>
      <c r="G125">
        <f>AgLabour!G5*1000</f>
        <v>2154944.80519481</v>
      </c>
      <c r="H125">
        <f>AgLabour!H5*1000</f>
        <v>2178796.8975469</v>
      </c>
      <c r="I125">
        <f>AgLabour!I5*1000</f>
        <v>2203566.37806638</v>
      </c>
      <c r="J125">
        <f>AgLabour!J5*1000</f>
        <v>2230170.63492064</v>
      </c>
      <c r="K125">
        <f>AgLabour!K5*1000</f>
        <v>2257692.27994228</v>
      </c>
      <c r="L125">
        <f>AgLabour!L5*1000</f>
        <v>2286131.31313131</v>
      </c>
      <c r="M125">
        <f>AgLabour!M5*1000</f>
        <v>2316405.12265512</v>
      </c>
      <c r="N125">
        <f>AgLabour!N5*1000</f>
        <v>2348513.70851371</v>
      </c>
      <c r="O125">
        <f>AgLabour!O5*1000</f>
        <v>2381539.68253968</v>
      </c>
      <c r="P125">
        <f>AgLabour!P5*1000</f>
        <v>2415483.04473304</v>
      </c>
      <c r="Q125">
        <f>AgLabour!Q5*1000</f>
        <v>2424656.92640693</v>
      </c>
      <c r="R125">
        <f>AgLabour!R5*1000</f>
        <v>2433830.80808081</v>
      </c>
      <c r="S125">
        <f>AgLabour!S5*1000</f>
        <v>2443922.07792208</v>
      </c>
      <c r="T125">
        <f>AgLabour!T5*1000</f>
        <v>2455848.12409812</v>
      </c>
      <c r="U125">
        <f>AgLabour!U5*1000</f>
        <v>2468691.55844156</v>
      </c>
      <c r="V125">
        <f>AgLabour!V5*1000</f>
        <v>2482452.38095238</v>
      </c>
      <c r="W125">
        <f>AgLabour!W5*1000</f>
        <v>2498047.97979798</v>
      </c>
      <c r="X125">
        <f>AgLabour!X5*1000</f>
        <v>2513643.57864358</v>
      </c>
      <c r="Y125">
        <f>AgLabour!Y5*1000</f>
        <v>2528321.78932179</v>
      </c>
      <c r="Z125">
        <f>AgLabour!Z5*1000</f>
        <v>2543000</v>
      </c>
      <c r="AA125">
        <f>AgLabour!AA5*1000</f>
        <v>2593000</v>
      </c>
      <c r="AB125">
        <f>AgLabour!AB5*1000</f>
        <v>2621000</v>
      </c>
      <c r="AC125">
        <f>AgLabour!AC5*1000</f>
        <v>2667000</v>
      </c>
      <c r="AD125">
        <f>AgLabour!AD5*1000</f>
        <v>2708000</v>
      </c>
      <c r="AE125">
        <f>AgLabour!AE5*1000</f>
        <v>2749000</v>
      </c>
      <c r="AF125">
        <f>AgLabour!AF5*1000</f>
        <v>2813000</v>
      </c>
      <c r="AG125">
        <f>AgLabour!AG5*1000</f>
        <v>2879000</v>
      </c>
      <c r="AH125">
        <f>AgLabour!AH5*1000</f>
        <v>2945000</v>
      </c>
      <c r="AI125">
        <f>AgLabour!AI5*1000</f>
        <v>3016000</v>
      </c>
      <c r="AJ125">
        <f>AgLabour!AJ5*1000</f>
        <v>3086000</v>
      </c>
      <c r="AK125">
        <f>AgLabour!AK5*1000</f>
        <v>3131000</v>
      </c>
      <c r="AL125">
        <f>AgLabour!AL5*1000</f>
        <v>3174000</v>
      </c>
      <c r="AM125">
        <f>AgLabour!AM5*1000</f>
        <v>3216000</v>
      </c>
      <c r="AN125">
        <f>AgLabour!AN5*1000</f>
        <v>3256000</v>
      </c>
      <c r="AO125">
        <f>AgLabour!AO5*1000</f>
        <v>3296000</v>
      </c>
      <c r="AP125">
        <f>AgLabour!AP5*1000</f>
        <v>3335000</v>
      </c>
      <c r="AQ125">
        <f>AgLabour!AQ5*1000</f>
        <v>3377000</v>
      </c>
      <c r="AR125">
        <f>AgLabour!AR5*1000</f>
        <v>3416000</v>
      </c>
      <c r="AS125">
        <f>AgLabour!AS5*1000</f>
        <v>3451000</v>
      </c>
      <c r="AT125">
        <f>AgLabour!AT5*1000</f>
        <v>3482000</v>
      </c>
      <c r="AU125">
        <f>AgLabour!AU5*1000</f>
        <v>3510000</v>
      </c>
      <c r="AV125">
        <f>AgLabour!AV5*1000</f>
        <v>3526000</v>
      </c>
      <c r="AW125">
        <f>AgLabour!AW5*1000</f>
        <v>3538000</v>
      </c>
      <c r="AX125">
        <f>AgLabour!AX5*1000</f>
        <v>3549000</v>
      </c>
      <c r="AY125">
        <f>AgLabour!AY5*1000</f>
        <v>3559000</v>
      </c>
      <c r="AZ125">
        <f>AgLabour!AZ5*1000</f>
        <v>3568000</v>
      </c>
      <c r="BA125">
        <f>AgLabour!BA5*1000</f>
        <v>3545000</v>
      </c>
      <c r="BB125">
        <f>AgLabour!BB5*1000</f>
        <v>3555000</v>
      </c>
      <c r="BC125">
        <f>AgLabour!BC5*1000</f>
        <v>3563000</v>
      </c>
      <c r="BD125">
        <f t="shared" si="0"/>
        <v>1.19397103488523</v>
      </c>
    </row>
    <row r="126" spans="1:56">
      <c r="A126">
        <f>VLOOKUP(C126,SelectCntr!$A$2:$C$52,3,0)</f>
        <v>1</v>
      </c>
      <c r="B126" t="str">
        <f>AgLabour!B6</f>
        <v>Cape Verde</v>
      </c>
      <c r="C126">
        <f>AgLabour!C6</f>
        <v>35</v>
      </c>
      <c r="D126" t="str">
        <f>AgLabour!D6</f>
        <v>Cape Verde</v>
      </c>
      <c r="E126" t="str">
        <f>AgLabour!E6</f>
        <v>601</v>
      </c>
      <c r="F126" t="str">
        <f>AgLabour!F6</f>
        <v>Tot Ec Act A (1000)</v>
      </c>
      <c r="G126">
        <f>AgLabour!G6*1000</f>
        <v>38000</v>
      </c>
      <c r="H126">
        <f>AgLabour!H6*1000</f>
        <v>38000</v>
      </c>
      <c r="I126">
        <f>AgLabour!I6*1000</f>
        <v>38000</v>
      </c>
      <c r="J126">
        <f>AgLabour!J6*1000</f>
        <v>39000</v>
      </c>
      <c r="K126">
        <f>AgLabour!K6*1000</f>
        <v>39000</v>
      </c>
      <c r="L126">
        <f>AgLabour!L6*1000</f>
        <v>39000</v>
      </c>
      <c r="M126">
        <f>AgLabour!M6*1000</f>
        <v>40000</v>
      </c>
      <c r="N126">
        <f>AgLabour!N6*1000</f>
        <v>40000</v>
      </c>
      <c r="O126">
        <f>AgLabour!O6*1000</f>
        <v>40000</v>
      </c>
      <c r="P126">
        <f>AgLabour!P6*1000</f>
        <v>40000</v>
      </c>
      <c r="Q126">
        <f>AgLabour!Q6*1000</f>
        <v>40000</v>
      </c>
      <c r="R126">
        <f>AgLabour!R6*1000</f>
        <v>40000</v>
      </c>
      <c r="S126">
        <f>AgLabour!S6*1000</f>
        <v>39000</v>
      </c>
      <c r="T126">
        <f>AgLabour!T6*1000</f>
        <v>38000</v>
      </c>
      <c r="U126">
        <f>AgLabour!U6*1000</f>
        <v>38000</v>
      </c>
      <c r="V126">
        <f>AgLabour!V6*1000</f>
        <v>37000</v>
      </c>
      <c r="W126">
        <f>AgLabour!W6*1000</f>
        <v>36000</v>
      </c>
      <c r="X126">
        <f>AgLabour!X6*1000</f>
        <v>36000</v>
      </c>
      <c r="Y126">
        <f>AgLabour!Y6*1000</f>
        <v>35000</v>
      </c>
      <c r="Z126">
        <f>AgLabour!Z6*1000</f>
        <v>35000</v>
      </c>
      <c r="AA126">
        <f>AgLabour!AA6*1000</f>
        <v>34000</v>
      </c>
      <c r="AB126">
        <f>AgLabour!AB6*1000</f>
        <v>35000</v>
      </c>
      <c r="AC126">
        <f>AgLabour!AC6*1000</f>
        <v>35000</v>
      </c>
      <c r="AD126">
        <f>AgLabour!AD6*1000</f>
        <v>35000</v>
      </c>
      <c r="AE126">
        <f>AgLabour!AE6*1000</f>
        <v>35000</v>
      </c>
      <c r="AF126">
        <f>AgLabour!AF6*1000</f>
        <v>35000</v>
      </c>
      <c r="AG126">
        <f>AgLabour!AG6*1000</f>
        <v>35000</v>
      </c>
      <c r="AH126">
        <f>AgLabour!AH6*1000</f>
        <v>35000</v>
      </c>
      <c r="AI126">
        <f>AgLabour!AI6*1000</f>
        <v>34000</v>
      </c>
      <c r="AJ126">
        <f>AgLabour!AJ6*1000</f>
        <v>34000</v>
      </c>
      <c r="AK126">
        <f>AgLabour!AK6*1000</f>
        <v>34000</v>
      </c>
      <c r="AL126">
        <f>AgLabour!AL6*1000</f>
        <v>34000</v>
      </c>
      <c r="AM126">
        <f>AgLabour!AM6*1000</f>
        <v>34000</v>
      </c>
      <c r="AN126">
        <f>AgLabour!AN6*1000</f>
        <v>35000</v>
      </c>
      <c r="AO126">
        <f>AgLabour!AO6*1000</f>
        <v>35000</v>
      </c>
      <c r="AP126">
        <f>AgLabour!AP6*1000</f>
        <v>35000</v>
      </c>
      <c r="AQ126">
        <f>AgLabour!AQ6*1000</f>
        <v>35000</v>
      </c>
      <c r="AR126">
        <f>AgLabour!AR6*1000</f>
        <v>35000</v>
      </c>
      <c r="AS126">
        <f>AgLabour!AS6*1000</f>
        <v>35000</v>
      </c>
      <c r="AT126">
        <f>AgLabour!AT6*1000</f>
        <v>35000</v>
      </c>
      <c r="AU126">
        <f>AgLabour!AU6*1000</f>
        <v>35000</v>
      </c>
      <c r="AV126">
        <f>AgLabour!AV6*1000</f>
        <v>35000</v>
      </c>
      <c r="AW126">
        <f>AgLabour!AW6*1000</f>
        <v>34000</v>
      </c>
      <c r="AX126">
        <f>AgLabour!AX6*1000</f>
        <v>34000</v>
      </c>
      <c r="AY126">
        <f>AgLabour!AY6*1000</f>
        <v>34000</v>
      </c>
      <c r="AZ126">
        <f>AgLabour!AZ6*1000</f>
        <v>34000</v>
      </c>
      <c r="BA126">
        <f>AgLabour!BA6*1000</f>
        <v>33000</v>
      </c>
      <c r="BB126">
        <f>AgLabour!BB6*1000</f>
        <v>33000</v>
      </c>
      <c r="BC126">
        <f>AgLabour!BC6*1000</f>
        <v>32000</v>
      </c>
      <c r="BD126">
        <f t="shared" si="0"/>
        <v>-0.370202202761338</v>
      </c>
    </row>
    <row r="127" spans="1:56">
      <c r="A127">
        <f>VLOOKUP(C127,SelectCntr!$A$2:$C$52,3,0)</f>
        <v>1</v>
      </c>
      <c r="B127" t="str">
        <f>AgLabour!B7</f>
        <v>Central African Republic</v>
      </c>
      <c r="C127">
        <f>AgLabour!C7</f>
        <v>37</v>
      </c>
      <c r="D127" t="str">
        <f>AgLabour!D7</f>
        <v>Central African Republic</v>
      </c>
      <c r="E127" t="str">
        <f>AgLabour!E7</f>
        <v>601</v>
      </c>
      <c r="F127" t="str">
        <f>AgLabour!F7</f>
        <v>Tot Ec Act A (1000)</v>
      </c>
      <c r="G127">
        <f>AgLabour!G7*1000</f>
        <v>724920.975609756</v>
      </c>
      <c r="H127">
        <f>AgLabour!H7*1000</f>
        <v>730807.804878049</v>
      </c>
      <c r="I127">
        <f>AgLabour!I7*1000</f>
        <v>736694.634146341</v>
      </c>
      <c r="J127">
        <f>AgLabour!J7*1000</f>
        <v>743422.43902439</v>
      </c>
      <c r="K127">
        <f>AgLabour!K7*1000</f>
        <v>750150.243902439</v>
      </c>
      <c r="L127">
        <f>AgLabour!L7*1000</f>
        <v>757719.024390244</v>
      </c>
      <c r="M127">
        <f>AgLabour!M7*1000</f>
        <v>765287.804878049</v>
      </c>
      <c r="N127">
        <f>AgLabour!N7*1000</f>
        <v>773697.56097561</v>
      </c>
      <c r="O127">
        <f>AgLabour!O7*1000</f>
        <v>781266.341463415</v>
      </c>
      <c r="P127">
        <f>AgLabour!P7*1000</f>
        <v>787994.146341463</v>
      </c>
      <c r="Q127">
        <f>AgLabour!Q7*1000</f>
        <v>793040</v>
      </c>
      <c r="R127">
        <f>AgLabour!R7*1000</f>
        <v>798085.853658536</v>
      </c>
      <c r="S127">
        <f>AgLabour!S7*1000</f>
        <v>802290.731707317</v>
      </c>
      <c r="T127">
        <f>AgLabour!T7*1000</f>
        <v>807336.585365854</v>
      </c>
      <c r="U127">
        <f>AgLabour!U7*1000</f>
        <v>814064.390243902</v>
      </c>
      <c r="V127">
        <f>AgLabour!V7*1000</f>
        <v>821633.170731707</v>
      </c>
      <c r="W127">
        <f>AgLabour!W7*1000</f>
        <v>830042.926829268</v>
      </c>
      <c r="X127">
        <f>AgLabour!X7*1000</f>
        <v>839293.658536585</v>
      </c>
      <c r="Y127">
        <f>AgLabour!Y7*1000</f>
        <v>850226.341463415</v>
      </c>
      <c r="Z127">
        <f>AgLabour!Z7*1000</f>
        <v>862000</v>
      </c>
      <c r="AA127">
        <f>AgLabour!AA7*1000</f>
        <v>881000</v>
      </c>
      <c r="AB127">
        <f>AgLabour!AB7*1000</f>
        <v>904000</v>
      </c>
      <c r="AC127">
        <f>AgLabour!AC7*1000</f>
        <v>926000</v>
      </c>
      <c r="AD127">
        <f>AgLabour!AD7*1000</f>
        <v>948000</v>
      </c>
      <c r="AE127">
        <f>AgLabour!AE7*1000</f>
        <v>968000</v>
      </c>
      <c r="AF127">
        <f>AgLabour!AF7*1000</f>
        <v>984000</v>
      </c>
      <c r="AG127">
        <f>AgLabour!AG7*1000</f>
        <v>996000</v>
      </c>
      <c r="AH127">
        <f>AgLabour!AH7*1000</f>
        <v>1009000</v>
      </c>
      <c r="AI127">
        <f>AgLabour!AI7*1000</f>
        <v>1022000</v>
      </c>
      <c r="AJ127">
        <f>AgLabour!AJ7*1000</f>
        <v>1038000</v>
      </c>
      <c r="AK127">
        <f>AgLabour!AK7*1000</f>
        <v>1054000</v>
      </c>
      <c r="AL127">
        <f>AgLabour!AL7*1000</f>
        <v>1071000</v>
      </c>
      <c r="AM127">
        <f>AgLabour!AM7*1000</f>
        <v>1090000</v>
      </c>
      <c r="AN127">
        <f>AgLabour!AN7*1000</f>
        <v>1110000</v>
      </c>
      <c r="AO127">
        <f>AgLabour!AO7*1000</f>
        <v>1127000</v>
      </c>
      <c r="AP127">
        <f>AgLabour!AP7*1000</f>
        <v>1142000</v>
      </c>
      <c r="AQ127">
        <f>AgLabour!AQ7*1000</f>
        <v>1157000</v>
      </c>
      <c r="AR127">
        <f>AgLabour!AR7*1000</f>
        <v>1170000</v>
      </c>
      <c r="AS127">
        <f>AgLabour!AS7*1000</f>
        <v>1180000</v>
      </c>
      <c r="AT127">
        <f>AgLabour!AT7*1000</f>
        <v>1189000</v>
      </c>
      <c r="AU127">
        <f>AgLabour!AU7*1000</f>
        <v>1194000</v>
      </c>
      <c r="AV127">
        <f>AgLabour!AV7*1000</f>
        <v>1198000</v>
      </c>
      <c r="AW127">
        <f>AgLabour!AW7*1000</f>
        <v>1200000</v>
      </c>
      <c r="AX127">
        <f>AgLabour!AX7*1000</f>
        <v>1203000</v>
      </c>
      <c r="AY127">
        <f>AgLabour!AY7*1000</f>
        <v>1208000</v>
      </c>
      <c r="AZ127">
        <f>AgLabour!AZ7*1000</f>
        <v>1214000</v>
      </c>
      <c r="BA127">
        <f>AgLabour!BA7*1000</f>
        <v>1223000</v>
      </c>
      <c r="BB127">
        <f>AgLabour!BB7*1000</f>
        <v>1233000</v>
      </c>
      <c r="BC127">
        <f>AgLabour!BC7*1000</f>
        <v>1244000</v>
      </c>
      <c r="BD127">
        <f t="shared" si="0"/>
        <v>1.28528462892024</v>
      </c>
    </row>
    <row r="128" spans="1:56">
      <c r="A128">
        <f>VLOOKUP(C128,SelectCntr!$A$2:$C$52,3,0)</f>
        <v>1</v>
      </c>
      <c r="B128" t="str">
        <f>AgLabour!B8</f>
        <v>Chad</v>
      </c>
      <c r="C128">
        <f>AgLabour!C8</f>
        <v>39</v>
      </c>
      <c r="D128" t="str">
        <f>AgLabour!D8</f>
        <v>Chad</v>
      </c>
      <c r="E128" t="str">
        <f>AgLabour!E8</f>
        <v>601</v>
      </c>
      <c r="F128" t="str">
        <f>AgLabour!F8</f>
        <v>Tot Ec Act A (1000)</v>
      </c>
      <c r="G128">
        <f>AgLabour!G8*1000</f>
        <v>974785.824345146</v>
      </c>
      <c r="H128">
        <f>AgLabour!H8*1000</f>
        <v>990909.090909091</v>
      </c>
      <c r="I128">
        <f>AgLabour!I8*1000</f>
        <v>1008375.96302003</v>
      </c>
      <c r="J128">
        <f>AgLabour!J8*1000</f>
        <v>1025171.03235747</v>
      </c>
      <c r="K128">
        <f>AgLabour!K8*1000</f>
        <v>1041966.10169492</v>
      </c>
      <c r="L128">
        <f>AgLabour!L8*1000</f>
        <v>1059432.97380586</v>
      </c>
      <c r="M128">
        <f>AgLabour!M8*1000</f>
        <v>1076228.0431433</v>
      </c>
      <c r="N128">
        <f>AgLabour!N8*1000</f>
        <v>1093694.91525424</v>
      </c>
      <c r="O128">
        <f>AgLabour!O8*1000</f>
        <v>1111833.59013867</v>
      </c>
      <c r="P128">
        <f>AgLabour!P8*1000</f>
        <v>1131315.87057011</v>
      </c>
      <c r="Q128">
        <f>AgLabour!Q8*1000</f>
        <v>1149454.54545455</v>
      </c>
      <c r="R128">
        <f>AgLabour!R8*1000</f>
        <v>1168936.82588598</v>
      </c>
      <c r="S128">
        <f>AgLabour!S8*1000</f>
        <v>1189090.90909091</v>
      </c>
      <c r="T128">
        <f>AgLabour!T8*1000</f>
        <v>1208573.18952234</v>
      </c>
      <c r="U128">
        <f>AgLabour!U8*1000</f>
        <v>1226711.86440678</v>
      </c>
      <c r="V128">
        <f>AgLabour!V8*1000</f>
        <v>1243506.93374422</v>
      </c>
      <c r="W128">
        <f>AgLabour!W8*1000</f>
        <v>1258958.39753467</v>
      </c>
      <c r="X128">
        <f>AgLabour!X8*1000</f>
        <v>1274409.86132512</v>
      </c>
      <c r="Y128">
        <f>AgLabour!Y8*1000</f>
        <v>1290533.12788906</v>
      </c>
      <c r="Z128">
        <f>AgLabour!Z8*1000</f>
        <v>1308000</v>
      </c>
      <c r="AA128">
        <f>AgLabour!AA8*1000</f>
        <v>1348000</v>
      </c>
      <c r="AB128">
        <f>AgLabour!AB8*1000</f>
        <v>1391000</v>
      </c>
      <c r="AC128">
        <f>AgLabour!AC8*1000</f>
        <v>1436000</v>
      </c>
      <c r="AD128">
        <f>AgLabour!AD8*1000</f>
        <v>1488000</v>
      </c>
      <c r="AE128">
        <f>AgLabour!AE8*1000</f>
        <v>1542000</v>
      </c>
      <c r="AF128">
        <f>AgLabour!AF8*1000</f>
        <v>1605000</v>
      </c>
      <c r="AG128">
        <f>AgLabour!AG8*1000</f>
        <v>1672000</v>
      </c>
      <c r="AH128">
        <f>AgLabour!AH8*1000</f>
        <v>1741000</v>
      </c>
      <c r="AI128">
        <f>AgLabour!AI8*1000</f>
        <v>1814000</v>
      </c>
      <c r="AJ128">
        <f>AgLabour!AJ8*1000</f>
        <v>1889000</v>
      </c>
      <c r="AK128">
        <f>AgLabour!AK8*1000</f>
        <v>1956000</v>
      </c>
      <c r="AL128">
        <f>AgLabour!AL8*1000</f>
        <v>2023000</v>
      </c>
      <c r="AM128">
        <f>AgLabour!AM8*1000</f>
        <v>2094000</v>
      </c>
      <c r="AN128">
        <f>AgLabour!AN8*1000</f>
        <v>2145000</v>
      </c>
      <c r="AO128">
        <f>AgLabour!AO8*1000</f>
        <v>2184000</v>
      </c>
      <c r="AP128">
        <f>AgLabour!AP8*1000</f>
        <v>2227000</v>
      </c>
      <c r="AQ128">
        <f>AgLabour!AQ8*1000</f>
        <v>2276000</v>
      </c>
      <c r="AR128">
        <f>AgLabour!AR8*1000</f>
        <v>2326000</v>
      </c>
      <c r="AS128">
        <f>AgLabour!AS8*1000</f>
        <v>2370000</v>
      </c>
      <c r="AT128">
        <f>AgLabour!AT8*1000</f>
        <v>2418000</v>
      </c>
      <c r="AU128">
        <f>AgLabour!AU8*1000</f>
        <v>2481000</v>
      </c>
      <c r="AV128">
        <f>AgLabour!AV8*1000</f>
        <v>2547000</v>
      </c>
      <c r="AW128">
        <f>AgLabour!AW8*1000</f>
        <v>2639000</v>
      </c>
      <c r="AX128">
        <f>AgLabour!AX8*1000</f>
        <v>2722000</v>
      </c>
      <c r="AY128">
        <f>AgLabour!AY8*1000</f>
        <v>2779000</v>
      </c>
      <c r="AZ128">
        <f>AgLabour!AZ8*1000</f>
        <v>2818000</v>
      </c>
      <c r="BA128">
        <f>AgLabour!BA8*1000</f>
        <v>2850000</v>
      </c>
      <c r="BB128">
        <f>AgLabour!BB8*1000</f>
        <v>2889000</v>
      </c>
      <c r="BC128">
        <f>AgLabour!BC8*1000</f>
        <v>2926000</v>
      </c>
      <c r="BD128">
        <f t="shared" si="0"/>
        <v>2.53702282707051</v>
      </c>
    </row>
    <row r="129" spans="1:56">
      <c r="A129">
        <f>VLOOKUP(C129,SelectCntr!$A$2:$C$52,3,0)</f>
        <v>2</v>
      </c>
      <c r="B129" t="str">
        <f>AgLabour!B9</f>
        <v>Comoros</v>
      </c>
      <c r="C129">
        <f>AgLabour!C9</f>
        <v>45</v>
      </c>
      <c r="D129" t="str">
        <f>AgLabour!D9</f>
        <v>Comoros</v>
      </c>
      <c r="E129" t="str">
        <f>AgLabour!E9</f>
        <v>601</v>
      </c>
      <c r="F129" t="str">
        <f>AgLabour!F9</f>
        <v>Tot Ec Act A (1000)</v>
      </c>
      <c r="G129">
        <f>AgLabour!G9*1000</f>
        <v>68342.8571428571</v>
      </c>
      <c r="H129">
        <f>AgLabour!H9*1000</f>
        <v>69085.7142857143</v>
      </c>
      <c r="I129">
        <f>AgLabour!I9*1000</f>
        <v>69828.5714285714</v>
      </c>
      <c r="J129">
        <f>AgLabour!J9*1000</f>
        <v>70571.4285714286</v>
      </c>
      <c r="K129">
        <f>AgLabour!K9*1000</f>
        <v>72057.1428571429</v>
      </c>
      <c r="L129">
        <f>AgLabour!L9*1000</f>
        <v>73542.8571428571</v>
      </c>
      <c r="M129">
        <f>AgLabour!M9*1000</f>
        <v>75028.5714285714</v>
      </c>
      <c r="N129">
        <f>AgLabour!N9*1000</f>
        <v>76514.2857142857</v>
      </c>
      <c r="O129">
        <f>AgLabour!O9*1000</f>
        <v>78000</v>
      </c>
      <c r="P129">
        <f>AgLabour!P9*1000</f>
        <v>79485.7142857143</v>
      </c>
      <c r="Q129">
        <f>AgLabour!Q9*1000</f>
        <v>80971.4285714286</v>
      </c>
      <c r="R129">
        <f>AgLabour!R9*1000</f>
        <v>82457.1428571429</v>
      </c>
      <c r="S129">
        <f>AgLabour!S9*1000</f>
        <v>83942.8571428571</v>
      </c>
      <c r="T129">
        <f>AgLabour!T9*1000</f>
        <v>86171.4285714286</v>
      </c>
      <c r="U129">
        <f>AgLabour!U9*1000</f>
        <v>88400</v>
      </c>
      <c r="V129">
        <f>AgLabour!V9*1000</f>
        <v>91371.4285714286</v>
      </c>
      <c r="W129">
        <f>AgLabour!W9*1000</f>
        <v>94342.8571428571</v>
      </c>
      <c r="X129">
        <f>AgLabour!X9*1000</f>
        <v>98057.1428571429</v>
      </c>
      <c r="Y129">
        <f>AgLabour!Y9*1000</f>
        <v>101028.571428571</v>
      </c>
      <c r="Z129">
        <f>AgLabour!Z9*1000</f>
        <v>104000</v>
      </c>
      <c r="AA129">
        <f>AgLabour!AA9*1000</f>
        <v>108000</v>
      </c>
      <c r="AB129">
        <f>AgLabour!AB9*1000</f>
        <v>111000</v>
      </c>
      <c r="AC129">
        <f>AgLabour!AC9*1000</f>
        <v>114000</v>
      </c>
      <c r="AD129">
        <f>AgLabour!AD9*1000</f>
        <v>117000</v>
      </c>
      <c r="AE129">
        <f>AgLabour!AE9*1000</f>
        <v>120000</v>
      </c>
      <c r="AF129">
        <f>AgLabour!AF9*1000</f>
        <v>123000</v>
      </c>
      <c r="AG129">
        <f>AgLabour!AG9*1000</f>
        <v>126000</v>
      </c>
      <c r="AH129">
        <f>AgLabour!AH9*1000</f>
        <v>129000</v>
      </c>
      <c r="AI129">
        <f>AgLabour!AI9*1000</f>
        <v>132000</v>
      </c>
      <c r="AJ129">
        <f>AgLabour!AJ9*1000</f>
        <v>135000</v>
      </c>
      <c r="AK129">
        <f>AgLabour!AK9*1000</f>
        <v>138000</v>
      </c>
      <c r="AL129">
        <f>AgLabour!AL9*1000</f>
        <v>141000</v>
      </c>
      <c r="AM129">
        <f>AgLabour!AM9*1000</f>
        <v>145000</v>
      </c>
      <c r="AN129">
        <f>AgLabour!AN9*1000</f>
        <v>148000</v>
      </c>
      <c r="AO129">
        <f>AgLabour!AO9*1000</f>
        <v>152000</v>
      </c>
      <c r="AP129">
        <f>AgLabour!AP9*1000</f>
        <v>155000</v>
      </c>
      <c r="AQ129">
        <f>AgLabour!AQ9*1000</f>
        <v>159000</v>
      </c>
      <c r="AR129">
        <f>AgLabour!AR9*1000</f>
        <v>163000</v>
      </c>
      <c r="AS129">
        <f>AgLabour!AS9*1000</f>
        <v>167000</v>
      </c>
      <c r="AT129">
        <f>AgLabour!AT9*1000</f>
        <v>171000</v>
      </c>
      <c r="AU129">
        <f>AgLabour!AU9*1000</f>
        <v>176000</v>
      </c>
      <c r="AV129">
        <f>AgLabour!AV9*1000</f>
        <v>180000</v>
      </c>
      <c r="AW129">
        <f>AgLabour!AW9*1000</f>
        <v>185000</v>
      </c>
      <c r="AX129">
        <f>AgLabour!AX9*1000</f>
        <v>190000</v>
      </c>
      <c r="AY129">
        <f>AgLabour!AY9*1000</f>
        <v>195000</v>
      </c>
      <c r="AZ129">
        <f>AgLabour!AZ9*1000</f>
        <v>200000</v>
      </c>
      <c r="BA129">
        <f>AgLabour!BA9*1000</f>
        <v>205000</v>
      </c>
      <c r="BB129">
        <f>AgLabour!BB9*1000</f>
        <v>210000</v>
      </c>
      <c r="BC129">
        <f>AgLabour!BC9*1000</f>
        <v>216000</v>
      </c>
      <c r="BD129">
        <f t="shared" si="0"/>
        <v>2.53715115571145</v>
      </c>
    </row>
    <row r="130" spans="1:56">
      <c r="A130">
        <f>VLOOKUP(C130,SelectCntr!$A$2:$C$52,3,0)</f>
        <v>1</v>
      </c>
      <c r="B130" t="str">
        <f>AgLabour!B10</f>
        <v>Congo</v>
      </c>
      <c r="C130">
        <f>AgLabour!C10</f>
        <v>46</v>
      </c>
      <c r="D130" t="str">
        <f>AgLabour!D10</f>
        <v>Congo</v>
      </c>
      <c r="E130" t="str">
        <f>AgLabour!E10</f>
        <v>601</v>
      </c>
      <c r="F130" t="str">
        <f>AgLabour!F10</f>
        <v>Tot Ec Act A (1000)</v>
      </c>
      <c r="G130">
        <f>AgLabour!G10*1000</f>
        <v>284607.305936073</v>
      </c>
      <c r="H130">
        <f>AgLabour!H10*1000</f>
        <v>290045.662100457</v>
      </c>
      <c r="I130">
        <f>AgLabour!I10*1000</f>
        <v>294577.625570776</v>
      </c>
      <c r="J130">
        <f>AgLabour!J10*1000</f>
        <v>300922.374429224</v>
      </c>
      <c r="K130">
        <f>AgLabour!K10*1000</f>
        <v>306360.730593607</v>
      </c>
      <c r="L130">
        <f>AgLabour!L10*1000</f>
        <v>312705.479452055</v>
      </c>
      <c r="M130">
        <f>AgLabour!M10*1000</f>
        <v>319050.228310502</v>
      </c>
      <c r="N130">
        <f>AgLabour!N10*1000</f>
        <v>326301.369863014</v>
      </c>
      <c r="O130">
        <f>AgLabour!O10*1000</f>
        <v>332646.118721461</v>
      </c>
      <c r="P130">
        <f>AgLabour!P10*1000</f>
        <v>340803.652968037</v>
      </c>
      <c r="Q130">
        <f>AgLabour!Q10*1000</f>
        <v>345335.616438356</v>
      </c>
      <c r="R130">
        <f>AgLabour!R10*1000</f>
        <v>350773.97260274</v>
      </c>
      <c r="S130">
        <f>AgLabour!S10*1000</f>
        <v>357118.721461187</v>
      </c>
      <c r="T130">
        <f>AgLabour!T10*1000</f>
        <v>362557.077625571</v>
      </c>
      <c r="U130">
        <f>AgLabour!U10*1000</f>
        <v>367995.433789954</v>
      </c>
      <c r="V130">
        <f>AgLabour!V10*1000</f>
        <v>373433.789954338</v>
      </c>
      <c r="W130">
        <f>AgLabour!W10*1000</f>
        <v>379778.538812785</v>
      </c>
      <c r="X130">
        <f>AgLabour!X10*1000</f>
        <v>385216.894977169</v>
      </c>
      <c r="Y130">
        <f>AgLabour!Y10*1000</f>
        <v>390655.251141553</v>
      </c>
      <c r="Z130">
        <f>AgLabour!Z10*1000</f>
        <v>397000</v>
      </c>
      <c r="AA130">
        <f>AgLabour!AA10*1000</f>
        <v>403000</v>
      </c>
      <c r="AB130">
        <f>AgLabour!AB10*1000</f>
        <v>411000</v>
      </c>
      <c r="AC130">
        <f>AgLabour!AC10*1000</f>
        <v>416000</v>
      </c>
      <c r="AD130">
        <f>AgLabour!AD10*1000</f>
        <v>421000</v>
      </c>
      <c r="AE130">
        <f>AgLabour!AE10*1000</f>
        <v>426000</v>
      </c>
      <c r="AF130">
        <f>AgLabour!AF10*1000</f>
        <v>427000</v>
      </c>
      <c r="AG130">
        <f>AgLabour!AG10*1000</f>
        <v>431000</v>
      </c>
      <c r="AH130">
        <f>AgLabour!AH10*1000</f>
        <v>438000</v>
      </c>
      <c r="AI130">
        <f>AgLabour!AI10*1000</f>
        <v>443000</v>
      </c>
      <c r="AJ130">
        <f>AgLabour!AJ10*1000</f>
        <v>447000</v>
      </c>
      <c r="AK130">
        <f>AgLabour!AK10*1000</f>
        <v>452000</v>
      </c>
      <c r="AL130">
        <f>AgLabour!AL10*1000</f>
        <v>457000</v>
      </c>
      <c r="AM130">
        <f>AgLabour!AM10*1000</f>
        <v>462000</v>
      </c>
      <c r="AN130">
        <f>AgLabour!AN10*1000</f>
        <v>466000</v>
      </c>
      <c r="AO130">
        <f>AgLabour!AO10*1000</f>
        <v>479000</v>
      </c>
      <c r="AP130">
        <f>AgLabour!AP10*1000</f>
        <v>485000</v>
      </c>
      <c r="AQ130">
        <f>AgLabour!AQ10*1000</f>
        <v>487000</v>
      </c>
      <c r="AR130">
        <f>AgLabour!AR10*1000</f>
        <v>491000</v>
      </c>
      <c r="AS130">
        <f>AgLabour!AS10*1000</f>
        <v>497000</v>
      </c>
      <c r="AT130">
        <f>AgLabour!AT10*1000</f>
        <v>501000</v>
      </c>
      <c r="AU130">
        <f>AgLabour!AU10*1000</f>
        <v>504000</v>
      </c>
      <c r="AV130">
        <f>AgLabour!AV10*1000</f>
        <v>506000</v>
      </c>
      <c r="AW130">
        <f>AgLabour!AW10*1000</f>
        <v>506000</v>
      </c>
      <c r="AX130">
        <f>AgLabour!AX10*1000</f>
        <v>507000</v>
      </c>
      <c r="AY130">
        <f>AgLabour!AY10*1000</f>
        <v>510000</v>
      </c>
      <c r="AZ130">
        <f>AgLabour!AZ10*1000</f>
        <v>513000</v>
      </c>
      <c r="BA130">
        <f>AgLabour!BA10*1000</f>
        <v>515000</v>
      </c>
      <c r="BB130">
        <f>AgLabour!BB10*1000</f>
        <v>518000</v>
      </c>
      <c r="BC130">
        <f>AgLabour!BC10*1000</f>
        <v>521000</v>
      </c>
      <c r="BD130">
        <f t="shared" si="0"/>
        <v>1.28172684789944</v>
      </c>
    </row>
    <row r="131" spans="1:56">
      <c r="A131">
        <f>VLOOKUP(C131,SelectCntr!$A$2:$C$52,3,0)</f>
        <v>1</v>
      </c>
      <c r="B131" t="str">
        <f>AgLabour!B11</f>
        <v>Benin</v>
      </c>
      <c r="C131">
        <f>AgLabour!C11</f>
        <v>53</v>
      </c>
      <c r="D131" t="str">
        <f>AgLabour!D11</f>
        <v>Benin</v>
      </c>
      <c r="E131" t="str">
        <f>AgLabour!E11</f>
        <v>601</v>
      </c>
      <c r="F131" t="str">
        <f>AgLabour!F11</f>
        <v>Tot Ec Act A (1000)</v>
      </c>
      <c r="G131">
        <f>AgLabour!G11*1000</f>
        <v>710732.664995823</v>
      </c>
      <c r="H131">
        <f>AgLabour!H11*1000</f>
        <v>717307.435254804</v>
      </c>
      <c r="I131">
        <f>AgLabour!I11*1000</f>
        <v>723882.205513784</v>
      </c>
      <c r="J131">
        <f>AgLabour!J11*1000</f>
        <v>731114.452798663</v>
      </c>
      <c r="K131">
        <f>AgLabour!K11*1000</f>
        <v>739661.654135338</v>
      </c>
      <c r="L131">
        <f>AgLabour!L11*1000</f>
        <v>748208.855472013</v>
      </c>
      <c r="M131">
        <f>AgLabour!M11*1000</f>
        <v>758071.010860485</v>
      </c>
      <c r="N131">
        <f>AgLabour!N11*1000</f>
        <v>768590.643274854</v>
      </c>
      <c r="O131">
        <f>AgLabour!O11*1000</f>
        <v>779767.752715121</v>
      </c>
      <c r="P131">
        <f>AgLabour!P11*1000</f>
        <v>791602.339181287</v>
      </c>
      <c r="Q131">
        <f>AgLabour!Q11*1000</f>
        <v>790287.38512949</v>
      </c>
      <c r="R131">
        <f>AgLabour!R11*1000</f>
        <v>788972.431077694</v>
      </c>
      <c r="S131">
        <f>AgLabour!S11*1000</f>
        <v>787657.477025898</v>
      </c>
      <c r="T131">
        <f>AgLabour!T11*1000</f>
        <v>787000</v>
      </c>
      <c r="U131">
        <f>AgLabour!U11*1000</f>
        <v>786342.522974102</v>
      </c>
      <c r="V131">
        <f>AgLabour!V11*1000</f>
        <v>785685.045948204</v>
      </c>
      <c r="W131">
        <f>AgLabour!W11*1000</f>
        <v>785027.568922306</v>
      </c>
      <c r="X131">
        <f>AgLabour!X11*1000</f>
        <v>785027.568922306</v>
      </c>
      <c r="Y131">
        <f>AgLabour!Y11*1000</f>
        <v>785685.045948204</v>
      </c>
      <c r="Z131">
        <f>AgLabour!Z11*1000</f>
        <v>787000</v>
      </c>
      <c r="AA131">
        <f>AgLabour!AA11*1000</f>
        <v>803000</v>
      </c>
      <c r="AB131">
        <f>AgLabour!AB11*1000</f>
        <v>818000</v>
      </c>
      <c r="AC131">
        <f>AgLabour!AC11*1000</f>
        <v>833000</v>
      </c>
      <c r="AD131">
        <f>AgLabour!AD11*1000</f>
        <v>850000</v>
      </c>
      <c r="AE131">
        <f>AgLabour!AE11*1000</f>
        <v>867000</v>
      </c>
      <c r="AF131">
        <f>AgLabour!AF11*1000</f>
        <v>884000</v>
      </c>
      <c r="AG131">
        <f>AgLabour!AG11*1000</f>
        <v>931000</v>
      </c>
      <c r="AH131">
        <f>AgLabour!AH11*1000</f>
        <v>981000</v>
      </c>
      <c r="AI131">
        <f>AgLabour!AI11*1000</f>
        <v>1035000</v>
      </c>
      <c r="AJ131">
        <f>AgLabour!AJ11*1000</f>
        <v>1095000</v>
      </c>
      <c r="AK131">
        <f>AgLabour!AK11*1000</f>
        <v>1152000</v>
      </c>
      <c r="AL131">
        <f>AgLabour!AL11*1000</f>
        <v>1213000</v>
      </c>
      <c r="AM131">
        <f>AgLabour!AM11*1000</f>
        <v>1240000</v>
      </c>
      <c r="AN131">
        <f>AgLabour!AN11*1000</f>
        <v>1268000</v>
      </c>
      <c r="AO131">
        <f>AgLabour!AO11*1000</f>
        <v>1292000</v>
      </c>
      <c r="AP131">
        <f>AgLabour!AP11*1000</f>
        <v>1313000</v>
      </c>
      <c r="AQ131">
        <f>AgLabour!AQ11*1000</f>
        <v>1331000</v>
      </c>
      <c r="AR131">
        <f>AgLabour!AR11*1000</f>
        <v>1347000</v>
      </c>
      <c r="AS131">
        <f>AgLabour!AS11*1000</f>
        <v>1364000</v>
      </c>
      <c r="AT131">
        <f>AgLabour!AT11*1000</f>
        <v>1384000</v>
      </c>
      <c r="AU131">
        <f>AgLabour!AU11*1000</f>
        <v>1406000</v>
      </c>
      <c r="AV131">
        <f>AgLabour!AV11*1000</f>
        <v>1430000</v>
      </c>
      <c r="AW131">
        <f>AgLabour!AW11*1000</f>
        <v>1455000</v>
      </c>
      <c r="AX131">
        <f>AgLabour!AX11*1000</f>
        <v>1479000</v>
      </c>
      <c r="AY131">
        <f>AgLabour!AY11*1000</f>
        <v>1502000</v>
      </c>
      <c r="AZ131">
        <f>AgLabour!AZ11*1000</f>
        <v>1524000</v>
      </c>
      <c r="BA131">
        <f>AgLabour!BA11*1000</f>
        <v>1546000</v>
      </c>
      <c r="BB131">
        <f>AgLabour!BB11*1000</f>
        <v>1566000</v>
      </c>
      <c r="BC131">
        <f>AgLabour!BC11*1000</f>
        <v>1584000</v>
      </c>
      <c r="BD131">
        <f t="shared" si="0"/>
        <v>1.90354383031432</v>
      </c>
    </row>
    <row r="132" spans="1:56">
      <c r="A132">
        <f>VLOOKUP(C132,SelectCntr!$A$2:$C$52,3,0)</f>
        <v>1</v>
      </c>
      <c r="B132" t="str">
        <f>AgLabour!B12</f>
        <v>Equatorial Guinea</v>
      </c>
      <c r="C132">
        <f>AgLabour!C12</f>
        <v>61</v>
      </c>
      <c r="D132" t="str">
        <f>AgLabour!D12</f>
        <v>Equatorial Guinea</v>
      </c>
      <c r="E132" t="str">
        <f>AgLabour!E12</f>
        <v>601</v>
      </c>
      <c r="F132" t="str">
        <f>AgLabour!F12</f>
        <v>Tot Ec Act A (1000)</v>
      </c>
      <c r="G132">
        <f>AgLabour!G12*1000</f>
        <v>92906.6666666667</v>
      </c>
      <c r="H132">
        <f>AgLabour!H12*1000</f>
        <v>93800</v>
      </c>
      <c r="I132">
        <f>AgLabour!I12*1000</f>
        <v>93800</v>
      </c>
      <c r="J132">
        <f>AgLabour!J12*1000</f>
        <v>94693.3333333333</v>
      </c>
      <c r="K132">
        <f>AgLabour!K12*1000</f>
        <v>95586.6666666667</v>
      </c>
      <c r="L132">
        <f>AgLabour!L12*1000</f>
        <v>97373.3333333333</v>
      </c>
      <c r="M132">
        <f>AgLabour!M12*1000</f>
        <v>99160</v>
      </c>
      <c r="N132">
        <f>AgLabour!N12*1000</f>
        <v>100946.666666667</v>
      </c>
      <c r="O132">
        <f>AgLabour!O12*1000</f>
        <v>100946.666666667</v>
      </c>
      <c r="P132">
        <f>AgLabour!P12*1000</f>
        <v>100053.333333333</v>
      </c>
      <c r="Q132">
        <f>AgLabour!Q12*1000</f>
        <v>95586.6666666667</v>
      </c>
      <c r="R132">
        <f>AgLabour!R12*1000</f>
        <v>90226.6666666667</v>
      </c>
      <c r="S132">
        <f>AgLabour!S12*1000</f>
        <v>83973.3333333333</v>
      </c>
      <c r="T132">
        <f>AgLabour!T12*1000</f>
        <v>78613.3333333333</v>
      </c>
      <c r="U132">
        <f>AgLabour!U12*1000</f>
        <v>73253.3333333333</v>
      </c>
      <c r="V132">
        <f>AgLabour!V12*1000</f>
        <v>69680</v>
      </c>
      <c r="W132">
        <f>AgLabour!W12*1000</f>
        <v>67000</v>
      </c>
      <c r="X132">
        <f>AgLabour!X12*1000</f>
        <v>65213.3333333333</v>
      </c>
      <c r="Y132">
        <f>AgLabour!Y12*1000</f>
        <v>65213.3333333333</v>
      </c>
      <c r="Z132">
        <f>AgLabour!Z12*1000</f>
        <v>67000</v>
      </c>
      <c r="AA132">
        <f>AgLabour!AA12*1000</f>
        <v>71000</v>
      </c>
      <c r="AB132">
        <f>AgLabour!AB12*1000</f>
        <v>76000</v>
      </c>
      <c r="AC132">
        <f>AgLabour!AC12*1000</f>
        <v>82000</v>
      </c>
      <c r="AD132">
        <f>AgLabour!AD12*1000</f>
        <v>89000</v>
      </c>
      <c r="AE132">
        <f>AgLabour!AE12*1000</f>
        <v>94000</v>
      </c>
      <c r="AF132">
        <f>AgLabour!AF12*1000</f>
        <v>98000</v>
      </c>
      <c r="AG132">
        <f>AgLabour!AG12*1000</f>
        <v>101000</v>
      </c>
      <c r="AH132">
        <f>AgLabour!AH12*1000</f>
        <v>103000</v>
      </c>
      <c r="AI132">
        <f>AgLabour!AI12*1000</f>
        <v>106000</v>
      </c>
      <c r="AJ132">
        <f>AgLabour!AJ12*1000</f>
        <v>108000</v>
      </c>
      <c r="AK132">
        <f>AgLabour!AK12*1000</f>
        <v>111000</v>
      </c>
      <c r="AL132">
        <f>AgLabour!AL12*1000</f>
        <v>114000</v>
      </c>
      <c r="AM132">
        <f>AgLabour!AM12*1000</f>
        <v>117000</v>
      </c>
      <c r="AN132">
        <f>AgLabour!AN12*1000</f>
        <v>120000</v>
      </c>
      <c r="AO132">
        <f>AgLabour!AO12*1000</f>
        <v>123000</v>
      </c>
      <c r="AP132">
        <f>AgLabour!AP12*1000</f>
        <v>127000</v>
      </c>
      <c r="AQ132">
        <f>AgLabour!AQ12*1000</f>
        <v>130000</v>
      </c>
      <c r="AR132">
        <f>AgLabour!AR12*1000</f>
        <v>134000</v>
      </c>
      <c r="AS132">
        <f>AgLabour!AS12*1000</f>
        <v>138000</v>
      </c>
      <c r="AT132">
        <f>AgLabour!AT12*1000</f>
        <v>142000</v>
      </c>
      <c r="AU132">
        <f>AgLabour!AU12*1000</f>
        <v>146000</v>
      </c>
      <c r="AV132">
        <f>AgLabour!AV12*1000</f>
        <v>150000</v>
      </c>
      <c r="AW132">
        <f>AgLabour!AW12*1000</f>
        <v>153000</v>
      </c>
      <c r="AX132">
        <f>AgLabour!AX12*1000</f>
        <v>157000</v>
      </c>
      <c r="AY132">
        <f>AgLabour!AY12*1000</f>
        <v>161000</v>
      </c>
      <c r="AZ132">
        <f>AgLabour!AZ12*1000</f>
        <v>165000</v>
      </c>
      <c r="BA132">
        <f>AgLabour!BA12*1000</f>
        <v>165000</v>
      </c>
      <c r="BB132">
        <f>AgLabour!BB12*1000</f>
        <v>169000</v>
      </c>
      <c r="BC132">
        <f>AgLabour!BC12*1000</f>
        <v>172000</v>
      </c>
      <c r="BD132">
        <f t="shared" si="0"/>
        <v>1.49537966759243</v>
      </c>
    </row>
    <row r="133" spans="1:56">
      <c r="A133">
        <f>VLOOKUP(C133,SelectCntr!$A$2:$C$52,3,0)</f>
        <v>2</v>
      </c>
      <c r="B133" t="str">
        <f>AgLabour!B13</f>
        <v>Ethiopia PDR</v>
      </c>
      <c r="C133">
        <f>AgLabour!C13</f>
        <v>62</v>
      </c>
      <c r="D133" t="str">
        <f>AgLabour!D13</f>
        <v>Ethiopia PDR</v>
      </c>
      <c r="E133" t="str">
        <f>AgLabour!E13</f>
        <v>601</v>
      </c>
      <c r="F133" t="str">
        <f>AgLabour!F13</f>
        <v>Tot Ec Act A (1000)</v>
      </c>
      <c r="G133">
        <f>AgLabour!G13*1000</f>
        <v>9127789.26963482</v>
      </c>
      <c r="H133">
        <f>AgLabour!H13*1000</f>
        <v>9315030.2026013</v>
      </c>
      <c r="I133">
        <f>AgLabour!I13*1000</f>
        <v>9510519.63481741</v>
      </c>
      <c r="J133">
        <f>AgLabour!J13*1000</f>
        <v>9713432.71635818</v>
      </c>
      <c r="K133">
        <f>AgLabour!K13*1000</f>
        <v>9922119.74737369</v>
      </c>
      <c r="L133">
        <f>AgLabour!L13*1000</f>
        <v>10134931.028014</v>
      </c>
      <c r="M133">
        <f>AgLabour!M13*1000</f>
        <v>10351866.5582791</v>
      </c>
      <c r="N133">
        <f>AgLabour!N13*1000</f>
        <v>10575400.887944</v>
      </c>
      <c r="O133">
        <f>AgLabour!O13*1000</f>
        <v>10810483.1165583</v>
      </c>
      <c r="P133">
        <f>AgLabour!P13*1000</f>
        <v>11059587.7938969</v>
      </c>
      <c r="Q133">
        <f>AgLabour!Q13*1000</f>
        <v>11330963.4192096</v>
      </c>
      <c r="R133">
        <f>AgLabour!R13*1000</f>
        <v>11617186.3431716</v>
      </c>
      <c r="S133">
        <f>AgLabour!S13*1000</f>
        <v>11901759.5672836</v>
      </c>
      <c r="T133">
        <f>AgLabour!T13*1000</f>
        <v>12159937.5937969</v>
      </c>
      <c r="U133">
        <f>AgLabour!U13*1000</f>
        <v>12379347.6738369</v>
      </c>
      <c r="V133">
        <f>AgLabour!V13*1000</f>
        <v>12550916.4582291</v>
      </c>
      <c r="W133">
        <f>AgLabour!W13*1000</f>
        <v>12687016.6958479</v>
      </c>
      <c r="X133">
        <f>AgLabour!X13*1000</f>
        <v>12814868.4342171</v>
      </c>
      <c r="Y133">
        <f>AgLabour!Y13*1000</f>
        <v>12973239.6198099</v>
      </c>
      <c r="Z133">
        <f>AgLabour!Z13*1000</f>
        <v>13191000</v>
      </c>
      <c r="AA133">
        <f>AgLabour!AA13*1000</f>
        <v>13459000</v>
      </c>
      <c r="AB133">
        <f>AgLabour!AB13*1000</f>
        <v>13785000</v>
      </c>
      <c r="AC133">
        <f>AgLabour!AC13*1000</f>
        <v>14163000</v>
      </c>
      <c r="AD133">
        <f>AgLabour!AD13*1000</f>
        <v>14565000</v>
      </c>
      <c r="AE133">
        <f>AgLabour!AE13*1000</f>
        <v>15107000</v>
      </c>
      <c r="AF133">
        <f>AgLabour!AF13*1000</f>
        <v>15665000</v>
      </c>
      <c r="AG133">
        <f>AgLabour!AG13*1000</f>
        <v>16243000</v>
      </c>
      <c r="AH133">
        <f>AgLabour!AH13*1000</f>
        <v>16839000</v>
      </c>
      <c r="AI133">
        <f>AgLabour!AI13*1000</f>
        <v>17453000</v>
      </c>
      <c r="AJ133">
        <f>AgLabour!AJ13*1000</f>
        <v>18086000</v>
      </c>
      <c r="AK133">
        <f>AgLabour!AK13*1000</f>
        <v>18731000</v>
      </c>
      <c r="AL133">
        <f>AgLabour!AL13*1000</f>
        <v>19389000</v>
      </c>
      <c r="AM133">
        <f>AgLabour!AM13*1000</f>
        <v>0</v>
      </c>
      <c r="AN133">
        <f>AgLabour!AN13*1000</f>
        <v>0</v>
      </c>
      <c r="AO133">
        <f>AgLabour!AO13*1000</f>
        <v>0</v>
      </c>
      <c r="AP133">
        <f>AgLabour!AP13*1000</f>
        <v>0</v>
      </c>
      <c r="AQ133">
        <f>AgLabour!AQ13*1000</f>
        <v>0</v>
      </c>
      <c r="AR133">
        <f>AgLabour!AR13*1000</f>
        <v>0</v>
      </c>
      <c r="AS133">
        <f>AgLabour!AS13*1000</f>
        <v>0</v>
      </c>
      <c r="AT133">
        <f>AgLabour!AT13*1000</f>
        <v>0</v>
      </c>
      <c r="AU133">
        <f>AgLabour!AU13*1000</f>
        <v>0</v>
      </c>
      <c r="AV133">
        <f>AgLabour!AV13*1000</f>
        <v>0</v>
      </c>
      <c r="AW133">
        <f>AgLabour!AW13*1000</f>
        <v>0</v>
      </c>
      <c r="AX133">
        <f>AgLabour!AX13*1000</f>
        <v>0</v>
      </c>
      <c r="AY133">
        <f>AgLabour!AY13*1000</f>
        <v>0</v>
      </c>
      <c r="AZ133">
        <f>AgLabour!AZ13*1000</f>
        <v>0</v>
      </c>
      <c r="BA133">
        <f>AgLabour!BA13*1000</f>
        <v>0</v>
      </c>
      <c r="BB133">
        <f>AgLabour!BB13*1000</f>
        <v>0</v>
      </c>
      <c r="BC133">
        <f>AgLabour!BC13*1000</f>
        <v>0</v>
      </c>
      <c r="BD133" t="e">
        <f t="shared" si="0"/>
        <v>#NUM!</v>
      </c>
    </row>
    <row r="134" spans="1:56">
      <c r="A134">
        <f>VLOOKUP(C134,SelectCntr!$A$2:$C$52,3,0)</f>
        <v>2</v>
      </c>
      <c r="B134" t="str">
        <f>AgLabour!B14</f>
        <v>Djibouti</v>
      </c>
      <c r="C134">
        <f>AgLabour!C14</f>
        <v>72</v>
      </c>
      <c r="D134" t="str">
        <f>AgLabour!D14</f>
        <v>Djibouti</v>
      </c>
      <c r="E134" t="str">
        <f>AgLabour!E14</f>
        <v>601</v>
      </c>
      <c r="F134" t="str">
        <f>AgLabour!F14</f>
        <v>Tot Ec Act A (1000)</v>
      </c>
      <c r="G134">
        <f>AgLabour!G14*1000</f>
        <v>32111.8881118881</v>
      </c>
      <c r="H134">
        <f>AgLabour!H14*1000</f>
        <v>34461.5384615385</v>
      </c>
      <c r="I134">
        <f>AgLabour!I14*1000</f>
        <v>36027.972027972</v>
      </c>
      <c r="J134">
        <f>AgLabour!J14*1000</f>
        <v>38377.6223776224</v>
      </c>
      <c r="K134">
        <f>AgLabour!K14*1000</f>
        <v>41510.4895104895</v>
      </c>
      <c r="L134">
        <f>AgLabour!L14*1000</f>
        <v>43860.1398601399</v>
      </c>
      <c r="M134">
        <f>AgLabour!M14*1000</f>
        <v>46209.7902097902</v>
      </c>
      <c r="N134">
        <f>AgLabour!N14*1000</f>
        <v>49342.6573426573</v>
      </c>
      <c r="O134">
        <f>AgLabour!O14*1000</f>
        <v>52475.5244755245</v>
      </c>
      <c r="P134">
        <f>AgLabour!P14*1000</f>
        <v>55608.3916083916</v>
      </c>
      <c r="Q134">
        <f>AgLabour!Q14*1000</f>
        <v>58741.2587412587</v>
      </c>
      <c r="R134">
        <f>AgLabour!R14*1000</f>
        <v>61874.1258741259</v>
      </c>
      <c r="S134">
        <f>AgLabour!S14*1000</f>
        <v>65790.2097902098</v>
      </c>
      <c r="T134">
        <f>AgLabour!T14*1000</f>
        <v>69706.2937062937</v>
      </c>
      <c r="U134">
        <f>AgLabour!U14*1000</f>
        <v>75972.027972028</v>
      </c>
      <c r="V134">
        <f>AgLabour!V14*1000</f>
        <v>82237.7622377622</v>
      </c>
      <c r="W134">
        <f>AgLabour!W14*1000</f>
        <v>90069.9300699301</v>
      </c>
      <c r="X134">
        <f>AgLabour!X14*1000</f>
        <v>98685.3146853147</v>
      </c>
      <c r="Y134">
        <f>AgLabour!Y14*1000</f>
        <v>106517.482517483</v>
      </c>
      <c r="Z134">
        <f>AgLabour!Z14*1000</f>
        <v>112000</v>
      </c>
      <c r="AA134">
        <f>AgLabour!AA14*1000</f>
        <v>116000</v>
      </c>
      <c r="AB134">
        <f>AgLabour!AB14*1000</f>
        <v>119000</v>
      </c>
      <c r="AC134">
        <f>AgLabour!AC14*1000</f>
        <v>122000</v>
      </c>
      <c r="AD134">
        <f>AgLabour!AD14*1000</f>
        <v>126000</v>
      </c>
      <c r="AE134">
        <f>AgLabour!AE14*1000</f>
        <v>132000</v>
      </c>
      <c r="AF134">
        <f>AgLabour!AF14*1000</f>
        <v>140000</v>
      </c>
      <c r="AG134">
        <f>AgLabour!AG14*1000</f>
        <v>151000</v>
      </c>
      <c r="AH134">
        <f>AgLabour!AH14*1000</f>
        <v>162000</v>
      </c>
      <c r="AI134">
        <f>AgLabour!AI14*1000</f>
        <v>173000</v>
      </c>
      <c r="AJ134">
        <f>AgLabour!AJ14*1000</f>
        <v>182000</v>
      </c>
      <c r="AK134">
        <f>AgLabour!AK14*1000</f>
        <v>188000</v>
      </c>
      <c r="AL134">
        <f>AgLabour!AL14*1000</f>
        <v>191000</v>
      </c>
      <c r="AM134">
        <f>AgLabour!AM14*1000</f>
        <v>194000</v>
      </c>
      <c r="AN134">
        <f>AgLabour!AN14*1000</f>
        <v>196000</v>
      </c>
      <c r="AO134">
        <f>AgLabour!AO14*1000</f>
        <v>200000</v>
      </c>
      <c r="AP134">
        <f>AgLabour!AP14*1000</f>
        <v>206000</v>
      </c>
      <c r="AQ134">
        <f>AgLabour!AQ14*1000</f>
        <v>212000</v>
      </c>
      <c r="AR134">
        <f>AgLabour!AR14*1000</f>
        <v>220000</v>
      </c>
      <c r="AS134">
        <f>AgLabour!AS14*1000</f>
        <v>227000</v>
      </c>
      <c r="AT134">
        <f>AgLabour!AT14*1000</f>
        <v>233000</v>
      </c>
      <c r="AU134">
        <f>AgLabour!AU14*1000</f>
        <v>238000</v>
      </c>
      <c r="AV134">
        <f>AgLabour!AV14*1000</f>
        <v>243000</v>
      </c>
      <c r="AW134">
        <f>AgLabour!AW14*1000</f>
        <v>248000</v>
      </c>
      <c r="AX134">
        <f>AgLabour!AX14*1000</f>
        <v>252000</v>
      </c>
      <c r="AY134">
        <f>AgLabour!AY14*1000</f>
        <v>257000</v>
      </c>
      <c r="AZ134">
        <f>AgLabour!AZ14*1000</f>
        <v>261000</v>
      </c>
      <c r="BA134">
        <f>AgLabour!BA14*1000</f>
        <v>267000</v>
      </c>
      <c r="BB134">
        <f>AgLabour!BB14*1000</f>
        <v>273000</v>
      </c>
      <c r="BC134">
        <f>AgLabour!BC14*1000</f>
        <v>279000</v>
      </c>
      <c r="BD134">
        <f t="shared" si="0"/>
        <v>4.75284764903265</v>
      </c>
    </row>
    <row r="135" spans="1:56">
      <c r="A135">
        <f>VLOOKUP(C135,SelectCntr!$A$2:$C$52,3,0)</f>
        <v>1</v>
      </c>
      <c r="B135" t="str">
        <f>AgLabour!B15</f>
        <v>Gabon</v>
      </c>
      <c r="C135">
        <f>AgLabour!C15</f>
        <v>74</v>
      </c>
      <c r="D135" t="str">
        <f>AgLabour!D15</f>
        <v>Gabon</v>
      </c>
      <c r="E135" t="str">
        <f>AgLabour!E15</f>
        <v>601</v>
      </c>
      <c r="F135" t="str">
        <f>AgLabour!F15</f>
        <v>Tot Ec Act A (1000)</v>
      </c>
      <c r="G135">
        <f>AgLabour!G15*1000</f>
        <v>215384.615384615</v>
      </c>
      <c r="H135">
        <f>AgLabour!H15*1000</f>
        <v>214479.63800905</v>
      </c>
      <c r="I135">
        <f>AgLabour!I15*1000</f>
        <v>212669.683257919</v>
      </c>
      <c r="J135">
        <f>AgLabour!J15*1000</f>
        <v>211764.705882353</v>
      </c>
      <c r="K135">
        <f>AgLabour!K15*1000</f>
        <v>210859.728506787</v>
      </c>
      <c r="L135">
        <f>AgLabour!L15*1000</f>
        <v>209954.751131222</v>
      </c>
      <c r="M135">
        <f>AgLabour!M15*1000</f>
        <v>208144.79638009</v>
      </c>
      <c r="N135">
        <f>AgLabour!N15*1000</f>
        <v>208144.79638009</v>
      </c>
      <c r="O135">
        <f>AgLabour!O15*1000</f>
        <v>208144.79638009</v>
      </c>
      <c r="P135">
        <f>AgLabour!P15*1000</f>
        <v>208144.79638009</v>
      </c>
      <c r="Q135">
        <f>AgLabour!Q15*1000</f>
        <v>206334.841628959</v>
      </c>
      <c r="R135">
        <f>AgLabour!R15*1000</f>
        <v>205429.864253394</v>
      </c>
      <c r="S135">
        <f>AgLabour!S15*1000</f>
        <v>204524.886877828</v>
      </c>
      <c r="T135">
        <f>AgLabour!T15*1000</f>
        <v>204524.886877828</v>
      </c>
      <c r="U135">
        <f>AgLabour!U15*1000</f>
        <v>203619.909502262</v>
      </c>
      <c r="V135">
        <f>AgLabour!V15*1000</f>
        <v>203619.909502262</v>
      </c>
      <c r="W135">
        <f>AgLabour!W15*1000</f>
        <v>202714.932126697</v>
      </c>
      <c r="X135">
        <f>AgLabour!X15*1000</f>
        <v>201809.954751131</v>
      </c>
      <c r="Y135">
        <f>AgLabour!Y15*1000</f>
        <v>200904.977375566</v>
      </c>
      <c r="Z135">
        <f>AgLabour!Z15*1000</f>
        <v>200000</v>
      </c>
      <c r="AA135">
        <f>AgLabour!AA15*1000</f>
        <v>201000</v>
      </c>
      <c r="AB135">
        <f>AgLabour!AB15*1000</f>
        <v>201000</v>
      </c>
      <c r="AC135">
        <f>AgLabour!AC15*1000</f>
        <v>202000</v>
      </c>
      <c r="AD135">
        <f>AgLabour!AD15*1000</f>
        <v>203000</v>
      </c>
      <c r="AE135">
        <f>AgLabour!AE15*1000</f>
        <v>204000</v>
      </c>
      <c r="AF135">
        <f>AgLabour!AF15*1000</f>
        <v>204000</v>
      </c>
      <c r="AG135">
        <f>AgLabour!AG15*1000</f>
        <v>204000</v>
      </c>
      <c r="AH135">
        <f>AgLabour!AH15*1000</f>
        <v>205000</v>
      </c>
      <c r="AI135">
        <f>AgLabour!AI15*1000</f>
        <v>206000</v>
      </c>
      <c r="AJ135">
        <f>AgLabour!AJ15*1000</f>
        <v>207000</v>
      </c>
      <c r="AK135">
        <f>AgLabour!AK15*1000</f>
        <v>208000</v>
      </c>
      <c r="AL135">
        <f>AgLabour!AL15*1000</f>
        <v>209000</v>
      </c>
      <c r="AM135">
        <f>AgLabour!AM15*1000</f>
        <v>210000</v>
      </c>
      <c r="AN135">
        <f>AgLabour!AN15*1000</f>
        <v>210000</v>
      </c>
      <c r="AO135">
        <f>AgLabour!AO15*1000</f>
        <v>211000</v>
      </c>
      <c r="AP135">
        <f>AgLabour!AP15*1000</f>
        <v>211000</v>
      </c>
      <c r="AQ135">
        <f>AgLabour!AQ15*1000</f>
        <v>210000</v>
      </c>
      <c r="AR135">
        <f>AgLabour!AR15*1000</f>
        <v>209000</v>
      </c>
      <c r="AS135">
        <f>AgLabour!AS15*1000</f>
        <v>208000</v>
      </c>
      <c r="AT135">
        <f>AgLabour!AT15*1000</f>
        <v>207000</v>
      </c>
      <c r="AU135">
        <f>AgLabour!AU15*1000</f>
        <v>205000</v>
      </c>
      <c r="AV135">
        <f>AgLabour!AV15*1000</f>
        <v>204000</v>
      </c>
      <c r="AW135">
        <f>AgLabour!AW15*1000</f>
        <v>202000</v>
      </c>
      <c r="AX135">
        <f>AgLabour!AX15*1000</f>
        <v>200000</v>
      </c>
      <c r="AY135">
        <f>AgLabour!AY15*1000</f>
        <v>197000</v>
      </c>
      <c r="AZ135">
        <f>AgLabour!AZ15*1000</f>
        <v>195000</v>
      </c>
      <c r="BA135">
        <f>AgLabour!BA15*1000</f>
        <v>192000</v>
      </c>
      <c r="BB135">
        <f>AgLabour!BB15*1000</f>
        <v>189000</v>
      </c>
      <c r="BC135">
        <f>AgLabour!BC15*1000</f>
        <v>186000</v>
      </c>
      <c r="BD135">
        <f t="shared" si="0"/>
        <v>-0.114026034326564</v>
      </c>
    </row>
    <row r="136" spans="1:56">
      <c r="A136">
        <f>VLOOKUP(C136,SelectCntr!$A$2:$C$52,3,0)</f>
        <v>1</v>
      </c>
      <c r="B136" t="str">
        <f>AgLabour!B16</f>
        <v>Gambia</v>
      </c>
      <c r="C136">
        <f>AgLabour!C16</f>
        <v>75</v>
      </c>
      <c r="D136" t="str">
        <f>AgLabour!D16</f>
        <v>Gambia</v>
      </c>
      <c r="E136" t="str">
        <f>AgLabour!E16</f>
        <v>601</v>
      </c>
      <c r="F136" t="str">
        <f>AgLabour!F16</f>
        <v>Tot Ec Act A (1000)</v>
      </c>
      <c r="G136">
        <f>AgLabour!G16*1000</f>
        <v>146790.378006873</v>
      </c>
      <c r="H136">
        <f>AgLabour!H16*1000</f>
        <v>150034.364261168</v>
      </c>
      <c r="I136">
        <f>AgLabour!I16*1000</f>
        <v>153278.350515464</v>
      </c>
      <c r="J136">
        <f>AgLabour!J16*1000</f>
        <v>157333.333333333</v>
      </c>
      <c r="K136">
        <f>AgLabour!K16*1000</f>
        <v>160577.319587629</v>
      </c>
      <c r="L136">
        <f>AgLabour!L16*1000</f>
        <v>163821.305841924</v>
      </c>
      <c r="M136">
        <f>AgLabour!M16*1000</f>
        <v>167065.29209622</v>
      </c>
      <c r="N136">
        <f>AgLabour!N16*1000</f>
        <v>170309.278350515</v>
      </c>
      <c r="O136">
        <f>AgLabour!O16*1000</f>
        <v>174364.261168385</v>
      </c>
      <c r="P136">
        <f>AgLabour!P16*1000</f>
        <v>178419.243986254</v>
      </c>
      <c r="Q136">
        <f>AgLabour!Q16*1000</f>
        <v>183285.223367698</v>
      </c>
      <c r="R136">
        <f>AgLabour!R16*1000</f>
        <v>188962.199312715</v>
      </c>
      <c r="S136">
        <f>AgLabour!S16*1000</f>
        <v>194639.175257732</v>
      </c>
      <c r="T136">
        <f>AgLabour!T16*1000</f>
        <v>200316.151202749</v>
      </c>
      <c r="U136">
        <f>AgLabour!U16*1000</f>
        <v>205993.127147766</v>
      </c>
      <c r="V136">
        <f>AgLabour!V16*1000</f>
        <v>211670.103092784</v>
      </c>
      <c r="W136">
        <f>AgLabour!W16*1000</f>
        <v>217347.079037801</v>
      </c>
      <c r="X136">
        <f>AgLabour!X16*1000</f>
        <v>223024.054982818</v>
      </c>
      <c r="Y136">
        <f>AgLabour!Y16*1000</f>
        <v>229512.027491409</v>
      </c>
      <c r="Z136">
        <f>AgLabour!Z16*1000</f>
        <v>236000</v>
      </c>
      <c r="AA136">
        <f>AgLabour!AA16*1000</f>
        <v>244000</v>
      </c>
      <c r="AB136">
        <f>AgLabour!AB16*1000</f>
        <v>252000</v>
      </c>
      <c r="AC136">
        <f>AgLabour!AC16*1000</f>
        <v>261000</v>
      </c>
      <c r="AD136">
        <f>AgLabour!AD16*1000</f>
        <v>271000</v>
      </c>
      <c r="AE136">
        <f>AgLabour!AE16*1000</f>
        <v>282000</v>
      </c>
      <c r="AF136">
        <f>AgLabour!AF16*1000</f>
        <v>295000</v>
      </c>
      <c r="AG136">
        <f>AgLabour!AG16*1000</f>
        <v>309000</v>
      </c>
      <c r="AH136">
        <f>AgLabour!AH16*1000</f>
        <v>323000</v>
      </c>
      <c r="AI136">
        <f>AgLabour!AI16*1000</f>
        <v>338000</v>
      </c>
      <c r="AJ136">
        <f>AgLabour!AJ16*1000</f>
        <v>351000</v>
      </c>
      <c r="AK136">
        <f>AgLabour!AK16*1000</f>
        <v>363000</v>
      </c>
      <c r="AL136">
        <f>AgLabour!AL16*1000</f>
        <v>374000</v>
      </c>
      <c r="AM136">
        <f>AgLabour!AM16*1000</f>
        <v>384000</v>
      </c>
      <c r="AN136">
        <f>AgLabour!AN16*1000</f>
        <v>394000</v>
      </c>
      <c r="AO136">
        <f>AgLabour!AO16*1000</f>
        <v>404000</v>
      </c>
      <c r="AP136">
        <f>AgLabour!AP16*1000</f>
        <v>415000</v>
      </c>
      <c r="AQ136">
        <f>AgLabour!AQ16*1000</f>
        <v>426000</v>
      </c>
      <c r="AR136">
        <f>AgLabour!AR16*1000</f>
        <v>437000</v>
      </c>
      <c r="AS136">
        <f>AgLabour!AS16*1000</f>
        <v>449000</v>
      </c>
      <c r="AT136">
        <f>AgLabour!AT16*1000</f>
        <v>461000</v>
      </c>
      <c r="AU136">
        <f>AgLabour!AU16*1000</f>
        <v>473000</v>
      </c>
      <c r="AV136">
        <f>AgLabour!AV16*1000</f>
        <v>486000</v>
      </c>
      <c r="AW136">
        <f>AgLabour!AW16*1000</f>
        <v>500000</v>
      </c>
      <c r="AX136">
        <f>AgLabour!AX16*1000</f>
        <v>513000</v>
      </c>
      <c r="AY136">
        <f>AgLabour!AY16*1000</f>
        <v>527000</v>
      </c>
      <c r="AZ136">
        <f>AgLabour!AZ16*1000</f>
        <v>541000</v>
      </c>
      <c r="BA136">
        <f>AgLabour!BA16*1000</f>
        <v>557000</v>
      </c>
      <c r="BB136">
        <f>AgLabour!BB16*1000</f>
        <v>572000</v>
      </c>
      <c r="BC136">
        <f>AgLabour!BC16*1000</f>
        <v>588000</v>
      </c>
      <c r="BD136">
        <f t="shared" si="0"/>
        <v>3.11056019011589</v>
      </c>
    </row>
    <row r="137" spans="1:56">
      <c r="A137">
        <f>VLOOKUP(C137,SelectCntr!$A$2:$C$52,3,0)</f>
        <v>1</v>
      </c>
      <c r="B137" t="str">
        <f>AgLabour!B17</f>
        <v>Ghana</v>
      </c>
      <c r="C137">
        <f>AgLabour!C17</f>
        <v>81</v>
      </c>
      <c r="D137" t="str">
        <f>AgLabour!D17</f>
        <v>Ghana</v>
      </c>
      <c r="E137" t="str">
        <f>AgLabour!E17</f>
        <v>601</v>
      </c>
      <c r="F137" t="str">
        <f>AgLabour!F17</f>
        <v>Tot Ec Act A (1000)</v>
      </c>
      <c r="G137">
        <f>AgLabour!G17*1000</f>
        <v>1870217.12907117</v>
      </c>
      <c r="H137">
        <f>AgLabour!H17*1000</f>
        <v>1911411.33896261</v>
      </c>
      <c r="I137">
        <f>AgLabour!I17*1000</f>
        <v>1950957.78045838</v>
      </c>
      <c r="J137">
        <f>AgLabour!J17*1000</f>
        <v>1987208.68516285</v>
      </c>
      <c r="K137">
        <f>AgLabour!K17*1000</f>
        <v>2019340.16887817</v>
      </c>
      <c r="L137">
        <f>AgLabour!L17*1000</f>
        <v>2046528.34740651</v>
      </c>
      <c r="M137">
        <f>AgLabour!M17*1000</f>
        <v>2069597.10494572</v>
      </c>
      <c r="N137">
        <f>AgLabour!N17*1000</f>
        <v>2091841.97828709</v>
      </c>
      <c r="O137">
        <f>AgLabour!O17*1000</f>
        <v>2115734.62002413</v>
      </c>
      <c r="P137">
        <f>AgLabour!P17*1000</f>
        <v>2146218.33534379</v>
      </c>
      <c r="Q137">
        <f>AgLabour!Q17*1000</f>
        <v>2203066.34499397</v>
      </c>
      <c r="R137">
        <f>AgLabour!R17*1000</f>
        <v>2267329.31242461</v>
      </c>
      <c r="S137">
        <f>AgLabour!S17*1000</f>
        <v>2334887.81664656</v>
      </c>
      <c r="T137">
        <f>AgLabour!T17*1000</f>
        <v>2400798.55247286</v>
      </c>
      <c r="U137">
        <f>AgLabour!U17*1000</f>
        <v>2460118.21471653</v>
      </c>
      <c r="V137">
        <f>AgLabour!V17*1000</f>
        <v>2512022.91917973</v>
      </c>
      <c r="W137">
        <f>AgLabour!W17*1000</f>
        <v>2558984.31845597</v>
      </c>
      <c r="X137">
        <f>AgLabour!X17*1000</f>
        <v>2606769.60193004</v>
      </c>
      <c r="Y137">
        <f>AgLabour!Y17*1000</f>
        <v>2661969.84318456</v>
      </c>
      <c r="Z137">
        <f>AgLabour!Z17*1000</f>
        <v>2732000</v>
      </c>
      <c r="AA137">
        <f>AgLabour!AA17*1000</f>
        <v>2805000</v>
      </c>
      <c r="AB137">
        <f>AgLabour!AB17*1000</f>
        <v>2895000</v>
      </c>
      <c r="AC137">
        <f>AgLabour!AC17*1000</f>
        <v>2991000</v>
      </c>
      <c r="AD137">
        <f>AgLabour!AD17*1000</f>
        <v>3081000</v>
      </c>
      <c r="AE137">
        <f>AgLabour!AE17*1000</f>
        <v>3169000</v>
      </c>
      <c r="AF137">
        <f>AgLabour!AF17*1000</f>
        <v>3253000</v>
      </c>
      <c r="AG137">
        <f>AgLabour!AG17*1000</f>
        <v>3333000</v>
      </c>
      <c r="AH137">
        <f>AgLabour!AH17*1000</f>
        <v>3413000</v>
      </c>
      <c r="AI137">
        <f>AgLabour!AI17*1000</f>
        <v>3496000</v>
      </c>
      <c r="AJ137">
        <f>AgLabour!AJ17*1000</f>
        <v>3585000</v>
      </c>
      <c r="AK137">
        <f>AgLabour!AK17*1000</f>
        <v>3678000</v>
      </c>
      <c r="AL137">
        <f>AgLabour!AL17*1000</f>
        <v>3777000</v>
      </c>
      <c r="AM137">
        <f>AgLabour!AM17*1000</f>
        <v>3901000</v>
      </c>
      <c r="AN137">
        <f>AgLabour!AN17*1000</f>
        <v>4030000</v>
      </c>
      <c r="AO137">
        <f>AgLabour!AO17*1000</f>
        <v>4161000</v>
      </c>
      <c r="AP137">
        <f>AgLabour!AP17*1000</f>
        <v>4293000</v>
      </c>
      <c r="AQ137">
        <f>AgLabour!AQ17*1000</f>
        <v>4427000</v>
      </c>
      <c r="AR137">
        <f>AgLabour!AR17*1000</f>
        <v>4565000</v>
      </c>
      <c r="AS137">
        <f>AgLabour!AS17*1000</f>
        <v>4708000</v>
      </c>
      <c r="AT137">
        <f>AgLabour!AT17*1000</f>
        <v>4785000</v>
      </c>
      <c r="AU137">
        <f>AgLabour!AU17*1000</f>
        <v>4894000</v>
      </c>
      <c r="AV137">
        <f>AgLabour!AV17*1000</f>
        <v>5003000</v>
      </c>
      <c r="AW137">
        <f>AgLabour!AW17*1000</f>
        <v>5114000</v>
      </c>
      <c r="AX137">
        <f>AgLabour!AX17*1000</f>
        <v>5227000</v>
      </c>
      <c r="AY137">
        <f>AgLabour!AY17*1000</f>
        <v>5345000</v>
      </c>
      <c r="AZ137">
        <f>AgLabour!AZ17*1000</f>
        <v>5463000</v>
      </c>
      <c r="BA137">
        <f>AgLabour!BA17*1000</f>
        <v>5626000</v>
      </c>
      <c r="BB137">
        <f>AgLabour!BB17*1000</f>
        <v>5771000</v>
      </c>
      <c r="BC137">
        <f>AgLabour!BC17*1000</f>
        <v>5921000</v>
      </c>
      <c r="BD137">
        <f t="shared" si="0"/>
        <v>2.53849650075497</v>
      </c>
    </row>
    <row r="138" spans="1:56">
      <c r="A138">
        <f>VLOOKUP(C138,SelectCntr!$A$2:$C$52,3,0)</f>
        <v>1</v>
      </c>
      <c r="B138" t="str">
        <f>AgLabour!B18</f>
        <v>Guinea</v>
      </c>
      <c r="C138">
        <f>AgLabour!C18</f>
        <v>90</v>
      </c>
      <c r="D138" t="str">
        <f>AgLabour!D18</f>
        <v>Guinea</v>
      </c>
      <c r="E138" t="str">
        <f>AgLabour!E18</f>
        <v>601</v>
      </c>
      <c r="F138" t="str">
        <f>AgLabour!F18</f>
        <v>Tot Ec Act A (1000)</v>
      </c>
      <c r="G138">
        <f>AgLabour!G18*1000</f>
        <v>1429770.48438207</v>
      </c>
      <c r="H138">
        <f>AgLabour!H18*1000</f>
        <v>1452286.55500226</v>
      </c>
      <c r="I138">
        <f>AgLabour!I18*1000</f>
        <v>1475668.62833861</v>
      </c>
      <c r="J138">
        <f>AgLabour!J18*1000</f>
        <v>1501648.70982345</v>
      </c>
      <c r="K138">
        <f>AgLabour!K18*1000</f>
        <v>1528494.79402445</v>
      </c>
      <c r="L138">
        <f>AgLabour!L18*1000</f>
        <v>1558804.88909009</v>
      </c>
      <c r="M138">
        <f>AgLabour!M18*1000</f>
        <v>1590846.98958805</v>
      </c>
      <c r="N138">
        <f>AgLabour!N18*1000</f>
        <v>1622889.09008601</v>
      </c>
      <c r="O138">
        <f>AgLabour!O18*1000</f>
        <v>1650601.17700317</v>
      </c>
      <c r="P138">
        <f>AgLabour!P18*1000</f>
        <v>1671385.24219104</v>
      </c>
      <c r="Q138">
        <f>AgLabour!Q18*1000</f>
        <v>1681777.27478497</v>
      </c>
      <c r="R138">
        <f>AgLabour!R18*1000</f>
        <v>1686107.28836578</v>
      </c>
      <c r="S138">
        <f>AgLabour!S18*1000</f>
        <v>1687839.2937981</v>
      </c>
      <c r="T138">
        <f>AgLabour!T18*1000</f>
        <v>1695633.31824355</v>
      </c>
      <c r="U138">
        <f>AgLabour!U18*1000</f>
        <v>1712953.37256677</v>
      </c>
      <c r="V138">
        <f>AgLabour!V18*1000</f>
        <v>1740665.45948393</v>
      </c>
      <c r="W138">
        <f>AgLabour!W18*1000</f>
        <v>1778769.57899502</v>
      </c>
      <c r="X138">
        <f>AgLabour!X18*1000</f>
        <v>1823801.7202354</v>
      </c>
      <c r="Y138">
        <f>AgLabour!Y18*1000</f>
        <v>1868833.86147578</v>
      </c>
      <c r="Z138">
        <f>AgLabour!Z18*1000</f>
        <v>1913000</v>
      </c>
      <c r="AA138">
        <f>AgLabour!AA18*1000</f>
        <v>1933000</v>
      </c>
      <c r="AB138">
        <f>AgLabour!AB18*1000</f>
        <v>1963000</v>
      </c>
      <c r="AC138">
        <f>AgLabour!AC18*1000</f>
        <v>1999000</v>
      </c>
      <c r="AD138">
        <f>AgLabour!AD18*1000</f>
        <v>2039000</v>
      </c>
      <c r="AE138">
        <f>AgLabour!AE18*1000</f>
        <v>2081000</v>
      </c>
      <c r="AF138">
        <f>AgLabour!AF18*1000</f>
        <v>2121000</v>
      </c>
      <c r="AG138">
        <f>AgLabour!AG18*1000</f>
        <v>2162000</v>
      </c>
      <c r="AH138">
        <f>AgLabour!AH18*1000</f>
        <v>2211000</v>
      </c>
      <c r="AI138">
        <f>AgLabour!AI18*1000</f>
        <v>2278000</v>
      </c>
      <c r="AJ138">
        <f>AgLabour!AJ18*1000</f>
        <v>2372000</v>
      </c>
      <c r="AK138">
        <f>AgLabour!AK18*1000</f>
        <v>2496000</v>
      </c>
      <c r="AL138">
        <f>AgLabour!AL18*1000</f>
        <v>2643000</v>
      </c>
      <c r="AM138">
        <f>AgLabour!AM18*1000</f>
        <v>2799000</v>
      </c>
      <c r="AN138">
        <f>AgLabour!AN18*1000</f>
        <v>2943000</v>
      </c>
      <c r="AO138">
        <f>AgLabour!AO18*1000</f>
        <v>3060000</v>
      </c>
      <c r="AP138">
        <f>AgLabour!AP18*1000</f>
        <v>3147000</v>
      </c>
      <c r="AQ138">
        <f>AgLabour!AQ18*1000</f>
        <v>3207000</v>
      </c>
      <c r="AR138">
        <f>AgLabour!AR18*1000</f>
        <v>3249000</v>
      </c>
      <c r="AS138">
        <f>AgLabour!AS18*1000</f>
        <v>3284000</v>
      </c>
      <c r="AT138">
        <f>AgLabour!AT18*1000</f>
        <v>3320000</v>
      </c>
      <c r="AU138">
        <f>AgLabour!AU18*1000</f>
        <v>3360000</v>
      </c>
      <c r="AV138">
        <f>AgLabour!AV18*1000</f>
        <v>3401000</v>
      </c>
      <c r="AW138">
        <f>AgLabour!AW18*1000</f>
        <v>3444000</v>
      </c>
      <c r="AX138">
        <f>AgLabour!AX18*1000</f>
        <v>3489000</v>
      </c>
      <c r="AY138">
        <f>AgLabour!AY18*1000</f>
        <v>3536000</v>
      </c>
      <c r="AZ138">
        <f>AgLabour!AZ18*1000</f>
        <v>3586000</v>
      </c>
      <c r="BA138">
        <f>AgLabour!BA18*1000</f>
        <v>3637000</v>
      </c>
      <c r="BB138">
        <f>AgLabour!BB18*1000</f>
        <v>3696000</v>
      </c>
      <c r="BC138">
        <f>AgLabour!BC18*1000</f>
        <v>3760000</v>
      </c>
      <c r="BD138">
        <f t="shared" si="0"/>
        <v>2.23084711781014</v>
      </c>
    </row>
    <row r="139" spans="1:56">
      <c r="A139">
        <f>VLOOKUP(C139,SelectCntr!$A$2:$C$52,3,0)</f>
        <v>1</v>
      </c>
      <c r="B139" t="str">
        <f>AgLabour!B19</f>
        <v>Côte d'Ivoire</v>
      </c>
      <c r="C139">
        <f>AgLabour!C19</f>
        <v>107</v>
      </c>
      <c r="D139" t="str">
        <f>AgLabour!D19</f>
        <v>Côte d'Ivoire</v>
      </c>
      <c r="E139" t="str">
        <f>AgLabour!E19</f>
        <v>601</v>
      </c>
      <c r="F139" t="str">
        <f>AgLabour!F19</f>
        <v>Tot Ec Act A (1000)</v>
      </c>
      <c r="G139">
        <f>AgLabour!G19*1000</f>
        <v>1230952.76653171</v>
      </c>
      <c r="H139">
        <f>AgLabour!H19*1000</f>
        <v>1259094.01709402</v>
      </c>
      <c r="I139">
        <f>AgLabour!I19*1000</f>
        <v>1289050.83220873</v>
      </c>
      <c r="J139">
        <f>AgLabour!J19*1000</f>
        <v>1320823.21187584</v>
      </c>
      <c r="K139">
        <f>AgLabour!K19*1000</f>
        <v>1355318.93837157</v>
      </c>
      <c r="L139">
        <f>AgLabour!L19*1000</f>
        <v>1393445.79397211</v>
      </c>
      <c r="M139">
        <f>AgLabour!M19*1000</f>
        <v>1434295.99640126</v>
      </c>
      <c r="N139">
        <f>AgLabour!N19*1000</f>
        <v>1476961.76338282</v>
      </c>
      <c r="O139">
        <f>AgLabour!O19*1000</f>
        <v>1520535.31264058</v>
      </c>
      <c r="P139">
        <f>AgLabour!P19*1000</f>
        <v>1565016.64417454</v>
      </c>
      <c r="Q139">
        <f>AgLabour!Q19*1000</f>
        <v>1602235.71749888</v>
      </c>
      <c r="R139">
        <f>AgLabour!R19*1000</f>
        <v>1640362.57309942</v>
      </c>
      <c r="S139">
        <f>AgLabour!S19*1000</f>
        <v>1679397.21097616</v>
      </c>
      <c r="T139">
        <f>AgLabour!T19*1000</f>
        <v>1720247.41340531</v>
      </c>
      <c r="U139">
        <f>AgLabour!U19*1000</f>
        <v>1764728.74493927</v>
      </c>
      <c r="V139">
        <f>AgLabour!V19*1000</f>
        <v>1811933.42330184</v>
      </c>
      <c r="W139">
        <f>AgLabour!W19*1000</f>
        <v>1860953.66621682</v>
      </c>
      <c r="X139">
        <f>AgLabour!X19*1000</f>
        <v>1911789.47368421</v>
      </c>
      <c r="Y139">
        <f>AgLabour!Y19*1000</f>
        <v>1964440.845704</v>
      </c>
      <c r="Z139">
        <f>AgLabour!Z19*1000</f>
        <v>2018000</v>
      </c>
      <c r="AA139">
        <f>AgLabour!AA19*1000</f>
        <v>2090000</v>
      </c>
      <c r="AB139">
        <f>AgLabour!AB19*1000</f>
        <v>2160000</v>
      </c>
      <c r="AC139">
        <f>AgLabour!AC19*1000</f>
        <v>2229000</v>
      </c>
      <c r="AD139">
        <f>AgLabour!AD19*1000</f>
        <v>2292000</v>
      </c>
      <c r="AE139">
        <f>AgLabour!AE19*1000</f>
        <v>2363000</v>
      </c>
      <c r="AF139">
        <f>AgLabour!AF19*1000</f>
        <v>2427000</v>
      </c>
      <c r="AG139">
        <f>AgLabour!AG19*1000</f>
        <v>2491000</v>
      </c>
      <c r="AH139">
        <f>AgLabour!AH19*1000</f>
        <v>2553000</v>
      </c>
      <c r="AI139">
        <f>AgLabour!AI19*1000</f>
        <v>2623000</v>
      </c>
      <c r="AJ139">
        <f>AgLabour!AJ19*1000</f>
        <v>2686000</v>
      </c>
      <c r="AK139">
        <f>AgLabour!AK19*1000</f>
        <v>2725000</v>
      </c>
      <c r="AL139">
        <f>AgLabour!AL19*1000</f>
        <v>2763000</v>
      </c>
      <c r="AM139">
        <f>AgLabour!AM19*1000</f>
        <v>2800000</v>
      </c>
      <c r="AN139">
        <f>AgLabour!AN19*1000</f>
        <v>2831000</v>
      </c>
      <c r="AO139">
        <f>AgLabour!AO19*1000</f>
        <v>2866000</v>
      </c>
      <c r="AP139">
        <f>AgLabour!AP19*1000</f>
        <v>2897000</v>
      </c>
      <c r="AQ139">
        <f>AgLabour!AQ19*1000</f>
        <v>2922000</v>
      </c>
      <c r="AR139">
        <f>AgLabour!AR19*1000</f>
        <v>2940000</v>
      </c>
      <c r="AS139">
        <f>AgLabour!AS19*1000</f>
        <v>2949000</v>
      </c>
      <c r="AT139">
        <f>AgLabour!AT19*1000</f>
        <v>2946000</v>
      </c>
      <c r="AU139">
        <f>AgLabour!AU19*1000</f>
        <v>2936000</v>
      </c>
      <c r="AV139">
        <f>AgLabour!AV19*1000</f>
        <v>2919000</v>
      </c>
      <c r="AW139">
        <f>AgLabour!AW19*1000</f>
        <v>2898000</v>
      </c>
      <c r="AX139">
        <f>AgLabour!AX19*1000</f>
        <v>2879000</v>
      </c>
      <c r="AY139">
        <f>AgLabour!AY19*1000</f>
        <v>2860000</v>
      </c>
      <c r="AZ139">
        <f>AgLabour!AZ19*1000</f>
        <v>2844000</v>
      </c>
      <c r="BA139">
        <f>AgLabour!BA19*1000</f>
        <v>2833000</v>
      </c>
      <c r="BB139">
        <f>AgLabour!BB19*1000</f>
        <v>2825000</v>
      </c>
      <c r="BC139">
        <f>AgLabour!BC19*1000</f>
        <v>2818000</v>
      </c>
      <c r="BD139">
        <f t="shared" si="0"/>
        <v>1.99072791471173</v>
      </c>
    </row>
    <row r="140" spans="1:56">
      <c r="A140">
        <f>VLOOKUP(C140,SelectCntr!$A$2:$C$52,3,0)</f>
        <v>2</v>
      </c>
      <c r="B140" t="str">
        <f>AgLabour!B20</f>
        <v>Kenya</v>
      </c>
      <c r="C140">
        <f>AgLabour!C20</f>
        <v>114</v>
      </c>
      <c r="D140" t="str">
        <f>AgLabour!D20</f>
        <v>Kenya</v>
      </c>
      <c r="E140" t="str">
        <f>AgLabour!E20</f>
        <v>601</v>
      </c>
      <c r="F140" t="str">
        <f>AgLabour!F20</f>
        <v>Tot Ec Act A (1000)</v>
      </c>
      <c r="G140">
        <f>AgLabour!G20*1000</f>
        <v>3214140.76523382</v>
      </c>
      <c r="H140">
        <f>AgLabour!H20*1000</f>
        <v>3292407.17997166</v>
      </c>
      <c r="I140">
        <f>AgLabour!I20*1000</f>
        <v>3375021.7288616</v>
      </c>
      <c r="J140">
        <f>AgLabour!J20*1000</f>
        <v>3460245.1582428</v>
      </c>
      <c r="K140">
        <f>AgLabour!K20*1000</f>
        <v>3548077.46811526</v>
      </c>
      <c r="L140">
        <f>AgLabour!L20*1000</f>
        <v>3639388.2853094</v>
      </c>
      <c r="M140">
        <f>AgLabour!M20*1000</f>
        <v>3734177.60982522</v>
      </c>
      <c r="N140">
        <f>AgLabour!N20*1000</f>
        <v>3833315.06849315</v>
      </c>
      <c r="O140">
        <f>AgLabour!O20*1000</f>
        <v>3936800.66131318</v>
      </c>
      <c r="P140">
        <f>AgLabour!P20*1000</f>
        <v>4045504.01511573</v>
      </c>
      <c r="Q140">
        <f>AgLabour!Q20*1000</f>
        <v>4168121.39820501</v>
      </c>
      <c r="R140">
        <f>AgLabour!R20*1000</f>
        <v>4296826.16910723</v>
      </c>
      <c r="S140">
        <f>AgLabour!S20*1000</f>
        <v>4430748.70099197</v>
      </c>
      <c r="T140">
        <f>AgLabour!T20*1000</f>
        <v>4569888.99385923</v>
      </c>
      <c r="U140">
        <f>AgLabour!U20*1000</f>
        <v>4715116.67453944</v>
      </c>
      <c r="V140">
        <f>AgLabour!V20*1000</f>
        <v>4864692.48937175</v>
      </c>
      <c r="W140">
        <f>AgLabour!W20*1000</f>
        <v>5019486.06518658</v>
      </c>
      <c r="X140">
        <f>AgLabour!X20*1000</f>
        <v>5180367.02881436</v>
      </c>
      <c r="Y140">
        <f>AgLabour!Y20*1000</f>
        <v>5348205.0070855</v>
      </c>
      <c r="Z140">
        <f>AgLabour!Z20*1000</f>
        <v>5523000</v>
      </c>
      <c r="AA140">
        <f>AgLabour!AA20*1000</f>
        <v>5717000</v>
      </c>
      <c r="AB140">
        <f>AgLabour!AB20*1000</f>
        <v>5918000</v>
      </c>
      <c r="AC140">
        <f>AgLabour!AC20*1000</f>
        <v>6127000</v>
      </c>
      <c r="AD140">
        <f>AgLabour!AD20*1000</f>
        <v>6344000</v>
      </c>
      <c r="AE140">
        <f>AgLabour!AE20*1000</f>
        <v>6570000</v>
      </c>
      <c r="AF140">
        <f>AgLabour!AF20*1000</f>
        <v>6804000</v>
      </c>
      <c r="AG140">
        <f>AgLabour!AG20*1000</f>
        <v>7046000</v>
      </c>
      <c r="AH140">
        <f>AgLabour!AH20*1000</f>
        <v>7297000</v>
      </c>
      <c r="AI140">
        <f>AgLabour!AI20*1000</f>
        <v>7561000</v>
      </c>
      <c r="AJ140">
        <f>AgLabour!AJ20*1000</f>
        <v>7846000</v>
      </c>
      <c r="AK140">
        <f>AgLabour!AK20*1000</f>
        <v>8141000</v>
      </c>
      <c r="AL140">
        <f>AgLabour!AL20*1000</f>
        <v>8452000</v>
      </c>
      <c r="AM140">
        <f>AgLabour!AM20*1000</f>
        <v>8772000</v>
      </c>
      <c r="AN140">
        <f>AgLabour!AN20*1000</f>
        <v>9089000</v>
      </c>
      <c r="AO140">
        <f>AgLabour!AO20*1000</f>
        <v>9395000</v>
      </c>
      <c r="AP140">
        <f>AgLabour!AP20*1000</f>
        <v>9686000</v>
      </c>
      <c r="AQ140">
        <f>AgLabour!AQ20*1000</f>
        <v>9966000</v>
      </c>
      <c r="AR140">
        <f>AgLabour!AR20*1000</f>
        <v>10236000</v>
      </c>
      <c r="AS140">
        <f>AgLabour!AS20*1000</f>
        <v>10505000</v>
      </c>
      <c r="AT140">
        <f>AgLabour!AT20*1000</f>
        <v>10757000</v>
      </c>
      <c r="AU140">
        <f>AgLabour!AU20*1000</f>
        <v>11014000</v>
      </c>
      <c r="AV140">
        <f>AgLabour!AV20*1000</f>
        <v>11275000</v>
      </c>
      <c r="AW140">
        <f>AgLabour!AW20*1000</f>
        <v>11537000</v>
      </c>
      <c r="AX140">
        <f>AgLabour!AX20*1000</f>
        <v>11797000</v>
      </c>
      <c r="AY140">
        <f>AgLabour!AY20*1000</f>
        <v>12053000</v>
      </c>
      <c r="AZ140">
        <f>AgLabour!AZ20*1000</f>
        <v>12302000</v>
      </c>
      <c r="BA140">
        <f>AgLabour!BA20*1000</f>
        <v>12513000</v>
      </c>
      <c r="BB140">
        <f>AgLabour!BB20*1000</f>
        <v>12737000</v>
      </c>
      <c r="BC140">
        <f>AgLabour!BC20*1000</f>
        <v>12971000</v>
      </c>
      <c r="BD140">
        <f t="shared" si="0"/>
        <v>3.1679615080791</v>
      </c>
    </row>
    <row r="141" spans="1:56">
      <c r="A141">
        <f>VLOOKUP(C141,SelectCntr!$A$2:$C$52,3,0)</f>
        <v>3</v>
      </c>
      <c r="B141" t="str">
        <f>AgLabour!B21</f>
        <v>Lesotho</v>
      </c>
      <c r="C141">
        <f>AgLabour!C21</f>
        <v>122</v>
      </c>
      <c r="D141" t="str">
        <f>AgLabour!D21</f>
        <v>Lesotho</v>
      </c>
      <c r="E141" t="str">
        <f>AgLabour!E21</f>
        <v>601</v>
      </c>
      <c r="F141" t="str">
        <f>AgLabour!F21</f>
        <v>Tot Ec Act A (1000)</v>
      </c>
      <c r="G141">
        <f>AgLabour!G21*1000</f>
        <v>206819.047619048</v>
      </c>
      <c r="H141">
        <f>AgLabour!H21*1000</f>
        <v>207980.952380952</v>
      </c>
      <c r="I141">
        <f>AgLabour!I21*1000</f>
        <v>207980.952380952</v>
      </c>
      <c r="J141">
        <f>AgLabour!J21*1000</f>
        <v>209142.857142857</v>
      </c>
      <c r="K141">
        <f>AgLabour!K21*1000</f>
        <v>210304.761904762</v>
      </c>
      <c r="L141">
        <f>AgLabour!L21*1000</f>
        <v>211466.666666667</v>
      </c>
      <c r="M141">
        <f>AgLabour!M21*1000</f>
        <v>212628.571428571</v>
      </c>
      <c r="N141">
        <f>AgLabour!N21*1000</f>
        <v>213790.476190476</v>
      </c>
      <c r="O141">
        <f>AgLabour!O21*1000</f>
        <v>214952.380952381</v>
      </c>
      <c r="P141">
        <f>AgLabour!P21*1000</f>
        <v>216114.285714286</v>
      </c>
      <c r="Q141">
        <f>AgLabour!Q21*1000</f>
        <v>218438.095238095</v>
      </c>
      <c r="R141">
        <f>AgLabour!R21*1000</f>
        <v>220761.904761905</v>
      </c>
      <c r="S141">
        <f>AgLabour!S21*1000</f>
        <v>223085.714285714</v>
      </c>
      <c r="T141">
        <f>AgLabour!T21*1000</f>
        <v>225409.523809524</v>
      </c>
      <c r="U141">
        <f>AgLabour!U21*1000</f>
        <v>227733.333333333</v>
      </c>
      <c r="V141">
        <f>AgLabour!V21*1000</f>
        <v>231219.047619048</v>
      </c>
      <c r="W141">
        <f>AgLabour!W21*1000</f>
        <v>234704.761904762</v>
      </c>
      <c r="X141">
        <f>AgLabour!X21*1000</f>
        <v>237028.571428571</v>
      </c>
      <c r="Y141">
        <f>AgLabour!Y21*1000</f>
        <v>240514.285714286</v>
      </c>
      <c r="Z141">
        <f>AgLabour!Z21*1000</f>
        <v>244000</v>
      </c>
      <c r="AA141">
        <f>AgLabour!AA21*1000</f>
        <v>250000</v>
      </c>
      <c r="AB141">
        <f>AgLabour!AB21*1000</f>
        <v>256000</v>
      </c>
      <c r="AC141">
        <f>AgLabour!AC21*1000</f>
        <v>261000</v>
      </c>
      <c r="AD141">
        <f>AgLabour!AD21*1000</f>
        <v>268000</v>
      </c>
      <c r="AE141">
        <f>AgLabour!AE21*1000</f>
        <v>275000</v>
      </c>
      <c r="AF141">
        <f>AgLabour!AF21*1000</f>
        <v>280000</v>
      </c>
      <c r="AG141">
        <f>AgLabour!AG21*1000</f>
        <v>285000</v>
      </c>
      <c r="AH141">
        <f>AgLabour!AH21*1000</f>
        <v>290000</v>
      </c>
      <c r="AI141">
        <f>AgLabour!AI21*1000</f>
        <v>296000</v>
      </c>
      <c r="AJ141">
        <f>AgLabour!AJ21*1000</f>
        <v>301000</v>
      </c>
      <c r="AK141">
        <f>AgLabour!AK21*1000</f>
        <v>305000</v>
      </c>
      <c r="AL141">
        <f>AgLabour!AL21*1000</f>
        <v>309000</v>
      </c>
      <c r="AM141">
        <f>AgLabour!AM21*1000</f>
        <v>313000</v>
      </c>
      <c r="AN141">
        <f>AgLabour!AN21*1000</f>
        <v>317000</v>
      </c>
      <c r="AO141">
        <f>AgLabour!AO21*1000</f>
        <v>322000</v>
      </c>
      <c r="AP141">
        <f>AgLabour!AP21*1000</f>
        <v>328000</v>
      </c>
      <c r="AQ141">
        <f>AgLabour!AQ21*1000</f>
        <v>333000</v>
      </c>
      <c r="AR141">
        <f>AgLabour!AR21*1000</f>
        <v>339000</v>
      </c>
      <c r="AS141">
        <f>AgLabour!AS21*1000</f>
        <v>344000</v>
      </c>
      <c r="AT141">
        <f>AgLabour!AT21*1000</f>
        <v>348000</v>
      </c>
      <c r="AU141">
        <f>AgLabour!AU21*1000</f>
        <v>351000</v>
      </c>
      <c r="AV141">
        <f>AgLabour!AV21*1000</f>
        <v>353000</v>
      </c>
      <c r="AW141">
        <f>AgLabour!AW21*1000</f>
        <v>354000</v>
      </c>
      <c r="AX141">
        <f>AgLabour!AX21*1000</f>
        <v>356000</v>
      </c>
      <c r="AY141">
        <f>AgLabour!AY21*1000</f>
        <v>357000</v>
      </c>
      <c r="AZ141">
        <f>AgLabour!AZ21*1000</f>
        <v>358000</v>
      </c>
      <c r="BA141">
        <f>AgLabour!BA21*1000</f>
        <v>357000</v>
      </c>
      <c r="BB141">
        <f>AgLabour!BB21*1000</f>
        <v>358000</v>
      </c>
      <c r="BC141">
        <f>AgLabour!BC21*1000</f>
        <v>360000</v>
      </c>
      <c r="BD141">
        <f t="shared" si="0"/>
        <v>1.40998788700619</v>
      </c>
    </row>
    <row r="142" spans="1:56">
      <c r="A142">
        <f>VLOOKUP(C142,SelectCntr!$A$2:$C$52,3,0)</f>
        <v>1</v>
      </c>
      <c r="B142" t="str">
        <f>AgLabour!B22</f>
        <v>Liberia</v>
      </c>
      <c r="C142">
        <f>AgLabour!C22</f>
        <v>123</v>
      </c>
      <c r="D142" t="str">
        <f>AgLabour!D22</f>
        <v>Liberia</v>
      </c>
      <c r="E142" t="str">
        <f>AgLabour!E22</f>
        <v>601</v>
      </c>
      <c r="F142" t="str">
        <f>AgLabour!F22</f>
        <v>Tot Ec Act A (1000)</v>
      </c>
      <c r="G142">
        <f>AgLabour!G22*1000</f>
        <v>365721.649484536</v>
      </c>
      <c r="H142">
        <f>AgLabour!H22*1000</f>
        <v>373281.786941581</v>
      </c>
      <c r="I142">
        <f>AgLabour!I22*1000</f>
        <v>380841.924398625</v>
      </c>
      <c r="J142">
        <f>AgLabour!J22*1000</f>
        <v>389347.079037801</v>
      </c>
      <c r="K142">
        <f>AgLabour!K22*1000</f>
        <v>397852.233676976</v>
      </c>
      <c r="L142">
        <f>AgLabour!L22*1000</f>
        <v>406357.388316151</v>
      </c>
      <c r="M142">
        <f>AgLabour!M22*1000</f>
        <v>414862.542955326</v>
      </c>
      <c r="N142">
        <f>AgLabour!N22*1000</f>
        <v>424312.714776632</v>
      </c>
      <c r="O142">
        <f>AgLabour!O22*1000</f>
        <v>433762.886597938</v>
      </c>
      <c r="P142">
        <f>AgLabour!P22*1000</f>
        <v>444158.075601375</v>
      </c>
      <c r="Q142">
        <f>AgLabour!Q22*1000</f>
        <v>453608.24742268</v>
      </c>
      <c r="R142">
        <f>AgLabour!R22*1000</f>
        <v>463058.419243986</v>
      </c>
      <c r="S142">
        <f>AgLabour!S22*1000</f>
        <v>472508.591065292</v>
      </c>
      <c r="T142">
        <f>AgLabour!T22*1000</f>
        <v>482903.780068728</v>
      </c>
      <c r="U142">
        <f>AgLabour!U22*1000</f>
        <v>493298.969072165</v>
      </c>
      <c r="V142">
        <f>AgLabour!V22*1000</f>
        <v>503694.158075601</v>
      </c>
      <c r="W142">
        <f>AgLabour!W22*1000</f>
        <v>514089.347079038</v>
      </c>
      <c r="X142">
        <f>AgLabour!X22*1000</f>
        <v>524484.536082474</v>
      </c>
      <c r="Y142">
        <f>AgLabour!Y22*1000</f>
        <v>536769.759450172</v>
      </c>
      <c r="Z142">
        <f>AgLabour!Z22*1000</f>
        <v>550000</v>
      </c>
      <c r="AA142">
        <f>AgLabour!AA22*1000</f>
        <v>565000</v>
      </c>
      <c r="AB142">
        <f>AgLabour!AB22*1000</f>
        <v>581000</v>
      </c>
      <c r="AC142">
        <f>AgLabour!AC22*1000</f>
        <v>595000</v>
      </c>
      <c r="AD142">
        <f>AgLabour!AD22*1000</f>
        <v>606000</v>
      </c>
      <c r="AE142">
        <f>AgLabour!AE22*1000</f>
        <v>610000</v>
      </c>
      <c r="AF142">
        <f>AgLabour!AF22*1000</f>
        <v>609000</v>
      </c>
      <c r="AG142">
        <f>AgLabour!AG22*1000</f>
        <v>602000</v>
      </c>
      <c r="AH142">
        <f>AgLabour!AH22*1000</f>
        <v>592000</v>
      </c>
      <c r="AI142">
        <f>AgLabour!AI22*1000</f>
        <v>580000</v>
      </c>
      <c r="AJ142">
        <f>AgLabour!AJ22*1000</f>
        <v>568000</v>
      </c>
      <c r="AK142">
        <f>AgLabour!AK22*1000</f>
        <v>555000</v>
      </c>
      <c r="AL142">
        <f>AgLabour!AL22*1000</f>
        <v>542000</v>
      </c>
      <c r="AM142">
        <f>AgLabour!AM22*1000</f>
        <v>533000</v>
      </c>
      <c r="AN142">
        <f>AgLabour!AN22*1000</f>
        <v>532000</v>
      </c>
      <c r="AO142">
        <f>AgLabour!AO22*1000</f>
        <v>543000</v>
      </c>
      <c r="AP142">
        <f>AgLabour!AP22*1000</f>
        <v>568000</v>
      </c>
      <c r="AQ142">
        <f>AgLabour!AQ22*1000</f>
        <v>604000</v>
      </c>
      <c r="AR142">
        <f>AgLabour!AR22*1000</f>
        <v>645000</v>
      </c>
      <c r="AS142">
        <f>AgLabour!AS22*1000</f>
        <v>683000</v>
      </c>
      <c r="AT142">
        <f>AgLabour!AT22*1000</f>
        <v>712000</v>
      </c>
      <c r="AU142">
        <f>AgLabour!AU22*1000</f>
        <v>730000</v>
      </c>
      <c r="AV142">
        <f>AgLabour!AV22*1000</f>
        <v>738000</v>
      </c>
      <c r="AW142">
        <f>AgLabour!AW22*1000</f>
        <v>742000</v>
      </c>
      <c r="AX142">
        <f>AgLabour!AX22*1000</f>
        <v>749000</v>
      </c>
      <c r="AY142">
        <f>AgLabour!AY22*1000</f>
        <v>765000</v>
      </c>
      <c r="AZ142">
        <f>AgLabour!AZ22*1000</f>
        <v>789000</v>
      </c>
      <c r="BA142">
        <f>AgLabour!BA22*1000</f>
        <v>819000</v>
      </c>
      <c r="BB142">
        <f>AgLabour!BB22*1000</f>
        <v>853000</v>
      </c>
      <c r="BC142">
        <f>AgLabour!BC22*1000</f>
        <v>885000</v>
      </c>
      <c r="BD142">
        <f t="shared" si="0"/>
        <v>1.53370043914574</v>
      </c>
    </row>
    <row r="143" spans="1:56">
      <c r="A143">
        <f>VLOOKUP(C143,SelectCntr!$A$2:$C$52,3,0)</f>
        <v>2</v>
      </c>
      <c r="B143" t="str">
        <f>AgLabour!B23</f>
        <v>Madagascar</v>
      </c>
      <c r="C143">
        <f>AgLabour!C23</f>
        <v>129</v>
      </c>
      <c r="D143" t="str">
        <f>AgLabour!D23</f>
        <v>Madagascar</v>
      </c>
      <c r="E143" t="str">
        <f>AgLabour!E23</f>
        <v>601</v>
      </c>
      <c r="F143" t="str">
        <f>AgLabour!F23</f>
        <v>Tot Ec Act A (1000)</v>
      </c>
      <c r="G143">
        <f>AgLabour!G23*1000</f>
        <v>2120743.01369863</v>
      </c>
      <c r="H143">
        <f>AgLabour!H23*1000</f>
        <v>2164523.83561644</v>
      </c>
      <c r="I143">
        <f>AgLabour!I23*1000</f>
        <v>2210931.50684932</v>
      </c>
      <c r="J143">
        <f>AgLabour!J23*1000</f>
        <v>2257339.17808219</v>
      </c>
      <c r="K143">
        <f>AgLabour!K23*1000</f>
        <v>2305498.08219178</v>
      </c>
      <c r="L143">
        <f>AgLabour!L23*1000</f>
        <v>2355408.21917808</v>
      </c>
      <c r="M143">
        <f>AgLabour!M23*1000</f>
        <v>2406193.97260274</v>
      </c>
      <c r="N143">
        <f>AgLabour!N23*1000</f>
        <v>2458730.95890411</v>
      </c>
      <c r="O143">
        <f>AgLabour!O23*1000</f>
        <v>2512143.56164384</v>
      </c>
      <c r="P143">
        <f>AgLabour!P23*1000</f>
        <v>2567307.39726027</v>
      </c>
      <c r="Q143">
        <f>AgLabour!Q23*1000</f>
        <v>2622471.23287671</v>
      </c>
      <c r="R143">
        <f>AgLabour!R23*1000</f>
        <v>2679386.30136986</v>
      </c>
      <c r="S143">
        <f>AgLabour!S23*1000</f>
        <v>2737176.98630137</v>
      </c>
      <c r="T143">
        <f>AgLabour!T23*1000</f>
        <v>2796718.90410959</v>
      </c>
      <c r="U143">
        <f>AgLabour!U23*1000</f>
        <v>2858887.67123288</v>
      </c>
      <c r="V143">
        <f>AgLabour!V23*1000</f>
        <v>2921932.05479452</v>
      </c>
      <c r="W143">
        <f>AgLabour!W23*1000</f>
        <v>2986727.67123288</v>
      </c>
      <c r="X143">
        <f>AgLabour!X23*1000</f>
        <v>3054150.1369863</v>
      </c>
      <c r="Y143">
        <f>AgLabour!Y23*1000</f>
        <v>3124199.45205479</v>
      </c>
      <c r="Z143">
        <f>AgLabour!Z23*1000</f>
        <v>3196000</v>
      </c>
      <c r="AA143">
        <f>AgLabour!AA23*1000</f>
        <v>3270000</v>
      </c>
      <c r="AB143">
        <f>AgLabour!AB23*1000</f>
        <v>3342000</v>
      </c>
      <c r="AC143">
        <f>AgLabour!AC23*1000</f>
        <v>3414000</v>
      </c>
      <c r="AD143">
        <f>AgLabour!AD23*1000</f>
        <v>3488000</v>
      </c>
      <c r="AE143">
        <f>AgLabour!AE23*1000</f>
        <v>3567000</v>
      </c>
      <c r="AF143">
        <f>AgLabour!AF23*1000</f>
        <v>3651000</v>
      </c>
      <c r="AG143">
        <f>AgLabour!AG23*1000</f>
        <v>3739000</v>
      </c>
      <c r="AH143">
        <f>AgLabour!AH23*1000</f>
        <v>3831000</v>
      </c>
      <c r="AI143">
        <f>AgLabour!AI23*1000</f>
        <v>3927000</v>
      </c>
      <c r="AJ143">
        <f>AgLabour!AJ23*1000</f>
        <v>4029000</v>
      </c>
      <c r="AK143">
        <f>AgLabour!AK23*1000</f>
        <v>4135000</v>
      </c>
      <c r="AL143">
        <f>AgLabour!AL23*1000</f>
        <v>4244000</v>
      </c>
      <c r="AM143">
        <f>AgLabour!AM23*1000</f>
        <v>4355000</v>
      </c>
      <c r="AN143">
        <f>AgLabour!AN23*1000</f>
        <v>4471000</v>
      </c>
      <c r="AO143">
        <f>AgLabour!AO23*1000</f>
        <v>4590000</v>
      </c>
      <c r="AP143">
        <f>AgLabour!AP23*1000</f>
        <v>4714000</v>
      </c>
      <c r="AQ143">
        <f>AgLabour!AQ23*1000</f>
        <v>4842000</v>
      </c>
      <c r="AR143">
        <f>AgLabour!AR23*1000</f>
        <v>4972000</v>
      </c>
      <c r="AS143">
        <f>AgLabour!AS23*1000</f>
        <v>5107000</v>
      </c>
      <c r="AT143">
        <f>AgLabour!AT23*1000</f>
        <v>5243000</v>
      </c>
      <c r="AU143">
        <f>AgLabour!AU23*1000</f>
        <v>5383000</v>
      </c>
      <c r="AV143">
        <f>AgLabour!AV23*1000</f>
        <v>5532000</v>
      </c>
      <c r="AW143">
        <f>AgLabour!AW23*1000</f>
        <v>5677000</v>
      </c>
      <c r="AX143">
        <f>AgLabour!AX23*1000</f>
        <v>6017000</v>
      </c>
      <c r="AY143">
        <f>AgLabour!AY23*1000</f>
        <v>6318000</v>
      </c>
      <c r="AZ143">
        <f>AgLabour!AZ23*1000</f>
        <v>6482000</v>
      </c>
      <c r="BA143">
        <f>AgLabour!BA23*1000</f>
        <v>6568000</v>
      </c>
      <c r="BB143">
        <f>AgLabour!BB23*1000</f>
        <v>6792000</v>
      </c>
      <c r="BC143">
        <f>AgLabour!BC23*1000</f>
        <v>7022000</v>
      </c>
      <c r="BD143">
        <f t="shared" si="0"/>
        <v>2.47201837583915</v>
      </c>
    </row>
    <row r="144" spans="1:56">
      <c r="A144">
        <f>VLOOKUP(C144,SelectCntr!$A$2:$C$52,3,0)</f>
        <v>3</v>
      </c>
      <c r="B144" t="str">
        <f>AgLabour!B24</f>
        <v>Malawi</v>
      </c>
      <c r="C144">
        <f>AgLabour!C24</f>
        <v>130</v>
      </c>
      <c r="D144" t="str">
        <f>AgLabour!D24</f>
        <v>Malawi</v>
      </c>
      <c r="E144" t="str">
        <f>AgLabour!E24</f>
        <v>601</v>
      </c>
      <c r="F144" t="str">
        <f>AgLabour!F24</f>
        <v>Tot Ec Act A (1000)</v>
      </c>
      <c r="G144">
        <f>AgLabour!G24*1000</f>
        <v>1681129.70405554</v>
      </c>
      <c r="H144">
        <f>AgLabour!H24*1000</f>
        <v>1710639.38618926</v>
      </c>
      <c r="I144">
        <f>AgLabour!I24*1000</f>
        <v>1741071.24588966</v>
      </c>
      <c r="J144">
        <f>AgLabour!J24*1000</f>
        <v>1773347.46072342</v>
      </c>
      <c r="K144">
        <f>AgLabour!K24*1000</f>
        <v>1805623.67555718</v>
      </c>
      <c r="L144">
        <f>AgLabour!L24*1000</f>
        <v>1838822.06795762</v>
      </c>
      <c r="M144">
        <f>AgLabour!M24*1000</f>
        <v>1872942.63792473</v>
      </c>
      <c r="N144">
        <f>AgLabour!N24*1000</f>
        <v>1908907.56302521</v>
      </c>
      <c r="O144">
        <f>AgLabour!O24*1000</f>
        <v>1947639.02082572</v>
      </c>
      <c r="P144">
        <f>AgLabour!P24*1000</f>
        <v>1990059.18889295</v>
      </c>
      <c r="Q144">
        <f>AgLabour!Q24*1000</f>
        <v>2032479.35696018</v>
      </c>
      <c r="R144">
        <f>AgLabour!R24*1000</f>
        <v>2078588.23529412</v>
      </c>
      <c r="S144">
        <f>AgLabour!S24*1000</f>
        <v>2127463.6463281</v>
      </c>
      <c r="T144">
        <f>AgLabour!T24*1000</f>
        <v>2178183.41249543</v>
      </c>
      <c r="U144">
        <f>AgLabour!U24*1000</f>
        <v>2231669.71136281</v>
      </c>
      <c r="V144">
        <f>AgLabour!V24*1000</f>
        <v>2288844.72049689</v>
      </c>
      <c r="W144">
        <f>AgLabour!W24*1000</f>
        <v>2348786.26233102</v>
      </c>
      <c r="X144">
        <f>AgLabour!X24*1000</f>
        <v>2409649.98173182</v>
      </c>
      <c r="Y144">
        <f>AgLabour!Y24*1000</f>
        <v>2468669.34599927</v>
      </c>
      <c r="Z144">
        <f>AgLabour!Z24*1000</f>
        <v>2524000</v>
      </c>
      <c r="AA144">
        <f>AgLabour!AA24*1000</f>
        <v>2591000</v>
      </c>
      <c r="AB144">
        <f>AgLabour!AB24*1000</f>
        <v>2650000</v>
      </c>
      <c r="AC144">
        <f>AgLabour!AC24*1000</f>
        <v>2714000</v>
      </c>
      <c r="AD144">
        <f>AgLabour!AD24*1000</f>
        <v>2728000</v>
      </c>
      <c r="AE144">
        <f>AgLabour!AE24*1000</f>
        <v>2759000</v>
      </c>
      <c r="AF144">
        <f>AgLabour!AF24*1000</f>
        <v>2812000</v>
      </c>
      <c r="AG144">
        <f>AgLabour!AG24*1000</f>
        <v>2879000</v>
      </c>
      <c r="AH144">
        <f>AgLabour!AH24*1000</f>
        <v>3068000</v>
      </c>
      <c r="AI144">
        <f>AgLabour!AI24*1000</f>
        <v>3241000</v>
      </c>
      <c r="AJ144">
        <f>AgLabour!AJ24*1000</f>
        <v>3377000</v>
      </c>
      <c r="AK144">
        <f>AgLabour!AK24*1000</f>
        <v>3458000</v>
      </c>
      <c r="AL144">
        <f>AgLabour!AL24*1000</f>
        <v>3500000</v>
      </c>
      <c r="AM144">
        <f>AgLabour!AM24*1000</f>
        <v>3519000</v>
      </c>
      <c r="AN144">
        <f>AgLabour!AN24*1000</f>
        <v>3536000</v>
      </c>
      <c r="AO144">
        <f>AgLabour!AO24*1000</f>
        <v>3566000</v>
      </c>
      <c r="AP144">
        <f>AgLabour!AP24*1000</f>
        <v>3615000</v>
      </c>
      <c r="AQ144">
        <f>AgLabour!AQ24*1000</f>
        <v>3677000</v>
      </c>
      <c r="AR144">
        <f>AgLabour!AR24*1000</f>
        <v>3749000</v>
      </c>
      <c r="AS144">
        <f>AgLabour!AS24*1000</f>
        <v>3829000</v>
      </c>
      <c r="AT144">
        <f>AgLabour!AT24*1000</f>
        <v>3907000</v>
      </c>
      <c r="AU144">
        <f>AgLabour!AU24*1000</f>
        <v>3982000</v>
      </c>
      <c r="AV144">
        <f>AgLabour!AV24*1000</f>
        <v>4054000</v>
      </c>
      <c r="AW144">
        <f>AgLabour!AW24*1000</f>
        <v>4127000</v>
      </c>
      <c r="AX144">
        <f>AgLabour!AX24*1000</f>
        <v>4206000</v>
      </c>
      <c r="AY144">
        <f>AgLabour!AY24*1000</f>
        <v>4294000</v>
      </c>
      <c r="AZ144">
        <f>AgLabour!AZ24*1000</f>
        <v>4390000</v>
      </c>
      <c r="BA144">
        <f>AgLabour!BA24*1000</f>
        <v>4511000</v>
      </c>
      <c r="BB144">
        <f>AgLabour!BB24*1000</f>
        <v>4635000</v>
      </c>
      <c r="BC144">
        <f>AgLabour!BC24*1000</f>
        <v>4767000</v>
      </c>
      <c r="BD144">
        <f t="shared" si="0"/>
        <v>2.2456103319735</v>
      </c>
    </row>
    <row r="145" spans="1:56">
      <c r="A145">
        <f>VLOOKUP(C145,SelectCntr!$A$2:$C$52,3,0)</f>
        <v>1</v>
      </c>
      <c r="B145" t="str">
        <f>AgLabour!B25</f>
        <v>Mali</v>
      </c>
      <c r="C145">
        <f>AgLabour!C25</f>
        <v>133</v>
      </c>
      <c r="D145" t="str">
        <f>AgLabour!D25</f>
        <v>Mali</v>
      </c>
      <c r="E145" t="str">
        <f>AgLabour!E25</f>
        <v>601</v>
      </c>
      <c r="F145" t="str">
        <f>AgLabour!F25</f>
        <v>Tot Ec Act A (1000)</v>
      </c>
      <c r="G145">
        <f>AgLabour!G25*1000</f>
        <v>1335516.6846071</v>
      </c>
      <c r="H145">
        <f>AgLabour!H25*1000</f>
        <v>1354300.32292788</v>
      </c>
      <c r="I145">
        <f>AgLabour!I25*1000</f>
        <v>1373710.08252601</v>
      </c>
      <c r="J145">
        <f>AgLabour!J25*1000</f>
        <v>1393745.96340151</v>
      </c>
      <c r="K145">
        <f>AgLabour!K25*1000</f>
        <v>1413781.844277</v>
      </c>
      <c r="L145">
        <f>AgLabour!L25*1000</f>
        <v>1434443.84642985</v>
      </c>
      <c r="M145">
        <f>AgLabour!M25*1000</f>
        <v>1455731.96986006</v>
      </c>
      <c r="N145">
        <f>AgLabour!N25*1000</f>
        <v>1478272.33584499</v>
      </c>
      <c r="O145">
        <f>AgLabour!O25*1000</f>
        <v>1501438.82310728</v>
      </c>
      <c r="P145">
        <f>AgLabour!P25*1000</f>
        <v>1526483.67420165</v>
      </c>
      <c r="Q145">
        <f>AgLabour!Q25*1000</f>
        <v>1547145.6763545</v>
      </c>
      <c r="R145">
        <f>AgLabour!R25*1000</f>
        <v>1569059.92106207</v>
      </c>
      <c r="S145">
        <f>AgLabour!S25*1000</f>
        <v>1591600.287047</v>
      </c>
      <c r="T145">
        <f>AgLabour!T25*1000</f>
        <v>1614140.65303193</v>
      </c>
      <c r="U145">
        <f>AgLabour!U25*1000</f>
        <v>1636681.01901686</v>
      </c>
      <c r="V145">
        <f>AgLabour!V25*1000</f>
        <v>1658595.26372443</v>
      </c>
      <c r="W145">
        <f>AgLabour!W25*1000</f>
        <v>1679883.38715465</v>
      </c>
      <c r="X145">
        <f>AgLabour!X25*1000</f>
        <v>1701171.51058486</v>
      </c>
      <c r="Y145">
        <f>AgLabour!Y25*1000</f>
        <v>1723085.75529243</v>
      </c>
      <c r="Z145">
        <f>AgLabour!Z25*1000</f>
        <v>1745000</v>
      </c>
      <c r="AA145">
        <f>AgLabour!AA25*1000</f>
        <v>1769000</v>
      </c>
      <c r="AB145">
        <f>AgLabour!AB25*1000</f>
        <v>1796000</v>
      </c>
      <c r="AC145">
        <f>AgLabour!AC25*1000</f>
        <v>1818000</v>
      </c>
      <c r="AD145">
        <f>AgLabour!AD25*1000</f>
        <v>1840000</v>
      </c>
      <c r="AE145">
        <f>AgLabour!AE25*1000</f>
        <v>1865000</v>
      </c>
      <c r="AF145">
        <f>AgLabour!AF25*1000</f>
        <v>1880000</v>
      </c>
      <c r="AG145">
        <f>AgLabour!AG25*1000</f>
        <v>1896000</v>
      </c>
      <c r="AH145">
        <f>AgLabour!AH25*1000</f>
        <v>1911000</v>
      </c>
      <c r="AI145">
        <f>AgLabour!AI25*1000</f>
        <v>1929000</v>
      </c>
      <c r="AJ145">
        <f>AgLabour!AJ25*1000</f>
        <v>1953000</v>
      </c>
      <c r="AK145">
        <f>AgLabour!AK25*1000</f>
        <v>1983000</v>
      </c>
      <c r="AL145">
        <f>AgLabour!AL25*1000</f>
        <v>2016000</v>
      </c>
      <c r="AM145">
        <f>AgLabour!AM25*1000</f>
        <v>2058000</v>
      </c>
      <c r="AN145">
        <f>AgLabour!AN25*1000</f>
        <v>2100000</v>
      </c>
      <c r="AO145">
        <f>AgLabour!AO25*1000</f>
        <v>2141000</v>
      </c>
      <c r="AP145">
        <f>AgLabour!AP25*1000</f>
        <v>2184000</v>
      </c>
      <c r="AQ145">
        <f>AgLabour!AQ25*1000</f>
        <v>2226000</v>
      </c>
      <c r="AR145">
        <f>AgLabour!AR25*1000</f>
        <v>2271000</v>
      </c>
      <c r="AS145">
        <f>AgLabour!AS25*1000</f>
        <v>2320000</v>
      </c>
      <c r="AT145">
        <f>AgLabour!AT25*1000</f>
        <v>2376000</v>
      </c>
      <c r="AU145">
        <f>AgLabour!AU25*1000</f>
        <v>2427000</v>
      </c>
      <c r="AV145">
        <f>AgLabour!AV25*1000</f>
        <v>2491000</v>
      </c>
      <c r="AW145">
        <f>AgLabour!AW25*1000</f>
        <v>2559000</v>
      </c>
      <c r="AX145">
        <f>AgLabour!AX25*1000</f>
        <v>2631000</v>
      </c>
      <c r="AY145">
        <f>AgLabour!AY25*1000</f>
        <v>2700000</v>
      </c>
      <c r="AZ145">
        <f>AgLabour!AZ25*1000</f>
        <v>2771000</v>
      </c>
      <c r="BA145">
        <f>AgLabour!BA25*1000</f>
        <v>2844000</v>
      </c>
      <c r="BB145">
        <f>AgLabour!BB25*1000</f>
        <v>2911000</v>
      </c>
      <c r="BC145">
        <f>AgLabour!BC25*1000</f>
        <v>2978000</v>
      </c>
      <c r="BD145">
        <f t="shared" si="0"/>
        <v>1.56926653716989</v>
      </c>
    </row>
    <row r="146" spans="1:56">
      <c r="A146">
        <f>VLOOKUP(C146,SelectCntr!$A$2:$C$52,3,0)</f>
        <v>1</v>
      </c>
      <c r="B146" t="str">
        <f>AgLabour!B26</f>
        <v>Mauritania</v>
      </c>
      <c r="C146">
        <f>AgLabour!C26</f>
        <v>136</v>
      </c>
      <c r="D146" t="str">
        <f>AgLabour!D26</f>
        <v>Mauritania</v>
      </c>
      <c r="E146" t="str">
        <f>AgLabour!E26</f>
        <v>601</v>
      </c>
      <c r="F146" t="str">
        <f>AgLabour!F26</f>
        <v>Tot Ec Act A (1000)</v>
      </c>
      <c r="G146">
        <f>AgLabour!G26*1000</f>
        <v>356670.588235294</v>
      </c>
      <c r="H146">
        <f>AgLabour!H26*1000</f>
        <v>361694.117647059</v>
      </c>
      <c r="I146">
        <f>AgLabour!I26*1000</f>
        <v>365880.392156863</v>
      </c>
      <c r="J146">
        <f>AgLabour!J26*1000</f>
        <v>370066.666666667</v>
      </c>
      <c r="K146">
        <f>AgLabour!K26*1000</f>
        <v>375090.196078431</v>
      </c>
      <c r="L146">
        <f>AgLabour!L26*1000</f>
        <v>380113.725490196</v>
      </c>
      <c r="M146">
        <f>AgLabour!M26*1000</f>
        <v>384300</v>
      </c>
      <c r="N146">
        <f>AgLabour!N26*1000</f>
        <v>389323.529411765</v>
      </c>
      <c r="O146">
        <f>AgLabour!O26*1000</f>
        <v>394347.058823529</v>
      </c>
      <c r="P146">
        <f>AgLabour!P26*1000</f>
        <v>399370.588235294</v>
      </c>
      <c r="Q146">
        <f>AgLabour!Q26*1000</f>
        <v>402719.607843137</v>
      </c>
      <c r="R146">
        <f>AgLabour!R26*1000</f>
        <v>406068.62745098</v>
      </c>
      <c r="S146">
        <f>AgLabour!S26*1000</f>
        <v>408580.392156863</v>
      </c>
      <c r="T146">
        <f>AgLabour!T26*1000</f>
        <v>411929.411764706</v>
      </c>
      <c r="U146">
        <f>AgLabour!U26*1000</f>
        <v>414441.176470588</v>
      </c>
      <c r="V146">
        <f>AgLabour!V26*1000</f>
        <v>416952.941176471</v>
      </c>
      <c r="W146">
        <f>AgLabour!W26*1000</f>
        <v>419464.705882353</v>
      </c>
      <c r="X146">
        <f>AgLabour!X26*1000</f>
        <v>421976.470588235</v>
      </c>
      <c r="Y146">
        <f>AgLabour!Y26*1000</f>
        <v>424488.235294118</v>
      </c>
      <c r="Z146">
        <f>AgLabour!Z26*1000</f>
        <v>427000</v>
      </c>
      <c r="AA146">
        <f>AgLabour!AA26*1000</f>
        <v>429000</v>
      </c>
      <c r="AB146">
        <f>AgLabour!AB26*1000</f>
        <v>432000</v>
      </c>
      <c r="AC146">
        <f>AgLabour!AC26*1000</f>
        <v>434000</v>
      </c>
      <c r="AD146">
        <f>AgLabour!AD26*1000</f>
        <v>436000</v>
      </c>
      <c r="AE146">
        <f>AgLabour!AE26*1000</f>
        <v>437000</v>
      </c>
      <c r="AF146">
        <f>AgLabour!AF26*1000</f>
        <v>437000</v>
      </c>
      <c r="AG146">
        <f>AgLabour!AG26*1000</f>
        <v>437000</v>
      </c>
      <c r="AH146">
        <f>AgLabour!AH26*1000</f>
        <v>437000</v>
      </c>
      <c r="AI146">
        <f>AgLabour!AI26*1000</f>
        <v>436000</v>
      </c>
      <c r="AJ146">
        <f>AgLabour!AJ26*1000</f>
        <v>435000</v>
      </c>
      <c r="AK146">
        <f>AgLabour!AK26*1000</f>
        <v>447000</v>
      </c>
      <c r="AL146">
        <f>AgLabour!AL26*1000</f>
        <v>459000</v>
      </c>
      <c r="AM146">
        <f>AgLabour!AM26*1000</f>
        <v>471000</v>
      </c>
      <c r="AN146">
        <f>AgLabour!AN26*1000</f>
        <v>483000</v>
      </c>
      <c r="AO146">
        <f>AgLabour!AO26*1000</f>
        <v>496000</v>
      </c>
      <c r="AP146">
        <f>AgLabour!AP26*1000</f>
        <v>510000</v>
      </c>
      <c r="AQ146">
        <f>AgLabour!AQ26*1000</f>
        <v>524000</v>
      </c>
      <c r="AR146">
        <f>AgLabour!AR26*1000</f>
        <v>539000</v>
      </c>
      <c r="AS146">
        <f>AgLabour!AS26*1000</f>
        <v>554000</v>
      </c>
      <c r="AT146">
        <f>AgLabour!AT26*1000</f>
        <v>570000</v>
      </c>
      <c r="AU146">
        <f>AgLabour!AU26*1000</f>
        <v>586000</v>
      </c>
      <c r="AV146">
        <f>AgLabour!AV26*1000</f>
        <v>602000</v>
      </c>
      <c r="AW146">
        <f>AgLabour!AW26*1000</f>
        <v>620000</v>
      </c>
      <c r="AX146">
        <f>AgLabour!AX26*1000</f>
        <v>638000</v>
      </c>
      <c r="AY146">
        <f>AgLabour!AY26*1000</f>
        <v>656000</v>
      </c>
      <c r="AZ146">
        <f>AgLabour!AZ26*1000</f>
        <v>674000</v>
      </c>
      <c r="BA146">
        <f>AgLabour!BA26*1000</f>
        <v>690000</v>
      </c>
      <c r="BB146">
        <f>AgLabour!BB26*1000</f>
        <v>708000</v>
      </c>
      <c r="BC146">
        <f>AgLabour!BC26*1000</f>
        <v>726000</v>
      </c>
      <c r="BD146">
        <f t="shared" si="0"/>
        <v>1.29814138654956</v>
      </c>
    </row>
    <row r="147" spans="1:56">
      <c r="A147">
        <f>VLOOKUP(C147,SelectCntr!$A$2:$C$52,3,0)</f>
        <v>3</v>
      </c>
      <c r="B147" t="str">
        <f>AgLabour!B27</f>
        <v>Mauritius</v>
      </c>
      <c r="C147">
        <f>AgLabour!C27</f>
        <v>137</v>
      </c>
      <c r="D147" t="str">
        <f>AgLabour!D27</f>
        <v>Mauritius</v>
      </c>
      <c r="E147" t="str">
        <f>AgLabour!E27</f>
        <v>601</v>
      </c>
      <c r="F147" t="str">
        <f>AgLabour!F27</f>
        <v>Tot Ec Act A (1000)</v>
      </c>
      <c r="G147">
        <f>AgLabour!G27*1000</f>
        <v>84946.2365591398</v>
      </c>
      <c r="H147">
        <f>AgLabour!H27*1000</f>
        <v>86021.5053763441</v>
      </c>
      <c r="I147">
        <f>AgLabour!I27*1000</f>
        <v>88172.0430107527</v>
      </c>
      <c r="J147">
        <f>AgLabour!J27*1000</f>
        <v>89247.311827957</v>
      </c>
      <c r="K147">
        <f>AgLabour!K27*1000</f>
        <v>90322.5806451613</v>
      </c>
      <c r="L147">
        <f>AgLabour!L27*1000</f>
        <v>90322.5806451613</v>
      </c>
      <c r="M147">
        <f>AgLabour!M27*1000</f>
        <v>91397.8494623656</v>
      </c>
      <c r="N147">
        <f>AgLabour!N27*1000</f>
        <v>91397.8494623656</v>
      </c>
      <c r="O147">
        <f>AgLabour!O27*1000</f>
        <v>92473.1182795699</v>
      </c>
      <c r="P147">
        <f>AgLabour!P27*1000</f>
        <v>92473.1182795699</v>
      </c>
      <c r="Q147">
        <f>AgLabour!Q27*1000</f>
        <v>93548.3870967742</v>
      </c>
      <c r="R147">
        <f>AgLabour!R27*1000</f>
        <v>93548.3870967742</v>
      </c>
      <c r="S147">
        <f>AgLabour!S27*1000</f>
        <v>94623.6559139785</v>
      </c>
      <c r="T147">
        <f>AgLabour!T27*1000</f>
        <v>95698.9247311828</v>
      </c>
      <c r="U147">
        <f>AgLabour!U27*1000</f>
        <v>96774.1935483871</v>
      </c>
      <c r="V147">
        <f>AgLabour!V27*1000</f>
        <v>96774.1935483871</v>
      </c>
      <c r="W147">
        <f>AgLabour!W27*1000</f>
        <v>97849.4623655914</v>
      </c>
      <c r="X147">
        <f>AgLabour!X27*1000</f>
        <v>98924.7311827957</v>
      </c>
      <c r="Y147">
        <f>AgLabour!Y27*1000</f>
        <v>100000</v>
      </c>
      <c r="Z147">
        <f>AgLabour!Z27*1000</f>
        <v>100000</v>
      </c>
      <c r="AA147">
        <f>AgLabour!AA27*1000</f>
        <v>99000</v>
      </c>
      <c r="AB147">
        <f>AgLabour!AB27*1000</f>
        <v>97000</v>
      </c>
      <c r="AC147">
        <f>AgLabour!AC27*1000</f>
        <v>94000</v>
      </c>
      <c r="AD147">
        <f>AgLabour!AD27*1000</f>
        <v>92000</v>
      </c>
      <c r="AE147">
        <f>AgLabour!AE27*1000</f>
        <v>90000</v>
      </c>
      <c r="AF147">
        <f>AgLabour!AF27*1000</f>
        <v>89000</v>
      </c>
      <c r="AG147">
        <f>AgLabour!AG27*1000</f>
        <v>86000</v>
      </c>
      <c r="AH147">
        <f>AgLabour!AH27*1000</f>
        <v>84000</v>
      </c>
      <c r="AI147">
        <f>AgLabour!AI27*1000</f>
        <v>81000</v>
      </c>
      <c r="AJ147">
        <f>AgLabour!AJ27*1000</f>
        <v>75000</v>
      </c>
      <c r="AK147">
        <f>AgLabour!AK27*1000</f>
        <v>75000</v>
      </c>
      <c r="AL147">
        <f>AgLabour!AL27*1000</f>
        <v>74000</v>
      </c>
      <c r="AM147">
        <f>AgLabour!AM27*1000</f>
        <v>74000</v>
      </c>
      <c r="AN147">
        <f>AgLabour!AN27*1000</f>
        <v>73000</v>
      </c>
      <c r="AO147">
        <f>AgLabour!AO27*1000</f>
        <v>69000</v>
      </c>
      <c r="AP147">
        <f>AgLabour!AP27*1000</f>
        <v>68000</v>
      </c>
      <c r="AQ147">
        <f>AgLabour!AQ27*1000</f>
        <v>66000</v>
      </c>
      <c r="AR147">
        <f>AgLabour!AR27*1000</f>
        <v>65000</v>
      </c>
      <c r="AS147">
        <f>AgLabour!AS27*1000</f>
        <v>64000</v>
      </c>
      <c r="AT147">
        <f>AgLabour!AT27*1000</f>
        <v>63000</v>
      </c>
      <c r="AU147">
        <f>AgLabour!AU27*1000</f>
        <v>62000</v>
      </c>
      <c r="AV147">
        <f>AgLabour!AV27*1000</f>
        <v>63000</v>
      </c>
      <c r="AW147">
        <f>AgLabour!AW27*1000</f>
        <v>61000</v>
      </c>
      <c r="AX147">
        <f>AgLabour!AX27*1000</f>
        <v>56000</v>
      </c>
      <c r="AY147">
        <f>AgLabour!AY27*1000</f>
        <v>55000</v>
      </c>
      <c r="AZ147">
        <f>AgLabour!AZ27*1000</f>
        <v>54000</v>
      </c>
      <c r="BA147">
        <f>AgLabour!BA27*1000</f>
        <v>53000</v>
      </c>
      <c r="BB147">
        <f>AgLabour!BB27*1000</f>
        <v>51000</v>
      </c>
      <c r="BC147">
        <f>AgLabour!BC27*1000</f>
        <v>50000</v>
      </c>
      <c r="BD147">
        <f t="shared" si="0"/>
        <v>-1.25914387822129</v>
      </c>
    </row>
    <row r="148" spans="1:56">
      <c r="A148">
        <f>VLOOKUP(C148,SelectCntr!$A$2:$C$52,3,0)</f>
        <v>3</v>
      </c>
      <c r="B148" t="str">
        <f>AgLabour!B28</f>
        <v>Mozambique</v>
      </c>
      <c r="C148">
        <f>AgLabour!C28</f>
        <v>144</v>
      </c>
      <c r="D148" t="str">
        <f>AgLabour!D28</f>
        <v>Mozambique</v>
      </c>
      <c r="E148" t="str">
        <f>AgLabour!E28</f>
        <v>601</v>
      </c>
      <c r="F148" t="str">
        <f>AgLabour!F28</f>
        <v>Tot Ec Act A (1000)</v>
      </c>
      <c r="G148">
        <f>AgLabour!G28*1000</f>
        <v>3513191.08734403</v>
      </c>
      <c r="H148">
        <f>AgLabour!H28*1000</f>
        <v>3568112.8342246</v>
      </c>
      <c r="I148">
        <f>AgLabour!I28*1000</f>
        <v>3625735.65062389</v>
      </c>
      <c r="J148">
        <f>AgLabour!J28*1000</f>
        <v>3684258.82352941</v>
      </c>
      <c r="K148">
        <f>AgLabour!K28*1000</f>
        <v>3745483.06595365</v>
      </c>
      <c r="L148">
        <f>AgLabour!L28*1000</f>
        <v>3808508.02139037</v>
      </c>
      <c r="M148">
        <f>AgLabour!M28*1000</f>
        <v>3874234.04634581</v>
      </c>
      <c r="N148">
        <f>AgLabour!N28*1000</f>
        <v>3940860.42780749</v>
      </c>
      <c r="O148">
        <f>AgLabour!O28*1000</f>
        <v>4010187.87878788</v>
      </c>
      <c r="P148">
        <f>AgLabour!P28*1000</f>
        <v>4081316.04278075</v>
      </c>
      <c r="Q148">
        <f>AgLabour!Q28*1000</f>
        <v>4156945.98930481</v>
      </c>
      <c r="R148">
        <f>AgLabour!R28*1000</f>
        <v>4234376.64884135</v>
      </c>
      <c r="S148">
        <f>AgLabour!S28*1000</f>
        <v>4315408.73440285</v>
      </c>
      <c r="T148">
        <f>AgLabour!T28*1000</f>
        <v>4403643.67201426</v>
      </c>
      <c r="U148">
        <f>AgLabour!U28*1000</f>
        <v>4499981.81818182</v>
      </c>
      <c r="V148">
        <f>AgLabour!V28*1000</f>
        <v>4605323.52941176</v>
      </c>
      <c r="W148">
        <f>AgLabour!W28*1000</f>
        <v>4716067.37967914</v>
      </c>
      <c r="X148">
        <f>AgLabour!X28*1000</f>
        <v>4831313.01247772</v>
      </c>
      <c r="Y148">
        <f>AgLabour!Y28*1000</f>
        <v>4943857.57575758</v>
      </c>
      <c r="Z148">
        <f>AgLabour!Z28*1000</f>
        <v>5051000</v>
      </c>
      <c r="AA148">
        <f>AgLabour!AA28*1000</f>
        <v>5156000</v>
      </c>
      <c r="AB148">
        <f>AgLabour!AB28*1000</f>
        <v>5255000</v>
      </c>
      <c r="AC148">
        <f>AgLabour!AC28*1000</f>
        <v>5336000</v>
      </c>
      <c r="AD148">
        <f>AgLabour!AD28*1000</f>
        <v>5385000</v>
      </c>
      <c r="AE148">
        <f>AgLabour!AE28*1000</f>
        <v>5394000</v>
      </c>
      <c r="AF148">
        <f>AgLabour!AF28*1000</f>
        <v>5354000</v>
      </c>
      <c r="AG148">
        <f>AgLabour!AG28*1000</f>
        <v>5276000</v>
      </c>
      <c r="AH148">
        <f>AgLabour!AH28*1000</f>
        <v>5196000</v>
      </c>
      <c r="AI148">
        <f>AgLabour!AI28*1000</f>
        <v>5162000</v>
      </c>
      <c r="AJ148">
        <f>AgLabour!AJ28*1000</f>
        <v>5209000</v>
      </c>
      <c r="AK148">
        <f>AgLabour!AK28*1000</f>
        <v>5345000</v>
      </c>
      <c r="AL148">
        <f>AgLabour!AL28*1000</f>
        <v>5558000</v>
      </c>
      <c r="AM148">
        <f>AgLabour!AM28*1000</f>
        <v>5817000</v>
      </c>
      <c r="AN148">
        <f>AgLabour!AN28*1000</f>
        <v>6076000</v>
      </c>
      <c r="AO148">
        <f>AgLabour!AO28*1000</f>
        <v>6303000</v>
      </c>
      <c r="AP148">
        <f>AgLabour!AP28*1000</f>
        <v>6489000</v>
      </c>
      <c r="AQ148">
        <f>AgLabour!AQ28*1000</f>
        <v>6643000</v>
      </c>
      <c r="AR148">
        <f>AgLabour!AR28*1000</f>
        <v>6790000</v>
      </c>
      <c r="AS148">
        <f>AgLabour!AS28*1000</f>
        <v>6936000</v>
      </c>
      <c r="AT148">
        <f>AgLabour!AT28*1000</f>
        <v>7092000</v>
      </c>
      <c r="AU148">
        <f>AgLabour!AU28*1000</f>
        <v>7240000</v>
      </c>
      <c r="AV148">
        <f>AgLabour!AV28*1000</f>
        <v>7402000</v>
      </c>
      <c r="AW148">
        <f>AgLabour!AW28*1000</f>
        <v>7561000</v>
      </c>
      <c r="AX148">
        <f>AgLabour!AX28*1000</f>
        <v>7716000</v>
      </c>
      <c r="AY148">
        <f>AgLabour!AY28*1000</f>
        <v>7868000</v>
      </c>
      <c r="AZ148">
        <f>AgLabour!AZ28*1000</f>
        <v>8019000</v>
      </c>
      <c r="BA148">
        <f>AgLabour!BA28*1000</f>
        <v>8178000</v>
      </c>
      <c r="BB148">
        <f>AgLabour!BB28*1000</f>
        <v>8337000</v>
      </c>
      <c r="BC148">
        <f>AgLabour!BC28*1000</f>
        <v>8502000</v>
      </c>
      <c r="BD148">
        <f t="shared" si="0"/>
        <v>1.80740816814213</v>
      </c>
    </row>
    <row r="149" spans="1:56">
      <c r="A149">
        <f>VLOOKUP(C149,SelectCntr!$A$2:$C$52,3,0)</f>
        <v>3</v>
      </c>
      <c r="B149" t="str">
        <f>AgLabour!B29</f>
        <v>Namibia</v>
      </c>
      <c r="C149">
        <f>AgLabour!C29</f>
        <v>147</v>
      </c>
      <c r="D149" t="str">
        <f>AgLabour!D29</f>
        <v>Namibia</v>
      </c>
      <c r="E149" t="str">
        <f>AgLabour!E29</f>
        <v>601</v>
      </c>
      <c r="F149" t="str">
        <f>AgLabour!F29</f>
        <v>Tot Ec Act A (1000)</v>
      </c>
      <c r="G149">
        <f>AgLabour!G29*1000</f>
        <v>157760.869565217</v>
      </c>
      <c r="H149">
        <f>AgLabour!H29*1000</f>
        <v>159300</v>
      </c>
      <c r="I149">
        <f>AgLabour!I29*1000</f>
        <v>160839.130434783</v>
      </c>
      <c r="J149">
        <f>AgLabour!J29*1000</f>
        <v>162378.260869565</v>
      </c>
      <c r="K149">
        <f>AgLabour!K29*1000</f>
        <v>163917.391304348</v>
      </c>
      <c r="L149">
        <f>AgLabour!L29*1000</f>
        <v>165456.52173913</v>
      </c>
      <c r="M149">
        <f>AgLabour!M29*1000</f>
        <v>166995.652173913</v>
      </c>
      <c r="N149">
        <f>AgLabour!N29*1000</f>
        <v>168534.782608696</v>
      </c>
      <c r="O149">
        <f>AgLabour!O29*1000</f>
        <v>170073.913043478</v>
      </c>
      <c r="P149">
        <f>AgLabour!P29*1000</f>
        <v>171613.043478261</v>
      </c>
      <c r="Q149">
        <f>AgLabour!Q29*1000</f>
        <v>173152.173913043</v>
      </c>
      <c r="R149">
        <f>AgLabour!R29*1000</f>
        <v>174691.304347826</v>
      </c>
      <c r="S149">
        <f>AgLabour!S29*1000</f>
        <v>176230.434782609</v>
      </c>
      <c r="T149">
        <f>AgLabour!T29*1000</f>
        <v>177769.565217391</v>
      </c>
      <c r="U149">
        <f>AgLabour!U29*1000</f>
        <v>178539.130434783</v>
      </c>
      <c r="V149">
        <f>AgLabour!V29*1000</f>
        <v>178539.130434783</v>
      </c>
      <c r="W149">
        <f>AgLabour!W29*1000</f>
        <v>178539.130434783</v>
      </c>
      <c r="X149">
        <f>AgLabour!X29*1000</f>
        <v>177769.565217391</v>
      </c>
      <c r="Y149">
        <f>AgLabour!Y29*1000</f>
        <v>177769.565217391</v>
      </c>
      <c r="Z149">
        <f>AgLabour!Z29*1000</f>
        <v>177000</v>
      </c>
      <c r="AA149">
        <f>AgLabour!AA29*1000</f>
        <v>177000</v>
      </c>
      <c r="AB149">
        <f>AgLabour!AB29*1000</f>
        <v>178000</v>
      </c>
      <c r="AC149">
        <f>AgLabour!AC29*1000</f>
        <v>179000</v>
      </c>
      <c r="AD149">
        <f>AgLabour!AD29*1000</f>
        <v>181000</v>
      </c>
      <c r="AE149">
        <f>AgLabour!AE29*1000</f>
        <v>184000</v>
      </c>
      <c r="AF149">
        <f>AgLabour!AF29*1000</f>
        <v>190000</v>
      </c>
      <c r="AG149">
        <f>AgLabour!AG29*1000</f>
        <v>197000</v>
      </c>
      <c r="AH149">
        <f>AgLabour!AH29*1000</f>
        <v>204000</v>
      </c>
      <c r="AI149">
        <f>AgLabour!AI29*1000</f>
        <v>212000</v>
      </c>
      <c r="AJ149">
        <f>AgLabour!AJ29*1000</f>
        <v>219000</v>
      </c>
      <c r="AK149">
        <f>AgLabour!AK29*1000</f>
        <v>224000</v>
      </c>
      <c r="AL149">
        <f>AgLabour!AL29*1000</f>
        <v>227000</v>
      </c>
      <c r="AM149">
        <f>AgLabour!AM29*1000</f>
        <v>231000</v>
      </c>
      <c r="AN149">
        <f>AgLabour!AN29*1000</f>
        <v>234000</v>
      </c>
      <c r="AO149">
        <f>AgLabour!AO29*1000</f>
        <v>234000</v>
      </c>
      <c r="AP149">
        <f>AgLabour!AP29*1000</f>
        <v>235000</v>
      </c>
      <c r="AQ149">
        <f>AgLabour!AQ29*1000</f>
        <v>237000</v>
      </c>
      <c r="AR149">
        <f>AgLabour!AR29*1000</f>
        <v>243000</v>
      </c>
      <c r="AS149">
        <f>AgLabour!AS29*1000</f>
        <v>248000</v>
      </c>
      <c r="AT149">
        <f>AgLabour!AT29*1000</f>
        <v>253000</v>
      </c>
      <c r="AU149">
        <f>AgLabour!AU29*1000</f>
        <v>254000</v>
      </c>
      <c r="AV149">
        <f>AgLabour!AV29*1000</f>
        <v>255000</v>
      </c>
      <c r="AW149">
        <f>AgLabour!AW29*1000</f>
        <v>255000</v>
      </c>
      <c r="AX149">
        <f>AgLabour!AX29*1000</f>
        <v>255000</v>
      </c>
      <c r="AY149">
        <f>AgLabour!AY29*1000</f>
        <v>255000</v>
      </c>
      <c r="AZ149">
        <f>AgLabour!AZ29*1000</f>
        <v>256000</v>
      </c>
      <c r="BA149">
        <f>AgLabour!BA29*1000</f>
        <v>260000</v>
      </c>
      <c r="BB149">
        <f>AgLabour!BB29*1000</f>
        <v>262000</v>
      </c>
      <c r="BC149">
        <f>AgLabour!BC29*1000</f>
        <v>265000</v>
      </c>
      <c r="BD149">
        <f t="shared" si="0"/>
        <v>1.19745178610906</v>
      </c>
    </row>
    <row r="150" spans="1:56">
      <c r="A150">
        <f>VLOOKUP(C150,SelectCntr!$A$2:$C$52,3,0)</f>
        <v>1</v>
      </c>
      <c r="B150" t="str">
        <f>AgLabour!B30</f>
        <v>Niger</v>
      </c>
      <c r="C150">
        <f>AgLabour!C30</f>
        <v>158</v>
      </c>
      <c r="D150" t="str">
        <f>AgLabour!D30</f>
        <v>Niger</v>
      </c>
      <c r="E150" t="str">
        <f>AgLabour!E30</f>
        <v>601</v>
      </c>
      <c r="F150" t="str">
        <f>AgLabour!F30</f>
        <v>Tot Ec Act A (1000)</v>
      </c>
      <c r="G150">
        <f>AgLabour!G30*1000</f>
        <v>996192.307692308</v>
      </c>
      <c r="H150">
        <f>AgLabour!H30*1000</f>
        <v>1025909.23076923</v>
      </c>
      <c r="I150">
        <f>AgLabour!I30*1000</f>
        <v>1056976.92307692</v>
      </c>
      <c r="J150">
        <f>AgLabour!J30*1000</f>
        <v>1089395.38461538</v>
      </c>
      <c r="K150">
        <f>AgLabour!K30*1000</f>
        <v>1122489.23076923</v>
      </c>
      <c r="L150">
        <f>AgLabour!L30*1000</f>
        <v>1156258.46153846</v>
      </c>
      <c r="M150">
        <f>AgLabour!M30*1000</f>
        <v>1190703.07692308</v>
      </c>
      <c r="N150">
        <f>AgLabour!N30*1000</f>
        <v>1226498.46153846</v>
      </c>
      <c r="O150">
        <f>AgLabour!O30*1000</f>
        <v>1262969.23076923</v>
      </c>
      <c r="P150">
        <f>AgLabour!P30*1000</f>
        <v>1300790.76923077</v>
      </c>
      <c r="Q150">
        <f>AgLabour!Q30*1000</f>
        <v>1340638.46153846</v>
      </c>
      <c r="R150">
        <f>AgLabour!R30*1000</f>
        <v>1381836.92307692</v>
      </c>
      <c r="S150">
        <f>AgLabour!S30*1000</f>
        <v>1423710.76923077</v>
      </c>
      <c r="T150">
        <f>AgLabour!T30*1000</f>
        <v>1467610.76923077</v>
      </c>
      <c r="U150">
        <f>AgLabour!U30*1000</f>
        <v>1512186.15384615</v>
      </c>
      <c r="V150">
        <f>AgLabour!V30*1000</f>
        <v>1558787.69230769</v>
      </c>
      <c r="W150">
        <f>AgLabour!W30*1000</f>
        <v>1606740</v>
      </c>
      <c r="X150">
        <f>AgLabour!X30*1000</f>
        <v>1656043.07692308</v>
      </c>
      <c r="Y150">
        <f>AgLabour!Y30*1000</f>
        <v>1705346.15384615</v>
      </c>
      <c r="Z150">
        <f>AgLabour!Z30*1000</f>
        <v>1756000</v>
      </c>
      <c r="AA150">
        <f>AgLabour!AA30*1000</f>
        <v>1800000</v>
      </c>
      <c r="AB150">
        <f>AgLabour!AB30*1000</f>
        <v>1841000</v>
      </c>
      <c r="AC150">
        <f>AgLabour!AC30*1000</f>
        <v>1878000</v>
      </c>
      <c r="AD150">
        <f>AgLabour!AD30*1000</f>
        <v>1912000</v>
      </c>
      <c r="AE150">
        <f>AgLabour!AE30*1000</f>
        <v>1959000</v>
      </c>
      <c r="AF150">
        <f>AgLabour!AF30*1000</f>
        <v>2010000</v>
      </c>
      <c r="AG150">
        <f>AgLabour!AG30*1000</f>
        <v>2063000</v>
      </c>
      <c r="AH150">
        <f>AgLabour!AH30*1000</f>
        <v>2122000</v>
      </c>
      <c r="AI150">
        <f>AgLabour!AI30*1000</f>
        <v>2182000</v>
      </c>
      <c r="AJ150">
        <f>AgLabour!AJ30*1000</f>
        <v>2247000</v>
      </c>
      <c r="AK150">
        <f>AgLabour!AK30*1000</f>
        <v>2314000</v>
      </c>
      <c r="AL150">
        <f>AgLabour!AL30*1000</f>
        <v>2379000</v>
      </c>
      <c r="AM150">
        <f>AgLabour!AM30*1000</f>
        <v>2454000</v>
      </c>
      <c r="AN150">
        <f>AgLabour!AN30*1000</f>
        <v>2535000</v>
      </c>
      <c r="AO150">
        <f>AgLabour!AO30*1000</f>
        <v>2620000</v>
      </c>
      <c r="AP150">
        <f>AgLabour!AP30*1000</f>
        <v>2709000</v>
      </c>
      <c r="AQ150">
        <f>AgLabour!AQ30*1000</f>
        <v>2804000</v>
      </c>
      <c r="AR150">
        <f>AgLabour!AR30*1000</f>
        <v>2906000</v>
      </c>
      <c r="AS150">
        <f>AgLabour!AS30*1000</f>
        <v>3003000</v>
      </c>
      <c r="AT150">
        <f>AgLabour!AT30*1000</f>
        <v>3099000</v>
      </c>
      <c r="AU150">
        <f>AgLabour!AU30*1000</f>
        <v>3200000</v>
      </c>
      <c r="AV150">
        <f>AgLabour!AV30*1000</f>
        <v>3300000</v>
      </c>
      <c r="AW150">
        <f>AgLabour!AW30*1000</f>
        <v>3402000</v>
      </c>
      <c r="AX150">
        <f>AgLabour!AX30*1000</f>
        <v>3503000</v>
      </c>
      <c r="AY150">
        <f>AgLabour!AY30*1000</f>
        <v>3612000</v>
      </c>
      <c r="AZ150">
        <f>AgLabour!AZ30*1000</f>
        <v>3728000</v>
      </c>
      <c r="BA150">
        <f>AgLabour!BA30*1000</f>
        <v>3845000</v>
      </c>
      <c r="BB150">
        <f>AgLabour!BB30*1000</f>
        <v>3970000</v>
      </c>
      <c r="BC150">
        <f>AgLabour!BC30*1000</f>
        <v>4101000</v>
      </c>
      <c r="BD150">
        <f t="shared" si="0"/>
        <v>2.9351877605071</v>
      </c>
    </row>
    <row r="151" spans="1:56">
      <c r="A151">
        <f>VLOOKUP(C151,SelectCntr!$A$2:$C$52,3,0)</f>
        <v>1</v>
      </c>
      <c r="B151" t="str">
        <f>AgLabour!B31</f>
        <v>Nigeria</v>
      </c>
      <c r="C151">
        <f>AgLabour!C31</f>
        <v>159</v>
      </c>
      <c r="D151" t="str">
        <f>AgLabour!D31</f>
        <v>Nigeria</v>
      </c>
      <c r="E151" t="str">
        <f>AgLabour!E31</f>
        <v>601</v>
      </c>
      <c r="F151" t="str">
        <f>AgLabour!F31</f>
        <v>Tot Ec Act A (1000)</v>
      </c>
      <c r="G151">
        <f>AgLabour!G31*1000</f>
        <v>11254040.7854985</v>
      </c>
      <c r="H151">
        <f>AgLabour!H31*1000</f>
        <v>11441608.1319235</v>
      </c>
      <c r="I151">
        <f>AgLabour!I31*1000</f>
        <v>11634005.5387714</v>
      </c>
      <c r="J151">
        <f>AgLabour!J31*1000</f>
        <v>11831233.0060423</v>
      </c>
      <c r="K151">
        <f>AgLabour!K31*1000</f>
        <v>12034095.5438066</v>
      </c>
      <c r="L151">
        <f>AgLabour!L31*1000</f>
        <v>12241788.141994</v>
      </c>
      <c r="M151">
        <f>AgLabour!M31*1000</f>
        <v>12456725.8308157</v>
      </c>
      <c r="N151">
        <f>AgLabour!N31*1000</f>
        <v>12677298.5901309</v>
      </c>
      <c r="O151">
        <f>AgLabour!O31*1000</f>
        <v>12903506.4199396</v>
      </c>
      <c r="P151">
        <f>AgLabour!P31*1000</f>
        <v>13135349.3202417</v>
      </c>
      <c r="Q151">
        <f>AgLabour!Q31*1000</f>
        <v>13098318.856999</v>
      </c>
      <c r="R151">
        <f>AgLabour!R31*1000</f>
        <v>13055653.3232628</v>
      </c>
      <c r="S151">
        <f>AgLabour!S31*1000</f>
        <v>13011377.7693857</v>
      </c>
      <c r="T151">
        <f>AgLabour!T31*1000</f>
        <v>12973542.2960725</v>
      </c>
      <c r="U151">
        <f>AgLabour!U31*1000</f>
        <v>12943756.9234642</v>
      </c>
      <c r="V151">
        <f>AgLabour!V31*1000</f>
        <v>12925241.6918429</v>
      </c>
      <c r="W151">
        <f>AgLabour!W31*1000</f>
        <v>12910751.510574</v>
      </c>
      <c r="X151">
        <f>AgLabour!X31*1000</f>
        <v>12890626.2588117</v>
      </c>
      <c r="Y151">
        <f>AgLabour!Y31*1000</f>
        <v>12852790.7854985</v>
      </c>
      <c r="Z151">
        <f>AgLabour!Z31*1000</f>
        <v>12790000</v>
      </c>
      <c r="AA151">
        <f>AgLabour!AA31*1000</f>
        <v>12840000</v>
      </c>
      <c r="AB151">
        <f>AgLabour!AB31*1000</f>
        <v>12867000</v>
      </c>
      <c r="AC151">
        <f>AgLabour!AC31*1000</f>
        <v>12870000</v>
      </c>
      <c r="AD151">
        <f>AgLabour!AD31*1000</f>
        <v>12816000</v>
      </c>
      <c r="AE151">
        <f>AgLabour!AE31*1000</f>
        <v>12752000</v>
      </c>
      <c r="AF151">
        <f>AgLabour!AF31*1000</f>
        <v>12684000</v>
      </c>
      <c r="AG151">
        <f>AgLabour!AG31*1000</f>
        <v>12694000</v>
      </c>
      <c r="AH151">
        <f>AgLabour!AH31*1000</f>
        <v>12700000</v>
      </c>
      <c r="AI151">
        <f>AgLabour!AI31*1000</f>
        <v>12703000</v>
      </c>
      <c r="AJ151">
        <f>AgLabour!AJ31*1000</f>
        <v>12689000</v>
      </c>
      <c r="AK151">
        <f>AgLabour!AK31*1000</f>
        <v>12683000</v>
      </c>
      <c r="AL151">
        <f>AgLabour!AL31*1000</f>
        <v>12669000</v>
      </c>
      <c r="AM151">
        <f>AgLabour!AM31*1000</f>
        <v>12649000</v>
      </c>
      <c r="AN151">
        <f>AgLabour!AN31*1000</f>
        <v>12624000</v>
      </c>
      <c r="AO151">
        <f>AgLabour!AO31*1000</f>
        <v>12597000</v>
      </c>
      <c r="AP151">
        <f>AgLabour!AP31*1000</f>
        <v>12568000</v>
      </c>
      <c r="AQ151">
        <f>AgLabour!AQ31*1000</f>
        <v>12536000</v>
      </c>
      <c r="AR151">
        <f>AgLabour!AR31*1000</f>
        <v>12505000</v>
      </c>
      <c r="AS151">
        <f>AgLabour!AS31*1000</f>
        <v>12472000</v>
      </c>
      <c r="AT151">
        <f>AgLabour!AT31*1000</f>
        <v>12443000</v>
      </c>
      <c r="AU151">
        <f>AgLabour!AU31*1000</f>
        <v>12415000</v>
      </c>
      <c r="AV151">
        <f>AgLabour!AV31*1000</f>
        <v>12389000</v>
      </c>
      <c r="AW151">
        <f>AgLabour!AW31*1000</f>
        <v>12364000</v>
      </c>
      <c r="AX151">
        <f>AgLabour!AX31*1000</f>
        <v>12339000</v>
      </c>
      <c r="AY151">
        <f>AgLabour!AY31*1000</f>
        <v>12315000</v>
      </c>
      <c r="AZ151">
        <f>AgLabour!AZ31*1000</f>
        <v>12292000</v>
      </c>
      <c r="BA151">
        <f>AgLabour!BA31*1000</f>
        <v>12277000</v>
      </c>
      <c r="BB151">
        <f>AgLabour!BB31*1000</f>
        <v>12267000</v>
      </c>
      <c r="BC151">
        <f>AgLabour!BC31*1000</f>
        <v>12264000</v>
      </c>
      <c r="BD151">
        <f t="shared" si="0"/>
        <v>0.0128207229613597</v>
      </c>
    </row>
    <row r="152" spans="1:56">
      <c r="A152">
        <f>VLOOKUP(C152,SelectCntr!$A$2:$C$52,3,0)</f>
        <v>1</v>
      </c>
      <c r="B152" t="str">
        <f>AgLabour!B32</f>
        <v>Guinea-Bissau</v>
      </c>
      <c r="C152">
        <f>AgLabour!C32</f>
        <v>175</v>
      </c>
      <c r="D152" t="str">
        <f>AgLabour!D32</f>
        <v>Guinea-Bissau</v>
      </c>
      <c r="E152" t="str">
        <f>AgLabour!E32</f>
        <v>601</v>
      </c>
      <c r="F152" t="str">
        <f>AgLabour!F32</f>
        <v>Tot Ec Act A (1000)</v>
      </c>
      <c r="G152">
        <f>AgLabour!G32*1000</f>
        <v>231736.842105263</v>
      </c>
      <c r="H152">
        <f>AgLabour!H32*1000</f>
        <v>229947.368421053</v>
      </c>
      <c r="I152">
        <f>AgLabour!I32*1000</f>
        <v>229052.631578947</v>
      </c>
      <c r="J152">
        <f>AgLabour!J32*1000</f>
        <v>227263.157894737</v>
      </c>
      <c r="K152">
        <f>AgLabour!K32*1000</f>
        <v>226368.421052632</v>
      </c>
      <c r="L152">
        <f>AgLabour!L32*1000</f>
        <v>226368.421052632</v>
      </c>
      <c r="M152">
        <f>AgLabour!M32*1000</f>
        <v>226368.421052632</v>
      </c>
      <c r="N152">
        <f>AgLabour!N32*1000</f>
        <v>227263.157894737</v>
      </c>
      <c r="O152">
        <f>AgLabour!O32*1000</f>
        <v>229052.631578947</v>
      </c>
      <c r="P152">
        <f>AgLabour!P32*1000</f>
        <v>229947.368421053</v>
      </c>
      <c r="Q152">
        <f>AgLabour!Q32*1000</f>
        <v>231736.842105263</v>
      </c>
      <c r="R152">
        <f>AgLabour!R32*1000</f>
        <v>234421.052631579</v>
      </c>
      <c r="S152">
        <f>AgLabour!S32*1000</f>
        <v>237105.263157895</v>
      </c>
      <c r="T152">
        <f>AgLabour!T32*1000</f>
        <v>240684.210526316</v>
      </c>
      <c r="U152">
        <f>AgLabour!U32*1000</f>
        <v>246947.368421053</v>
      </c>
      <c r="V152">
        <f>AgLabour!V32*1000</f>
        <v>254105.263157895</v>
      </c>
      <c r="W152">
        <f>AgLabour!W32*1000</f>
        <v>263052.631578947</v>
      </c>
      <c r="X152">
        <f>AgLabour!X32*1000</f>
        <v>272894.736842105</v>
      </c>
      <c r="Y152">
        <f>AgLabour!Y32*1000</f>
        <v>280947.368421053</v>
      </c>
      <c r="Z152">
        <f>AgLabour!Z32*1000</f>
        <v>289000</v>
      </c>
      <c r="AA152">
        <f>AgLabour!AA32*1000</f>
        <v>295000</v>
      </c>
      <c r="AB152">
        <f>AgLabour!AB32*1000</f>
        <v>300000</v>
      </c>
      <c r="AC152">
        <f>AgLabour!AC32*1000</f>
        <v>303000</v>
      </c>
      <c r="AD152">
        <f>AgLabour!AD32*1000</f>
        <v>307000</v>
      </c>
      <c r="AE152">
        <f>AgLabour!AE32*1000</f>
        <v>311000</v>
      </c>
      <c r="AF152">
        <f>AgLabour!AF32*1000</f>
        <v>316000</v>
      </c>
      <c r="AG152">
        <f>AgLabour!AG32*1000</f>
        <v>321000</v>
      </c>
      <c r="AH152">
        <f>AgLabour!AH32*1000</f>
        <v>327000</v>
      </c>
      <c r="AI152">
        <f>AgLabour!AI32*1000</f>
        <v>332000</v>
      </c>
      <c r="AJ152">
        <f>AgLabour!AJ32*1000</f>
        <v>338000</v>
      </c>
      <c r="AK152">
        <f>AgLabour!AK32*1000</f>
        <v>344000</v>
      </c>
      <c r="AL152">
        <f>AgLabour!AL32*1000</f>
        <v>349000</v>
      </c>
      <c r="AM152">
        <f>AgLabour!AM32*1000</f>
        <v>355000</v>
      </c>
      <c r="AN152">
        <f>AgLabour!AN32*1000</f>
        <v>360000</v>
      </c>
      <c r="AO152">
        <f>AgLabour!AO32*1000</f>
        <v>366000</v>
      </c>
      <c r="AP152">
        <f>AgLabour!AP32*1000</f>
        <v>372000</v>
      </c>
      <c r="AQ152">
        <f>AgLabour!AQ32*1000</f>
        <v>378000</v>
      </c>
      <c r="AR152">
        <f>AgLabour!AR32*1000</f>
        <v>380000</v>
      </c>
      <c r="AS152">
        <f>AgLabour!AS32*1000</f>
        <v>385000</v>
      </c>
      <c r="AT152">
        <f>AgLabour!AT32*1000</f>
        <v>391000</v>
      </c>
      <c r="AU152">
        <f>AgLabour!AU32*1000</f>
        <v>397000</v>
      </c>
      <c r="AV152">
        <f>AgLabour!AV32*1000</f>
        <v>400000</v>
      </c>
      <c r="AW152">
        <f>AgLabour!AW32*1000</f>
        <v>405000</v>
      </c>
      <c r="AX152">
        <f>AgLabour!AX32*1000</f>
        <v>411000</v>
      </c>
      <c r="AY152">
        <f>AgLabour!AY32*1000</f>
        <v>417000</v>
      </c>
      <c r="AZ152">
        <f>AgLabour!AZ32*1000</f>
        <v>423000</v>
      </c>
      <c r="BA152">
        <f>AgLabour!BA32*1000</f>
        <v>427000</v>
      </c>
      <c r="BB152">
        <f>AgLabour!BB32*1000</f>
        <v>433000</v>
      </c>
      <c r="BC152">
        <f>AgLabour!BC32*1000</f>
        <v>440000</v>
      </c>
      <c r="BD152">
        <f t="shared" si="0"/>
        <v>1.59342609919557</v>
      </c>
    </row>
    <row r="153" spans="1:56">
      <c r="A153">
        <f>VLOOKUP(C153,SelectCntr!$A$2:$C$52,3,0)</f>
        <v>2</v>
      </c>
      <c r="B153" t="str">
        <f>AgLabour!B33</f>
        <v>Eritrea</v>
      </c>
      <c r="C153">
        <f>AgLabour!C33</f>
        <v>178</v>
      </c>
      <c r="D153" t="str">
        <f>AgLabour!D33</f>
        <v>Eritrea</v>
      </c>
      <c r="E153" t="str">
        <f>AgLabour!E33</f>
        <v>601</v>
      </c>
      <c r="F153" t="str">
        <f>AgLabour!F33</f>
        <v>Tot Ec Act A (1000)</v>
      </c>
      <c r="G153">
        <f>AgLabour!G33*1000</f>
        <v>0</v>
      </c>
      <c r="H153">
        <f>AgLabour!H33*1000</f>
        <v>0</v>
      </c>
      <c r="I153">
        <f>AgLabour!I33*1000</f>
        <v>0</v>
      </c>
      <c r="J153">
        <f>AgLabour!J33*1000</f>
        <v>0</v>
      </c>
      <c r="K153">
        <f>AgLabour!K33*1000</f>
        <v>0</v>
      </c>
      <c r="L153">
        <f>AgLabour!L33*1000</f>
        <v>0</v>
      </c>
      <c r="M153">
        <f>AgLabour!M33*1000</f>
        <v>0</v>
      </c>
      <c r="N153">
        <f>AgLabour!N33*1000</f>
        <v>0</v>
      </c>
      <c r="O153">
        <f>AgLabour!O33*1000</f>
        <v>0</v>
      </c>
      <c r="P153">
        <f>AgLabour!P33*1000</f>
        <v>0</v>
      </c>
      <c r="Q153">
        <f>AgLabour!Q33*1000</f>
        <v>0</v>
      </c>
      <c r="R153">
        <f>AgLabour!R33*1000</f>
        <v>0</v>
      </c>
      <c r="S153">
        <f>AgLabour!S33*1000</f>
        <v>0</v>
      </c>
      <c r="T153">
        <f>AgLabour!T33*1000</f>
        <v>0</v>
      </c>
      <c r="U153">
        <f>AgLabour!U33*1000</f>
        <v>0</v>
      </c>
      <c r="V153">
        <f>AgLabour!V33*1000</f>
        <v>0</v>
      </c>
      <c r="W153">
        <f>AgLabour!W33*1000</f>
        <v>0</v>
      </c>
      <c r="X153">
        <f>AgLabour!X33*1000</f>
        <v>0</v>
      </c>
      <c r="Y153">
        <f>AgLabour!Y33*1000</f>
        <v>0</v>
      </c>
      <c r="Z153">
        <f>AgLabour!Z33*1000</f>
        <v>0</v>
      </c>
      <c r="AA153">
        <f>AgLabour!AA33*1000</f>
        <v>0</v>
      </c>
      <c r="AB153">
        <f>AgLabour!AB33*1000</f>
        <v>0</v>
      </c>
      <c r="AC153">
        <f>AgLabour!AC33*1000</f>
        <v>0</v>
      </c>
      <c r="AD153">
        <f>AgLabour!AD33*1000</f>
        <v>0</v>
      </c>
      <c r="AE153">
        <f>AgLabour!AE33*1000</f>
        <v>0</v>
      </c>
      <c r="AF153">
        <f>AgLabour!AF33*1000</f>
        <v>0</v>
      </c>
      <c r="AG153">
        <f>AgLabour!AG33*1000</f>
        <v>0</v>
      </c>
      <c r="AH153">
        <f>AgLabour!AH33*1000</f>
        <v>0</v>
      </c>
      <c r="AI153">
        <f>AgLabour!AI33*1000</f>
        <v>0</v>
      </c>
      <c r="AJ153">
        <f>AgLabour!AJ33*1000</f>
        <v>0</v>
      </c>
      <c r="AK153">
        <f>AgLabour!AK33*1000</f>
        <v>0</v>
      </c>
      <c r="AL153">
        <f>AgLabour!AL33*1000</f>
        <v>0</v>
      </c>
      <c r="AM153">
        <f>AgLabour!AM33*1000</f>
        <v>944000</v>
      </c>
      <c r="AN153">
        <f>AgLabour!AN33*1000</f>
        <v>942000</v>
      </c>
      <c r="AO153">
        <f>AgLabour!AO33*1000</f>
        <v>945000</v>
      </c>
      <c r="AP153">
        <f>AgLabour!AP33*1000</f>
        <v>960000</v>
      </c>
      <c r="AQ153">
        <f>AgLabour!AQ33*1000</f>
        <v>983000</v>
      </c>
      <c r="AR153">
        <f>AgLabour!AR33*1000</f>
        <v>1013000</v>
      </c>
      <c r="AS153">
        <f>AgLabour!AS33*1000</f>
        <v>1050000</v>
      </c>
      <c r="AT153">
        <f>AgLabour!AT33*1000</f>
        <v>1090000</v>
      </c>
      <c r="AU153">
        <f>AgLabour!AU33*1000</f>
        <v>1139000</v>
      </c>
      <c r="AV153">
        <f>AgLabour!AV33*1000</f>
        <v>1192000</v>
      </c>
      <c r="AW153">
        <f>AgLabour!AW33*1000</f>
        <v>1248000</v>
      </c>
      <c r="AX153">
        <f>AgLabour!AX33*1000</f>
        <v>1302000</v>
      </c>
      <c r="AY153">
        <f>AgLabour!AY33*1000</f>
        <v>1354000</v>
      </c>
      <c r="AZ153">
        <f>AgLabour!AZ33*1000</f>
        <v>1400000</v>
      </c>
      <c r="BA153">
        <f>AgLabour!BA33*1000</f>
        <v>1434000</v>
      </c>
      <c r="BB153">
        <f>AgLabour!BB33*1000</f>
        <v>1471000</v>
      </c>
      <c r="BC153">
        <f>AgLabour!BC33*1000</f>
        <v>1508000</v>
      </c>
      <c r="BD153" t="e">
        <f t="shared" si="0"/>
        <v>#NUM!</v>
      </c>
    </row>
    <row r="154" spans="1:56">
      <c r="A154">
        <f>VLOOKUP(C154,SelectCntr!$A$2:$C$52,3,0)</f>
        <v>3</v>
      </c>
      <c r="B154" t="str">
        <f>AgLabour!B34</f>
        <v>Zimbabwe</v>
      </c>
      <c r="C154">
        <f>AgLabour!C34</f>
        <v>181</v>
      </c>
      <c r="D154" t="str">
        <f>AgLabour!D34</f>
        <v>Zimbabwe</v>
      </c>
      <c r="E154" t="str">
        <f>AgLabour!E34</f>
        <v>601</v>
      </c>
      <c r="F154" t="str">
        <f>AgLabour!F34</f>
        <v>Tot Ec Act A (1000)</v>
      </c>
      <c r="G154">
        <f>AgLabour!G34*1000</f>
        <v>1299957.61245675</v>
      </c>
      <c r="H154">
        <f>AgLabour!H34*1000</f>
        <v>1329384.08304498</v>
      </c>
      <c r="I154">
        <f>AgLabour!I34*1000</f>
        <v>1358810.55363322</v>
      </c>
      <c r="J154">
        <f>AgLabour!J34*1000</f>
        <v>1389102.50865052</v>
      </c>
      <c r="K154">
        <f>AgLabour!K34*1000</f>
        <v>1420259.94809689</v>
      </c>
      <c r="L154">
        <f>AgLabour!L34*1000</f>
        <v>1450551.90311419</v>
      </c>
      <c r="M154">
        <f>AgLabour!M34*1000</f>
        <v>1481709.34256055</v>
      </c>
      <c r="N154">
        <f>AgLabour!N34*1000</f>
        <v>1513732.26643599</v>
      </c>
      <c r="O154">
        <f>AgLabour!O34*1000</f>
        <v>1547486.15916955</v>
      </c>
      <c r="P154">
        <f>AgLabour!P34*1000</f>
        <v>1582105.53633218</v>
      </c>
      <c r="Q154">
        <f>AgLabour!Q34*1000</f>
        <v>1620186.85121107</v>
      </c>
      <c r="R154">
        <f>AgLabour!R34*1000</f>
        <v>1659999.1349481</v>
      </c>
      <c r="S154">
        <f>AgLabour!S34*1000</f>
        <v>1700676.90311419</v>
      </c>
      <c r="T154">
        <f>AgLabour!T34*1000</f>
        <v>1742220.15570934</v>
      </c>
      <c r="U154">
        <f>AgLabour!U34*1000</f>
        <v>1782897.92387543</v>
      </c>
      <c r="V154">
        <f>AgLabour!V34*1000</f>
        <v>1822710.20761246</v>
      </c>
      <c r="W154">
        <f>AgLabour!W34*1000</f>
        <v>1863387.97577855</v>
      </c>
      <c r="X154">
        <f>AgLabour!X34*1000</f>
        <v>1904931.2283737</v>
      </c>
      <c r="Y154">
        <f>AgLabour!Y34*1000</f>
        <v>1950801.90311419</v>
      </c>
      <c r="Z154">
        <f>AgLabour!Z34*1000</f>
        <v>2001000</v>
      </c>
      <c r="AA154">
        <f>AgLabour!AA34*1000</f>
        <v>2071000</v>
      </c>
      <c r="AB154">
        <f>AgLabour!AB34*1000</f>
        <v>2147000</v>
      </c>
      <c r="AC154">
        <f>AgLabour!AC34*1000</f>
        <v>2229000</v>
      </c>
      <c r="AD154">
        <f>AgLabour!AD34*1000</f>
        <v>2312000</v>
      </c>
      <c r="AE154">
        <f>AgLabour!AE34*1000</f>
        <v>2400000</v>
      </c>
      <c r="AF154">
        <f>AgLabour!AF34*1000</f>
        <v>2488000</v>
      </c>
      <c r="AG154">
        <f>AgLabour!AG34*1000</f>
        <v>2576000</v>
      </c>
      <c r="AH154">
        <f>AgLabour!AH34*1000</f>
        <v>2679000</v>
      </c>
      <c r="AI154">
        <f>AgLabour!AI34*1000</f>
        <v>2777000</v>
      </c>
      <c r="AJ154">
        <f>AgLabour!AJ34*1000</f>
        <v>2870000</v>
      </c>
      <c r="AK154">
        <f>AgLabour!AK34*1000</f>
        <v>2950000</v>
      </c>
      <c r="AL154">
        <f>AgLabour!AL34*1000</f>
        <v>3018000</v>
      </c>
      <c r="AM154">
        <f>AgLabour!AM34*1000</f>
        <v>3081000</v>
      </c>
      <c r="AN154">
        <f>AgLabour!AN34*1000</f>
        <v>3141000</v>
      </c>
      <c r="AO154">
        <f>AgLabour!AO34*1000</f>
        <v>3194000</v>
      </c>
      <c r="AP154">
        <f>AgLabour!AP34*1000</f>
        <v>3247000</v>
      </c>
      <c r="AQ154">
        <f>AgLabour!AQ34*1000</f>
        <v>3295000</v>
      </c>
      <c r="AR154">
        <f>AgLabour!AR34*1000</f>
        <v>3285000</v>
      </c>
      <c r="AS154">
        <f>AgLabour!AS34*1000</f>
        <v>3259000</v>
      </c>
      <c r="AT154">
        <f>AgLabour!AT34*1000</f>
        <v>3269000</v>
      </c>
      <c r="AU154">
        <f>AgLabour!AU34*1000</f>
        <v>3266000</v>
      </c>
      <c r="AV154">
        <f>AgLabour!AV34*1000</f>
        <v>3254000</v>
      </c>
      <c r="AW154">
        <f>AgLabour!AW34*1000</f>
        <v>3230000</v>
      </c>
      <c r="AX154">
        <f>AgLabour!AX34*1000</f>
        <v>3203000</v>
      </c>
      <c r="AY154">
        <f>AgLabour!AY34*1000</f>
        <v>3175000</v>
      </c>
      <c r="AZ154">
        <f>AgLabour!AZ34*1000</f>
        <v>3147000</v>
      </c>
      <c r="BA154">
        <f>AgLabour!BA34*1000</f>
        <v>3117000</v>
      </c>
      <c r="BB154">
        <f>AgLabour!BB34*1000</f>
        <v>3102000</v>
      </c>
      <c r="BC154">
        <f>AgLabour!BC34*1000</f>
        <v>3101000</v>
      </c>
      <c r="BD154">
        <f t="shared" si="0"/>
        <v>2.21506536836338</v>
      </c>
    </row>
    <row r="155" spans="1:56">
      <c r="A155">
        <f>VLOOKUP(C155,SelectCntr!$A$2:$C$52,3,0)</f>
        <v>2</v>
      </c>
      <c r="B155" t="str">
        <f>AgLabour!B35</f>
        <v>Réunion</v>
      </c>
      <c r="C155">
        <f>AgLabour!C35</f>
        <v>182</v>
      </c>
      <c r="D155" t="str">
        <f>AgLabour!D35</f>
        <v>Réunion</v>
      </c>
      <c r="E155" t="str">
        <f>AgLabour!E35</f>
        <v>601</v>
      </c>
      <c r="F155" t="str">
        <f>AgLabour!F35</f>
        <v>Tot Ec Act A (1000)</v>
      </c>
      <c r="G155">
        <f>AgLabour!G35*1000</f>
        <v>41854.1666666667</v>
      </c>
      <c r="H155">
        <f>AgLabour!H35*1000</f>
        <v>42875</v>
      </c>
      <c r="I155">
        <f>AgLabour!I35*1000</f>
        <v>42875</v>
      </c>
      <c r="J155">
        <f>AgLabour!J35*1000</f>
        <v>42875</v>
      </c>
      <c r="K155">
        <f>AgLabour!K35*1000</f>
        <v>43895.8333333333</v>
      </c>
      <c r="L155">
        <f>AgLabour!L35*1000</f>
        <v>44916.6666666667</v>
      </c>
      <c r="M155">
        <f>AgLabour!M35*1000</f>
        <v>44916.6666666667</v>
      </c>
      <c r="N155">
        <f>AgLabour!N35*1000</f>
        <v>45937.5</v>
      </c>
      <c r="O155">
        <f>AgLabour!O35*1000</f>
        <v>45937.5</v>
      </c>
      <c r="P155">
        <f>AgLabour!P35*1000</f>
        <v>45937.5</v>
      </c>
      <c r="Q155">
        <f>AgLabour!Q35*1000</f>
        <v>46958.3333333333</v>
      </c>
      <c r="R155">
        <f>AgLabour!R35*1000</f>
        <v>46958.3333333333</v>
      </c>
      <c r="S155">
        <f>AgLabour!S35*1000</f>
        <v>46958.3333333333</v>
      </c>
      <c r="T155">
        <f>AgLabour!T35*1000</f>
        <v>46958.3333333333</v>
      </c>
      <c r="U155">
        <f>AgLabour!U35*1000</f>
        <v>47979.1666666667</v>
      </c>
      <c r="V155">
        <f>AgLabour!V35*1000</f>
        <v>47979.1666666667</v>
      </c>
      <c r="W155">
        <f>AgLabour!W35*1000</f>
        <v>47979.1666666667</v>
      </c>
      <c r="X155">
        <f>AgLabour!X35*1000</f>
        <v>47979.1666666667</v>
      </c>
      <c r="Y155">
        <f>AgLabour!Y35*1000</f>
        <v>49000</v>
      </c>
      <c r="Z155">
        <f>AgLabour!Z35*1000</f>
        <v>49000</v>
      </c>
      <c r="AA155">
        <f>AgLabour!AA35*1000</f>
        <v>46000</v>
      </c>
      <c r="AB155">
        <f>AgLabour!AB35*1000</f>
        <v>44000</v>
      </c>
      <c r="AC155">
        <f>AgLabour!AC35*1000</f>
        <v>41000</v>
      </c>
      <c r="AD155">
        <f>AgLabour!AD35*1000</f>
        <v>38000</v>
      </c>
      <c r="AE155">
        <f>AgLabour!AE35*1000</f>
        <v>35000</v>
      </c>
      <c r="AF155">
        <f>AgLabour!AF35*1000</f>
        <v>32000</v>
      </c>
      <c r="AG155">
        <f>AgLabour!AG35*1000</f>
        <v>28000</v>
      </c>
      <c r="AH155">
        <f>AgLabour!AH35*1000</f>
        <v>24000</v>
      </c>
      <c r="AI155">
        <f>AgLabour!AI35*1000</f>
        <v>20000</v>
      </c>
      <c r="AJ155">
        <f>AgLabour!AJ35*1000</f>
        <v>16000</v>
      </c>
      <c r="AK155">
        <f>AgLabour!AK35*1000</f>
        <v>15000</v>
      </c>
      <c r="AL155">
        <f>AgLabour!AL35*1000</f>
        <v>15000</v>
      </c>
      <c r="AM155">
        <f>AgLabour!AM35*1000</f>
        <v>14000</v>
      </c>
      <c r="AN155">
        <f>AgLabour!AN35*1000</f>
        <v>13000</v>
      </c>
      <c r="AO155">
        <f>AgLabour!AO35*1000</f>
        <v>13000</v>
      </c>
      <c r="AP155">
        <f>AgLabour!AP35*1000</f>
        <v>12000</v>
      </c>
      <c r="AQ155">
        <f>AgLabour!AQ35*1000</f>
        <v>12000</v>
      </c>
      <c r="AR155">
        <f>AgLabour!AR35*1000</f>
        <v>11000</v>
      </c>
      <c r="AS155">
        <f>AgLabour!AS35*1000</f>
        <v>11000</v>
      </c>
      <c r="AT155">
        <f>AgLabour!AT35*1000</f>
        <v>10000</v>
      </c>
      <c r="AU155">
        <f>AgLabour!AU35*1000</f>
        <v>9000</v>
      </c>
      <c r="AV155">
        <f>AgLabour!AV35*1000</f>
        <v>9000</v>
      </c>
      <c r="AW155">
        <f>AgLabour!AW35*1000</f>
        <v>8000</v>
      </c>
      <c r="AX155">
        <f>AgLabour!AX35*1000</f>
        <v>8000</v>
      </c>
      <c r="AY155">
        <f>AgLabour!AY35*1000</f>
        <v>8000</v>
      </c>
      <c r="AZ155">
        <f>AgLabour!AZ35*1000</f>
        <v>7000</v>
      </c>
      <c r="BA155">
        <f>AgLabour!BA35*1000</f>
        <v>7000</v>
      </c>
      <c r="BB155">
        <f>AgLabour!BB35*1000</f>
        <v>6000</v>
      </c>
      <c r="BC155">
        <f>AgLabour!BC35*1000</f>
        <v>6000</v>
      </c>
      <c r="BD155">
        <f t="shared" si="0"/>
        <v>-4.74576492058623</v>
      </c>
    </row>
    <row r="156" spans="1:56">
      <c r="A156">
        <f>VLOOKUP(C156,SelectCntr!$A$2:$C$52,3,0)</f>
        <v>2</v>
      </c>
      <c r="B156" t="str">
        <f>AgLabour!B36</f>
        <v>Rwanda</v>
      </c>
      <c r="C156">
        <f>AgLabour!C36</f>
        <v>184</v>
      </c>
      <c r="D156" t="str">
        <f>AgLabour!D36</f>
        <v>Rwanda</v>
      </c>
      <c r="E156" t="str">
        <f>AgLabour!E36</f>
        <v>601</v>
      </c>
      <c r="F156" t="str">
        <f>AgLabour!F36</f>
        <v>Tot Ec Act A (1000)</v>
      </c>
      <c r="G156">
        <f>AgLabour!G36*1000</f>
        <v>1267492.1875</v>
      </c>
      <c r="H156">
        <f>AgLabour!H36*1000</f>
        <v>1285178.125</v>
      </c>
      <c r="I156">
        <f>AgLabour!I36*1000</f>
        <v>1302864.0625</v>
      </c>
      <c r="J156">
        <f>AgLabour!J36*1000</f>
        <v>1323076.5625</v>
      </c>
      <c r="K156">
        <f>AgLabour!K36*1000</f>
        <v>1350026.5625</v>
      </c>
      <c r="L156">
        <f>AgLabour!L36*1000</f>
        <v>1382871.875</v>
      </c>
      <c r="M156">
        <f>AgLabour!M36*1000</f>
        <v>1422454.6875</v>
      </c>
      <c r="N156">
        <f>AgLabour!N36*1000</f>
        <v>1466248.4375</v>
      </c>
      <c r="O156">
        <f>AgLabour!O36*1000</f>
        <v>1510884.375</v>
      </c>
      <c r="P156">
        <f>AgLabour!P36*1000</f>
        <v>1554678.125</v>
      </c>
      <c r="Q156">
        <f>AgLabour!Q36*1000</f>
        <v>1606051.5625</v>
      </c>
      <c r="R156">
        <f>AgLabour!R36*1000</f>
        <v>1657425</v>
      </c>
      <c r="S156">
        <f>AgLabour!S36*1000</f>
        <v>1709640.625</v>
      </c>
      <c r="T156">
        <f>AgLabour!T36*1000</f>
        <v>1764382.8125</v>
      </c>
      <c r="U156">
        <f>AgLabour!U36*1000</f>
        <v>1822493.75</v>
      </c>
      <c r="V156">
        <f>AgLabour!V36*1000</f>
        <v>1883131.25</v>
      </c>
      <c r="W156">
        <f>AgLabour!W36*1000</f>
        <v>1947137.5</v>
      </c>
      <c r="X156">
        <f>AgLabour!X36*1000</f>
        <v>2014512.5</v>
      </c>
      <c r="Y156">
        <f>AgLabour!Y36*1000</f>
        <v>2084414.0625</v>
      </c>
      <c r="Z156">
        <f>AgLabour!Z36*1000</f>
        <v>2156000</v>
      </c>
      <c r="AA156">
        <f>AgLabour!AA36*1000</f>
        <v>2220000</v>
      </c>
      <c r="AB156">
        <f>AgLabour!AB36*1000</f>
        <v>2281000</v>
      </c>
      <c r="AC156">
        <f>AgLabour!AC36*1000</f>
        <v>2339000</v>
      </c>
      <c r="AD156">
        <f>AgLabour!AD36*1000</f>
        <v>2409000</v>
      </c>
      <c r="AE156">
        <f>AgLabour!AE36*1000</f>
        <v>2485000</v>
      </c>
      <c r="AF156">
        <f>AgLabour!AF36*1000</f>
        <v>2581000</v>
      </c>
      <c r="AG156">
        <f>AgLabour!AG36*1000</f>
        <v>2694000</v>
      </c>
      <c r="AH156">
        <f>AgLabour!AH36*1000</f>
        <v>2793000</v>
      </c>
      <c r="AI156">
        <f>AgLabour!AI36*1000</f>
        <v>2844000</v>
      </c>
      <c r="AJ156">
        <f>AgLabour!AJ36*1000</f>
        <v>2824000</v>
      </c>
      <c r="AK156">
        <f>AgLabour!AK36*1000</f>
        <v>2714000</v>
      </c>
      <c r="AL156">
        <f>AgLabour!AL36*1000</f>
        <v>2530000</v>
      </c>
      <c r="AM156">
        <f>AgLabour!AM36*1000</f>
        <v>2335000</v>
      </c>
      <c r="AN156">
        <f>AgLabour!AN36*1000</f>
        <v>2212000</v>
      </c>
      <c r="AO156">
        <f>AgLabour!AO36*1000</f>
        <v>2178000</v>
      </c>
      <c r="AP156">
        <f>AgLabour!AP36*1000</f>
        <v>2276000</v>
      </c>
      <c r="AQ156">
        <f>AgLabour!AQ36*1000</f>
        <v>2481000</v>
      </c>
      <c r="AR156">
        <f>AgLabour!AR36*1000</f>
        <v>2751000</v>
      </c>
      <c r="AS156">
        <f>AgLabour!AS36*1000</f>
        <v>3020000</v>
      </c>
      <c r="AT156">
        <f>AgLabour!AT36*1000</f>
        <v>3242000</v>
      </c>
      <c r="AU156">
        <f>AgLabour!AU36*1000</f>
        <v>3403000</v>
      </c>
      <c r="AV156">
        <f>AgLabour!AV36*1000</f>
        <v>3514000</v>
      </c>
      <c r="AW156">
        <f>AgLabour!AW36*1000</f>
        <v>3598000</v>
      </c>
      <c r="AX156">
        <f>AgLabour!AX36*1000</f>
        <v>3675000</v>
      </c>
      <c r="AY156">
        <f>AgLabour!AY36*1000</f>
        <v>3768000</v>
      </c>
      <c r="AZ156">
        <f>AgLabour!AZ36*1000</f>
        <v>3881000</v>
      </c>
      <c r="BA156">
        <f>AgLabour!BA36*1000</f>
        <v>3984000</v>
      </c>
      <c r="BB156">
        <f>AgLabour!BB36*1000</f>
        <v>4106000</v>
      </c>
      <c r="BC156">
        <f>AgLabour!BC36*1000</f>
        <v>4232000</v>
      </c>
      <c r="BD156">
        <f t="shared" si="0"/>
        <v>2.38906358009159</v>
      </c>
    </row>
    <row r="157" spans="1:56">
      <c r="A157">
        <f>VLOOKUP(C157,SelectCntr!$A$2:$C$52,3,0)</f>
        <v>1</v>
      </c>
      <c r="B157" t="str">
        <f>AgLabour!B37</f>
        <v>Sao Tome and Principe</v>
      </c>
      <c r="C157">
        <f>AgLabour!C37</f>
        <v>193</v>
      </c>
      <c r="D157" t="str">
        <f>AgLabour!D37</f>
        <v>Sao Tome and Principe</v>
      </c>
      <c r="E157" t="str">
        <f>AgLabour!E37</f>
        <v>601</v>
      </c>
      <c r="F157" t="str">
        <f>AgLabour!F37</f>
        <v>Tot Ec Act A (1000)</v>
      </c>
      <c r="G157">
        <f>AgLabour!G37*1000</f>
        <v>20322.5806451613</v>
      </c>
      <c r="H157">
        <f>AgLabour!H37*1000</f>
        <v>19645.1612903226</v>
      </c>
      <c r="I157">
        <f>AgLabour!I37*1000</f>
        <v>18967.7419354839</v>
      </c>
      <c r="J157">
        <f>AgLabour!J37*1000</f>
        <v>18290.3225806452</v>
      </c>
      <c r="K157">
        <f>AgLabour!K37*1000</f>
        <v>17612.9032258065</v>
      </c>
      <c r="L157">
        <f>AgLabour!L37*1000</f>
        <v>17612.9032258065</v>
      </c>
      <c r="M157">
        <f>AgLabour!M37*1000</f>
        <v>17612.9032258065</v>
      </c>
      <c r="N157">
        <f>AgLabour!N37*1000</f>
        <v>17612.9032258065</v>
      </c>
      <c r="O157">
        <f>AgLabour!O37*1000</f>
        <v>16935.4838709677</v>
      </c>
      <c r="P157">
        <f>AgLabour!P37*1000</f>
        <v>16935.4838709677</v>
      </c>
      <c r="Q157">
        <f>AgLabour!Q37*1000</f>
        <v>17612.9032258065</v>
      </c>
      <c r="R157">
        <f>AgLabour!R37*1000</f>
        <v>17612.9032258065</v>
      </c>
      <c r="S157">
        <f>AgLabour!S37*1000</f>
        <v>18290.3225806452</v>
      </c>
      <c r="T157">
        <f>AgLabour!T37*1000</f>
        <v>18290.3225806452</v>
      </c>
      <c r="U157">
        <f>AgLabour!U37*1000</f>
        <v>18967.7419354839</v>
      </c>
      <c r="V157">
        <f>AgLabour!V37*1000</f>
        <v>18967.7419354839</v>
      </c>
      <c r="W157">
        <f>AgLabour!W37*1000</f>
        <v>19645.1612903226</v>
      </c>
      <c r="X157">
        <f>AgLabour!X37*1000</f>
        <v>20322.5806451613</v>
      </c>
      <c r="Y157">
        <f>AgLabour!Y37*1000</f>
        <v>20322.5806451613</v>
      </c>
      <c r="Z157">
        <f>AgLabour!Z37*1000</f>
        <v>21000</v>
      </c>
      <c r="AA157">
        <f>AgLabour!AA37*1000</f>
        <v>22000</v>
      </c>
      <c r="AB157">
        <f>AgLabour!AB37*1000</f>
        <v>22000</v>
      </c>
      <c r="AC157">
        <f>AgLabour!AC37*1000</f>
        <v>22000</v>
      </c>
      <c r="AD157">
        <f>AgLabour!AD37*1000</f>
        <v>22000</v>
      </c>
      <c r="AE157">
        <f>AgLabour!AE37*1000</f>
        <v>22000</v>
      </c>
      <c r="AF157">
        <f>AgLabour!AF37*1000</f>
        <v>23000</v>
      </c>
      <c r="AG157">
        <f>AgLabour!AG37*1000</f>
        <v>23000</v>
      </c>
      <c r="AH157">
        <f>AgLabour!AH37*1000</f>
        <v>23000</v>
      </c>
      <c r="AI157">
        <f>AgLabour!AI37*1000</f>
        <v>24000</v>
      </c>
      <c r="AJ157">
        <f>AgLabour!AJ37*1000</f>
        <v>24000</v>
      </c>
      <c r="AK157">
        <f>AgLabour!AK37*1000</f>
        <v>24000</v>
      </c>
      <c r="AL157">
        <f>AgLabour!AL37*1000</f>
        <v>25000</v>
      </c>
      <c r="AM157">
        <f>AgLabour!AM37*1000</f>
        <v>25000</v>
      </c>
      <c r="AN157">
        <f>AgLabour!AN37*1000</f>
        <v>25000</v>
      </c>
      <c r="AO157">
        <f>AgLabour!AO37*1000</f>
        <v>25000</v>
      </c>
      <c r="AP157">
        <f>AgLabour!AP37*1000</f>
        <v>26000</v>
      </c>
      <c r="AQ157">
        <f>AgLabour!AQ37*1000</f>
        <v>26000</v>
      </c>
      <c r="AR157">
        <f>AgLabour!AR37*1000</f>
        <v>27000</v>
      </c>
      <c r="AS157">
        <f>AgLabour!AS37*1000</f>
        <v>27000</v>
      </c>
      <c r="AT157">
        <f>AgLabour!AT37*1000</f>
        <v>28000</v>
      </c>
      <c r="AU157">
        <f>AgLabour!AU37*1000</f>
        <v>28000</v>
      </c>
      <c r="AV157">
        <f>AgLabour!AV37*1000</f>
        <v>28000</v>
      </c>
      <c r="AW157">
        <f>AgLabour!AW37*1000</f>
        <v>29000</v>
      </c>
      <c r="AX157">
        <f>AgLabour!AX37*1000</f>
        <v>29000</v>
      </c>
      <c r="AY157">
        <f>AgLabour!AY37*1000</f>
        <v>30000</v>
      </c>
      <c r="AZ157">
        <f>AgLabour!AZ37*1000</f>
        <v>30000</v>
      </c>
      <c r="BA157">
        <f>AgLabour!BA37*1000</f>
        <v>31000</v>
      </c>
      <c r="BB157">
        <f>AgLabour!BB37*1000</f>
        <v>31000</v>
      </c>
      <c r="BC157">
        <f>AgLabour!BC37*1000</f>
        <v>32000</v>
      </c>
      <c r="BD157">
        <f t="shared" si="0"/>
        <v>1.29076082435</v>
      </c>
    </row>
    <row r="158" spans="1:56">
      <c r="A158">
        <f>VLOOKUP(C158,SelectCntr!$A$2:$C$52,3,0)</f>
        <v>1</v>
      </c>
      <c r="B158" t="str">
        <f>AgLabour!B38</f>
        <v>Senegal</v>
      </c>
      <c r="C158">
        <f>AgLabour!C38</f>
        <v>195</v>
      </c>
      <c r="D158" t="str">
        <f>AgLabour!D38</f>
        <v>Senegal</v>
      </c>
      <c r="E158" t="str">
        <f>AgLabour!E38</f>
        <v>601</v>
      </c>
      <c r="F158" t="str">
        <f>AgLabour!F38</f>
        <v>Tot Ec Act A (1000)</v>
      </c>
      <c r="G158">
        <f>AgLabour!G38*1000</f>
        <v>1166356.75675676</v>
      </c>
      <c r="H158">
        <f>AgLabour!H38*1000</f>
        <v>1194521.62162162</v>
      </c>
      <c r="I158">
        <f>AgLabour!I38*1000</f>
        <v>1223514.86486486</v>
      </c>
      <c r="J158">
        <f>AgLabour!J38*1000</f>
        <v>1254993.24324324</v>
      </c>
      <c r="K158">
        <f>AgLabour!K38*1000</f>
        <v>1287300</v>
      </c>
      <c r="L158">
        <f>AgLabour!L38*1000</f>
        <v>1321263.51351351</v>
      </c>
      <c r="M158">
        <f>AgLabour!M38*1000</f>
        <v>1357712.16216216</v>
      </c>
      <c r="N158">
        <f>AgLabour!N38*1000</f>
        <v>1394160.81081081</v>
      </c>
      <c r="O158">
        <f>AgLabour!O38*1000</f>
        <v>1433094.59459459</v>
      </c>
      <c r="P158">
        <f>AgLabour!P38*1000</f>
        <v>1472028.37837838</v>
      </c>
      <c r="Q158">
        <f>AgLabour!Q38*1000</f>
        <v>1508477.02702703</v>
      </c>
      <c r="R158">
        <f>AgLabour!R38*1000</f>
        <v>1545754.05405405</v>
      </c>
      <c r="S158">
        <f>AgLabour!S38*1000</f>
        <v>1583031.08108108</v>
      </c>
      <c r="T158">
        <f>AgLabour!T38*1000</f>
        <v>1620308.10810811</v>
      </c>
      <c r="U158">
        <f>AgLabour!U38*1000</f>
        <v>1656756.75675676</v>
      </c>
      <c r="V158">
        <f>AgLabour!V38*1000</f>
        <v>1693205.40540541</v>
      </c>
      <c r="W158">
        <f>AgLabour!W38*1000</f>
        <v>1727997.2972973</v>
      </c>
      <c r="X158">
        <f>AgLabour!X38*1000</f>
        <v>1763617.56756757</v>
      </c>
      <c r="Y158">
        <f>AgLabour!Y38*1000</f>
        <v>1800894.59459459</v>
      </c>
      <c r="Z158">
        <f>AgLabour!Z38*1000</f>
        <v>1839000</v>
      </c>
      <c r="AA158">
        <f>AgLabour!AA38*1000</f>
        <v>1872000</v>
      </c>
      <c r="AB158">
        <f>AgLabour!AB38*1000</f>
        <v>1913000</v>
      </c>
      <c r="AC158">
        <f>AgLabour!AC38*1000</f>
        <v>1953000</v>
      </c>
      <c r="AD158">
        <f>AgLabour!AD38*1000</f>
        <v>1995000</v>
      </c>
      <c r="AE158">
        <f>AgLabour!AE38*1000</f>
        <v>2042000</v>
      </c>
      <c r="AF158">
        <f>AgLabour!AF38*1000</f>
        <v>2089000</v>
      </c>
      <c r="AG158">
        <f>AgLabour!AG38*1000</f>
        <v>2139000</v>
      </c>
      <c r="AH158">
        <f>AgLabour!AH38*1000</f>
        <v>2191000</v>
      </c>
      <c r="AI158">
        <f>AgLabour!AI38*1000</f>
        <v>2241000</v>
      </c>
      <c r="AJ158">
        <f>AgLabour!AJ38*1000</f>
        <v>2296000</v>
      </c>
      <c r="AK158">
        <f>AgLabour!AK38*1000</f>
        <v>2354000</v>
      </c>
      <c r="AL158">
        <f>AgLabour!AL38*1000</f>
        <v>2414000</v>
      </c>
      <c r="AM158">
        <f>AgLabour!AM38*1000</f>
        <v>2475000</v>
      </c>
      <c r="AN158">
        <f>AgLabour!AN38*1000</f>
        <v>2538000</v>
      </c>
      <c r="AO158">
        <f>AgLabour!AO38*1000</f>
        <v>2602000</v>
      </c>
      <c r="AP158">
        <f>AgLabour!AP38*1000</f>
        <v>2664000</v>
      </c>
      <c r="AQ158">
        <f>AgLabour!AQ38*1000</f>
        <v>2727000</v>
      </c>
      <c r="AR158">
        <f>AgLabour!AR38*1000</f>
        <v>2791000</v>
      </c>
      <c r="AS158">
        <f>AgLabour!AS38*1000</f>
        <v>2859000</v>
      </c>
      <c r="AT158">
        <f>AgLabour!AT38*1000</f>
        <v>2929000</v>
      </c>
      <c r="AU158">
        <f>AgLabour!AU38*1000</f>
        <v>3002000</v>
      </c>
      <c r="AV158">
        <f>AgLabour!AV38*1000</f>
        <v>3078000</v>
      </c>
      <c r="AW158">
        <f>AgLabour!AW38*1000</f>
        <v>3159000</v>
      </c>
      <c r="AX158">
        <f>AgLabour!AX38*1000</f>
        <v>3243000</v>
      </c>
      <c r="AY158">
        <f>AgLabour!AY38*1000</f>
        <v>3328000</v>
      </c>
      <c r="AZ158">
        <f>AgLabour!AZ38*1000</f>
        <v>3414000</v>
      </c>
      <c r="BA158">
        <f>AgLabour!BA38*1000</f>
        <v>3513000</v>
      </c>
      <c r="BB158">
        <f>AgLabour!BB38*1000</f>
        <v>3612000</v>
      </c>
      <c r="BC158">
        <f>AgLabour!BC38*1000</f>
        <v>3714000</v>
      </c>
      <c r="BD158">
        <f t="shared" si="0"/>
        <v>2.37749583425026</v>
      </c>
    </row>
    <row r="159" spans="1:56">
      <c r="A159">
        <f>VLOOKUP(C159,SelectCntr!$A$2:$C$52,3,0)</f>
        <v>2</v>
      </c>
      <c r="B159" t="str">
        <f>AgLabour!B39</f>
        <v>Seychelles</v>
      </c>
      <c r="C159">
        <f>AgLabour!C39</f>
        <v>196</v>
      </c>
      <c r="D159" t="str">
        <f>AgLabour!D39</f>
        <v>Seychelles</v>
      </c>
      <c r="E159" t="str">
        <f>AgLabour!E39</f>
        <v>601</v>
      </c>
      <c r="F159" t="str">
        <f>AgLabour!F39</f>
        <v>Tot Ec Act A (1000)</v>
      </c>
      <c r="G159">
        <f>AgLabour!G39*1000</f>
        <v>17037.037037037</v>
      </c>
      <c r="H159">
        <f>AgLabour!H39*1000</f>
        <v>17888.8888888889</v>
      </c>
      <c r="I159">
        <f>AgLabour!I39*1000</f>
        <v>18740.7407407407</v>
      </c>
      <c r="J159">
        <f>AgLabour!J39*1000</f>
        <v>18740.7407407407</v>
      </c>
      <c r="K159">
        <f>AgLabour!K39*1000</f>
        <v>18740.7407407407</v>
      </c>
      <c r="L159">
        <f>AgLabour!L39*1000</f>
        <v>19592.5925925926</v>
      </c>
      <c r="M159">
        <f>AgLabour!M39*1000</f>
        <v>19592.5925925926</v>
      </c>
      <c r="N159">
        <f>AgLabour!N39*1000</f>
        <v>19592.5925925926</v>
      </c>
      <c r="O159">
        <f>AgLabour!O39*1000</f>
        <v>19592.5925925926</v>
      </c>
      <c r="P159">
        <f>AgLabour!P39*1000</f>
        <v>19592.5925925926</v>
      </c>
      <c r="Q159">
        <f>AgLabour!Q39*1000</f>
        <v>19592.5925925926</v>
      </c>
      <c r="R159">
        <f>AgLabour!R39*1000</f>
        <v>20444.4444444444</v>
      </c>
      <c r="S159">
        <f>AgLabour!S39*1000</f>
        <v>21296.2962962963</v>
      </c>
      <c r="T159">
        <f>AgLabour!T39*1000</f>
        <v>21296.2962962963</v>
      </c>
      <c r="U159">
        <f>AgLabour!U39*1000</f>
        <v>22148.1481481481</v>
      </c>
      <c r="V159">
        <f>AgLabour!V39*1000</f>
        <v>22148.1481481481</v>
      </c>
      <c r="W159">
        <f>AgLabour!W39*1000</f>
        <v>23000</v>
      </c>
      <c r="X159">
        <f>AgLabour!X39*1000</f>
        <v>23000</v>
      </c>
      <c r="Y159">
        <f>AgLabour!Y39*1000</f>
        <v>23000</v>
      </c>
      <c r="Z159">
        <f>AgLabour!Z39*1000</f>
        <v>23000</v>
      </c>
      <c r="AA159">
        <f>AgLabour!AA39*1000</f>
        <v>23000</v>
      </c>
      <c r="AB159">
        <f>AgLabour!AB39*1000</f>
        <v>23000</v>
      </c>
      <c r="AC159">
        <f>AgLabour!AC39*1000</f>
        <v>23000</v>
      </c>
      <c r="AD159">
        <f>AgLabour!AD39*1000</f>
        <v>24000</v>
      </c>
      <c r="AE159">
        <f>AgLabour!AE39*1000</f>
        <v>24000</v>
      </c>
      <c r="AF159">
        <f>AgLabour!AF39*1000</f>
        <v>24000</v>
      </c>
      <c r="AG159">
        <f>AgLabour!AG39*1000</f>
        <v>24000</v>
      </c>
      <c r="AH159">
        <f>AgLabour!AH39*1000</f>
        <v>25000</v>
      </c>
      <c r="AI159">
        <f>AgLabour!AI39*1000</f>
        <v>25000</v>
      </c>
      <c r="AJ159">
        <f>AgLabour!AJ39*1000</f>
        <v>25000</v>
      </c>
      <c r="AK159">
        <f>AgLabour!AK39*1000</f>
        <v>26000</v>
      </c>
      <c r="AL159">
        <f>AgLabour!AL39*1000</f>
        <v>26000</v>
      </c>
      <c r="AM159">
        <f>AgLabour!AM39*1000</f>
        <v>26000</v>
      </c>
      <c r="AN159">
        <f>AgLabour!AN39*1000</f>
        <v>26000</v>
      </c>
      <c r="AO159">
        <f>AgLabour!AO39*1000</f>
        <v>27000</v>
      </c>
      <c r="AP159">
        <f>AgLabour!AP39*1000</f>
        <v>27000</v>
      </c>
      <c r="AQ159">
        <f>AgLabour!AQ39*1000</f>
        <v>27000</v>
      </c>
      <c r="AR159">
        <f>AgLabour!AR39*1000</f>
        <v>27000</v>
      </c>
      <c r="AS159">
        <f>AgLabour!AS39*1000</f>
        <v>27000</v>
      </c>
      <c r="AT159">
        <f>AgLabour!AT39*1000</f>
        <v>28000</v>
      </c>
      <c r="AU159">
        <f>AgLabour!AU39*1000</f>
        <v>28000</v>
      </c>
      <c r="AV159">
        <f>AgLabour!AV39*1000</f>
        <v>28000</v>
      </c>
      <c r="AW159">
        <f>AgLabour!AW39*1000</f>
        <v>29000</v>
      </c>
      <c r="AX159">
        <f>AgLabour!AX39*1000</f>
        <v>29000</v>
      </c>
      <c r="AY159">
        <f>AgLabour!AY39*1000</f>
        <v>29000</v>
      </c>
      <c r="AZ159">
        <f>AgLabour!AZ39*1000</f>
        <v>29000</v>
      </c>
      <c r="BA159">
        <f>AgLabour!BA39*1000</f>
        <v>30000</v>
      </c>
      <c r="BB159">
        <f>AgLabour!BB39*1000</f>
        <v>30000</v>
      </c>
      <c r="BC159">
        <f>AgLabour!BC39*1000</f>
        <v>30000</v>
      </c>
      <c r="BD159">
        <f t="shared" si="0"/>
        <v>1.08768424629173</v>
      </c>
    </row>
    <row r="160" spans="1:56">
      <c r="A160">
        <f>VLOOKUP(C160,SelectCntr!$A$2:$C$52,3,0)</f>
        <v>1</v>
      </c>
      <c r="B160" t="str">
        <f>AgLabour!B40</f>
        <v>Sierra Leone</v>
      </c>
      <c r="C160">
        <f>AgLabour!C40</f>
        <v>197</v>
      </c>
      <c r="D160" t="str">
        <f>AgLabour!D40</f>
        <v>Sierra Leone</v>
      </c>
      <c r="E160" t="str">
        <f>AgLabour!E40</f>
        <v>601</v>
      </c>
      <c r="F160" t="str">
        <f>AgLabour!F40</f>
        <v>Tot Ec Act A (1000)</v>
      </c>
      <c r="G160">
        <f>AgLabour!G40*1000</f>
        <v>795650.165016502</v>
      </c>
      <c r="H160">
        <f>AgLabour!H40*1000</f>
        <v>797617.161716172</v>
      </c>
      <c r="I160">
        <f>AgLabour!I40*1000</f>
        <v>800567.656765677</v>
      </c>
      <c r="J160">
        <f>AgLabour!J40*1000</f>
        <v>802534.653465347</v>
      </c>
      <c r="K160">
        <f>AgLabour!K40*1000</f>
        <v>805485.148514851</v>
      </c>
      <c r="L160">
        <f>AgLabour!L40*1000</f>
        <v>808435.643564356</v>
      </c>
      <c r="M160">
        <f>AgLabour!M40*1000</f>
        <v>812369.636963696</v>
      </c>
      <c r="N160">
        <f>AgLabour!N40*1000</f>
        <v>816303.630363036</v>
      </c>
      <c r="O160">
        <f>AgLabour!O40*1000</f>
        <v>819254.125412541</v>
      </c>
      <c r="P160">
        <f>AgLabour!P40*1000</f>
        <v>822204.620462046</v>
      </c>
      <c r="Q160">
        <f>AgLabour!Q40*1000</f>
        <v>829089.108910891</v>
      </c>
      <c r="R160">
        <f>AgLabour!R40*1000</f>
        <v>834990.099009901</v>
      </c>
      <c r="S160">
        <f>AgLabour!S40*1000</f>
        <v>841874.587458746</v>
      </c>
      <c r="T160">
        <f>AgLabour!T40*1000</f>
        <v>848759.075907591</v>
      </c>
      <c r="U160">
        <f>AgLabour!U40*1000</f>
        <v>855643.564356436</v>
      </c>
      <c r="V160">
        <f>AgLabour!V40*1000</f>
        <v>862528.052805281</v>
      </c>
      <c r="W160">
        <f>AgLabour!W40*1000</f>
        <v>870396.03960396</v>
      </c>
      <c r="X160">
        <f>AgLabour!X40*1000</f>
        <v>878264.02640264</v>
      </c>
      <c r="Y160">
        <f>AgLabour!Y40*1000</f>
        <v>886132.01320132</v>
      </c>
      <c r="Z160">
        <f>AgLabour!Z40*1000</f>
        <v>894000</v>
      </c>
      <c r="AA160">
        <f>AgLabour!AA40*1000</f>
        <v>910000</v>
      </c>
      <c r="AB160">
        <f>AgLabour!AB40*1000</f>
        <v>926000</v>
      </c>
      <c r="AC160">
        <f>AgLabour!AC40*1000</f>
        <v>944000</v>
      </c>
      <c r="AD160">
        <f>AgLabour!AD40*1000</f>
        <v>962000</v>
      </c>
      <c r="AE160">
        <f>AgLabour!AE40*1000</f>
        <v>985000</v>
      </c>
      <c r="AF160">
        <f>AgLabour!AF40*1000</f>
        <v>1007000</v>
      </c>
      <c r="AG160">
        <f>AgLabour!AG40*1000</f>
        <v>1032000</v>
      </c>
      <c r="AH160">
        <f>AgLabour!AH40*1000</f>
        <v>1058000</v>
      </c>
      <c r="AI160">
        <f>AgLabour!AI40*1000</f>
        <v>1076000</v>
      </c>
      <c r="AJ160">
        <f>AgLabour!AJ40*1000</f>
        <v>1083000</v>
      </c>
      <c r="AK160">
        <f>AgLabour!AK40*1000</f>
        <v>1079000</v>
      </c>
      <c r="AL160">
        <f>AgLabour!AL40*1000</f>
        <v>1069000</v>
      </c>
      <c r="AM160">
        <f>AgLabour!AM40*1000</f>
        <v>1053000</v>
      </c>
      <c r="AN160">
        <f>AgLabour!AN40*1000</f>
        <v>1036000</v>
      </c>
      <c r="AO160">
        <f>AgLabour!AO40*1000</f>
        <v>1026000</v>
      </c>
      <c r="AP160">
        <f>AgLabour!AP40*1000</f>
        <v>1016000</v>
      </c>
      <c r="AQ160">
        <f>AgLabour!AQ40*1000</f>
        <v>1013000</v>
      </c>
      <c r="AR160">
        <f>AgLabour!AR40*1000</f>
        <v>1013000</v>
      </c>
      <c r="AS160">
        <f>AgLabour!AS40*1000</f>
        <v>1023000</v>
      </c>
      <c r="AT160">
        <f>AgLabour!AT40*1000</f>
        <v>1041000</v>
      </c>
      <c r="AU160">
        <f>AgLabour!AU40*1000</f>
        <v>1070000</v>
      </c>
      <c r="AV160">
        <f>AgLabour!AV40*1000</f>
        <v>1106000</v>
      </c>
      <c r="AW160">
        <f>AgLabour!AW40*1000</f>
        <v>1149000</v>
      </c>
      <c r="AX160">
        <f>AgLabour!AX40*1000</f>
        <v>1190000</v>
      </c>
      <c r="AY160">
        <f>AgLabour!AY40*1000</f>
        <v>1225000</v>
      </c>
      <c r="AZ160">
        <f>AgLabour!AZ40*1000</f>
        <v>1253000</v>
      </c>
      <c r="BA160">
        <f>AgLabour!BA40*1000</f>
        <v>1274000</v>
      </c>
      <c r="BB160">
        <f>AgLabour!BB40*1000</f>
        <v>1293000</v>
      </c>
      <c r="BC160">
        <f>AgLabour!BC40*1000</f>
        <v>1309000</v>
      </c>
      <c r="BD160">
        <f t="shared" si="0"/>
        <v>0.995069272155269</v>
      </c>
    </row>
    <row r="161" spans="1:56">
      <c r="A161">
        <f>VLOOKUP(C161,SelectCntr!$A$2:$C$52,3,0)</f>
        <v>2</v>
      </c>
      <c r="B161" t="str">
        <f>AgLabour!B41</f>
        <v>Somalia</v>
      </c>
      <c r="C161">
        <f>AgLabour!C41</f>
        <v>201</v>
      </c>
      <c r="D161" t="str">
        <f>AgLabour!D41</f>
        <v>Somalia</v>
      </c>
      <c r="E161" t="str">
        <f>AgLabour!E41</f>
        <v>601</v>
      </c>
      <c r="F161" t="str">
        <f>AgLabour!F41</f>
        <v>Tot Ec Act A (1000)</v>
      </c>
      <c r="G161">
        <f>AgLabour!G41*1000</f>
        <v>979098.824553766</v>
      </c>
      <c r="H161">
        <f>AgLabour!H41*1000</f>
        <v>994666.08619939</v>
      </c>
      <c r="I161">
        <f>AgLabour!I41*1000</f>
        <v>1010233.34784502</v>
      </c>
      <c r="J161">
        <f>AgLabour!J41*1000</f>
        <v>1026619.93905094</v>
      </c>
      <c r="K161">
        <f>AgLabour!K41*1000</f>
        <v>1043006.53025686</v>
      </c>
      <c r="L161">
        <f>AgLabour!L41*1000</f>
        <v>1062670.43970396</v>
      </c>
      <c r="M161">
        <f>AgLabour!M41*1000</f>
        <v>1083973.00827166</v>
      </c>
      <c r="N161">
        <f>AgLabour!N41*1000</f>
        <v>1106094.90639965</v>
      </c>
      <c r="O161">
        <f>AgLabour!O41*1000</f>
        <v>1124939.48628646</v>
      </c>
      <c r="P161">
        <f>AgLabour!P41*1000</f>
        <v>1138868.08881149</v>
      </c>
      <c r="Q161">
        <f>AgLabour!Q41*1000</f>
        <v>1144603.39573357</v>
      </c>
      <c r="R161">
        <f>AgLabour!R41*1000</f>
        <v>1143784.06617327</v>
      </c>
      <c r="S161">
        <f>AgLabour!S41*1000</f>
        <v>1150338.70265564</v>
      </c>
      <c r="T161">
        <f>AgLabour!T41*1000</f>
        <v>1183931.21462778</v>
      </c>
      <c r="U161">
        <f>AgLabour!U41*1000</f>
        <v>1252754.89769264</v>
      </c>
      <c r="V161">
        <f>AgLabour!V41*1000</f>
        <v>1365003.0474532</v>
      </c>
      <c r="W161">
        <f>AgLabour!W41*1000</f>
        <v>1510024.3796256</v>
      </c>
      <c r="X161">
        <f>AgLabour!X41*1000</f>
        <v>1664877.66652155</v>
      </c>
      <c r="Y161">
        <f>AgLabour!Y41*1000</f>
        <v>1795970.39616892</v>
      </c>
      <c r="Z161">
        <f>AgLabour!Z41*1000</f>
        <v>1882000</v>
      </c>
      <c r="AA161">
        <f>AgLabour!AA41*1000</f>
        <v>1919000</v>
      </c>
      <c r="AB161">
        <f>AgLabour!AB41*1000</f>
        <v>1913000</v>
      </c>
      <c r="AC161">
        <f>AgLabour!AC41*1000</f>
        <v>1885000</v>
      </c>
      <c r="AD161">
        <f>AgLabour!AD41*1000</f>
        <v>1852000</v>
      </c>
      <c r="AE161">
        <f>AgLabour!AE41*1000</f>
        <v>1829000</v>
      </c>
      <c r="AF161">
        <f>AgLabour!AF41*1000</f>
        <v>1822000</v>
      </c>
      <c r="AG161">
        <f>AgLabour!AG41*1000</f>
        <v>1834000</v>
      </c>
      <c r="AH161">
        <f>AgLabour!AH41*1000</f>
        <v>1850000</v>
      </c>
      <c r="AI161">
        <f>AgLabour!AI41*1000</f>
        <v>1865000</v>
      </c>
      <c r="AJ161">
        <f>AgLabour!AJ41*1000</f>
        <v>1875000</v>
      </c>
      <c r="AK161">
        <f>AgLabour!AK41*1000</f>
        <v>1873000</v>
      </c>
      <c r="AL161">
        <f>AgLabour!AL41*1000</f>
        <v>1864000</v>
      </c>
      <c r="AM161">
        <f>AgLabour!AM41*1000</f>
        <v>1851000</v>
      </c>
      <c r="AN161">
        <f>AgLabour!AN41*1000</f>
        <v>1847000</v>
      </c>
      <c r="AO161">
        <f>AgLabour!AO41*1000</f>
        <v>1855000</v>
      </c>
      <c r="AP161">
        <f>AgLabour!AP41*1000</f>
        <v>1878000</v>
      </c>
      <c r="AQ161">
        <f>AgLabour!AQ41*1000</f>
        <v>1915000</v>
      </c>
      <c r="AR161">
        <f>AgLabour!AR41*1000</f>
        <v>1958000</v>
      </c>
      <c r="AS161">
        <f>AgLabour!AS41*1000</f>
        <v>2004000</v>
      </c>
      <c r="AT161">
        <f>AgLabour!AT41*1000</f>
        <v>2048000</v>
      </c>
      <c r="AU161">
        <f>AgLabour!AU41*1000</f>
        <v>2091000</v>
      </c>
      <c r="AV161">
        <f>AgLabour!AV41*1000</f>
        <v>2132000</v>
      </c>
      <c r="AW161">
        <f>AgLabour!AW41*1000</f>
        <v>2173000</v>
      </c>
      <c r="AX161">
        <f>AgLabour!AX41*1000</f>
        <v>2210000</v>
      </c>
      <c r="AY161">
        <f>AgLabour!AY41*1000</f>
        <v>2247000</v>
      </c>
      <c r="AZ161">
        <f>AgLabour!AZ41*1000</f>
        <v>2283000</v>
      </c>
      <c r="BA161">
        <f>AgLabour!BA41*1000</f>
        <v>2321000</v>
      </c>
      <c r="BB161">
        <f>AgLabour!BB41*1000</f>
        <v>2356000</v>
      </c>
      <c r="BC161">
        <f>AgLabour!BC41*1000</f>
        <v>2396000</v>
      </c>
      <c r="BD161">
        <f t="shared" si="0"/>
        <v>1.8857954267548</v>
      </c>
    </row>
    <row r="162" spans="1:56">
      <c r="A162">
        <f>VLOOKUP(C162,SelectCntr!$A$2:$C$52,3,0)</f>
        <v>3</v>
      </c>
      <c r="B162" t="str">
        <f>AgLabour!B42</f>
        <v>South Africa</v>
      </c>
      <c r="C162">
        <f>AgLabour!C42</f>
        <v>202</v>
      </c>
      <c r="D162" t="str">
        <f>AgLabour!D42</f>
        <v>South Africa</v>
      </c>
      <c r="E162" t="str">
        <f>AgLabour!E42</f>
        <v>601</v>
      </c>
      <c r="F162" t="str">
        <f>AgLabour!F42</f>
        <v>Tot Ec Act A (1000)</v>
      </c>
      <c r="G162">
        <f>AgLabour!G42*1000</f>
        <v>2116141.17647059</v>
      </c>
      <c r="H162">
        <f>AgLabour!H42*1000</f>
        <v>2129882.35294118</v>
      </c>
      <c r="I162">
        <f>AgLabour!I42*1000</f>
        <v>2141905.88235294</v>
      </c>
      <c r="J162">
        <f>AgLabour!J42*1000</f>
        <v>2153929.41176471</v>
      </c>
      <c r="K162">
        <f>AgLabour!K42*1000</f>
        <v>2165094.11764706</v>
      </c>
      <c r="L162">
        <f>AgLabour!L42*1000</f>
        <v>2175400</v>
      </c>
      <c r="M162">
        <f>AgLabour!M42*1000</f>
        <v>2183988.23529412</v>
      </c>
      <c r="N162">
        <f>AgLabour!N42*1000</f>
        <v>2192576.47058824</v>
      </c>
      <c r="O162">
        <f>AgLabour!O42*1000</f>
        <v>2200305.88235294</v>
      </c>
      <c r="P162">
        <f>AgLabour!P42*1000</f>
        <v>2208035.29411765</v>
      </c>
      <c r="Q162">
        <f>AgLabour!Q42*1000</f>
        <v>2169388.23529412</v>
      </c>
      <c r="R162">
        <f>AgLabour!R42*1000</f>
        <v>2127305.88235294</v>
      </c>
      <c r="S162">
        <f>AgLabour!S42*1000</f>
        <v>2081788.23529412</v>
      </c>
      <c r="T162">
        <f>AgLabour!T42*1000</f>
        <v>2031117.64705882</v>
      </c>
      <c r="U162">
        <f>AgLabour!U42*1000</f>
        <v>1974435.29411765</v>
      </c>
      <c r="V162">
        <f>AgLabour!V42*1000</f>
        <v>1910882.35294118</v>
      </c>
      <c r="W162">
        <f>AgLabour!W42*1000</f>
        <v>1842176.47058824</v>
      </c>
      <c r="X162">
        <f>AgLabour!X42*1000</f>
        <v>1768317.64705882</v>
      </c>
      <c r="Y162">
        <f>AgLabour!Y42*1000</f>
        <v>1689305.88235294</v>
      </c>
      <c r="Z162">
        <f>AgLabour!Z42*1000</f>
        <v>1606000</v>
      </c>
      <c r="AA162">
        <f>AgLabour!AA42*1000</f>
        <v>1616000</v>
      </c>
      <c r="AB162">
        <f>AgLabour!AB42*1000</f>
        <v>1628000</v>
      </c>
      <c r="AC162">
        <f>AgLabour!AC42*1000</f>
        <v>1640000</v>
      </c>
      <c r="AD162">
        <f>AgLabour!AD42*1000</f>
        <v>1648000</v>
      </c>
      <c r="AE162">
        <f>AgLabour!AE42*1000</f>
        <v>1655000</v>
      </c>
      <c r="AF162">
        <f>AgLabour!AF42*1000</f>
        <v>1650000</v>
      </c>
      <c r="AG162">
        <f>AgLabour!AG42*1000</f>
        <v>1641000</v>
      </c>
      <c r="AH162">
        <f>AgLabour!AH42*1000</f>
        <v>1629000</v>
      </c>
      <c r="AI162">
        <f>AgLabour!AI42*1000</f>
        <v>1620000</v>
      </c>
      <c r="AJ162">
        <f>AgLabour!AJ42*1000</f>
        <v>1614000</v>
      </c>
      <c r="AK162">
        <f>AgLabour!AK42*1000</f>
        <v>1605000</v>
      </c>
      <c r="AL162">
        <f>AgLabour!AL42*1000</f>
        <v>1603000</v>
      </c>
      <c r="AM162">
        <f>AgLabour!AM42*1000</f>
        <v>1601000</v>
      </c>
      <c r="AN162">
        <f>AgLabour!AN42*1000</f>
        <v>1595000</v>
      </c>
      <c r="AO162">
        <f>AgLabour!AO42*1000</f>
        <v>1584000</v>
      </c>
      <c r="AP162">
        <f>AgLabour!AP42*1000</f>
        <v>1568000</v>
      </c>
      <c r="AQ162">
        <f>AgLabour!AQ42*1000</f>
        <v>1548000</v>
      </c>
      <c r="AR162">
        <f>AgLabour!AR42*1000</f>
        <v>1527000</v>
      </c>
      <c r="AS162">
        <f>AgLabour!AS42*1000</f>
        <v>1506000</v>
      </c>
      <c r="AT162">
        <f>AgLabour!AT42*1000</f>
        <v>1482000</v>
      </c>
      <c r="AU162">
        <f>AgLabour!AU42*1000</f>
        <v>1458000</v>
      </c>
      <c r="AV162">
        <f>AgLabour!AV42*1000</f>
        <v>1433000</v>
      </c>
      <c r="AW162">
        <f>AgLabour!AW42*1000</f>
        <v>1408000</v>
      </c>
      <c r="AX162">
        <f>AgLabour!AX42*1000</f>
        <v>1375000</v>
      </c>
      <c r="AY162">
        <f>AgLabour!AY42*1000</f>
        <v>1341000</v>
      </c>
      <c r="AZ162">
        <f>AgLabour!AZ42*1000</f>
        <v>1306000</v>
      </c>
      <c r="BA162">
        <f>AgLabour!BA42*1000</f>
        <v>1286000</v>
      </c>
      <c r="BB162">
        <f>AgLabour!BB42*1000</f>
        <v>1254000</v>
      </c>
      <c r="BC162">
        <f>AgLabour!BC42*1000</f>
        <v>1221000</v>
      </c>
      <c r="BD162">
        <f t="shared" si="0"/>
        <v>-1.16495490828228</v>
      </c>
    </row>
    <row r="163" s="59" customFormat="1" spans="1:56">
      <c r="A163">
        <f>VLOOKUP(C163,SelectCntr!$A$2:$C$52,3,0)</f>
        <v>0</v>
      </c>
      <c r="B163" s="59" t="str">
        <f>AgLabour!B43</f>
        <v>Western Sahara</v>
      </c>
      <c r="C163" s="59">
        <f>AgLabour!C43</f>
        <v>205</v>
      </c>
      <c r="D163" s="59" t="str">
        <f>AgLabour!D43</f>
        <v>Western Sahara</v>
      </c>
      <c r="E163" s="59" t="str">
        <f>AgLabour!E43</f>
        <v>601</v>
      </c>
      <c r="F163" s="59" t="str">
        <f>AgLabour!F43</f>
        <v>Tot Ec Act A (1000)</v>
      </c>
      <c r="G163" s="59">
        <f>AgLabour!G43*1000</f>
        <v>11875</v>
      </c>
      <c r="H163" s="59">
        <f>AgLabour!H43*1000</f>
        <v>11875</v>
      </c>
      <c r="I163" s="59">
        <f>AgLabour!I43*1000</f>
        <v>13062.5</v>
      </c>
      <c r="J163" s="59">
        <f>AgLabour!J43*1000</f>
        <v>14250</v>
      </c>
      <c r="K163" s="59">
        <f>AgLabour!K43*1000</f>
        <v>15437.5</v>
      </c>
      <c r="L163" s="59">
        <f>AgLabour!L43*1000</f>
        <v>16625</v>
      </c>
      <c r="M163" s="59">
        <f>AgLabour!M43*1000</f>
        <v>19000</v>
      </c>
      <c r="N163" s="59">
        <f>AgLabour!N43*1000</f>
        <v>20187.5</v>
      </c>
      <c r="O163" s="59">
        <f>AgLabour!O43*1000</f>
        <v>21375</v>
      </c>
      <c r="P163" s="59">
        <f>AgLabour!P43*1000</f>
        <v>22562.5</v>
      </c>
      <c r="Q163" s="59">
        <f>AgLabour!Q43*1000</f>
        <v>21375</v>
      </c>
      <c r="R163" s="59">
        <f>AgLabour!R43*1000</f>
        <v>20187.5</v>
      </c>
      <c r="S163" s="59">
        <f>AgLabour!S43*1000</f>
        <v>19000</v>
      </c>
      <c r="T163" s="59">
        <f>AgLabour!T43*1000</f>
        <v>19000</v>
      </c>
      <c r="U163" s="59">
        <f>AgLabour!U43*1000</f>
        <v>20187.5</v>
      </c>
      <c r="V163" s="59">
        <f>AgLabour!V43*1000</f>
        <v>22562.5</v>
      </c>
      <c r="W163" s="59">
        <f>AgLabour!W43*1000</f>
        <v>26125</v>
      </c>
      <c r="X163" s="59">
        <f>AgLabour!X43*1000</f>
        <v>30875</v>
      </c>
      <c r="Y163" s="59">
        <f>AgLabour!Y43*1000</f>
        <v>35625</v>
      </c>
      <c r="Z163" s="59">
        <f>AgLabour!Z43*1000</f>
        <v>38000</v>
      </c>
      <c r="AA163" s="59">
        <f>AgLabour!AA43*1000</f>
        <v>40000</v>
      </c>
      <c r="AB163" s="59">
        <f>AgLabour!AB43*1000</f>
        <v>41000</v>
      </c>
      <c r="AC163" s="59">
        <f>AgLabour!AC43*1000</f>
        <v>41000</v>
      </c>
      <c r="AD163" s="59">
        <f>AgLabour!AD43*1000</f>
        <v>41000</v>
      </c>
      <c r="AE163" s="59">
        <f>AgLabour!AE43*1000</f>
        <v>41000</v>
      </c>
      <c r="AF163" s="59">
        <f>AgLabour!AF43*1000</f>
        <v>41000</v>
      </c>
      <c r="AG163" s="59">
        <f>AgLabour!AG43*1000</f>
        <v>41000</v>
      </c>
      <c r="AH163" s="59">
        <f>AgLabour!AH43*1000</f>
        <v>42000</v>
      </c>
      <c r="AI163" s="59">
        <f>AgLabour!AI43*1000</f>
        <v>42000</v>
      </c>
      <c r="AJ163" s="59">
        <f>AgLabour!AJ43*1000</f>
        <v>42000</v>
      </c>
      <c r="AK163" s="59">
        <f>AgLabour!AK43*1000</f>
        <v>43000</v>
      </c>
      <c r="AL163" s="59">
        <f>AgLabour!AL43*1000</f>
        <v>43000</v>
      </c>
      <c r="AM163" s="59">
        <f>AgLabour!AM43*1000</f>
        <v>44000</v>
      </c>
      <c r="AN163" s="59">
        <f>AgLabour!AN43*1000</f>
        <v>45000</v>
      </c>
      <c r="AO163" s="59">
        <f>AgLabour!AO43*1000</f>
        <v>46000</v>
      </c>
      <c r="AP163" s="59">
        <f>AgLabour!AP43*1000</f>
        <v>46000</v>
      </c>
      <c r="AQ163" s="59">
        <f>AgLabour!AQ43*1000</f>
        <v>47000</v>
      </c>
      <c r="AR163" s="59">
        <f>AgLabour!AR43*1000</f>
        <v>49000</v>
      </c>
      <c r="AS163" s="59">
        <f>AgLabour!AS43*1000</f>
        <v>50000</v>
      </c>
      <c r="AT163" s="59">
        <f>AgLabour!AT43*1000</f>
        <v>53000</v>
      </c>
      <c r="AU163" s="59">
        <f>AgLabour!AU43*1000</f>
        <v>56000</v>
      </c>
      <c r="AV163" s="59">
        <f>AgLabour!AV43*1000</f>
        <v>60000</v>
      </c>
      <c r="AW163" s="59">
        <f>AgLabour!AW43*1000</f>
        <v>64000</v>
      </c>
      <c r="AX163" s="59">
        <f>AgLabour!AX43*1000</f>
        <v>68000</v>
      </c>
      <c r="AY163" s="59">
        <f>AgLabour!AY43*1000</f>
        <v>71000</v>
      </c>
      <c r="AZ163" s="59">
        <f>AgLabour!AZ43*1000</f>
        <v>74000</v>
      </c>
      <c r="BA163" s="59">
        <f>AgLabour!BA43*1000</f>
        <v>76000</v>
      </c>
      <c r="BB163" s="59">
        <f>AgLabour!BB43*1000</f>
        <v>78000</v>
      </c>
      <c r="BC163" s="59">
        <f>AgLabour!BC43*1000</f>
        <v>80000</v>
      </c>
      <c r="BD163">
        <f t="shared" si="0"/>
        <v>3.69037669455603</v>
      </c>
    </row>
    <row r="164" spans="1:56">
      <c r="A164">
        <f>VLOOKUP(C164,SelectCntr!$A$2:$C$52,3,0)</f>
        <v>2</v>
      </c>
      <c r="B164" t="str">
        <f>AgLabour!B44</f>
        <v>Sudan</v>
      </c>
      <c r="C164">
        <f>AgLabour!C44</f>
        <v>206</v>
      </c>
      <c r="D164" t="str">
        <f>AgLabour!D44</f>
        <v>Sudan</v>
      </c>
      <c r="E164" t="str">
        <f>AgLabour!E44</f>
        <v>601</v>
      </c>
      <c r="F164" t="str">
        <f>AgLabour!F44</f>
        <v>Tot Ec Act A (1000)</v>
      </c>
      <c r="G164">
        <f>AgLabour!G44*1000</f>
        <v>3439760.64441887</v>
      </c>
      <c r="H164">
        <f>AgLabour!H44*1000</f>
        <v>3479051.78365938</v>
      </c>
      <c r="I164">
        <f>AgLabour!I44*1000</f>
        <v>3519235.90333717</v>
      </c>
      <c r="J164">
        <f>AgLabour!J44*1000</f>
        <v>3560313.00345224</v>
      </c>
      <c r="K164">
        <f>AgLabour!K44*1000</f>
        <v>3601390.10356732</v>
      </c>
      <c r="L164">
        <f>AgLabour!L44*1000</f>
        <v>3643360.18411968</v>
      </c>
      <c r="M164">
        <f>AgLabour!M44*1000</f>
        <v>3686223.24510932</v>
      </c>
      <c r="N164">
        <f>AgLabour!N44*1000</f>
        <v>3731765.24741082</v>
      </c>
      <c r="O164">
        <f>AgLabour!O44*1000</f>
        <v>3780879.17146145</v>
      </c>
      <c r="P164">
        <f>AgLabour!P44*1000</f>
        <v>3835350.97813579</v>
      </c>
      <c r="Q164">
        <f>AgLabour!Q44*1000</f>
        <v>3899645.56962025</v>
      </c>
      <c r="R164">
        <f>AgLabour!R44*1000</f>
        <v>3970191.02416571</v>
      </c>
      <c r="S164">
        <f>AgLabour!S44*1000</f>
        <v>4045201.38089758</v>
      </c>
      <c r="T164">
        <f>AgLabour!T44*1000</f>
        <v>4123783.6593786</v>
      </c>
      <c r="U164">
        <f>AgLabour!U44*1000</f>
        <v>4205044.87917146</v>
      </c>
      <c r="V164">
        <f>AgLabour!V44*1000</f>
        <v>4288985.04027618</v>
      </c>
      <c r="W164">
        <f>AgLabour!W44*1000</f>
        <v>4375604.14269275</v>
      </c>
      <c r="X164">
        <f>AgLabour!X44*1000</f>
        <v>4464009.20598389</v>
      </c>
      <c r="Y164">
        <f>AgLabour!Y44*1000</f>
        <v>4557772.15189873</v>
      </c>
      <c r="Z164">
        <f>AgLabour!Z44*1000</f>
        <v>4656000</v>
      </c>
      <c r="AA164">
        <f>AgLabour!AA44*1000</f>
        <v>4796000</v>
      </c>
      <c r="AB164">
        <f>AgLabour!AB44*1000</f>
        <v>4942000</v>
      </c>
      <c r="AC164">
        <f>AgLabour!AC44*1000</f>
        <v>5088000</v>
      </c>
      <c r="AD164">
        <f>AgLabour!AD44*1000</f>
        <v>5125000</v>
      </c>
      <c r="AE164">
        <f>AgLabour!AE44*1000</f>
        <v>5149000</v>
      </c>
      <c r="AF164">
        <f>AgLabour!AF44*1000</f>
        <v>5160000</v>
      </c>
      <c r="AG164">
        <f>AgLabour!AG44*1000</f>
        <v>5160000</v>
      </c>
      <c r="AH164">
        <f>AgLabour!AH44*1000</f>
        <v>5154000</v>
      </c>
      <c r="AI164">
        <f>AgLabour!AI44*1000</f>
        <v>5150000</v>
      </c>
      <c r="AJ164">
        <f>AgLabour!AJ44*1000</f>
        <v>5151000</v>
      </c>
      <c r="AK164">
        <f>AgLabour!AK44*1000</f>
        <v>5259000</v>
      </c>
      <c r="AL164">
        <f>AgLabour!AL44*1000</f>
        <v>5359000</v>
      </c>
      <c r="AM164">
        <f>AgLabour!AM44*1000</f>
        <v>5438000</v>
      </c>
      <c r="AN164">
        <f>AgLabour!AN44*1000</f>
        <v>5610000</v>
      </c>
      <c r="AO164">
        <f>AgLabour!AO44*1000</f>
        <v>5760000</v>
      </c>
      <c r="AP164">
        <f>AgLabour!AP44*1000</f>
        <v>5898000</v>
      </c>
      <c r="AQ164">
        <f>AgLabour!AQ44*1000</f>
        <v>5980000</v>
      </c>
      <c r="AR164">
        <f>AgLabour!AR44*1000</f>
        <v>6063000</v>
      </c>
      <c r="AS164">
        <f>AgLabour!AS44*1000</f>
        <v>6144000</v>
      </c>
      <c r="AT164">
        <f>AgLabour!AT44*1000</f>
        <v>6223000</v>
      </c>
      <c r="AU164">
        <f>AgLabour!AU44*1000</f>
        <v>6289000</v>
      </c>
      <c r="AV164">
        <f>AgLabour!AV44*1000</f>
        <v>6354000</v>
      </c>
      <c r="AW164">
        <f>AgLabour!AW44*1000</f>
        <v>6422000</v>
      </c>
      <c r="AX164">
        <f>AgLabour!AX44*1000</f>
        <v>6489000</v>
      </c>
      <c r="AY164">
        <f>AgLabour!AY44*1000</f>
        <v>6566000</v>
      </c>
      <c r="AZ164">
        <f>AgLabour!AZ44*1000</f>
        <v>6653000</v>
      </c>
      <c r="BA164">
        <f>AgLabour!BA44*1000</f>
        <v>6789000</v>
      </c>
      <c r="BB164">
        <f>AgLabour!BB44*1000</f>
        <v>6901000</v>
      </c>
      <c r="BC164">
        <f>AgLabour!BC44*1000</f>
        <v>7014000</v>
      </c>
      <c r="BD164">
        <f t="shared" si="0"/>
        <v>1.52936816626317</v>
      </c>
    </row>
    <row r="165" spans="1:56">
      <c r="A165">
        <f>VLOOKUP(C165,SelectCntr!$A$2:$C$52,3,0)</f>
        <v>3</v>
      </c>
      <c r="B165" t="str">
        <f>AgLabour!B45</f>
        <v>Swaziland</v>
      </c>
      <c r="C165">
        <f>AgLabour!C45</f>
        <v>209</v>
      </c>
      <c r="D165" t="str">
        <f>AgLabour!D45</f>
        <v>Swaziland</v>
      </c>
      <c r="E165" t="str">
        <f>AgLabour!E45</f>
        <v>601</v>
      </c>
      <c r="F165" t="str">
        <f>AgLabour!F45</f>
        <v>Tot Ec Act A (1000)</v>
      </c>
      <c r="G165">
        <f>AgLabour!G45*1000</f>
        <v>118000</v>
      </c>
      <c r="H165">
        <f>AgLabour!H45*1000</f>
        <v>118000</v>
      </c>
      <c r="I165">
        <f>AgLabour!I45*1000</f>
        <v>118000</v>
      </c>
      <c r="J165">
        <f>AgLabour!J45*1000</f>
        <v>118000</v>
      </c>
      <c r="K165">
        <f>AgLabour!K45*1000</f>
        <v>118000</v>
      </c>
      <c r="L165">
        <f>AgLabour!L45*1000</f>
        <v>118000</v>
      </c>
      <c r="M165">
        <f>AgLabour!M45*1000</f>
        <v>118000</v>
      </c>
      <c r="N165">
        <f>AgLabour!N45*1000</f>
        <v>118000</v>
      </c>
      <c r="O165">
        <f>AgLabour!O45*1000</f>
        <v>118000</v>
      </c>
      <c r="P165">
        <f>AgLabour!P45*1000</f>
        <v>119145.631067961</v>
      </c>
      <c r="Q165">
        <f>AgLabour!Q45*1000</f>
        <v>119145.631067961</v>
      </c>
      <c r="R165">
        <f>AgLabour!R45*1000</f>
        <v>119145.631067961</v>
      </c>
      <c r="S165">
        <f>AgLabour!S45*1000</f>
        <v>119145.631067961</v>
      </c>
      <c r="T165">
        <f>AgLabour!T45*1000</f>
        <v>119145.631067961</v>
      </c>
      <c r="U165">
        <f>AgLabour!U45*1000</f>
        <v>119145.631067961</v>
      </c>
      <c r="V165">
        <f>AgLabour!V45*1000</f>
        <v>119145.631067961</v>
      </c>
      <c r="W165">
        <f>AgLabour!W45*1000</f>
        <v>119145.631067961</v>
      </c>
      <c r="X165">
        <f>AgLabour!X45*1000</f>
        <v>119145.631067961</v>
      </c>
      <c r="Y165">
        <f>AgLabour!Y45*1000</f>
        <v>118000</v>
      </c>
      <c r="Z165">
        <f>AgLabour!Z45*1000</f>
        <v>118000</v>
      </c>
      <c r="AA165">
        <f>AgLabour!AA45*1000</f>
        <v>119000</v>
      </c>
      <c r="AB165">
        <f>AgLabour!AB45*1000</f>
        <v>120000</v>
      </c>
      <c r="AC165">
        <f>AgLabour!AC45*1000</f>
        <v>121000</v>
      </c>
      <c r="AD165">
        <f>AgLabour!AD45*1000</f>
        <v>123000</v>
      </c>
      <c r="AE165">
        <f>AgLabour!AE45*1000</f>
        <v>125000</v>
      </c>
      <c r="AF165">
        <f>AgLabour!AF45*1000</f>
        <v>128000</v>
      </c>
      <c r="AG165">
        <f>AgLabour!AG45*1000</f>
        <v>131000</v>
      </c>
      <c r="AH165">
        <f>AgLabour!AH45*1000</f>
        <v>135000</v>
      </c>
      <c r="AI165">
        <f>AgLabour!AI45*1000</f>
        <v>138000</v>
      </c>
      <c r="AJ165">
        <f>AgLabour!AJ45*1000</f>
        <v>139000</v>
      </c>
      <c r="AK165">
        <f>AgLabour!AK45*1000</f>
        <v>141000</v>
      </c>
      <c r="AL165">
        <f>AgLabour!AL45*1000</f>
        <v>142000</v>
      </c>
      <c r="AM165">
        <f>AgLabour!AM45*1000</f>
        <v>143000</v>
      </c>
      <c r="AN165">
        <f>AgLabour!AN45*1000</f>
        <v>143000</v>
      </c>
      <c r="AO165">
        <f>AgLabour!AO45*1000</f>
        <v>144000</v>
      </c>
      <c r="AP165">
        <f>AgLabour!AP45*1000</f>
        <v>145000</v>
      </c>
      <c r="AQ165">
        <f>AgLabour!AQ45*1000</f>
        <v>146000</v>
      </c>
      <c r="AR165">
        <f>AgLabour!AR45*1000</f>
        <v>147000</v>
      </c>
      <c r="AS165">
        <f>AgLabour!AS45*1000</f>
        <v>148000</v>
      </c>
      <c r="AT165">
        <f>AgLabour!AT45*1000</f>
        <v>148000</v>
      </c>
      <c r="AU165">
        <f>AgLabour!AU45*1000</f>
        <v>147000</v>
      </c>
      <c r="AV165">
        <f>AgLabour!AV45*1000</f>
        <v>146000</v>
      </c>
      <c r="AW165">
        <f>AgLabour!AW45*1000</f>
        <v>144000</v>
      </c>
      <c r="AX165">
        <f>AgLabour!AX45*1000</f>
        <v>142000</v>
      </c>
      <c r="AY165">
        <f>AgLabour!AY45*1000</f>
        <v>141000</v>
      </c>
      <c r="AZ165">
        <f>AgLabour!AZ45*1000</f>
        <v>139000</v>
      </c>
      <c r="BA165">
        <f>AgLabour!BA45*1000</f>
        <v>139000</v>
      </c>
      <c r="BB165">
        <f>AgLabour!BB45*1000</f>
        <v>139000</v>
      </c>
      <c r="BC165">
        <f>AgLabour!BC45*1000</f>
        <v>138000</v>
      </c>
      <c r="BD165">
        <f t="shared" si="0"/>
        <v>0.565305658690796</v>
      </c>
    </row>
    <row r="166" spans="1:56">
      <c r="A166">
        <f>VLOOKUP(C166,SelectCntr!$A$2:$C$52,3,0)</f>
        <v>2</v>
      </c>
      <c r="B166" t="str">
        <f>AgLabour!B46</f>
        <v>United Republic of Tanzania</v>
      </c>
      <c r="C166">
        <f>AgLabour!C46</f>
        <v>215</v>
      </c>
      <c r="D166" t="str">
        <f>AgLabour!D46</f>
        <v>United Republic of Tanzania</v>
      </c>
      <c r="E166" t="str">
        <f>AgLabour!E46</f>
        <v>601</v>
      </c>
      <c r="F166" t="str">
        <f>AgLabour!F46</f>
        <v>Tot Ec Act A (1000)</v>
      </c>
      <c r="G166">
        <f>AgLabour!G46*1000</f>
        <v>4949711.50378651</v>
      </c>
      <c r="H166">
        <f>AgLabour!H46*1000</f>
        <v>5071694.91525424</v>
      </c>
      <c r="I166">
        <f>AgLabour!I46*1000</f>
        <v>5197431.66245943</v>
      </c>
      <c r="J166">
        <f>AgLabour!J46*1000</f>
        <v>5327860.07933646</v>
      </c>
      <c r="K166">
        <f>AgLabour!K46*1000</f>
        <v>5462041.83195096</v>
      </c>
      <c r="L166">
        <f>AgLabour!L46*1000</f>
        <v>5599038.58636855</v>
      </c>
      <c r="M166">
        <f>AgLabour!M46*1000</f>
        <v>5740727.01045799</v>
      </c>
      <c r="N166">
        <f>AgLabour!N46*1000</f>
        <v>5886168.77028489</v>
      </c>
      <c r="O166">
        <f>AgLabour!O46*1000</f>
        <v>6039117.20158673</v>
      </c>
      <c r="P166">
        <f>AgLabour!P46*1000</f>
        <v>6198633.97042914</v>
      </c>
      <c r="Q166">
        <f>AgLabour!Q46*1000</f>
        <v>6344075.73025604</v>
      </c>
      <c r="R166">
        <f>AgLabour!R46*1000</f>
        <v>6496085.82762351</v>
      </c>
      <c r="S166">
        <f>AgLabour!S46*1000</f>
        <v>6651849.26072845</v>
      </c>
      <c r="T166">
        <f>AgLabour!T46*1000</f>
        <v>6811366.02957086</v>
      </c>
      <c r="U166">
        <f>AgLabour!U46*1000</f>
        <v>6971821.13234764</v>
      </c>
      <c r="V166">
        <f>AgLabour!V46*1000</f>
        <v>7134152.90299315</v>
      </c>
      <c r="W166">
        <f>AgLabour!W46*1000</f>
        <v>7298361.34150739</v>
      </c>
      <c r="X166">
        <f>AgLabour!X46*1000</f>
        <v>7464446.44789037</v>
      </c>
      <c r="Y166">
        <f>AgLabour!Y46*1000</f>
        <v>7633346.55607645</v>
      </c>
      <c r="Z166">
        <f>AgLabour!Z46*1000</f>
        <v>7806000</v>
      </c>
      <c r="AA166">
        <f>AgLabour!AA46*1000</f>
        <v>8042000</v>
      </c>
      <c r="AB166">
        <f>AgLabour!AB46*1000</f>
        <v>8289000</v>
      </c>
      <c r="AC166">
        <f>AgLabour!AC46*1000</f>
        <v>8545000</v>
      </c>
      <c r="AD166">
        <f>AgLabour!AD46*1000</f>
        <v>8810000</v>
      </c>
      <c r="AE166">
        <f>AgLabour!AE46*1000</f>
        <v>9078000</v>
      </c>
      <c r="AF166">
        <f>AgLabour!AF46*1000</f>
        <v>9351000</v>
      </c>
      <c r="AG166">
        <f>AgLabour!AG46*1000</f>
        <v>9627000</v>
      </c>
      <c r="AH166">
        <f>AgLabour!AH46*1000</f>
        <v>9915000</v>
      </c>
      <c r="AI166">
        <f>AgLabour!AI46*1000</f>
        <v>10223000</v>
      </c>
      <c r="AJ166">
        <f>AgLabour!AJ46*1000</f>
        <v>10554000</v>
      </c>
      <c r="AK166">
        <f>AgLabour!AK46*1000</f>
        <v>10889000</v>
      </c>
      <c r="AL166">
        <f>AgLabour!AL46*1000</f>
        <v>11237000</v>
      </c>
      <c r="AM166">
        <f>AgLabour!AM46*1000</f>
        <v>11591000</v>
      </c>
      <c r="AN166">
        <f>AgLabour!AN46*1000</f>
        <v>11935000</v>
      </c>
      <c r="AO166">
        <f>AgLabour!AO46*1000</f>
        <v>12254000</v>
      </c>
      <c r="AP166">
        <f>AgLabour!AP46*1000</f>
        <v>12546000</v>
      </c>
      <c r="AQ166">
        <f>AgLabour!AQ46*1000</f>
        <v>12816000</v>
      </c>
      <c r="AR166">
        <f>AgLabour!AR46*1000</f>
        <v>13069000</v>
      </c>
      <c r="AS166">
        <f>AgLabour!AS46*1000</f>
        <v>13314000</v>
      </c>
      <c r="AT166">
        <f>AgLabour!AT46*1000</f>
        <v>13557000</v>
      </c>
      <c r="AU166">
        <f>AgLabour!AU46*1000</f>
        <v>13798000</v>
      </c>
      <c r="AV166">
        <f>AgLabour!AV46*1000</f>
        <v>14075000</v>
      </c>
      <c r="AW166">
        <f>AgLabour!AW46*1000</f>
        <v>14360000</v>
      </c>
      <c r="AX166">
        <f>AgLabour!AX46*1000</f>
        <v>14657000</v>
      </c>
      <c r="AY166">
        <f>AgLabour!AY46*1000</f>
        <v>14970000</v>
      </c>
      <c r="AZ166">
        <f>AgLabour!AZ46*1000</f>
        <v>15303000</v>
      </c>
      <c r="BA166">
        <f>AgLabour!BA46*1000</f>
        <v>15674000</v>
      </c>
      <c r="BB166">
        <f>AgLabour!BB46*1000</f>
        <v>16052000</v>
      </c>
      <c r="BC166">
        <f>AgLabour!BC46*1000</f>
        <v>16453000</v>
      </c>
      <c r="BD166">
        <f t="shared" si="0"/>
        <v>2.61341189021675</v>
      </c>
    </row>
    <row r="167" spans="1:56">
      <c r="A167">
        <f>VLOOKUP(C167,SelectCntr!$A$2:$C$52,3,0)</f>
        <v>1</v>
      </c>
      <c r="B167" t="str">
        <f>AgLabour!B47</f>
        <v>Togo</v>
      </c>
      <c r="C167">
        <f>AgLabour!C47</f>
        <v>217</v>
      </c>
      <c r="D167" t="str">
        <f>AgLabour!D47</f>
        <v>Togo</v>
      </c>
      <c r="E167" t="str">
        <f>AgLabour!E47</f>
        <v>601</v>
      </c>
      <c r="F167" t="str">
        <f>AgLabour!F47</f>
        <v>Tot Ec Act A (1000)</v>
      </c>
      <c r="G167">
        <f>AgLabour!G47*1000</f>
        <v>492653.136531365</v>
      </c>
      <c r="H167">
        <f>AgLabour!H47*1000</f>
        <v>493512.915129151</v>
      </c>
      <c r="I167">
        <f>AgLabour!I47*1000</f>
        <v>495232.472324723</v>
      </c>
      <c r="J167">
        <f>AgLabour!J47*1000</f>
        <v>500391.143911439</v>
      </c>
      <c r="K167">
        <f>AgLabour!K47*1000</f>
        <v>510708.487084871</v>
      </c>
      <c r="L167">
        <f>AgLabour!L47*1000</f>
        <v>525324.723247232</v>
      </c>
      <c r="M167">
        <f>AgLabour!M47*1000</f>
        <v>544239.852398524</v>
      </c>
      <c r="N167">
        <f>AgLabour!N47*1000</f>
        <v>564874.538745387</v>
      </c>
      <c r="O167">
        <f>AgLabour!O47*1000</f>
        <v>585509.225092251</v>
      </c>
      <c r="P167">
        <f>AgLabour!P47*1000</f>
        <v>602704.79704797</v>
      </c>
      <c r="Q167">
        <f>AgLabour!Q47*1000</f>
        <v>615601.47601476</v>
      </c>
      <c r="R167">
        <f>AgLabour!R47*1000</f>
        <v>626778.597785978</v>
      </c>
      <c r="S167">
        <f>AgLabour!S47*1000</f>
        <v>635376.383763838</v>
      </c>
      <c r="T167">
        <f>AgLabour!T47*1000</f>
        <v>643114.391143912</v>
      </c>
      <c r="U167">
        <f>AgLabour!U47*1000</f>
        <v>650852.398523985</v>
      </c>
      <c r="V167">
        <f>AgLabour!V47*1000</f>
        <v>658590.405904059</v>
      </c>
      <c r="W167">
        <f>AgLabour!W47*1000</f>
        <v>666328.413284133</v>
      </c>
      <c r="X167">
        <f>AgLabour!X47*1000</f>
        <v>674926.199261993</v>
      </c>
      <c r="Y167">
        <f>AgLabour!Y47*1000</f>
        <v>685243.542435424</v>
      </c>
      <c r="Z167">
        <f>AgLabour!Z47*1000</f>
        <v>699000</v>
      </c>
      <c r="AA167">
        <f>AgLabour!AA47*1000</f>
        <v>716000</v>
      </c>
      <c r="AB167">
        <f>AgLabour!AB47*1000</f>
        <v>736000</v>
      </c>
      <c r="AC167">
        <f>AgLabour!AC47*1000</f>
        <v>757000</v>
      </c>
      <c r="AD167">
        <f>AgLabour!AD47*1000</f>
        <v>780000</v>
      </c>
      <c r="AE167">
        <f>AgLabour!AE47*1000</f>
        <v>803000</v>
      </c>
      <c r="AF167">
        <f>AgLabour!AF47*1000</f>
        <v>825000</v>
      </c>
      <c r="AG167">
        <f>AgLabour!AG47*1000</f>
        <v>847000</v>
      </c>
      <c r="AH167">
        <f>AgLabour!AH47*1000</f>
        <v>870000</v>
      </c>
      <c r="AI167">
        <f>AgLabour!AI47*1000</f>
        <v>891000</v>
      </c>
      <c r="AJ167">
        <f>AgLabour!AJ47*1000</f>
        <v>909000</v>
      </c>
      <c r="AK167">
        <f>AgLabour!AK47*1000</f>
        <v>922000</v>
      </c>
      <c r="AL167">
        <f>AgLabour!AL47*1000</f>
        <v>933000</v>
      </c>
      <c r="AM167">
        <f>AgLabour!AM47*1000</f>
        <v>941000</v>
      </c>
      <c r="AN167">
        <f>AgLabour!AN47*1000</f>
        <v>958000</v>
      </c>
      <c r="AO167">
        <f>AgLabour!AO47*1000</f>
        <v>976000</v>
      </c>
      <c r="AP167">
        <f>AgLabour!AP47*1000</f>
        <v>999000</v>
      </c>
      <c r="AQ167">
        <f>AgLabour!AQ47*1000</f>
        <v>1028000</v>
      </c>
      <c r="AR167">
        <f>AgLabour!AR47*1000</f>
        <v>1055000</v>
      </c>
      <c r="AS167">
        <f>AgLabour!AS47*1000</f>
        <v>1082000</v>
      </c>
      <c r="AT167">
        <f>AgLabour!AT47*1000</f>
        <v>1106000</v>
      </c>
      <c r="AU167">
        <f>AgLabour!AU47*1000</f>
        <v>1127000</v>
      </c>
      <c r="AV167">
        <f>AgLabour!AV47*1000</f>
        <v>1147000</v>
      </c>
      <c r="AW167">
        <f>AgLabour!AW47*1000</f>
        <v>1165000</v>
      </c>
      <c r="AX167">
        <f>AgLabour!AX47*1000</f>
        <v>1182000</v>
      </c>
      <c r="AY167">
        <f>AgLabour!AY47*1000</f>
        <v>1199000</v>
      </c>
      <c r="AZ167">
        <f>AgLabour!AZ47*1000</f>
        <v>1217000</v>
      </c>
      <c r="BA167">
        <f>AgLabour!BA47*1000</f>
        <v>1233000</v>
      </c>
      <c r="BB167">
        <f>AgLabour!BB47*1000</f>
        <v>1252000</v>
      </c>
      <c r="BC167">
        <f>AgLabour!BC47*1000</f>
        <v>1270000</v>
      </c>
      <c r="BD167">
        <f t="shared" si="0"/>
        <v>2.0946856997059</v>
      </c>
    </row>
    <row r="168" spans="1:56">
      <c r="A168">
        <f>VLOOKUP(C168,SelectCntr!$A$2:$C$52,3,0)</f>
        <v>2</v>
      </c>
      <c r="B168" t="str">
        <f>AgLabour!B48</f>
        <v>Uganda</v>
      </c>
      <c r="C168">
        <f>AgLabour!C48</f>
        <v>226</v>
      </c>
      <c r="D168" t="str">
        <f>AgLabour!D48</f>
        <v>Uganda</v>
      </c>
      <c r="E168" t="str">
        <f>AgLabour!E48</f>
        <v>601</v>
      </c>
      <c r="F168" t="str">
        <f>AgLabour!F48</f>
        <v>Tot Ec Act A (1000)</v>
      </c>
      <c r="G168">
        <f>AgLabour!G48*1000</f>
        <v>3064492.02733485</v>
      </c>
      <c r="H168">
        <f>AgLabour!H48*1000</f>
        <v>3148557.56089013</v>
      </c>
      <c r="I168">
        <f>AgLabour!I48*1000</f>
        <v>3236956.36937095</v>
      </c>
      <c r="J168">
        <f>AgLabour!J48*1000</f>
        <v>3329688.45277729</v>
      </c>
      <c r="K168">
        <f>AgLabour!K48*1000</f>
        <v>3425020.50113895</v>
      </c>
      <c r="L168">
        <f>AgLabour!L48*1000</f>
        <v>3522085.85947083</v>
      </c>
      <c r="M168">
        <f>AgLabour!M48*1000</f>
        <v>3622617.83774312</v>
      </c>
      <c r="N168">
        <f>AgLabour!N48*1000</f>
        <v>3723149.81601542</v>
      </c>
      <c r="O168">
        <f>AgLabour!O48*1000</f>
        <v>3822815.13930261</v>
      </c>
      <c r="P168">
        <f>AgLabour!P48*1000</f>
        <v>3919880.49763448</v>
      </c>
      <c r="Q168">
        <f>AgLabour!Q48*1000</f>
        <v>4013479.23602593</v>
      </c>
      <c r="R168">
        <f>AgLabour!R48*1000</f>
        <v>4104478.00946206</v>
      </c>
      <c r="S168">
        <f>AgLabour!S48*1000</f>
        <v>4195476.7828982</v>
      </c>
      <c r="T168">
        <f>AgLabour!T48*1000</f>
        <v>4289075.52128964</v>
      </c>
      <c r="U168">
        <f>AgLabour!U48*1000</f>
        <v>4387007.53460662</v>
      </c>
      <c r="V168">
        <f>AgLabour!V48*1000</f>
        <v>4491006.13281934</v>
      </c>
      <c r="W168">
        <f>AgLabour!W48*1000</f>
        <v>4599338.0059576</v>
      </c>
      <c r="X168">
        <f>AgLabour!X48*1000</f>
        <v>4712869.80900648</v>
      </c>
      <c r="Y168">
        <f>AgLabour!Y48*1000</f>
        <v>4828134.92202558</v>
      </c>
      <c r="Z168">
        <f>AgLabour!Z48*1000</f>
        <v>4946000</v>
      </c>
      <c r="AA168">
        <f>AgLabour!AA48*1000</f>
        <v>5079000</v>
      </c>
      <c r="AB168">
        <f>AgLabour!AB48*1000</f>
        <v>5217000</v>
      </c>
      <c r="AC168">
        <f>AgLabour!AC48*1000</f>
        <v>5360000</v>
      </c>
      <c r="AD168">
        <f>AgLabour!AD48*1000</f>
        <v>5515000</v>
      </c>
      <c r="AE168">
        <f>AgLabour!AE48*1000</f>
        <v>5683000</v>
      </c>
      <c r="AF168">
        <f>AgLabour!AF48*1000</f>
        <v>5865000</v>
      </c>
      <c r="AG168">
        <f>AgLabour!AG48*1000</f>
        <v>6058000</v>
      </c>
      <c r="AH168">
        <f>AgLabour!AH48*1000</f>
        <v>6260000</v>
      </c>
      <c r="AI168">
        <f>AgLabour!AI48*1000</f>
        <v>6464000</v>
      </c>
      <c r="AJ168">
        <f>AgLabour!AJ48*1000</f>
        <v>6665000</v>
      </c>
      <c r="AK168">
        <f>AgLabour!AK48*1000</f>
        <v>6852000</v>
      </c>
      <c r="AL168">
        <f>AgLabour!AL48*1000</f>
        <v>7036000</v>
      </c>
      <c r="AM168">
        <f>AgLabour!AM48*1000</f>
        <v>7216000</v>
      </c>
      <c r="AN168">
        <f>AgLabour!AN48*1000</f>
        <v>7391000</v>
      </c>
      <c r="AO168">
        <f>AgLabour!AO48*1000</f>
        <v>7561000</v>
      </c>
      <c r="AP168">
        <f>AgLabour!AP48*1000</f>
        <v>7727000</v>
      </c>
      <c r="AQ168">
        <f>AgLabour!AQ48*1000</f>
        <v>7890000</v>
      </c>
      <c r="AR168">
        <f>AgLabour!AR48*1000</f>
        <v>8056000</v>
      </c>
      <c r="AS168">
        <f>AgLabour!AS48*1000</f>
        <v>8231000</v>
      </c>
      <c r="AT168">
        <f>AgLabour!AT48*1000</f>
        <v>8420000</v>
      </c>
      <c r="AU168">
        <f>AgLabour!AU48*1000</f>
        <v>8629000</v>
      </c>
      <c r="AV168">
        <f>AgLabour!AV48*1000</f>
        <v>8852000</v>
      </c>
      <c r="AW168">
        <f>AgLabour!AW48*1000</f>
        <v>9090000</v>
      </c>
      <c r="AX168">
        <f>AgLabour!AX48*1000</f>
        <v>9337000</v>
      </c>
      <c r="AY168">
        <f>AgLabour!AY48*1000</f>
        <v>9592000</v>
      </c>
      <c r="AZ168">
        <f>AgLabour!AZ48*1000</f>
        <v>9854000</v>
      </c>
      <c r="BA168">
        <f>AgLabour!BA48*1000</f>
        <v>10144000</v>
      </c>
      <c r="BB168">
        <f>AgLabour!BB48*1000</f>
        <v>10429000</v>
      </c>
      <c r="BC168">
        <f>AgLabour!BC48*1000</f>
        <v>10720000</v>
      </c>
      <c r="BD168">
        <f t="shared" si="0"/>
        <v>2.63653032673263</v>
      </c>
    </row>
    <row r="169" spans="1:56">
      <c r="A169">
        <f>VLOOKUP(C169,SelectCntr!$A$2:$C$52,3,0)</f>
        <v>1</v>
      </c>
      <c r="B169" t="str">
        <f>AgLabour!B49</f>
        <v>Burkina Faso</v>
      </c>
      <c r="C169">
        <f>AgLabour!C49</f>
        <v>233</v>
      </c>
      <c r="D169" t="str">
        <f>AgLabour!D49</f>
        <v>Burkina Faso</v>
      </c>
      <c r="E169" t="str">
        <f>AgLabour!E49</f>
        <v>601</v>
      </c>
      <c r="F169" t="str">
        <f>AgLabour!F49</f>
        <v>Tot Ec Act A (1000)</v>
      </c>
      <c r="G169">
        <f>AgLabour!G49*1000</f>
        <v>2288358.08629293</v>
      </c>
      <c r="H169">
        <f>AgLabour!H49*1000</f>
        <v>2304497.21162313</v>
      </c>
      <c r="I169">
        <f>AgLabour!I49*1000</f>
        <v>2322335.19225125</v>
      </c>
      <c r="J169">
        <f>AgLabour!J49*1000</f>
        <v>2341022.60052832</v>
      </c>
      <c r="K169">
        <f>AgLabour!K49*1000</f>
        <v>2363107.71940123</v>
      </c>
      <c r="L169">
        <f>AgLabour!L49*1000</f>
        <v>2388590.54886997</v>
      </c>
      <c r="M169">
        <f>AgLabour!M49*1000</f>
        <v>2415772.23363663</v>
      </c>
      <c r="N169">
        <f>AgLabour!N49*1000</f>
        <v>2446351.62899912</v>
      </c>
      <c r="O169">
        <f>AgLabour!O49*1000</f>
        <v>2478629.87965952</v>
      </c>
      <c r="P169">
        <f>AgLabour!P49*1000</f>
        <v>2512606.98561785</v>
      </c>
      <c r="Q169">
        <f>AgLabour!Q49*1000</f>
        <v>2546584.09157617</v>
      </c>
      <c r="R169">
        <f>AgLabour!R49*1000</f>
        <v>2582260.0528324</v>
      </c>
      <c r="S169">
        <f>AgLabour!S49*1000</f>
        <v>2619634.86938656</v>
      </c>
      <c r="T169">
        <f>AgLabour!T49*1000</f>
        <v>2657859.11358967</v>
      </c>
      <c r="U169">
        <f>AgLabour!U49*1000</f>
        <v>2696083.35779278</v>
      </c>
      <c r="V169">
        <f>AgLabour!V49*1000</f>
        <v>2734307.60199589</v>
      </c>
      <c r="W169">
        <f>AgLabour!W49*1000</f>
        <v>2772531.846199</v>
      </c>
      <c r="X169">
        <f>AgLabour!X49*1000</f>
        <v>2812454.94570003</v>
      </c>
      <c r="Y169">
        <f>AgLabour!Y49*1000</f>
        <v>2852378.04520106</v>
      </c>
      <c r="Z169">
        <f>AgLabour!Z49*1000</f>
        <v>2894000</v>
      </c>
      <c r="AA169">
        <f>AgLabour!AA49*1000</f>
        <v>2954000</v>
      </c>
      <c r="AB169">
        <f>AgLabour!AB49*1000</f>
        <v>3020000</v>
      </c>
      <c r="AC169">
        <f>AgLabour!AC49*1000</f>
        <v>3090000</v>
      </c>
      <c r="AD169">
        <f>AgLabour!AD49*1000</f>
        <v>3165000</v>
      </c>
      <c r="AE169">
        <f>AgLabour!AE49*1000</f>
        <v>3248000</v>
      </c>
      <c r="AF169">
        <f>AgLabour!AF49*1000</f>
        <v>3336000</v>
      </c>
      <c r="AG169">
        <f>AgLabour!AG49*1000</f>
        <v>3433000</v>
      </c>
      <c r="AH169">
        <f>AgLabour!AH49*1000</f>
        <v>3532000</v>
      </c>
      <c r="AI169">
        <f>AgLabour!AI49*1000</f>
        <v>3636000</v>
      </c>
      <c r="AJ169">
        <f>AgLabour!AJ49*1000</f>
        <v>3742000</v>
      </c>
      <c r="AK169">
        <f>AgLabour!AK49*1000</f>
        <v>3845000</v>
      </c>
      <c r="AL169">
        <f>AgLabour!AL49*1000</f>
        <v>3956000</v>
      </c>
      <c r="AM169">
        <f>AgLabour!AM49*1000</f>
        <v>4070000</v>
      </c>
      <c r="AN169">
        <f>AgLabour!AN49*1000</f>
        <v>4187000</v>
      </c>
      <c r="AO169">
        <f>AgLabour!AO49*1000</f>
        <v>4308000</v>
      </c>
      <c r="AP169">
        <f>AgLabour!AP49*1000</f>
        <v>4432000</v>
      </c>
      <c r="AQ169">
        <f>AgLabour!AQ49*1000</f>
        <v>4559000</v>
      </c>
      <c r="AR169">
        <f>AgLabour!AR49*1000</f>
        <v>4692000</v>
      </c>
      <c r="AS169">
        <f>AgLabour!AS49*1000</f>
        <v>4832000</v>
      </c>
      <c r="AT169">
        <f>AgLabour!AT49*1000</f>
        <v>4982000</v>
      </c>
      <c r="AU169">
        <f>AgLabour!AU49*1000</f>
        <v>5142000</v>
      </c>
      <c r="AV169">
        <f>AgLabour!AV49*1000</f>
        <v>5311000</v>
      </c>
      <c r="AW169">
        <f>AgLabour!AW49*1000</f>
        <v>5489000</v>
      </c>
      <c r="AX169">
        <f>AgLabour!AX49*1000</f>
        <v>5673000</v>
      </c>
      <c r="AY169">
        <f>AgLabour!AY49*1000</f>
        <v>5861000</v>
      </c>
      <c r="AZ169">
        <f>AgLabour!AZ49*1000</f>
        <v>6054000</v>
      </c>
      <c r="BA169">
        <f>AgLabour!BA49*1000</f>
        <v>6259000</v>
      </c>
      <c r="BB169">
        <f>AgLabour!BB49*1000</f>
        <v>6466000</v>
      </c>
      <c r="BC169">
        <f>AgLabour!BC49*1000</f>
        <v>6682000</v>
      </c>
      <c r="BD169">
        <f t="shared" si="0"/>
        <v>2.30508279477497</v>
      </c>
    </row>
    <row r="170" spans="1:56">
      <c r="A170">
        <f>VLOOKUP(C170,SelectCntr!$A$2:$C$52,3,0)</f>
        <v>2</v>
      </c>
      <c r="B170" t="str">
        <f>AgLabour!B50</f>
        <v>Ethiopia</v>
      </c>
      <c r="C170">
        <f>AgLabour!C50</f>
        <v>238</v>
      </c>
      <c r="D170" t="str">
        <f>AgLabour!D50</f>
        <v>Ethiopia</v>
      </c>
      <c r="E170" t="str">
        <f>AgLabour!E50</f>
        <v>601</v>
      </c>
      <c r="F170" t="str">
        <f>AgLabour!F50</f>
        <v>Tot Ec Act A (1000)</v>
      </c>
      <c r="G170">
        <f>AgLabour!G50*1000</f>
        <v>0</v>
      </c>
      <c r="H170">
        <f>AgLabour!H50*1000</f>
        <v>0</v>
      </c>
      <c r="I170">
        <f>AgLabour!I50*1000</f>
        <v>0</v>
      </c>
      <c r="J170">
        <f>AgLabour!J50*1000</f>
        <v>0</v>
      </c>
      <c r="K170">
        <f>AgLabour!K50*1000</f>
        <v>0</v>
      </c>
      <c r="L170">
        <f>AgLabour!L50*1000</f>
        <v>0</v>
      </c>
      <c r="M170">
        <f>AgLabour!M50*1000</f>
        <v>0</v>
      </c>
      <c r="N170">
        <f>AgLabour!N50*1000</f>
        <v>0</v>
      </c>
      <c r="O170">
        <f>AgLabour!O50*1000</f>
        <v>0</v>
      </c>
      <c r="P170">
        <f>AgLabour!P50*1000</f>
        <v>0</v>
      </c>
      <c r="Q170">
        <f>AgLabour!Q50*1000</f>
        <v>0</v>
      </c>
      <c r="R170">
        <f>AgLabour!R50*1000</f>
        <v>0</v>
      </c>
      <c r="S170">
        <f>AgLabour!S50*1000</f>
        <v>0</v>
      </c>
      <c r="T170">
        <f>AgLabour!T50*1000</f>
        <v>0</v>
      </c>
      <c r="U170">
        <f>AgLabour!U50*1000</f>
        <v>0</v>
      </c>
      <c r="V170">
        <f>AgLabour!V50*1000</f>
        <v>0</v>
      </c>
      <c r="W170">
        <f>AgLabour!W50*1000</f>
        <v>0</v>
      </c>
      <c r="X170">
        <f>AgLabour!X50*1000</f>
        <v>0</v>
      </c>
      <c r="Y170">
        <f>AgLabour!Y50*1000</f>
        <v>0</v>
      </c>
      <c r="Z170">
        <f>AgLabour!Z50*1000</f>
        <v>0</v>
      </c>
      <c r="AA170">
        <f>AgLabour!AA50*1000</f>
        <v>0</v>
      </c>
      <c r="AB170">
        <f>AgLabour!AB50*1000</f>
        <v>0</v>
      </c>
      <c r="AC170">
        <f>AgLabour!AC50*1000</f>
        <v>0</v>
      </c>
      <c r="AD170">
        <f>AgLabour!AD50*1000</f>
        <v>0</v>
      </c>
      <c r="AE170">
        <f>AgLabour!AE50*1000</f>
        <v>0</v>
      </c>
      <c r="AF170">
        <f>AgLabour!AF50*1000</f>
        <v>0</v>
      </c>
      <c r="AG170">
        <f>AgLabour!AG50*1000</f>
        <v>0</v>
      </c>
      <c r="AH170">
        <f>AgLabour!AH50*1000</f>
        <v>0</v>
      </c>
      <c r="AI170">
        <f>AgLabour!AI50*1000</f>
        <v>0</v>
      </c>
      <c r="AJ170">
        <f>AgLabour!AJ50*1000</f>
        <v>0</v>
      </c>
      <c r="AK170">
        <f>AgLabour!AK50*1000</f>
        <v>0</v>
      </c>
      <c r="AL170">
        <f>AgLabour!AL50*1000</f>
        <v>0</v>
      </c>
      <c r="AM170">
        <f>AgLabour!AM50*1000</f>
        <v>19119000</v>
      </c>
      <c r="AN170">
        <f>AgLabour!AN50*1000</f>
        <v>19804000</v>
      </c>
      <c r="AO170">
        <f>AgLabour!AO50*1000</f>
        <v>20525000</v>
      </c>
      <c r="AP170">
        <f>AgLabour!AP50*1000</f>
        <v>21232000</v>
      </c>
      <c r="AQ170">
        <f>AgLabour!AQ50*1000</f>
        <v>21926000</v>
      </c>
      <c r="AR170">
        <f>AgLabour!AR50*1000</f>
        <v>22610000</v>
      </c>
      <c r="AS170">
        <f>AgLabour!AS50*1000</f>
        <v>23294000</v>
      </c>
      <c r="AT170">
        <f>AgLabour!AT50*1000</f>
        <v>24049000</v>
      </c>
      <c r="AU170">
        <f>AgLabour!AU50*1000</f>
        <v>24815000</v>
      </c>
      <c r="AV170">
        <f>AgLabour!AV50*1000</f>
        <v>25590000</v>
      </c>
      <c r="AW170">
        <f>AgLabour!AW50*1000</f>
        <v>26373000</v>
      </c>
      <c r="AX170">
        <f>AgLabour!AX50*1000</f>
        <v>27161000</v>
      </c>
      <c r="AY170">
        <f>AgLabour!AY50*1000</f>
        <v>27952000</v>
      </c>
      <c r="AZ170">
        <f>AgLabour!AZ50*1000</f>
        <v>28530000</v>
      </c>
      <c r="BA170">
        <f>AgLabour!BA50*1000</f>
        <v>29383000</v>
      </c>
      <c r="BB170">
        <f>AgLabour!BB50*1000</f>
        <v>30147000</v>
      </c>
      <c r="BC170">
        <f>AgLabour!BC50*1000</f>
        <v>30905000</v>
      </c>
      <c r="BD170" t="e">
        <f t="shared" si="0"/>
        <v>#NUM!</v>
      </c>
    </row>
    <row r="171" spans="1:56">
      <c r="A171">
        <f>VLOOKUP(C171,SelectCntr!$A$2:$C$52,3,0)</f>
        <v>2</v>
      </c>
      <c r="B171" t="str">
        <f>AgLabour!B51</f>
        <v>Democratic Republic of the Congo</v>
      </c>
      <c r="C171">
        <f>AgLabour!C51</f>
        <v>250</v>
      </c>
      <c r="D171" t="str">
        <f>AgLabour!D51</f>
        <v>Democratic Republic of the Congo</v>
      </c>
      <c r="E171" t="str">
        <f>AgLabour!E51</f>
        <v>601</v>
      </c>
      <c r="F171" t="str">
        <f>AgLabour!F51</f>
        <v>Tot Ec Act A (1000)</v>
      </c>
      <c r="G171">
        <f>AgLabour!G51*1000</f>
        <v>5060288.12226093</v>
      </c>
      <c r="H171">
        <f>AgLabour!H51*1000</f>
        <v>5147985.16687268</v>
      </c>
      <c r="I171">
        <f>AgLabour!I51*1000</f>
        <v>5239055.17473873</v>
      </c>
      <c r="J171">
        <f>AgLabour!J51*1000</f>
        <v>5336871.10911338</v>
      </c>
      <c r="K171">
        <f>AgLabour!K51*1000</f>
        <v>5442276.2108102</v>
      </c>
      <c r="L171">
        <f>AgLabour!L51*1000</f>
        <v>5556956.96145634</v>
      </c>
      <c r="M171">
        <f>AgLabour!M51*1000</f>
        <v>5680070.12023823</v>
      </c>
      <c r="N171">
        <f>AgLabour!N51*1000</f>
        <v>5808242.72390156</v>
      </c>
      <c r="O171">
        <f>AgLabour!O51*1000</f>
        <v>5939788.29081919</v>
      </c>
      <c r="P171">
        <f>AgLabour!P51*1000</f>
        <v>6072177.0985504</v>
      </c>
      <c r="Q171">
        <f>AgLabour!Q51*1000</f>
        <v>6199506.46140016</v>
      </c>
      <c r="R171">
        <f>AgLabour!R51*1000</f>
        <v>6326835.82424991</v>
      </c>
      <c r="S171">
        <f>AgLabour!S51*1000</f>
        <v>6456694.9095404</v>
      </c>
      <c r="T171">
        <f>AgLabour!T51*1000</f>
        <v>6591613.43971233</v>
      </c>
      <c r="U171">
        <f>AgLabour!U51*1000</f>
        <v>6733277.89639285</v>
      </c>
      <c r="V171">
        <f>AgLabour!V51*1000</f>
        <v>6881688.27958198</v>
      </c>
      <c r="W171">
        <f>AgLabour!W51*1000</f>
        <v>7036844.58927969</v>
      </c>
      <c r="X171">
        <f>AgLabour!X51*1000</f>
        <v>7194530.62141814</v>
      </c>
      <c r="Y171">
        <f>AgLabour!Y51*1000</f>
        <v>7351373.412743</v>
      </c>
      <c r="Z171">
        <f>AgLabour!Z51*1000</f>
        <v>7504000</v>
      </c>
      <c r="AA171">
        <f>AgLabour!AA51*1000</f>
        <v>7663000</v>
      </c>
      <c r="AB171">
        <f>AgLabour!AB51*1000</f>
        <v>7818000</v>
      </c>
      <c r="AC171">
        <f>AgLabour!AC51*1000</f>
        <v>7979000</v>
      </c>
      <c r="AD171">
        <f>AgLabour!AD51*1000</f>
        <v>8157000</v>
      </c>
      <c r="AE171">
        <f>AgLabour!AE51*1000</f>
        <v>8342000</v>
      </c>
      <c r="AF171">
        <f>AgLabour!AF51*1000</f>
        <v>8538000</v>
      </c>
      <c r="AG171">
        <f>AgLabour!AG51*1000</f>
        <v>8744000</v>
      </c>
      <c r="AH171">
        <f>AgLabour!AH51*1000</f>
        <v>8961000</v>
      </c>
      <c r="AI171">
        <f>AgLabour!AI51*1000</f>
        <v>9199000</v>
      </c>
      <c r="AJ171">
        <f>AgLabour!AJ51*1000</f>
        <v>9460000</v>
      </c>
      <c r="AK171">
        <f>AgLabour!AK51*1000</f>
        <v>9737000</v>
      </c>
      <c r="AL171">
        <f>AgLabour!AL51*1000</f>
        <v>10006000</v>
      </c>
      <c r="AM171">
        <f>AgLabour!AM51*1000</f>
        <v>10311000</v>
      </c>
      <c r="AN171">
        <f>AgLabour!AN51*1000</f>
        <v>10620000</v>
      </c>
      <c r="AO171">
        <f>AgLabour!AO51*1000</f>
        <v>10894000</v>
      </c>
      <c r="AP171">
        <f>AgLabour!AP51*1000</f>
        <v>11077000</v>
      </c>
      <c r="AQ171">
        <f>AgLabour!AQ51*1000</f>
        <v>11231000</v>
      </c>
      <c r="AR171">
        <f>AgLabour!AR51*1000</f>
        <v>11379000</v>
      </c>
      <c r="AS171">
        <f>AgLabour!AS51*1000</f>
        <v>11534000</v>
      </c>
      <c r="AT171">
        <f>AgLabour!AT51*1000</f>
        <v>11694000</v>
      </c>
      <c r="AU171">
        <f>AgLabour!AU51*1000</f>
        <v>11903000</v>
      </c>
      <c r="AV171">
        <f>AgLabour!AV51*1000</f>
        <v>12145000</v>
      </c>
      <c r="AW171">
        <f>AgLabour!AW51*1000</f>
        <v>12417000</v>
      </c>
      <c r="AX171">
        <f>AgLabour!AX51*1000</f>
        <v>12716000</v>
      </c>
      <c r="AY171">
        <f>AgLabour!AY51*1000</f>
        <v>13004000</v>
      </c>
      <c r="AZ171">
        <f>AgLabour!AZ51*1000</f>
        <v>13273000</v>
      </c>
      <c r="BA171">
        <f>AgLabour!BA51*1000</f>
        <v>13466000</v>
      </c>
      <c r="BB171">
        <f>AgLabour!BB51*1000</f>
        <v>13709000</v>
      </c>
      <c r="BC171">
        <f>AgLabour!BC51*1000</f>
        <v>13951000</v>
      </c>
      <c r="BD171">
        <f t="shared" si="0"/>
        <v>2.21246016587378</v>
      </c>
    </row>
    <row r="172" spans="1:56">
      <c r="A172">
        <f>VLOOKUP(C172,SelectCntr!$A$2:$C$52,3,0)</f>
        <v>3</v>
      </c>
      <c r="B172" t="str">
        <f>AgLabour!B52</f>
        <v>Zambia</v>
      </c>
      <c r="C172">
        <f>AgLabour!C52</f>
        <v>251</v>
      </c>
      <c r="D172" t="str">
        <f>AgLabour!D52</f>
        <v>Zambia</v>
      </c>
      <c r="E172" t="str">
        <f>AgLabour!E52</f>
        <v>601</v>
      </c>
      <c r="F172" t="str">
        <f>AgLabour!F52</f>
        <v>Tot Ec Act A (1000)</v>
      </c>
      <c r="G172">
        <f>AgLabour!G52*1000</f>
        <v>965886.328725038</v>
      </c>
      <c r="H172">
        <f>AgLabour!H52*1000</f>
        <v>984110.599078341</v>
      </c>
      <c r="I172">
        <f>AgLabour!I52*1000</f>
        <v>1002334.86943164</v>
      </c>
      <c r="J172">
        <f>AgLabour!J52*1000</f>
        <v>1022077.82898105</v>
      </c>
      <c r="K172">
        <f>AgLabour!K52*1000</f>
        <v>1041820.78853047</v>
      </c>
      <c r="L172">
        <f>AgLabour!L52*1000</f>
        <v>1062323.09267793</v>
      </c>
      <c r="M172">
        <f>AgLabour!M52*1000</f>
        <v>1082825.3968254</v>
      </c>
      <c r="N172">
        <f>AgLabour!N52*1000</f>
        <v>1104846.39016897</v>
      </c>
      <c r="O172">
        <f>AgLabour!O52*1000</f>
        <v>1127626.7281106</v>
      </c>
      <c r="P172">
        <f>AgLabour!P52*1000</f>
        <v>1151166.41065028</v>
      </c>
      <c r="Q172">
        <f>AgLabour!Q52*1000</f>
        <v>1180780.8499744</v>
      </c>
      <c r="R172">
        <f>AgLabour!R52*1000</f>
        <v>1211913.97849462</v>
      </c>
      <c r="S172">
        <f>AgLabour!S52*1000</f>
        <v>1243806.4516129</v>
      </c>
      <c r="T172">
        <f>AgLabour!T52*1000</f>
        <v>1277217.61392729</v>
      </c>
      <c r="U172">
        <f>AgLabour!U52*1000</f>
        <v>1310628.77624168</v>
      </c>
      <c r="V172">
        <f>AgLabour!V52*1000</f>
        <v>1344039.93855607</v>
      </c>
      <c r="W172">
        <f>AgLabour!W52*1000</f>
        <v>1377451.10087046</v>
      </c>
      <c r="X172">
        <f>AgLabour!X52*1000</f>
        <v>1411621.6077829</v>
      </c>
      <c r="Y172">
        <f>AgLabour!Y52*1000</f>
        <v>1447310.80389145</v>
      </c>
      <c r="Z172">
        <f>AgLabour!Z52*1000</f>
        <v>1483000</v>
      </c>
      <c r="AA172">
        <f>AgLabour!AA52*1000</f>
        <v>1530000</v>
      </c>
      <c r="AB172">
        <f>AgLabour!AB52*1000</f>
        <v>1588000</v>
      </c>
      <c r="AC172">
        <f>AgLabour!AC52*1000</f>
        <v>1649000</v>
      </c>
      <c r="AD172">
        <f>AgLabour!AD52*1000</f>
        <v>1712000</v>
      </c>
      <c r="AE172">
        <f>AgLabour!AE52*1000</f>
        <v>1792000</v>
      </c>
      <c r="AF172">
        <f>AgLabour!AF52*1000</f>
        <v>1875000</v>
      </c>
      <c r="AG172">
        <f>AgLabour!AG52*1000</f>
        <v>1961000</v>
      </c>
      <c r="AH172">
        <f>AgLabour!AH52*1000</f>
        <v>2047000</v>
      </c>
      <c r="AI172">
        <f>AgLabour!AI52*1000</f>
        <v>2133000</v>
      </c>
      <c r="AJ172">
        <f>AgLabour!AJ52*1000</f>
        <v>2215000</v>
      </c>
      <c r="AK172">
        <f>AgLabour!AK52*1000</f>
        <v>2281000</v>
      </c>
      <c r="AL172">
        <f>AgLabour!AL52*1000</f>
        <v>2324000</v>
      </c>
      <c r="AM172">
        <f>AgLabour!AM52*1000</f>
        <v>2368000</v>
      </c>
      <c r="AN172">
        <f>AgLabour!AN52*1000</f>
        <v>2406000</v>
      </c>
      <c r="AO172">
        <f>AgLabour!AO52*1000</f>
        <v>2449000</v>
      </c>
      <c r="AP172">
        <f>AgLabour!AP52*1000</f>
        <v>2498000</v>
      </c>
      <c r="AQ172">
        <f>AgLabour!AQ52*1000</f>
        <v>2548000</v>
      </c>
      <c r="AR172">
        <f>AgLabour!AR52*1000</f>
        <v>2595000</v>
      </c>
      <c r="AS172">
        <f>AgLabour!AS52*1000</f>
        <v>2641000</v>
      </c>
      <c r="AT172">
        <f>AgLabour!AT52*1000</f>
        <v>2685000</v>
      </c>
      <c r="AU172">
        <f>AgLabour!AU52*1000</f>
        <v>2725000</v>
      </c>
      <c r="AV172">
        <f>AgLabour!AV52*1000</f>
        <v>2762000</v>
      </c>
      <c r="AW172">
        <f>AgLabour!AW52*1000</f>
        <v>2798000</v>
      </c>
      <c r="AX172">
        <f>AgLabour!AX52*1000</f>
        <v>2840000</v>
      </c>
      <c r="AY172">
        <f>AgLabour!AY52*1000</f>
        <v>2884000</v>
      </c>
      <c r="AZ172">
        <f>AgLabour!AZ52*1000</f>
        <v>2933000</v>
      </c>
      <c r="BA172">
        <f>AgLabour!BA52*1000</f>
        <v>2997000</v>
      </c>
      <c r="BB172">
        <f>AgLabour!BB52*1000</f>
        <v>3064000</v>
      </c>
      <c r="BC172">
        <f>AgLabour!BC52*1000</f>
        <v>3137000</v>
      </c>
      <c r="BD172">
        <f t="shared" si="0"/>
        <v>2.71888834618901</v>
      </c>
    </row>
    <row r="173" spans="1:56">
      <c r="A173">
        <f>AgLabour!A53</f>
        <v>2</v>
      </c>
      <c r="B173" t="str">
        <f>AgLabour!B53</f>
        <v>Eastern&amp;Central A</v>
      </c>
      <c r="C173">
        <f>AgLabour!C53</f>
        <v>0</v>
      </c>
      <c r="D173" t="str">
        <f>AgLabour!D53</f>
        <v>Eastern&amp;Central A</v>
      </c>
      <c r="E173" t="str">
        <f>AgLabour!E53</f>
        <v>601</v>
      </c>
      <c r="F173" t="str">
        <f>AgLabour!F53</f>
        <v>Tot Ec Act A (1000)</v>
      </c>
      <c r="G173">
        <f>AgLabour!G53*1000</f>
        <v>34785999.4692221</v>
      </c>
      <c r="H173">
        <f>AgLabour!H53*1000</f>
        <v>35486650.4210521</v>
      </c>
      <c r="I173">
        <f>AgLabour!I53*1000</f>
        <v>36213073.3598369</v>
      </c>
      <c r="J173">
        <f>AgLabour!J53*1000</f>
        <v>36971218.3944951</v>
      </c>
      <c r="K173">
        <f>AgLabour!K53*1000</f>
        <v>37762724.3672703</v>
      </c>
      <c r="L173">
        <f>AgLabour!L53*1000</f>
        <v>38590165.2231223</v>
      </c>
      <c r="M173">
        <f>AgLabour!M53*1000</f>
        <v>39450945.8332411</v>
      </c>
      <c r="N173">
        <f>AgLabour!N53*1000</f>
        <v>40342750.6488961</v>
      </c>
      <c r="O173">
        <f>AgLabour!O53*1000</f>
        <v>41257959.1364646</v>
      </c>
      <c r="P173">
        <f>AgLabour!P53*1000</f>
        <v>42194199.2539712</v>
      </c>
      <c r="Q173">
        <f>AgLabour!Q53*1000</f>
        <v>43149882.1411352</v>
      </c>
      <c r="R173">
        <f>AgLabour!R53*1000</f>
        <v>44127375.4215142</v>
      </c>
      <c r="S173">
        <f>AgLabour!S53*1000</f>
        <v>45128185.4813934</v>
      </c>
      <c r="T173">
        <f>AgLabour!T53*1000</f>
        <v>46157506.3631823</v>
      </c>
      <c r="U173">
        <f>AgLabour!U53*1000</f>
        <v>47219537.6415015</v>
      </c>
      <c r="V173">
        <f>AgLabour!V53*1000</f>
        <v>48309008.755353</v>
      </c>
      <c r="W173">
        <f>AgLabour!W53*1000</f>
        <v>49429420.7173029</v>
      </c>
      <c r="X173">
        <f>AgLabour!X53*1000</f>
        <v>50582559.4551138</v>
      </c>
      <c r="Y173">
        <f>AgLabour!Y53*1000</f>
        <v>51769244.8236777</v>
      </c>
      <c r="Z173">
        <f>AgLabour!Z53*1000</f>
        <v>52990000</v>
      </c>
      <c r="AA173">
        <f>AgLabour!AA53*1000</f>
        <v>54358000</v>
      </c>
      <c r="AB173">
        <f>AgLabour!AB53*1000</f>
        <v>55770000</v>
      </c>
      <c r="AC173">
        <f>AgLabour!AC53*1000</f>
        <v>57237000</v>
      </c>
      <c r="AD173">
        <f>AgLabour!AD53*1000</f>
        <v>58679000</v>
      </c>
      <c r="AE173">
        <f>AgLabour!AE53*1000</f>
        <v>60297000</v>
      </c>
      <c r="AF173">
        <f>AgLabour!AF53*1000</f>
        <v>62000000</v>
      </c>
      <c r="AG173">
        <f>AgLabour!AG53*1000</f>
        <v>63805000</v>
      </c>
      <c r="AH173">
        <f>AgLabour!AH53*1000</f>
        <v>65652000</v>
      </c>
      <c r="AI173">
        <f>AgLabour!AI53*1000</f>
        <v>67520000</v>
      </c>
      <c r="AJ173">
        <f>AgLabour!AJ53*1000</f>
        <v>69394000</v>
      </c>
      <c r="AK173">
        <f>AgLabour!AK53*1000</f>
        <v>71284000</v>
      </c>
      <c r="AL173">
        <f>AgLabour!AL53*1000</f>
        <v>73111000</v>
      </c>
      <c r="AM173">
        <f>AgLabour!AM53*1000</f>
        <v>74962000</v>
      </c>
      <c r="AN173">
        <f>AgLabour!AN53*1000</f>
        <v>76976000</v>
      </c>
      <c r="AO173">
        <f>AgLabour!AO53*1000</f>
        <v>79036000</v>
      </c>
      <c r="AP173">
        <f>AgLabour!AP53*1000</f>
        <v>81088000</v>
      </c>
      <c r="AQ173">
        <f>AgLabour!AQ53*1000</f>
        <v>83133000</v>
      </c>
      <c r="AR173">
        <f>AgLabour!AR53*1000</f>
        <v>85223000</v>
      </c>
      <c r="AS173">
        <f>AgLabour!AS53*1000</f>
        <v>87348000</v>
      </c>
      <c r="AT173">
        <f>AgLabour!AT53*1000</f>
        <v>89519000</v>
      </c>
      <c r="AU173">
        <f>AgLabour!AU53*1000</f>
        <v>91732000</v>
      </c>
      <c r="AV173">
        <f>AgLabour!AV53*1000</f>
        <v>94023000</v>
      </c>
      <c r="AW173">
        <f>AgLabour!AW53*1000</f>
        <v>96369000</v>
      </c>
      <c r="AX173">
        <f>AgLabour!AX53*1000</f>
        <v>98953000</v>
      </c>
      <c r="AY173">
        <f>AgLabour!AY53*1000</f>
        <v>101538000</v>
      </c>
      <c r="AZ173">
        <f>AgLabour!AZ53*1000</f>
        <v>103796000</v>
      </c>
      <c r="BA173">
        <f>AgLabour!BA53*1000</f>
        <v>106242000</v>
      </c>
      <c r="BB173">
        <f>AgLabour!BB53*1000</f>
        <v>108783000</v>
      </c>
      <c r="BC173">
        <f>AgLabour!BC53*1000</f>
        <v>111363000</v>
      </c>
      <c r="BD173">
        <f t="shared" si="0"/>
        <v>2.51433169778106</v>
      </c>
    </row>
    <row r="174" spans="1:56">
      <c r="A174">
        <f>AgLabour!A54</f>
        <v>1</v>
      </c>
      <c r="B174" t="str">
        <f>AgLabour!B54</f>
        <v>Western A</v>
      </c>
      <c r="C174">
        <f>AgLabour!C54</f>
        <v>0</v>
      </c>
      <c r="D174" t="str">
        <f>AgLabour!D54</f>
        <v>Western A</v>
      </c>
      <c r="E174" t="str">
        <f>AgLabour!E54</f>
        <v>601</v>
      </c>
      <c r="F174" t="str">
        <f>AgLabour!F54</f>
        <v>Tot Ec Act A (1000)</v>
      </c>
      <c r="G174">
        <f>AgLabour!G54*1000</f>
        <v>29177233.1989904</v>
      </c>
      <c r="H174">
        <f>AgLabour!H54*1000</f>
        <v>29623507.8340291</v>
      </c>
      <c r="I174">
        <f>AgLabour!I54*1000</f>
        <v>30081607.5017472</v>
      </c>
      <c r="J174">
        <f>AgLabour!J54*1000</f>
        <v>30561556.1343289</v>
      </c>
      <c r="K174">
        <f>AgLabour!K54*1000</f>
        <v>31058900.3541915</v>
      </c>
      <c r="L174">
        <f>AgLabour!L54*1000</f>
        <v>31579683.3842688</v>
      </c>
      <c r="M174">
        <f>AgLabour!M54*1000</f>
        <v>32120551.0192524</v>
      </c>
      <c r="N174">
        <f>AgLabour!N54*1000</f>
        <v>32684164.0727763</v>
      </c>
      <c r="O174">
        <f>AgLabour!O54*1000</f>
        <v>33255880.6789077</v>
      </c>
      <c r="P174">
        <f>AgLabour!P54*1000</f>
        <v>33839016.710512</v>
      </c>
      <c r="Q174">
        <f>AgLabour!Q54*1000</f>
        <v>34106592.8413882</v>
      </c>
      <c r="R174">
        <f>AgLabour!R54*1000</f>
        <v>34376511.7690649</v>
      </c>
      <c r="S174">
        <f>AgLabour!S54*1000</f>
        <v>34647431.9504115</v>
      </c>
      <c r="T174">
        <f>AgLabour!T54*1000</f>
        <v>34938590.7641724</v>
      </c>
      <c r="U174">
        <f>AgLabour!U54*1000</f>
        <v>35248087.9017187</v>
      </c>
      <c r="V174">
        <f>AgLabour!V54*1000</f>
        <v>35578279.3542225</v>
      </c>
      <c r="W174">
        <f>AgLabour!W54*1000</f>
        <v>35924505.326673</v>
      </c>
      <c r="X174">
        <f>AgLabour!X54*1000</f>
        <v>36282781.6107315</v>
      </c>
      <c r="Y174">
        <f>AgLabour!Y54*1000</f>
        <v>36639695.2782086</v>
      </c>
      <c r="Z174">
        <f>AgLabour!Z54*1000</f>
        <v>37002000</v>
      </c>
      <c r="AA174">
        <f>AgLabour!AA54*1000</f>
        <v>37578000</v>
      </c>
      <c r="AB174">
        <f>AgLabour!AB54*1000</f>
        <v>38161000</v>
      </c>
      <c r="AC174">
        <f>AgLabour!AC54*1000</f>
        <v>38741000</v>
      </c>
      <c r="AD174">
        <f>AgLabour!AD54*1000</f>
        <v>39266000</v>
      </c>
      <c r="AE174">
        <f>AgLabour!AE54*1000</f>
        <v>39814000</v>
      </c>
      <c r="AF174">
        <f>AgLabour!AF54*1000</f>
        <v>40362000</v>
      </c>
      <c r="AG174">
        <f>AgLabour!AG54*1000</f>
        <v>41031000</v>
      </c>
      <c r="AH174">
        <f>AgLabour!AH54*1000</f>
        <v>41720000</v>
      </c>
      <c r="AI174">
        <f>AgLabour!AI54*1000</f>
        <v>42441000</v>
      </c>
      <c r="AJ174">
        <f>AgLabour!AJ54*1000</f>
        <v>43182000</v>
      </c>
      <c r="AK174">
        <f>AgLabour!AK54*1000</f>
        <v>43910000</v>
      </c>
      <c r="AL174">
        <f>AgLabour!AL54*1000</f>
        <v>44663000</v>
      </c>
      <c r="AM174">
        <f>AgLabour!AM54*1000</f>
        <v>45431000</v>
      </c>
      <c r="AN174">
        <f>AgLabour!AN54*1000</f>
        <v>46186000</v>
      </c>
      <c r="AO174">
        <f>AgLabour!AO54*1000</f>
        <v>46938000</v>
      </c>
      <c r="AP174">
        <f>AgLabour!AP54*1000</f>
        <v>47675000</v>
      </c>
      <c r="AQ174">
        <f>AgLabour!AQ54*1000</f>
        <v>48410000</v>
      </c>
      <c r="AR174">
        <f>AgLabour!AR54*1000</f>
        <v>49143000</v>
      </c>
      <c r="AS174">
        <f>AgLabour!AS54*1000</f>
        <v>49873000</v>
      </c>
      <c r="AT174">
        <f>AgLabour!AT54*1000</f>
        <v>50547000</v>
      </c>
      <c r="AU174">
        <f>AgLabour!AU54*1000</f>
        <v>51268000</v>
      </c>
      <c r="AV174">
        <f>AgLabour!AV54*1000</f>
        <v>51995000</v>
      </c>
      <c r="AW174">
        <f>AgLabour!AW54*1000</f>
        <v>52766000</v>
      </c>
      <c r="AX174">
        <f>AgLabour!AX54*1000</f>
        <v>53547000</v>
      </c>
      <c r="AY174">
        <f>AgLabour!AY54*1000</f>
        <v>54326000</v>
      </c>
      <c r="AZ174">
        <f>AgLabour!AZ54*1000</f>
        <v>55110000</v>
      </c>
      <c r="BA174">
        <f>AgLabour!BA54*1000</f>
        <v>55934000</v>
      </c>
      <c r="BB174">
        <f>AgLabour!BB54*1000</f>
        <v>56812000</v>
      </c>
      <c r="BC174">
        <f>AgLabour!BC54*1000</f>
        <v>57716000</v>
      </c>
      <c r="BD174">
        <f t="shared" si="0"/>
        <v>1.40841134950864</v>
      </c>
    </row>
    <row r="175" spans="1:56">
      <c r="A175">
        <f>AgLabour!A55</f>
        <v>3</v>
      </c>
      <c r="B175" t="str">
        <f>AgLabour!B55</f>
        <v>Southern A</v>
      </c>
      <c r="C175">
        <f>AgLabour!C55</f>
        <v>0</v>
      </c>
      <c r="D175" t="str">
        <f>AgLabour!D55</f>
        <v>Southern A</v>
      </c>
      <c r="E175" t="str">
        <f>AgLabour!E55</f>
        <v>601</v>
      </c>
      <c r="F175" t="str">
        <f>AgLabour!F55</f>
        <v>Tot Ec Act A (1000)</v>
      </c>
      <c r="G175">
        <f>AgLabour!G55*1000</f>
        <v>12213553.3946339</v>
      </c>
      <c r="H175">
        <f>AgLabour!H55*1000</f>
        <v>12381480.2661167</v>
      </c>
      <c r="I175">
        <f>AgLabour!I55*1000</f>
        <v>12551388.8041969</v>
      </c>
      <c r="J175">
        <f>AgLabour!J55*1000</f>
        <v>12727948.4035563</v>
      </c>
      <c r="K175">
        <f>AgLabour!K55*1000</f>
        <v>12906497.9632992</v>
      </c>
      <c r="L175">
        <f>AgLabour!L55*1000</f>
        <v>13087491.1265444</v>
      </c>
      <c r="M175">
        <f>AgLabour!M55*1000</f>
        <v>13273048.4130972</v>
      </c>
      <c r="N175">
        <f>AgLabour!N55*1000</f>
        <v>13464420.2611984</v>
      </c>
      <c r="O175">
        <f>AgLabour!O55*1000</f>
        <v>13664846.9428127</v>
      </c>
      <c r="P175">
        <f>AgLabour!P55*1000</f>
        <v>13873338.7115345</v>
      </c>
      <c r="Q175">
        <f>AgLabour!Q55*1000</f>
        <v>14059551.4572305</v>
      </c>
      <c r="R175">
        <f>AgLabour!R55*1000</f>
        <v>14252471.4364606</v>
      </c>
      <c r="S175">
        <f>AgLabour!S55*1000</f>
        <v>14452947.8257587</v>
      </c>
      <c r="T175">
        <f>AgLabour!T55*1000</f>
        <v>14663061.8423747</v>
      </c>
      <c r="U175">
        <f>AgLabour!U55*1000</f>
        <v>14879920.6760962</v>
      </c>
      <c r="V175">
        <f>AgLabour!V55*1000</f>
        <v>15103694.2008608</v>
      </c>
      <c r="W175">
        <f>AgLabour!W55*1000</f>
        <v>15335783.3971187</v>
      </c>
      <c r="X175">
        <f>AgLabour!X55*1000</f>
        <v>15570641.0915125</v>
      </c>
      <c r="Y175">
        <f>AgLabour!Y55*1000</f>
        <v>15809476.1507336</v>
      </c>
      <c r="Z175">
        <f>AgLabour!Z55*1000</f>
        <v>16044000</v>
      </c>
      <c r="AA175">
        <f>AgLabour!AA55*1000</f>
        <v>16430000</v>
      </c>
      <c r="AB175">
        <f>AgLabour!AB55*1000</f>
        <v>16831000</v>
      </c>
      <c r="AC175">
        <f>AgLabour!AC55*1000</f>
        <v>17228000</v>
      </c>
      <c r="AD175">
        <f>AgLabour!AD55*1000</f>
        <v>17544000</v>
      </c>
      <c r="AE175">
        <f>AgLabour!AE55*1000</f>
        <v>17853000</v>
      </c>
      <c r="AF175">
        <f>AgLabour!AF55*1000</f>
        <v>18116000</v>
      </c>
      <c r="AG175">
        <f>AgLabour!AG55*1000</f>
        <v>18348000</v>
      </c>
      <c r="AH175">
        <f>AgLabour!AH55*1000</f>
        <v>18716000</v>
      </c>
      <c r="AI175">
        <f>AgLabour!AI55*1000</f>
        <v>19111000</v>
      </c>
      <c r="AJ175">
        <f>AgLabour!AJ55*1000</f>
        <v>19548000</v>
      </c>
      <c r="AK175">
        <f>AgLabour!AK55*1000</f>
        <v>20004000</v>
      </c>
      <c r="AL175">
        <f>AgLabour!AL55*1000</f>
        <v>20485000</v>
      </c>
      <c r="AM175">
        <f>AgLabour!AM55*1000</f>
        <v>20974000</v>
      </c>
      <c r="AN175">
        <f>AgLabour!AN55*1000</f>
        <v>21471000</v>
      </c>
      <c r="AO175">
        <f>AgLabour!AO55*1000</f>
        <v>21904000</v>
      </c>
      <c r="AP175">
        <f>AgLabour!AP55*1000</f>
        <v>22334000</v>
      </c>
      <c r="AQ175">
        <f>AgLabour!AQ55*1000</f>
        <v>22752000</v>
      </c>
      <c r="AR175">
        <f>AgLabour!AR55*1000</f>
        <v>23123000</v>
      </c>
      <c r="AS175">
        <f>AgLabour!AS55*1000</f>
        <v>23473000</v>
      </c>
      <c r="AT175">
        <f>AgLabour!AT55*1000</f>
        <v>23865000</v>
      </c>
      <c r="AU175">
        <f>AgLabour!AU55*1000</f>
        <v>24226000</v>
      </c>
      <c r="AV175">
        <f>AgLabour!AV55*1000</f>
        <v>24615000</v>
      </c>
      <c r="AW175">
        <f>AgLabour!AW55*1000</f>
        <v>24984000</v>
      </c>
      <c r="AX175">
        <f>AgLabour!AX55*1000</f>
        <v>25355000</v>
      </c>
      <c r="AY175">
        <f>AgLabour!AY55*1000</f>
        <v>25737000</v>
      </c>
      <c r="AZ175">
        <f>AgLabour!AZ55*1000</f>
        <v>26128000</v>
      </c>
      <c r="BA175">
        <f>AgLabour!BA55*1000</f>
        <v>26598000</v>
      </c>
      <c r="BB175">
        <f>AgLabour!BB55*1000</f>
        <v>27067000</v>
      </c>
      <c r="BC175">
        <f>AgLabour!BC55*1000</f>
        <v>27571000</v>
      </c>
      <c r="BD175">
        <f t="shared" si="0"/>
        <v>1.78037600596723</v>
      </c>
    </row>
    <row r="176" spans="1:56">
      <c r="A176">
        <f>AgLabour!A56</f>
        <v>0</v>
      </c>
      <c r="B176" t="str">
        <f>AgLabour!B56</f>
        <v>SSA</v>
      </c>
      <c r="C176">
        <f>AgLabour!C56</f>
        <v>0</v>
      </c>
      <c r="D176" t="str">
        <f>AgLabour!D56</f>
        <v>SSA</v>
      </c>
      <c r="E176" t="str">
        <f>AgLabour!E56</f>
        <v>601</v>
      </c>
      <c r="F176" t="str">
        <f>AgLabour!F56</f>
        <v>Tot Ec Act A (1000)</v>
      </c>
      <c r="G176">
        <f>AgLabour!G56*1000</f>
        <v>76176786.0628464</v>
      </c>
      <c r="H176">
        <f>AgLabour!H56*1000</f>
        <v>77491638.5211979</v>
      </c>
      <c r="I176">
        <f>AgLabour!I56*1000</f>
        <v>78846069.665781</v>
      </c>
      <c r="J176">
        <f>AgLabour!J56*1000</f>
        <v>80260722.9323803</v>
      </c>
      <c r="K176">
        <f>AgLabour!K56*1000</f>
        <v>81728122.684761</v>
      </c>
      <c r="L176">
        <f>AgLabour!L56*1000</f>
        <v>83257339.7339355</v>
      </c>
      <c r="M176">
        <f>AgLabour!M56*1000</f>
        <v>84844545.2655908</v>
      </c>
      <c r="N176">
        <f>AgLabour!N56*1000</f>
        <v>86491334.9828708</v>
      </c>
      <c r="O176">
        <f>AgLabour!O56*1000</f>
        <v>88178686.7581851</v>
      </c>
      <c r="P176">
        <f>AgLabour!P56*1000</f>
        <v>89906554.6760177</v>
      </c>
      <c r="Q176">
        <f>AgLabour!Q56*1000</f>
        <v>91316026.4397538</v>
      </c>
      <c r="R176">
        <f>AgLabour!R56*1000</f>
        <v>92756358.6270396</v>
      </c>
      <c r="S176">
        <f>AgLabour!S56*1000</f>
        <v>94228565.2575636</v>
      </c>
      <c r="T176">
        <f>AgLabour!T56*1000</f>
        <v>95759158.9697294</v>
      </c>
      <c r="U176">
        <f>AgLabour!U56*1000</f>
        <v>97347546.2193164</v>
      </c>
      <c r="V176">
        <f>AgLabour!V56*1000</f>
        <v>98990982.3104364</v>
      </c>
      <c r="W176">
        <f>AgLabour!W56*1000</f>
        <v>100689709.441095</v>
      </c>
      <c r="X176">
        <f>AgLabour!X56*1000</f>
        <v>102435982.157358</v>
      </c>
      <c r="Y176">
        <f>AgLabour!Y56*1000</f>
        <v>104218416.25262</v>
      </c>
      <c r="Z176">
        <f>AgLabour!Z56*1000</f>
        <v>106036000</v>
      </c>
      <c r="AA176">
        <f>AgLabour!AA56*1000</f>
        <v>108366000</v>
      </c>
      <c r="AB176">
        <f>AgLabour!AB56*1000</f>
        <v>110762000</v>
      </c>
      <c r="AC176">
        <f>AgLabour!AC56*1000</f>
        <v>113206000</v>
      </c>
      <c r="AD176">
        <f>AgLabour!AD56*1000</f>
        <v>115489000</v>
      </c>
      <c r="AE176">
        <f>AgLabour!AE56*1000</f>
        <v>117964000</v>
      </c>
      <c r="AF176">
        <f>AgLabour!AF56*1000</f>
        <v>120478000</v>
      </c>
      <c r="AG176">
        <f>AgLabour!AG56*1000</f>
        <v>123184000</v>
      </c>
      <c r="AH176">
        <f>AgLabour!AH56*1000</f>
        <v>126088000</v>
      </c>
      <c r="AI176">
        <f>AgLabour!AI56*1000</f>
        <v>129072000</v>
      </c>
      <c r="AJ176">
        <f>AgLabour!AJ56*1000</f>
        <v>132124000</v>
      </c>
      <c r="AK176">
        <f>AgLabour!AK56*1000</f>
        <v>135198000</v>
      </c>
      <c r="AL176">
        <f>AgLabour!AL56*1000</f>
        <v>138259000</v>
      </c>
      <c r="AM176">
        <f>AgLabour!AM56*1000</f>
        <v>141367000</v>
      </c>
      <c r="AN176">
        <f>AgLabour!AN56*1000</f>
        <v>144633000</v>
      </c>
      <c r="AO176">
        <f>AgLabour!AO56*1000</f>
        <v>147878000</v>
      </c>
      <c r="AP176">
        <f>AgLabour!AP56*1000</f>
        <v>151097000</v>
      </c>
      <c r="AQ176">
        <f>AgLabour!AQ56*1000</f>
        <v>154295000</v>
      </c>
      <c r="AR176">
        <f>AgLabour!AR56*1000</f>
        <v>157489000</v>
      </c>
      <c r="AS176">
        <f>AgLabour!AS56*1000</f>
        <v>160694000</v>
      </c>
      <c r="AT176">
        <f>AgLabour!AT56*1000</f>
        <v>163931000</v>
      </c>
      <c r="AU176">
        <f>AgLabour!AU56*1000</f>
        <v>167226000</v>
      </c>
      <c r="AV176">
        <f>AgLabour!AV56*1000</f>
        <v>170633000</v>
      </c>
      <c r="AW176">
        <f>AgLabour!AW56*1000</f>
        <v>174119000</v>
      </c>
      <c r="AX176">
        <f>AgLabour!AX56*1000</f>
        <v>177855000</v>
      </c>
      <c r="AY176">
        <f>AgLabour!AY56*1000</f>
        <v>181601000</v>
      </c>
      <c r="AZ176">
        <f>AgLabour!AZ56*1000</f>
        <v>185034000</v>
      </c>
      <c r="BA176">
        <f>AgLabour!BA56*1000</f>
        <v>188774000</v>
      </c>
      <c r="BB176">
        <f>AgLabour!BB56*1000</f>
        <v>192662000</v>
      </c>
      <c r="BC176">
        <f>AgLabour!BC56*1000</f>
        <v>196650000</v>
      </c>
      <c r="BD176">
        <f t="shared" si="0"/>
        <v>2.02725963329822</v>
      </c>
    </row>
    <row r="177" spans="1:56">
      <c r="A177">
        <f>AgLabour!A57</f>
        <v>0</v>
      </c>
      <c r="B177" t="str">
        <f>AgLabour!B57</f>
        <v>Southern A - SA</v>
      </c>
      <c r="C177">
        <f>AgLabour!C57</f>
        <v>0</v>
      </c>
      <c r="D177" t="str">
        <f>AgLabour!D57</f>
        <v>Southern A - SA</v>
      </c>
      <c r="E177" t="str">
        <f>AgLabour!E57</f>
        <v>601</v>
      </c>
      <c r="F177" t="str">
        <f>AgLabour!F57</f>
        <v>Tot Ec Act A (1000)</v>
      </c>
      <c r="G177">
        <f>AgLabour!G57*1000</f>
        <v>10097412.2181633</v>
      </c>
      <c r="H177">
        <f>AgLabour!H57*1000</f>
        <v>10251597.9131755</v>
      </c>
      <c r="I177">
        <f>AgLabour!I57*1000</f>
        <v>10409482.921844</v>
      </c>
      <c r="J177">
        <f>AgLabour!J57*1000</f>
        <v>10574018.9917916</v>
      </c>
      <c r="K177">
        <f>AgLabour!K57*1000</f>
        <v>10741403.8456521</v>
      </c>
      <c r="L177">
        <f>AgLabour!L57*1000</f>
        <v>10912091.1265444</v>
      </c>
      <c r="M177">
        <f>AgLabour!M57*1000</f>
        <v>11089060.1778031</v>
      </c>
      <c r="N177">
        <f>AgLabour!N57*1000</f>
        <v>11271843.7906102</v>
      </c>
      <c r="O177">
        <f>AgLabour!O57*1000</f>
        <v>11464541.0604598</v>
      </c>
      <c r="P177">
        <f>AgLabour!P57*1000</f>
        <v>11665303.4174169</v>
      </c>
      <c r="Q177">
        <f>AgLabour!Q57*1000</f>
        <v>11890163.2219363</v>
      </c>
      <c r="R177">
        <f>AgLabour!R57*1000</f>
        <v>12125165.5541076</v>
      </c>
      <c r="S177">
        <f>AgLabour!S57*1000</f>
        <v>12371159.5904646</v>
      </c>
      <c r="T177">
        <f>AgLabour!T57*1000</f>
        <v>12631944.1953159</v>
      </c>
      <c r="U177">
        <f>AgLabour!U57*1000</f>
        <v>12905485.3819785</v>
      </c>
      <c r="V177">
        <f>AgLabour!V57*1000</f>
        <v>13192811.8479196</v>
      </c>
      <c r="W177">
        <f>AgLabour!W57*1000</f>
        <v>13493606.9265305</v>
      </c>
      <c r="X177">
        <f>AgLabour!X57*1000</f>
        <v>13802323.4444537</v>
      </c>
      <c r="Y177">
        <f>AgLabour!Y57*1000</f>
        <v>14120170.2683806</v>
      </c>
      <c r="Z177">
        <f>AgLabour!Z57*1000</f>
        <v>14438000</v>
      </c>
      <c r="AA177">
        <f>AgLabour!AA57*1000</f>
        <v>14814000</v>
      </c>
      <c r="AB177">
        <f>AgLabour!AB57*1000</f>
        <v>15203000</v>
      </c>
      <c r="AC177">
        <f>AgLabour!AC57*1000</f>
        <v>15588000</v>
      </c>
      <c r="AD177">
        <f>AgLabour!AD57*1000</f>
        <v>15896000</v>
      </c>
      <c r="AE177">
        <f>AgLabour!AE57*1000</f>
        <v>16198000</v>
      </c>
      <c r="AF177">
        <f>AgLabour!AF57*1000</f>
        <v>16466000</v>
      </c>
      <c r="AG177">
        <f>AgLabour!AG57*1000</f>
        <v>16707000</v>
      </c>
      <c r="AH177">
        <f>AgLabour!AH57*1000</f>
        <v>17087000</v>
      </c>
      <c r="AI177">
        <f>AgLabour!AI57*1000</f>
        <v>17491000</v>
      </c>
      <c r="AJ177">
        <f>AgLabour!AJ57*1000</f>
        <v>17934000</v>
      </c>
      <c r="AK177">
        <f>AgLabour!AK57*1000</f>
        <v>18399000</v>
      </c>
      <c r="AL177">
        <f>AgLabour!AL57*1000</f>
        <v>18882000</v>
      </c>
      <c r="AM177">
        <f>AgLabour!AM57*1000</f>
        <v>19373000</v>
      </c>
      <c r="AN177">
        <f>AgLabour!AN57*1000</f>
        <v>19876000</v>
      </c>
      <c r="AO177">
        <f>AgLabour!AO57*1000</f>
        <v>20320000</v>
      </c>
      <c r="AP177">
        <f>AgLabour!AP57*1000</f>
        <v>20766000</v>
      </c>
      <c r="AQ177">
        <f>AgLabour!AQ57*1000</f>
        <v>21204000</v>
      </c>
      <c r="AR177">
        <f>AgLabour!AR57*1000</f>
        <v>21596000</v>
      </c>
      <c r="AS177">
        <f>AgLabour!AS57*1000</f>
        <v>21967000</v>
      </c>
      <c r="AT177">
        <f>AgLabour!AT57*1000</f>
        <v>22383000</v>
      </c>
      <c r="AU177">
        <f>AgLabour!AU57*1000</f>
        <v>22768000</v>
      </c>
      <c r="AV177">
        <f>AgLabour!AV57*1000</f>
        <v>23182000</v>
      </c>
      <c r="AW177">
        <f>AgLabour!AW57*1000</f>
        <v>23576000</v>
      </c>
      <c r="AX177">
        <f>AgLabour!AX57*1000</f>
        <v>23980000</v>
      </c>
      <c r="AY177">
        <f>AgLabour!AY57*1000</f>
        <v>24396000</v>
      </c>
      <c r="AZ177">
        <f>AgLabour!AZ57*1000</f>
        <v>24822000</v>
      </c>
      <c r="BA177">
        <f>AgLabour!BA57*1000</f>
        <v>25312000</v>
      </c>
      <c r="BB177">
        <f>AgLabour!BB57*1000</f>
        <v>25813000</v>
      </c>
      <c r="BC177">
        <f>AgLabour!BC57*1000</f>
        <v>26350000</v>
      </c>
      <c r="BD177">
        <f t="shared" si="0"/>
        <v>2.11271555766162</v>
      </c>
    </row>
    <row r="178" spans="1:56">
      <c r="A178">
        <f>AgLabour!A58</f>
        <v>0</v>
      </c>
      <c r="B178" t="str">
        <f>AgLabour!B58</f>
        <v>Ethiopia + Eritrea</v>
      </c>
      <c r="C178">
        <f>AgLabour!C58</f>
        <v>0</v>
      </c>
      <c r="D178" t="str">
        <f>AgLabour!D58</f>
        <v>Ethiopia + Eritrea</v>
      </c>
      <c r="E178" t="str">
        <f>AgLabour!E58</f>
        <v>601</v>
      </c>
      <c r="F178" t="str">
        <f>AgLabour!F58</f>
        <v>Tot Ec Act A (1000)</v>
      </c>
      <c r="G178">
        <f>AgLabour!G58*1000</f>
        <v>9127789.26963482</v>
      </c>
      <c r="H178">
        <f>AgLabour!H58*1000</f>
        <v>9315030.2026013</v>
      </c>
      <c r="I178">
        <f>AgLabour!I58*1000</f>
        <v>9510519.63481741</v>
      </c>
      <c r="J178">
        <f>AgLabour!J58*1000</f>
        <v>9713432.71635818</v>
      </c>
      <c r="K178">
        <f>AgLabour!K58*1000</f>
        <v>9922119.74737369</v>
      </c>
      <c r="L178">
        <f>AgLabour!L58*1000</f>
        <v>10134931.028014</v>
      </c>
      <c r="M178">
        <f>AgLabour!M58*1000</f>
        <v>10351866.5582791</v>
      </c>
      <c r="N178">
        <f>AgLabour!N58*1000</f>
        <v>10575400.887944</v>
      </c>
      <c r="O178">
        <f>AgLabour!O58*1000</f>
        <v>10810483.1165583</v>
      </c>
      <c r="P178">
        <f>AgLabour!P58*1000</f>
        <v>11059587.7938969</v>
      </c>
      <c r="Q178">
        <f>AgLabour!Q58*1000</f>
        <v>11330963.4192096</v>
      </c>
      <c r="R178">
        <f>AgLabour!R58*1000</f>
        <v>11617186.3431716</v>
      </c>
      <c r="S178">
        <f>AgLabour!S58*1000</f>
        <v>11901759.5672836</v>
      </c>
      <c r="T178">
        <f>AgLabour!T58*1000</f>
        <v>12159937.5937969</v>
      </c>
      <c r="U178">
        <f>AgLabour!U58*1000</f>
        <v>12379347.6738369</v>
      </c>
      <c r="V178">
        <f>AgLabour!V58*1000</f>
        <v>12550916.4582291</v>
      </c>
      <c r="W178">
        <f>AgLabour!W58*1000</f>
        <v>12687016.6958479</v>
      </c>
      <c r="X178">
        <f>AgLabour!X58*1000</f>
        <v>12814868.4342171</v>
      </c>
      <c r="Y178">
        <f>AgLabour!Y58*1000</f>
        <v>12973239.6198099</v>
      </c>
      <c r="Z178">
        <f>AgLabour!Z58*1000</f>
        <v>13191000</v>
      </c>
      <c r="AA178">
        <f>AgLabour!AA58*1000</f>
        <v>13459000</v>
      </c>
      <c r="AB178">
        <f>AgLabour!AB58*1000</f>
        <v>13785000</v>
      </c>
      <c r="AC178">
        <f>AgLabour!AC58*1000</f>
        <v>14163000</v>
      </c>
      <c r="AD178">
        <f>AgLabour!AD58*1000</f>
        <v>14565000</v>
      </c>
      <c r="AE178">
        <f>AgLabour!AE58*1000</f>
        <v>15107000</v>
      </c>
      <c r="AF178">
        <f>AgLabour!AF58*1000</f>
        <v>15665000</v>
      </c>
      <c r="AG178">
        <f>AgLabour!AG58*1000</f>
        <v>16243000</v>
      </c>
      <c r="AH178">
        <f>AgLabour!AH58*1000</f>
        <v>16839000</v>
      </c>
      <c r="AI178">
        <f>AgLabour!AI58*1000</f>
        <v>17453000</v>
      </c>
      <c r="AJ178">
        <f>AgLabour!AJ58*1000</f>
        <v>18086000</v>
      </c>
      <c r="AK178">
        <f>AgLabour!AK58*1000</f>
        <v>18731000</v>
      </c>
      <c r="AL178">
        <f>AgLabour!AL58*1000</f>
        <v>19389000</v>
      </c>
      <c r="AM178">
        <f>AgLabour!AM58*1000</f>
        <v>20063000</v>
      </c>
      <c r="AN178">
        <f>AgLabour!AN58*1000</f>
        <v>20746000</v>
      </c>
      <c r="AO178">
        <f>AgLabour!AO58*1000</f>
        <v>21470000</v>
      </c>
      <c r="AP178">
        <f>AgLabour!AP58*1000</f>
        <v>22192000</v>
      </c>
      <c r="AQ178">
        <f>AgLabour!AQ58*1000</f>
        <v>22909000</v>
      </c>
      <c r="AR178">
        <f>AgLabour!AR58*1000</f>
        <v>23623000</v>
      </c>
      <c r="AS178">
        <f>AgLabour!AS58*1000</f>
        <v>24344000</v>
      </c>
      <c r="AT178">
        <f>AgLabour!AT58*1000</f>
        <v>25139000</v>
      </c>
      <c r="AU178">
        <f>AgLabour!AU58*1000</f>
        <v>25954000</v>
      </c>
      <c r="AV178">
        <f>AgLabour!AV58*1000</f>
        <v>26782000</v>
      </c>
      <c r="AW178">
        <f>AgLabour!AW58*1000</f>
        <v>27621000</v>
      </c>
      <c r="AX178">
        <f>AgLabour!AX58*1000</f>
        <v>28463000</v>
      </c>
      <c r="AY178">
        <f>AgLabour!AY58*1000</f>
        <v>29306000</v>
      </c>
      <c r="AZ178">
        <f>AgLabour!AZ58*1000</f>
        <v>29930000</v>
      </c>
      <c r="BA178">
        <f>AgLabour!BA58*1000</f>
        <v>30817000</v>
      </c>
      <c r="BB178">
        <f>AgLabour!BB58*1000</f>
        <v>31618000</v>
      </c>
      <c r="BC178">
        <f>AgLabour!BC58*1000</f>
        <v>32413000</v>
      </c>
      <c r="BD178">
        <f t="shared" si="0"/>
        <v>2.75001281740133</v>
      </c>
    </row>
    <row r="181" ht="12.75" spans="1:1">
      <c r="A181" s="64" t="s">
        <v>189</v>
      </c>
    </row>
    <row r="182" spans="1:56">
      <c r="A182">
        <f>VLOOKUP(C182,SelectCntr!$A$2:$C$52,3,0)</f>
        <v>3</v>
      </c>
      <c r="B182" t="str">
        <f t="shared" ref="B182:D201" si="1">B62</f>
        <v>Angola</v>
      </c>
      <c r="C182">
        <f t="shared" si="1"/>
        <v>7</v>
      </c>
      <c r="D182" t="str">
        <f t="shared" si="1"/>
        <v>Angola</v>
      </c>
      <c r="F182" s="16" t="s">
        <v>190</v>
      </c>
      <c r="G182">
        <f t="shared" ref="G182:AV182" si="2">G62*1000/G2</f>
        <v>15.3548563574684</v>
      </c>
      <c r="H182">
        <f t="shared" si="2"/>
        <v>16.1841121720948</v>
      </c>
      <c r="I182">
        <f t="shared" si="2"/>
        <v>15.9130048587754</v>
      </c>
      <c r="J182">
        <f t="shared" si="2"/>
        <v>17.0677122977797</v>
      </c>
      <c r="K182">
        <f t="shared" si="2"/>
        <v>17.6632535822159</v>
      </c>
      <c r="L182">
        <f t="shared" si="2"/>
        <v>18.3072418078173</v>
      </c>
      <c r="M182">
        <f t="shared" si="2"/>
        <v>18.751373827479</v>
      </c>
      <c r="N182">
        <f t="shared" si="2"/>
        <v>18.359069646737</v>
      </c>
      <c r="O182">
        <f t="shared" si="2"/>
        <v>19.5765100194419</v>
      </c>
      <c r="P182">
        <f t="shared" si="2"/>
        <v>20.1759658968512</v>
      </c>
      <c r="Q182">
        <f t="shared" si="2"/>
        <v>20.6154769083622</v>
      </c>
      <c r="R182">
        <f t="shared" si="2"/>
        <v>19.880939876635</v>
      </c>
      <c r="S182">
        <f t="shared" si="2"/>
        <v>20.3856696317805</v>
      </c>
      <c r="T182">
        <f t="shared" si="2"/>
        <v>20.6364355787083</v>
      </c>
      <c r="U182">
        <f t="shared" si="2"/>
        <v>18.6134461299523</v>
      </c>
      <c r="V182">
        <f t="shared" si="2"/>
        <v>16.0012743197645</v>
      </c>
      <c r="W182">
        <f t="shared" si="2"/>
        <v>15.448700685475</v>
      </c>
      <c r="X182">
        <f t="shared" si="2"/>
        <v>15.0980522430539</v>
      </c>
      <c r="Y182">
        <f t="shared" si="2"/>
        <v>14.316819730091</v>
      </c>
      <c r="Z182">
        <f t="shared" si="2"/>
        <v>14.4778103342525</v>
      </c>
      <c r="AA182">
        <f t="shared" si="2"/>
        <v>13.7829084172453</v>
      </c>
      <c r="AB182">
        <f t="shared" si="2"/>
        <v>14.0035047443588</v>
      </c>
      <c r="AC182">
        <f t="shared" si="2"/>
        <v>14.1212136473271</v>
      </c>
      <c r="AD182">
        <f t="shared" si="2"/>
        <v>14.2810831803545</v>
      </c>
      <c r="AE182">
        <f t="shared" si="2"/>
        <v>14.4325518361947</v>
      </c>
      <c r="AF182">
        <f t="shared" si="2"/>
        <v>14.9242429665688</v>
      </c>
      <c r="AG182">
        <f t="shared" si="2"/>
        <v>15.0136748775518</v>
      </c>
      <c r="AH182">
        <f t="shared" si="2"/>
        <v>15.0545975830135</v>
      </c>
      <c r="AI182">
        <f t="shared" si="2"/>
        <v>15.0003442069963</v>
      </c>
      <c r="AJ182">
        <f t="shared" si="2"/>
        <v>14.9691518996648</v>
      </c>
      <c r="AK182">
        <f t="shared" si="2"/>
        <v>15.6372945047974</v>
      </c>
      <c r="AL182">
        <f t="shared" si="2"/>
        <v>16.3864228125741</v>
      </c>
      <c r="AM182">
        <f t="shared" si="2"/>
        <v>16.335607815555</v>
      </c>
      <c r="AN182">
        <f t="shared" si="2"/>
        <v>18.4728634774062</v>
      </c>
      <c r="AO182">
        <f t="shared" si="2"/>
        <v>18.4806707188277</v>
      </c>
      <c r="AP182">
        <f t="shared" si="2"/>
        <v>19.1757037811317</v>
      </c>
      <c r="AQ182">
        <f t="shared" si="2"/>
        <v>19.2814610681365</v>
      </c>
      <c r="AR182">
        <f t="shared" si="2"/>
        <v>22.0134329386239</v>
      </c>
      <c r="AS182">
        <f t="shared" si="2"/>
        <v>21.1244202909501</v>
      </c>
      <c r="AT182">
        <f t="shared" si="2"/>
        <v>23.8662234514741</v>
      </c>
      <c r="AU182">
        <f t="shared" si="2"/>
        <v>26.8146247289965</v>
      </c>
      <c r="AV182">
        <f t="shared" si="2"/>
        <v>29.5573130458113</v>
      </c>
      <c r="AW182">
        <f t="shared" ref="AW182:BC182" si="3">AW62*1000/AW2</f>
        <v>30.7299885408227</v>
      </c>
      <c r="AX182">
        <f t="shared" si="3"/>
        <v>29.7557957266275</v>
      </c>
      <c r="AY182">
        <f t="shared" si="3"/>
        <v>35.1886443552756</v>
      </c>
      <c r="AZ182">
        <f t="shared" si="3"/>
        <v>35.003176090139</v>
      </c>
      <c r="BA182">
        <f t="shared" si="3"/>
        <v>37.9757928489403</v>
      </c>
      <c r="BB182">
        <f t="shared" si="3"/>
        <v>39.3693542937906</v>
      </c>
      <c r="BC182">
        <f t="shared" si="3"/>
        <v>46.7451024078329</v>
      </c>
      <c r="BD182">
        <f>(LOGEST(G182:BC182,G$1:BC$1)-1)*100</f>
        <v>1.36419586208381</v>
      </c>
    </row>
    <row r="183" spans="1:56">
      <c r="A183">
        <f>VLOOKUP(C183,SelectCntr!$A$2:$C$52,3,0)</f>
        <v>3</v>
      </c>
      <c r="B183" t="str">
        <f t="shared" si="1"/>
        <v>Botswana</v>
      </c>
      <c r="C183">
        <f t="shared" si="1"/>
        <v>20</v>
      </c>
      <c r="D183" t="str">
        <f t="shared" si="1"/>
        <v>Botswana</v>
      </c>
      <c r="F183" s="16" t="s">
        <v>190</v>
      </c>
      <c r="G183">
        <f t="shared" ref="G183:AV183" si="4">G63*1000/G3</f>
        <v>5.09769013856705</v>
      </c>
      <c r="H183">
        <f t="shared" si="4"/>
        <v>5.16118501032128</v>
      </c>
      <c r="I183">
        <f t="shared" si="4"/>
        <v>5.66819307508995</v>
      </c>
      <c r="J183">
        <f t="shared" si="4"/>
        <v>6.30538821959699</v>
      </c>
      <c r="K183">
        <f t="shared" si="4"/>
        <v>6.22824249948833</v>
      </c>
      <c r="L183">
        <f t="shared" si="4"/>
        <v>6.40304907098618</v>
      </c>
      <c r="M183">
        <f t="shared" si="4"/>
        <v>6.59537077183059</v>
      </c>
      <c r="N183">
        <f t="shared" si="4"/>
        <v>6.40405047158035</v>
      </c>
      <c r="O183">
        <f t="shared" si="4"/>
        <v>6.51844002896792</v>
      </c>
      <c r="P183">
        <f t="shared" si="4"/>
        <v>7.04707397855171</v>
      </c>
      <c r="Q183">
        <f t="shared" si="4"/>
        <v>7.67067747538548</v>
      </c>
      <c r="R183">
        <f t="shared" si="4"/>
        <v>7.64440794446257</v>
      </c>
      <c r="S183">
        <f t="shared" si="4"/>
        <v>7.2526843935535</v>
      </c>
      <c r="T183">
        <f t="shared" si="4"/>
        <v>7.48125925991952</v>
      </c>
      <c r="U183">
        <f t="shared" si="4"/>
        <v>7.25473027995443</v>
      </c>
      <c r="V183">
        <f t="shared" si="4"/>
        <v>8.08792430065052</v>
      </c>
      <c r="W183">
        <f t="shared" si="4"/>
        <v>7.72933880538135</v>
      </c>
      <c r="X183">
        <f t="shared" si="4"/>
        <v>6.4052273891796</v>
      </c>
      <c r="Y183">
        <f t="shared" si="4"/>
        <v>8.0788326320667</v>
      </c>
      <c r="Z183">
        <f t="shared" si="4"/>
        <v>6.3079019389823</v>
      </c>
      <c r="AA183">
        <f t="shared" si="4"/>
        <v>7.82774314754748</v>
      </c>
      <c r="AB183">
        <f t="shared" si="4"/>
        <v>8.20991031236494</v>
      </c>
      <c r="AC183">
        <f t="shared" si="4"/>
        <v>7.65907094740462</v>
      </c>
      <c r="AD183">
        <f t="shared" si="4"/>
        <v>8.41571912312323</v>
      </c>
      <c r="AE183">
        <f t="shared" si="4"/>
        <v>8.17225874152489</v>
      </c>
      <c r="AF183">
        <f t="shared" si="4"/>
        <v>8.04344299135938</v>
      </c>
      <c r="AG183">
        <f t="shared" si="4"/>
        <v>7.22468454255615</v>
      </c>
      <c r="AH183">
        <f t="shared" si="4"/>
        <v>7.68271818349728</v>
      </c>
      <c r="AI183">
        <f t="shared" si="4"/>
        <v>7.9443051631906</v>
      </c>
      <c r="AJ183">
        <f t="shared" si="4"/>
        <v>8.5297788224031</v>
      </c>
      <c r="AK183">
        <f t="shared" si="4"/>
        <v>9.13628779719547</v>
      </c>
      <c r="AL183">
        <f t="shared" si="4"/>
        <v>8.87231544815029</v>
      </c>
      <c r="AM183">
        <f t="shared" si="4"/>
        <v>8.83796404485551</v>
      </c>
      <c r="AN183">
        <f t="shared" si="4"/>
        <v>8.17930894843535</v>
      </c>
      <c r="AO183">
        <f t="shared" si="4"/>
        <v>9.68011775507916</v>
      </c>
      <c r="AP183">
        <f t="shared" si="4"/>
        <v>9.00104734916066</v>
      </c>
      <c r="AQ183">
        <f t="shared" si="4"/>
        <v>8.42196031449847</v>
      </c>
      <c r="AR183">
        <f t="shared" si="4"/>
        <v>8.02311147633534</v>
      </c>
      <c r="AS183">
        <f t="shared" si="4"/>
        <v>7.18018462987794</v>
      </c>
      <c r="AT183">
        <f t="shared" si="4"/>
        <v>7.85264491379348</v>
      </c>
      <c r="AU183">
        <f t="shared" si="4"/>
        <v>8.5624821457232</v>
      </c>
      <c r="AV183">
        <f t="shared" si="4"/>
        <v>8.01731224204529</v>
      </c>
      <c r="AW183">
        <f t="shared" ref="AW183:BC183" si="5">AW63*1000/AW3</f>
        <v>8.22009485051181</v>
      </c>
      <c r="AX183">
        <f t="shared" si="5"/>
        <v>8.8932773257693</v>
      </c>
      <c r="AY183">
        <f t="shared" si="5"/>
        <v>9.09430670514448</v>
      </c>
      <c r="AZ183">
        <f t="shared" si="5"/>
        <v>9.0062026598061</v>
      </c>
      <c r="BA183">
        <f t="shared" si="5"/>
        <v>9.31775085983085</v>
      </c>
      <c r="BB183">
        <f t="shared" si="5"/>
        <v>10.4136348081925</v>
      </c>
      <c r="BC183">
        <f t="shared" si="5"/>
        <v>10.4149652461684</v>
      </c>
      <c r="BD183">
        <f t="shared" ref="BD183:BD238" si="6">(LOGEST(G183:BC183,G$1:BC$1)-1)*100</f>
        <v>0.934051135320813</v>
      </c>
    </row>
    <row r="184" spans="1:56">
      <c r="A184">
        <f>VLOOKUP(C184,SelectCntr!$A$2:$C$52,3,0)</f>
        <v>2</v>
      </c>
      <c r="B184" t="str">
        <f t="shared" si="1"/>
        <v>Burundi</v>
      </c>
      <c r="C184">
        <f t="shared" si="1"/>
        <v>29</v>
      </c>
      <c r="D184" t="str">
        <f t="shared" si="1"/>
        <v>Burundi</v>
      </c>
      <c r="F184" s="16" t="s">
        <v>190</v>
      </c>
      <c r="G184">
        <f t="shared" ref="G184:AV184" si="7">G64*1000/G4</f>
        <v>435.509574401501</v>
      </c>
      <c r="H184">
        <f t="shared" si="7"/>
        <v>442.587146259084</v>
      </c>
      <c r="I184">
        <f t="shared" si="7"/>
        <v>437.66186588285</v>
      </c>
      <c r="J184">
        <f t="shared" si="7"/>
        <v>473.457425312183</v>
      </c>
      <c r="K184">
        <f t="shared" si="7"/>
        <v>467.518541685283</v>
      </c>
      <c r="L184">
        <f t="shared" si="7"/>
        <v>468.572380128844</v>
      </c>
      <c r="M184">
        <f t="shared" si="7"/>
        <v>481.54532895714</v>
      </c>
      <c r="N184">
        <f t="shared" si="7"/>
        <v>488.494513880027</v>
      </c>
      <c r="O184">
        <f t="shared" si="7"/>
        <v>491.25614295714</v>
      </c>
      <c r="P184">
        <f t="shared" si="7"/>
        <v>487.213030062391</v>
      </c>
      <c r="Q184">
        <f t="shared" si="7"/>
        <v>487.320390076768</v>
      </c>
      <c r="R184">
        <f t="shared" si="7"/>
        <v>446.397457337735</v>
      </c>
      <c r="S184">
        <f t="shared" si="7"/>
        <v>474.272900139873</v>
      </c>
      <c r="T184">
        <f t="shared" si="7"/>
        <v>459.906012528819</v>
      </c>
      <c r="U184">
        <f t="shared" si="7"/>
        <v>461.882991768382</v>
      </c>
      <c r="V184">
        <f t="shared" si="7"/>
        <v>463.898751957904</v>
      </c>
      <c r="W184">
        <f t="shared" si="7"/>
        <v>463.126335660643</v>
      </c>
      <c r="X184">
        <f t="shared" si="7"/>
        <v>441.247848794494</v>
      </c>
      <c r="Y184">
        <f t="shared" si="7"/>
        <v>437.869117475825</v>
      </c>
      <c r="Z184">
        <f t="shared" si="7"/>
        <v>412.732301904499</v>
      </c>
      <c r="AA184">
        <f t="shared" si="7"/>
        <v>451.971321653913</v>
      </c>
      <c r="AB184">
        <f t="shared" si="7"/>
        <v>425.078582765246</v>
      </c>
      <c r="AC184">
        <f t="shared" si="7"/>
        <v>425.863327820763</v>
      </c>
      <c r="AD184">
        <f t="shared" si="7"/>
        <v>434.545487440694</v>
      </c>
      <c r="AE184">
        <f t="shared" si="7"/>
        <v>461.00463791567</v>
      </c>
      <c r="AF184">
        <f t="shared" si="7"/>
        <v>476.509843487158</v>
      </c>
      <c r="AG184">
        <f t="shared" si="7"/>
        <v>487.467174777799</v>
      </c>
      <c r="AH184">
        <f t="shared" si="7"/>
        <v>494.808046588351</v>
      </c>
      <c r="AI184">
        <f t="shared" si="7"/>
        <v>490.297665191345</v>
      </c>
      <c r="AJ184">
        <f t="shared" si="7"/>
        <v>529.953119489042</v>
      </c>
      <c r="AK184">
        <f t="shared" si="7"/>
        <v>529.445019148439</v>
      </c>
      <c r="AL184">
        <f t="shared" si="7"/>
        <v>539.921499717348</v>
      </c>
      <c r="AM184">
        <f t="shared" si="7"/>
        <v>532.970749656206</v>
      </c>
      <c r="AN184">
        <f t="shared" si="7"/>
        <v>505.645647666927</v>
      </c>
      <c r="AO184">
        <f t="shared" si="7"/>
        <v>505.1791873187</v>
      </c>
      <c r="AP184">
        <f t="shared" si="7"/>
        <v>492.769706937515</v>
      </c>
      <c r="AQ184">
        <f t="shared" si="7"/>
        <v>479.104237387335</v>
      </c>
      <c r="AR184">
        <f t="shared" si="7"/>
        <v>444.000652456021</v>
      </c>
      <c r="AS184">
        <f t="shared" si="7"/>
        <v>468.213670587077</v>
      </c>
      <c r="AT184">
        <f t="shared" si="7"/>
        <v>442.244692344108</v>
      </c>
      <c r="AU184">
        <f t="shared" si="7"/>
        <v>464.316079444973</v>
      </c>
      <c r="AV184">
        <f t="shared" si="7"/>
        <v>471.268090079016</v>
      </c>
      <c r="AW184">
        <f t="shared" ref="AW184:BC184" si="8">AW64*1000/AW4</f>
        <v>471.601093138014</v>
      </c>
      <c r="AX184">
        <f t="shared" si="8"/>
        <v>478.762132575333</v>
      </c>
      <c r="AY184">
        <f t="shared" si="8"/>
        <v>483.7201218301</v>
      </c>
      <c r="AZ184">
        <f t="shared" si="8"/>
        <v>509.86876528566</v>
      </c>
      <c r="BA184">
        <f t="shared" si="8"/>
        <v>516.531821459319</v>
      </c>
      <c r="BB184">
        <f t="shared" si="8"/>
        <v>509.819283830122</v>
      </c>
      <c r="BC184">
        <f t="shared" si="8"/>
        <v>368.905130553643</v>
      </c>
      <c r="BD184">
        <f t="shared" si="6"/>
        <v>0.104252724222564</v>
      </c>
    </row>
    <row r="185" spans="1:56">
      <c r="A185">
        <f>VLOOKUP(C185,SelectCntr!$A$2:$C$52,3,0)</f>
        <v>1</v>
      </c>
      <c r="B185" t="str">
        <f t="shared" si="1"/>
        <v>Cameroon</v>
      </c>
      <c r="C185">
        <f t="shared" si="1"/>
        <v>32</v>
      </c>
      <c r="D185" t="str">
        <f t="shared" si="1"/>
        <v>Cameroon</v>
      </c>
      <c r="F185" s="16" t="s">
        <v>190</v>
      </c>
      <c r="G185">
        <f t="shared" ref="G185:AV185" si="9">G65*1000/G5</f>
        <v>236.580643886128</v>
      </c>
      <c r="H185">
        <f t="shared" si="9"/>
        <v>243.357404689351</v>
      </c>
      <c r="I185">
        <f t="shared" si="9"/>
        <v>256.440140323893</v>
      </c>
      <c r="J185">
        <f t="shared" si="9"/>
        <v>262.308791979737</v>
      </c>
      <c r="K185">
        <f t="shared" si="9"/>
        <v>251.322862618082</v>
      </c>
      <c r="L185">
        <f t="shared" si="9"/>
        <v>257.970623645125</v>
      </c>
      <c r="M185">
        <f t="shared" si="9"/>
        <v>275.995369381956</v>
      </c>
      <c r="N185">
        <f t="shared" si="9"/>
        <v>287.130715743696</v>
      </c>
      <c r="O185">
        <f t="shared" si="9"/>
        <v>280.26958989333</v>
      </c>
      <c r="P185">
        <f t="shared" si="9"/>
        <v>299.467465382778</v>
      </c>
      <c r="Q185">
        <f t="shared" si="9"/>
        <v>296.596921190541</v>
      </c>
      <c r="R185">
        <f t="shared" si="9"/>
        <v>315.925024952498</v>
      </c>
      <c r="S185">
        <f t="shared" si="9"/>
        <v>314.123301060105</v>
      </c>
      <c r="T185">
        <f t="shared" si="9"/>
        <v>331.081475251991</v>
      </c>
      <c r="U185">
        <f t="shared" si="9"/>
        <v>320.130325693112</v>
      </c>
      <c r="V185">
        <f t="shared" si="9"/>
        <v>312.620984674421</v>
      </c>
      <c r="W185">
        <f t="shared" si="9"/>
        <v>316.849602527928</v>
      </c>
      <c r="X185">
        <f t="shared" si="9"/>
        <v>312.569996983955</v>
      </c>
      <c r="Y185">
        <f t="shared" si="9"/>
        <v>321.043167485176</v>
      </c>
      <c r="Z185">
        <f t="shared" si="9"/>
        <v>326.769356986433</v>
      </c>
      <c r="AA185">
        <f t="shared" si="9"/>
        <v>340.156951461871</v>
      </c>
      <c r="AB185">
        <f t="shared" si="9"/>
        <v>341.628083821297</v>
      </c>
      <c r="AC185">
        <f t="shared" si="9"/>
        <v>335.780148825334</v>
      </c>
      <c r="AD185">
        <f t="shared" si="9"/>
        <v>378.157984085263</v>
      </c>
      <c r="AE185">
        <f t="shared" si="9"/>
        <v>380.709560041592</v>
      </c>
      <c r="AF185">
        <f t="shared" si="9"/>
        <v>397.188581018693</v>
      </c>
      <c r="AG185">
        <f t="shared" si="9"/>
        <v>393.133002068351</v>
      </c>
      <c r="AH185">
        <f t="shared" si="9"/>
        <v>400.835354351927</v>
      </c>
      <c r="AI185">
        <f t="shared" si="9"/>
        <v>412.670546556909</v>
      </c>
      <c r="AJ185">
        <f t="shared" si="9"/>
        <v>443.622269418648</v>
      </c>
      <c r="AK185">
        <f t="shared" si="9"/>
        <v>431.963368559932</v>
      </c>
      <c r="AL185">
        <f t="shared" si="9"/>
        <v>419.282941724895</v>
      </c>
      <c r="AM185">
        <f t="shared" si="9"/>
        <v>424.96734785515</v>
      </c>
      <c r="AN185">
        <f t="shared" si="9"/>
        <v>440.384052767361</v>
      </c>
      <c r="AO185">
        <f t="shared" si="9"/>
        <v>453.109230141534</v>
      </c>
      <c r="AP185">
        <f t="shared" si="9"/>
        <v>477.294580860629</v>
      </c>
      <c r="AQ185">
        <f t="shared" si="9"/>
        <v>457.050995143777</v>
      </c>
      <c r="AR185">
        <f t="shared" si="9"/>
        <v>474.045196769439</v>
      </c>
      <c r="AS185">
        <f t="shared" si="9"/>
        <v>545.61447308937</v>
      </c>
      <c r="AT185">
        <f t="shared" si="9"/>
        <v>537.720551999618</v>
      </c>
      <c r="AU185">
        <f t="shared" si="9"/>
        <v>534.926980463462</v>
      </c>
      <c r="AV185">
        <f t="shared" si="9"/>
        <v>515.58411045807</v>
      </c>
      <c r="AW185">
        <f t="shared" ref="AW185:BC185" si="10">AW65*1000/AW5</f>
        <v>501.919801136137</v>
      </c>
      <c r="AX185">
        <f t="shared" si="10"/>
        <v>505.777662982033</v>
      </c>
      <c r="AY185">
        <f t="shared" si="10"/>
        <v>540.851853756127</v>
      </c>
      <c r="AZ185">
        <f t="shared" si="10"/>
        <v>553.930082598992</v>
      </c>
      <c r="BA185">
        <f t="shared" si="10"/>
        <v>565.345943966222</v>
      </c>
      <c r="BB185">
        <f t="shared" si="10"/>
        <v>571.459897800086</v>
      </c>
      <c r="BC185">
        <f t="shared" si="10"/>
        <v>569.722121998814</v>
      </c>
      <c r="BD185">
        <f t="shared" si="6"/>
        <v>1.8536655658459</v>
      </c>
    </row>
    <row r="186" spans="1:56">
      <c r="A186">
        <f>VLOOKUP(C186,SelectCntr!$A$2:$C$52,3,0)</f>
        <v>1</v>
      </c>
      <c r="B186" t="str">
        <f t="shared" si="1"/>
        <v>Cape Verde</v>
      </c>
      <c r="C186">
        <f t="shared" si="1"/>
        <v>35</v>
      </c>
      <c r="D186" t="str">
        <f t="shared" si="1"/>
        <v>Cape Verde</v>
      </c>
      <c r="F186" s="16" t="s">
        <v>190</v>
      </c>
      <c r="G186">
        <f t="shared" ref="G186:AV186" si="11">G66*1000/G6</f>
        <v>183.972742759796</v>
      </c>
      <c r="H186">
        <f t="shared" si="11"/>
        <v>197.082174119563</v>
      </c>
      <c r="I186">
        <f t="shared" si="11"/>
        <v>204.329646614513</v>
      </c>
      <c r="J186">
        <f t="shared" si="11"/>
        <v>222.47175624786</v>
      </c>
      <c r="K186">
        <f t="shared" si="11"/>
        <v>201.65937375689</v>
      </c>
      <c r="L186">
        <f t="shared" si="11"/>
        <v>200.448405971455</v>
      </c>
      <c r="M186">
        <f t="shared" si="11"/>
        <v>189.580073582273</v>
      </c>
      <c r="N186">
        <f t="shared" si="11"/>
        <v>222.082018927445</v>
      </c>
      <c r="O186">
        <f t="shared" si="11"/>
        <v>252.167735354124</v>
      </c>
      <c r="P186">
        <f t="shared" si="11"/>
        <v>309.733140256516</v>
      </c>
      <c r="Q186">
        <f t="shared" si="11"/>
        <v>289.127163280662</v>
      </c>
      <c r="R186">
        <f t="shared" si="11"/>
        <v>283.115390928489</v>
      </c>
      <c r="S186">
        <f t="shared" si="11"/>
        <v>286.769701086957</v>
      </c>
      <c r="T186">
        <f t="shared" si="11"/>
        <v>245.796241345203</v>
      </c>
      <c r="U186">
        <f t="shared" si="11"/>
        <v>238.938053097345</v>
      </c>
      <c r="V186">
        <f t="shared" si="11"/>
        <v>240.888478333893</v>
      </c>
      <c r="W186">
        <f t="shared" si="11"/>
        <v>314.511802575107</v>
      </c>
      <c r="X186">
        <f t="shared" si="11"/>
        <v>324.296675191816</v>
      </c>
      <c r="Y186">
        <f t="shared" si="11"/>
        <v>252.98674470649</v>
      </c>
      <c r="Z186">
        <f t="shared" si="11"/>
        <v>263.266328063524</v>
      </c>
      <c r="AA186">
        <f t="shared" si="11"/>
        <v>311.668757841907</v>
      </c>
      <c r="AB186">
        <f t="shared" si="11"/>
        <v>284.301606922126</v>
      </c>
      <c r="AC186">
        <f t="shared" si="11"/>
        <v>274.60199620556</v>
      </c>
      <c r="AD186">
        <f t="shared" si="11"/>
        <v>282.357142857143</v>
      </c>
      <c r="AE186">
        <f t="shared" si="11"/>
        <v>361.94569937278</v>
      </c>
      <c r="AF186">
        <f t="shared" si="11"/>
        <v>282.159936238045</v>
      </c>
      <c r="AG186">
        <f t="shared" si="11"/>
        <v>255.956555203968</v>
      </c>
      <c r="AH186">
        <f t="shared" si="11"/>
        <v>279.694013100637</v>
      </c>
      <c r="AI186">
        <f t="shared" si="11"/>
        <v>262.296925552345</v>
      </c>
      <c r="AJ186">
        <f t="shared" si="11"/>
        <v>255.556847556776</v>
      </c>
      <c r="AK186">
        <f t="shared" si="11"/>
        <v>240.958669511782</v>
      </c>
      <c r="AL186">
        <f t="shared" si="11"/>
        <v>296.938765757758</v>
      </c>
      <c r="AM186">
        <f t="shared" si="11"/>
        <v>308.73388042204</v>
      </c>
      <c r="AN186">
        <f t="shared" si="11"/>
        <v>259.068261569182</v>
      </c>
      <c r="AO186">
        <f t="shared" si="11"/>
        <v>326.083662481186</v>
      </c>
      <c r="AP186">
        <f t="shared" si="11"/>
        <v>280.918833695891</v>
      </c>
      <c r="AQ186">
        <f t="shared" si="11"/>
        <v>301.57902651762</v>
      </c>
      <c r="AR186">
        <f t="shared" si="11"/>
        <v>352.900624621362</v>
      </c>
      <c r="AS186">
        <f t="shared" si="11"/>
        <v>435.500967075716</v>
      </c>
      <c r="AT186">
        <f t="shared" si="11"/>
        <v>398.767121811383</v>
      </c>
      <c r="AU186">
        <f t="shared" si="11"/>
        <v>381.350463451836</v>
      </c>
      <c r="AV186">
        <f t="shared" si="11"/>
        <v>344.103392568659</v>
      </c>
      <c r="AW186">
        <f t="shared" ref="AW186:BC186" si="12">AW66*1000/AW6</f>
        <v>357.342715461119</v>
      </c>
      <c r="AX186">
        <f t="shared" si="12"/>
        <v>417.534506984048</v>
      </c>
      <c r="AY186">
        <f t="shared" si="12"/>
        <v>470.717979004206</v>
      </c>
      <c r="AZ186">
        <f t="shared" si="12"/>
        <v>440.891524734245</v>
      </c>
      <c r="BA186">
        <f t="shared" si="12"/>
        <v>492.719840158005</v>
      </c>
      <c r="BB186">
        <f t="shared" si="12"/>
        <v>512.080992786984</v>
      </c>
      <c r="BC186">
        <f t="shared" si="12"/>
        <v>584.472118821187</v>
      </c>
      <c r="BD186">
        <f t="shared" si="6"/>
        <v>1.60396308417747</v>
      </c>
    </row>
    <row r="187" spans="1:56">
      <c r="A187">
        <f>VLOOKUP(C187,SelectCntr!$A$2:$C$52,3,0)</f>
        <v>1</v>
      </c>
      <c r="B187" t="str">
        <f t="shared" si="1"/>
        <v>Central African Republic</v>
      </c>
      <c r="C187">
        <f t="shared" si="1"/>
        <v>37</v>
      </c>
      <c r="D187" t="str">
        <f t="shared" si="1"/>
        <v>Central African Republic</v>
      </c>
      <c r="F187" s="16" t="s">
        <v>190</v>
      </c>
      <c r="G187">
        <f t="shared" ref="G187:AV187" si="13">G67*1000/G7</f>
        <v>73.585827012495</v>
      </c>
      <c r="H187">
        <f t="shared" si="13"/>
        <v>74.8668306914586</v>
      </c>
      <c r="I187">
        <f t="shared" si="13"/>
        <v>77.3440638438414</v>
      </c>
      <c r="J187">
        <f t="shared" si="13"/>
        <v>76.6816009232746</v>
      </c>
      <c r="K187">
        <f t="shared" si="13"/>
        <v>82.208892122277</v>
      </c>
      <c r="L187">
        <f t="shared" si="13"/>
        <v>81.1286637721017</v>
      </c>
      <c r="M187">
        <f t="shared" si="13"/>
        <v>86.8079754370334</v>
      </c>
      <c r="N187">
        <f t="shared" si="13"/>
        <v>88.4576019936382</v>
      </c>
      <c r="O187">
        <f t="shared" si="13"/>
        <v>92.5954416812984</v>
      </c>
      <c r="P187">
        <f t="shared" si="13"/>
        <v>93.0360430815091</v>
      </c>
      <c r="Q187">
        <f t="shared" si="13"/>
        <v>92.6873916190921</v>
      </c>
      <c r="R187">
        <f t="shared" si="13"/>
        <v>96.3382671967283</v>
      </c>
      <c r="S187">
        <f t="shared" si="13"/>
        <v>98.1652673802096</v>
      </c>
      <c r="T187">
        <f t="shared" si="13"/>
        <v>102.863359998064</v>
      </c>
      <c r="U187">
        <f t="shared" si="13"/>
        <v>105.633898522389</v>
      </c>
      <c r="V187">
        <f t="shared" si="13"/>
        <v>107.124207308996</v>
      </c>
      <c r="W187">
        <f t="shared" si="13"/>
        <v>107.914950461984</v>
      </c>
      <c r="X187">
        <f t="shared" si="13"/>
        <v>108.980948104965</v>
      </c>
      <c r="Y187">
        <f t="shared" si="13"/>
        <v>111.296874458196</v>
      </c>
      <c r="Z187">
        <f t="shared" si="13"/>
        <v>113.728189442039</v>
      </c>
      <c r="AA187">
        <f t="shared" si="13"/>
        <v>116.936282840636</v>
      </c>
      <c r="AB187">
        <f t="shared" si="13"/>
        <v>122.755556017817</v>
      </c>
      <c r="AC187">
        <f t="shared" si="13"/>
        <v>125.951470200831</v>
      </c>
      <c r="AD187">
        <f t="shared" si="13"/>
        <v>126.670106478303</v>
      </c>
      <c r="AE187">
        <f t="shared" si="13"/>
        <v>128.261384307247</v>
      </c>
      <c r="AF187">
        <f t="shared" si="13"/>
        <v>135.652892700944</v>
      </c>
      <c r="AG187">
        <f t="shared" si="13"/>
        <v>137.060470780113</v>
      </c>
      <c r="AH187">
        <f t="shared" si="13"/>
        <v>146.054248392647</v>
      </c>
      <c r="AI187">
        <f t="shared" si="13"/>
        <v>149.29522342858</v>
      </c>
      <c r="AJ187">
        <f t="shared" si="13"/>
        <v>148.482567110269</v>
      </c>
      <c r="AK187">
        <f t="shared" si="13"/>
        <v>152.156833640219</v>
      </c>
      <c r="AL187">
        <f t="shared" si="13"/>
        <v>157.314612559081</v>
      </c>
      <c r="AM187">
        <f t="shared" si="13"/>
        <v>158.947767392724</v>
      </c>
      <c r="AN187">
        <f t="shared" si="13"/>
        <v>164.043847713912</v>
      </c>
      <c r="AO187">
        <f t="shared" si="13"/>
        <v>171.621734667546</v>
      </c>
      <c r="AP187">
        <f t="shared" si="13"/>
        <v>191.337426801568</v>
      </c>
      <c r="AQ187">
        <f t="shared" si="13"/>
        <v>183.294121835743</v>
      </c>
      <c r="AR187">
        <f t="shared" si="13"/>
        <v>183.93698221413</v>
      </c>
      <c r="AS187">
        <f t="shared" si="13"/>
        <v>178.643861409467</v>
      </c>
      <c r="AT187">
        <f t="shared" si="13"/>
        <v>198.457691509829</v>
      </c>
      <c r="AU187">
        <f t="shared" si="13"/>
        <v>201.758011642091</v>
      </c>
      <c r="AV187">
        <f t="shared" si="13"/>
        <v>203.46381973957</v>
      </c>
      <c r="AW187">
        <f t="shared" ref="AW187:BC187" si="14">AW67*1000/AW7</f>
        <v>196.729340813394</v>
      </c>
      <c r="AX187">
        <f t="shared" si="14"/>
        <v>201.05239063325</v>
      </c>
      <c r="AY187">
        <f t="shared" si="14"/>
        <v>201.165847973385</v>
      </c>
      <c r="AZ187">
        <f t="shared" si="14"/>
        <v>203.83113029993</v>
      </c>
      <c r="BA187">
        <f t="shared" si="14"/>
        <v>210.733880504368</v>
      </c>
      <c r="BB187">
        <f t="shared" si="14"/>
        <v>216.40026081245</v>
      </c>
      <c r="BC187">
        <f t="shared" si="14"/>
        <v>218.555366915822</v>
      </c>
      <c r="BD187">
        <f t="shared" si="6"/>
        <v>2.3975549300365</v>
      </c>
    </row>
    <row r="188" spans="1:56">
      <c r="A188">
        <f>VLOOKUP(C188,SelectCntr!$A$2:$C$52,3,0)</f>
        <v>1</v>
      </c>
      <c r="B188" t="str">
        <f t="shared" si="1"/>
        <v>Chad</v>
      </c>
      <c r="C188">
        <f t="shared" si="1"/>
        <v>39</v>
      </c>
      <c r="D188" t="str">
        <f t="shared" si="1"/>
        <v>Chad</v>
      </c>
      <c r="F188" s="16" t="s">
        <v>190</v>
      </c>
      <c r="G188">
        <f t="shared" ref="G188:AV188" si="15">G68*1000/G8</f>
        <v>12.0118387169655</v>
      </c>
      <c r="H188">
        <f t="shared" si="15"/>
        <v>13.0940469090976</v>
      </c>
      <c r="I188">
        <f t="shared" si="15"/>
        <v>14.0211685323134</v>
      </c>
      <c r="J188">
        <f t="shared" si="15"/>
        <v>13.6926768675268</v>
      </c>
      <c r="K188">
        <f t="shared" si="15"/>
        <v>13.3121685824741</v>
      </c>
      <c r="L188">
        <f t="shared" si="15"/>
        <v>13.9527080516717</v>
      </c>
      <c r="M188">
        <f t="shared" si="15"/>
        <v>13.5664152066531</v>
      </c>
      <c r="N188">
        <f t="shared" si="15"/>
        <v>14.6681397272886</v>
      </c>
      <c r="O188">
        <f t="shared" si="15"/>
        <v>14.1112796113876</v>
      </c>
      <c r="P188">
        <f t="shared" si="15"/>
        <v>13.4904016576386</v>
      </c>
      <c r="Q188">
        <f t="shared" si="15"/>
        <v>13.5188775685084</v>
      </c>
      <c r="R188">
        <f t="shared" si="15"/>
        <v>12.9012364235756</v>
      </c>
      <c r="S188">
        <f t="shared" si="15"/>
        <v>12.2114493413041</v>
      </c>
      <c r="T188">
        <f t="shared" si="15"/>
        <v>12.7917172325572</v>
      </c>
      <c r="U188">
        <f t="shared" si="15"/>
        <v>13.8218276560701</v>
      </c>
      <c r="V188">
        <f t="shared" si="15"/>
        <v>13.8368874031501</v>
      </c>
      <c r="W188">
        <f t="shared" si="15"/>
        <v>13.9016122584693</v>
      </c>
      <c r="X188">
        <f t="shared" si="15"/>
        <v>14.6785215366718</v>
      </c>
      <c r="Y188">
        <f t="shared" si="15"/>
        <v>14.3167582604613</v>
      </c>
      <c r="Z188">
        <f t="shared" si="15"/>
        <v>14.6977972369145</v>
      </c>
      <c r="AA188">
        <f t="shared" si="15"/>
        <v>14.2350987829477</v>
      </c>
      <c r="AB188">
        <f t="shared" si="15"/>
        <v>14.9323532722735</v>
      </c>
      <c r="AC188">
        <f t="shared" si="15"/>
        <v>15.9120064854683</v>
      </c>
      <c r="AD188">
        <f t="shared" si="15"/>
        <v>13.0901046708933</v>
      </c>
      <c r="AE188">
        <f t="shared" si="15"/>
        <v>15.3239805797089</v>
      </c>
      <c r="AF188">
        <f t="shared" si="15"/>
        <v>15.5005583738486</v>
      </c>
      <c r="AG188">
        <f t="shared" si="15"/>
        <v>15.9667165169362</v>
      </c>
      <c r="AH188">
        <f t="shared" si="15"/>
        <v>17.9259119412597</v>
      </c>
      <c r="AI188">
        <f t="shared" si="15"/>
        <v>17.9803494527241</v>
      </c>
      <c r="AJ188">
        <f t="shared" si="15"/>
        <v>17.8316074634247</v>
      </c>
      <c r="AK188">
        <f t="shared" si="15"/>
        <v>20.5512963046495</v>
      </c>
      <c r="AL188">
        <f t="shared" si="15"/>
        <v>19.9641046849033</v>
      </c>
      <c r="AM188">
        <f t="shared" si="15"/>
        <v>17.2307060247102</v>
      </c>
      <c r="AN188">
        <f t="shared" si="15"/>
        <v>20.6572530215886</v>
      </c>
      <c r="AO188">
        <f t="shared" si="15"/>
        <v>20.792599331659</v>
      </c>
      <c r="AP188">
        <f t="shared" si="15"/>
        <v>22.1689035251438</v>
      </c>
      <c r="AQ188">
        <f t="shared" si="15"/>
        <v>24.7613344518488</v>
      </c>
      <c r="AR188">
        <f t="shared" si="15"/>
        <v>26.4210044839885</v>
      </c>
      <c r="AS188">
        <f t="shared" si="15"/>
        <v>24.9328394386278</v>
      </c>
      <c r="AT188">
        <f t="shared" si="15"/>
        <v>23.2243680382794</v>
      </c>
      <c r="AU188">
        <f t="shared" si="15"/>
        <v>26.9433106895554</v>
      </c>
      <c r="AV188">
        <f t="shared" si="15"/>
        <v>26.948027377953</v>
      </c>
      <c r="AW188">
        <f t="shared" ref="AW188:BC188" si="16">AW68*1000/AW8</f>
        <v>27.8882025462886</v>
      </c>
      <c r="AX188">
        <f t="shared" si="16"/>
        <v>28.0012426144467</v>
      </c>
      <c r="AY188">
        <f t="shared" si="16"/>
        <v>30.2796451578327</v>
      </c>
      <c r="AZ188">
        <f t="shared" si="16"/>
        <v>29.4564062609504</v>
      </c>
      <c r="BA188">
        <f t="shared" si="16"/>
        <v>27.9917482036316</v>
      </c>
      <c r="BB188">
        <f t="shared" si="16"/>
        <v>29.9580083867361</v>
      </c>
      <c r="BC188">
        <f t="shared" si="16"/>
        <v>31.2756833005975</v>
      </c>
      <c r="BD188">
        <f t="shared" si="6"/>
        <v>1.99464581215094</v>
      </c>
    </row>
    <row r="189" spans="1:56">
      <c r="A189">
        <f>VLOOKUP(C189,SelectCntr!$A$2:$C$52,3,0)</f>
        <v>2</v>
      </c>
      <c r="B189" t="str">
        <f t="shared" si="1"/>
        <v>Comoros</v>
      </c>
      <c r="C189">
        <f t="shared" si="1"/>
        <v>45</v>
      </c>
      <c r="D189" t="str">
        <f t="shared" si="1"/>
        <v>Comoros</v>
      </c>
      <c r="F189" s="16" t="s">
        <v>190</v>
      </c>
      <c r="G189">
        <f t="shared" ref="G189:AV189" si="17">G69*1000/G9</f>
        <v>535.112738485257</v>
      </c>
      <c r="H189">
        <f t="shared" si="17"/>
        <v>531.532219570406</v>
      </c>
      <c r="I189">
        <f t="shared" si="17"/>
        <v>575.386046511628</v>
      </c>
      <c r="J189">
        <f t="shared" si="17"/>
        <v>578.546828130208</v>
      </c>
      <c r="K189">
        <f t="shared" si="17"/>
        <v>566.779419619014</v>
      </c>
      <c r="L189">
        <f t="shared" si="17"/>
        <v>562.220294882914</v>
      </c>
      <c r="M189">
        <f t="shared" si="17"/>
        <v>577.891132448461</v>
      </c>
      <c r="N189">
        <f t="shared" si="17"/>
        <v>603.868613138686</v>
      </c>
      <c r="O189">
        <f t="shared" si="17"/>
        <v>627.875801601391</v>
      </c>
      <c r="P189">
        <f t="shared" si="17"/>
        <v>606.101083032491</v>
      </c>
      <c r="Q189">
        <f t="shared" si="17"/>
        <v>623.081081081081</v>
      </c>
      <c r="R189">
        <f t="shared" si="17"/>
        <v>624.815657715066</v>
      </c>
      <c r="S189">
        <f t="shared" si="17"/>
        <v>619.902474264042</v>
      </c>
      <c r="T189">
        <f t="shared" si="17"/>
        <v>649.779034824112</v>
      </c>
      <c r="U189">
        <f t="shared" si="17"/>
        <v>655.545680767863</v>
      </c>
      <c r="V189">
        <f t="shared" si="17"/>
        <v>663.895401262399</v>
      </c>
      <c r="W189">
        <f t="shared" si="17"/>
        <v>683.369822226114</v>
      </c>
      <c r="X189">
        <f t="shared" si="17"/>
        <v>657.002252064392</v>
      </c>
      <c r="Y189">
        <f t="shared" si="17"/>
        <v>627.402504186937</v>
      </c>
      <c r="Z189">
        <f t="shared" si="17"/>
        <v>633.828820299186</v>
      </c>
      <c r="AA189">
        <f t="shared" si="17"/>
        <v>588.795999687476</v>
      </c>
      <c r="AB189">
        <f t="shared" si="17"/>
        <v>611.474077196363</v>
      </c>
      <c r="AC189">
        <f t="shared" si="17"/>
        <v>626.336021707997</v>
      </c>
      <c r="AD189">
        <f t="shared" si="17"/>
        <v>596.817699651462</v>
      </c>
      <c r="AE189">
        <f t="shared" si="17"/>
        <v>547.245720375674</v>
      </c>
      <c r="AF189">
        <f t="shared" si="17"/>
        <v>556.373820143139</v>
      </c>
      <c r="AG189">
        <f t="shared" si="17"/>
        <v>567.995972791788</v>
      </c>
      <c r="AH189">
        <f t="shared" si="17"/>
        <v>579.670163466309</v>
      </c>
      <c r="AI189">
        <f t="shared" si="17"/>
        <v>572.601107868247</v>
      </c>
      <c r="AJ189">
        <f t="shared" si="17"/>
        <v>596.419965576592</v>
      </c>
      <c r="AK189">
        <f t="shared" si="17"/>
        <v>602.965252733413</v>
      </c>
      <c r="AL189">
        <f t="shared" si="17"/>
        <v>614.211083338963</v>
      </c>
      <c r="AM189">
        <f t="shared" si="17"/>
        <v>629.120298829363</v>
      </c>
      <c r="AN189">
        <f t="shared" si="17"/>
        <v>600.385119979686</v>
      </c>
      <c r="AO189">
        <f t="shared" si="17"/>
        <v>589.511399306129</v>
      </c>
      <c r="AP189">
        <f t="shared" si="17"/>
        <v>571.314305780448</v>
      </c>
      <c r="AQ189">
        <f t="shared" si="17"/>
        <v>547.033380970859</v>
      </c>
      <c r="AR189">
        <f t="shared" si="17"/>
        <v>548.260507288578</v>
      </c>
      <c r="AS189">
        <f t="shared" si="17"/>
        <v>554.892400060394</v>
      </c>
      <c r="AT189">
        <f t="shared" si="17"/>
        <v>540.16</v>
      </c>
      <c r="AU189">
        <f t="shared" si="17"/>
        <v>524.964382333637</v>
      </c>
      <c r="AV189">
        <f t="shared" si="17"/>
        <v>525.845940453534</v>
      </c>
      <c r="AW189">
        <f t="shared" ref="AW189:BC189" si="18">AW69*1000/AW9</f>
        <v>558.087812884694</v>
      </c>
      <c r="AX189">
        <f t="shared" si="18"/>
        <v>604.671956180273</v>
      </c>
      <c r="AY189">
        <f t="shared" si="18"/>
        <v>575.564971751412</v>
      </c>
      <c r="AZ189">
        <f t="shared" si="18"/>
        <v>573.773602025918</v>
      </c>
      <c r="BA189">
        <f t="shared" si="18"/>
        <v>575.263034051565</v>
      </c>
      <c r="BB189">
        <f t="shared" si="18"/>
        <v>515.095130971899</v>
      </c>
      <c r="BC189">
        <f t="shared" si="18"/>
        <v>484.411226796849</v>
      </c>
      <c r="BD189">
        <f t="shared" si="6"/>
        <v>-0.19968790147914</v>
      </c>
    </row>
    <row r="190" spans="1:56">
      <c r="A190">
        <f>VLOOKUP(C190,SelectCntr!$A$2:$C$52,3,0)</f>
        <v>1</v>
      </c>
      <c r="B190" t="str">
        <f t="shared" si="1"/>
        <v>Congo</v>
      </c>
      <c r="C190">
        <f t="shared" si="1"/>
        <v>46</v>
      </c>
      <c r="D190" t="str">
        <f t="shared" si="1"/>
        <v>Congo</v>
      </c>
      <c r="F190" s="16" t="s">
        <v>190</v>
      </c>
      <c r="G190">
        <f t="shared" ref="G190:AV190" si="19">G70*1000/G10</f>
        <v>12.7411192405014</v>
      </c>
      <c r="H190">
        <f t="shared" si="19"/>
        <v>13.0526707867536</v>
      </c>
      <c r="I190">
        <f t="shared" si="19"/>
        <v>13.3129412549268</v>
      </c>
      <c r="J190">
        <f t="shared" si="19"/>
        <v>13.7996593693529</v>
      </c>
      <c r="K190">
        <f t="shared" si="19"/>
        <v>14.3243206140704</v>
      </c>
      <c r="L190">
        <f t="shared" si="19"/>
        <v>14.6405891665702</v>
      </c>
      <c r="M190">
        <f t="shared" si="19"/>
        <v>15.7912429533569</v>
      </c>
      <c r="N190">
        <f t="shared" si="19"/>
        <v>15.7481209672917</v>
      </c>
      <c r="O190">
        <f t="shared" si="19"/>
        <v>15.5968756886462</v>
      </c>
      <c r="P190">
        <f t="shared" si="19"/>
        <v>15.5642046212495</v>
      </c>
      <c r="Q190">
        <f t="shared" si="19"/>
        <v>15.9666389767042</v>
      </c>
      <c r="R190">
        <f t="shared" si="19"/>
        <v>15.3867097066148</v>
      </c>
      <c r="S190">
        <f t="shared" si="19"/>
        <v>15.8581900696157</v>
      </c>
      <c r="T190">
        <f t="shared" si="19"/>
        <v>15.3635858043341</v>
      </c>
      <c r="U190">
        <f t="shared" si="19"/>
        <v>15.8085086886949</v>
      </c>
      <c r="V190">
        <f t="shared" si="19"/>
        <v>16.2223431923083</v>
      </c>
      <c r="W190">
        <f t="shared" si="19"/>
        <v>16.5526509330004</v>
      </c>
      <c r="X190">
        <f t="shared" si="19"/>
        <v>16.3573204566102</v>
      </c>
      <c r="Y190">
        <f t="shared" si="19"/>
        <v>16.8160600498718</v>
      </c>
      <c r="Z190">
        <f t="shared" si="19"/>
        <v>17.2004323042967</v>
      </c>
      <c r="AA190">
        <f t="shared" si="19"/>
        <v>17.8769234993469</v>
      </c>
      <c r="AB190">
        <f t="shared" si="19"/>
        <v>18.6999767681451</v>
      </c>
      <c r="AC190">
        <f t="shared" si="19"/>
        <v>18.553447625931</v>
      </c>
      <c r="AD190">
        <f t="shared" si="19"/>
        <v>19.1512566844004</v>
      </c>
      <c r="AE190">
        <f t="shared" si="19"/>
        <v>20.0347566836618</v>
      </c>
      <c r="AF190">
        <f t="shared" si="19"/>
        <v>19.6304463753016</v>
      </c>
      <c r="AG190">
        <f t="shared" si="19"/>
        <v>20.0577184783758</v>
      </c>
      <c r="AH190">
        <f t="shared" si="19"/>
        <v>20.6637634744571</v>
      </c>
      <c r="AI190">
        <f t="shared" si="19"/>
        <v>20.3113860036968</v>
      </c>
      <c r="AJ190">
        <f t="shared" si="19"/>
        <v>20.3426718894363</v>
      </c>
      <c r="AK190">
        <f t="shared" si="19"/>
        <v>19.7530895652002</v>
      </c>
      <c r="AL190">
        <f t="shared" si="19"/>
        <v>20.1775837411557</v>
      </c>
      <c r="AM190">
        <f t="shared" si="19"/>
        <v>20.5629925206544</v>
      </c>
      <c r="AN190">
        <f t="shared" si="19"/>
        <v>21.8575712322852</v>
      </c>
      <c r="AO190">
        <f t="shared" si="19"/>
        <v>23.6708116889766</v>
      </c>
      <c r="AP190">
        <f t="shared" si="19"/>
        <v>24.4900765485064</v>
      </c>
      <c r="AQ190">
        <f t="shared" si="19"/>
        <v>24.6352811972223</v>
      </c>
      <c r="AR190">
        <f t="shared" si="19"/>
        <v>24.625931801946</v>
      </c>
      <c r="AS190">
        <f t="shared" si="19"/>
        <v>26.3878126560293</v>
      </c>
      <c r="AT190">
        <f t="shared" si="19"/>
        <v>26.8726798995374</v>
      </c>
      <c r="AU190">
        <f t="shared" si="19"/>
        <v>27.2658574982108</v>
      </c>
      <c r="AV190">
        <f t="shared" si="19"/>
        <v>28.1828671824689</v>
      </c>
      <c r="AW190">
        <f t="shared" ref="AW190:BC190" si="20">AW70*1000/AW10</f>
        <v>28.8481417993002</v>
      </c>
      <c r="AX190">
        <f t="shared" si="20"/>
        <v>30.7320647250753</v>
      </c>
      <c r="AY190">
        <f t="shared" si="20"/>
        <v>31.6672858903868</v>
      </c>
      <c r="AZ190">
        <f t="shared" si="20"/>
        <v>33.5766670243388</v>
      </c>
      <c r="BA190">
        <f t="shared" si="20"/>
        <v>32.250227596298</v>
      </c>
      <c r="BB190">
        <f t="shared" si="20"/>
        <v>33.9041437469887</v>
      </c>
      <c r="BC190">
        <f t="shared" si="20"/>
        <v>36.8724634503899</v>
      </c>
      <c r="BD190">
        <f t="shared" si="6"/>
        <v>1.95461146820954</v>
      </c>
    </row>
    <row r="191" spans="1:56">
      <c r="A191">
        <f>VLOOKUP(C191,SelectCntr!$A$2:$C$52,3,0)</f>
        <v>1</v>
      </c>
      <c r="B191" t="str">
        <f t="shared" si="1"/>
        <v>Benin</v>
      </c>
      <c r="C191">
        <f t="shared" si="1"/>
        <v>53</v>
      </c>
      <c r="D191" t="str">
        <f t="shared" si="1"/>
        <v>Benin</v>
      </c>
      <c r="F191" s="16" t="s">
        <v>190</v>
      </c>
      <c r="G191">
        <f t="shared" ref="G191:AV191" si="21">G71*1000/G11</f>
        <v>277.893736078285</v>
      </c>
      <c r="H191">
        <f t="shared" si="21"/>
        <v>251.769194827344</v>
      </c>
      <c r="I191">
        <f t="shared" si="21"/>
        <v>259.991559915878</v>
      </c>
      <c r="J191">
        <f t="shared" si="21"/>
        <v>283.193769101274</v>
      </c>
      <c r="K191">
        <f t="shared" si="21"/>
        <v>288.981139146541</v>
      </c>
      <c r="L191">
        <f t="shared" si="21"/>
        <v>289.455556065829</v>
      </c>
      <c r="M191">
        <f t="shared" si="21"/>
        <v>302.402386033764</v>
      </c>
      <c r="N191">
        <f t="shared" si="21"/>
        <v>326.600526491071</v>
      </c>
      <c r="O191">
        <f t="shared" si="21"/>
        <v>318.243551347152</v>
      </c>
      <c r="P191">
        <f t="shared" si="21"/>
        <v>321.975384011901</v>
      </c>
      <c r="Q191">
        <f t="shared" si="21"/>
        <v>346.604659405532</v>
      </c>
      <c r="R191">
        <f t="shared" si="21"/>
        <v>341.863682408542</v>
      </c>
      <c r="S191">
        <f t="shared" si="21"/>
        <v>350.648660802318</v>
      </c>
      <c r="T191">
        <f t="shared" si="21"/>
        <v>339.992773991824</v>
      </c>
      <c r="U191">
        <f t="shared" si="21"/>
        <v>373.26498112614</v>
      </c>
      <c r="V191">
        <f t="shared" si="21"/>
        <v>418.514842609948</v>
      </c>
      <c r="W191">
        <f t="shared" si="21"/>
        <v>394.060341986405</v>
      </c>
      <c r="X191">
        <f t="shared" si="21"/>
        <v>370.247449395949</v>
      </c>
      <c r="Y191">
        <f t="shared" si="21"/>
        <v>394.452653779503</v>
      </c>
      <c r="Z191">
        <f t="shared" si="21"/>
        <v>408.486441424551</v>
      </c>
      <c r="AA191">
        <f t="shared" si="21"/>
        <v>376.686655128351</v>
      </c>
      <c r="AB191">
        <f t="shared" si="21"/>
        <v>386.291826322152</v>
      </c>
      <c r="AC191">
        <f t="shared" si="21"/>
        <v>382.489770491629</v>
      </c>
      <c r="AD191">
        <f t="shared" si="21"/>
        <v>458.387358005461</v>
      </c>
      <c r="AE191">
        <f t="shared" si="21"/>
        <v>437.594216606338</v>
      </c>
      <c r="AF191">
        <f t="shared" si="21"/>
        <v>454.353451622585</v>
      </c>
      <c r="AG191">
        <f t="shared" si="21"/>
        <v>421.042643048245</v>
      </c>
      <c r="AH191">
        <f t="shared" si="21"/>
        <v>445.853922645193</v>
      </c>
      <c r="AI191">
        <f t="shared" si="21"/>
        <v>464.743320294535</v>
      </c>
      <c r="AJ191">
        <f t="shared" si="21"/>
        <v>470.929430216517</v>
      </c>
      <c r="AK191">
        <f t="shared" si="21"/>
        <v>489.659903998723</v>
      </c>
      <c r="AL191">
        <f t="shared" si="21"/>
        <v>493.035702997141</v>
      </c>
      <c r="AM191">
        <f t="shared" si="21"/>
        <v>533.270988748781</v>
      </c>
      <c r="AN191">
        <f t="shared" si="21"/>
        <v>527.62974691992</v>
      </c>
      <c r="AO191">
        <f t="shared" si="21"/>
        <v>537.803041158031</v>
      </c>
      <c r="AP191">
        <f t="shared" si="21"/>
        <v>552.387816985496</v>
      </c>
      <c r="AQ191">
        <f t="shared" si="21"/>
        <v>548.321871965243</v>
      </c>
      <c r="AR191">
        <f t="shared" si="21"/>
        <v>545.769201300093</v>
      </c>
      <c r="AS191">
        <f t="shared" si="21"/>
        <v>554.703818363472</v>
      </c>
      <c r="AT191">
        <f t="shared" si="21"/>
        <v>576.246277863268</v>
      </c>
      <c r="AU191">
        <f t="shared" si="21"/>
        <v>576.68904336963</v>
      </c>
      <c r="AV191">
        <f t="shared" si="21"/>
        <v>572.64684670246</v>
      </c>
      <c r="AW191">
        <f t="shared" ref="AW191:BC191" si="22">AW71*1000/AW11</f>
        <v>623.860381805071</v>
      </c>
      <c r="AX191">
        <f t="shared" si="22"/>
        <v>643.448854732527</v>
      </c>
      <c r="AY191">
        <f t="shared" si="22"/>
        <v>625.585523495069</v>
      </c>
      <c r="AZ191">
        <f t="shared" si="22"/>
        <v>673.232551873019</v>
      </c>
      <c r="BA191">
        <f t="shared" si="22"/>
        <v>616.705421688396</v>
      </c>
      <c r="BB191">
        <f t="shared" si="22"/>
        <v>676.971040705382</v>
      </c>
      <c r="BC191">
        <f t="shared" si="22"/>
        <v>720.739867292284</v>
      </c>
      <c r="BD191">
        <f t="shared" si="6"/>
        <v>1.97070807851385</v>
      </c>
    </row>
    <row r="192" spans="1:56">
      <c r="A192">
        <f>VLOOKUP(C192,SelectCntr!$A$2:$C$52,3,0)</f>
        <v>1</v>
      </c>
      <c r="B192" t="str">
        <f t="shared" si="1"/>
        <v>Equatorial Guinea</v>
      </c>
      <c r="C192">
        <f t="shared" si="1"/>
        <v>61</v>
      </c>
      <c r="D192" t="str">
        <f t="shared" si="1"/>
        <v>Equatorial Guinea</v>
      </c>
      <c r="F192" s="16" t="s">
        <v>190</v>
      </c>
      <c r="G192">
        <f t="shared" ref="G192:AV192" si="23">G72*1000/G12</f>
        <v>200.262252794497</v>
      </c>
      <c r="H192">
        <f t="shared" si="23"/>
        <v>229.824335904027</v>
      </c>
      <c r="I192">
        <f t="shared" si="23"/>
        <v>235.317391304348</v>
      </c>
      <c r="J192">
        <f t="shared" si="23"/>
        <v>253.618221258134</v>
      </c>
      <c r="K192">
        <f t="shared" si="23"/>
        <v>248.478260869565</v>
      </c>
      <c r="L192">
        <f t="shared" si="23"/>
        <v>257.554885923375</v>
      </c>
      <c r="M192">
        <f t="shared" si="23"/>
        <v>244.16064598385</v>
      </c>
      <c r="N192">
        <f t="shared" si="23"/>
        <v>245.150300601202</v>
      </c>
      <c r="O192">
        <f t="shared" si="23"/>
        <v>212.712788259958</v>
      </c>
      <c r="P192">
        <f t="shared" si="23"/>
        <v>243.823899371069</v>
      </c>
      <c r="Q192">
        <f t="shared" si="23"/>
        <v>184.782971619366</v>
      </c>
      <c r="R192">
        <f t="shared" si="23"/>
        <v>141.238574040219</v>
      </c>
      <c r="S192">
        <f t="shared" si="23"/>
        <v>149.123616236162</v>
      </c>
      <c r="T192">
        <f t="shared" si="23"/>
        <v>151.595006934813</v>
      </c>
      <c r="U192">
        <f t="shared" si="23"/>
        <v>128.888376383764</v>
      </c>
      <c r="V192">
        <f t="shared" si="23"/>
        <v>111.093173431734</v>
      </c>
      <c r="W192">
        <f t="shared" si="23"/>
        <v>109.244670991659</v>
      </c>
      <c r="X192">
        <f t="shared" si="23"/>
        <v>111.570247933884</v>
      </c>
      <c r="Y192">
        <f t="shared" si="23"/>
        <v>114.351809436555</v>
      </c>
      <c r="Z192">
        <f t="shared" si="23"/>
        <v>123.932788374205</v>
      </c>
      <c r="AA192">
        <f t="shared" si="23"/>
        <v>137.462551066727</v>
      </c>
      <c r="AB192">
        <f t="shared" si="23"/>
        <v>124.273580688422</v>
      </c>
      <c r="AC192">
        <f t="shared" si="23"/>
        <v>127.669683257919</v>
      </c>
      <c r="AD192">
        <f t="shared" si="23"/>
        <v>132.8545941124</v>
      </c>
      <c r="AE192">
        <f t="shared" si="23"/>
        <v>128.40490797546</v>
      </c>
      <c r="AF192">
        <f t="shared" si="23"/>
        <v>130.667248146533</v>
      </c>
      <c r="AG192">
        <f t="shared" si="23"/>
        <v>140.09943795936</v>
      </c>
      <c r="AH192">
        <f t="shared" si="23"/>
        <v>139.857328145266</v>
      </c>
      <c r="AI192">
        <f t="shared" si="23"/>
        <v>132.61452031115</v>
      </c>
      <c r="AJ192">
        <f t="shared" si="23"/>
        <v>167.764397547021</v>
      </c>
      <c r="AK192">
        <f t="shared" si="23"/>
        <v>166.818528285687</v>
      </c>
      <c r="AL192">
        <f t="shared" si="23"/>
        <v>153.650115439448</v>
      </c>
      <c r="AM192">
        <f t="shared" si="23"/>
        <v>141.698988195616</v>
      </c>
      <c r="AN192">
        <f t="shared" si="23"/>
        <v>160.98352841719</v>
      </c>
      <c r="AO192">
        <f t="shared" si="23"/>
        <v>173.415588522663</v>
      </c>
      <c r="AP192">
        <f t="shared" si="23"/>
        <v>178.741160368033</v>
      </c>
      <c r="AQ192">
        <f t="shared" si="23"/>
        <v>170.624774978011</v>
      </c>
      <c r="AR192">
        <f t="shared" si="23"/>
        <v>174.975127233766</v>
      </c>
      <c r="AS192">
        <f t="shared" si="23"/>
        <v>172.086553464472</v>
      </c>
      <c r="AT192">
        <f t="shared" si="23"/>
        <v>179.716553965532</v>
      </c>
      <c r="AU192">
        <f t="shared" si="23"/>
        <v>185.599206255463</v>
      </c>
      <c r="AV192">
        <f t="shared" si="23"/>
        <v>201.02833158447</v>
      </c>
      <c r="AW192">
        <f t="shared" ref="AW192:BC192" si="24">AW72*1000/AW12</f>
        <v>202.084759948261</v>
      </c>
      <c r="AX192">
        <f t="shared" si="24"/>
        <v>197.496387142132</v>
      </c>
      <c r="AY192">
        <f t="shared" si="24"/>
        <v>205.842690041336</v>
      </c>
      <c r="AZ192">
        <f t="shared" si="24"/>
        <v>219.915620393433</v>
      </c>
      <c r="BA192">
        <f t="shared" si="24"/>
        <v>233.109581978266</v>
      </c>
      <c r="BB192">
        <f t="shared" si="24"/>
        <v>234.64271969211</v>
      </c>
      <c r="BC192">
        <f t="shared" si="24"/>
        <v>229.863370523887</v>
      </c>
      <c r="BD192">
        <f t="shared" si="6"/>
        <v>-0.0179357764365395</v>
      </c>
    </row>
    <row r="193" spans="1:56">
      <c r="A193">
        <f>VLOOKUP(C193,SelectCntr!$A$2:$C$52,3,0)</f>
        <v>2</v>
      </c>
      <c r="B193" t="str">
        <f t="shared" si="1"/>
        <v>Ethiopia PDR</v>
      </c>
      <c r="C193">
        <f t="shared" si="1"/>
        <v>62</v>
      </c>
      <c r="D193" t="str">
        <f t="shared" si="1"/>
        <v>Ethiopia PDR</v>
      </c>
      <c r="F193" s="16" t="s">
        <v>190</v>
      </c>
      <c r="G193">
        <f t="shared" ref="G193:AV193" si="25">G73*1000/G13</f>
        <v>55.9430589354656</v>
      </c>
      <c r="H193">
        <f t="shared" si="25"/>
        <v>56.8427480139169</v>
      </c>
      <c r="I193">
        <f t="shared" si="25"/>
        <v>57.4102964968576</v>
      </c>
      <c r="J193">
        <f t="shared" si="25"/>
        <v>59.2337975630934</v>
      </c>
      <c r="K193">
        <f t="shared" si="25"/>
        <v>59.8101628018128</v>
      </c>
      <c r="L193">
        <f t="shared" si="25"/>
        <v>61.1835565404735</v>
      </c>
      <c r="M193">
        <f t="shared" si="25"/>
        <v>62.6617912133255</v>
      </c>
      <c r="N193">
        <f t="shared" si="25"/>
        <v>63.6011131282938</v>
      </c>
      <c r="O193">
        <f t="shared" si="25"/>
        <v>65.5868667502463</v>
      </c>
      <c r="P193">
        <f t="shared" si="25"/>
        <v>67.4284072424111</v>
      </c>
      <c r="Q193">
        <f t="shared" si="25"/>
        <v>65.5687397046301</v>
      </c>
      <c r="R193">
        <f t="shared" si="25"/>
        <v>65.9789090436111</v>
      </c>
      <c r="S193">
        <f t="shared" si="25"/>
        <v>65.692618658432</v>
      </c>
      <c r="T193">
        <f t="shared" si="25"/>
        <v>65.1064043951032</v>
      </c>
      <c r="U193">
        <f t="shared" si="25"/>
        <v>63.9305134453483</v>
      </c>
      <c r="V193">
        <f t="shared" si="25"/>
        <v>68.1088464184461</v>
      </c>
      <c r="W193">
        <f t="shared" si="25"/>
        <v>69.681344379208</v>
      </c>
      <c r="X193">
        <f t="shared" si="25"/>
        <v>69.0371573638</v>
      </c>
      <c r="Y193">
        <f t="shared" si="25"/>
        <v>75.2591358486071</v>
      </c>
      <c r="Z193">
        <f t="shared" si="25"/>
        <v>81.2356192517425</v>
      </c>
      <c r="AA193">
        <f t="shared" si="25"/>
        <v>80.0256620040478</v>
      </c>
      <c r="AB193">
        <f t="shared" si="25"/>
        <v>80.003353444735</v>
      </c>
      <c r="AC193">
        <f t="shared" si="25"/>
        <v>84.8953369425128</v>
      </c>
      <c r="AD193">
        <f t="shared" si="25"/>
        <v>77.5751662988335</v>
      </c>
      <c r="AE193">
        <f t="shared" si="25"/>
        <v>74.0286857439585</v>
      </c>
      <c r="AF193">
        <f t="shared" si="25"/>
        <v>82.4928251730431</v>
      </c>
      <c r="AG193">
        <f t="shared" si="25"/>
        <v>79.8029102642449</v>
      </c>
      <c r="AH193">
        <f t="shared" si="25"/>
        <v>82.1781750356638</v>
      </c>
      <c r="AI193">
        <f t="shared" si="25"/>
        <v>84.5103718867877</v>
      </c>
      <c r="AJ193">
        <f t="shared" si="25"/>
        <v>87.3481762474633</v>
      </c>
      <c r="AK193">
        <f t="shared" si="25"/>
        <v>91.6895472084234</v>
      </c>
      <c r="AL193">
        <f t="shared" si="25"/>
        <v>87.1255314041637</v>
      </c>
      <c r="AM193" t="e">
        <f t="shared" si="25"/>
        <v>#DIV/0!</v>
      </c>
      <c r="AN193" t="e">
        <f t="shared" si="25"/>
        <v>#DIV/0!</v>
      </c>
      <c r="AO193" t="e">
        <f t="shared" si="25"/>
        <v>#DIV/0!</v>
      </c>
      <c r="AP193" t="e">
        <f t="shared" si="25"/>
        <v>#DIV/0!</v>
      </c>
      <c r="AQ193" t="e">
        <f t="shared" si="25"/>
        <v>#DIV/0!</v>
      </c>
      <c r="AR193" t="e">
        <f t="shared" si="25"/>
        <v>#DIV/0!</v>
      </c>
      <c r="AS193" t="e">
        <f t="shared" si="25"/>
        <v>#DIV/0!</v>
      </c>
      <c r="AT193" t="e">
        <f t="shared" si="25"/>
        <v>#DIV/0!</v>
      </c>
      <c r="AU193" t="e">
        <f t="shared" si="25"/>
        <v>#DIV/0!</v>
      </c>
      <c r="AV193" t="e">
        <f t="shared" si="25"/>
        <v>#DIV/0!</v>
      </c>
      <c r="AW193" t="e">
        <f t="shared" ref="AW193:BC193" si="26">AW73*1000/AW13</f>
        <v>#DIV/0!</v>
      </c>
      <c r="AX193" t="e">
        <f t="shared" si="26"/>
        <v>#DIV/0!</v>
      </c>
      <c r="AY193" t="e">
        <f t="shared" si="26"/>
        <v>#DIV/0!</v>
      </c>
      <c r="AZ193" t="e">
        <f t="shared" si="26"/>
        <v>#DIV/0!</v>
      </c>
      <c r="BA193" t="e">
        <f t="shared" si="26"/>
        <v>#DIV/0!</v>
      </c>
      <c r="BB193" t="e">
        <f t="shared" si="26"/>
        <v>#DIV/0!</v>
      </c>
      <c r="BC193" t="e">
        <f t="shared" si="26"/>
        <v>#DIV/0!</v>
      </c>
      <c r="BD193" t="e">
        <f t="shared" si="6"/>
        <v>#VALUE!</v>
      </c>
    </row>
    <row r="194" spans="1:56">
      <c r="A194">
        <f>VLOOKUP(C194,SelectCntr!$A$2:$C$52,3,0)</f>
        <v>2</v>
      </c>
      <c r="B194" t="str">
        <f t="shared" si="1"/>
        <v>Djibouti</v>
      </c>
      <c r="C194">
        <f t="shared" si="1"/>
        <v>72</v>
      </c>
      <c r="D194" t="str">
        <f t="shared" si="1"/>
        <v>Djibouti</v>
      </c>
      <c r="F194" s="16" t="s">
        <v>190</v>
      </c>
      <c r="G194">
        <f t="shared" ref="G194:AV194" si="27">G74*1000/G14</f>
        <v>5.62067374250115</v>
      </c>
      <c r="H194">
        <f t="shared" si="27"/>
        <v>5.76911244423935</v>
      </c>
      <c r="I194">
        <f t="shared" si="27"/>
        <v>5.95831410552223</v>
      </c>
      <c r="J194">
        <f t="shared" si="27"/>
        <v>6.08906322104292</v>
      </c>
      <c r="K194">
        <f t="shared" si="27"/>
        <v>6.20481742393946</v>
      </c>
      <c r="L194">
        <f t="shared" si="27"/>
        <v>6.71850125741181</v>
      </c>
      <c r="M194">
        <f t="shared" si="27"/>
        <v>7.01525020956541</v>
      </c>
      <c r="N194">
        <f t="shared" si="27"/>
        <v>7.54270069905332</v>
      </c>
      <c r="O194">
        <f t="shared" si="27"/>
        <v>8.11249365550548</v>
      </c>
      <c r="P194">
        <f t="shared" si="27"/>
        <v>8.4238858768793</v>
      </c>
      <c r="Q194">
        <f t="shared" si="27"/>
        <v>8.8107048102434</v>
      </c>
      <c r="R194">
        <f t="shared" si="27"/>
        <v>9.28056226258401</v>
      </c>
      <c r="S194">
        <f t="shared" si="27"/>
        <v>9.30279052957777</v>
      </c>
      <c r="T194">
        <f t="shared" si="27"/>
        <v>9.92556594488189</v>
      </c>
      <c r="U194">
        <f t="shared" si="27"/>
        <v>10.0862758366142</v>
      </c>
      <c r="V194">
        <f t="shared" si="27"/>
        <v>11.3184624729918</v>
      </c>
      <c r="W194">
        <f t="shared" si="27"/>
        <v>11.0751439753339</v>
      </c>
      <c r="X194">
        <f t="shared" si="27"/>
        <v>11.6884514839305</v>
      </c>
      <c r="Y194">
        <f t="shared" si="27"/>
        <v>15.3401491275271</v>
      </c>
      <c r="Z194">
        <f t="shared" si="27"/>
        <v>19.5450011509246</v>
      </c>
      <c r="AA194">
        <f t="shared" si="27"/>
        <v>18.8997715209889</v>
      </c>
      <c r="AB194">
        <f t="shared" si="27"/>
        <v>19.0302738315706</v>
      </c>
      <c r="AC194">
        <f t="shared" si="27"/>
        <v>22.2216766832732</v>
      </c>
      <c r="AD194">
        <f t="shared" si="27"/>
        <v>24.3947897036592</v>
      </c>
      <c r="AE194">
        <f t="shared" si="27"/>
        <v>28.6607304437444</v>
      </c>
      <c r="AF194">
        <f t="shared" si="27"/>
        <v>30.9048928083552</v>
      </c>
      <c r="AG194">
        <f t="shared" si="27"/>
        <v>31.8030356572058</v>
      </c>
      <c r="AH194">
        <f t="shared" si="27"/>
        <v>33.1092717923236</v>
      </c>
      <c r="AI194">
        <f t="shared" si="27"/>
        <v>39.8781987019716</v>
      </c>
      <c r="AJ194">
        <f t="shared" si="27"/>
        <v>38.9545338276111</v>
      </c>
      <c r="AK194">
        <f t="shared" si="27"/>
        <v>28.2950683427079</v>
      </c>
      <c r="AL194">
        <f t="shared" si="27"/>
        <v>29.1163133800525</v>
      </c>
      <c r="AM194">
        <f t="shared" si="27"/>
        <v>27.2496728269801</v>
      </c>
      <c r="AN194">
        <f t="shared" si="27"/>
        <v>28.2386657396648</v>
      </c>
      <c r="AO194">
        <f t="shared" si="27"/>
        <v>29.3144508260073</v>
      </c>
      <c r="AP194">
        <f t="shared" si="27"/>
        <v>26.1070988044732</v>
      </c>
      <c r="AQ194">
        <f t="shared" si="27"/>
        <v>26.9193607146817</v>
      </c>
      <c r="AR194">
        <f t="shared" si="27"/>
        <v>27.667213502663</v>
      </c>
      <c r="AS194">
        <f t="shared" si="27"/>
        <v>27.2376825459355</v>
      </c>
      <c r="AT194">
        <f t="shared" si="27"/>
        <v>28.6480504528888</v>
      </c>
      <c r="AU194">
        <f t="shared" si="27"/>
        <v>27.5670734262288</v>
      </c>
      <c r="AV194">
        <f t="shared" si="27"/>
        <v>31.054789162824</v>
      </c>
      <c r="AW194">
        <f t="shared" ref="AW194:BC194" si="28">AW74*1000/AW14</f>
        <v>30.8956173509488</v>
      </c>
      <c r="AX194">
        <f t="shared" si="28"/>
        <v>29.7393835936769</v>
      </c>
      <c r="AY194">
        <f t="shared" si="28"/>
        <v>30.3064464501417</v>
      </c>
      <c r="AZ194">
        <f t="shared" si="28"/>
        <v>35.0849081209802</v>
      </c>
      <c r="BA194">
        <f t="shared" si="28"/>
        <v>40.6247916054889</v>
      </c>
      <c r="BB194">
        <f t="shared" si="28"/>
        <v>40.118896800525</v>
      </c>
      <c r="BC194">
        <f t="shared" si="28"/>
        <v>31.2567566462024</v>
      </c>
      <c r="BD194">
        <f t="shared" si="6"/>
        <v>4.2942716169625</v>
      </c>
    </row>
    <row r="195" spans="1:56">
      <c r="A195">
        <f>VLOOKUP(C195,SelectCntr!$A$2:$C$52,3,0)</f>
        <v>1</v>
      </c>
      <c r="B195" t="str">
        <f t="shared" si="1"/>
        <v>Gabon</v>
      </c>
      <c r="C195">
        <f t="shared" si="1"/>
        <v>74</v>
      </c>
      <c r="D195" t="str">
        <f t="shared" si="1"/>
        <v>Gabon</v>
      </c>
      <c r="F195" s="16" t="s">
        <v>190</v>
      </c>
      <c r="G195">
        <f t="shared" ref="G195:AV195" si="29">G75*1000/G15</f>
        <v>19.832806356392</v>
      </c>
      <c r="H195">
        <f t="shared" si="29"/>
        <v>20.3860871795968</v>
      </c>
      <c r="I195">
        <f t="shared" si="29"/>
        <v>20.5047809477869</v>
      </c>
      <c r="J195">
        <f t="shared" si="29"/>
        <v>20.7370771518374</v>
      </c>
      <c r="K195">
        <f t="shared" si="29"/>
        <v>21.0623892793652</v>
      </c>
      <c r="L195">
        <f t="shared" si="29"/>
        <v>21.4331574036897</v>
      </c>
      <c r="M195">
        <f t="shared" si="29"/>
        <v>22.0028280565141</v>
      </c>
      <c r="N195">
        <f t="shared" si="29"/>
        <v>22.7252543470309</v>
      </c>
      <c r="O195">
        <f t="shared" si="29"/>
        <v>22.867203060289</v>
      </c>
      <c r="P195">
        <f t="shared" si="29"/>
        <v>23.7802548183738</v>
      </c>
      <c r="Q195">
        <f t="shared" si="29"/>
        <v>24.3460287340743</v>
      </c>
      <c r="R195">
        <f t="shared" si="29"/>
        <v>25.0305004489505</v>
      </c>
      <c r="S195">
        <f t="shared" si="29"/>
        <v>25.8314795063233</v>
      </c>
      <c r="T195">
        <f t="shared" si="29"/>
        <v>26.2618592743434</v>
      </c>
      <c r="U195">
        <f t="shared" si="29"/>
        <v>26.4478717813871</v>
      </c>
      <c r="V195">
        <f t="shared" si="29"/>
        <v>27.5375683333241</v>
      </c>
      <c r="W195">
        <f t="shared" si="29"/>
        <v>29.6486269719336</v>
      </c>
      <c r="X195">
        <f t="shared" si="29"/>
        <v>31.4755640555983</v>
      </c>
      <c r="Y195">
        <f t="shared" si="29"/>
        <v>33.1443384474944</v>
      </c>
      <c r="Z195">
        <f t="shared" si="29"/>
        <v>34.448123806441</v>
      </c>
      <c r="AA195">
        <f t="shared" si="29"/>
        <v>33.7580680028412</v>
      </c>
      <c r="AB195">
        <f t="shared" si="29"/>
        <v>34.5724776986946</v>
      </c>
      <c r="AC195">
        <f t="shared" si="29"/>
        <v>35.4840368421702</v>
      </c>
      <c r="AD195">
        <f t="shared" si="29"/>
        <v>36.2062516104474</v>
      </c>
      <c r="AE195">
        <f t="shared" si="29"/>
        <v>36.4688871590855</v>
      </c>
      <c r="AF195">
        <f t="shared" si="29"/>
        <v>38.0468708345125</v>
      </c>
      <c r="AG195">
        <f t="shared" si="29"/>
        <v>38.662287396759</v>
      </c>
      <c r="AH195">
        <f t="shared" si="29"/>
        <v>40.3531822983822</v>
      </c>
      <c r="AI195">
        <f t="shared" si="29"/>
        <v>40.7689551526581</v>
      </c>
      <c r="AJ195">
        <f t="shared" si="29"/>
        <v>40.8428516288342</v>
      </c>
      <c r="AK195">
        <f t="shared" si="29"/>
        <v>45.1363545950573</v>
      </c>
      <c r="AL195">
        <f t="shared" si="29"/>
        <v>43.8193215671814</v>
      </c>
      <c r="AM195">
        <f t="shared" si="29"/>
        <v>42.9971514369307</v>
      </c>
      <c r="AN195">
        <f t="shared" si="29"/>
        <v>43.9628176820526</v>
      </c>
      <c r="AO195">
        <f t="shared" si="29"/>
        <v>44.7900733030056</v>
      </c>
      <c r="AP195">
        <f t="shared" si="29"/>
        <v>46.9511663066019</v>
      </c>
      <c r="AQ195">
        <f t="shared" si="29"/>
        <v>48.2853649902444</v>
      </c>
      <c r="AR195">
        <f t="shared" si="29"/>
        <v>50.0247991454212</v>
      </c>
      <c r="AS195">
        <f t="shared" si="29"/>
        <v>49.9787721760823</v>
      </c>
      <c r="AT195">
        <f t="shared" si="29"/>
        <v>51.054652215045</v>
      </c>
      <c r="AU195">
        <f t="shared" si="29"/>
        <v>49.724278340077</v>
      </c>
      <c r="AV195">
        <f t="shared" si="29"/>
        <v>50.0884016647016</v>
      </c>
      <c r="AW195">
        <f t="shared" ref="AW195:BC195" si="30">AW75*1000/AW15</f>
        <v>50.272056641804</v>
      </c>
      <c r="AX195">
        <f t="shared" si="30"/>
        <v>50.2615037077052</v>
      </c>
      <c r="AY195">
        <f t="shared" si="30"/>
        <v>50.8780428702396</v>
      </c>
      <c r="AZ195">
        <f t="shared" si="30"/>
        <v>51.0864831728217</v>
      </c>
      <c r="BA195">
        <f t="shared" si="30"/>
        <v>51.5269109961796</v>
      </c>
      <c r="BB195">
        <f t="shared" si="30"/>
        <v>52.6130252167072</v>
      </c>
      <c r="BC195">
        <f t="shared" si="30"/>
        <v>57.7187189230198</v>
      </c>
      <c r="BD195">
        <f t="shared" si="6"/>
        <v>2.31788381296711</v>
      </c>
    </row>
    <row r="196" spans="1:56">
      <c r="A196">
        <f>VLOOKUP(C196,SelectCntr!$A$2:$C$52,3,0)</f>
        <v>1</v>
      </c>
      <c r="B196" t="str">
        <f t="shared" si="1"/>
        <v>Gambia</v>
      </c>
      <c r="C196">
        <f t="shared" si="1"/>
        <v>75</v>
      </c>
      <c r="D196" t="str">
        <f t="shared" si="1"/>
        <v>Gambia</v>
      </c>
      <c r="F196" s="16" t="s">
        <v>190</v>
      </c>
      <c r="G196">
        <f t="shared" ref="G196:AV196" si="31">G76*1000/G16</f>
        <v>139.999898111497</v>
      </c>
      <c r="H196">
        <f t="shared" si="31"/>
        <v>141.889867173953</v>
      </c>
      <c r="I196">
        <f t="shared" si="31"/>
        <v>142.365511662397</v>
      </c>
      <c r="J196">
        <f t="shared" si="31"/>
        <v>147.064009578682</v>
      </c>
      <c r="K196">
        <f t="shared" si="31"/>
        <v>160.178324015608</v>
      </c>
      <c r="L196">
        <f t="shared" si="31"/>
        <v>170.876090517097</v>
      </c>
      <c r="M196">
        <f t="shared" si="31"/>
        <v>162.320574162679</v>
      </c>
      <c r="N196">
        <f t="shared" si="31"/>
        <v>173.113300292217</v>
      </c>
      <c r="O196">
        <f t="shared" si="31"/>
        <v>166.069560580059</v>
      </c>
      <c r="P196">
        <f t="shared" si="31"/>
        <v>169.775451818211</v>
      </c>
      <c r="Q196">
        <f t="shared" si="31"/>
        <v>176.532368400904</v>
      </c>
      <c r="R196">
        <f t="shared" si="31"/>
        <v>162.951699767248</v>
      </c>
      <c r="S196">
        <f t="shared" si="31"/>
        <v>182.822688862893</v>
      </c>
      <c r="T196">
        <f t="shared" si="31"/>
        <v>175.317358069226</v>
      </c>
      <c r="U196">
        <f t="shared" si="31"/>
        <v>173.33071053928</v>
      </c>
      <c r="V196">
        <f t="shared" si="31"/>
        <v>170.108069064189</v>
      </c>
      <c r="W196">
        <f t="shared" si="31"/>
        <v>136.110039314653</v>
      </c>
      <c r="X196">
        <f t="shared" si="31"/>
        <v>167.128671061952</v>
      </c>
      <c r="Y196">
        <f t="shared" si="31"/>
        <v>123.430493484676</v>
      </c>
      <c r="Z196">
        <f t="shared" si="31"/>
        <v>125.393577835455</v>
      </c>
      <c r="AA196">
        <f t="shared" si="31"/>
        <v>164.955035892784</v>
      </c>
      <c r="AB196">
        <f t="shared" si="31"/>
        <v>189.705141552205</v>
      </c>
      <c r="AC196">
        <f t="shared" si="31"/>
        <v>156.337672954334</v>
      </c>
      <c r="AD196">
        <f t="shared" si="31"/>
        <v>155.905367128806</v>
      </c>
      <c r="AE196">
        <f t="shared" si="31"/>
        <v>129.408054937547</v>
      </c>
      <c r="AF196">
        <f t="shared" si="31"/>
        <v>148.697240892017</v>
      </c>
      <c r="AG196">
        <f t="shared" si="31"/>
        <v>148.930228990066</v>
      </c>
      <c r="AH196">
        <f t="shared" si="31"/>
        <v>138.306931858663</v>
      </c>
      <c r="AI196">
        <f t="shared" si="31"/>
        <v>160.704147992929</v>
      </c>
      <c r="AJ196">
        <f t="shared" si="31"/>
        <v>117.766213809241</v>
      </c>
      <c r="AK196">
        <f t="shared" si="31"/>
        <v>131.09969860045</v>
      </c>
      <c r="AL196">
        <f t="shared" si="31"/>
        <v>114.605269916277</v>
      </c>
      <c r="AM196">
        <f t="shared" si="31"/>
        <v>130.650170610335</v>
      </c>
      <c r="AN196">
        <f t="shared" si="31"/>
        <v>132.289994857366</v>
      </c>
      <c r="AO196">
        <f t="shared" si="31"/>
        <v>121.814402974076</v>
      </c>
      <c r="AP196">
        <f t="shared" si="31"/>
        <v>106.181108712852</v>
      </c>
      <c r="AQ196">
        <f t="shared" si="31"/>
        <v>124.570058637516</v>
      </c>
      <c r="AR196">
        <f t="shared" si="31"/>
        <v>128.265251743553</v>
      </c>
      <c r="AS196">
        <f t="shared" si="31"/>
        <v>169.14611839167</v>
      </c>
      <c r="AT196">
        <f t="shared" si="31"/>
        <v>184.800699929006</v>
      </c>
      <c r="AU196">
        <f t="shared" si="31"/>
        <v>187.556958615771</v>
      </c>
      <c r="AV196">
        <f t="shared" si="31"/>
        <v>141.401933146683</v>
      </c>
      <c r="AW196">
        <f t="shared" ref="AW196:BC196" si="32">AW76*1000/AW16</f>
        <v>180.418146286811</v>
      </c>
      <c r="AX196">
        <f t="shared" si="32"/>
        <v>215.220007857144</v>
      </c>
      <c r="AY196">
        <f t="shared" si="32"/>
        <v>189.665252120637</v>
      </c>
      <c r="AZ196">
        <f t="shared" si="32"/>
        <v>196.782903501095</v>
      </c>
      <c r="BA196">
        <f t="shared" si="32"/>
        <v>148.785755844073</v>
      </c>
      <c r="BB196">
        <f t="shared" si="32"/>
        <v>193.1543243158</v>
      </c>
      <c r="BC196">
        <f t="shared" si="32"/>
        <v>207.047903806672</v>
      </c>
      <c r="BD196">
        <f t="shared" si="6"/>
        <v>0.094735251810496</v>
      </c>
    </row>
    <row r="197" spans="1:56">
      <c r="A197">
        <f>VLOOKUP(C197,SelectCntr!$A$2:$C$52,3,0)</f>
        <v>1</v>
      </c>
      <c r="B197" t="str">
        <f t="shared" si="1"/>
        <v>Ghana</v>
      </c>
      <c r="C197">
        <f t="shared" si="1"/>
        <v>81</v>
      </c>
      <c r="D197" t="str">
        <f t="shared" si="1"/>
        <v>Ghana</v>
      </c>
      <c r="F197" s="16" t="s">
        <v>190</v>
      </c>
      <c r="G197">
        <f t="shared" ref="G197:AV197" si="33">G77*1000/G17</f>
        <v>128.080071360651</v>
      </c>
      <c r="H197">
        <f t="shared" si="33"/>
        <v>129.56931217942</v>
      </c>
      <c r="I197">
        <f t="shared" si="33"/>
        <v>131.506144033659</v>
      </c>
      <c r="J197">
        <f t="shared" si="33"/>
        <v>147.729092047134</v>
      </c>
      <c r="K197">
        <f t="shared" si="33"/>
        <v>135.338460113133</v>
      </c>
      <c r="L197">
        <f t="shared" si="33"/>
        <v>141.060245346515</v>
      </c>
      <c r="M197">
        <f t="shared" si="33"/>
        <v>150.637076013663</v>
      </c>
      <c r="N197">
        <f t="shared" si="33"/>
        <v>147.574622631203</v>
      </c>
      <c r="O197">
        <f t="shared" si="33"/>
        <v>156.080974878712</v>
      </c>
      <c r="P197">
        <f t="shared" si="33"/>
        <v>153.633291843491</v>
      </c>
      <c r="Q197">
        <f t="shared" si="33"/>
        <v>159.481914002107</v>
      </c>
      <c r="R197">
        <f t="shared" si="33"/>
        <v>158.091413363397</v>
      </c>
      <c r="S197">
        <f t="shared" si="33"/>
        <v>159.890405629624</v>
      </c>
      <c r="T197">
        <f t="shared" si="33"/>
        <v>177.145756676306</v>
      </c>
      <c r="U197">
        <f t="shared" si="33"/>
        <v>167.286468191466</v>
      </c>
      <c r="V197">
        <f t="shared" si="33"/>
        <v>150.007926529044</v>
      </c>
      <c r="W197">
        <f t="shared" si="33"/>
        <v>137.285685502487</v>
      </c>
      <c r="X197">
        <f t="shared" si="33"/>
        <v>137.773655140624</v>
      </c>
      <c r="Y197">
        <f t="shared" si="33"/>
        <v>140.146336389539</v>
      </c>
      <c r="Z197">
        <f t="shared" si="33"/>
        <v>141.577730509888</v>
      </c>
      <c r="AA197">
        <f t="shared" si="33"/>
        <v>139.379292648505</v>
      </c>
      <c r="AB197">
        <f t="shared" si="33"/>
        <v>134.086114564617</v>
      </c>
      <c r="AC197">
        <f t="shared" si="33"/>
        <v>138.073977034235</v>
      </c>
      <c r="AD197">
        <f t="shared" si="33"/>
        <v>159.941793173822</v>
      </c>
      <c r="AE197">
        <f t="shared" si="33"/>
        <v>161.553554917694</v>
      </c>
      <c r="AF197">
        <f t="shared" si="33"/>
        <v>175.898782677758</v>
      </c>
      <c r="AG197">
        <f t="shared" si="33"/>
        <v>178.814203468329</v>
      </c>
      <c r="AH197">
        <f t="shared" si="33"/>
        <v>186.731013883228</v>
      </c>
      <c r="AI197">
        <f t="shared" si="33"/>
        <v>200.454526722475</v>
      </c>
      <c r="AJ197">
        <f t="shared" si="33"/>
        <v>177.562627239335</v>
      </c>
      <c r="AK197">
        <f t="shared" si="33"/>
        <v>247.845619073463</v>
      </c>
      <c r="AL197">
        <f t="shared" si="33"/>
        <v>243.925305245201</v>
      </c>
      <c r="AM197">
        <f t="shared" si="33"/>
        <v>264.418617340536</v>
      </c>
      <c r="AN197">
        <f t="shared" si="33"/>
        <v>250.527052271878</v>
      </c>
      <c r="AO197">
        <f t="shared" si="33"/>
        <v>273.984911148193</v>
      </c>
      <c r="AP197">
        <f t="shared" si="33"/>
        <v>292.655945367778</v>
      </c>
      <c r="AQ197">
        <f t="shared" si="33"/>
        <v>288.970751057744</v>
      </c>
      <c r="AR197">
        <f t="shared" si="33"/>
        <v>301.683328314877</v>
      </c>
      <c r="AS197">
        <f t="shared" si="33"/>
        <v>321.844541123341</v>
      </c>
      <c r="AT197">
        <f t="shared" si="33"/>
        <v>310.232915254778</v>
      </c>
      <c r="AU197">
        <f t="shared" si="33"/>
        <v>320.678959855397</v>
      </c>
      <c r="AV197">
        <f t="shared" si="33"/>
        <v>341.3808993854</v>
      </c>
      <c r="AW197">
        <f t="shared" ref="AW197:BC197" si="34">AW77*1000/AW17</f>
        <v>343.992504992499</v>
      </c>
      <c r="AX197">
        <f t="shared" si="34"/>
        <v>349.074407884344</v>
      </c>
      <c r="AY197">
        <f t="shared" si="34"/>
        <v>360.564463715195</v>
      </c>
      <c r="AZ197">
        <f t="shared" si="34"/>
        <v>369.072134538062</v>
      </c>
      <c r="BA197">
        <f t="shared" si="34"/>
        <v>381.621951586752</v>
      </c>
      <c r="BB197">
        <f t="shared" si="34"/>
        <v>408.405055175923</v>
      </c>
      <c r="BC197">
        <f t="shared" si="34"/>
        <v>429.545247522871</v>
      </c>
      <c r="BD197">
        <f t="shared" si="6"/>
        <v>2.51444991620235</v>
      </c>
    </row>
    <row r="198" spans="1:56">
      <c r="A198">
        <f>VLOOKUP(C198,SelectCntr!$A$2:$C$52,3,0)</f>
        <v>1</v>
      </c>
      <c r="B198" t="str">
        <f t="shared" si="1"/>
        <v>Guinea</v>
      </c>
      <c r="C198">
        <f t="shared" si="1"/>
        <v>90</v>
      </c>
      <c r="D198" t="str">
        <f t="shared" si="1"/>
        <v>Guinea</v>
      </c>
      <c r="F198" s="16" t="s">
        <v>190</v>
      </c>
      <c r="G198">
        <f t="shared" ref="G198:AV198" si="35">G78*1000/G18</f>
        <v>51.6324422396805</v>
      </c>
      <c r="H198">
        <f t="shared" si="35"/>
        <v>52.3922338511808</v>
      </c>
      <c r="I198">
        <f t="shared" si="35"/>
        <v>49.6834359629103</v>
      </c>
      <c r="J198">
        <f t="shared" si="35"/>
        <v>51.8204151735849</v>
      </c>
      <c r="K198">
        <f t="shared" si="35"/>
        <v>51.0799103151164</v>
      </c>
      <c r="L198">
        <f t="shared" si="35"/>
        <v>54.9955376451848</v>
      </c>
      <c r="M198">
        <f t="shared" si="35"/>
        <v>57.0381866895476</v>
      </c>
      <c r="N198">
        <f t="shared" si="35"/>
        <v>58.4547358309641</v>
      </c>
      <c r="O198">
        <f t="shared" si="35"/>
        <v>57.7477901388095</v>
      </c>
      <c r="P198">
        <f t="shared" si="35"/>
        <v>59.6295709962399</v>
      </c>
      <c r="Q198">
        <f t="shared" si="35"/>
        <v>61.474672623046</v>
      </c>
      <c r="R198">
        <f t="shared" si="35"/>
        <v>59.0522785393871</v>
      </c>
      <c r="S198">
        <f t="shared" si="35"/>
        <v>59.7854739526518</v>
      </c>
      <c r="T198">
        <f t="shared" si="35"/>
        <v>60.3316483323508</v>
      </c>
      <c r="U198">
        <f t="shared" si="35"/>
        <v>61.5068626968031</v>
      </c>
      <c r="V198">
        <f t="shared" si="35"/>
        <v>63.7943108569354</v>
      </c>
      <c r="W198">
        <f t="shared" si="35"/>
        <v>64.3447393891418</v>
      </c>
      <c r="X198">
        <f t="shared" si="35"/>
        <v>64.5580848936957</v>
      </c>
      <c r="Y198">
        <f t="shared" si="35"/>
        <v>66.2935837762212</v>
      </c>
      <c r="Z198">
        <f t="shared" si="35"/>
        <v>66.8296841145555</v>
      </c>
      <c r="AA198">
        <f t="shared" si="35"/>
        <v>67.1771762077742</v>
      </c>
      <c r="AB198">
        <f t="shared" si="35"/>
        <v>67.86150625493</v>
      </c>
      <c r="AC198">
        <f t="shared" si="35"/>
        <v>68.3778514200264</v>
      </c>
      <c r="AD198">
        <f t="shared" si="35"/>
        <v>71.111840957544</v>
      </c>
      <c r="AE198">
        <f t="shared" si="35"/>
        <v>71.5373990766605</v>
      </c>
      <c r="AF198">
        <f t="shared" si="35"/>
        <v>71.2248312593287</v>
      </c>
      <c r="AG198">
        <f t="shared" si="35"/>
        <v>72.555955761004</v>
      </c>
      <c r="AH198">
        <f t="shared" si="35"/>
        <v>74.9480972528362</v>
      </c>
      <c r="AI198">
        <f t="shared" si="35"/>
        <v>79.1216042069052</v>
      </c>
      <c r="AJ198">
        <f t="shared" si="35"/>
        <v>82.383312616171</v>
      </c>
      <c r="AK198">
        <f t="shared" si="35"/>
        <v>86.7834048716982</v>
      </c>
      <c r="AL198">
        <f t="shared" si="35"/>
        <v>92.437166053709</v>
      </c>
      <c r="AM198">
        <f t="shared" si="35"/>
        <v>94.2829635605246</v>
      </c>
      <c r="AN198">
        <f t="shared" si="35"/>
        <v>100.46579187597</v>
      </c>
      <c r="AO198">
        <f t="shared" si="35"/>
        <v>100.144214313007</v>
      </c>
      <c r="AP198">
        <f t="shared" si="35"/>
        <v>104.140414166656</v>
      </c>
      <c r="AQ198">
        <f t="shared" si="35"/>
        <v>107.659871575978</v>
      </c>
      <c r="AR198">
        <f t="shared" si="35"/>
        <v>104.878929523123</v>
      </c>
      <c r="AS198">
        <f t="shared" si="35"/>
        <v>108.371943268567</v>
      </c>
      <c r="AT198">
        <f t="shared" si="35"/>
        <v>112.362483382063</v>
      </c>
      <c r="AU198">
        <f t="shared" si="35"/>
        <v>112.93910021765</v>
      </c>
      <c r="AV198">
        <f t="shared" si="35"/>
        <v>117.735683398237</v>
      </c>
      <c r="AW198">
        <f t="shared" ref="AW198:BC198" si="36">AW78*1000/AW18</f>
        <v>122.359827020028</v>
      </c>
      <c r="AX198">
        <f t="shared" si="36"/>
        <v>127.25908570472</v>
      </c>
      <c r="AY198">
        <f t="shared" si="36"/>
        <v>129.846623507095</v>
      </c>
      <c r="AZ198">
        <f t="shared" si="36"/>
        <v>132.082717405208</v>
      </c>
      <c r="BA198">
        <f t="shared" si="36"/>
        <v>135.42868404826</v>
      </c>
      <c r="BB198">
        <f t="shared" si="36"/>
        <v>145.270954069578</v>
      </c>
      <c r="BC198">
        <f t="shared" si="36"/>
        <v>136.444804561916</v>
      </c>
      <c r="BD198">
        <f t="shared" si="6"/>
        <v>2.22541296902197</v>
      </c>
    </row>
    <row r="199" spans="1:56">
      <c r="A199">
        <f>VLOOKUP(C199,SelectCntr!$A$2:$C$52,3,0)</f>
        <v>1</v>
      </c>
      <c r="B199" t="str">
        <f t="shared" si="1"/>
        <v>Côte d'Ivoire</v>
      </c>
      <c r="C199">
        <f t="shared" si="1"/>
        <v>107</v>
      </c>
      <c r="D199" t="str">
        <f t="shared" si="1"/>
        <v>Côte d'Ivoire</v>
      </c>
      <c r="F199" s="16" t="s">
        <v>190</v>
      </c>
      <c r="G199">
        <f t="shared" ref="G199:AV199" si="37">G79*1000/G19</f>
        <v>73.2254732634029</v>
      </c>
      <c r="H199">
        <f t="shared" si="37"/>
        <v>74.5274572771264</v>
      </c>
      <c r="I199">
        <f t="shared" si="37"/>
        <v>81.1680988601015</v>
      </c>
      <c r="J199">
        <f t="shared" si="37"/>
        <v>90.0383069360466</v>
      </c>
      <c r="K199">
        <f t="shared" si="37"/>
        <v>86.3297227214397</v>
      </c>
      <c r="L199">
        <f t="shared" si="37"/>
        <v>95.5050184023155</v>
      </c>
      <c r="M199">
        <f t="shared" si="37"/>
        <v>89.4546509946372</v>
      </c>
      <c r="N199">
        <f t="shared" si="37"/>
        <v>102.535404919719</v>
      </c>
      <c r="O199">
        <f t="shared" si="37"/>
        <v>102.655324269454</v>
      </c>
      <c r="P199">
        <f t="shared" si="37"/>
        <v>108.936174850477</v>
      </c>
      <c r="Q199">
        <f t="shared" si="37"/>
        <v>113.431265072354</v>
      </c>
      <c r="R199">
        <f t="shared" si="37"/>
        <v>112.889954767788</v>
      </c>
      <c r="S199">
        <f t="shared" si="37"/>
        <v>121.17246924219</v>
      </c>
      <c r="T199">
        <f t="shared" si="37"/>
        <v>124.588373229718</v>
      </c>
      <c r="U199">
        <f t="shared" si="37"/>
        <v>138.605947622991</v>
      </c>
      <c r="V199">
        <f t="shared" si="37"/>
        <v>137.96427358644</v>
      </c>
      <c r="W199">
        <f t="shared" si="37"/>
        <v>137.650427390609</v>
      </c>
      <c r="X199">
        <f t="shared" si="37"/>
        <v>138.225912198532</v>
      </c>
      <c r="Y199">
        <f t="shared" si="37"/>
        <v>150.052412321317</v>
      </c>
      <c r="Z199">
        <f t="shared" si="37"/>
        <v>160.282979709308</v>
      </c>
      <c r="AA199">
        <f t="shared" si="37"/>
        <v>171.724251698286</v>
      </c>
      <c r="AB199">
        <f t="shared" si="37"/>
        <v>161.678991363031</v>
      </c>
      <c r="AC199">
        <f t="shared" si="37"/>
        <v>160.448257502127</v>
      </c>
      <c r="AD199">
        <f t="shared" si="37"/>
        <v>169.073484141403</v>
      </c>
      <c r="AE199">
        <f t="shared" si="37"/>
        <v>179.959782146521</v>
      </c>
      <c r="AF199">
        <f t="shared" si="37"/>
        <v>183.148614908056</v>
      </c>
      <c r="AG199">
        <f t="shared" si="37"/>
        <v>188.222783464044</v>
      </c>
      <c r="AH199">
        <f t="shared" si="37"/>
        <v>191.911018392483</v>
      </c>
      <c r="AI199">
        <f t="shared" si="37"/>
        <v>198.211954825156</v>
      </c>
      <c r="AJ199">
        <f t="shared" si="37"/>
        <v>204.702957855672</v>
      </c>
      <c r="AK199">
        <f t="shared" si="37"/>
        <v>204.741783611558</v>
      </c>
      <c r="AL199">
        <f t="shared" si="37"/>
        <v>214.538006469659</v>
      </c>
      <c r="AM199">
        <f t="shared" si="37"/>
        <v>213.075087707055</v>
      </c>
      <c r="AN199">
        <f t="shared" si="37"/>
        <v>217.2639187347</v>
      </c>
      <c r="AO199">
        <f t="shared" si="37"/>
        <v>230.073633143541</v>
      </c>
      <c r="AP199">
        <f t="shared" si="37"/>
        <v>246.451697764298</v>
      </c>
      <c r="AQ199">
        <f t="shared" si="37"/>
        <v>262.575095154146</v>
      </c>
      <c r="AR199">
        <f t="shared" si="37"/>
        <v>272.227292509751</v>
      </c>
      <c r="AS199">
        <f t="shared" si="37"/>
        <v>275.083882908313</v>
      </c>
      <c r="AT199">
        <f t="shared" si="37"/>
        <v>293.460272278202</v>
      </c>
      <c r="AU199">
        <f t="shared" si="37"/>
        <v>284.456629538835</v>
      </c>
      <c r="AV199">
        <f t="shared" si="37"/>
        <v>285.499323074379</v>
      </c>
      <c r="AW199">
        <f t="shared" ref="AW199:BC199" si="38">AW79*1000/AW19</f>
        <v>283.413366859364</v>
      </c>
      <c r="AX199">
        <f t="shared" si="38"/>
        <v>281.432124722103</v>
      </c>
      <c r="AY199">
        <f t="shared" si="38"/>
        <v>287.017804365939</v>
      </c>
      <c r="AZ199">
        <f t="shared" si="38"/>
        <v>287.159010408446</v>
      </c>
      <c r="BA199">
        <f t="shared" si="38"/>
        <v>285.582649801526</v>
      </c>
      <c r="BB199">
        <f t="shared" si="38"/>
        <v>307.076200565784</v>
      </c>
      <c r="BC199">
        <f t="shared" si="38"/>
        <v>302.385062536951</v>
      </c>
      <c r="BD199">
        <f t="shared" si="6"/>
        <v>3.0398154875124</v>
      </c>
    </row>
    <row r="200" spans="1:56">
      <c r="A200">
        <f>VLOOKUP(C200,SelectCntr!$A$2:$C$52,3,0)</f>
        <v>2</v>
      </c>
      <c r="B200" t="str">
        <f t="shared" si="1"/>
        <v>Kenya</v>
      </c>
      <c r="C200">
        <f t="shared" si="1"/>
        <v>114</v>
      </c>
      <c r="D200" t="str">
        <f t="shared" si="1"/>
        <v>Kenya</v>
      </c>
      <c r="F200" s="16" t="s">
        <v>190</v>
      </c>
      <c r="G200">
        <f t="shared" ref="G200:AV200" si="39">G80*1000/G20</f>
        <v>61.628769287615</v>
      </c>
      <c r="H200">
        <f t="shared" si="39"/>
        <v>63.4472075481297</v>
      </c>
      <c r="I200">
        <f t="shared" si="39"/>
        <v>63.2763837007778</v>
      </c>
      <c r="J200">
        <f t="shared" si="39"/>
        <v>65.0139268328948</v>
      </c>
      <c r="K200">
        <f t="shared" si="39"/>
        <v>66.3328848303288</v>
      </c>
      <c r="L200">
        <f t="shared" si="39"/>
        <v>67.2086133162023</v>
      </c>
      <c r="M200">
        <f t="shared" si="39"/>
        <v>68.7597913530955</v>
      </c>
      <c r="N200">
        <f t="shared" si="39"/>
        <v>72.926437352806</v>
      </c>
      <c r="O200">
        <f t="shared" si="39"/>
        <v>75.3670074494265</v>
      </c>
      <c r="P200">
        <f t="shared" si="39"/>
        <v>77.0541754064865</v>
      </c>
      <c r="Q200">
        <f t="shared" si="39"/>
        <v>78.8457728959901</v>
      </c>
      <c r="R200">
        <f t="shared" si="39"/>
        <v>82.2485665185804</v>
      </c>
      <c r="S200">
        <f t="shared" si="39"/>
        <v>85.2369034791469</v>
      </c>
      <c r="T200">
        <f t="shared" si="39"/>
        <v>86.3988234045756</v>
      </c>
      <c r="U200">
        <f t="shared" si="39"/>
        <v>87.3378482823299</v>
      </c>
      <c r="V200">
        <f t="shared" si="39"/>
        <v>93.9105398784463</v>
      </c>
      <c r="W200">
        <f t="shared" si="39"/>
        <v>102.95546139387</v>
      </c>
      <c r="X200">
        <f t="shared" si="39"/>
        <v>103.671272704581</v>
      </c>
      <c r="Y200">
        <f t="shared" si="39"/>
        <v>108.865946375599</v>
      </c>
      <c r="Z200">
        <f t="shared" si="39"/>
        <v>105.921525079035</v>
      </c>
      <c r="AA200">
        <f t="shared" si="39"/>
        <v>107.356529911736</v>
      </c>
      <c r="AB200">
        <f t="shared" si="39"/>
        <v>119.668491747681</v>
      </c>
      <c r="AC200">
        <f t="shared" si="39"/>
        <v>123.183805610829</v>
      </c>
      <c r="AD200">
        <f t="shared" si="39"/>
        <v>114.565445310192</v>
      </c>
      <c r="AE200">
        <f t="shared" si="39"/>
        <v>125.414393720493</v>
      </c>
      <c r="AF200">
        <f t="shared" si="39"/>
        <v>137.934946992626</v>
      </c>
      <c r="AG200">
        <f t="shared" si="39"/>
        <v>138.303504630728</v>
      </c>
      <c r="AH200">
        <f t="shared" si="39"/>
        <v>148.739838528412</v>
      </c>
      <c r="AI200">
        <f t="shared" si="39"/>
        <v>155.397230208934</v>
      </c>
      <c r="AJ200">
        <f t="shared" si="39"/>
        <v>153.580507569413</v>
      </c>
      <c r="AK200">
        <f t="shared" si="39"/>
        <v>156.820358786035</v>
      </c>
      <c r="AL200">
        <f t="shared" si="39"/>
        <v>163.032251667911</v>
      </c>
      <c r="AM200">
        <f t="shared" si="39"/>
        <v>158.919541563781</v>
      </c>
      <c r="AN200">
        <f t="shared" si="39"/>
        <v>159.92121945509</v>
      </c>
      <c r="AO200">
        <f t="shared" si="39"/>
        <v>163.068417786749</v>
      </c>
      <c r="AP200">
        <f t="shared" si="39"/>
        <v>157.932629664897</v>
      </c>
      <c r="AQ200">
        <f t="shared" si="39"/>
        <v>160.601398949387</v>
      </c>
      <c r="AR200">
        <f t="shared" si="39"/>
        <v>171.248819222146</v>
      </c>
      <c r="AS200">
        <f t="shared" si="39"/>
        <v>181.859424738451</v>
      </c>
      <c r="AT200">
        <f t="shared" si="39"/>
        <v>169.40423267319</v>
      </c>
      <c r="AU200">
        <f t="shared" si="39"/>
        <v>185.645774957439</v>
      </c>
      <c r="AV200">
        <f t="shared" si="39"/>
        <v>194.525516664854</v>
      </c>
      <c r="AW200">
        <f t="shared" ref="AW200:BC200" si="40">AW80*1000/AW20</f>
        <v>198.003955507151</v>
      </c>
      <c r="AX200">
        <f t="shared" si="40"/>
        <v>204.659100277965</v>
      </c>
      <c r="AY200">
        <f t="shared" si="40"/>
        <v>207.352781206759</v>
      </c>
      <c r="AZ200">
        <f t="shared" si="40"/>
        <v>227.979130113109</v>
      </c>
      <c r="BA200">
        <f t="shared" si="40"/>
        <v>246.258286321637</v>
      </c>
      <c r="BB200">
        <f t="shared" si="40"/>
        <v>229.643063741603</v>
      </c>
      <c r="BC200">
        <f t="shared" si="40"/>
        <v>230.377987041048</v>
      </c>
      <c r="BD200">
        <f t="shared" si="6"/>
        <v>2.93119960649091</v>
      </c>
    </row>
    <row r="201" spans="1:56">
      <c r="A201">
        <f>VLOOKUP(C201,SelectCntr!$A$2:$C$52,3,0)</f>
        <v>3</v>
      </c>
      <c r="B201" t="str">
        <f t="shared" si="1"/>
        <v>Lesotho</v>
      </c>
      <c r="C201">
        <f t="shared" si="1"/>
        <v>122</v>
      </c>
      <c r="D201" t="str">
        <f t="shared" si="1"/>
        <v>Lesotho</v>
      </c>
      <c r="F201" s="16" t="s">
        <v>190</v>
      </c>
      <c r="G201">
        <f t="shared" ref="G201:AV201" si="41">G81*1000/G21</f>
        <v>35.7404586520072</v>
      </c>
      <c r="H201">
        <f t="shared" si="41"/>
        <v>36.5851623132771</v>
      </c>
      <c r="I201">
        <f t="shared" si="41"/>
        <v>36.3766828265722</v>
      </c>
      <c r="J201">
        <f t="shared" si="41"/>
        <v>33.4672335085354</v>
      </c>
      <c r="K201">
        <f t="shared" si="41"/>
        <v>35.1323955684385</v>
      </c>
      <c r="L201">
        <f t="shared" si="41"/>
        <v>37.2038013277308</v>
      </c>
      <c r="M201">
        <f t="shared" si="41"/>
        <v>38.5437798557265</v>
      </c>
      <c r="N201">
        <f t="shared" si="41"/>
        <v>39.5467609057112</v>
      </c>
      <c r="O201">
        <f t="shared" si="41"/>
        <v>43.4332566367707</v>
      </c>
      <c r="P201">
        <f t="shared" si="41"/>
        <v>43.5445672605956</v>
      </c>
      <c r="Q201">
        <f t="shared" si="41"/>
        <v>44.4493207914822</v>
      </c>
      <c r="R201">
        <f t="shared" si="41"/>
        <v>39.0343818199811</v>
      </c>
      <c r="S201">
        <f t="shared" si="41"/>
        <v>45.6797847439459</v>
      </c>
      <c r="T201">
        <f t="shared" si="41"/>
        <v>52.9827249768705</v>
      </c>
      <c r="U201">
        <f t="shared" si="41"/>
        <v>45.9969315057842</v>
      </c>
      <c r="V201">
        <f t="shared" si="41"/>
        <v>39.6485892735974</v>
      </c>
      <c r="W201">
        <f t="shared" si="41"/>
        <v>51.4276158528195</v>
      </c>
      <c r="X201">
        <f t="shared" si="41"/>
        <v>50.1201524340015</v>
      </c>
      <c r="Y201">
        <f t="shared" si="41"/>
        <v>48.8788285739728</v>
      </c>
      <c r="Z201">
        <f t="shared" si="41"/>
        <v>49.5373992764144</v>
      </c>
      <c r="AA201">
        <f t="shared" si="41"/>
        <v>52.0071730314144</v>
      </c>
      <c r="AB201">
        <f t="shared" si="41"/>
        <v>51.9440658532364</v>
      </c>
      <c r="AC201">
        <f t="shared" si="41"/>
        <v>51.9041526409511</v>
      </c>
      <c r="AD201">
        <f t="shared" si="41"/>
        <v>53.2495602271105</v>
      </c>
      <c r="AE201">
        <f t="shared" si="41"/>
        <v>50.5858818072202</v>
      </c>
      <c r="AF201">
        <f t="shared" si="41"/>
        <v>50.5125530537371</v>
      </c>
      <c r="AG201">
        <f t="shared" si="41"/>
        <v>51.3050626690146</v>
      </c>
      <c r="AH201">
        <f t="shared" si="41"/>
        <v>55.6753435731609</v>
      </c>
      <c r="AI201">
        <f t="shared" si="41"/>
        <v>56.0289343611568</v>
      </c>
      <c r="AJ201">
        <f t="shared" si="41"/>
        <v>56.2246133481494</v>
      </c>
      <c r="AK201">
        <f t="shared" si="41"/>
        <v>44.7013148825863</v>
      </c>
      <c r="AL201">
        <f t="shared" si="41"/>
        <v>50.5815319278302</v>
      </c>
      <c r="AM201">
        <f t="shared" si="41"/>
        <v>56.0314552226277</v>
      </c>
      <c r="AN201">
        <f t="shared" si="41"/>
        <v>56.6561630123035</v>
      </c>
      <c r="AO201">
        <f t="shared" si="41"/>
        <v>52.5975808361469</v>
      </c>
      <c r="AP201">
        <f t="shared" si="41"/>
        <v>58.2046024232469</v>
      </c>
      <c r="AQ201">
        <f t="shared" si="41"/>
        <v>59.009169515167</v>
      </c>
      <c r="AR201">
        <f t="shared" si="41"/>
        <v>54.2537427826887</v>
      </c>
      <c r="AS201">
        <f t="shared" si="41"/>
        <v>60.1669251257448</v>
      </c>
      <c r="AT201">
        <f t="shared" si="41"/>
        <v>57.5205787870371</v>
      </c>
      <c r="AU201">
        <f t="shared" si="41"/>
        <v>62.8927326566068</v>
      </c>
      <c r="AV201">
        <f t="shared" si="41"/>
        <v>55.3009691696235</v>
      </c>
      <c r="AW201">
        <f t="shared" ref="AW201:BC201" si="42">AW81*1000/AW21</f>
        <v>51.8430116881592</v>
      </c>
      <c r="AX201">
        <f t="shared" si="42"/>
        <v>55.0612627204163</v>
      </c>
      <c r="AY201">
        <f t="shared" si="42"/>
        <v>59.1630064058943</v>
      </c>
      <c r="AZ201">
        <f t="shared" si="42"/>
        <v>48.3967067251629</v>
      </c>
      <c r="BA201">
        <f t="shared" si="42"/>
        <v>58.8054952371104</v>
      </c>
      <c r="BB201">
        <f t="shared" si="42"/>
        <v>56.9824556972985</v>
      </c>
      <c r="BC201">
        <f t="shared" si="42"/>
        <v>54.8856754396069</v>
      </c>
      <c r="BD201">
        <f t="shared" si="6"/>
        <v>0.987105801490196</v>
      </c>
    </row>
    <row r="202" spans="1:56">
      <c r="A202">
        <f>VLOOKUP(C202,SelectCntr!$A$2:$C$52,3,0)</f>
        <v>1</v>
      </c>
      <c r="B202" t="str">
        <f t="shared" ref="B202:D221" si="43">B82</f>
        <v>Liberia</v>
      </c>
      <c r="C202">
        <f t="shared" si="43"/>
        <v>123</v>
      </c>
      <c r="D202" t="str">
        <f t="shared" si="43"/>
        <v>Liberia</v>
      </c>
      <c r="F202" s="16" t="s">
        <v>190</v>
      </c>
      <c r="G202">
        <f t="shared" ref="G202:AV202" si="44">G82*1000/G22</f>
        <v>74.1812976541731</v>
      </c>
      <c r="H202">
        <f t="shared" si="44"/>
        <v>76.7310384361357</v>
      </c>
      <c r="I202">
        <f t="shared" si="44"/>
        <v>75.0688620419289</v>
      </c>
      <c r="J202">
        <f t="shared" si="44"/>
        <v>76.3722265024683</v>
      </c>
      <c r="K202">
        <f t="shared" si="44"/>
        <v>81.7102339642801</v>
      </c>
      <c r="L202">
        <f t="shared" si="44"/>
        <v>91.1757839196193</v>
      </c>
      <c r="M202">
        <f t="shared" si="44"/>
        <v>93.8923073647455</v>
      </c>
      <c r="N202">
        <f t="shared" si="44"/>
        <v>97.0228374639331</v>
      </c>
      <c r="O202">
        <f t="shared" si="44"/>
        <v>98.7280012471402</v>
      </c>
      <c r="P202">
        <f t="shared" si="44"/>
        <v>110.263958801529</v>
      </c>
      <c r="Q202">
        <f t="shared" si="44"/>
        <v>113.050949881029</v>
      </c>
      <c r="R202">
        <f t="shared" si="44"/>
        <v>113.611883295048</v>
      </c>
      <c r="S202">
        <f t="shared" si="44"/>
        <v>116.302991881225</v>
      </c>
      <c r="T202">
        <f t="shared" si="44"/>
        <v>120.969176891161</v>
      </c>
      <c r="U202">
        <f t="shared" si="44"/>
        <v>118.344669537418</v>
      </c>
      <c r="V202">
        <f t="shared" si="44"/>
        <v>123.287219221274</v>
      </c>
      <c r="W202">
        <f t="shared" si="44"/>
        <v>125.32760498805</v>
      </c>
      <c r="X202">
        <f t="shared" si="44"/>
        <v>125.371466648247</v>
      </c>
      <c r="Y202">
        <f t="shared" si="44"/>
        <v>125.995880927236</v>
      </c>
      <c r="Z202">
        <f t="shared" si="44"/>
        <v>129.112487683536</v>
      </c>
      <c r="AA202">
        <f t="shared" si="44"/>
        <v>131.028353177622</v>
      </c>
      <c r="AB202">
        <f t="shared" si="44"/>
        <v>131.726646278656</v>
      </c>
      <c r="AC202">
        <f t="shared" si="44"/>
        <v>133.099778905343</v>
      </c>
      <c r="AD202">
        <f t="shared" si="44"/>
        <v>141.094354576937</v>
      </c>
      <c r="AE202">
        <f t="shared" si="44"/>
        <v>143.394844692974</v>
      </c>
      <c r="AF202">
        <f t="shared" si="44"/>
        <v>144.919815981631</v>
      </c>
      <c r="AG202">
        <f t="shared" si="44"/>
        <v>148.244963209617</v>
      </c>
      <c r="AH202">
        <f t="shared" si="44"/>
        <v>150.683453663857</v>
      </c>
      <c r="AI202">
        <f t="shared" si="44"/>
        <v>147.292811198655</v>
      </c>
      <c r="AJ202">
        <f t="shared" si="44"/>
        <v>107.724214263567</v>
      </c>
      <c r="AK202">
        <f t="shared" si="44"/>
        <v>89.6192140852928</v>
      </c>
      <c r="AL202">
        <f t="shared" si="44"/>
        <v>98.1995162440541</v>
      </c>
      <c r="AM202">
        <f t="shared" si="44"/>
        <v>102.407399632758</v>
      </c>
      <c r="AN202">
        <f t="shared" si="44"/>
        <v>85.7807242065365</v>
      </c>
      <c r="AO202">
        <f t="shared" si="44"/>
        <v>86.6292825270517</v>
      </c>
      <c r="AP202">
        <f t="shared" si="44"/>
        <v>104.061457324765</v>
      </c>
      <c r="AQ202">
        <f t="shared" si="44"/>
        <v>132.473138393485</v>
      </c>
      <c r="AR202">
        <f t="shared" si="44"/>
        <v>142.894651867459</v>
      </c>
      <c r="AS202">
        <f t="shared" si="44"/>
        <v>152.605811647839</v>
      </c>
      <c r="AT202">
        <f t="shared" si="44"/>
        <v>158.913484803139</v>
      </c>
      <c r="AU202">
        <f t="shared" si="44"/>
        <v>155.899604044741</v>
      </c>
      <c r="AV202">
        <f t="shared" si="44"/>
        <v>155.606136591409</v>
      </c>
      <c r="AW202">
        <f t="shared" ref="AW202:BC202" si="45">AW82*1000/AW22</f>
        <v>153.436433862655</v>
      </c>
      <c r="AX202">
        <f t="shared" si="45"/>
        <v>160.245479021133</v>
      </c>
      <c r="AY202">
        <f t="shared" si="45"/>
        <v>164.496851842086</v>
      </c>
      <c r="AZ202">
        <f t="shared" si="45"/>
        <v>151.099896475105</v>
      </c>
      <c r="BA202">
        <f t="shared" si="45"/>
        <v>170.694007470396</v>
      </c>
      <c r="BB202">
        <f t="shared" si="45"/>
        <v>169.793451719614</v>
      </c>
      <c r="BC202">
        <f t="shared" si="45"/>
        <v>159.524868521477</v>
      </c>
      <c r="BD202">
        <f t="shared" si="6"/>
        <v>1.22126430710909</v>
      </c>
    </row>
    <row r="203" spans="1:56">
      <c r="A203">
        <f>VLOOKUP(C203,SelectCntr!$A$2:$C$52,3,0)</f>
        <v>2</v>
      </c>
      <c r="B203" t="str">
        <f t="shared" si="43"/>
        <v>Madagascar</v>
      </c>
      <c r="C203">
        <f t="shared" si="43"/>
        <v>129</v>
      </c>
      <c r="D203" t="str">
        <f t="shared" si="43"/>
        <v>Madagascar</v>
      </c>
      <c r="F203" s="16" t="s">
        <v>190</v>
      </c>
      <c r="G203">
        <f t="shared" ref="G203:AV203" si="46">G83*1000/G23</f>
        <v>41.7935614779709</v>
      </c>
      <c r="H203">
        <f t="shared" si="46"/>
        <v>43.5176345529498</v>
      </c>
      <c r="I203">
        <f t="shared" si="46"/>
        <v>44.4953588846522</v>
      </c>
      <c r="J203">
        <f t="shared" si="46"/>
        <v>46.5175626065247</v>
      </c>
      <c r="K203">
        <f t="shared" si="46"/>
        <v>45.4038271340362</v>
      </c>
      <c r="L203">
        <f t="shared" si="46"/>
        <v>48.0839200978655</v>
      </c>
      <c r="M203">
        <f t="shared" si="46"/>
        <v>50.2051171643376</v>
      </c>
      <c r="N203">
        <f t="shared" si="46"/>
        <v>50.9776293415559</v>
      </c>
      <c r="O203">
        <f t="shared" si="46"/>
        <v>52.7880291954533</v>
      </c>
      <c r="P203">
        <f t="shared" si="46"/>
        <v>53.8374022610836</v>
      </c>
      <c r="Q203">
        <f t="shared" si="46"/>
        <v>53.1107484609916</v>
      </c>
      <c r="R203">
        <f t="shared" si="46"/>
        <v>54.6121539269205</v>
      </c>
      <c r="S203">
        <f t="shared" si="46"/>
        <v>54.9721339209759</v>
      </c>
      <c r="T203">
        <f t="shared" si="46"/>
        <v>60.9917356641567</v>
      </c>
      <c r="U203">
        <f t="shared" si="46"/>
        <v>60.0575468129669</v>
      </c>
      <c r="V203">
        <f t="shared" si="46"/>
        <v>60.9607220461</v>
      </c>
      <c r="W203">
        <f t="shared" si="46"/>
        <v>56.6456574664544</v>
      </c>
      <c r="X203">
        <f t="shared" si="46"/>
        <v>60.9982584091475</v>
      </c>
      <c r="Y203">
        <f t="shared" si="46"/>
        <v>58.5051341802703</v>
      </c>
      <c r="Z203">
        <f t="shared" si="46"/>
        <v>60.830006743541</v>
      </c>
      <c r="AA203">
        <f t="shared" si="46"/>
        <v>60.9016750621367</v>
      </c>
      <c r="AB203">
        <f t="shared" si="46"/>
        <v>61.381730258724</v>
      </c>
      <c r="AC203">
        <f t="shared" si="46"/>
        <v>63.5760220944961</v>
      </c>
      <c r="AD203">
        <f t="shared" si="46"/>
        <v>65.358544476895</v>
      </c>
      <c r="AE203">
        <f t="shared" si="46"/>
        <v>65.6823657120429</v>
      </c>
      <c r="AF203">
        <f t="shared" si="46"/>
        <v>67.4148466796679</v>
      </c>
      <c r="AG203">
        <f t="shared" si="46"/>
        <v>66.8576668121574</v>
      </c>
      <c r="AH203">
        <f t="shared" si="46"/>
        <v>67.7888313861955</v>
      </c>
      <c r="AI203">
        <f t="shared" si="46"/>
        <v>70.3429855244089</v>
      </c>
      <c r="AJ203">
        <f t="shared" si="46"/>
        <v>70.7444113001238</v>
      </c>
      <c r="AK203">
        <f t="shared" si="46"/>
        <v>71.8997020195506</v>
      </c>
      <c r="AL203">
        <f t="shared" si="46"/>
        <v>71.2216436932666</v>
      </c>
      <c r="AM203">
        <f t="shared" si="46"/>
        <v>73.5086543632225</v>
      </c>
      <c r="AN203">
        <f t="shared" si="46"/>
        <v>71.5835140997831</v>
      </c>
      <c r="AO203">
        <f t="shared" si="46"/>
        <v>73.2131705487758</v>
      </c>
      <c r="AP203">
        <f t="shared" si="46"/>
        <v>74.1743455883353</v>
      </c>
      <c r="AQ203">
        <f t="shared" si="46"/>
        <v>73.3322873869995</v>
      </c>
      <c r="AR203">
        <f t="shared" si="46"/>
        <v>70.7461041582068</v>
      </c>
      <c r="AS203">
        <f t="shared" si="46"/>
        <v>69.6051847476967</v>
      </c>
      <c r="AT203">
        <f t="shared" si="46"/>
        <v>66.219703213347</v>
      </c>
      <c r="AU203">
        <f t="shared" si="46"/>
        <v>66.5171504832243</v>
      </c>
      <c r="AV203">
        <f t="shared" si="46"/>
        <v>64.5832926863333</v>
      </c>
      <c r="AW203">
        <f t="shared" ref="AW203:BC203" si="47">AW83*1000/AW23</f>
        <v>65.8254307395776</v>
      </c>
      <c r="AX203">
        <f t="shared" si="47"/>
        <v>68.5934914385536</v>
      </c>
      <c r="AY203">
        <f t="shared" si="47"/>
        <v>76.8168357793999</v>
      </c>
      <c r="AZ203">
        <f t="shared" si="47"/>
        <v>77.4432516088675</v>
      </c>
      <c r="BA203">
        <f t="shared" si="47"/>
        <v>74.8497668253211</v>
      </c>
      <c r="BB203">
        <f t="shared" si="47"/>
        <v>81.8130598212372</v>
      </c>
      <c r="BC203">
        <f t="shared" si="47"/>
        <v>82.3715317814534</v>
      </c>
      <c r="BD203">
        <f t="shared" si="6"/>
        <v>1.11095120841316</v>
      </c>
    </row>
    <row r="204" spans="1:56">
      <c r="A204">
        <f>VLOOKUP(C204,SelectCntr!$A$2:$C$52,3,0)</f>
        <v>3</v>
      </c>
      <c r="B204" t="str">
        <f t="shared" si="43"/>
        <v>Malawi</v>
      </c>
      <c r="C204">
        <f t="shared" si="43"/>
        <v>130</v>
      </c>
      <c r="D204" t="str">
        <f t="shared" si="43"/>
        <v>Malawi</v>
      </c>
      <c r="F204" s="16" t="s">
        <v>190</v>
      </c>
      <c r="G204">
        <f t="shared" ref="G204:AV204" si="48">G84*1000/G24</f>
        <v>132.629978237363</v>
      </c>
      <c r="H204">
        <f t="shared" si="48"/>
        <v>140.316314097551</v>
      </c>
      <c r="I204">
        <f t="shared" si="48"/>
        <v>134.724144083889</v>
      </c>
      <c r="J204">
        <f t="shared" si="48"/>
        <v>143.163933312225</v>
      </c>
      <c r="K204">
        <f t="shared" si="48"/>
        <v>141.120871886933</v>
      </c>
      <c r="L204">
        <f t="shared" si="48"/>
        <v>142.268205145296</v>
      </c>
      <c r="M204">
        <f t="shared" si="48"/>
        <v>168.688463490071</v>
      </c>
      <c r="N204">
        <f t="shared" si="48"/>
        <v>152.85059123284</v>
      </c>
      <c r="O204">
        <f t="shared" si="48"/>
        <v>156.669302197691</v>
      </c>
      <c r="P204">
        <f t="shared" si="48"/>
        <v>155.499345612896</v>
      </c>
      <c r="Q204">
        <f t="shared" si="48"/>
        <v>176.088340220276</v>
      </c>
      <c r="R204">
        <f t="shared" si="48"/>
        <v>182.058077901084</v>
      </c>
      <c r="S204">
        <f t="shared" si="48"/>
        <v>188.193005069303</v>
      </c>
      <c r="T204">
        <f t="shared" si="48"/>
        <v>189.455411702318</v>
      </c>
      <c r="U204">
        <f t="shared" si="48"/>
        <v>194.071023814296</v>
      </c>
      <c r="V204">
        <f t="shared" si="48"/>
        <v>204.75246147784</v>
      </c>
      <c r="W204">
        <f t="shared" si="48"/>
        <v>222.850521046351</v>
      </c>
      <c r="X204">
        <f t="shared" si="48"/>
        <v>222.420723873066</v>
      </c>
      <c r="Y204">
        <f t="shared" si="48"/>
        <v>219.872719715605</v>
      </c>
      <c r="Z204">
        <f t="shared" si="48"/>
        <v>227.8223616726</v>
      </c>
      <c r="AA204">
        <f t="shared" si="48"/>
        <v>231.168470099277</v>
      </c>
      <c r="AB204">
        <f t="shared" si="48"/>
        <v>237.19804951793</v>
      </c>
      <c r="AC204">
        <f t="shared" si="48"/>
        <v>230.718301349107</v>
      </c>
      <c r="AD204">
        <f t="shared" si="48"/>
        <v>236.689444404317</v>
      </c>
      <c r="AE204">
        <f t="shared" si="48"/>
        <v>237.274667257278</v>
      </c>
      <c r="AF204">
        <f t="shared" si="48"/>
        <v>238.405867296018</v>
      </c>
      <c r="AG204">
        <f t="shared" si="48"/>
        <v>235.679318130905</v>
      </c>
      <c r="AH204">
        <f t="shared" si="48"/>
        <v>245.913675490659</v>
      </c>
      <c r="AI204">
        <f t="shared" si="48"/>
        <v>244.479009243939</v>
      </c>
      <c r="AJ204">
        <f t="shared" si="48"/>
        <v>244.837226401989</v>
      </c>
      <c r="AK204">
        <f t="shared" si="48"/>
        <v>259.648499705187</v>
      </c>
      <c r="AL204">
        <f t="shared" si="48"/>
        <v>219.655752288194</v>
      </c>
      <c r="AM204">
        <f t="shared" si="48"/>
        <v>279.027097421147</v>
      </c>
      <c r="AN204">
        <f t="shared" si="48"/>
        <v>239.72533030566</v>
      </c>
      <c r="AO204">
        <f t="shared" si="48"/>
        <v>271.500616607496</v>
      </c>
      <c r="AP204">
        <f t="shared" si="48"/>
        <v>310.729549990689</v>
      </c>
      <c r="AQ204">
        <f t="shared" si="48"/>
        <v>300.206844763616</v>
      </c>
      <c r="AR204">
        <f t="shared" si="48"/>
        <v>324.839579345789</v>
      </c>
      <c r="AS204">
        <f t="shared" si="48"/>
        <v>353.966512612068</v>
      </c>
      <c r="AT204">
        <f t="shared" si="48"/>
        <v>404.903131641776</v>
      </c>
      <c r="AU204">
        <f t="shared" si="48"/>
        <v>417.030166094927</v>
      </c>
      <c r="AV204">
        <f t="shared" si="48"/>
        <v>339.723715511999</v>
      </c>
      <c r="AW204">
        <f t="shared" ref="AW204:BC204" si="49">AW84*1000/AW24</f>
        <v>364.910484563751</v>
      </c>
      <c r="AX204">
        <f t="shared" si="49"/>
        <v>378.058739446948</v>
      </c>
      <c r="AY204">
        <f t="shared" si="49"/>
        <v>321.897117465128</v>
      </c>
      <c r="AZ204">
        <f t="shared" si="49"/>
        <v>417.7551633163</v>
      </c>
      <c r="BA204">
        <f t="shared" si="49"/>
        <v>525.651294823142</v>
      </c>
      <c r="BB204">
        <f t="shared" si="49"/>
        <v>483.464780144765</v>
      </c>
      <c r="BC204">
        <f t="shared" si="49"/>
        <v>461.544381355593</v>
      </c>
      <c r="BD204">
        <f t="shared" si="6"/>
        <v>2.47863208423253</v>
      </c>
    </row>
    <row r="205" spans="1:56">
      <c r="A205">
        <f>VLOOKUP(C205,SelectCntr!$A$2:$C$52,3,0)</f>
        <v>1</v>
      </c>
      <c r="B205" t="str">
        <f t="shared" si="43"/>
        <v>Mali</v>
      </c>
      <c r="C205">
        <f t="shared" si="43"/>
        <v>133</v>
      </c>
      <c r="D205" t="str">
        <f t="shared" si="43"/>
        <v>Mali</v>
      </c>
      <c r="F205" s="16" t="s">
        <v>190</v>
      </c>
      <c r="G205">
        <f t="shared" ref="G205:AV205" si="50">G85*1000/G25</f>
        <v>20.4011534804584</v>
      </c>
      <c r="H205">
        <f t="shared" si="50"/>
        <v>21.8601436947436</v>
      </c>
      <c r="I205">
        <f t="shared" si="50"/>
        <v>22.4495618105236</v>
      </c>
      <c r="J205">
        <f t="shared" si="50"/>
        <v>22.8902947157536</v>
      </c>
      <c r="K205">
        <f t="shared" si="50"/>
        <v>24.2708389525127</v>
      </c>
      <c r="L205">
        <f t="shared" si="50"/>
        <v>24.5770247282704</v>
      </c>
      <c r="M205">
        <f t="shared" si="50"/>
        <v>25.9377624634025</v>
      </c>
      <c r="N205">
        <f t="shared" si="50"/>
        <v>25.6273950573763</v>
      </c>
      <c r="O205">
        <f t="shared" si="50"/>
        <v>28.0986069831783</v>
      </c>
      <c r="P205">
        <f t="shared" si="50"/>
        <v>28.4016808656342</v>
      </c>
      <c r="Q205">
        <f t="shared" si="50"/>
        <v>28.1214497776219</v>
      </c>
      <c r="R205">
        <f t="shared" si="50"/>
        <v>25.0822531520995</v>
      </c>
      <c r="S205">
        <f t="shared" si="50"/>
        <v>22.9295162526804</v>
      </c>
      <c r="T205">
        <f t="shared" si="50"/>
        <v>25.9842258029047</v>
      </c>
      <c r="U205">
        <f t="shared" si="50"/>
        <v>29.9135925313465</v>
      </c>
      <c r="V205">
        <f t="shared" si="50"/>
        <v>30.7287863134794</v>
      </c>
      <c r="W205">
        <f t="shared" si="50"/>
        <v>30.60876779525</v>
      </c>
      <c r="X205">
        <f t="shared" si="50"/>
        <v>33.0668282979539</v>
      </c>
      <c r="Y205">
        <f t="shared" si="50"/>
        <v>33.5932753028023</v>
      </c>
      <c r="Z205">
        <f t="shared" si="50"/>
        <v>33.4181561454017</v>
      </c>
      <c r="AA205">
        <f t="shared" si="50"/>
        <v>36.7562145668633</v>
      </c>
      <c r="AB205">
        <f t="shared" si="50"/>
        <v>38.2962855589894</v>
      </c>
      <c r="AC205">
        <f t="shared" si="50"/>
        <v>37.8833797038753</v>
      </c>
      <c r="AD205">
        <f t="shared" si="50"/>
        <v>34.3998599779444</v>
      </c>
      <c r="AE205">
        <f t="shared" si="50"/>
        <v>37.0044982272131</v>
      </c>
      <c r="AF205">
        <f t="shared" si="50"/>
        <v>40.0155272355748</v>
      </c>
      <c r="AG205">
        <f t="shared" si="50"/>
        <v>38.8772558776984</v>
      </c>
      <c r="AH205">
        <f t="shared" si="50"/>
        <v>44.3300541179973</v>
      </c>
      <c r="AI205">
        <f t="shared" si="50"/>
        <v>44.1700266476488</v>
      </c>
      <c r="AJ205">
        <f t="shared" si="50"/>
        <v>44.2996518351158</v>
      </c>
      <c r="AK205">
        <f t="shared" si="50"/>
        <v>49.0741065017505</v>
      </c>
      <c r="AL205">
        <f t="shared" si="50"/>
        <v>44.2355422146352</v>
      </c>
      <c r="AM205">
        <f t="shared" si="50"/>
        <v>43.9345663731418</v>
      </c>
      <c r="AN205">
        <f t="shared" si="50"/>
        <v>45.8990657164508</v>
      </c>
      <c r="AO205">
        <f t="shared" si="50"/>
        <v>47.2964797089007</v>
      </c>
      <c r="AP205">
        <f t="shared" si="50"/>
        <v>50.5476448299922</v>
      </c>
      <c r="AQ205">
        <f t="shared" si="50"/>
        <v>50.9597534909996</v>
      </c>
      <c r="AR205">
        <f t="shared" si="50"/>
        <v>54.0997833801895</v>
      </c>
      <c r="AS205">
        <f t="shared" si="50"/>
        <v>55.9099117957334</v>
      </c>
      <c r="AT205">
        <f t="shared" si="50"/>
        <v>47.6015090332672</v>
      </c>
      <c r="AU205">
        <f t="shared" si="50"/>
        <v>55.0164247868395</v>
      </c>
      <c r="AV205">
        <f t="shared" si="50"/>
        <v>51.9850538789634</v>
      </c>
      <c r="AW205">
        <f t="shared" ref="AW205:BC205" si="51">AW85*1000/AW25</f>
        <v>61.4645396876683</v>
      </c>
      <c r="AX205">
        <f t="shared" si="51"/>
        <v>57.9783006588195</v>
      </c>
      <c r="AY205">
        <f t="shared" si="51"/>
        <v>62.4947053139402</v>
      </c>
      <c r="AZ205">
        <f t="shared" si="51"/>
        <v>61.4978621228711</v>
      </c>
      <c r="BA205">
        <f t="shared" si="51"/>
        <v>64.0477047672066</v>
      </c>
      <c r="BB205">
        <f t="shared" si="51"/>
        <v>74.0484470018311</v>
      </c>
      <c r="BC205">
        <f t="shared" si="51"/>
        <v>80.4542480182701</v>
      </c>
      <c r="BD205">
        <f t="shared" si="6"/>
        <v>2.48737819957681</v>
      </c>
    </row>
    <row r="206" s="6" customFormat="1" spans="1:56">
      <c r="A206">
        <f>VLOOKUP(C206,SelectCntr!$A$2:$C$52,3,0)</f>
        <v>1</v>
      </c>
      <c r="B206" s="6" t="str">
        <f t="shared" si="43"/>
        <v>Mauritania</v>
      </c>
      <c r="C206" s="6">
        <f t="shared" si="43"/>
        <v>136</v>
      </c>
      <c r="D206" s="6" t="str">
        <f t="shared" si="43"/>
        <v>Mauritania</v>
      </c>
      <c r="F206" s="16" t="s">
        <v>190</v>
      </c>
      <c r="G206" s="6">
        <f t="shared" ref="G206:AV206" si="52">G86*1000/G26</f>
        <v>6.00476843457133</v>
      </c>
      <c r="H206" s="6">
        <f t="shared" si="52"/>
        <v>6.12763755930727</v>
      </c>
      <c r="I206" s="6">
        <f t="shared" si="52"/>
        <v>6.30348254242619</v>
      </c>
      <c r="J206" s="6">
        <f t="shared" si="52"/>
        <v>6.50183542477867</v>
      </c>
      <c r="K206" s="6">
        <f t="shared" si="52"/>
        <v>6.70064952533522</v>
      </c>
      <c r="L206" s="6">
        <f t="shared" si="52"/>
        <v>6.8087725752914</v>
      </c>
      <c r="M206" s="6">
        <f t="shared" si="52"/>
        <v>6.93953925320203</v>
      </c>
      <c r="N206" s="6">
        <f t="shared" si="52"/>
        <v>7.16495985559847</v>
      </c>
      <c r="O206" s="6">
        <f t="shared" si="52"/>
        <v>6.96718673848549</v>
      </c>
      <c r="P206" s="6">
        <f t="shared" si="52"/>
        <v>6.96186401026246</v>
      </c>
      <c r="Q206" s="6">
        <f t="shared" si="52"/>
        <v>6.77993330298015</v>
      </c>
      <c r="R206" s="6">
        <f t="shared" si="52"/>
        <v>6.44662981940778</v>
      </c>
      <c r="S206" s="6">
        <f t="shared" si="52"/>
        <v>5.64366400918918</v>
      </c>
      <c r="T206" s="6">
        <f t="shared" si="52"/>
        <v>5.40635725020406</v>
      </c>
      <c r="U206" s="6">
        <f t="shared" si="52"/>
        <v>5.60395586004486</v>
      </c>
      <c r="V206" s="6">
        <f t="shared" si="52"/>
        <v>6.1444882522877</v>
      </c>
      <c r="W206" s="6">
        <f t="shared" si="52"/>
        <v>6.55627272403075</v>
      </c>
      <c r="X206" s="6">
        <f t="shared" si="52"/>
        <v>6.89762771187807</v>
      </c>
      <c r="Y206" s="6">
        <f t="shared" si="52"/>
        <v>7.02133384809933</v>
      </c>
      <c r="Z206" s="6">
        <f t="shared" si="52"/>
        <v>7.39358986126835</v>
      </c>
      <c r="AA206" s="6">
        <f t="shared" si="52"/>
        <v>7.65174791417801</v>
      </c>
      <c r="AB206" s="6">
        <f t="shared" si="52"/>
        <v>7.4145193213579</v>
      </c>
      <c r="AC206" s="6">
        <f t="shared" si="52"/>
        <v>7.05720784689803</v>
      </c>
      <c r="AD206" s="6">
        <f t="shared" si="52"/>
        <v>6.81914884095236</v>
      </c>
      <c r="AE206" s="6">
        <f t="shared" si="52"/>
        <v>7.43261217930464</v>
      </c>
      <c r="AF206" s="6">
        <f t="shared" si="52"/>
        <v>7.55460360515369</v>
      </c>
      <c r="AG206" s="6">
        <f t="shared" si="52"/>
        <v>7.76165994924011</v>
      </c>
      <c r="AH206" s="6">
        <f t="shared" si="52"/>
        <v>8.00387957772926</v>
      </c>
      <c r="AI206" s="6">
        <f t="shared" si="52"/>
        <v>8.44905333470291</v>
      </c>
      <c r="AJ206" s="6">
        <f t="shared" si="52"/>
        <v>8.56633621988655</v>
      </c>
      <c r="AK206" s="6">
        <f t="shared" si="52"/>
        <v>8.71542545328181</v>
      </c>
      <c r="AL206" s="6">
        <f t="shared" si="52"/>
        <v>8.45541206610072</v>
      </c>
      <c r="AM206" s="6">
        <f t="shared" si="52"/>
        <v>8.19351439569077</v>
      </c>
      <c r="AN206" s="6">
        <f t="shared" si="52"/>
        <v>8.38563380860716</v>
      </c>
      <c r="AO206" s="6">
        <f t="shared" si="52"/>
        <v>8.73397614595417</v>
      </c>
      <c r="AP206" s="6">
        <f t="shared" si="52"/>
        <v>9.28701126381831</v>
      </c>
      <c r="AQ206" s="6">
        <f t="shared" si="52"/>
        <v>9.20687760012012</v>
      </c>
      <c r="AR206" s="6">
        <f t="shared" si="52"/>
        <v>9.45227206234904</v>
      </c>
      <c r="AS206" s="6">
        <f t="shared" si="52"/>
        <v>9.63654698946947</v>
      </c>
      <c r="AT206" s="6">
        <f t="shared" si="52"/>
        <v>9.91908503114131</v>
      </c>
      <c r="AU206" s="6">
        <f t="shared" si="52"/>
        <v>10.0079508304135</v>
      </c>
      <c r="AV206" s="6">
        <f t="shared" si="52"/>
        <v>10.5059235752844</v>
      </c>
      <c r="AW206" s="6">
        <f t="shared" ref="AW206:BC206" si="53">AW86*1000/AW26</f>
        <v>10.8535184303665</v>
      </c>
      <c r="AX206" s="6">
        <f t="shared" si="53"/>
        <v>10.8126021235089</v>
      </c>
      <c r="AY206" s="6">
        <f t="shared" si="53"/>
        <v>11.2270566573351</v>
      </c>
      <c r="AZ206" s="6">
        <f t="shared" si="53"/>
        <v>11.2070453281606</v>
      </c>
      <c r="BA206" s="6">
        <f t="shared" si="53"/>
        <v>11.3123960275336</v>
      </c>
      <c r="BB206" s="6">
        <f t="shared" si="53"/>
        <v>11.5907627855729</v>
      </c>
      <c r="BC206" s="6">
        <f t="shared" si="53"/>
        <v>11.8817060621109</v>
      </c>
      <c r="BD206">
        <f t="shared" si="6"/>
        <v>1.38944610302614</v>
      </c>
    </row>
    <row r="207" spans="1:56">
      <c r="A207">
        <f>VLOOKUP(C207,SelectCntr!$A$2:$C$52,3,0)</f>
        <v>3</v>
      </c>
      <c r="B207" t="str">
        <f t="shared" si="43"/>
        <v>Mauritius</v>
      </c>
      <c r="C207">
        <f t="shared" si="43"/>
        <v>137</v>
      </c>
      <c r="D207" t="str">
        <f t="shared" si="43"/>
        <v>Mauritius</v>
      </c>
      <c r="F207" s="16" t="s">
        <v>190</v>
      </c>
      <c r="G207">
        <f t="shared" ref="G207:AV207" si="54">G87*1000/G27</f>
        <v>1884.32269434908</v>
      </c>
      <c r="H207">
        <f t="shared" si="54"/>
        <v>1734.99789975481</v>
      </c>
      <c r="I207">
        <f t="shared" si="54"/>
        <v>2178.33935018051</v>
      </c>
      <c r="J207">
        <f t="shared" si="54"/>
        <v>1684.22831131916</v>
      </c>
      <c r="K207">
        <f t="shared" si="54"/>
        <v>2225.20981820698</v>
      </c>
      <c r="L207">
        <f t="shared" si="54"/>
        <v>1862.59928012613</v>
      </c>
      <c r="M207">
        <f t="shared" si="54"/>
        <v>2237.25574987178</v>
      </c>
      <c r="N207">
        <f t="shared" si="54"/>
        <v>2057.10475017954</v>
      </c>
      <c r="O207">
        <f t="shared" si="54"/>
        <v>2292.3809621986</v>
      </c>
      <c r="P207">
        <f t="shared" si="54"/>
        <v>2015.53985666527</v>
      </c>
      <c r="Q207">
        <f t="shared" si="54"/>
        <v>2094.98271836543</v>
      </c>
      <c r="R207">
        <f t="shared" si="54"/>
        <v>2450.53045106244</v>
      </c>
      <c r="S207">
        <f t="shared" si="54"/>
        <v>2422.61886569475</v>
      </c>
      <c r="T207">
        <f t="shared" si="54"/>
        <v>2359.34423553656</v>
      </c>
      <c r="U207">
        <f t="shared" si="54"/>
        <v>1760.38338658147</v>
      </c>
      <c r="V207">
        <f t="shared" si="54"/>
        <v>2482.47970301512</v>
      </c>
      <c r="W207">
        <f t="shared" si="54"/>
        <v>2344.48390765608</v>
      </c>
      <c r="X207">
        <f t="shared" si="54"/>
        <v>2402.46054504983</v>
      </c>
      <c r="Y207">
        <f t="shared" si="54"/>
        <v>2518.85849688353</v>
      </c>
      <c r="Z207">
        <f t="shared" si="54"/>
        <v>1921.58021312767</v>
      </c>
      <c r="AA207">
        <f t="shared" si="54"/>
        <v>2205.04600524585</v>
      </c>
      <c r="AB207">
        <f t="shared" si="54"/>
        <v>2627.81796293819</v>
      </c>
      <c r="AC207">
        <f t="shared" si="54"/>
        <v>2225.69087453656</v>
      </c>
      <c r="AD207">
        <f t="shared" si="54"/>
        <v>2164.58079063321</v>
      </c>
      <c r="AE207">
        <f t="shared" si="54"/>
        <v>2376.97940076846</v>
      </c>
      <c r="AF207">
        <f t="shared" si="54"/>
        <v>2544.64405624025</v>
      </c>
      <c r="AG207">
        <f t="shared" si="54"/>
        <v>2644.93931796964</v>
      </c>
      <c r="AH207">
        <f t="shared" si="54"/>
        <v>2451.44151390712</v>
      </c>
      <c r="AI207">
        <f t="shared" si="54"/>
        <v>2439.60845449821</v>
      </c>
      <c r="AJ207">
        <f t="shared" si="54"/>
        <v>2528.18344998991</v>
      </c>
      <c r="AK207">
        <f t="shared" si="54"/>
        <v>2562.4685865834</v>
      </c>
      <c r="AL207">
        <f t="shared" si="54"/>
        <v>2686.49684665874</v>
      </c>
      <c r="AM207">
        <f t="shared" si="54"/>
        <v>2638.79750670938</v>
      </c>
      <c r="AN207">
        <f t="shared" si="54"/>
        <v>2462.39092495637</v>
      </c>
      <c r="AO207">
        <f t="shared" si="54"/>
        <v>2679.96372524082</v>
      </c>
      <c r="AP207">
        <f t="shared" si="54"/>
        <v>2734.78623049733</v>
      </c>
      <c r="AQ207">
        <f t="shared" si="54"/>
        <v>2918.70652755484</v>
      </c>
      <c r="AR207">
        <f t="shared" si="54"/>
        <v>2800.37124906639</v>
      </c>
      <c r="AS207">
        <f t="shared" si="54"/>
        <v>2266.44564449609</v>
      </c>
      <c r="AT207">
        <f t="shared" si="54"/>
        <v>2761.14145980325</v>
      </c>
      <c r="AU207">
        <f t="shared" si="54"/>
        <v>3111.83837665441</v>
      </c>
      <c r="AV207">
        <f t="shared" si="54"/>
        <v>2788.21121201497</v>
      </c>
      <c r="AW207">
        <f t="shared" ref="AW207:BC207" si="55">AW87*1000/AW27</f>
        <v>2963.43954248366</v>
      </c>
      <c r="AX207">
        <f t="shared" si="55"/>
        <v>3090.32532279557</v>
      </c>
      <c r="AY207">
        <f t="shared" si="55"/>
        <v>2998.30693802688</v>
      </c>
      <c r="AZ207">
        <f t="shared" si="55"/>
        <v>3036.48522102432</v>
      </c>
      <c r="BA207">
        <f t="shared" si="55"/>
        <v>2940.88319088319</v>
      </c>
      <c r="BB207">
        <f t="shared" si="55"/>
        <v>3220.98822561571</v>
      </c>
      <c r="BC207">
        <f t="shared" si="55"/>
        <v>3314.114253935</v>
      </c>
      <c r="BD207">
        <f t="shared" si="6"/>
        <v>0.993856708478669</v>
      </c>
    </row>
    <row r="208" spans="1:56">
      <c r="A208">
        <f>VLOOKUP(C208,SelectCntr!$A$2:$C$52,3,0)</f>
        <v>3</v>
      </c>
      <c r="B208" t="str">
        <f t="shared" si="43"/>
        <v>Mozambique</v>
      </c>
      <c r="C208">
        <f t="shared" si="43"/>
        <v>144</v>
      </c>
      <c r="D208" t="str">
        <f t="shared" si="43"/>
        <v>Mozambique</v>
      </c>
      <c r="F208" s="16" t="s">
        <v>190</v>
      </c>
      <c r="G208">
        <f t="shared" ref="G208:AV208" si="56">G88*1000/G28</f>
        <v>20.8991742430115</v>
      </c>
      <c r="H208">
        <f t="shared" si="56"/>
        <v>21.5784111907307</v>
      </c>
      <c r="I208">
        <f t="shared" si="56"/>
        <v>21.8592324791192</v>
      </c>
      <c r="J208">
        <f t="shared" si="56"/>
        <v>22.99681276518</v>
      </c>
      <c r="K208">
        <f t="shared" si="56"/>
        <v>22.3087728657184</v>
      </c>
      <c r="L208">
        <f t="shared" si="56"/>
        <v>22.7142280861341</v>
      </c>
      <c r="M208">
        <f t="shared" si="56"/>
        <v>23.6480777714406</v>
      </c>
      <c r="N208">
        <f t="shared" si="56"/>
        <v>25.8323495348263</v>
      </c>
      <c r="O208">
        <f t="shared" si="56"/>
        <v>25.8061624743968</v>
      </c>
      <c r="P208">
        <f t="shared" si="56"/>
        <v>27.071324199778</v>
      </c>
      <c r="Q208">
        <f t="shared" si="56"/>
        <v>27.924699223891</v>
      </c>
      <c r="R208">
        <f t="shared" si="56"/>
        <v>28.8818524053972</v>
      </c>
      <c r="S208">
        <f t="shared" si="56"/>
        <v>29.8962078011328</v>
      </c>
      <c r="T208">
        <f t="shared" si="56"/>
        <v>28.9801068117503</v>
      </c>
      <c r="U208">
        <f t="shared" si="56"/>
        <v>26.9520725473529</v>
      </c>
      <c r="V208">
        <f t="shared" si="56"/>
        <v>25.4596235059731</v>
      </c>
      <c r="W208">
        <f t="shared" si="56"/>
        <v>24.9135375783119</v>
      </c>
      <c r="X208">
        <f t="shared" si="56"/>
        <v>24.4656078801465</v>
      </c>
      <c r="Y208">
        <f t="shared" si="56"/>
        <v>24.4085503255454</v>
      </c>
      <c r="Z208">
        <f t="shared" si="56"/>
        <v>25.2305637319498</v>
      </c>
      <c r="AA208">
        <f t="shared" si="56"/>
        <v>25.464196808505</v>
      </c>
      <c r="AB208">
        <f t="shared" si="56"/>
        <v>24.4592135720509</v>
      </c>
      <c r="AC208">
        <f t="shared" si="56"/>
        <v>23.0824515787129</v>
      </c>
      <c r="AD208">
        <f t="shared" si="56"/>
        <v>22.5170001235221</v>
      </c>
      <c r="AE208">
        <f t="shared" si="56"/>
        <v>22.3223602012562</v>
      </c>
      <c r="AF208">
        <f t="shared" si="56"/>
        <v>22.7118875736783</v>
      </c>
      <c r="AG208">
        <f t="shared" si="56"/>
        <v>22.4367006690336</v>
      </c>
      <c r="AH208">
        <f t="shared" si="56"/>
        <v>22.4904614052163</v>
      </c>
      <c r="AI208">
        <f t="shared" si="56"/>
        <v>23.1249278895068</v>
      </c>
      <c r="AJ208">
        <f t="shared" si="56"/>
        <v>24.4185845803459</v>
      </c>
      <c r="AK208">
        <f t="shared" si="56"/>
        <v>21.8266113690034</v>
      </c>
      <c r="AL208">
        <f t="shared" si="56"/>
        <v>19.3704594361226</v>
      </c>
      <c r="AM208">
        <f t="shared" si="56"/>
        <v>21.9777004537475</v>
      </c>
      <c r="AN208">
        <f t="shared" si="56"/>
        <v>21.5539633615999</v>
      </c>
      <c r="AO208">
        <f t="shared" si="56"/>
        <v>29.042624467578</v>
      </c>
      <c r="AP208">
        <f t="shared" si="56"/>
        <v>32.2714996369477</v>
      </c>
      <c r="AQ208">
        <f t="shared" si="56"/>
        <v>34.2325176181741</v>
      </c>
      <c r="AR208">
        <f t="shared" si="56"/>
        <v>36.1805404658033</v>
      </c>
      <c r="AS208">
        <f t="shared" si="56"/>
        <v>36.770163619889</v>
      </c>
      <c r="AT208">
        <f t="shared" si="56"/>
        <v>34.2041166380431</v>
      </c>
      <c r="AU208">
        <f t="shared" si="56"/>
        <v>36.6335056131957</v>
      </c>
      <c r="AV208">
        <f t="shared" si="56"/>
        <v>36.7331637475901</v>
      </c>
      <c r="AW208">
        <f t="shared" ref="AW208:BC208" si="57">AW88*1000/AW28</f>
        <v>37.9569048090825</v>
      </c>
      <c r="AX208">
        <f t="shared" si="57"/>
        <v>39.4063008944987</v>
      </c>
      <c r="AY208">
        <f t="shared" si="57"/>
        <v>41.1441813511839</v>
      </c>
      <c r="AZ208">
        <f t="shared" si="57"/>
        <v>41.9168919456312</v>
      </c>
      <c r="BA208">
        <f t="shared" si="57"/>
        <v>39.3930667209913</v>
      </c>
      <c r="BB208">
        <f t="shared" si="57"/>
        <v>41.1154755767669</v>
      </c>
      <c r="BC208">
        <f t="shared" si="57"/>
        <v>40.8882410349042</v>
      </c>
      <c r="BD208">
        <f t="shared" si="6"/>
        <v>1.103036011623</v>
      </c>
    </row>
    <row r="209" spans="1:56">
      <c r="A209">
        <f>VLOOKUP(C209,SelectCntr!$A$2:$C$52,3,0)</f>
        <v>3</v>
      </c>
      <c r="B209" t="str">
        <f t="shared" si="43"/>
        <v>Namibia</v>
      </c>
      <c r="C209">
        <f t="shared" si="43"/>
        <v>147</v>
      </c>
      <c r="D209" t="str">
        <f t="shared" si="43"/>
        <v>Namibia</v>
      </c>
      <c r="F209" s="16" t="s">
        <v>190</v>
      </c>
      <c r="G209">
        <f t="shared" ref="G209:AV209" si="58">G89*1000/G29</f>
        <v>7.87250289300981</v>
      </c>
      <c r="H209">
        <f t="shared" si="58"/>
        <v>6.84970180699973</v>
      </c>
      <c r="I209">
        <f t="shared" si="58"/>
        <v>8.46596760418703</v>
      </c>
      <c r="J209">
        <f t="shared" si="58"/>
        <v>8.51739210833822</v>
      </c>
      <c r="K209">
        <f t="shared" si="58"/>
        <v>8.37122657154356</v>
      </c>
      <c r="L209">
        <f t="shared" si="58"/>
        <v>7.91333453905896</v>
      </c>
      <c r="M209">
        <f t="shared" si="58"/>
        <v>9.11074542152858</v>
      </c>
      <c r="N209">
        <f t="shared" si="58"/>
        <v>9.5797669855093</v>
      </c>
      <c r="O209">
        <f t="shared" si="58"/>
        <v>9.39975848890542</v>
      </c>
      <c r="P209">
        <f t="shared" si="58"/>
        <v>10.1660711853396</v>
      </c>
      <c r="Q209">
        <f t="shared" si="58"/>
        <v>11.0317250409165</v>
      </c>
      <c r="R209">
        <f t="shared" si="58"/>
        <v>12.2245206835333</v>
      </c>
      <c r="S209">
        <f t="shared" si="58"/>
        <v>12.6784358489677</v>
      </c>
      <c r="T209">
        <f t="shared" si="58"/>
        <v>12.9811012531971</v>
      </c>
      <c r="U209">
        <f t="shared" si="58"/>
        <v>8.69940297804289</v>
      </c>
      <c r="V209">
        <f t="shared" si="58"/>
        <v>9.58987539226181</v>
      </c>
      <c r="W209">
        <f t="shared" si="58"/>
        <v>9.13408223235757</v>
      </c>
      <c r="X209">
        <f t="shared" si="58"/>
        <v>9.93390393305615</v>
      </c>
      <c r="Y209">
        <f t="shared" si="58"/>
        <v>10.3362426221273</v>
      </c>
      <c r="Z209">
        <f t="shared" si="58"/>
        <v>10.9459643285042</v>
      </c>
      <c r="AA209">
        <f t="shared" si="58"/>
        <v>11.2162059647535</v>
      </c>
      <c r="AB209">
        <f t="shared" si="58"/>
        <v>8.73167861066067</v>
      </c>
      <c r="AC209">
        <f t="shared" si="58"/>
        <v>7.51365019926153</v>
      </c>
      <c r="AD209">
        <f t="shared" si="58"/>
        <v>7.76218180867337</v>
      </c>
      <c r="AE209">
        <f t="shared" si="58"/>
        <v>8.35078568270818</v>
      </c>
      <c r="AF209">
        <f t="shared" si="58"/>
        <v>8.70817644309595</v>
      </c>
      <c r="AG209">
        <f t="shared" si="58"/>
        <v>9.37638796249068</v>
      </c>
      <c r="AH209">
        <f t="shared" si="58"/>
        <v>9.40844804833866</v>
      </c>
      <c r="AI209">
        <f t="shared" si="58"/>
        <v>10.1510902807475</v>
      </c>
      <c r="AJ209">
        <f t="shared" si="58"/>
        <v>9.67043450331935</v>
      </c>
      <c r="AK209">
        <f t="shared" si="58"/>
        <v>10.3147010929442</v>
      </c>
      <c r="AL209">
        <f t="shared" si="58"/>
        <v>10.2539094813501</v>
      </c>
      <c r="AM209">
        <f t="shared" si="58"/>
        <v>10.5252861972837</v>
      </c>
      <c r="AN209">
        <f t="shared" si="58"/>
        <v>11.1795090778659</v>
      </c>
      <c r="AO209">
        <f t="shared" si="58"/>
        <v>10.6943204965131</v>
      </c>
      <c r="AP209">
        <f t="shared" si="58"/>
        <v>11.6536374867369</v>
      </c>
      <c r="AQ209">
        <f t="shared" si="58"/>
        <v>7.56155570395513</v>
      </c>
      <c r="AR209">
        <f t="shared" si="58"/>
        <v>10.4433637291469</v>
      </c>
      <c r="AS209">
        <f t="shared" si="58"/>
        <v>10.3266666367691</v>
      </c>
      <c r="AT209">
        <f t="shared" si="58"/>
        <v>10.0611320503778</v>
      </c>
      <c r="AU209">
        <f t="shared" si="58"/>
        <v>10.2917304684997</v>
      </c>
      <c r="AV209">
        <f t="shared" si="58"/>
        <v>10.1078605238755</v>
      </c>
      <c r="AW209">
        <f t="shared" ref="AW209:BC209" si="59">AW89*1000/AW29</f>
        <v>10.5482919322141</v>
      </c>
      <c r="AX209">
        <f t="shared" si="59"/>
        <v>11.2481739084701</v>
      </c>
      <c r="AY209">
        <f t="shared" si="59"/>
        <v>12.3385322286942</v>
      </c>
      <c r="AZ209">
        <f t="shared" si="59"/>
        <v>11.9549146357876</v>
      </c>
      <c r="BA209">
        <f t="shared" si="59"/>
        <v>12.1871626604339</v>
      </c>
      <c r="BB209">
        <f t="shared" si="59"/>
        <v>10.6850208679675</v>
      </c>
      <c r="BC209">
        <f t="shared" si="59"/>
        <v>10.6564424641288</v>
      </c>
      <c r="BD209">
        <f t="shared" si="6"/>
        <v>0.471559343802475</v>
      </c>
    </row>
    <row r="210" spans="1:56">
      <c r="A210">
        <f>VLOOKUP(C210,SelectCntr!$A$2:$C$52,3,0)</f>
        <v>1</v>
      </c>
      <c r="B210" t="str">
        <f t="shared" si="43"/>
        <v>Niger</v>
      </c>
      <c r="C210">
        <f t="shared" si="43"/>
        <v>158</v>
      </c>
      <c r="D210" t="str">
        <f t="shared" si="43"/>
        <v>Niger</v>
      </c>
      <c r="F210" s="16" t="s">
        <v>190</v>
      </c>
      <c r="G210">
        <f t="shared" ref="G210:AV210" si="60">G90*1000/G30</f>
        <v>25.6621776436725</v>
      </c>
      <c r="H210">
        <f t="shared" si="60"/>
        <v>28.6819658551107</v>
      </c>
      <c r="I210">
        <f t="shared" si="60"/>
        <v>29.998008682317</v>
      </c>
      <c r="J210">
        <f t="shared" si="60"/>
        <v>30.2166048951988</v>
      </c>
      <c r="K210">
        <f t="shared" si="60"/>
        <v>30.3347814082859</v>
      </c>
      <c r="L210">
        <f t="shared" si="60"/>
        <v>32.0166347578098</v>
      </c>
      <c r="M210">
        <f t="shared" si="60"/>
        <v>34.6087897725351</v>
      </c>
      <c r="N210">
        <f t="shared" si="60"/>
        <v>31.9967362457361</v>
      </c>
      <c r="O210">
        <f t="shared" si="60"/>
        <v>34.0572731257729</v>
      </c>
      <c r="P210">
        <f t="shared" si="60"/>
        <v>32.5307845409308</v>
      </c>
      <c r="Q210">
        <f t="shared" si="60"/>
        <v>32.8616522502911</v>
      </c>
      <c r="R210">
        <f t="shared" si="60"/>
        <v>32.9439699800334</v>
      </c>
      <c r="S210">
        <f t="shared" si="60"/>
        <v>25.3489942683551</v>
      </c>
      <c r="T210">
        <f t="shared" si="60"/>
        <v>29.1496363152693</v>
      </c>
      <c r="U210">
        <f t="shared" si="60"/>
        <v>28.2638515892022</v>
      </c>
      <c r="V210">
        <f t="shared" si="60"/>
        <v>32.1975772433912</v>
      </c>
      <c r="W210">
        <f t="shared" si="60"/>
        <v>37.76019482534</v>
      </c>
      <c r="X210">
        <f t="shared" si="60"/>
        <v>38.6240133978988</v>
      </c>
      <c r="Y210">
        <f t="shared" si="60"/>
        <v>38.8667580642031</v>
      </c>
      <c r="Z210">
        <f t="shared" si="60"/>
        <v>40.4474508307032</v>
      </c>
      <c r="AA210">
        <f t="shared" si="60"/>
        <v>39.4013168014587</v>
      </c>
      <c r="AB210">
        <f t="shared" si="60"/>
        <v>38.9434326507783</v>
      </c>
      <c r="AC210">
        <f t="shared" si="60"/>
        <v>37.8765380256935</v>
      </c>
      <c r="AD210">
        <f t="shared" si="60"/>
        <v>30.0104405973752</v>
      </c>
      <c r="AE210">
        <f t="shared" si="60"/>
        <v>30.5399770805348</v>
      </c>
      <c r="AF210">
        <f t="shared" si="60"/>
        <v>33.1542080315945</v>
      </c>
      <c r="AG210">
        <f t="shared" si="60"/>
        <v>30.4373598600146</v>
      </c>
      <c r="AH210">
        <f t="shared" si="60"/>
        <v>37.0471242295607</v>
      </c>
      <c r="AI210">
        <f t="shared" si="60"/>
        <v>35.0225397743239</v>
      </c>
      <c r="AJ210">
        <f t="shared" si="60"/>
        <v>34.2042764958679</v>
      </c>
      <c r="AK210">
        <f t="shared" si="60"/>
        <v>37.8130069959821</v>
      </c>
      <c r="AL210">
        <f t="shared" si="60"/>
        <v>36.3867148440869</v>
      </c>
      <c r="AM210">
        <f t="shared" si="60"/>
        <v>34.5841540672216</v>
      </c>
      <c r="AN210">
        <f t="shared" si="60"/>
        <v>42.0046385920976</v>
      </c>
      <c r="AO210">
        <f t="shared" si="60"/>
        <v>36.8403451804408</v>
      </c>
      <c r="AP210">
        <f t="shared" si="60"/>
        <v>45.2188362983496</v>
      </c>
      <c r="AQ210">
        <f t="shared" si="60"/>
        <v>41.0645265949224</v>
      </c>
      <c r="AR210">
        <f t="shared" si="60"/>
        <v>53.9018462911054</v>
      </c>
      <c r="AS210">
        <f t="shared" si="60"/>
        <v>49.0045369387714</v>
      </c>
      <c r="AT210">
        <f t="shared" si="60"/>
        <v>50.0057758744384</v>
      </c>
      <c r="AU210">
        <f t="shared" si="60"/>
        <v>55.3988692157467</v>
      </c>
      <c r="AV210">
        <f t="shared" si="60"/>
        <v>58.6652873522924</v>
      </c>
      <c r="AW210">
        <f t="shared" ref="AW210:BC210" si="61">AW90*1000/AW30</f>
        <v>60.1163725050777</v>
      </c>
      <c r="AX210">
        <f t="shared" si="61"/>
        <v>57.608964172508</v>
      </c>
      <c r="AY210">
        <f t="shared" si="61"/>
        <v>57.3212645266046</v>
      </c>
      <c r="AZ210">
        <f t="shared" si="61"/>
        <v>59.5848168238564</v>
      </c>
      <c r="BA210">
        <f t="shared" si="61"/>
        <v>62.3907120000726</v>
      </c>
      <c r="BB210">
        <f t="shared" si="61"/>
        <v>70.9610146658601</v>
      </c>
      <c r="BC210">
        <f t="shared" si="61"/>
        <v>68.5586684682585</v>
      </c>
      <c r="BD210">
        <f t="shared" si="6"/>
        <v>1.62250901458876</v>
      </c>
    </row>
    <row r="211" spans="1:56">
      <c r="A211">
        <f>VLOOKUP(C211,SelectCntr!$A$2:$C$52,3,0)</f>
        <v>1</v>
      </c>
      <c r="B211" t="str">
        <f t="shared" si="43"/>
        <v>Nigeria</v>
      </c>
      <c r="C211">
        <f t="shared" si="43"/>
        <v>159</v>
      </c>
      <c r="D211" t="str">
        <f t="shared" si="43"/>
        <v>Nigeria</v>
      </c>
      <c r="F211" s="16" t="s">
        <v>190</v>
      </c>
      <c r="G211">
        <f t="shared" ref="G211:AV211" si="62">G91*1000/G31</f>
        <v>127.42895642463</v>
      </c>
      <c r="H211">
        <f t="shared" si="62"/>
        <v>131.765086787993</v>
      </c>
      <c r="I211">
        <f t="shared" si="62"/>
        <v>134.51879522719</v>
      </c>
      <c r="J211">
        <f t="shared" si="62"/>
        <v>137.696045808935</v>
      </c>
      <c r="K211">
        <f t="shared" si="62"/>
        <v>140.60727689061</v>
      </c>
      <c r="L211">
        <f t="shared" si="62"/>
        <v>141.090379975887</v>
      </c>
      <c r="M211">
        <f t="shared" si="62"/>
        <v>145.229028074065</v>
      </c>
      <c r="N211">
        <f t="shared" si="62"/>
        <v>147.936785627633</v>
      </c>
      <c r="O211">
        <f t="shared" si="62"/>
        <v>155.3594462353</v>
      </c>
      <c r="P211">
        <f t="shared" si="62"/>
        <v>173.724682373007</v>
      </c>
      <c r="Q211">
        <f t="shared" si="62"/>
        <v>158.942767950052</v>
      </c>
      <c r="R211">
        <f t="shared" si="62"/>
        <v>149.335760681032</v>
      </c>
      <c r="S211">
        <f t="shared" si="62"/>
        <v>145.135438739974</v>
      </c>
      <c r="T211">
        <f t="shared" si="62"/>
        <v>168.048616727499</v>
      </c>
      <c r="U211">
        <f t="shared" si="62"/>
        <v>167.596994811221</v>
      </c>
      <c r="V211">
        <f t="shared" si="62"/>
        <v>157.503593401033</v>
      </c>
      <c r="W211">
        <f t="shared" si="62"/>
        <v>164.309726597468</v>
      </c>
      <c r="X211">
        <f t="shared" si="62"/>
        <v>164.63671665636</v>
      </c>
      <c r="Y211">
        <f t="shared" si="62"/>
        <v>169.302680182767</v>
      </c>
      <c r="Z211">
        <f t="shared" si="62"/>
        <v>174.278049431693</v>
      </c>
      <c r="AA211">
        <f t="shared" si="62"/>
        <v>181.263965900209</v>
      </c>
      <c r="AB211">
        <f t="shared" si="62"/>
        <v>184.026965567316</v>
      </c>
      <c r="AC211">
        <f t="shared" si="62"/>
        <v>186.999404988554</v>
      </c>
      <c r="AD211">
        <f t="shared" si="62"/>
        <v>186.403057907236</v>
      </c>
      <c r="AE211">
        <f t="shared" si="62"/>
        <v>195.444612461193</v>
      </c>
      <c r="AF211">
        <f t="shared" si="62"/>
        <v>194.068143831844</v>
      </c>
      <c r="AG211">
        <f t="shared" si="62"/>
        <v>196.777502287784</v>
      </c>
      <c r="AH211">
        <f t="shared" si="62"/>
        <v>225.856859769871</v>
      </c>
      <c r="AI211">
        <f t="shared" si="62"/>
        <v>237.071974463278</v>
      </c>
      <c r="AJ211">
        <f t="shared" si="62"/>
        <v>246.654871210495</v>
      </c>
      <c r="AK211">
        <f t="shared" si="62"/>
        <v>265.853292663113</v>
      </c>
      <c r="AL211">
        <f t="shared" si="62"/>
        <v>281.54378883875</v>
      </c>
      <c r="AM211">
        <f t="shared" si="62"/>
        <v>292.784952340566</v>
      </c>
      <c r="AN211">
        <f t="shared" si="62"/>
        <v>296.290233165331</v>
      </c>
      <c r="AO211">
        <f t="shared" si="62"/>
        <v>296.786254908396</v>
      </c>
      <c r="AP211">
        <f t="shared" si="62"/>
        <v>306.961588400421</v>
      </c>
      <c r="AQ211">
        <f t="shared" si="62"/>
        <v>321.018012083605</v>
      </c>
      <c r="AR211">
        <f t="shared" si="62"/>
        <v>328.143709188961</v>
      </c>
      <c r="AS211">
        <f t="shared" si="62"/>
        <v>345.054633495097</v>
      </c>
      <c r="AT211">
        <f t="shared" si="62"/>
        <v>343.677121614991</v>
      </c>
      <c r="AU211">
        <f t="shared" si="62"/>
        <v>352.040244877903</v>
      </c>
      <c r="AV211">
        <f t="shared" si="62"/>
        <v>362.988157668501</v>
      </c>
      <c r="AW211">
        <f t="shared" ref="AW211:BC211" si="63">AW91*1000/AW31</f>
        <v>380.496359122297</v>
      </c>
      <c r="AX211">
        <f t="shared" si="63"/>
        <v>401.460060883674</v>
      </c>
      <c r="AY211">
        <f t="shared" si="63"/>
        <v>413.167642760555</v>
      </c>
      <c r="AZ211">
        <f t="shared" si="63"/>
        <v>431.318396936332</v>
      </c>
      <c r="BA211">
        <f t="shared" si="63"/>
        <v>399.032348644451</v>
      </c>
      <c r="BB211">
        <f t="shared" si="63"/>
        <v>431.314985697308</v>
      </c>
      <c r="BC211">
        <f t="shared" si="63"/>
        <v>414.713482190315</v>
      </c>
      <c r="BD211">
        <f t="shared" si="6"/>
        <v>2.73185613379852</v>
      </c>
    </row>
    <row r="212" spans="1:56">
      <c r="A212">
        <f>VLOOKUP(C212,SelectCntr!$A$2:$C$52,3,0)</f>
        <v>1</v>
      </c>
      <c r="B212" t="str">
        <f t="shared" si="43"/>
        <v>Guinea-Bissau</v>
      </c>
      <c r="C212">
        <f t="shared" si="43"/>
        <v>175</v>
      </c>
      <c r="D212" t="str">
        <f t="shared" si="43"/>
        <v>Guinea-Bissau</v>
      </c>
      <c r="F212" s="16" t="s">
        <v>190</v>
      </c>
      <c r="G212">
        <f t="shared" ref="G212:AV212" si="64">G92*1000/G32</f>
        <v>75.9645032714146</v>
      </c>
      <c r="H212">
        <f t="shared" si="64"/>
        <v>76.073900231688</v>
      </c>
      <c r="I212">
        <f t="shared" si="64"/>
        <v>74.5569620253165</v>
      </c>
      <c r="J212">
        <f t="shared" si="64"/>
        <v>71.4141571516541</v>
      </c>
      <c r="K212">
        <f t="shared" si="64"/>
        <v>66.8084978198167</v>
      </c>
      <c r="L212">
        <f t="shared" si="64"/>
        <v>64.3614368859604</v>
      </c>
      <c r="M212">
        <f t="shared" si="64"/>
        <v>63.7854315517897</v>
      </c>
      <c r="N212">
        <f t="shared" si="64"/>
        <v>64.498339383641</v>
      </c>
      <c r="O212">
        <f t="shared" si="64"/>
        <v>62.1169073125291</v>
      </c>
      <c r="P212">
        <f t="shared" si="64"/>
        <v>63.0659315057855</v>
      </c>
      <c r="Q212">
        <f t="shared" si="64"/>
        <v>58.858261550509</v>
      </c>
      <c r="R212">
        <f t="shared" si="64"/>
        <v>62.8616106333073</v>
      </c>
      <c r="S212">
        <f t="shared" si="64"/>
        <v>61.3757026858214</v>
      </c>
      <c r="T212">
        <f t="shared" si="64"/>
        <v>63.0252552391188</v>
      </c>
      <c r="U212">
        <f t="shared" si="64"/>
        <v>69.1695915166903</v>
      </c>
      <c r="V212">
        <f t="shared" si="64"/>
        <v>75.3257466946562</v>
      </c>
      <c r="W212">
        <f t="shared" si="64"/>
        <v>71.7583027879596</v>
      </c>
      <c r="X212">
        <f t="shared" si="64"/>
        <v>69.668577925891</v>
      </c>
      <c r="Y212">
        <f t="shared" si="64"/>
        <v>71.7979702129868</v>
      </c>
      <c r="Z212">
        <f t="shared" si="64"/>
        <v>73.6426129471014</v>
      </c>
      <c r="AA212">
        <f t="shared" si="64"/>
        <v>78.629204068991</v>
      </c>
      <c r="AB212">
        <f t="shared" si="64"/>
        <v>82.8344390770513</v>
      </c>
      <c r="AC212">
        <f t="shared" si="64"/>
        <v>77.447172805479</v>
      </c>
      <c r="AD212">
        <f t="shared" si="64"/>
        <v>89.7991384666941</v>
      </c>
      <c r="AE212">
        <f t="shared" si="64"/>
        <v>95.2296144584572</v>
      </c>
      <c r="AF212">
        <f t="shared" si="64"/>
        <v>101.446325341781</v>
      </c>
      <c r="AG212">
        <f t="shared" si="64"/>
        <v>103.303549720399</v>
      </c>
      <c r="AH212">
        <f t="shared" si="64"/>
        <v>104.033213327275</v>
      </c>
      <c r="AI212">
        <f t="shared" si="64"/>
        <v>109.997763768073</v>
      </c>
      <c r="AJ212">
        <f t="shared" si="64"/>
        <v>113.835024089535</v>
      </c>
      <c r="AK212">
        <f t="shared" si="64"/>
        <v>111.228608361064</v>
      </c>
      <c r="AL212">
        <f t="shared" si="64"/>
        <v>115.617558156577</v>
      </c>
      <c r="AM212">
        <f t="shared" si="64"/>
        <v>120.776286566617</v>
      </c>
      <c r="AN212">
        <f t="shared" si="64"/>
        <v>117.235339180418</v>
      </c>
      <c r="AO212">
        <f t="shared" si="64"/>
        <v>120.792162086685</v>
      </c>
      <c r="AP212">
        <f t="shared" si="64"/>
        <v>124.652356327728</v>
      </c>
      <c r="AQ212">
        <f t="shared" si="64"/>
        <v>129.504630301947</v>
      </c>
      <c r="AR212">
        <f t="shared" si="64"/>
        <v>133.512887436788</v>
      </c>
      <c r="AS212">
        <f t="shared" si="64"/>
        <v>136.139026596852</v>
      </c>
      <c r="AT212">
        <f t="shared" si="64"/>
        <v>138.06048306846</v>
      </c>
      <c r="AU212">
        <f t="shared" si="64"/>
        <v>144.204085571989</v>
      </c>
      <c r="AV212">
        <f t="shared" si="64"/>
        <v>144.805915605851</v>
      </c>
      <c r="AW212">
        <f t="shared" ref="AW212:BC212" si="65">AW92*1000/AW32</f>
        <v>145.313132251196</v>
      </c>
      <c r="AX212">
        <f t="shared" si="65"/>
        <v>154.945805548247</v>
      </c>
      <c r="AY212">
        <f t="shared" si="65"/>
        <v>159.396154566288</v>
      </c>
      <c r="AZ212">
        <f t="shared" si="65"/>
        <v>166.151149840993</v>
      </c>
      <c r="BA212">
        <f t="shared" si="65"/>
        <v>164.958406779018</v>
      </c>
      <c r="BB212">
        <f t="shared" si="65"/>
        <v>163.21081909244</v>
      </c>
      <c r="BC212">
        <f t="shared" si="65"/>
        <v>155.11703625484</v>
      </c>
      <c r="BD212">
        <f t="shared" si="6"/>
        <v>2.27618757985393</v>
      </c>
    </row>
    <row r="213" spans="1:56">
      <c r="A213">
        <f>VLOOKUP(C213,SelectCntr!$A$2:$C$52,3,0)</f>
        <v>2</v>
      </c>
      <c r="B213" t="str">
        <f t="shared" si="43"/>
        <v>Eritrea</v>
      </c>
      <c r="C213">
        <f t="shared" si="43"/>
        <v>178</v>
      </c>
      <c r="D213" t="str">
        <f t="shared" si="43"/>
        <v>Eritrea</v>
      </c>
      <c r="F213" s="16" t="s">
        <v>190</v>
      </c>
      <c r="G213" t="e">
        <f t="shared" ref="G213:AV213" si="66">G93*1000/G33</f>
        <v>#DIV/0!</v>
      </c>
      <c r="H213" t="e">
        <f t="shared" si="66"/>
        <v>#DIV/0!</v>
      </c>
      <c r="I213" t="e">
        <f t="shared" si="66"/>
        <v>#DIV/0!</v>
      </c>
      <c r="J213" t="e">
        <f t="shared" si="66"/>
        <v>#DIV/0!</v>
      </c>
      <c r="K213" t="e">
        <f t="shared" si="66"/>
        <v>#DIV/0!</v>
      </c>
      <c r="L213" t="e">
        <f t="shared" si="66"/>
        <v>#DIV/0!</v>
      </c>
      <c r="M213" t="e">
        <f t="shared" si="66"/>
        <v>#DIV/0!</v>
      </c>
      <c r="N213" t="e">
        <f t="shared" si="66"/>
        <v>#DIV/0!</v>
      </c>
      <c r="O213" t="e">
        <f t="shared" si="66"/>
        <v>#DIV/0!</v>
      </c>
      <c r="P213" t="e">
        <f t="shared" si="66"/>
        <v>#DIV/0!</v>
      </c>
      <c r="Q213" t="e">
        <f t="shared" si="66"/>
        <v>#DIV/0!</v>
      </c>
      <c r="R213" t="e">
        <f t="shared" si="66"/>
        <v>#DIV/0!</v>
      </c>
      <c r="S213" t="e">
        <f t="shared" si="66"/>
        <v>#DIV/0!</v>
      </c>
      <c r="T213" t="e">
        <f t="shared" si="66"/>
        <v>#DIV/0!</v>
      </c>
      <c r="U213" t="e">
        <f t="shared" si="66"/>
        <v>#DIV/0!</v>
      </c>
      <c r="V213" t="e">
        <f t="shared" si="66"/>
        <v>#DIV/0!</v>
      </c>
      <c r="W213" t="e">
        <f t="shared" si="66"/>
        <v>#DIV/0!</v>
      </c>
      <c r="X213" t="e">
        <f t="shared" si="66"/>
        <v>#DIV/0!</v>
      </c>
      <c r="Y213" t="e">
        <f t="shared" si="66"/>
        <v>#DIV/0!</v>
      </c>
      <c r="Z213" t="e">
        <f t="shared" si="66"/>
        <v>#DIV/0!</v>
      </c>
      <c r="AA213" t="e">
        <f t="shared" si="66"/>
        <v>#DIV/0!</v>
      </c>
      <c r="AB213" t="e">
        <f t="shared" si="66"/>
        <v>#DIV/0!</v>
      </c>
      <c r="AC213" t="e">
        <f t="shared" si="66"/>
        <v>#DIV/0!</v>
      </c>
      <c r="AD213" t="e">
        <f t="shared" si="66"/>
        <v>#DIV/0!</v>
      </c>
      <c r="AE213" t="e">
        <f t="shared" si="66"/>
        <v>#DIV/0!</v>
      </c>
      <c r="AF213" t="e">
        <f t="shared" si="66"/>
        <v>#DIV/0!</v>
      </c>
      <c r="AG213" t="e">
        <f t="shared" si="66"/>
        <v>#DIV/0!</v>
      </c>
      <c r="AH213" t="e">
        <f t="shared" si="66"/>
        <v>#DIV/0!</v>
      </c>
      <c r="AI213" t="e">
        <f t="shared" si="66"/>
        <v>#DIV/0!</v>
      </c>
      <c r="AJ213" t="e">
        <f t="shared" si="66"/>
        <v>#DIV/0!</v>
      </c>
      <c r="AK213" t="e">
        <f t="shared" si="66"/>
        <v>#DIV/0!</v>
      </c>
      <c r="AL213" t="e">
        <f t="shared" si="66"/>
        <v>#DIV/0!</v>
      </c>
      <c r="AM213">
        <f t="shared" si="66"/>
        <v>15.7021974552338</v>
      </c>
      <c r="AN213">
        <f t="shared" si="66"/>
        <v>24.5382496840184</v>
      </c>
      <c r="AO213">
        <f t="shared" si="66"/>
        <v>22.7449538511096</v>
      </c>
      <c r="AP213">
        <f t="shared" si="66"/>
        <v>21.7751192893184</v>
      </c>
      <c r="AQ213">
        <f t="shared" si="66"/>
        <v>21.9380848841423</v>
      </c>
      <c r="AR213">
        <f t="shared" si="66"/>
        <v>31.2699266731197</v>
      </c>
      <c r="AS213">
        <f t="shared" si="66"/>
        <v>28.1108317655853</v>
      </c>
      <c r="AT213">
        <f t="shared" si="66"/>
        <v>23.609501486917</v>
      </c>
      <c r="AU213">
        <f t="shared" si="66"/>
        <v>26.0543049126094</v>
      </c>
      <c r="AV213">
        <f t="shared" si="66"/>
        <v>21.4774457850883</v>
      </c>
      <c r="AW213">
        <f t="shared" ref="AW213:BC213" si="67">AW93*1000/AW33</f>
        <v>24.4460408692982</v>
      </c>
      <c r="AX213">
        <f t="shared" si="67"/>
        <v>25.2020018683006</v>
      </c>
      <c r="AY213">
        <f t="shared" si="67"/>
        <v>31.0889462784042</v>
      </c>
      <c r="AZ213">
        <f t="shared" si="67"/>
        <v>31.2366492621442</v>
      </c>
      <c r="BA213">
        <f t="shared" si="67"/>
        <v>34.2722320193837</v>
      </c>
      <c r="BB213">
        <f t="shared" si="67"/>
        <v>23.6407649687297</v>
      </c>
      <c r="BC213">
        <f t="shared" si="67"/>
        <v>29.2049826561546</v>
      </c>
      <c r="BD213" t="e">
        <f t="shared" si="6"/>
        <v>#VALUE!</v>
      </c>
    </row>
    <row r="214" spans="1:56">
      <c r="A214">
        <f>VLOOKUP(C214,SelectCntr!$A$2:$C$52,3,0)</f>
        <v>3</v>
      </c>
      <c r="B214" t="str">
        <f t="shared" si="43"/>
        <v>Zimbabwe</v>
      </c>
      <c r="C214">
        <f t="shared" si="43"/>
        <v>181</v>
      </c>
      <c r="D214" t="str">
        <f t="shared" si="43"/>
        <v>Zimbabwe</v>
      </c>
      <c r="F214" s="16" t="s">
        <v>190</v>
      </c>
      <c r="G214">
        <f t="shared" ref="G214:AV214" si="68">G94*1000/G34</f>
        <v>67.1707104752335</v>
      </c>
      <c r="H214">
        <f t="shared" si="68"/>
        <v>70.4368287097044</v>
      </c>
      <c r="I214">
        <f t="shared" si="68"/>
        <v>66.1014819572525</v>
      </c>
      <c r="J214">
        <f t="shared" si="68"/>
        <v>75.5222743350291</v>
      </c>
      <c r="K214">
        <f t="shared" si="68"/>
        <v>72.1105263417718</v>
      </c>
      <c r="L214">
        <f t="shared" si="68"/>
        <v>80.3459985977175</v>
      </c>
      <c r="M214">
        <f t="shared" si="68"/>
        <v>81.5572493077603</v>
      </c>
      <c r="N214">
        <f t="shared" si="68"/>
        <v>70.769360599254</v>
      </c>
      <c r="O214">
        <f t="shared" si="68"/>
        <v>94.0250287989189</v>
      </c>
      <c r="P214">
        <f t="shared" si="68"/>
        <v>81.2204638654175</v>
      </c>
      <c r="Q214">
        <f t="shared" si="68"/>
        <v>101.665290267127</v>
      </c>
      <c r="R214">
        <f t="shared" si="68"/>
        <v>114.624281273752</v>
      </c>
      <c r="S214">
        <f t="shared" si="68"/>
        <v>98.6447546961033</v>
      </c>
      <c r="T214">
        <f t="shared" si="68"/>
        <v>112.400252654244</v>
      </c>
      <c r="U214">
        <f t="shared" si="68"/>
        <v>107.884826157578</v>
      </c>
      <c r="V214">
        <f t="shared" si="68"/>
        <v>117.099249710596</v>
      </c>
      <c r="W214">
        <f t="shared" si="68"/>
        <v>116.781561218034</v>
      </c>
      <c r="X214">
        <f t="shared" si="68"/>
        <v>114.44979843927</v>
      </c>
      <c r="Y214">
        <f t="shared" si="68"/>
        <v>107.559003411664</v>
      </c>
      <c r="Z214">
        <f t="shared" si="68"/>
        <v>106.441884056006</v>
      </c>
      <c r="AA214">
        <f t="shared" si="68"/>
        <v>113.981744373235</v>
      </c>
      <c r="AB214">
        <f t="shared" si="68"/>
        <v>104.932318182486</v>
      </c>
      <c r="AC214">
        <f t="shared" si="68"/>
        <v>92.761436445541</v>
      </c>
      <c r="AD214">
        <f t="shared" si="68"/>
        <v>108.285442994128</v>
      </c>
      <c r="AE214">
        <f t="shared" si="68"/>
        <v>132.651381256384</v>
      </c>
      <c r="AF214">
        <f t="shared" si="68"/>
        <v>127.361456870843</v>
      </c>
      <c r="AG214">
        <f t="shared" si="68"/>
        <v>111.101608512903</v>
      </c>
      <c r="AH214">
        <f t="shared" si="68"/>
        <v>133.22293946331</v>
      </c>
      <c r="AI214">
        <f t="shared" si="68"/>
        <v>127.410678020762</v>
      </c>
      <c r="AJ214">
        <f t="shared" si="68"/>
        <v>126.720042830604</v>
      </c>
      <c r="AK214">
        <f t="shared" si="68"/>
        <v>125.355749581429</v>
      </c>
      <c r="AL214">
        <f t="shared" si="68"/>
        <v>93.9220537251962</v>
      </c>
      <c r="AM214">
        <f t="shared" si="68"/>
        <v>119.033696832536</v>
      </c>
      <c r="AN214">
        <f t="shared" si="68"/>
        <v>123.310762104397</v>
      </c>
      <c r="AO214">
        <f t="shared" si="68"/>
        <v>99.9023358933462</v>
      </c>
      <c r="AP214">
        <f t="shared" si="68"/>
        <v>130.747366001697</v>
      </c>
      <c r="AQ214">
        <f t="shared" si="68"/>
        <v>134.014847456469</v>
      </c>
      <c r="AR214">
        <f t="shared" si="68"/>
        <v>134.136592256139</v>
      </c>
      <c r="AS214">
        <f t="shared" si="68"/>
        <v>129.333596319279</v>
      </c>
      <c r="AT214">
        <f t="shared" si="68"/>
        <v>145.954833787414</v>
      </c>
      <c r="AU214">
        <f t="shared" si="68"/>
        <v>137.943820798298</v>
      </c>
      <c r="AV214">
        <f t="shared" si="68"/>
        <v>111.236241267895</v>
      </c>
      <c r="AW214">
        <f t="shared" ref="AW214:BC214" si="69">AW94*1000/AW34</f>
        <v>111.293224587699</v>
      </c>
      <c r="AX214">
        <f t="shared" si="69"/>
        <v>114.452223069245</v>
      </c>
      <c r="AY214">
        <f t="shared" si="69"/>
        <v>96.8295380980324</v>
      </c>
      <c r="AZ214">
        <f t="shared" si="69"/>
        <v>100.485060896136</v>
      </c>
      <c r="BA214">
        <f t="shared" si="69"/>
        <v>102.037019842736</v>
      </c>
      <c r="BB214">
        <f t="shared" si="69"/>
        <v>98.7651407375218</v>
      </c>
      <c r="BC214">
        <f t="shared" si="69"/>
        <v>100.918133215402</v>
      </c>
      <c r="BD214">
        <f t="shared" si="6"/>
        <v>0.887723253215245</v>
      </c>
    </row>
    <row r="215" spans="1:56">
      <c r="A215">
        <f>VLOOKUP(C215,SelectCntr!$A$2:$C$52,3,0)</f>
        <v>2</v>
      </c>
      <c r="B215" t="str">
        <f t="shared" si="43"/>
        <v>Réunion</v>
      </c>
      <c r="C215">
        <f t="shared" si="43"/>
        <v>182</v>
      </c>
      <c r="D215" t="str">
        <f t="shared" si="43"/>
        <v>Réunion</v>
      </c>
      <c r="F215" s="16" t="s">
        <v>190</v>
      </c>
      <c r="G215">
        <f t="shared" ref="G215:AV215" si="70">G95*1000/G35</f>
        <v>1992.39565575498</v>
      </c>
      <c r="H215">
        <f t="shared" si="70"/>
        <v>1560.2666564205</v>
      </c>
      <c r="I215">
        <f t="shared" si="70"/>
        <v>1695.43418167953</v>
      </c>
      <c r="J215">
        <f t="shared" si="70"/>
        <v>1598.82432302207</v>
      </c>
      <c r="K215">
        <f t="shared" si="70"/>
        <v>1927.83205959176</v>
      </c>
      <c r="L215">
        <f t="shared" si="70"/>
        <v>1764.83766923537</v>
      </c>
      <c r="M215">
        <f t="shared" si="70"/>
        <v>1940.64139705435</v>
      </c>
      <c r="N215">
        <f t="shared" si="70"/>
        <v>2006.32988435788</v>
      </c>
      <c r="O215">
        <f t="shared" si="70"/>
        <v>2035.69230769231</v>
      </c>
      <c r="P215">
        <f t="shared" si="70"/>
        <v>1703.74329509229</v>
      </c>
      <c r="Q215">
        <f t="shared" si="70"/>
        <v>1433.35287625879</v>
      </c>
      <c r="R215">
        <f t="shared" si="70"/>
        <v>1755.17937901078</v>
      </c>
      <c r="S215">
        <f t="shared" si="70"/>
        <v>2047.35083331582</v>
      </c>
      <c r="T215">
        <f t="shared" si="70"/>
        <v>2049.46218163933</v>
      </c>
      <c r="U215">
        <f t="shared" si="70"/>
        <v>2044.29879806153</v>
      </c>
      <c r="V215">
        <f t="shared" si="70"/>
        <v>2159.61201114436</v>
      </c>
      <c r="W215">
        <f t="shared" si="70"/>
        <v>2379.143750674</v>
      </c>
      <c r="X215">
        <f t="shared" si="70"/>
        <v>2268.29459031457</v>
      </c>
      <c r="Y215">
        <f t="shared" si="70"/>
        <v>2165.17188453501</v>
      </c>
      <c r="Z215">
        <f t="shared" si="70"/>
        <v>2012.81719316416</v>
      </c>
      <c r="AA215">
        <f t="shared" si="70"/>
        <v>2059.16177074591</v>
      </c>
      <c r="AB215">
        <f t="shared" si="70"/>
        <v>2179.42549111827</v>
      </c>
      <c r="AC215">
        <f t="shared" si="70"/>
        <v>1892.77876292642</v>
      </c>
      <c r="AD215">
        <f t="shared" si="70"/>
        <v>2041.6425171681</v>
      </c>
      <c r="AE215">
        <f t="shared" si="70"/>
        <v>1858.07392996109</v>
      </c>
      <c r="AF215">
        <f t="shared" si="70"/>
        <v>1950.61156708077</v>
      </c>
      <c r="AG215">
        <f t="shared" si="70"/>
        <v>2091.14706531681</v>
      </c>
      <c r="AH215">
        <f t="shared" si="70"/>
        <v>2188.79931468082</v>
      </c>
      <c r="AI215">
        <f t="shared" si="70"/>
        <v>2018.29609608649</v>
      </c>
      <c r="AJ215">
        <f t="shared" si="70"/>
        <v>2060.78496843128</v>
      </c>
      <c r="AK215">
        <f t="shared" si="70"/>
        <v>2341.05447549932</v>
      </c>
      <c r="AL215">
        <f t="shared" si="70"/>
        <v>2401.38549948831</v>
      </c>
      <c r="AM215">
        <f t="shared" si="70"/>
        <v>2517.39586481537</v>
      </c>
      <c r="AN215">
        <f t="shared" si="70"/>
        <v>2498.06736609608</v>
      </c>
      <c r="AO215">
        <f t="shared" si="70"/>
        <v>2600.53355798933</v>
      </c>
      <c r="AP215">
        <f t="shared" si="70"/>
        <v>2620.85876946293</v>
      </c>
      <c r="AQ215">
        <f t="shared" si="70"/>
        <v>2807.8384998733</v>
      </c>
      <c r="AR215">
        <f t="shared" si="70"/>
        <v>2695.15059053431</v>
      </c>
      <c r="AS215">
        <f t="shared" si="70"/>
        <v>3158.63352880946</v>
      </c>
      <c r="AT215">
        <f t="shared" si="70"/>
        <v>3243.48421155538</v>
      </c>
      <c r="AU215">
        <f t="shared" si="70"/>
        <v>3176.79600461007</v>
      </c>
      <c r="AV215">
        <f t="shared" si="70"/>
        <v>3033.38304462544</v>
      </c>
      <c r="AW215">
        <f t="shared" ref="AW215:BC215" si="71">AW95*1000/AW35</f>
        <v>3034.45031482956</v>
      </c>
      <c r="AX215">
        <f t="shared" si="71"/>
        <v>3162.85874257229</v>
      </c>
      <c r="AY215">
        <f t="shared" si="71"/>
        <v>3016.12050739958</v>
      </c>
      <c r="AZ215">
        <f t="shared" si="71"/>
        <v>3005.47202706668</v>
      </c>
      <c r="BA215">
        <f t="shared" si="71"/>
        <v>2859.13538391273</v>
      </c>
      <c r="BB215">
        <f t="shared" si="71"/>
        <v>3050.44571902426</v>
      </c>
      <c r="BC215">
        <f t="shared" si="71"/>
        <v>2995.48253925284</v>
      </c>
      <c r="BD215">
        <f t="shared" si="6"/>
        <v>1.33763209808804</v>
      </c>
    </row>
    <row r="216" spans="1:56">
      <c r="A216">
        <f>VLOOKUP(C216,SelectCntr!$A$2:$C$52,3,0)</f>
        <v>2</v>
      </c>
      <c r="B216" t="str">
        <f t="shared" si="43"/>
        <v>Rwanda</v>
      </c>
      <c r="C216">
        <f t="shared" si="43"/>
        <v>184</v>
      </c>
      <c r="D216" t="str">
        <f t="shared" si="43"/>
        <v>Rwanda</v>
      </c>
      <c r="F216" s="16" t="s">
        <v>190</v>
      </c>
      <c r="G216">
        <f t="shared" ref="G216:AV216" si="72">G96*1000/G36</f>
        <v>330.022478135763</v>
      </c>
      <c r="H216">
        <f t="shared" si="72"/>
        <v>408.147340571586</v>
      </c>
      <c r="I216">
        <f t="shared" si="72"/>
        <v>323.790052629387</v>
      </c>
      <c r="J216">
        <f t="shared" si="72"/>
        <v>336.373350562859</v>
      </c>
      <c r="K216">
        <f t="shared" si="72"/>
        <v>369.617378896846</v>
      </c>
      <c r="L216">
        <f t="shared" si="72"/>
        <v>370.32043931184</v>
      </c>
      <c r="M216">
        <f t="shared" si="72"/>
        <v>433.536952841492</v>
      </c>
      <c r="N216">
        <f t="shared" si="72"/>
        <v>426.600444684121</v>
      </c>
      <c r="O216">
        <f t="shared" si="72"/>
        <v>451.628439455929</v>
      </c>
      <c r="P216">
        <f t="shared" si="72"/>
        <v>453.747967817448</v>
      </c>
      <c r="Q216">
        <f t="shared" si="72"/>
        <v>466.460431438077</v>
      </c>
      <c r="R216">
        <f t="shared" si="72"/>
        <v>458.616758620263</v>
      </c>
      <c r="S216">
        <f t="shared" si="72"/>
        <v>474.182769908945</v>
      </c>
      <c r="T216">
        <f t="shared" si="72"/>
        <v>431.906637295845</v>
      </c>
      <c r="U216">
        <f t="shared" si="72"/>
        <v>477.875312885682</v>
      </c>
      <c r="V216">
        <f t="shared" si="72"/>
        <v>493.980899321559</v>
      </c>
      <c r="W216">
        <f t="shared" si="72"/>
        <v>502.167939920264</v>
      </c>
      <c r="X216">
        <f t="shared" si="72"/>
        <v>504.529610932573</v>
      </c>
      <c r="Y216">
        <f t="shared" si="72"/>
        <v>534.344497959741</v>
      </c>
      <c r="Z216">
        <f t="shared" si="72"/>
        <v>524.430223132386</v>
      </c>
      <c r="AA216">
        <f t="shared" si="72"/>
        <v>548.249047289692</v>
      </c>
      <c r="AB216">
        <f t="shared" si="72"/>
        <v>570.700939626309</v>
      </c>
      <c r="AC216">
        <f t="shared" si="72"/>
        <v>564.259807400115</v>
      </c>
      <c r="AD216">
        <f t="shared" si="72"/>
        <v>512.159074580816</v>
      </c>
      <c r="AE216">
        <f t="shared" si="72"/>
        <v>588.083044639052</v>
      </c>
      <c r="AF216">
        <f t="shared" si="72"/>
        <v>568.388068400055</v>
      </c>
      <c r="AG216">
        <f t="shared" si="72"/>
        <v>580.362342407419</v>
      </c>
      <c r="AH216">
        <f t="shared" si="72"/>
        <v>527.638845406022</v>
      </c>
      <c r="AI216">
        <f t="shared" si="72"/>
        <v>563.210418815187</v>
      </c>
      <c r="AJ216">
        <f t="shared" si="72"/>
        <v>503.711938815644</v>
      </c>
      <c r="AK216">
        <f t="shared" si="72"/>
        <v>543.461488418523</v>
      </c>
      <c r="AL216">
        <f t="shared" si="72"/>
        <v>568.35241307291</v>
      </c>
      <c r="AM216">
        <f t="shared" si="72"/>
        <v>523.343979663789</v>
      </c>
      <c r="AN216">
        <f t="shared" si="72"/>
        <v>458.428185434972</v>
      </c>
      <c r="AO216">
        <f t="shared" si="72"/>
        <v>542.289170499109</v>
      </c>
      <c r="AP216">
        <f t="shared" si="72"/>
        <v>543.343875834666</v>
      </c>
      <c r="AQ216">
        <f t="shared" si="72"/>
        <v>507.914340484697</v>
      </c>
      <c r="AR216">
        <f t="shared" si="72"/>
        <v>557.19367036963</v>
      </c>
      <c r="AS216">
        <f t="shared" si="72"/>
        <v>573.186828238722</v>
      </c>
      <c r="AT216">
        <f t="shared" si="72"/>
        <v>588.350225043519</v>
      </c>
      <c r="AU216">
        <f t="shared" si="72"/>
        <v>560.192538999018</v>
      </c>
      <c r="AV216">
        <f t="shared" si="72"/>
        <v>688.002725643267</v>
      </c>
      <c r="AW216">
        <f t="shared" ref="AW216:BC216" si="73">AW96*1000/AW36</f>
        <v>655.665520403164</v>
      </c>
      <c r="AX216">
        <f t="shared" si="73"/>
        <v>650.765970178795</v>
      </c>
      <c r="AY216">
        <f t="shared" si="73"/>
        <v>697.922795764676</v>
      </c>
      <c r="AZ216">
        <f t="shared" si="73"/>
        <v>736.399274899014</v>
      </c>
      <c r="BA216">
        <f t="shared" si="73"/>
        <v>725.981381910037</v>
      </c>
      <c r="BB216">
        <f t="shared" si="73"/>
        <v>737.664147323725</v>
      </c>
      <c r="BC216">
        <f t="shared" si="73"/>
        <v>854.195941715985</v>
      </c>
      <c r="BD216">
        <f t="shared" si="6"/>
        <v>1.30898740469398</v>
      </c>
    </row>
    <row r="217" spans="1:56">
      <c r="A217">
        <f>VLOOKUP(C217,SelectCntr!$A$2:$C$52,3,0)</f>
        <v>1</v>
      </c>
      <c r="B217" t="str">
        <f t="shared" si="43"/>
        <v>Sao Tome and Principe</v>
      </c>
      <c r="C217">
        <f t="shared" si="43"/>
        <v>193</v>
      </c>
      <c r="D217" t="str">
        <f t="shared" si="43"/>
        <v>Sao Tome and Principe</v>
      </c>
      <c r="F217" s="16" t="s">
        <v>190</v>
      </c>
      <c r="G217">
        <f t="shared" ref="G217:AV217" si="74">G97*1000/G37</f>
        <v>384.183282208589</v>
      </c>
      <c r="H217">
        <f t="shared" si="74"/>
        <v>388.46011816839</v>
      </c>
      <c r="I217">
        <f t="shared" si="74"/>
        <v>346.913580246914</v>
      </c>
      <c r="J217">
        <f t="shared" si="74"/>
        <v>401.501668520578</v>
      </c>
      <c r="K217">
        <f t="shared" si="74"/>
        <v>366.964937910884</v>
      </c>
      <c r="L217">
        <f t="shared" si="74"/>
        <v>394.499753946322</v>
      </c>
      <c r="M217">
        <f t="shared" si="74"/>
        <v>396.920104557336</v>
      </c>
      <c r="N217">
        <f t="shared" si="74"/>
        <v>390.967542024944</v>
      </c>
      <c r="O217">
        <f t="shared" si="74"/>
        <v>356.061613264705</v>
      </c>
      <c r="P217">
        <f t="shared" si="74"/>
        <v>370.329409905996</v>
      </c>
      <c r="Q217">
        <f t="shared" si="74"/>
        <v>399.960419552741</v>
      </c>
      <c r="R217">
        <f t="shared" si="74"/>
        <v>381.682061254254</v>
      </c>
      <c r="S217">
        <f t="shared" si="74"/>
        <v>399.296325254105</v>
      </c>
      <c r="T217">
        <f t="shared" si="74"/>
        <v>377.760452197642</v>
      </c>
      <c r="U217">
        <f t="shared" si="74"/>
        <v>336.784118075044</v>
      </c>
      <c r="V217">
        <f t="shared" si="74"/>
        <v>328.128636411721</v>
      </c>
      <c r="W217">
        <f t="shared" si="74"/>
        <v>295.403413498836</v>
      </c>
      <c r="X217">
        <f t="shared" si="74"/>
        <v>325.546546238325</v>
      </c>
      <c r="Y217">
        <f t="shared" si="74"/>
        <v>335.566311713456</v>
      </c>
      <c r="Z217">
        <f t="shared" si="74"/>
        <v>291.776045939294</v>
      </c>
      <c r="AA217">
        <f t="shared" si="74"/>
        <v>315.801566579634</v>
      </c>
      <c r="AB217">
        <f t="shared" si="74"/>
        <v>303.719180944421</v>
      </c>
      <c r="AC217">
        <f t="shared" si="74"/>
        <v>302.014119601329</v>
      </c>
      <c r="AD217">
        <f t="shared" si="74"/>
        <v>304.293465439962</v>
      </c>
      <c r="AE217">
        <f t="shared" si="74"/>
        <v>313.966480446927</v>
      </c>
      <c r="AF217">
        <f t="shared" si="74"/>
        <v>327.111213659437</v>
      </c>
      <c r="AG217">
        <f t="shared" si="74"/>
        <v>319.473684210526</v>
      </c>
      <c r="AH217">
        <f t="shared" si="74"/>
        <v>325.804770858347</v>
      </c>
      <c r="AI217">
        <f t="shared" si="74"/>
        <v>311.380650052118</v>
      </c>
      <c r="AJ217">
        <f t="shared" si="74"/>
        <v>289.319428423456</v>
      </c>
      <c r="AK217">
        <f t="shared" si="74"/>
        <v>290.911534756603</v>
      </c>
      <c r="AL217">
        <f t="shared" si="74"/>
        <v>375.264727984879</v>
      </c>
      <c r="AM217">
        <f t="shared" si="74"/>
        <v>386.051346953535</v>
      </c>
      <c r="AN217">
        <f t="shared" si="74"/>
        <v>401.87969924812</v>
      </c>
      <c r="AO217">
        <f t="shared" si="74"/>
        <v>426.661640909662</v>
      </c>
      <c r="AP217">
        <f t="shared" si="74"/>
        <v>469.542407461382</v>
      </c>
      <c r="AQ217">
        <f t="shared" si="74"/>
        <v>549.146897700123</v>
      </c>
      <c r="AR217">
        <f t="shared" si="74"/>
        <v>551.368745045003</v>
      </c>
      <c r="AS217">
        <f t="shared" si="74"/>
        <v>519.836108220604</v>
      </c>
      <c r="AT217">
        <f t="shared" si="74"/>
        <v>514.956741756448</v>
      </c>
      <c r="AU217">
        <f t="shared" si="74"/>
        <v>527.552917191341</v>
      </c>
      <c r="AV217">
        <f t="shared" si="74"/>
        <v>556.412412576656</v>
      </c>
      <c r="AW217">
        <f t="shared" ref="AW217:BC217" si="75">AW97*1000/AW37</f>
        <v>511.763848927414</v>
      </c>
      <c r="AX217">
        <f t="shared" si="75"/>
        <v>513.299248618327</v>
      </c>
      <c r="AY217">
        <f t="shared" si="75"/>
        <v>600.818617705532</v>
      </c>
      <c r="AZ217">
        <f t="shared" si="75"/>
        <v>663.425793537318</v>
      </c>
      <c r="BA217">
        <f t="shared" si="75"/>
        <v>596.849354612561</v>
      </c>
      <c r="BB217">
        <f t="shared" si="75"/>
        <v>668.395334900659</v>
      </c>
      <c r="BC217">
        <f t="shared" si="75"/>
        <v>615.855388481336</v>
      </c>
      <c r="BD217">
        <f t="shared" si="6"/>
        <v>1.07095676934268</v>
      </c>
    </row>
    <row r="218" spans="1:56">
      <c r="A218">
        <f>VLOOKUP(C218,SelectCntr!$A$2:$C$52,3,0)</f>
        <v>1</v>
      </c>
      <c r="B218" t="str">
        <f t="shared" si="43"/>
        <v>Senegal</v>
      </c>
      <c r="C218">
        <f t="shared" si="43"/>
        <v>195</v>
      </c>
      <c r="D218" t="str">
        <f t="shared" si="43"/>
        <v>Senegal</v>
      </c>
      <c r="F218" s="16" t="s">
        <v>190</v>
      </c>
      <c r="G218">
        <f t="shared" ref="G218:AV218" si="76">G98*1000/G38</f>
        <v>91.515914999355</v>
      </c>
      <c r="H218">
        <f t="shared" si="76"/>
        <v>92.7190026496887</v>
      </c>
      <c r="I218">
        <f t="shared" si="76"/>
        <v>98.149929893176</v>
      </c>
      <c r="J218">
        <f t="shared" si="76"/>
        <v>96.0700464275699</v>
      </c>
      <c r="K218">
        <f t="shared" si="76"/>
        <v>101.63411766697</v>
      </c>
      <c r="L218">
        <f t="shared" si="76"/>
        <v>95.3161981787928</v>
      </c>
      <c r="M218">
        <f t="shared" si="76"/>
        <v>100.750402727302</v>
      </c>
      <c r="N218">
        <f t="shared" si="76"/>
        <v>85.8108349522964</v>
      </c>
      <c r="O218">
        <f t="shared" si="76"/>
        <v>94.6856706839344</v>
      </c>
      <c r="P218">
        <f t="shared" si="76"/>
        <v>75.9334625140171</v>
      </c>
      <c r="Q218">
        <f t="shared" si="76"/>
        <v>104.761392676366</v>
      </c>
      <c r="R218">
        <f t="shared" si="76"/>
        <v>73.1162880958055</v>
      </c>
      <c r="S218">
        <f t="shared" si="76"/>
        <v>83.839316625403</v>
      </c>
      <c r="T218">
        <f t="shared" si="76"/>
        <v>104.122915933395</v>
      </c>
      <c r="U218">
        <f t="shared" si="76"/>
        <v>127.638053195262</v>
      </c>
      <c r="V218">
        <f t="shared" si="76"/>
        <v>116.680283432434</v>
      </c>
      <c r="W218">
        <f t="shared" si="76"/>
        <v>75.4514207223477</v>
      </c>
      <c r="X218">
        <f t="shared" si="76"/>
        <v>115.302307664998</v>
      </c>
      <c r="Y218">
        <f t="shared" si="76"/>
        <v>88.7320896243042</v>
      </c>
      <c r="Z218">
        <f t="shared" si="76"/>
        <v>77.6645483440057</v>
      </c>
      <c r="AA218">
        <f t="shared" si="76"/>
        <v>113.026212879131</v>
      </c>
      <c r="AB218">
        <f t="shared" si="76"/>
        <v>113.214829580343</v>
      </c>
      <c r="AC218">
        <f t="shared" si="76"/>
        <v>83.3178367659187</v>
      </c>
      <c r="AD218">
        <f t="shared" si="76"/>
        <v>86.4426124138295</v>
      </c>
      <c r="AE218">
        <f t="shared" si="76"/>
        <v>103.884904396004</v>
      </c>
      <c r="AF218">
        <f t="shared" si="76"/>
        <v>115.889781271534</v>
      </c>
      <c r="AG218">
        <f t="shared" si="76"/>
        <v>126.621373000873</v>
      </c>
      <c r="AH218">
        <f t="shared" si="76"/>
        <v>109.235868606096</v>
      </c>
      <c r="AI218">
        <f t="shared" si="76"/>
        <v>123.377930326575</v>
      </c>
      <c r="AJ218">
        <f t="shared" si="76"/>
        <v>111.908517379544</v>
      </c>
      <c r="AK218">
        <f t="shared" si="76"/>
        <v>118.923496963563</v>
      </c>
      <c r="AL218">
        <f t="shared" si="76"/>
        <v>107.17594625975</v>
      </c>
      <c r="AM218">
        <f t="shared" si="76"/>
        <v>117.612843722919</v>
      </c>
      <c r="AN218">
        <f t="shared" si="76"/>
        <v>113.865601366914</v>
      </c>
      <c r="AO218">
        <f t="shared" si="76"/>
        <v>127.73546267292</v>
      </c>
      <c r="AP218">
        <f t="shared" si="76"/>
        <v>117.167538840548</v>
      </c>
      <c r="AQ218">
        <f t="shared" si="76"/>
        <v>113.719254593461</v>
      </c>
      <c r="AR218">
        <f t="shared" si="76"/>
        <v>116.662087617873</v>
      </c>
      <c r="AS218">
        <f t="shared" si="76"/>
        <v>143.316949442226</v>
      </c>
      <c r="AT218">
        <f t="shared" si="76"/>
        <v>148.539257719036</v>
      </c>
      <c r="AU218">
        <f t="shared" si="76"/>
        <v>146.885496772654</v>
      </c>
      <c r="AV218">
        <f t="shared" si="76"/>
        <v>100.664968483682</v>
      </c>
      <c r="AW218">
        <f t="shared" ref="AW218:BC218" si="77">AW98*1000/AW38</f>
        <v>138.475987637028</v>
      </c>
      <c r="AX218">
        <f t="shared" si="77"/>
        <v>136.960768567986</v>
      </c>
      <c r="AY218">
        <f t="shared" si="77"/>
        <v>153.310164166432</v>
      </c>
      <c r="AZ218">
        <f t="shared" si="77"/>
        <v>145.628840939959</v>
      </c>
      <c r="BA218">
        <f t="shared" si="77"/>
        <v>133.054044816077</v>
      </c>
      <c r="BB218">
        <f t="shared" si="77"/>
        <v>171.97284303271</v>
      </c>
      <c r="BC218">
        <f t="shared" si="77"/>
        <v>175.77507776275</v>
      </c>
      <c r="BD218">
        <f t="shared" si="6"/>
        <v>1.11992908925138</v>
      </c>
    </row>
    <row r="219" spans="1:56">
      <c r="A219">
        <f>VLOOKUP(C219,SelectCntr!$A$2:$C$52,3,0)</f>
        <v>2</v>
      </c>
      <c r="B219" t="str">
        <f t="shared" si="43"/>
        <v>Seychelles</v>
      </c>
      <c r="C219">
        <f t="shared" si="43"/>
        <v>196</v>
      </c>
      <c r="D219" t="str">
        <f t="shared" si="43"/>
        <v>Seychelles</v>
      </c>
      <c r="F219" s="16" t="s">
        <v>190</v>
      </c>
      <c r="G219">
        <f t="shared" ref="G219:AV219" si="78">G99*1000/G39</f>
        <v>432.474082376016</v>
      </c>
      <c r="H219">
        <f t="shared" si="78"/>
        <v>420.737150873613</v>
      </c>
      <c r="I219">
        <f t="shared" si="78"/>
        <v>460.337615775321</v>
      </c>
      <c r="J219">
        <f t="shared" si="78"/>
        <v>451.890243902439</v>
      </c>
      <c r="K219">
        <f t="shared" si="78"/>
        <v>421.260343730108</v>
      </c>
      <c r="L219">
        <f t="shared" si="78"/>
        <v>413.772520078142</v>
      </c>
      <c r="M219">
        <f t="shared" si="78"/>
        <v>385.330094190854</v>
      </c>
      <c r="N219">
        <f t="shared" si="78"/>
        <v>377.415082580243</v>
      </c>
      <c r="O219">
        <f t="shared" si="78"/>
        <v>441.607258587168</v>
      </c>
      <c r="P219">
        <f t="shared" si="78"/>
        <v>460.133944307367</v>
      </c>
      <c r="Q219">
        <f t="shared" si="78"/>
        <v>478.956962827931</v>
      </c>
      <c r="R219">
        <f t="shared" si="78"/>
        <v>437.586393413066</v>
      </c>
      <c r="S219">
        <f t="shared" si="78"/>
        <v>476.915588930608</v>
      </c>
      <c r="T219">
        <f t="shared" si="78"/>
        <v>504.441433303222</v>
      </c>
      <c r="U219">
        <f t="shared" si="78"/>
        <v>558.075171859655</v>
      </c>
      <c r="V219">
        <f t="shared" si="78"/>
        <v>567.791215786124</v>
      </c>
      <c r="W219">
        <f t="shared" si="78"/>
        <v>610.924015996632</v>
      </c>
      <c r="X219">
        <f t="shared" si="78"/>
        <v>684.854538644026</v>
      </c>
      <c r="Y219">
        <f t="shared" si="78"/>
        <v>729.929619467971</v>
      </c>
      <c r="Z219">
        <f t="shared" si="78"/>
        <v>741.432312421724</v>
      </c>
      <c r="AA219">
        <f t="shared" si="78"/>
        <v>825.304259634888</v>
      </c>
      <c r="AB219">
        <f t="shared" si="78"/>
        <v>671.654553227875</v>
      </c>
      <c r="AC219">
        <f t="shared" si="78"/>
        <v>676.623992413466</v>
      </c>
      <c r="AD219">
        <f t="shared" si="78"/>
        <v>936.920222634508</v>
      </c>
      <c r="AE219">
        <f t="shared" si="78"/>
        <v>764.220388132947</v>
      </c>
      <c r="AF219">
        <f t="shared" si="78"/>
        <v>781.722054380665</v>
      </c>
      <c r="AG219">
        <f t="shared" si="78"/>
        <v>1043.54724964739</v>
      </c>
      <c r="AH219">
        <f t="shared" si="78"/>
        <v>1244.17009602195</v>
      </c>
      <c r="AI219">
        <f t="shared" si="78"/>
        <v>1502.63752825923</v>
      </c>
      <c r="AJ219">
        <f t="shared" si="78"/>
        <v>1628.93943546177</v>
      </c>
      <c r="AK219">
        <f t="shared" si="78"/>
        <v>1274.39916405434</v>
      </c>
      <c r="AL219">
        <f t="shared" si="78"/>
        <v>1571.10673049845</v>
      </c>
      <c r="AM219">
        <f t="shared" si="78"/>
        <v>1710.69549970777</v>
      </c>
      <c r="AN219">
        <f t="shared" si="78"/>
        <v>1451.45842403135</v>
      </c>
      <c r="AO219">
        <f t="shared" si="78"/>
        <v>1449.23954372624</v>
      </c>
      <c r="AP219">
        <f t="shared" si="78"/>
        <v>1338.70672284301</v>
      </c>
      <c r="AQ219">
        <f t="shared" si="78"/>
        <v>1511.50509241796</v>
      </c>
      <c r="AR219">
        <f t="shared" si="78"/>
        <v>1440.4296875</v>
      </c>
      <c r="AS219">
        <f t="shared" si="78"/>
        <v>1534.24942744118</v>
      </c>
      <c r="AT219">
        <f t="shared" si="78"/>
        <v>1494.42981567754</v>
      </c>
      <c r="AU219">
        <f t="shared" si="78"/>
        <v>1477.19159063864</v>
      </c>
      <c r="AV219">
        <f t="shared" si="78"/>
        <v>1343.43637093537</v>
      </c>
      <c r="AW219">
        <f t="shared" ref="AW219:BC219" si="79">AW99*1000/AW39</f>
        <v>1309.59387875221</v>
      </c>
      <c r="AX219">
        <f t="shared" si="79"/>
        <v>1157.43148629726</v>
      </c>
      <c r="AY219">
        <f t="shared" si="79"/>
        <v>859.697386519945</v>
      </c>
      <c r="AZ219">
        <f t="shared" si="79"/>
        <v>805.271828665568</v>
      </c>
      <c r="BA219">
        <f t="shared" si="79"/>
        <v>2152.51141552511</v>
      </c>
      <c r="BB219">
        <f t="shared" si="79"/>
        <v>1907.51194094659</v>
      </c>
      <c r="BC219">
        <f t="shared" si="79"/>
        <v>1996.65551839465</v>
      </c>
      <c r="BD219">
        <f t="shared" si="6"/>
        <v>3.45176355237433</v>
      </c>
    </row>
    <row r="220" spans="1:56">
      <c r="A220">
        <f>VLOOKUP(C220,SelectCntr!$A$2:$C$52,3,0)</f>
        <v>1</v>
      </c>
      <c r="B220" t="str">
        <f t="shared" si="43"/>
        <v>Sierra Leone</v>
      </c>
      <c r="C220">
        <f t="shared" si="43"/>
        <v>197</v>
      </c>
      <c r="D220" t="str">
        <f t="shared" si="43"/>
        <v>Sierra Leone</v>
      </c>
      <c r="F220" s="16" t="s">
        <v>190</v>
      </c>
      <c r="G220">
        <f t="shared" ref="G220:AV220" si="80">G100*1000/G40</f>
        <v>92.1940814893195</v>
      </c>
      <c r="H220">
        <f t="shared" si="80"/>
        <v>99.2118355590469</v>
      </c>
      <c r="I220">
        <f t="shared" si="80"/>
        <v>100.309275161728</v>
      </c>
      <c r="J220">
        <f t="shared" si="80"/>
        <v>107.277783490636</v>
      </c>
      <c r="K220">
        <f t="shared" si="80"/>
        <v>107.857658161688</v>
      </c>
      <c r="L220">
        <f t="shared" si="80"/>
        <v>112.950102364417</v>
      </c>
      <c r="M220">
        <f t="shared" si="80"/>
        <v>111.369924528849</v>
      </c>
      <c r="N220">
        <f t="shared" si="80"/>
        <v>113.814026042506</v>
      </c>
      <c r="O220">
        <f t="shared" si="80"/>
        <v>123.827200843282</v>
      </c>
      <c r="P220">
        <f t="shared" si="80"/>
        <v>118.709207266465</v>
      </c>
      <c r="Q220">
        <f t="shared" si="80"/>
        <v>118.288620341668</v>
      </c>
      <c r="R220">
        <f t="shared" si="80"/>
        <v>119.414215331111</v>
      </c>
      <c r="S220">
        <f t="shared" si="80"/>
        <v>120.189467213856</v>
      </c>
      <c r="T220">
        <f t="shared" si="80"/>
        <v>120.47097736792</v>
      </c>
      <c r="U220">
        <f t="shared" si="80"/>
        <v>128.509331424813</v>
      </c>
      <c r="V220">
        <f t="shared" si="80"/>
        <v>127.643780042047</v>
      </c>
      <c r="W220">
        <f t="shared" si="80"/>
        <v>131.233314744094</v>
      </c>
      <c r="X220">
        <f t="shared" si="80"/>
        <v>131.874726063715</v>
      </c>
      <c r="Y220">
        <f t="shared" si="80"/>
        <v>125.998214404954</v>
      </c>
      <c r="Z220">
        <f t="shared" si="80"/>
        <v>126.933950322091</v>
      </c>
      <c r="AA220">
        <f t="shared" si="80"/>
        <v>128.016788718543</v>
      </c>
      <c r="AB220">
        <f t="shared" si="80"/>
        <v>135.07963425934</v>
      </c>
      <c r="AC220">
        <f t="shared" si="80"/>
        <v>133.07502554886</v>
      </c>
      <c r="AD220">
        <f t="shared" si="80"/>
        <v>141.454644437078</v>
      </c>
      <c r="AE220">
        <f t="shared" si="80"/>
        <v>136.448308357444</v>
      </c>
      <c r="AF220">
        <f t="shared" si="80"/>
        <v>147.643842386821</v>
      </c>
      <c r="AG220">
        <f t="shared" si="80"/>
        <v>143.359130582517</v>
      </c>
      <c r="AH220">
        <f t="shared" si="80"/>
        <v>145.190573728658</v>
      </c>
      <c r="AI220">
        <f t="shared" si="80"/>
        <v>148.599507601028</v>
      </c>
      <c r="AJ220">
        <f t="shared" si="80"/>
        <v>145.653175093114</v>
      </c>
      <c r="AK220">
        <f t="shared" si="80"/>
        <v>146.335082515781</v>
      </c>
      <c r="AL220">
        <f t="shared" si="80"/>
        <v>140.982103122284</v>
      </c>
      <c r="AM220">
        <f t="shared" si="80"/>
        <v>138.184046925086</v>
      </c>
      <c r="AN220">
        <f t="shared" si="80"/>
        <v>143.406343523192</v>
      </c>
      <c r="AO220">
        <f t="shared" si="80"/>
        <v>138.5436549073</v>
      </c>
      <c r="AP220">
        <f t="shared" si="80"/>
        <v>149.538534402712</v>
      </c>
      <c r="AQ220">
        <f t="shared" si="80"/>
        <v>153.791841745917</v>
      </c>
      <c r="AR220">
        <f t="shared" si="80"/>
        <v>140.269307951317</v>
      </c>
      <c r="AS220">
        <f t="shared" si="80"/>
        <v>127.578951003843</v>
      </c>
      <c r="AT220">
        <f t="shared" si="80"/>
        <v>119.634157024613</v>
      </c>
      <c r="AU220">
        <f t="shared" si="80"/>
        <v>131.93835685745</v>
      </c>
      <c r="AV220">
        <f t="shared" si="80"/>
        <v>139.00861928003</v>
      </c>
      <c r="AW220">
        <f t="shared" ref="AW220:BC220" si="81">AW100*1000/AW40</f>
        <v>149.465877365868</v>
      </c>
      <c r="AX220">
        <f t="shared" si="81"/>
        <v>160.134645182466</v>
      </c>
      <c r="AY220">
        <f t="shared" si="81"/>
        <v>176.407301538602</v>
      </c>
      <c r="AZ220">
        <f t="shared" si="81"/>
        <v>200.900691168962</v>
      </c>
      <c r="BA220">
        <f t="shared" si="81"/>
        <v>176.107150490872</v>
      </c>
      <c r="BB220">
        <f t="shared" si="81"/>
        <v>186.869795137284</v>
      </c>
      <c r="BC220">
        <f t="shared" si="81"/>
        <v>195.069361523118</v>
      </c>
      <c r="BD220">
        <f t="shared" si="6"/>
        <v>1.00670020332199</v>
      </c>
    </row>
    <row r="221" spans="1:56">
      <c r="A221">
        <f>VLOOKUP(C221,SelectCntr!$A$2:$C$52,3,0)</f>
        <v>2</v>
      </c>
      <c r="B221" t="str">
        <f t="shared" si="43"/>
        <v>Somalia</v>
      </c>
      <c r="C221">
        <f t="shared" si="43"/>
        <v>201</v>
      </c>
      <c r="D221" t="str">
        <f t="shared" si="43"/>
        <v>Somalia</v>
      </c>
      <c r="F221" s="16" t="s">
        <v>190</v>
      </c>
      <c r="G221">
        <f t="shared" ref="G221:AV221" si="82">G101*1000/G41</f>
        <v>17.087576638324</v>
      </c>
      <c r="H221">
        <f t="shared" si="82"/>
        <v>17.6869906908522</v>
      </c>
      <c r="I221">
        <f t="shared" si="82"/>
        <v>18.6263051740354</v>
      </c>
      <c r="J221">
        <f t="shared" si="82"/>
        <v>19.3503290523159</v>
      </c>
      <c r="K221">
        <f t="shared" si="82"/>
        <v>19.9623745387643</v>
      </c>
      <c r="L221">
        <f t="shared" si="82"/>
        <v>20.720766606625</v>
      </c>
      <c r="M221">
        <f t="shared" si="82"/>
        <v>21.6024834582826</v>
      </c>
      <c r="N221">
        <f t="shared" si="82"/>
        <v>22.6352462343502</v>
      </c>
      <c r="O221">
        <f t="shared" si="82"/>
        <v>23.2151107057476</v>
      </c>
      <c r="P221">
        <f t="shared" si="82"/>
        <v>23.8899731893647</v>
      </c>
      <c r="Q221">
        <f t="shared" si="82"/>
        <v>23.7542922478553</v>
      </c>
      <c r="R221">
        <f t="shared" si="82"/>
        <v>25.1258685262575</v>
      </c>
      <c r="S221">
        <f t="shared" si="82"/>
        <v>24.0534026327231</v>
      </c>
      <c r="T221">
        <f t="shared" si="82"/>
        <v>22.9837451080638</v>
      </c>
      <c r="U221">
        <f t="shared" si="82"/>
        <v>25.112754970615</v>
      </c>
      <c r="V221">
        <f t="shared" si="82"/>
        <v>25.3891925528054</v>
      </c>
      <c r="W221">
        <f t="shared" si="82"/>
        <v>26.7793234536782</v>
      </c>
      <c r="X221">
        <f t="shared" si="82"/>
        <v>27.9291332531959</v>
      </c>
      <c r="Y221">
        <f t="shared" si="82"/>
        <v>28.3803215273756</v>
      </c>
      <c r="Z221">
        <f t="shared" si="82"/>
        <v>29.6592420982577</v>
      </c>
      <c r="AA221">
        <f t="shared" si="82"/>
        <v>30.5644924817041</v>
      </c>
      <c r="AB221">
        <f t="shared" si="82"/>
        <v>31.7709093918103</v>
      </c>
      <c r="AC221">
        <f t="shared" si="82"/>
        <v>30.6571123653869</v>
      </c>
      <c r="AD221">
        <f t="shared" si="82"/>
        <v>30.2844340187054</v>
      </c>
      <c r="AE221">
        <f t="shared" si="82"/>
        <v>32.4842914341823</v>
      </c>
      <c r="AF221">
        <f t="shared" si="82"/>
        <v>32.3511780430401</v>
      </c>
      <c r="AG221">
        <f t="shared" si="82"/>
        <v>34.4044210545451</v>
      </c>
      <c r="AH221">
        <f t="shared" si="82"/>
        <v>35.5568305070019</v>
      </c>
      <c r="AI221">
        <f t="shared" si="82"/>
        <v>35.8954186573159</v>
      </c>
      <c r="AJ221">
        <f t="shared" si="82"/>
        <v>33.3688356293761</v>
      </c>
      <c r="AK221">
        <f t="shared" si="82"/>
        <v>27.5166822719918</v>
      </c>
      <c r="AL221">
        <f t="shared" si="82"/>
        <v>24.6244576400181</v>
      </c>
      <c r="AM221">
        <f t="shared" si="82"/>
        <v>26.9963224496841</v>
      </c>
      <c r="AN221">
        <f t="shared" si="82"/>
        <v>30.2937340431812</v>
      </c>
      <c r="AO221">
        <f t="shared" si="82"/>
        <v>31.3869635470646</v>
      </c>
      <c r="AP221">
        <f t="shared" si="82"/>
        <v>32.1864115450283</v>
      </c>
      <c r="AQ221">
        <f t="shared" si="82"/>
        <v>33.6617383667402</v>
      </c>
      <c r="AR221">
        <f t="shared" si="82"/>
        <v>33.2329456407504</v>
      </c>
      <c r="AS221">
        <f t="shared" si="82"/>
        <v>33.2403920698003</v>
      </c>
      <c r="AT221">
        <f t="shared" si="82"/>
        <v>33.8710594514179</v>
      </c>
      <c r="AU221">
        <f t="shared" si="82"/>
        <v>33.0772331647778</v>
      </c>
      <c r="AV221">
        <f t="shared" si="82"/>
        <v>34.4753229087282</v>
      </c>
      <c r="AW221">
        <f t="shared" ref="AW221:BC221" si="83">AW101*1000/AW41</f>
        <v>34.7280722583473</v>
      </c>
      <c r="AX221">
        <f t="shared" si="83"/>
        <v>35.0610023742679</v>
      </c>
      <c r="AY221">
        <f t="shared" si="83"/>
        <v>36.0740942573457</v>
      </c>
      <c r="AZ221">
        <f t="shared" si="83"/>
        <v>36.96768665237</v>
      </c>
      <c r="BA221">
        <f t="shared" si="83"/>
        <v>36.5901023828019</v>
      </c>
      <c r="BB221">
        <f t="shared" si="83"/>
        <v>35.2979013699069</v>
      </c>
      <c r="BC221">
        <f t="shared" si="83"/>
        <v>36.3569824474938</v>
      </c>
      <c r="BD221">
        <f t="shared" si="6"/>
        <v>1.35242774985036</v>
      </c>
    </row>
    <row r="222" spans="1:56">
      <c r="A222">
        <f>VLOOKUP(C222,SelectCntr!$A$2:$C$52,3,0)</f>
        <v>3</v>
      </c>
      <c r="B222" t="str">
        <f t="shared" ref="B222:D238" si="84">B102</f>
        <v>South Africa</v>
      </c>
      <c r="C222">
        <f t="shared" si="84"/>
        <v>202</v>
      </c>
      <c r="D222" t="str">
        <f t="shared" si="84"/>
        <v>South Africa</v>
      </c>
      <c r="F222" s="16" t="s">
        <v>190</v>
      </c>
      <c r="G222">
        <f t="shared" ref="G222:AV222" si="85">G102*1000/G42</f>
        <v>51.5247514158049</v>
      </c>
      <c r="H222">
        <f t="shared" si="85"/>
        <v>52.6796862507434</v>
      </c>
      <c r="I222">
        <f t="shared" si="85"/>
        <v>55.8646887349383</v>
      </c>
      <c r="J222">
        <f t="shared" si="85"/>
        <v>54.8120462031595</v>
      </c>
      <c r="K222">
        <f t="shared" si="85"/>
        <v>58.2334415425417</v>
      </c>
      <c r="L222">
        <f t="shared" si="85"/>
        <v>61.2354017310786</v>
      </c>
      <c r="M222">
        <f t="shared" si="85"/>
        <v>72.118080281659</v>
      </c>
      <c r="N222">
        <f t="shared" si="85"/>
        <v>64.3137862863405</v>
      </c>
      <c r="O222">
        <f t="shared" si="85"/>
        <v>68.1261071492693</v>
      </c>
      <c r="P222">
        <f t="shared" si="85"/>
        <v>66.7587732482365</v>
      </c>
      <c r="Q222">
        <f t="shared" si="85"/>
        <v>74.1624983070211</v>
      </c>
      <c r="R222">
        <f t="shared" si="85"/>
        <v>79.3730571177505</v>
      </c>
      <c r="S222">
        <f t="shared" si="85"/>
        <v>69.6422076073221</v>
      </c>
      <c r="T222">
        <f t="shared" si="85"/>
        <v>82.7528491130225</v>
      </c>
      <c r="U222">
        <f t="shared" si="85"/>
        <v>81.160270977167</v>
      </c>
      <c r="V222">
        <f t="shared" si="85"/>
        <v>80.6923174998136</v>
      </c>
      <c r="W222">
        <f t="shared" si="85"/>
        <v>85.4330898249426</v>
      </c>
      <c r="X222">
        <f t="shared" si="85"/>
        <v>89.6965008977512</v>
      </c>
      <c r="Y222">
        <f t="shared" si="85"/>
        <v>88.7575663997938</v>
      </c>
      <c r="Z222">
        <f t="shared" si="85"/>
        <v>92.5220216002119</v>
      </c>
      <c r="AA222">
        <f t="shared" si="85"/>
        <v>100.509742666753</v>
      </c>
      <c r="AB222">
        <f t="shared" si="85"/>
        <v>92.6868478260942</v>
      </c>
      <c r="AC222">
        <f t="shared" si="85"/>
        <v>82.2239315594572</v>
      </c>
      <c r="AD222">
        <f t="shared" si="85"/>
        <v>88.3883880513779</v>
      </c>
      <c r="AE222">
        <f t="shared" si="85"/>
        <v>93.496717481183</v>
      </c>
      <c r="AF222">
        <f t="shared" si="85"/>
        <v>91.7529643086612</v>
      </c>
      <c r="AG222">
        <f t="shared" si="85"/>
        <v>95.828745303477</v>
      </c>
      <c r="AH222">
        <f t="shared" si="85"/>
        <v>96.9541813173568</v>
      </c>
      <c r="AI222">
        <f t="shared" si="85"/>
        <v>102.663832889273</v>
      </c>
      <c r="AJ222">
        <f t="shared" si="85"/>
        <v>102.015457072834</v>
      </c>
      <c r="AK222">
        <f t="shared" si="85"/>
        <v>103.823395287835</v>
      </c>
      <c r="AL222">
        <f t="shared" si="85"/>
        <v>89.6388030774659</v>
      </c>
      <c r="AM222">
        <f t="shared" si="85"/>
        <v>100.103175882851</v>
      </c>
      <c r="AN222">
        <f t="shared" si="85"/>
        <v>104.8935338594</v>
      </c>
      <c r="AO222">
        <f t="shared" si="85"/>
        <v>92.1800426841308</v>
      </c>
      <c r="AP222">
        <f t="shared" si="85"/>
        <v>106.083406610542</v>
      </c>
      <c r="AQ222">
        <f t="shared" si="85"/>
        <v>107.747125947366</v>
      </c>
      <c r="AR222">
        <f t="shared" si="85"/>
        <v>103.57888468695</v>
      </c>
      <c r="AS222">
        <f t="shared" si="85"/>
        <v>109.359471589598</v>
      </c>
      <c r="AT222">
        <f t="shared" si="85"/>
        <v>119.480755622294</v>
      </c>
      <c r="AU222">
        <f t="shared" si="85"/>
        <v>112.49418483514</v>
      </c>
      <c r="AV222">
        <f t="shared" si="85"/>
        <v>119.835306274083</v>
      </c>
      <c r="AW222">
        <f t="shared" ref="AW222:BC222" si="86">AW102*1000/AW42</f>
        <v>119.071956234426</v>
      </c>
      <c r="AX222">
        <f t="shared" si="86"/>
        <v>122.551261004971</v>
      </c>
      <c r="AY222">
        <f t="shared" si="86"/>
        <v>128.716127100696</v>
      </c>
      <c r="AZ222">
        <f t="shared" si="86"/>
        <v>126.66351565673</v>
      </c>
      <c r="BA222">
        <f t="shared" si="86"/>
        <v>127.415870327982</v>
      </c>
      <c r="BB222">
        <f t="shared" si="86"/>
        <v>141.282657455106</v>
      </c>
      <c r="BC222">
        <f t="shared" si="86"/>
        <v>138.690279279788</v>
      </c>
      <c r="BD222">
        <f t="shared" si="6"/>
        <v>1.76381324404731</v>
      </c>
    </row>
    <row r="223" s="59" customFormat="1" spans="1:56">
      <c r="A223">
        <f>VLOOKUP(C223,SelectCntr!$A$2:$C$52,3,0)</f>
        <v>0</v>
      </c>
      <c r="B223" s="59" t="str">
        <f t="shared" si="84"/>
        <v>Western Sahara</v>
      </c>
      <c r="C223" s="59">
        <f t="shared" si="84"/>
        <v>205</v>
      </c>
      <c r="D223" s="59" t="str">
        <f t="shared" si="84"/>
        <v>Western Sahara</v>
      </c>
      <c r="F223" s="16" t="s">
        <v>190</v>
      </c>
      <c r="G223" s="59">
        <f t="shared" ref="G223:AV223" si="87">G103*1000/G43</f>
        <v>0.4346</v>
      </c>
      <c r="H223" s="59">
        <f t="shared" si="87"/>
        <v>0.2486</v>
      </c>
      <c r="I223" s="59">
        <f t="shared" si="87"/>
        <v>0.2438</v>
      </c>
      <c r="J223" s="59">
        <f t="shared" si="87"/>
        <v>0.248</v>
      </c>
      <c r="K223" s="59">
        <f t="shared" si="87"/>
        <v>0.2122</v>
      </c>
      <c r="L223" s="59">
        <f t="shared" si="87"/>
        <v>0.3676</v>
      </c>
      <c r="M223" s="59">
        <f t="shared" si="87"/>
        <v>0.456</v>
      </c>
      <c r="N223" s="59">
        <f t="shared" si="87"/>
        <v>0.613065738603246</v>
      </c>
      <c r="O223" s="59">
        <f t="shared" si="87"/>
        <v>0.773404174063127</v>
      </c>
      <c r="P223" s="59">
        <f t="shared" si="87"/>
        <v>0.842560712757577</v>
      </c>
      <c r="Q223" s="59">
        <f t="shared" si="87"/>
        <v>0.866953785125025</v>
      </c>
      <c r="R223" s="59">
        <f t="shared" si="87"/>
        <v>0.924337488153364</v>
      </c>
      <c r="S223" s="59">
        <f t="shared" si="87"/>
        <v>0.88154435213788</v>
      </c>
      <c r="T223" s="59">
        <f t="shared" si="87"/>
        <v>0.881535539338199</v>
      </c>
      <c r="U223" s="59">
        <f t="shared" si="87"/>
        <v>0.925522343297011</v>
      </c>
      <c r="V223" s="59">
        <f t="shared" si="87"/>
        <v>0.968690019193858</v>
      </c>
      <c r="W223" s="59">
        <f t="shared" si="87"/>
        <v>1.00045984365316</v>
      </c>
      <c r="X223" s="59">
        <f t="shared" si="87"/>
        <v>1.04278288684526</v>
      </c>
      <c r="Y223" s="59">
        <f t="shared" si="87"/>
        <v>1.06777289084366</v>
      </c>
      <c r="Z223" s="59">
        <f t="shared" si="87"/>
        <v>1.0711072906463</v>
      </c>
      <c r="AA223" s="59">
        <f t="shared" si="87"/>
        <v>1.09909441656838</v>
      </c>
      <c r="AB223" s="59">
        <f t="shared" si="87"/>
        <v>1.09969414069528</v>
      </c>
      <c r="AC223" s="59">
        <f t="shared" si="87"/>
        <v>1.12765872381257</v>
      </c>
      <c r="AD223" s="59">
        <f t="shared" si="87"/>
        <v>1.14884855269471</v>
      </c>
      <c r="AE223" s="59">
        <f t="shared" si="87"/>
        <v>1.1752123938031</v>
      </c>
      <c r="AF223" s="59">
        <f t="shared" si="87"/>
        <v>1.19677767560868</v>
      </c>
      <c r="AG223" s="59">
        <f t="shared" si="87"/>
        <v>1.21736696917603</v>
      </c>
      <c r="AH223" s="59">
        <f t="shared" si="87"/>
        <v>1.24212925020489</v>
      </c>
      <c r="AI223" s="59">
        <f t="shared" si="87"/>
        <v>1.26029423522827</v>
      </c>
      <c r="AJ223" s="59">
        <f t="shared" si="87"/>
        <v>1.28145675508205</v>
      </c>
      <c r="AK223" s="59">
        <f t="shared" si="87"/>
        <v>1.30241854887068</v>
      </c>
      <c r="AL223" s="59">
        <f t="shared" si="87"/>
        <v>1.3161534501009</v>
      </c>
      <c r="AM223" s="59">
        <f t="shared" si="87"/>
        <v>1.32917591093522</v>
      </c>
      <c r="AN223" s="59">
        <f t="shared" si="87"/>
        <v>1.36046507676553</v>
      </c>
      <c r="AO223" s="59">
        <f t="shared" si="87"/>
        <v>1.35933002878158</v>
      </c>
      <c r="AP223" s="59">
        <f t="shared" si="87"/>
        <v>1.39709461873765</v>
      </c>
      <c r="AQ223" s="59">
        <f t="shared" si="87"/>
        <v>1.39108188595527</v>
      </c>
      <c r="AR223" s="59">
        <f t="shared" si="87"/>
        <v>1.42348626434678</v>
      </c>
      <c r="AS223" s="59">
        <f t="shared" si="87"/>
        <v>1.42383179437982</v>
      </c>
      <c r="AT223" s="59">
        <f t="shared" si="87"/>
        <v>1.42725782593052</v>
      </c>
      <c r="AU223" s="59">
        <f t="shared" si="87"/>
        <v>1.43174095542674</v>
      </c>
      <c r="AV223" s="59">
        <f t="shared" si="87"/>
        <v>1.43165553911966</v>
      </c>
      <c r="AW223" s="59">
        <f t="shared" ref="AW223:BC223" si="88">AW103*1000/AW43</f>
        <v>1.49156204044568</v>
      </c>
      <c r="AX223" s="59">
        <f t="shared" si="88"/>
        <v>1.49525237381309</v>
      </c>
      <c r="AY223" s="59">
        <f t="shared" si="88"/>
        <v>1.48870677593444</v>
      </c>
      <c r="AZ223" s="59">
        <f t="shared" si="88"/>
        <v>1.43348325837081</v>
      </c>
      <c r="BA223" s="59">
        <f t="shared" si="88"/>
        <v>1.45524327349778</v>
      </c>
      <c r="BB223" s="59">
        <f t="shared" si="88"/>
        <v>1.44913052168699</v>
      </c>
      <c r="BC223" s="59">
        <f t="shared" si="88"/>
        <v>1.43966249178535</v>
      </c>
      <c r="BD223">
        <f t="shared" si="6"/>
        <v>3.12609118153238</v>
      </c>
    </row>
    <row r="224" spans="1:56">
      <c r="A224">
        <f>VLOOKUP(C224,SelectCntr!$A$2:$C$52,3,0)</f>
        <v>2</v>
      </c>
      <c r="B224" t="str">
        <f t="shared" si="84"/>
        <v>Sudan</v>
      </c>
      <c r="C224">
        <f t="shared" si="84"/>
        <v>206</v>
      </c>
      <c r="D224" t="str">
        <f t="shared" si="84"/>
        <v>Sudan</v>
      </c>
      <c r="F224" s="16" t="s">
        <v>190</v>
      </c>
      <c r="G224">
        <f t="shared" ref="G224:AV224" si="89">G104*1000/G44</f>
        <v>21.5210710975422</v>
      </c>
      <c r="H224">
        <f t="shared" si="89"/>
        <v>23.1642088766614</v>
      </c>
      <c r="I224">
        <f t="shared" si="89"/>
        <v>23.4590832037423</v>
      </c>
      <c r="J224">
        <f t="shared" si="89"/>
        <v>21.8962407657086</v>
      </c>
      <c r="K224">
        <f t="shared" si="89"/>
        <v>22.7006982628641</v>
      </c>
      <c r="L224">
        <f t="shared" si="89"/>
        <v>23.0334830716254</v>
      </c>
      <c r="M224">
        <f t="shared" si="89"/>
        <v>26.1230008616062</v>
      </c>
      <c r="N224">
        <f t="shared" si="89"/>
        <v>24.4862383125897</v>
      </c>
      <c r="O224">
        <f t="shared" si="89"/>
        <v>26.9969759783695</v>
      </c>
      <c r="P224">
        <f t="shared" si="89"/>
        <v>27.9378750553262</v>
      </c>
      <c r="Q224">
        <f t="shared" si="89"/>
        <v>28.8328251053665</v>
      </c>
      <c r="R224">
        <f t="shared" si="89"/>
        <v>29.0120488323004</v>
      </c>
      <c r="S224">
        <f t="shared" si="89"/>
        <v>28.9030073824994</v>
      </c>
      <c r="T224">
        <f t="shared" si="89"/>
        <v>32.5556589092299</v>
      </c>
      <c r="U224">
        <f t="shared" si="89"/>
        <v>32.5401420848015</v>
      </c>
      <c r="V224">
        <f t="shared" si="89"/>
        <v>31.8500989768418</v>
      </c>
      <c r="W224">
        <f t="shared" si="89"/>
        <v>34.4513587175959</v>
      </c>
      <c r="X224">
        <f t="shared" si="89"/>
        <v>35.7485993399429</v>
      </c>
      <c r="Y224">
        <f t="shared" si="89"/>
        <v>34.5551153941869</v>
      </c>
      <c r="Z224">
        <f t="shared" si="89"/>
        <v>36.3029282307864</v>
      </c>
      <c r="AA224">
        <f t="shared" si="89"/>
        <v>39.8806098645505</v>
      </c>
      <c r="AB224">
        <f t="shared" si="89"/>
        <v>36.6284542662698</v>
      </c>
      <c r="AC224">
        <f t="shared" si="89"/>
        <v>38.2156010348719</v>
      </c>
      <c r="AD224">
        <f t="shared" si="89"/>
        <v>35.0033313914619</v>
      </c>
      <c r="AE224">
        <f t="shared" si="89"/>
        <v>39.5399794113903</v>
      </c>
      <c r="AF224">
        <f t="shared" si="89"/>
        <v>37.3687439317975</v>
      </c>
      <c r="AG224">
        <f t="shared" si="89"/>
        <v>34.883464385825</v>
      </c>
      <c r="AH224">
        <f t="shared" si="89"/>
        <v>37.4293932664399</v>
      </c>
      <c r="AI224">
        <f t="shared" si="89"/>
        <v>33.1508306491556</v>
      </c>
      <c r="AJ224">
        <f t="shared" si="89"/>
        <v>33.5140030459668</v>
      </c>
      <c r="AK224">
        <f t="shared" si="89"/>
        <v>38.6751980003218</v>
      </c>
      <c r="AL224">
        <f t="shared" si="89"/>
        <v>41.2046952003584</v>
      </c>
      <c r="AM224">
        <f t="shared" si="89"/>
        <v>39.0152108364248</v>
      </c>
      <c r="AN224">
        <f t="shared" si="89"/>
        <v>43.4793618922725</v>
      </c>
      <c r="AO224">
        <f t="shared" si="89"/>
        <v>45.3139546147319</v>
      </c>
      <c r="AP224">
        <f t="shared" si="89"/>
        <v>48.9502228048014</v>
      </c>
      <c r="AQ224">
        <f t="shared" si="89"/>
        <v>48.3617104148818</v>
      </c>
      <c r="AR224">
        <f t="shared" si="89"/>
        <v>50.4168933992646</v>
      </c>
      <c r="AS224">
        <f t="shared" si="89"/>
        <v>51.0915394783399</v>
      </c>
      <c r="AT224">
        <f t="shared" si="89"/>
        <v>53.1691897690309</v>
      </c>
      <c r="AU224">
        <f t="shared" si="89"/>
        <v>57.9512819466256</v>
      </c>
      <c r="AV224">
        <f t="shared" si="89"/>
        <v>58.4617603416221</v>
      </c>
      <c r="AW224">
        <f t="shared" ref="AW224:BC224" si="90">AW104*1000/AW44</f>
        <v>61.8418348500425</v>
      </c>
      <c r="AX224">
        <f t="shared" si="90"/>
        <v>61.6389218158766</v>
      </c>
      <c r="AY224">
        <f t="shared" si="90"/>
        <v>61.4224991501551</v>
      </c>
      <c r="AZ224">
        <f t="shared" si="90"/>
        <v>62.1801826662142</v>
      </c>
      <c r="BA224">
        <f t="shared" si="90"/>
        <v>63.5342660292622</v>
      </c>
      <c r="BB224">
        <f t="shared" si="90"/>
        <v>61.7132842127174</v>
      </c>
      <c r="BC224">
        <f t="shared" si="90"/>
        <v>63.0460543992884</v>
      </c>
      <c r="BD224">
        <f t="shared" si="6"/>
        <v>2.23277975379408</v>
      </c>
    </row>
    <row r="225" spans="1:56">
      <c r="A225">
        <f>VLOOKUP(C225,SelectCntr!$A$2:$C$52,3,0)</f>
        <v>3</v>
      </c>
      <c r="B225" t="str">
        <f t="shared" si="84"/>
        <v>Swaziland</v>
      </c>
      <c r="C225">
        <f t="shared" si="84"/>
        <v>209</v>
      </c>
      <c r="D225" t="str">
        <f t="shared" si="84"/>
        <v>Swaziland</v>
      </c>
      <c r="F225" s="16" t="s">
        <v>190</v>
      </c>
      <c r="G225">
        <f t="shared" ref="G225:AV225" si="91">G105*1000/G45</f>
        <v>65.8141955731681</v>
      </c>
      <c r="H225">
        <f t="shared" si="91"/>
        <v>67.3114595520585</v>
      </c>
      <c r="I225">
        <f t="shared" si="91"/>
        <v>72.9781159505055</v>
      </c>
      <c r="J225">
        <f t="shared" si="91"/>
        <v>70.2226056053455</v>
      </c>
      <c r="K225">
        <f t="shared" si="91"/>
        <v>68.5970341033388</v>
      </c>
      <c r="L225">
        <f t="shared" si="91"/>
        <v>79.7646983015535</v>
      </c>
      <c r="M225">
        <f t="shared" si="91"/>
        <v>87.0869990485354</v>
      </c>
      <c r="N225">
        <f t="shared" si="91"/>
        <v>83.2376113639351</v>
      </c>
      <c r="O225">
        <f t="shared" si="91"/>
        <v>85.6741144963008</v>
      </c>
      <c r="P225">
        <f t="shared" si="91"/>
        <v>97.2377092064029</v>
      </c>
      <c r="Q225">
        <f t="shared" si="91"/>
        <v>101.77501199608</v>
      </c>
      <c r="R225">
        <f t="shared" si="91"/>
        <v>110.527685636166</v>
      </c>
      <c r="S225">
        <f t="shared" si="91"/>
        <v>107.284205193775</v>
      </c>
      <c r="T225">
        <f t="shared" si="91"/>
        <v>118.978064254952</v>
      </c>
      <c r="U225">
        <f t="shared" si="91"/>
        <v>139.263805595739</v>
      </c>
      <c r="V225">
        <f t="shared" si="91"/>
        <v>135.88955640801</v>
      </c>
      <c r="W225">
        <f t="shared" si="91"/>
        <v>126.784365607513</v>
      </c>
      <c r="X225">
        <f t="shared" si="91"/>
        <v>148.746411856884</v>
      </c>
      <c r="Y225">
        <f t="shared" si="91"/>
        <v>148.214059409743</v>
      </c>
      <c r="Z225">
        <f t="shared" si="91"/>
        <v>174.755409708078</v>
      </c>
      <c r="AA225">
        <f t="shared" si="91"/>
        <v>182.776341991747</v>
      </c>
      <c r="AB225">
        <f t="shared" si="91"/>
        <v>178.119795993202</v>
      </c>
      <c r="AC225">
        <f t="shared" si="91"/>
        <v>179.741701019402</v>
      </c>
      <c r="AD225">
        <f t="shared" si="91"/>
        <v>195.521302221659</v>
      </c>
      <c r="AE225">
        <f t="shared" si="91"/>
        <v>194.566873403924</v>
      </c>
      <c r="AF225">
        <f t="shared" si="91"/>
        <v>204.718317475275</v>
      </c>
      <c r="AG225">
        <f t="shared" si="91"/>
        <v>204.547142888096</v>
      </c>
      <c r="AH225">
        <f t="shared" si="91"/>
        <v>202.835640597827</v>
      </c>
      <c r="AI225">
        <f t="shared" si="91"/>
        <v>210.800983665541</v>
      </c>
      <c r="AJ225">
        <f t="shared" si="91"/>
        <v>220.421972781071</v>
      </c>
      <c r="AK225">
        <f t="shared" si="91"/>
        <v>234.777262855194</v>
      </c>
      <c r="AL225">
        <f t="shared" si="91"/>
        <v>224.277011082337</v>
      </c>
      <c r="AM225">
        <f t="shared" si="91"/>
        <v>214.672863806896</v>
      </c>
      <c r="AN225">
        <f t="shared" si="91"/>
        <v>213.39932367215</v>
      </c>
      <c r="AO225">
        <f t="shared" si="91"/>
        <v>198.594357795525</v>
      </c>
      <c r="AP225">
        <f t="shared" si="91"/>
        <v>210.221556578716</v>
      </c>
      <c r="AQ225">
        <f t="shared" si="91"/>
        <v>206.505630746978</v>
      </c>
      <c r="AR225">
        <f t="shared" si="91"/>
        <v>204.446869095457</v>
      </c>
      <c r="AS225">
        <f t="shared" si="91"/>
        <v>217.784427455883</v>
      </c>
      <c r="AT225">
        <f t="shared" si="91"/>
        <v>207.307963629686</v>
      </c>
      <c r="AU225">
        <f t="shared" si="91"/>
        <v>206.751684487286</v>
      </c>
      <c r="AV225">
        <f t="shared" si="91"/>
        <v>223.867849642796</v>
      </c>
      <c r="AW225">
        <f t="shared" ref="AW225:BC225" si="92">AW105*1000/AW45</f>
        <v>221.597018044657</v>
      </c>
      <c r="AX225">
        <f t="shared" si="92"/>
        <v>230.30856196687</v>
      </c>
      <c r="AY225">
        <f t="shared" si="92"/>
        <v>243.557782765918</v>
      </c>
      <c r="AZ225">
        <f t="shared" si="92"/>
        <v>244.937008102494</v>
      </c>
      <c r="BA225">
        <f t="shared" si="92"/>
        <v>238.996467216021</v>
      </c>
      <c r="BB225">
        <f t="shared" si="92"/>
        <v>243.039801758696</v>
      </c>
      <c r="BC225">
        <f t="shared" si="92"/>
        <v>241.012045043524</v>
      </c>
      <c r="BD225">
        <f t="shared" si="6"/>
        <v>2.79587693579528</v>
      </c>
    </row>
    <row r="226" spans="1:56">
      <c r="A226">
        <f>VLOOKUP(C226,SelectCntr!$A$2:$C$52,3,0)</f>
        <v>2</v>
      </c>
      <c r="B226" t="str">
        <f t="shared" si="84"/>
        <v>United Republic of Tanzania</v>
      </c>
      <c r="C226">
        <f t="shared" si="84"/>
        <v>215</v>
      </c>
      <c r="D226" t="str">
        <f t="shared" si="84"/>
        <v>United Republic of Tanzania</v>
      </c>
      <c r="F226" s="16" t="s">
        <v>190</v>
      </c>
      <c r="G226">
        <f t="shared" ref="G226:AV226" si="93">G106*1000/G46</f>
        <v>71.4581270342035</v>
      </c>
      <c r="H226">
        <f t="shared" si="93"/>
        <v>73.9994530637854</v>
      </c>
      <c r="I226">
        <f t="shared" si="93"/>
        <v>79.4067172682503</v>
      </c>
      <c r="J226">
        <f t="shared" si="93"/>
        <v>80.2483451371239</v>
      </c>
      <c r="K226">
        <f t="shared" si="93"/>
        <v>82.3111930180779</v>
      </c>
      <c r="L226">
        <f t="shared" si="93"/>
        <v>82.689219359977</v>
      </c>
      <c r="M226">
        <f t="shared" si="93"/>
        <v>82.0822476773657</v>
      </c>
      <c r="N226">
        <f t="shared" si="93"/>
        <v>79.5877920566694</v>
      </c>
      <c r="O226">
        <f t="shared" si="93"/>
        <v>82.2247086040781</v>
      </c>
      <c r="P226">
        <f t="shared" si="93"/>
        <v>85.3200887871145</v>
      </c>
      <c r="Q226">
        <f t="shared" si="93"/>
        <v>79.7877662300843</v>
      </c>
      <c r="R226">
        <f t="shared" si="93"/>
        <v>80.0998029498506</v>
      </c>
      <c r="S226">
        <f t="shared" si="93"/>
        <v>83.2063892566291</v>
      </c>
      <c r="T226">
        <f t="shared" si="93"/>
        <v>83.366978566046</v>
      </c>
      <c r="U226">
        <f t="shared" si="93"/>
        <v>91.774615651264</v>
      </c>
      <c r="V226">
        <f t="shared" si="93"/>
        <v>93.7665970089074</v>
      </c>
      <c r="W226">
        <f t="shared" si="93"/>
        <v>98.4503032030066</v>
      </c>
      <c r="X226">
        <f t="shared" si="93"/>
        <v>98.6235649523956</v>
      </c>
      <c r="Y226">
        <f t="shared" si="93"/>
        <v>103.713841067828</v>
      </c>
      <c r="Z226">
        <f t="shared" si="93"/>
        <v>97.7249058401026</v>
      </c>
      <c r="AA226">
        <f t="shared" si="93"/>
        <v>102.205314486243</v>
      </c>
      <c r="AB226">
        <f t="shared" si="93"/>
        <v>108.075226739558</v>
      </c>
      <c r="AC226">
        <f t="shared" si="93"/>
        <v>111.941446045975</v>
      </c>
      <c r="AD226">
        <f t="shared" si="93"/>
        <v>113.818387757633</v>
      </c>
      <c r="AE226">
        <f t="shared" si="93"/>
        <v>116.384050586418</v>
      </c>
      <c r="AF226">
        <f t="shared" si="93"/>
        <v>118.916015188887</v>
      </c>
      <c r="AG226">
        <f t="shared" si="93"/>
        <v>118.487413429447</v>
      </c>
      <c r="AH226">
        <f t="shared" si="93"/>
        <v>118.044580046989</v>
      </c>
      <c r="AI226">
        <f t="shared" si="93"/>
        <v>123.16592477373</v>
      </c>
      <c r="AJ226">
        <f t="shared" si="93"/>
        <v>126.656467708716</v>
      </c>
      <c r="AK226">
        <f t="shared" si="93"/>
        <v>127.709478280971</v>
      </c>
      <c r="AL226">
        <f t="shared" si="93"/>
        <v>122.707357071235</v>
      </c>
      <c r="AM226">
        <f t="shared" si="93"/>
        <v>122.81709774555</v>
      </c>
      <c r="AN226">
        <f t="shared" si="93"/>
        <v>121.238686701059</v>
      </c>
      <c r="AO226">
        <f t="shared" si="93"/>
        <v>132.275110421184</v>
      </c>
      <c r="AP226">
        <f t="shared" si="93"/>
        <v>131.592686256865</v>
      </c>
      <c r="AQ226">
        <f t="shared" si="93"/>
        <v>124.061073205787</v>
      </c>
      <c r="AR226">
        <f t="shared" si="93"/>
        <v>130.641571995049</v>
      </c>
      <c r="AS226">
        <f t="shared" si="93"/>
        <v>143.441854494527</v>
      </c>
      <c r="AT226">
        <f t="shared" si="93"/>
        <v>136.953433740128</v>
      </c>
      <c r="AU226">
        <f t="shared" si="93"/>
        <v>151.373603092169</v>
      </c>
      <c r="AV226">
        <f t="shared" si="93"/>
        <v>172.219965694778</v>
      </c>
      <c r="AW226">
        <f t="shared" ref="AW226:BC226" si="94">AW106*1000/AW46</f>
        <v>148.933088590859</v>
      </c>
      <c r="AX226">
        <f t="shared" si="94"/>
        <v>175.926391622023</v>
      </c>
      <c r="AY226">
        <f t="shared" si="94"/>
        <v>173.450970213161</v>
      </c>
      <c r="AZ226">
        <f t="shared" si="94"/>
        <v>190.321741322557</v>
      </c>
      <c r="BA226">
        <f t="shared" si="94"/>
        <v>187.797793736338</v>
      </c>
      <c r="BB226">
        <f t="shared" si="94"/>
        <v>183.131768243703</v>
      </c>
      <c r="BC226">
        <f t="shared" si="94"/>
        <v>187.131455207587</v>
      </c>
      <c r="BD226">
        <f t="shared" si="6"/>
        <v>1.94049378959105</v>
      </c>
    </row>
    <row r="227" spans="1:56">
      <c r="A227">
        <f>VLOOKUP(C227,SelectCntr!$A$2:$C$52,3,0)</f>
        <v>1</v>
      </c>
      <c r="B227" t="str">
        <f t="shared" si="84"/>
        <v>Togo</v>
      </c>
      <c r="C227">
        <f t="shared" si="84"/>
        <v>217</v>
      </c>
      <c r="D227" t="str">
        <f t="shared" si="84"/>
        <v>Togo</v>
      </c>
      <c r="F227" s="16" t="s">
        <v>190</v>
      </c>
      <c r="G227">
        <f t="shared" ref="G227:AV227" si="95">G107*1000/G47</f>
        <v>135.715953082942</v>
      </c>
      <c r="H227">
        <f t="shared" si="95"/>
        <v>137.256200218176</v>
      </c>
      <c r="I227">
        <f t="shared" si="95"/>
        <v>139.236669553384</v>
      </c>
      <c r="J227">
        <f t="shared" si="95"/>
        <v>140.116147180255</v>
      </c>
      <c r="K227">
        <f t="shared" si="95"/>
        <v>138.711798256879</v>
      </c>
      <c r="L227">
        <f t="shared" si="95"/>
        <v>132.591323517079</v>
      </c>
      <c r="M227">
        <f t="shared" si="95"/>
        <v>140.345998682396</v>
      </c>
      <c r="N227">
        <f t="shared" si="95"/>
        <v>151.595888332996</v>
      </c>
      <c r="O227">
        <f t="shared" si="95"/>
        <v>164.230132561739</v>
      </c>
      <c r="P227">
        <f t="shared" si="95"/>
        <v>165.300799066121</v>
      </c>
      <c r="Q227">
        <f t="shared" si="95"/>
        <v>188.977183987552</v>
      </c>
      <c r="R227">
        <f t="shared" si="95"/>
        <v>200.11287336898</v>
      </c>
      <c r="S227">
        <f t="shared" si="95"/>
        <v>198.409565310614</v>
      </c>
      <c r="T227">
        <f t="shared" si="95"/>
        <v>203.542368622175</v>
      </c>
      <c r="U227">
        <f t="shared" si="95"/>
        <v>211.733157787738</v>
      </c>
      <c r="V227">
        <f t="shared" si="95"/>
        <v>200.228546760032</v>
      </c>
      <c r="W227">
        <f t="shared" si="95"/>
        <v>190.417551982711</v>
      </c>
      <c r="X227">
        <f t="shared" si="95"/>
        <v>200.913646641814</v>
      </c>
      <c r="Y227">
        <f t="shared" si="95"/>
        <v>200.289343368281</v>
      </c>
      <c r="Z227">
        <f t="shared" si="95"/>
        <v>192.318533650291</v>
      </c>
      <c r="AA227">
        <f t="shared" si="95"/>
        <v>201.829978207437</v>
      </c>
      <c r="AB227">
        <f t="shared" si="95"/>
        <v>195.792722101113</v>
      </c>
      <c r="AC227">
        <f t="shared" si="95"/>
        <v>179.350438454044</v>
      </c>
      <c r="AD227">
        <f t="shared" si="95"/>
        <v>181.80095031505</v>
      </c>
      <c r="AE227">
        <f t="shared" si="95"/>
        <v>207.745890220117</v>
      </c>
      <c r="AF227">
        <f t="shared" si="95"/>
        <v>211.311637456979</v>
      </c>
      <c r="AG227">
        <f t="shared" si="95"/>
        <v>210.817456373503</v>
      </c>
      <c r="AH227">
        <f t="shared" si="95"/>
        <v>212.200847623584</v>
      </c>
      <c r="AI227">
        <f t="shared" si="95"/>
        <v>221.773624689249</v>
      </c>
      <c r="AJ227">
        <f t="shared" si="95"/>
        <v>222.669861030367</v>
      </c>
      <c r="AK227">
        <f t="shared" si="95"/>
        <v>233.218315508151</v>
      </c>
      <c r="AL227">
        <f t="shared" si="95"/>
        <v>231.459004596969</v>
      </c>
      <c r="AM227">
        <f t="shared" si="95"/>
        <v>237.561973502068</v>
      </c>
      <c r="AN227">
        <f t="shared" si="95"/>
        <v>238.387820448477</v>
      </c>
      <c r="AO227">
        <f t="shared" si="95"/>
        <v>242.466923664712</v>
      </c>
      <c r="AP227">
        <f t="shared" si="95"/>
        <v>249.747874945973</v>
      </c>
      <c r="AQ227">
        <f t="shared" si="95"/>
        <v>271.601914150471</v>
      </c>
      <c r="AR227">
        <f t="shared" si="95"/>
        <v>269.243831349603</v>
      </c>
      <c r="AS227">
        <f t="shared" si="95"/>
        <v>276.907479357419</v>
      </c>
      <c r="AT227">
        <f t="shared" si="95"/>
        <v>263.906713426523</v>
      </c>
      <c r="AU227">
        <f t="shared" si="95"/>
        <v>288.255482084616</v>
      </c>
      <c r="AV227">
        <f t="shared" si="95"/>
        <v>289.83234530126</v>
      </c>
      <c r="AW227">
        <f t="shared" ref="AW227:BC227" si="96">AW107*1000/AW47</f>
        <v>294.078201292349</v>
      </c>
      <c r="AX227">
        <f t="shared" si="96"/>
        <v>295.029706304472</v>
      </c>
      <c r="AY227">
        <f t="shared" si="96"/>
        <v>279.729622143656</v>
      </c>
      <c r="AZ227">
        <f t="shared" si="96"/>
        <v>281.705077683356</v>
      </c>
      <c r="BA227">
        <f t="shared" si="96"/>
        <v>292.350727206298</v>
      </c>
      <c r="BB227">
        <f t="shared" si="96"/>
        <v>305.062052053794</v>
      </c>
      <c r="BC227">
        <f t="shared" si="96"/>
        <v>317.411992722757</v>
      </c>
      <c r="BD227">
        <f t="shared" si="6"/>
        <v>1.67686901922734</v>
      </c>
    </row>
    <row r="228" spans="1:56">
      <c r="A228">
        <f>VLOOKUP(C228,SelectCntr!$A$2:$C$52,3,0)</f>
        <v>2</v>
      </c>
      <c r="B228" t="str">
        <f t="shared" si="84"/>
        <v>Uganda</v>
      </c>
      <c r="C228">
        <f t="shared" si="84"/>
        <v>226</v>
      </c>
      <c r="D228" t="str">
        <f t="shared" si="84"/>
        <v>Uganda</v>
      </c>
      <c r="F228" s="16" t="s">
        <v>190</v>
      </c>
      <c r="G228">
        <f t="shared" ref="G228:AV228" si="97">G108*1000/G48</f>
        <v>218.610513673507</v>
      </c>
      <c r="H228">
        <f t="shared" si="97"/>
        <v>220.445782951613</v>
      </c>
      <c r="I228">
        <f t="shared" si="97"/>
        <v>240.149381844622</v>
      </c>
      <c r="J228">
        <f t="shared" si="97"/>
        <v>242.363256922536</v>
      </c>
      <c r="K228">
        <f t="shared" si="97"/>
        <v>217.172333558336</v>
      </c>
      <c r="L228">
        <f t="shared" si="97"/>
        <v>228.104687711763</v>
      </c>
      <c r="M228">
        <f t="shared" si="97"/>
        <v>255.502812911184</v>
      </c>
      <c r="N228">
        <f t="shared" si="97"/>
        <v>265.741284425832</v>
      </c>
      <c r="O228">
        <f t="shared" si="97"/>
        <v>291.248440860743</v>
      </c>
      <c r="P228">
        <f t="shared" si="97"/>
        <v>343.386588499252</v>
      </c>
      <c r="Q228">
        <f t="shared" si="97"/>
        <v>316.104121483089</v>
      </c>
      <c r="R228">
        <f t="shared" si="97"/>
        <v>329.378155664196</v>
      </c>
      <c r="S228">
        <f t="shared" si="97"/>
        <v>332.716355386866</v>
      </c>
      <c r="T228">
        <f t="shared" si="97"/>
        <v>356.076291528489</v>
      </c>
      <c r="U228">
        <f t="shared" si="97"/>
        <v>368.541392185035</v>
      </c>
      <c r="V228">
        <f t="shared" si="97"/>
        <v>340.581921737363</v>
      </c>
      <c r="W228">
        <f t="shared" si="97"/>
        <v>352.134324579016</v>
      </c>
      <c r="X228">
        <f t="shared" si="97"/>
        <v>340.253086621298</v>
      </c>
      <c r="Y228">
        <f t="shared" si="97"/>
        <v>297.786920553574</v>
      </c>
      <c r="Z228">
        <f t="shared" si="97"/>
        <v>303.660572611245</v>
      </c>
      <c r="AA228">
        <f t="shared" si="97"/>
        <v>324.683337894545</v>
      </c>
      <c r="AB228">
        <f t="shared" si="97"/>
        <v>343.166154067023</v>
      </c>
      <c r="AC228">
        <f t="shared" si="97"/>
        <v>349.514232457201</v>
      </c>
      <c r="AD228">
        <f t="shared" si="97"/>
        <v>329.279141843174</v>
      </c>
      <c r="AE228">
        <f t="shared" si="97"/>
        <v>350.00956188765</v>
      </c>
      <c r="AF228">
        <f t="shared" si="97"/>
        <v>330.811699430018</v>
      </c>
      <c r="AG228">
        <f t="shared" si="97"/>
        <v>352.441130155427</v>
      </c>
      <c r="AH228">
        <f t="shared" si="97"/>
        <v>359.432528095963</v>
      </c>
      <c r="AI228">
        <f t="shared" si="97"/>
        <v>375.740085082133</v>
      </c>
      <c r="AJ228">
        <f t="shared" si="97"/>
        <v>383.660832560431</v>
      </c>
      <c r="AK228">
        <f t="shared" si="97"/>
        <v>386.780195143479</v>
      </c>
      <c r="AL228">
        <f t="shared" si="97"/>
        <v>375.38702069735</v>
      </c>
      <c r="AM228">
        <f t="shared" si="97"/>
        <v>395.642082145988</v>
      </c>
      <c r="AN228">
        <f t="shared" si="97"/>
        <v>391.083205188589</v>
      </c>
      <c r="AO228">
        <f t="shared" si="97"/>
        <v>403.874708064809</v>
      </c>
      <c r="AP228">
        <f t="shared" si="97"/>
        <v>393.211282286739</v>
      </c>
      <c r="AQ228">
        <f t="shared" si="97"/>
        <v>391.532559652839</v>
      </c>
      <c r="AR228">
        <f t="shared" si="97"/>
        <v>416.033127152129</v>
      </c>
      <c r="AS228">
        <f t="shared" si="97"/>
        <v>433.314622326888</v>
      </c>
      <c r="AT228">
        <f t="shared" si="97"/>
        <v>430.789011896129</v>
      </c>
      <c r="AU228">
        <f t="shared" si="97"/>
        <v>449.97124436552</v>
      </c>
      <c r="AV228">
        <f t="shared" si="97"/>
        <v>469.030344290578</v>
      </c>
      <c r="AW228">
        <f t="shared" ref="AW228:BC228" si="98">AW108*1000/AW48</f>
        <v>463.004340140926</v>
      </c>
      <c r="AX228">
        <f t="shared" si="98"/>
        <v>459.701881908391</v>
      </c>
      <c r="AY228">
        <f t="shared" si="98"/>
        <v>443.967019986891</v>
      </c>
      <c r="AZ228">
        <f t="shared" si="98"/>
        <v>435.941758551888</v>
      </c>
      <c r="BA228">
        <f t="shared" si="98"/>
        <v>442.806652885903</v>
      </c>
      <c r="BB228">
        <f t="shared" si="98"/>
        <v>446.027561261399</v>
      </c>
      <c r="BC228">
        <f t="shared" si="98"/>
        <v>449.992087118144</v>
      </c>
      <c r="BD228">
        <f t="shared" si="6"/>
        <v>1.39143348792365</v>
      </c>
    </row>
    <row r="229" spans="1:56">
      <c r="A229">
        <f>VLOOKUP(C229,SelectCntr!$A$2:$C$52,3,0)</f>
        <v>1</v>
      </c>
      <c r="B229" t="str">
        <f t="shared" si="84"/>
        <v>Burkina Faso</v>
      </c>
      <c r="C229">
        <f t="shared" si="84"/>
        <v>233</v>
      </c>
      <c r="D229" t="str">
        <f t="shared" si="84"/>
        <v>Burkina Faso</v>
      </c>
      <c r="F229" s="16" t="s">
        <v>190</v>
      </c>
      <c r="G229">
        <f t="shared" ref="G229:AV229" si="99">G109*1000/G49</f>
        <v>48.216981592767</v>
      </c>
      <c r="H229">
        <f t="shared" si="99"/>
        <v>52.0147795630395</v>
      </c>
      <c r="I229">
        <f t="shared" si="99"/>
        <v>52.2111818735115</v>
      </c>
      <c r="J229">
        <f t="shared" si="99"/>
        <v>56.8119088194184</v>
      </c>
      <c r="K229">
        <f t="shared" si="99"/>
        <v>58.1355339033699</v>
      </c>
      <c r="L229">
        <f t="shared" si="99"/>
        <v>58.4036850333032</v>
      </c>
      <c r="M229">
        <f t="shared" si="99"/>
        <v>58.0478984812366</v>
      </c>
      <c r="N229">
        <f t="shared" si="99"/>
        <v>65.7303512292364</v>
      </c>
      <c r="O229">
        <f t="shared" si="99"/>
        <v>62.1291426536684</v>
      </c>
      <c r="P229">
        <f t="shared" si="99"/>
        <v>62.9441140532258</v>
      </c>
      <c r="Q229">
        <f t="shared" si="99"/>
        <v>61.2254913041396</v>
      </c>
      <c r="R229">
        <f t="shared" si="99"/>
        <v>59.5525814661233</v>
      </c>
      <c r="S229">
        <f t="shared" si="99"/>
        <v>53.3556103161299</v>
      </c>
      <c r="T229">
        <f t="shared" si="99"/>
        <v>57.7200420703967</v>
      </c>
      <c r="U229">
        <f t="shared" si="99"/>
        <v>65.3813125154119</v>
      </c>
      <c r="V229">
        <f t="shared" si="99"/>
        <v>61.8308637124111</v>
      </c>
      <c r="W229">
        <f t="shared" si="99"/>
        <v>61.597345578099</v>
      </c>
      <c r="X229">
        <f t="shared" si="99"/>
        <v>68.4208027231958</v>
      </c>
      <c r="Y229">
        <f t="shared" si="99"/>
        <v>72.5907571379489</v>
      </c>
      <c r="Z229">
        <f t="shared" si="99"/>
        <v>69.790328075703</v>
      </c>
      <c r="AA229">
        <f t="shared" si="99"/>
        <v>73.1275008225517</v>
      </c>
      <c r="AB229">
        <f t="shared" si="99"/>
        <v>74.9548630449609</v>
      </c>
      <c r="AC229">
        <f t="shared" si="99"/>
        <v>76.5133494234489</v>
      </c>
      <c r="AD229">
        <f t="shared" si="99"/>
        <v>81.1937141387436</v>
      </c>
      <c r="AE229">
        <f t="shared" si="99"/>
        <v>94.3036739551254</v>
      </c>
      <c r="AF229">
        <f t="shared" si="99"/>
        <v>101.172286627005</v>
      </c>
      <c r="AG229">
        <f t="shared" si="99"/>
        <v>95.2503328296943</v>
      </c>
      <c r="AH229">
        <f t="shared" si="99"/>
        <v>103.007739284209</v>
      </c>
      <c r="AI229">
        <f t="shared" si="99"/>
        <v>101.154506491016</v>
      </c>
      <c r="AJ229">
        <f t="shared" si="99"/>
        <v>109.180152287024</v>
      </c>
      <c r="AK229">
        <f t="shared" si="99"/>
        <v>120.814717807994</v>
      </c>
      <c r="AL229">
        <f t="shared" si="99"/>
        <v>124.852991739458</v>
      </c>
      <c r="AM229">
        <f t="shared" si="99"/>
        <v>132.119100557935</v>
      </c>
      <c r="AN229">
        <f t="shared" si="99"/>
        <v>129.490853932128</v>
      </c>
      <c r="AO229">
        <f t="shared" si="99"/>
        <v>131.608235096047</v>
      </c>
      <c r="AP229">
        <f t="shared" si="99"/>
        <v>144.623129838112</v>
      </c>
      <c r="AQ229">
        <f t="shared" si="99"/>
        <v>142.359149227638</v>
      </c>
      <c r="AR229">
        <f t="shared" si="99"/>
        <v>156.468771705401</v>
      </c>
      <c r="AS229">
        <f t="shared" si="99"/>
        <v>159.366433981944</v>
      </c>
      <c r="AT229">
        <f t="shared" si="99"/>
        <v>152.412788752721</v>
      </c>
      <c r="AU229">
        <f t="shared" si="99"/>
        <v>168.919372657163</v>
      </c>
      <c r="AV229">
        <f t="shared" si="99"/>
        <v>173.929357514643</v>
      </c>
      <c r="AW229">
        <f t="shared" ref="AW229:BC229" si="100">AW109*1000/AW49</f>
        <v>177.295404874148</v>
      </c>
      <c r="AX229">
        <f t="shared" si="100"/>
        <v>183.798638097166</v>
      </c>
      <c r="AY229">
        <f t="shared" si="100"/>
        <v>196.196015740892</v>
      </c>
      <c r="AZ229">
        <f t="shared" si="100"/>
        <v>206.793544273729</v>
      </c>
      <c r="BA229">
        <f t="shared" si="100"/>
        <v>172.648508772598</v>
      </c>
      <c r="BB229">
        <f t="shared" si="100"/>
        <v>200.897505560338</v>
      </c>
      <c r="BC229">
        <f t="shared" si="100"/>
        <v>189.550639588985</v>
      </c>
      <c r="BD229">
        <f t="shared" si="6"/>
        <v>3.20743977793867</v>
      </c>
    </row>
    <row r="230" spans="1:56">
      <c r="A230">
        <f>VLOOKUP(C230,SelectCntr!$A$2:$C$52,3,0)</f>
        <v>2</v>
      </c>
      <c r="B230" t="str">
        <f t="shared" si="84"/>
        <v>Ethiopia</v>
      </c>
      <c r="C230">
        <f t="shared" si="84"/>
        <v>238</v>
      </c>
      <c r="D230" t="str">
        <f t="shared" si="84"/>
        <v>Ethiopia</v>
      </c>
      <c r="F230" s="16" t="s">
        <v>190</v>
      </c>
      <c r="G230" t="e">
        <f t="shared" ref="G230:AV230" si="101">G110*1000/G50</f>
        <v>#DIV/0!</v>
      </c>
      <c r="H230" t="e">
        <f t="shared" si="101"/>
        <v>#DIV/0!</v>
      </c>
      <c r="I230" t="e">
        <f t="shared" si="101"/>
        <v>#DIV/0!</v>
      </c>
      <c r="J230" t="e">
        <f t="shared" si="101"/>
        <v>#DIV/0!</v>
      </c>
      <c r="K230" t="e">
        <f t="shared" si="101"/>
        <v>#DIV/0!</v>
      </c>
      <c r="L230" t="e">
        <f t="shared" si="101"/>
        <v>#DIV/0!</v>
      </c>
      <c r="M230" t="e">
        <f t="shared" si="101"/>
        <v>#DIV/0!</v>
      </c>
      <c r="N230" t="e">
        <f t="shared" si="101"/>
        <v>#DIV/0!</v>
      </c>
      <c r="O230" t="e">
        <f t="shared" si="101"/>
        <v>#DIV/0!</v>
      </c>
      <c r="P230" t="e">
        <f t="shared" si="101"/>
        <v>#DIV/0!</v>
      </c>
      <c r="Q230" t="e">
        <f t="shared" si="101"/>
        <v>#DIV/0!</v>
      </c>
      <c r="R230" t="e">
        <f t="shared" si="101"/>
        <v>#DIV/0!</v>
      </c>
      <c r="S230" t="e">
        <f t="shared" si="101"/>
        <v>#DIV/0!</v>
      </c>
      <c r="T230" t="e">
        <f t="shared" si="101"/>
        <v>#DIV/0!</v>
      </c>
      <c r="U230" t="e">
        <f t="shared" si="101"/>
        <v>#DIV/0!</v>
      </c>
      <c r="V230" t="e">
        <f t="shared" si="101"/>
        <v>#DIV/0!</v>
      </c>
      <c r="W230" t="e">
        <f t="shared" si="101"/>
        <v>#DIV/0!</v>
      </c>
      <c r="X230" t="e">
        <f t="shared" si="101"/>
        <v>#DIV/0!</v>
      </c>
      <c r="Y230" t="e">
        <f t="shared" si="101"/>
        <v>#DIV/0!</v>
      </c>
      <c r="Z230" t="e">
        <f t="shared" si="101"/>
        <v>#DIV/0!</v>
      </c>
      <c r="AA230" t="e">
        <f t="shared" si="101"/>
        <v>#DIV/0!</v>
      </c>
      <c r="AB230" t="e">
        <f t="shared" si="101"/>
        <v>#DIV/0!</v>
      </c>
      <c r="AC230" t="e">
        <f t="shared" si="101"/>
        <v>#DIV/0!</v>
      </c>
      <c r="AD230" t="e">
        <f t="shared" si="101"/>
        <v>#DIV/0!</v>
      </c>
      <c r="AE230" t="e">
        <f t="shared" si="101"/>
        <v>#DIV/0!</v>
      </c>
      <c r="AF230" t="e">
        <f t="shared" si="101"/>
        <v>#DIV/0!</v>
      </c>
      <c r="AG230" t="e">
        <f t="shared" si="101"/>
        <v>#DIV/0!</v>
      </c>
      <c r="AH230" t="e">
        <f t="shared" si="101"/>
        <v>#DIV/0!</v>
      </c>
      <c r="AI230" t="e">
        <f t="shared" si="101"/>
        <v>#DIV/0!</v>
      </c>
      <c r="AJ230" t="e">
        <f t="shared" si="101"/>
        <v>#DIV/0!</v>
      </c>
      <c r="AK230" t="e">
        <f t="shared" si="101"/>
        <v>#DIV/0!</v>
      </c>
      <c r="AL230" t="e">
        <f t="shared" si="101"/>
        <v>#DIV/0!</v>
      </c>
      <c r="AM230">
        <f t="shared" si="101"/>
        <v>148.835809907875</v>
      </c>
      <c r="AN230">
        <f t="shared" si="101"/>
        <v>142.941087161816</v>
      </c>
      <c r="AO230">
        <f t="shared" si="101"/>
        <v>151.478171877457</v>
      </c>
      <c r="AP230">
        <f t="shared" si="101"/>
        <v>167.313054575675</v>
      </c>
      <c r="AQ230">
        <f t="shared" si="101"/>
        <v>171.570889143569</v>
      </c>
      <c r="AR230">
        <f t="shared" si="101"/>
        <v>168.655949441446</v>
      </c>
      <c r="AS230">
        <f t="shared" si="101"/>
        <v>172.486972127202</v>
      </c>
      <c r="AT230">
        <f t="shared" si="101"/>
        <v>179.240419265444</v>
      </c>
      <c r="AU230">
        <f t="shared" si="101"/>
        <v>188.207045860322</v>
      </c>
      <c r="AV230">
        <f t="shared" si="101"/>
        <v>203.567174022741</v>
      </c>
      <c r="AW230">
        <f t="shared" ref="AW230:BC230" si="102">AW110*1000/AW50</f>
        <v>196.796272923968</v>
      </c>
      <c r="AX230">
        <f t="shared" si="102"/>
        <v>202.860055324714</v>
      </c>
      <c r="AY230">
        <f t="shared" si="102"/>
        <v>218.298277957472</v>
      </c>
      <c r="AZ230">
        <f t="shared" si="102"/>
        <v>234.977257889131</v>
      </c>
      <c r="BA230">
        <f t="shared" si="102"/>
        <v>231.187493033737</v>
      </c>
      <c r="BB230">
        <f t="shared" si="102"/>
        <v>238.521578390994</v>
      </c>
      <c r="BC230">
        <f t="shared" si="102"/>
        <v>260.223903691081</v>
      </c>
      <c r="BD230" t="e">
        <f t="shared" si="6"/>
        <v>#VALUE!</v>
      </c>
    </row>
    <row r="231" spans="1:56">
      <c r="A231">
        <f>VLOOKUP(C231,SelectCntr!$A$2:$C$52,3,0)</f>
        <v>2</v>
      </c>
      <c r="B231" t="str">
        <f t="shared" si="84"/>
        <v>Democratic Republic of the Congo</v>
      </c>
      <c r="C231">
        <f t="shared" si="84"/>
        <v>250</v>
      </c>
      <c r="D231" t="str">
        <f t="shared" si="84"/>
        <v>Democratic Republic of the Congo</v>
      </c>
      <c r="F231" s="16" t="s">
        <v>190</v>
      </c>
      <c r="G231">
        <f t="shared" ref="G231:AV231" si="103">G111*1000/G51</f>
        <v>127.035450258738</v>
      </c>
      <c r="H231">
        <f t="shared" si="103"/>
        <v>128.211948994213</v>
      </c>
      <c r="I231">
        <f t="shared" si="103"/>
        <v>129.567300855632</v>
      </c>
      <c r="J231">
        <f t="shared" si="103"/>
        <v>130.078661633138</v>
      </c>
      <c r="K231">
        <f t="shared" si="103"/>
        <v>129.416507278866</v>
      </c>
      <c r="L231">
        <f t="shared" si="103"/>
        <v>130.402758630718</v>
      </c>
      <c r="M231">
        <f t="shared" si="103"/>
        <v>134.060035585999</v>
      </c>
      <c r="N231">
        <f t="shared" si="103"/>
        <v>139.33618849066</v>
      </c>
      <c r="O231">
        <f t="shared" si="103"/>
        <v>141.761210900702</v>
      </c>
      <c r="P231">
        <f t="shared" si="103"/>
        <v>145.071810542083</v>
      </c>
      <c r="Q231">
        <f t="shared" si="103"/>
        <v>144.692925550386</v>
      </c>
      <c r="R231">
        <f t="shared" si="103"/>
        <v>146.977376027719</v>
      </c>
      <c r="S231">
        <f t="shared" si="103"/>
        <v>150.567956050641</v>
      </c>
      <c r="T231">
        <f t="shared" si="103"/>
        <v>153.294701943758</v>
      </c>
      <c r="U231">
        <f t="shared" si="103"/>
        <v>156.241889068339</v>
      </c>
      <c r="V231">
        <f t="shared" si="103"/>
        <v>157.813332740601</v>
      </c>
      <c r="W231">
        <f t="shared" si="103"/>
        <v>158.245298459612</v>
      </c>
      <c r="X231">
        <f t="shared" si="103"/>
        <v>152.88783722492</v>
      </c>
      <c r="Y231">
        <f t="shared" si="103"/>
        <v>159.897015238453</v>
      </c>
      <c r="Z231">
        <f t="shared" si="103"/>
        <v>164.836793017803</v>
      </c>
      <c r="AA231">
        <f t="shared" si="103"/>
        <v>166.114179606196</v>
      </c>
      <c r="AB231">
        <f t="shared" si="103"/>
        <v>172.739115529654</v>
      </c>
      <c r="AC231">
        <f t="shared" si="103"/>
        <v>175.88291915329</v>
      </c>
      <c r="AD231">
        <f t="shared" si="103"/>
        <v>179.561391975079</v>
      </c>
      <c r="AE231">
        <f t="shared" si="103"/>
        <v>184.867615514375</v>
      </c>
      <c r="AF231">
        <f t="shared" si="103"/>
        <v>187.537428616518</v>
      </c>
      <c r="AG231">
        <f t="shared" si="103"/>
        <v>191.991895523672</v>
      </c>
      <c r="AH231">
        <f t="shared" si="103"/>
        <v>195.377497159022</v>
      </c>
      <c r="AI231">
        <f t="shared" si="103"/>
        <v>198.754154254728</v>
      </c>
      <c r="AJ231">
        <f t="shared" si="103"/>
        <v>204.773677380667</v>
      </c>
      <c r="AK231">
        <f t="shared" si="103"/>
        <v>209.611087902213</v>
      </c>
      <c r="AL231">
        <f t="shared" si="103"/>
        <v>212.944914398408</v>
      </c>
      <c r="AM231">
        <f t="shared" si="103"/>
        <v>212.433079575781</v>
      </c>
      <c r="AN231">
        <f t="shared" si="103"/>
        <v>215.856444737734</v>
      </c>
      <c r="AO231">
        <f t="shared" si="103"/>
        <v>188.760636821273</v>
      </c>
      <c r="AP231">
        <f t="shared" si="103"/>
        <v>187.125403716997</v>
      </c>
      <c r="AQ231">
        <f t="shared" si="103"/>
        <v>184.408302842438</v>
      </c>
      <c r="AR231">
        <f t="shared" si="103"/>
        <v>186.453235950115</v>
      </c>
      <c r="AS231">
        <f t="shared" si="103"/>
        <v>182.501571119814</v>
      </c>
      <c r="AT231">
        <f t="shared" si="103"/>
        <v>179.548206170169</v>
      </c>
      <c r="AU231">
        <f t="shared" si="103"/>
        <v>176.55138115238</v>
      </c>
      <c r="AV231">
        <f t="shared" si="103"/>
        <v>173.633135501435</v>
      </c>
      <c r="AW231">
        <f t="shared" ref="AW231:BC231" si="104">AW111*1000/AW51</f>
        <v>174.448779040056</v>
      </c>
      <c r="AX231">
        <f t="shared" si="104"/>
        <v>174.87231307244</v>
      </c>
      <c r="AY231">
        <f t="shared" si="104"/>
        <v>175.11749615207</v>
      </c>
      <c r="AZ231">
        <f t="shared" si="104"/>
        <v>174.668612975382</v>
      </c>
      <c r="BA231">
        <f t="shared" si="104"/>
        <v>176.064407166822</v>
      </c>
      <c r="BB231">
        <f t="shared" si="104"/>
        <v>176.260111599843</v>
      </c>
      <c r="BC231">
        <f t="shared" si="104"/>
        <v>174.086545013855</v>
      </c>
      <c r="BD231">
        <f t="shared" si="6"/>
        <v>0.809396936406936</v>
      </c>
    </row>
    <row r="232" spans="1:56">
      <c r="A232">
        <f>VLOOKUP(C232,SelectCntr!$A$2:$C$52,3,0)</f>
        <v>3</v>
      </c>
      <c r="B232" t="str">
        <f t="shared" si="84"/>
        <v>Zambia</v>
      </c>
      <c r="C232">
        <f t="shared" si="84"/>
        <v>251</v>
      </c>
      <c r="D232" t="str">
        <f t="shared" si="84"/>
        <v>Zambia</v>
      </c>
      <c r="F232" s="16" t="s">
        <v>190</v>
      </c>
      <c r="G232">
        <f t="shared" ref="G232:AL232" si="105">G112*1000/G52</f>
        <v>17.9770833025763</v>
      </c>
      <c r="H232">
        <f t="shared" si="105"/>
        <v>17.8161887710528</v>
      </c>
      <c r="I232">
        <f t="shared" si="105"/>
        <v>17.570604072134</v>
      </c>
      <c r="J232">
        <f t="shared" si="105"/>
        <v>18.784424199736</v>
      </c>
      <c r="K232">
        <f t="shared" si="105"/>
        <v>19.3367474541114</v>
      </c>
      <c r="L232">
        <f t="shared" si="105"/>
        <v>20.9874598623008</v>
      </c>
      <c r="M232">
        <f t="shared" si="105"/>
        <v>21.1192248347766</v>
      </c>
      <c r="N232">
        <f t="shared" si="105"/>
        <v>21.6463556874808</v>
      </c>
      <c r="O232">
        <f t="shared" si="105"/>
        <v>21.9426509793675</v>
      </c>
      <c r="P232">
        <f t="shared" si="105"/>
        <v>21.3548714225933</v>
      </c>
      <c r="Q232">
        <f t="shared" si="105"/>
        <v>24.4038369708746</v>
      </c>
      <c r="R232">
        <f t="shared" si="105"/>
        <v>27.635159149167</v>
      </c>
      <c r="S232">
        <f t="shared" si="105"/>
        <v>25.1960080371205</v>
      </c>
      <c r="T232">
        <f t="shared" si="105"/>
        <v>26.5346259019618</v>
      </c>
      <c r="U232">
        <f t="shared" si="105"/>
        <v>31.2296761678506</v>
      </c>
      <c r="V232">
        <f t="shared" si="105"/>
        <v>34.6746774005483</v>
      </c>
      <c r="W232">
        <f t="shared" si="105"/>
        <v>33.5969887507886</v>
      </c>
      <c r="X232">
        <f t="shared" si="105"/>
        <v>31.1787033523493</v>
      </c>
      <c r="Y232">
        <f t="shared" si="105"/>
        <v>28.1843625619704</v>
      </c>
      <c r="Z232">
        <f t="shared" si="105"/>
        <v>29.2879030756843</v>
      </c>
      <c r="AA232">
        <f t="shared" si="105"/>
        <v>29.5855723057161</v>
      </c>
      <c r="AB232">
        <f t="shared" si="105"/>
        <v>28.4969033653374</v>
      </c>
      <c r="AC232">
        <f t="shared" si="105"/>
        <v>29.8007662241771</v>
      </c>
      <c r="AD232">
        <f t="shared" si="105"/>
        <v>30.1628504278026</v>
      </c>
      <c r="AE232">
        <f t="shared" si="105"/>
        <v>32.6505197378067</v>
      </c>
      <c r="AF232">
        <f t="shared" si="105"/>
        <v>34.2748122049697</v>
      </c>
      <c r="AG232">
        <f t="shared" si="105"/>
        <v>33.5577658549657</v>
      </c>
      <c r="AH232">
        <f t="shared" si="105"/>
        <v>41.9028900555798</v>
      </c>
      <c r="AI232">
        <f t="shared" si="105"/>
        <v>41.38589395708</v>
      </c>
      <c r="AJ232">
        <f t="shared" si="105"/>
        <v>38.9564939181494</v>
      </c>
      <c r="AK232">
        <f t="shared" si="105"/>
        <v>40.919932296338</v>
      </c>
      <c r="AL232">
        <f t="shared" si="105"/>
        <v>33.6094858845614</v>
      </c>
      <c r="AM232">
        <f t="shared" ref="AM232:BC232" si="106">AM112*1000/AM52</f>
        <v>44.7568438022923</v>
      </c>
      <c r="AN232">
        <f t="shared" si="106"/>
        <v>39.3270044659356</v>
      </c>
      <c r="AO232">
        <f t="shared" si="106"/>
        <v>34.9860864095747</v>
      </c>
      <c r="AP232">
        <f t="shared" si="106"/>
        <v>41.1746569933908</v>
      </c>
      <c r="AQ232">
        <f t="shared" si="106"/>
        <v>39.4055116620338</v>
      </c>
      <c r="AR232">
        <f t="shared" si="106"/>
        <v>37.9812535927416</v>
      </c>
      <c r="AS232">
        <f t="shared" si="106"/>
        <v>44.3994549433916</v>
      </c>
      <c r="AT232">
        <f t="shared" si="106"/>
        <v>42.158103446643</v>
      </c>
      <c r="AU232">
        <f t="shared" si="106"/>
        <v>42.0416201798327</v>
      </c>
      <c r="AV232">
        <f t="shared" si="106"/>
        <v>42.751630513147</v>
      </c>
      <c r="AW232">
        <f t="shared" si="106"/>
        <v>48.5586785303767</v>
      </c>
      <c r="AX232">
        <f t="shared" si="106"/>
        <v>50.1806264817172</v>
      </c>
      <c r="AY232">
        <f t="shared" si="106"/>
        <v>52.6448750563004</v>
      </c>
      <c r="AZ232">
        <f t="shared" si="106"/>
        <v>53.3786662841912</v>
      </c>
      <c r="BA232">
        <f t="shared" si="106"/>
        <v>53.9559600448304</v>
      </c>
      <c r="BB232">
        <f t="shared" si="106"/>
        <v>54.3368936605395</v>
      </c>
      <c r="BC232">
        <f t="shared" si="106"/>
        <v>59.9703972457061</v>
      </c>
      <c r="BD232">
        <f t="shared" si="6"/>
        <v>2.26257692378502</v>
      </c>
    </row>
    <row r="233" spans="1:56">
      <c r="A233">
        <f t="shared" ref="A233:A238" si="107">A113</f>
        <v>2</v>
      </c>
      <c r="B233" t="str">
        <f t="shared" si="84"/>
        <v>Eastern&amp;Central A</v>
      </c>
      <c r="C233">
        <f t="shared" si="84"/>
        <v>0</v>
      </c>
      <c r="D233" t="str">
        <f t="shared" si="84"/>
        <v>Eastern&amp;Central A</v>
      </c>
      <c r="F233" s="16" t="s">
        <v>190</v>
      </c>
      <c r="G233">
        <f t="shared" ref="G233:AL233" si="108">G113*1000/G53</f>
        <v>51.3963878327726</v>
      </c>
      <c r="H233">
        <f t="shared" si="108"/>
        <v>53.0863047418738</v>
      </c>
      <c r="I233">
        <f t="shared" si="108"/>
        <v>54.2292284742121</v>
      </c>
      <c r="J233">
        <f t="shared" si="108"/>
        <v>54.9698034770392</v>
      </c>
      <c r="K233">
        <f t="shared" si="108"/>
        <v>54.9894897935887</v>
      </c>
      <c r="L233">
        <f t="shared" si="108"/>
        <v>56.4871453719706</v>
      </c>
      <c r="M233">
        <f t="shared" si="108"/>
        <v>59.6649412510817</v>
      </c>
      <c r="N233">
        <f t="shared" si="108"/>
        <v>60.5386258875608</v>
      </c>
      <c r="O233">
        <f t="shared" si="108"/>
        <v>63.5933746815851</v>
      </c>
      <c r="P233">
        <f t="shared" si="108"/>
        <v>67.0295465919893</v>
      </c>
      <c r="Q233">
        <f t="shared" si="108"/>
        <v>66.2743097219212</v>
      </c>
      <c r="R233">
        <f t="shared" si="108"/>
        <v>67.193497521048</v>
      </c>
      <c r="S233">
        <f t="shared" si="108"/>
        <v>68.1717570594792</v>
      </c>
      <c r="T233">
        <f t="shared" si="108"/>
        <v>70.3286274573659</v>
      </c>
      <c r="U233">
        <f t="shared" si="108"/>
        <v>72.2870512456925</v>
      </c>
      <c r="V233">
        <f t="shared" si="108"/>
        <v>73.0714128642957</v>
      </c>
      <c r="W233">
        <f t="shared" si="108"/>
        <v>75.2843537326099</v>
      </c>
      <c r="X233">
        <f t="shared" si="108"/>
        <v>75.8665512986654</v>
      </c>
      <c r="Y233">
        <f t="shared" si="108"/>
        <v>75.3691110403985</v>
      </c>
      <c r="Z233">
        <f t="shared" si="108"/>
        <v>76.6744688514164</v>
      </c>
      <c r="AA233">
        <f t="shared" si="108"/>
        <v>79.2954769433767</v>
      </c>
      <c r="AB233">
        <f t="shared" si="108"/>
        <v>81.2827825124154</v>
      </c>
      <c r="AC233">
        <f t="shared" si="108"/>
        <v>83.8410337799904</v>
      </c>
      <c r="AD233">
        <f t="shared" si="108"/>
        <v>80.759208181123</v>
      </c>
      <c r="AE233">
        <f t="shared" si="108"/>
        <v>84.1050648210781</v>
      </c>
      <c r="AF233">
        <f t="shared" si="108"/>
        <v>85.7299907060821</v>
      </c>
      <c r="AG233">
        <f t="shared" si="108"/>
        <v>85.5825602554692</v>
      </c>
      <c r="AH233">
        <f t="shared" si="108"/>
        <v>87.4787584524821</v>
      </c>
      <c r="AI233">
        <f t="shared" si="108"/>
        <v>88.9569380721423</v>
      </c>
      <c r="AJ233">
        <f t="shared" si="108"/>
        <v>90.7363625543104</v>
      </c>
      <c r="AK233">
        <f t="shared" si="108"/>
        <v>93.5794379861542</v>
      </c>
      <c r="AL233">
        <f t="shared" si="108"/>
        <v>93.1498455579246</v>
      </c>
      <c r="AM233">
        <f t="shared" ref="AM233:BC233" si="109">AM113*1000/AM53</f>
        <v>95.8192456921824</v>
      </c>
      <c r="AN233">
        <f t="shared" si="109"/>
        <v>95.9751078847437</v>
      </c>
      <c r="AO233">
        <f t="shared" si="109"/>
        <v>98.3296552163257</v>
      </c>
      <c r="AP233">
        <f t="shared" si="109"/>
        <v>100.724839545919</v>
      </c>
      <c r="AQ233">
        <f t="shared" si="109"/>
        <v>99.9007202286319</v>
      </c>
      <c r="AR233">
        <f t="shared" si="109"/>
        <v>102.697350441857</v>
      </c>
      <c r="AS233">
        <f t="shared" si="109"/>
        <v>106.11310148273</v>
      </c>
      <c r="AT233">
        <f t="shared" si="109"/>
        <v>105.646842938047</v>
      </c>
      <c r="AU233">
        <f t="shared" si="109"/>
        <v>111.344043984121</v>
      </c>
      <c r="AV233">
        <f t="shared" si="109"/>
        <v>116.798359469748</v>
      </c>
      <c r="AW233">
        <f t="shared" si="109"/>
        <v>115.817669071056</v>
      </c>
      <c r="AX233">
        <f t="shared" si="109"/>
        <v>120.82433273</v>
      </c>
      <c r="AY233">
        <f t="shared" si="109"/>
        <v>122.326613220727</v>
      </c>
      <c r="AZ233">
        <f t="shared" si="109"/>
        <v>127.837350798291</v>
      </c>
      <c r="BA233">
        <f t="shared" si="109"/>
        <v>129.420986945709</v>
      </c>
      <c r="BB233">
        <f t="shared" si="109"/>
        <v>128.685806106303</v>
      </c>
      <c r="BC233">
        <f t="shared" si="109"/>
        <v>132.122972087717</v>
      </c>
      <c r="BD233">
        <f t="shared" si="6"/>
        <v>1.8711686846689</v>
      </c>
    </row>
    <row r="234" spans="1:56">
      <c r="A234">
        <f t="shared" si="107"/>
        <v>1</v>
      </c>
      <c r="B234" t="str">
        <f t="shared" si="84"/>
        <v>Western A</v>
      </c>
      <c r="C234">
        <f t="shared" si="84"/>
        <v>0</v>
      </c>
      <c r="D234" t="str">
        <f t="shared" si="84"/>
        <v>Western A</v>
      </c>
      <c r="F234" s="16" t="s">
        <v>190</v>
      </c>
      <c r="G234">
        <f t="shared" ref="G234:AL234" si="110">G114*1000/G54</f>
        <v>58.2521715406991</v>
      </c>
      <c r="H234">
        <f t="shared" si="110"/>
        <v>60.369058818441</v>
      </c>
      <c r="I234">
        <f t="shared" si="110"/>
        <v>62.6167446701611</v>
      </c>
      <c r="J234">
        <f t="shared" si="110"/>
        <v>65.1650998981445</v>
      </c>
      <c r="K234">
        <f t="shared" si="110"/>
        <v>65.7689397363821</v>
      </c>
      <c r="L234">
        <f t="shared" si="110"/>
        <v>66.5774753097083</v>
      </c>
      <c r="M234">
        <f t="shared" si="110"/>
        <v>68.9581752930775</v>
      </c>
      <c r="N234">
        <f t="shared" si="110"/>
        <v>70.3591046041141</v>
      </c>
      <c r="O234">
        <f t="shared" si="110"/>
        <v>73.9008850897507</v>
      </c>
      <c r="P234">
        <f t="shared" si="110"/>
        <v>77.9585213782316</v>
      </c>
      <c r="Q234">
        <f t="shared" si="110"/>
        <v>75.805342445297</v>
      </c>
      <c r="R234">
        <f t="shared" si="110"/>
        <v>71.3102251178503</v>
      </c>
      <c r="S234">
        <f t="shared" si="110"/>
        <v>71.5434476130494</v>
      </c>
      <c r="T234">
        <f t="shared" si="110"/>
        <v>78.2665957211312</v>
      </c>
      <c r="U234">
        <f t="shared" si="110"/>
        <v>79.7073530484565</v>
      </c>
      <c r="V234">
        <f t="shared" si="110"/>
        <v>76.966956557358</v>
      </c>
      <c r="W234">
        <f t="shared" si="110"/>
        <v>76.1933582053533</v>
      </c>
      <c r="X234">
        <f t="shared" si="110"/>
        <v>78.0108650094151</v>
      </c>
      <c r="Y234">
        <f t="shared" si="110"/>
        <v>79.4509718015269</v>
      </c>
      <c r="Z234">
        <f t="shared" si="110"/>
        <v>81.3125964052712</v>
      </c>
      <c r="AA234">
        <f t="shared" si="110"/>
        <v>84.1992905065082</v>
      </c>
      <c r="AB234">
        <f t="shared" si="110"/>
        <v>84.7959803887485</v>
      </c>
      <c r="AC234">
        <f t="shared" si="110"/>
        <v>84.217922207948</v>
      </c>
      <c r="AD234">
        <f t="shared" si="110"/>
        <v>86.6729705704064</v>
      </c>
      <c r="AE234">
        <f t="shared" si="110"/>
        <v>91.4863565338588</v>
      </c>
      <c r="AF234">
        <f t="shared" si="110"/>
        <v>95.2234681511158</v>
      </c>
      <c r="AG234">
        <f t="shared" si="110"/>
        <v>95.5199834136459</v>
      </c>
      <c r="AH234">
        <f t="shared" si="110"/>
        <v>104.195826196362</v>
      </c>
      <c r="AI234">
        <f t="shared" si="110"/>
        <v>109.265495262867</v>
      </c>
      <c r="AJ234">
        <f t="shared" si="110"/>
        <v>111.139630512819</v>
      </c>
      <c r="AK234">
        <f t="shared" si="110"/>
        <v>121.979519381144</v>
      </c>
      <c r="AL234">
        <f t="shared" si="110"/>
        <v>125.119363815101</v>
      </c>
      <c r="AM234">
        <f t="shared" ref="AM234:BC234" si="111">AM114*1000/AM54</f>
        <v>129.991914804349</v>
      </c>
      <c r="AN234">
        <f t="shared" si="111"/>
        <v>132.755472611088</v>
      </c>
      <c r="AO234">
        <f t="shared" si="111"/>
        <v>136.573680770431</v>
      </c>
      <c r="AP234">
        <f t="shared" si="111"/>
        <v>144.108802620545</v>
      </c>
      <c r="AQ234">
        <f t="shared" si="111"/>
        <v>147.820682487601</v>
      </c>
      <c r="AR234">
        <f t="shared" si="111"/>
        <v>154.195927208265</v>
      </c>
      <c r="AS234">
        <f t="shared" si="111"/>
        <v>159.576751380795</v>
      </c>
      <c r="AT234">
        <f t="shared" si="111"/>
        <v>160.230954211447</v>
      </c>
      <c r="AU234">
        <f t="shared" si="111"/>
        <v>162.243063449849</v>
      </c>
      <c r="AV234">
        <f t="shared" si="111"/>
        <v>166.056551517795</v>
      </c>
      <c r="AW234">
        <f t="shared" si="111"/>
        <v>173.199469679053</v>
      </c>
      <c r="AX234">
        <f t="shared" si="111"/>
        <v>180.239406744306</v>
      </c>
      <c r="AY234">
        <f t="shared" si="111"/>
        <v>184.63517195792</v>
      </c>
      <c r="AZ234">
        <f t="shared" si="111"/>
        <v>190.176796060424</v>
      </c>
      <c r="BA234">
        <f t="shared" si="111"/>
        <v>181.886551609347</v>
      </c>
      <c r="BB234">
        <f t="shared" si="111"/>
        <v>196.581350962831</v>
      </c>
      <c r="BC234">
        <f t="shared" si="111"/>
        <v>188.900684707269</v>
      </c>
      <c r="BD234">
        <f t="shared" si="6"/>
        <v>2.63988678095408</v>
      </c>
    </row>
    <row r="235" spans="1:56">
      <c r="A235">
        <f t="shared" si="107"/>
        <v>3</v>
      </c>
      <c r="B235" t="str">
        <f t="shared" si="84"/>
        <v>Southern A</v>
      </c>
      <c r="C235">
        <f t="shared" si="84"/>
        <v>0</v>
      </c>
      <c r="D235" t="str">
        <f t="shared" si="84"/>
        <v>Southern A</v>
      </c>
      <c r="F235" s="16" t="s">
        <v>190</v>
      </c>
      <c r="G235">
        <f t="shared" ref="G235:AL235" si="112">G115*1000/G55</f>
        <v>30.3875202736723</v>
      </c>
      <c r="H235">
        <f t="shared" si="112"/>
        <v>31.0240825134113</v>
      </c>
      <c r="I235">
        <f t="shared" si="112"/>
        <v>32.1686648538042</v>
      </c>
      <c r="J235">
        <f t="shared" si="112"/>
        <v>32.4784569645926</v>
      </c>
      <c r="K235">
        <f t="shared" si="112"/>
        <v>33.6110311210358</v>
      </c>
      <c r="L235">
        <f t="shared" si="112"/>
        <v>35.0205309704184</v>
      </c>
      <c r="M235">
        <f t="shared" si="112"/>
        <v>39.350105231299</v>
      </c>
      <c r="N235">
        <f t="shared" si="112"/>
        <v>36.6394870731932</v>
      </c>
      <c r="O235">
        <f t="shared" si="112"/>
        <v>39.130670578239</v>
      </c>
      <c r="P235">
        <f t="shared" si="112"/>
        <v>38.5514239974491</v>
      </c>
      <c r="Q235">
        <f t="shared" si="112"/>
        <v>42.5761866361785</v>
      </c>
      <c r="R235">
        <f t="shared" si="112"/>
        <v>45.2967413342132</v>
      </c>
      <c r="S235">
        <f t="shared" si="112"/>
        <v>41.7763665155185</v>
      </c>
      <c r="T235">
        <f t="shared" si="112"/>
        <v>46.6241494673107</v>
      </c>
      <c r="U235">
        <f t="shared" si="112"/>
        <v>44.7162302190094</v>
      </c>
      <c r="V235">
        <f t="shared" si="112"/>
        <v>44.9992451462978</v>
      </c>
      <c r="W235">
        <f t="shared" si="112"/>
        <v>46.2816998864651</v>
      </c>
      <c r="X235">
        <f t="shared" si="112"/>
        <v>47.3797128754035</v>
      </c>
      <c r="Y235">
        <f t="shared" si="112"/>
        <v>46.6396502808135</v>
      </c>
      <c r="Z235">
        <f t="shared" si="112"/>
        <v>47.7888223949702</v>
      </c>
      <c r="AA235">
        <f t="shared" si="112"/>
        <v>50.9815683427312</v>
      </c>
      <c r="AB235">
        <f t="shared" si="112"/>
        <v>48.0898355275909</v>
      </c>
      <c r="AC235">
        <f t="shared" si="112"/>
        <v>43.7587219381671</v>
      </c>
      <c r="AD235">
        <f t="shared" si="112"/>
        <v>46.5602152437067</v>
      </c>
      <c r="AE235">
        <f t="shared" si="112"/>
        <v>49.3652768105661</v>
      </c>
      <c r="AF235">
        <f t="shared" si="112"/>
        <v>49.118508989673</v>
      </c>
      <c r="AG235">
        <f t="shared" si="112"/>
        <v>49.6883892075957</v>
      </c>
      <c r="AH235">
        <f t="shared" si="112"/>
        <v>51.7358668294719</v>
      </c>
      <c r="AI235">
        <f t="shared" si="112"/>
        <v>53.2796418579506</v>
      </c>
      <c r="AJ235">
        <f t="shared" si="112"/>
        <v>53.1616073535663</v>
      </c>
      <c r="AK235">
        <f t="shared" si="112"/>
        <v>53.8730065952845</v>
      </c>
      <c r="AL235">
        <f t="shared" si="112"/>
        <v>46.786640191291</v>
      </c>
      <c r="AM235">
        <f t="shared" ref="AM235:BC235" si="113">AM115*1000/AM55</f>
        <v>53.244109585407</v>
      </c>
      <c r="AN235">
        <f t="shared" si="113"/>
        <v>54.2537280952357</v>
      </c>
      <c r="AO235">
        <f t="shared" si="113"/>
        <v>50.8619267528935</v>
      </c>
      <c r="AP235">
        <f t="shared" si="113"/>
        <v>58.3954785256752</v>
      </c>
      <c r="AQ235">
        <f t="shared" si="113"/>
        <v>58.6884103709811</v>
      </c>
      <c r="AR235">
        <f t="shared" si="113"/>
        <v>58.6583833000942</v>
      </c>
      <c r="AS235">
        <f t="shared" si="113"/>
        <v>61.0936184784343</v>
      </c>
      <c r="AT235">
        <f t="shared" si="113"/>
        <v>65.9106993755074</v>
      </c>
      <c r="AU235">
        <f t="shared" si="113"/>
        <v>64.9109526660313</v>
      </c>
      <c r="AV235">
        <f t="shared" si="113"/>
        <v>64.9461144276937</v>
      </c>
      <c r="AW235">
        <f t="shared" si="113"/>
        <v>66.2267868563534</v>
      </c>
      <c r="AX235">
        <f t="shared" si="113"/>
        <v>67.9549912959738</v>
      </c>
      <c r="AY235">
        <f t="shared" si="113"/>
        <v>69.674024754366</v>
      </c>
      <c r="AZ235">
        <f t="shared" si="113"/>
        <v>70.8928954751312</v>
      </c>
      <c r="BA235">
        <f t="shared" si="113"/>
        <v>72.6732362052894</v>
      </c>
      <c r="BB235">
        <f t="shared" si="113"/>
        <v>77.2564228088213</v>
      </c>
      <c r="BC235">
        <f t="shared" si="113"/>
        <v>77.9273862054509</v>
      </c>
      <c r="BD235">
        <f t="shared" si="6"/>
        <v>1.66061351094753</v>
      </c>
    </row>
    <row r="236" spans="1:56">
      <c r="A236">
        <f t="shared" si="107"/>
        <v>0</v>
      </c>
      <c r="B236" t="str">
        <f t="shared" si="84"/>
        <v>SSA</v>
      </c>
      <c r="C236">
        <f t="shared" si="84"/>
        <v>0</v>
      </c>
      <c r="D236" t="str">
        <f t="shared" si="84"/>
        <v>SSA</v>
      </c>
      <c r="F236" s="16" t="s">
        <v>190</v>
      </c>
      <c r="G236">
        <f t="shared" ref="G236:AL236" si="114">G116*1000/G56</f>
        <v>46.6488249295009</v>
      </c>
      <c r="H236">
        <f t="shared" si="114"/>
        <v>48.1686047779899</v>
      </c>
      <c r="I236">
        <f t="shared" si="114"/>
        <v>49.7199140958003</v>
      </c>
      <c r="J236">
        <f t="shared" si="114"/>
        <v>50.9435042872565</v>
      </c>
      <c r="K236">
        <f t="shared" si="114"/>
        <v>51.5615845539046</v>
      </c>
      <c r="L236">
        <f t="shared" si="114"/>
        <v>52.7891979677699</v>
      </c>
      <c r="M236">
        <f t="shared" si="114"/>
        <v>56.1055069483344</v>
      </c>
      <c r="N236">
        <f t="shared" si="114"/>
        <v>55.9778250568587</v>
      </c>
      <c r="O236">
        <f t="shared" si="114"/>
        <v>59.0885791887592</v>
      </c>
      <c r="P236">
        <f t="shared" si="114"/>
        <v>61.4381910240872</v>
      </c>
      <c r="Q236">
        <f t="shared" si="114"/>
        <v>61.7485471302073</v>
      </c>
      <c r="R236">
        <f t="shared" si="114"/>
        <v>61.4302659938498</v>
      </c>
      <c r="S236">
        <f t="shared" si="114"/>
        <v>60.7855500141555</v>
      </c>
      <c r="T236">
        <f t="shared" si="114"/>
        <v>65.2468178000389</v>
      </c>
      <c r="U236">
        <f t="shared" si="114"/>
        <v>65.8031014518751</v>
      </c>
      <c r="V236">
        <f t="shared" si="114"/>
        <v>65.2993295115811</v>
      </c>
      <c r="W236">
        <f t="shared" si="114"/>
        <v>66.23693776625</v>
      </c>
      <c r="X236">
        <f t="shared" si="114"/>
        <v>67.3715474619322</v>
      </c>
      <c r="Y236">
        <f t="shared" si="114"/>
        <v>67.4024254930946</v>
      </c>
      <c r="Z236">
        <f t="shared" si="114"/>
        <v>68.8663746948855</v>
      </c>
      <c r="AA236">
        <f t="shared" si="114"/>
        <v>71.7250906846984</v>
      </c>
      <c r="AB236">
        <f t="shared" si="114"/>
        <v>71.6874329963584</v>
      </c>
      <c r="AC236">
        <f t="shared" si="114"/>
        <v>71.0572652014355</v>
      </c>
      <c r="AD236">
        <f t="shared" si="114"/>
        <v>71.6733435116462</v>
      </c>
      <c r="AE236">
        <f t="shared" si="114"/>
        <v>75.4272085166102</v>
      </c>
      <c r="AF236">
        <f t="shared" si="114"/>
        <v>77.2320189170398</v>
      </c>
      <c r="AG236">
        <f t="shared" si="114"/>
        <v>77.4392637067178</v>
      </c>
      <c r="AH236">
        <f t="shared" si="114"/>
        <v>81.6930149461773</v>
      </c>
      <c r="AI236">
        <f t="shared" si="114"/>
        <v>84.4464560174285</v>
      </c>
      <c r="AJ236">
        <f t="shared" si="114"/>
        <v>85.7885412773479</v>
      </c>
      <c r="AK236">
        <f t="shared" si="114"/>
        <v>90.766523568351</v>
      </c>
      <c r="AL236">
        <f t="shared" si="114"/>
        <v>89.6679243670942</v>
      </c>
      <c r="AM236">
        <f t="shared" ref="AM236:BC236" si="115">AM116*1000/AM56</f>
        <v>94.175673981512</v>
      </c>
      <c r="AN236">
        <f t="shared" si="115"/>
        <v>95.5997849197674</v>
      </c>
      <c r="AO236">
        <f t="shared" si="115"/>
        <v>96.840881054065</v>
      </c>
      <c r="AP236">
        <f t="shared" si="115"/>
        <v>102.545380231783</v>
      </c>
      <c r="AQ236">
        <f t="shared" si="115"/>
        <v>103.591465567169</v>
      </c>
      <c r="AR236">
        <f t="shared" si="115"/>
        <v>107.05545665812</v>
      </c>
      <c r="AS236">
        <f t="shared" si="115"/>
        <v>110.846782815185</v>
      </c>
      <c r="AT236">
        <f t="shared" si="115"/>
        <v>112.343448929367</v>
      </c>
      <c r="AU236">
        <f t="shared" si="115"/>
        <v>114.850287147548</v>
      </c>
      <c r="AV236">
        <f t="shared" si="115"/>
        <v>118.20256862189</v>
      </c>
      <c r="AW236">
        <f t="shared" si="115"/>
        <v>120.844027526488</v>
      </c>
      <c r="AX236">
        <f t="shared" si="115"/>
        <v>125.524370356697</v>
      </c>
      <c r="AY236">
        <f t="shared" si="115"/>
        <v>128.547616084757</v>
      </c>
      <c r="AZ236">
        <f t="shared" si="115"/>
        <v>132.908377572995</v>
      </c>
      <c r="BA236">
        <f t="shared" si="115"/>
        <v>131.108856872314</v>
      </c>
      <c r="BB236">
        <f t="shared" si="115"/>
        <v>137.581838545488</v>
      </c>
      <c r="BC236">
        <f t="shared" si="115"/>
        <v>135.650807376453</v>
      </c>
      <c r="BD236">
        <f t="shared" si="6"/>
        <v>2.22050326109271</v>
      </c>
    </row>
    <row r="237" spans="1:56">
      <c r="A237">
        <f t="shared" si="107"/>
        <v>0</v>
      </c>
      <c r="B237" t="str">
        <f t="shared" si="84"/>
        <v>Southern A - SA</v>
      </c>
      <c r="C237">
        <f t="shared" si="84"/>
        <v>0</v>
      </c>
      <c r="D237" t="str">
        <f t="shared" si="84"/>
        <v>Southern A - SA</v>
      </c>
      <c r="F237" s="16" t="s">
        <v>190</v>
      </c>
      <c r="G237">
        <f t="shared" ref="G237:AL237" si="116">G117*1000/G57</f>
        <v>20.3144000678832</v>
      </c>
      <c r="H237">
        <f t="shared" si="116"/>
        <v>20.8311804105921</v>
      </c>
      <c r="I237">
        <f t="shared" si="116"/>
        <v>21.0928508388183</v>
      </c>
      <c r="J237">
        <f t="shared" si="116"/>
        <v>22.2250174843647</v>
      </c>
      <c r="K237">
        <f t="shared" si="116"/>
        <v>22.470828073954</v>
      </c>
      <c r="L237">
        <f t="shared" si="116"/>
        <v>23.237046001381</v>
      </c>
      <c r="M237">
        <f t="shared" si="116"/>
        <v>24.5751333938692</v>
      </c>
      <c r="N237">
        <f t="shared" si="116"/>
        <v>24.1793146512256</v>
      </c>
      <c r="O237">
        <f t="shared" si="116"/>
        <v>26.1790486930665</v>
      </c>
      <c r="P237">
        <f t="shared" si="116"/>
        <v>25.9499150544801</v>
      </c>
      <c r="Q237">
        <f t="shared" si="116"/>
        <v>28.4895353554136</v>
      </c>
      <c r="R237">
        <f t="shared" si="116"/>
        <v>30.1295141563613</v>
      </c>
      <c r="S237">
        <f t="shared" si="116"/>
        <v>29.5534420156783</v>
      </c>
      <c r="T237">
        <f t="shared" si="116"/>
        <v>30.706622837424</v>
      </c>
      <c r="U237">
        <f t="shared" si="116"/>
        <v>28.6900994028147</v>
      </c>
      <c r="V237">
        <f t="shared" si="116"/>
        <v>29.3081883470176</v>
      </c>
      <c r="W237">
        <f t="shared" si="116"/>
        <v>29.0677071437003</v>
      </c>
      <c r="X237">
        <f t="shared" si="116"/>
        <v>28.7792834447156</v>
      </c>
      <c r="Y237">
        <f t="shared" si="116"/>
        <v>28.0582665385359</v>
      </c>
      <c r="Z237">
        <f t="shared" si="116"/>
        <v>28.1817716398961</v>
      </c>
      <c r="AA237">
        <f t="shared" si="116"/>
        <v>29.3074445554237</v>
      </c>
      <c r="AB237">
        <f t="shared" si="116"/>
        <v>28.5465488301807</v>
      </c>
      <c r="AC237">
        <f t="shared" si="116"/>
        <v>26.9214043087492</v>
      </c>
      <c r="AD237">
        <f t="shared" si="116"/>
        <v>28.1602334988516</v>
      </c>
      <c r="AE237">
        <f t="shared" si="116"/>
        <v>30.061662879387</v>
      </c>
      <c r="AF237">
        <f t="shared" si="116"/>
        <v>30.423711294712</v>
      </c>
      <c r="AG237">
        <f t="shared" si="116"/>
        <v>29.383926797294</v>
      </c>
      <c r="AH237">
        <f t="shared" si="116"/>
        <v>31.8701502454839</v>
      </c>
      <c r="AI237">
        <f t="shared" si="116"/>
        <v>31.6798200209912</v>
      </c>
      <c r="AJ237">
        <f t="shared" si="116"/>
        <v>31.8095827980795</v>
      </c>
      <c r="AK237">
        <f t="shared" si="116"/>
        <v>32.0975096852456</v>
      </c>
      <c r="AL237">
        <f t="shared" si="116"/>
        <v>28.1136345056992</v>
      </c>
      <c r="AM237">
        <f t="shared" ref="AM237:BC237" si="117">AM117*1000/AM57</f>
        <v>32.7591783365111</v>
      </c>
      <c r="AN237">
        <f t="shared" si="117"/>
        <v>32.1041794830475</v>
      </c>
      <c r="AO237">
        <f t="shared" si="117"/>
        <v>32.929171925002</v>
      </c>
      <c r="AP237">
        <f t="shared" si="117"/>
        <v>37.6647031491995</v>
      </c>
      <c r="AQ237">
        <f t="shared" si="117"/>
        <v>37.4035903759264</v>
      </c>
      <c r="AR237">
        <f t="shared" si="117"/>
        <v>39.3942074463848</v>
      </c>
      <c r="AS237">
        <f t="shared" si="117"/>
        <v>40.3747978377454</v>
      </c>
      <c r="AT237">
        <f t="shared" si="117"/>
        <v>42.9159839964638</v>
      </c>
      <c r="AU237">
        <f t="shared" si="117"/>
        <v>44.6376411814047</v>
      </c>
      <c r="AV237">
        <f t="shared" si="117"/>
        <v>41.5524035422078</v>
      </c>
      <c r="AW237">
        <f t="shared" si="117"/>
        <v>43.8819027836454</v>
      </c>
      <c r="AX237">
        <f t="shared" si="117"/>
        <v>45.0461709289086</v>
      </c>
      <c r="AY237">
        <f t="shared" si="117"/>
        <v>44.9688630724167</v>
      </c>
      <c r="AZ237">
        <f t="shared" si="117"/>
        <v>48.016210947757</v>
      </c>
      <c r="BA237">
        <f t="shared" si="117"/>
        <v>50.0642303059466</v>
      </c>
      <c r="BB237">
        <f t="shared" si="117"/>
        <v>50.647087202501</v>
      </c>
      <c r="BC237">
        <f t="shared" si="117"/>
        <v>53.0079347825422</v>
      </c>
      <c r="BD237">
        <f t="shared" si="6"/>
        <v>1.64148692997665</v>
      </c>
    </row>
    <row r="238" spans="1:56">
      <c r="A238">
        <f t="shared" si="107"/>
        <v>0</v>
      </c>
      <c r="B238" t="str">
        <f t="shared" si="84"/>
        <v>Ethiopia + Eritrea</v>
      </c>
      <c r="C238">
        <f t="shared" si="84"/>
        <v>0</v>
      </c>
      <c r="D238" t="str">
        <f t="shared" si="84"/>
        <v>Ethiopia + Eritrea</v>
      </c>
      <c r="F238" s="16" t="s">
        <v>190</v>
      </c>
      <c r="G238">
        <f t="shared" ref="G238:AL238" si="118">G118*1000/G58</f>
        <v>55.9430589354656</v>
      </c>
      <c r="H238">
        <f t="shared" si="118"/>
        <v>56.8427480139169</v>
      </c>
      <c r="I238">
        <f t="shared" si="118"/>
        <v>57.4102964968576</v>
      </c>
      <c r="J238">
        <f t="shared" si="118"/>
        <v>59.2337975630934</v>
      </c>
      <c r="K238">
        <f t="shared" si="118"/>
        <v>59.8101628018128</v>
      </c>
      <c r="L238">
        <f t="shared" si="118"/>
        <v>61.1835565404735</v>
      </c>
      <c r="M238">
        <f t="shared" si="118"/>
        <v>62.6617912133255</v>
      </c>
      <c r="N238">
        <f t="shared" si="118"/>
        <v>63.6011131282938</v>
      </c>
      <c r="O238">
        <f t="shared" si="118"/>
        <v>65.5868667502463</v>
      </c>
      <c r="P238">
        <f t="shared" si="118"/>
        <v>67.4284072424111</v>
      </c>
      <c r="Q238">
        <f t="shared" si="118"/>
        <v>65.5687397046301</v>
      </c>
      <c r="R238">
        <f t="shared" si="118"/>
        <v>65.9789090436111</v>
      </c>
      <c r="S238">
        <f t="shared" si="118"/>
        <v>65.692618658432</v>
      </c>
      <c r="T238">
        <f t="shared" si="118"/>
        <v>65.1064043951032</v>
      </c>
      <c r="U238">
        <f t="shared" si="118"/>
        <v>63.9305134453483</v>
      </c>
      <c r="V238">
        <f t="shared" si="118"/>
        <v>68.1088464184461</v>
      </c>
      <c r="W238">
        <f t="shared" si="118"/>
        <v>69.681344379208</v>
      </c>
      <c r="X238">
        <f t="shared" si="118"/>
        <v>69.0371573638</v>
      </c>
      <c r="Y238">
        <f t="shared" si="118"/>
        <v>75.2591358486071</v>
      </c>
      <c r="Z238">
        <f t="shared" si="118"/>
        <v>81.2356192517425</v>
      </c>
      <c r="AA238">
        <f t="shared" si="118"/>
        <v>80.0256620040478</v>
      </c>
      <c r="AB238">
        <f t="shared" si="118"/>
        <v>80.003353444735</v>
      </c>
      <c r="AC238">
        <f t="shared" si="118"/>
        <v>84.8953369425128</v>
      </c>
      <c r="AD238">
        <f t="shared" si="118"/>
        <v>77.5751662988335</v>
      </c>
      <c r="AE238">
        <f t="shared" si="118"/>
        <v>74.0286857439585</v>
      </c>
      <c r="AF238">
        <f t="shared" si="118"/>
        <v>82.4928251730431</v>
      </c>
      <c r="AG238">
        <f t="shared" si="118"/>
        <v>79.8029102642449</v>
      </c>
      <c r="AH238">
        <f t="shared" si="118"/>
        <v>82.1781750356638</v>
      </c>
      <c r="AI238">
        <f t="shared" si="118"/>
        <v>84.5103718867877</v>
      </c>
      <c r="AJ238">
        <f t="shared" si="118"/>
        <v>87.3481762474633</v>
      </c>
      <c r="AK238">
        <f t="shared" si="118"/>
        <v>91.6895472084234</v>
      </c>
      <c r="AL238">
        <f t="shared" si="118"/>
        <v>87.1255314041637</v>
      </c>
      <c r="AM238">
        <f t="shared" ref="AM238:BC238" si="119">AM118*1000/AM58</f>
        <v>116.269961457255</v>
      </c>
      <c r="AN238">
        <f t="shared" si="119"/>
        <v>118.185336617101</v>
      </c>
      <c r="AO238">
        <f t="shared" si="119"/>
        <v>125.521579842083</v>
      </c>
      <c r="AP238">
        <f t="shared" si="119"/>
        <v>138.971444312324</v>
      </c>
      <c r="AQ238">
        <f t="shared" si="119"/>
        <v>142.039682972076</v>
      </c>
      <c r="AR238">
        <f t="shared" si="119"/>
        <v>140.429293711999</v>
      </c>
      <c r="AS238">
        <f t="shared" si="119"/>
        <v>143.934598007889</v>
      </c>
      <c r="AT238">
        <f t="shared" si="119"/>
        <v>148.596530893495</v>
      </c>
      <c r="AU238">
        <f t="shared" si="119"/>
        <v>157.215903085141</v>
      </c>
      <c r="AV238">
        <f t="shared" si="119"/>
        <v>167.386831810582</v>
      </c>
      <c r="AW238">
        <f t="shared" si="119"/>
        <v>163.986336416797</v>
      </c>
      <c r="AX238">
        <f t="shared" si="119"/>
        <v>170.130980059736</v>
      </c>
      <c r="AY238">
        <f t="shared" si="119"/>
        <v>184.266523039723</v>
      </c>
      <c r="AZ238">
        <f t="shared" si="119"/>
        <v>196.511398585317</v>
      </c>
      <c r="BA238">
        <f t="shared" si="119"/>
        <v>194.605422023012</v>
      </c>
      <c r="BB238">
        <f t="shared" si="119"/>
        <v>199.666378836739</v>
      </c>
      <c r="BC238">
        <f t="shared" si="119"/>
        <v>218.67608784664</v>
      </c>
      <c r="BD238">
        <f t="shared" si="6"/>
        <v>2.82314571694866</v>
      </c>
    </row>
    <row r="242" ht="12.75" spans="1:1">
      <c r="A242" s="64" t="s">
        <v>191</v>
      </c>
    </row>
    <row r="243" spans="1:56">
      <c r="A243">
        <f>VLOOKUP(C243,SelectCntr!$A$2:$C$52,3,0)</f>
        <v>3</v>
      </c>
      <c r="B243" t="str">
        <f t="shared" ref="B243:D262" si="120">B62</f>
        <v>Angola</v>
      </c>
      <c r="C243">
        <f t="shared" si="120"/>
        <v>7</v>
      </c>
      <c r="D243" t="str">
        <f t="shared" si="120"/>
        <v>Angola</v>
      </c>
      <c r="F243" s="16" t="s">
        <v>192</v>
      </c>
      <c r="G243">
        <f t="shared" ref="G243:BC243" si="121">G62*1000/G122</f>
        <v>453.897994188467</v>
      </c>
      <c r="H243">
        <f t="shared" si="121"/>
        <v>475.783110292072</v>
      </c>
      <c r="I243">
        <f t="shared" si="121"/>
        <v>463.313130703242</v>
      </c>
      <c r="J243">
        <f t="shared" si="121"/>
        <v>492.236396263091</v>
      </c>
      <c r="K243">
        <f t="shared" si="121"/>
        <v>504.463021026401</v>
      </c>
      <c r="L243">
        <f t="shared" si="121"/>
        <v>517.840050754578</v>
      </c>
      <c r="M243">
        <f t="shared" si="121"/>
        <v>525.305363220483</v>
      </c>
      <c r="N243">
        <f t="shared" si="121"/>
        <v>508.960143442905</v>
      </c>
      <c r="O243">
        <f t="shared" si="121"/>
        <v>537.466847769559</v>
      </c>
      <c r="P243">
        <f t="shared" si="121"/>
        <v>546.812002823751</v>
      </c>
      <c r="Q243">
        <f t="shared" si="121"/>
        <v>550.209646834058</v>
      </c>
      <c r="R243">
        <f t="shared" si="121"/>
        <v>521.707806058454</v>
      </c>
      <c r="S243">
        <f t="shared" si="121"/>
        <v>526.267823191638</v>
      </c>
      <c r="T243">
        <f t="shared" si="121"/>
        <v>522.771290104813</v>
      </c>
      <c r="U243">
        <f t="shared" si="121"/>
        <v>460.441474666284</v>
      </c>
      <c r="V243">
        <f t="shared" si="121"/>
        <v>386.618989154901</v>
      </c>
      <c r="W243">
        <f t="shared" si="121"/>
        <v>365.339500623299</v>
      </c>
      <c r="X243">
        <f t="shared" si="121"/>
        <v>349.158525299077</v>
      </c>
      <c r="Y243">
        <f t="shared" si="121"/>
        <v>322.905771553255</v>
      </c>
      <c r="Z243">
        <f t="shared" si="121"/>
        <v>317.641673243883</v>
      </c>
      <c r="AA243">
        <f t="shared" si="121"/>
        <v>292.982013011864</v>
      </c>
      <c r="AB243">
        <f t="shared" si="121"/>
        <v>288.167345427619</v>
      </c>
      <c r="AC243">
        <f t="shared" si="121"/>
        <v>281.299534217126</v>
      </c>
      <c r="AD243">
        <f t="shared" si="121"/>
        <v>275.887808266759</v>
      </c>
      <c r="AE243">
        <f t="shared" si="121"/>
        <v>271.185748058089</v>
      </c>
      <c r="AF243">
        <f t="shared" si="121"/>
        <v>274.853988134476</v>
      </c>
      <c r="AG243">
        <f t="shared" si="121"/>
        <v>270.671930389945</v>
      </c>
      <c r="AH243">
        <f t="shared" si="121"/>
        <v>265.439647021746</v>
      </c>
      <c r="AI243">
        <f t="shared" si="121"/>
        <v>258.68146777675</v>
      </c>
      <c r="AJ243">
        <f t="shared" si="121"/>
        <v>250.780318988865</v>
      </c>
      <c r="AK243">
        <f t="shared" si="121"/>
        <v>255.759824046921</v>
      </c>
      <c r="AL243">
        <f t="shared" si="121"/>
        <v>260.922003985198</v>
      </c>
      <c r="AM243">
        <f t="shared" si="121"/>
        <v>254.385405105438</v>
      </c>
      <c r="AN243">
        <f t="shared" si="121"/>
        <v>278.09247311828</v>
      </c>
      <c r="AO243">
        <f t="shared" si="121"/>
        <v>271.029427220179</v>
      </c>
      <c r="AP243">
        <f t="shared" si="121"/>
        <v>273.983358934972</v>
      </c>
      <c r="AQ243">
        <f t="shared" si="121"/>
        <v>269.004246814889</v>
      </c>
      <c r="AR243">
        <f t="shared" si="121"/>
        <v>300.228334956183</v>
      </c>
      <c r="AS243">
        <f t="shared" si="121"/>
        <v>279.919668246445</v>
      </c>
      <c r="AT243">
        <f t="shared" si="121"/>
        <v>308.27622780724</v>
      </c>
      <c r="AU243">
        <f t="shared" si="121"/>
        <v>337.057954799731</v>
      </c>
      <c r="AV243">
        <f t="shared" si="121"/>
        <v>361.086636343946</v>
      </c>
      <c r="AW243">
        <f t="shared" si="121"/>
        <v>365.185060847671</v>
      </c>
      <c r="AX243">
        <f t="shared" si="121"/>
        <v>345.262494920764</v>
      </c>
      <c r="AY243">
        <f t="shared" si="121"/>
        <v>397.002166207168</v>
      </c>
      <c r="AZ243">
        <f t="shared" si="121"/>
        <v>382.906727828746</v>
      </c>
      <c r="BA243">
        <f t="shared" si="121"/>
        <v>404.129814814815</v>
      </c>
      <c r="BB243">
        <f t="shared" si="121"/>
        <v>401.888289260658</v>
      </c>
      <c r="BC243">
        <f t="shared" si="121"/>
        <v>476.122420426723</v>
      </c>
      <c r="BD243">
        <f>(LOGEST(G243:BC243,G$1:BC$1)-1)*100</f>
        <v>-1.01886627034461</v>
      </c>
    </row>
    <row r="244" spans="1:56">
      <c r="A244">
        <f>VLOOKUP(C244,SelectCntr!$A$2:$C$52,3,0)</f>
        <v>3</v>
      </c>
      <c r="B244" t="str">
        <f t="shared" si="120"/>
        <v>Botswana</v>
      </c>
      <c r="C244">
        <f t="shared" si="120"/>
        <v>20</v>
      </c>
      <c r="D244" t="str">
        <f t="shared" si="120"/>
        <v>Botswana</v>
      </c>
      <c r="F244" s="16" t="s">
        <v>192</v>
      </c>
      <c r="G244">
        <f t="shared" ref="G244:BC244" si="122">G63*1000/G123</f>
        <v>716.297273209952</v>
      </c>
      <c r="H244">
        <f t="shared" si="122"/>
        <v>718.524574062181</v>
      </c>
      <c r="I244">
        <f t="shared" si="122"/>
        <v>789.117184843791</v>
      </c>
      <c r="J244">
        <f t="shared" si="122"/>
        <v>870.811598005773</v>
      </c>
      <c r="K244">
        <f t="shared" si="122"/>
        <v>856.57925690814</v>
      </c>
      <c r="L244">
        <f t="shared" si="122"/>
        <v>878.839415243834</v>
      </c>
      <c r="M244">
        <f t="shared" si="122"/>
        <v>902.827900623869</v>
      </c>
      <c r="N244">
        <f t="shared" si="122"/>
        <v>866.467668071075</v>
      </c>
      <c r="O244">
        <f t="shared" si="122"/>
        <v>877.478418966583</v>
      </c>
      <c r="P244">
        <f t="shared" si="122"/>
        <v>942.334103295196</v>
      </c>
      <c r="Q244">
        <f t="shared" si="122"/>
        <v>1023.52497303128</v>
      </c>
      <c r="R244">
        <f t="shared" si="122"/>
        <v>1007.3325064249</v>
      </c>
      <c r="S244">
        <f t="shared" si="122"/>
        <v>953.757779437391</v>
      </c>
      <c r="T244">
        <f t="shared" si="122"/>
        <v>977.988596646072</v>
      </c>
      <c r="U244">
        <f t="shared" si="122"/>
        <v>941.4135151239</v>
      </c>
      <c r="V244">
        <f t="shared" si="122"/>
        <v>1043.70445766781</v>
      </c>
      <c r="W244">
        <f t="shared" si="122"/>
        <v>986.378468635957</v>
      </c>
      <c r="X244">
        <f t="shared" si="122"/>
        <v>810.089190482702</v>
      </c>
      <c r="Y244">
        <f t="shared" si="122"/>
        <v>1012.39644578722</v>
      </c>
      <c r="Z244">
        <f t="shared" si="122"/>
        <v>791.47572815534</v>
      </c>
      <c r="AA244">
        <f t="shared" si="122"/>
        <v>972.735576923077</v>
      </c>
      <c r="AB244">
        <f t="shared" si="122"/>
        <v>1000.51184834123</v>
      </c>
      <c r="AC244">
        <f t="shared" si="122"/>
        <v>920.102803738318</v>
      </c>
      <c r="AD244">
        <f t="shared" si="122"/>
        <v>1001.71759259259</v>
      </c>
      <c r="AE244">
        <f t="shared" si="122"/>
        <v>965.261467889908</v>
      </c>
      <c r="AF244">
        <f t="shared" si="122"/>
        <v>959.416666666667</v>
      </c>
      <c r="AG244">
        <f t="shared" si="122"/>
        <v>874.183098591549</v>
      </c>
      <c r="AH244">
        <f t="shared" si="122"/>
        <v>944.274881516588</v>
      </c>
      <c r="AI244">
        <f t="shared" si="122"/>
        <v>989.783653846154</v>
      </c>
      <c r="AJ244">
        <f t="shared" si="122"/>
        <v>1070.53883495146</v>
      </c>
      <c r="AK244">
        <f t="shared" si="122"/>
        <v>1121.92857142857</v>
      </c>
      <c r="AL244">
        <f t="shared" si="122"/>
        <v>1051.88479262673</v>
      </c>
      <c r="AM244">
        <f t="shared" si="122"/>
        <v>1020.61434977578</v>
      </c>
      <c r="AN244">
        <f t="shared" si="122"/>
        <v>921.034782608696</v>
      </c>
      <c r="AO244">
        <f t="shared" si="122"/>
        <v>1071.33905579399</v>
      </c>
      <c r="AP244">
        <f t="shared" si="122"/>
        <v>993.114893617021</v>
      </c>
      <c r="AQ244">
        <f t="shared" si="122"/>
        <v>849.18359375</v>
      </c>
      <c r="AR244">
        <f t="shared" si="122"/>
        <v>750.254545454545</v>
      </c>
      <c r="AS244">
        <f t="shared" si="122"/>
        <v>664.791366906475</v>
      </c>
      <c r="AT244">
        <f t="shared" si="122"/>
        <v>721.879003558719</v>
      </c>
      <c r="AU244">
        <f t="shared" si="122"/>
        <v>810.827205882353</v>
      </c>
      <c r="AV244">
        <f t="shared" si="122"/>
        <v>748.25</v>
      </c>
      <c r="AW244">
        <f t="shared" si="122"/>
        <v>754.246428571429</v>
      </c>
      <c r="AX244">
        <f t="shared" si="122"/>
        <v>804.774647887324</v>
      </c>
      <c r="AY244">
        <f t="shared" si="122"/>
        <v>808.896193771626</v>
      </c>
      <c r="AZ244">
        <f t="shared" si="122"/>
        <v>788.292517006803</v>
      </c>
      <c r="BA244">
        <f t="shared" si="122"/>
        <v>798.666666666667</v>
      </c>
      <c r="BB244">
        <f t="shared" si="122"/>
        <v>875.754901960784</v>
      </c>
      <c r="BC244">
        <f t="shared" si="122"/>
        <v>859.586538461538</v>
      </c>
      <c r="BD244">
        <f t="shared" ref="BD244:BD299" si="123">(LOGEST(G244:BC244,G$1:BC$1)-1)*100</f>
        <v>-0.139282438095845</v>
      </c>
    </row>
    <row r="245" s="34" customFormat="1" spans="1:56">
      <c r="A245">
        <f>VLOOKUP(C245,SelectCntr!$A$2:$C$52,3,0)</f>
        <v>2</v>
      </c>
      <c r="B245" s="6" t="str">
        <f t="shared" si="120"/>
        <v>Burundi</v>
      </c>
      <c r="C245" s="6">
        <f t="shared" si="120"/>
        <v>29</v>
      </c>
      <c r="D245" s="6" t="str">
        <f t="shared" si="120"/>
        <v>Burundi</v>
      </c>
      <c r="E245" s="6"/>
      <c r="F245" s="16" t="s">
        <v>192</v>
      </c>
      <c r="G245">
        <f t="shared" ref="G245:BC245" si="124">G64*1000/G124</f>
        <v>451.274484932739</v>
      </c>
      <c r="H245">
        <f t="shared" si="124"/>
        <v>444.51254445147</v>
      </c>
      <c r="I245">
        <f t="shared" si="124"/>
        <v>439.058620741813</v>
      </c>
      <c r="J245">
        <f t="shared" si="124"/>
        <v>475.747664220431</v>
      </c>
      <c r="K245">
        <f t="shared" si="124"/>
        <v>467.939786329942</v>
      </c>
      <c r="L245">
        <f t="shared" si="124"/>
        <v>463.535395429189</v>
      </c>
      <c r="M245">
        <f t="shared" si="124"/>
        <v>476.742652789976</v>
      </c>
      <c r="N245">
        <f t="shared" si="124"/>
        <v>480.248704450711</v>
      </c>
      <c r="O245">
        <f t="shared" si="124"/>
        <v>470.945530819989</v>
      </c>
      <c r="P245">
        <f t="shared" si="124"/>
        <v>475.783055725455</v>
      </c>
      <c r="Q245">
        <f t="shared" si="124"/>
        <v>485.171701682512</v>
      </c>
      <c r="R245">
        <f t="shared" si="124"/>
        <v>439.663778571792</v>
      </c>
      <c r="S245">
        <f t="shared" si="124"/>
        <v>490.32653152068</v>
      </c>
      <c r="T245">
        <f t="shared" si="124"/>
        <v>459.396784507203</v>
      </c>
      <c r="U245">
        <f t="shared" si="124"/>
        <v>488.746308760922</v>
      </c>
      <c r="V245">
        <f t="shared" si="124"/>
        <v>494.272775934326</v>
      </c>
      <c r="W245">
        <f t="shared" si="124"/>
        <v>494.387947882736</v>
      </c>
      <c r="X245">
        <f t="shared" si="124"/>
        <v>455.012158037402</v>
      </c>
      <c r="Y245">
        <f t="shared" si="124"/>
        <v>450.914961108455</v>
      </c>
      <c r="Z245">
        <f t="shared" si="124"/>
        <v>427.875678610206</v>
      </c>
      <c r="AA245">
        <f t="shared" si="124"/>
        <v>453.623157894737</v>
      </c>
      <c r="AB245">
        <f t="shared" si="124"/>
        <v>418.616869918699</v>
      </c>
      <c r="AC245">
        <f t="shared" si="124"/>
        <v>405.164948453608</v>
      </c>
      <c r="AD245">
        <f t="shared" si="124"/>
        <v>387.205784732101</v>
      </c>
      <c r="AE245">
        <f t="shared" si="124"/>
        <v>425.780790441176</v>
      </c>
      <c r="AF245">
        <f t="shared" si="124"/>
        <v>433.358734402852</v>
      </c>
      <c r="AG245">
        <f t="shared" si="124"/>
        <v>430.667524667525</v>
      </c>
      <c r="AH245">
        <f t="shared" si="124"/>
        <v>425.82048092869</v>
      </c>
      <c r="AI245">
        <f t="shared" si="124"/>
        <v>389.817632850242</v>
      </c>
      <c r="AJ245">
        <f t="shared" si="124"/>
        <v>412.52395915161</v>
      </c>
      <c r="AK245">
        <f t="shared" si="124"/>
        <v>417.201856148492</v>
      </c>
      <c r="AL245">
        <f t="shared" si="124"/>
        <v>423.436474628005</v>
      </c>
      <c r="AM245">
        <f t="shared" si="124"/>
        <v>405.694077706526</v>
      </c>
      <c r="AN245">
        <f t="shared" si="124"/>
        <v>354.249625748503</v>
      </c>
      <c r="AO245">
        <f t="shared" si="124"/>
        <v>362.173055452177</v>
      </c>
      <c r="AP245">
        <f t="shared" si="124"/>
        <v>366.230141054195</v>
      </c>
      <c r="AQ245">
        <f t="shared" si="124"/>
        <v>364.766802822131</v>
      </c>
      <c r="AR245">
        <f t="shared" si="124"/>
        <v>342.399628942486</v>
      </c>
      <c r="AS245">
        <f t="shared" si="124"/>
        <v>350.702911905639</v>
      </c>
      <c r="AT245">
        <f t="shared" si="124"/>
        <v>330.724037763253</v>
      </c>
      <c r="AU245">
        <f t="shared" si="124"/>
        <v>348.952076677316</v>
      </c>
      <c r="AV245">
        <f t="shared" si="124"/>
        <v>353.535837353549</v>
      </c>
      <c r="AW245">
        <f t="shared" si="124"/>
        <v>340.539946737683</v>
      </c>
      <c r="AX245">
        <f t="shared" si="124"/>
        <v>334.587214905236</v>
      </c>
      <c r="AY245">
        <f t="shared" si="124"/>
        <v>326.204651162791</v>
      </c>
      <c r="AZ245">
        <f t="shared" si="124"/>
        <v>322.580587177951</v>
      </c>
      <c r="BA245">
        <f t="shared" si="124"/>
        <v>309.794330344229</v>
      </c>
      <c r="BB245">
        <f t="shared" si="124"/>
        <v>296.144781144781</v>
      </c>
      <c r="BC245">
        <f t="shared" si="124"/>
        <v>194.892076502732</v>
      </c>
      <c r="BD245">
        <f t="shared" si="123"/>
        <v>-1.04688611248794</v>
      </c>
    </row>
    <row r="246" spans="1:56">
      <c r="A246">
        <f>VLOOKUP(C246,SelectCntr!$A$2:$C$52,3,0)</f>
        <v>1</v>
      </c>
      <c r="B246" t="str">
        <f t="shared" si="120"/>
        <v>Cameroon</v>
      </c>
      <c r="C246">
        <f t="shared" si="120"/>
        <v>32</v>
      </c>
      <c r="D246" t="str">
        <f t="shared" si="120"/>
        <v>Cameroon</v>
      </c>
      <c r="F246" s="16" t="s">
        <v>192</v>
      </c>
      <c r="G246">
        <f t="shared" ref="G246:BC246" si="125">G65*1000/G125</f>
        <v>455.470134378348</v>
      </c>
      <c r="H246">
        <f t="shared" si="125"/>
        <v>479.724384212596</v>
      </c>
      <c r="I246">
        <f t="shared" si="125"/>
        <v>518.133245889272</v>
      </c>
      <c r="J246">
        <f t="shared" si="125"/>
        <v>520.22521587963</v>
      </c>
      <c r="K246">
        <f t="shared" si="125"/>
        <v>489.519767515994</v>
      </c>
      <c r="L246">
        <f t="shared" si="125"/>
        <v>502.940926182029</v>
      </c>
      <c r="M246">
        <f t="shared" si="125"/>
        <v>549.706520481383</v>
      </c>
      <c r="N246">
        <f t="shared" si="125"/>
        <v>568.723953008258</v>
      </c>
      <c r="O246">
        <f t="shared" si="125"/>
        <v>558.409758926132</v>
      </c>
      <c r="P246">
        <f t="shared" si="125"/>
        <v>601.971520011518</v>
      </c>
      <c r="Q246">
        <f t="shared" si="125"/>
        <v>615.343549741272</v>
      </c>
      <c r="R246">
        <f t="shared" si="125"/>
        <v>641.550347220421</v>
      </c>
      <c r="S246">
        <f t="shared" si="125"/>
        <v>650.297738359673</v>
      </c>
      <c r="T246">
        <f t="shared" si="125"/>
        <v>700.212274173715</v>
      </c>
      <c r="U246">
        <f t="shared" si="125"/>
        <v>695.91399303222</v>
      </c>
      <c r="V246">
        <f t="shared" si="125"/>
        <v>663.960772277797</v>
      </c>
      <c r="W246">
        <f t="shared" si="125"/>
        <v>674.192014572995</v>
      </c>
      <c r="X246">
        <f t="shared" si="125"/>
        <v>665.852953147469</v>
      </c>
      <c r="Y246">
        <f t="shared" si="125"/>
        <v>679.177392392218</v>
      </c>
      <c r="Z246">
        <f t="shared" si="125"/>
        <v>691.032638615808</v>
      </c>
      <c r="AA246">
        <f t="shared" si="125"/>
        <v>689.465869649055</v>
      </c>
      <c r="AB246">
        <f t="shared" si="125"/>
        <v>706.364746280046</v>
      </c>
      <c r="AC246">
        <f t="shared" si="125"/>
        <v>686.826396700412</v>
      </c>
      <c r="AD246">
        <f t="shared" si="125"/>
        <v>696.734859675037</v>
      </c>
      <c r="AE246">
        <f t="shared" si="125"/>
        <v>724.819206984358</v>
      </c>
      <c r="AF246">
        <f t="shared" si="125"/>
        <v>762.915392819054</v>
      </c>
      <c r="AG246">
        <f t="shared" si="125"/>
        <v>669.902049322681</v>
      </c>
      <c r="AH246">
        <f t="shared" si="125"/>
        <v>697.028862478778</v>
      </c>
      <c r="AI246">
        <f t="shared" si="125"/>
        <v>694.358421750663</v>
      </c>
      <c r="AJ246">
        <f t="shared" si="125"/>
        <v>706.839922229423</v>
      </c>
      <c r="AK246">
        <f t="shared" si="125"/>
        <v>714.413605876717</v>
      </c>
      <c r="AL246">
        <f t="shared" si="125"/>
        <v>705.183049779458</v>
      </c>
      <c r="AM246">
        <f t="shared" si="125"/>
        <v>728.6532960199</v>
      </c>
      <c r="AN246">
        <f t="shared" si="125"/>
        <v>757.721744471745</v>
      </c>
      <c r="AO246">
        <f t="shared" si="125"/>
        <v>787.428094660194</v>
      </c>
      <c r="AP246">
        <f t="shared" si="125"/>
        <v>815.486056971514</v>
      </c>
      <c r="AQ246">
        <f t="shared" si="125"/>
        <v>774.420195439739</v>
      </c>
      <c r="AR246">
        <f t="shared" si="125"/>
        <v>814.170960187354</v>
      </c>
      <c r="AS246">
        <f t="shared" si="125"/>
        <v>846.684729064039</v>
      </c>
      <c r="AT246">
        <f t="shared" si="125"/>
        <v>854.863871338311</v>
      </c>
      <c r="AU246">
        <f t="shared" si="125"/>
        <v>862.629344729345</v>
      </c>
      <c r="AV246">
        <f t="shared" si="125"/>
        <v>872.558990357345</v>
      </c>
      <c r="AW246">
        <f t="shared" si="125"/>
        <v>890.297625777275</v>
      </c>
      <c r="AX246">
        <f t="shared" si="125"/>
        <v>921.428853198084</v>
      </c>
      <c r="AY246">
        <f t="shared" si="125"/>
        <v>990.151728013487</v>
      </c>
      <c r="AZ246">
        <f t="shared" si="125"/>
        <v>1027.3091367713</v>
      </c>
      <c r="BA246">
        <f t="shared" si="125"/>
        <v>1038.50860366714</v>
      </c>
      <c r="BB246">
        <f t="shared" si="125"/>
        <v>1064.3994374121</v>
      </c>
      <c r="BC246">
        <f t="shared" si="125"/>
        <v>1089.32500701656</v>
      </c>
      <c r="BD246">
        <f t="shared" si="123"/>
        <v>1.41649286584866</v>
      </c>
    </row>
    <row r="247" spans="1:56">
      <c r="A247">
        <f>VLOOKUP(C247,SelectCntr!$A$2:$C$52,3,0)</f>
        <v>1</v>
      </c>
      <c r="B247" t="str">
        <f t="shared" si="120"/>
        <v>Cape Verde</v>
      </c>
      <c r="C247">
        <f t="shared" si="120"/>
        <v>35</v>
      </c>
      <c r="D247" t="str">
        <f t="shared" si="120"/>
        <v>Cape Verde</v>
      </c>
      <c r="F247" s="16" t="s">
        <v>192</v>
      </c>
      <c r="G247">
        <f t="shared" ref="G247:BC247" si="126">G66*1000/G126</f>
        <v>355.236842105263</v>
      </c>
      <c r="H247">
        <f t="shared" si="126"/>
        <v>382.157894736842</v>
      </c>
      <c r="I247">
        <f t="shared" si="126"/>
        <v>398.657894736842</v>
      </c>
      <c r="J247">
        <f t="shared" si="126"/>
        <v>416.564102564103</v>
      </c>
      <c r="K247">
        <f t="shared" si="126"/>
        <v>454.948717948718</v>
      </c>
      <c r="L247">
        <f t="shared" si="126"/>
        <v>469.948717948718</v>
      </c>
      <c r="M247">
        <f t="shared" si="126"/>
        <v>448.3</v>
      </c>
      <c r="N247">
        <f t="shared" si="126"/>
        <v>343.2</v>
      </c>
      <c r="O247">
        <f t="shared" si="126"/>
        <v>346.075</v>
      </c>
      <c r="P247">
        <f t="shared" si="126"/>
        <v>299.45</v>
      </c>
      <c r="Q247">
        <f t="shared" si="126"/>
        <v>268.975</v>
      </c>
      <c r="R247">
        <f t="shared" si="126"/>
        <v>258.725</v>
      </c>
      <c r="S247">
        <f t="shared" si="126"/>
        <v>259.769230769231</v>
      </c>
      <c r="T247">
        <f t="shared" si="126"/>
        <v>261.578947368421</v>
      </c>
      <c r="U247">
        <f t="shared" si="126"/>
        <v>270</v>
      </c>
      <c r="V247">
        <f t="shared" si="126"/>
        <v>310.108108108108</v>
      </c>
      <c r="W247">
        <f t="shared" si="126"/>
        <v>325.694444444444</v>
      </c>
      <c r="X247">
        <f t="shared" si="126"/>
        <v>369.833333333333</v>
      </c>
      <c r="Y247">
        <f t="shared" si="126"/>
        <v>419.885714285714</v>
      </c>
      <c r="Z247">
        <f t="shared" si="126"/>
        <v>525.742857142857</v>
      </c>
      <c r="AA247">
        <f t="shared" si="126"/>
        <v>401.823529411765</v>
      </c>
      <c r="AB247">
        <f t="shared" si="126"/>
        <v>433.714285714286</v>
      </c>
      <c r="AC247">
        <f t="shared" si="126"/>
        <v>380.457142857143</v>
      </c>
      <c r="AD247">
        <f t="shared" si="126"/>
        <v>451.771428571429</v>
      </c>
      <c r="AE247">
        <f t="shared" si="126"/>
        <v>471.542857142857</v>
      </c>
      <c r="AF247">
        <f t="shared" si="126"/>
        <v>606.885714285714</v>
      </c>
      <c r="AG247">
        <f t="shared" si="126"/>
        <v>855.114285714286</v>
      </c>
      <c r="AH247">
        <f t="shared" si="126"/>
        <v>872.285714285714</v>
      </c>
      <c r="AI247">
        <f t="shared" si="126"/>
        <v>891.794117647059</v>
      </c>
      <c r="AJ247">
        <f t="shared" si="126"/>
        <v>840.323529411765</v>
      </c>
      <c r="AK247">
        <f t="shared" si="126"/>
        <v>773.852941176471</v>
      </c>
      <c r="AL247">
        <f t="shared" si="126"/>
        <v>913.794117647059</v>
      </c>
      <c r="AM247">
        <f t="shared" si="126"/>
        <v>929.470588235294</v>
      </c>
      <c r="AN247">
        <f t="shared" si="126"/>
        <v>763.6</v>
      </c>
      <c r="AO247">
        <f t="shared" si="126"/>
        <v>922.285714285714</v>
      </c>
      <c r="AP247">
        <f t="shared" si="126"/>
        <v>804.342857142857</v>
      </c>
      <c r="AQ247">
        <f t="shared" si="126"/>
        <v>859.457142857143</v>
      </c>
      <c r="AR247">
        <f t="shared" si="126"/>
        <v>965.314285714286</v>
      </c>
      <c r="AS247">
        <f t="shared" si="126"/>
        <v>1138.68571428571</v>
      </c>
      <c r="AT247">
        <f t="shared" si="126"/>
        <v>1057.2</v>
      </c>
      <c r="AU247">
        <f t="shared" si="126"/>
        <v>1114.37142857143</v>
      </c>
      <c r="AV247">
        <f t="shared" si="126"/>
        <v>1071.08571428571</v>
      </c>
      <c r="AW247">
        <f t="shared" si="126"/>
        <v>1138.14705882353</v>
      </c>
      <c r="AX247">
        <f t="shared" si="126"/>
        <v>1188.64705882353</v>
      </c>
      <c r="AY247">
        <f t="shared" si="126"/>
        <v>1148.67647058824</v>
      </c>
      <c r="AZ247">
        <f t="shared" si="126"/>
        <v>1211.32352941176</v>
      </c>
      <c r="BA247">
        <f t="shared" si="126"/>
        <v>1300.27272727273</v>
      </c>
      <c r="BB247">
        <f t="shared" si="126"/>
        <v>1439.24242424242</v>
      </c>
      <c r="BC247">
        <f t="shared" si="126"/>
        <v>1476.90625</v>
      </c>
      <c r="BD247">
        <f t="shared" si="123"/>
        <v>3.48157125342632</v>
      </c>
    </row>
    <row r="248" spans="1:56">
      <c r="A248">
        <f>VLOOKUP(C248,SelectCntr!$A$2:$C$52,3,0)</f>
        <v>1</v>
      </c>
      <c r="B248" t="str">
        <f t="shared" si="120"/>
        <v>Central African Republic</v>
      </c>
      <c r="C248">
        <f t="shared" si="120"/>
        <v>37</v>
      </c>
      <c r="D248" t="str">
        <f t="shared" si="120"/>
        <v>Central African Republic</v>
      </c>
      <c r="F248" s="16" t="s">
        <v>192</v>
      </c>
      <c r="G248">
        <f t="shared" ref="G248:BC248" si="127">G67*1000/G127</f>
        <v>378.332272382255</v>
      </c>
      <c r="H248">
        <f t="shared" si="127"/>
        <v>380.983889528193</v>
      </c>
      <c r="I248">
        <f t="shared" si="127"/>
        <v>389.405578245346</v>
      </c>
      <c r="J248">
        <f t="shared" si="127"/>
        <v>378.948744632602</v>
      </c>
      <c r="K248">
        <f t="shared" si="127"/>
        <v>399.186699509952</v>
      </c>
      <c r="L248">
        <f t="shared" si="127"/>
        <v>395.545037609668</v>
      </c>
      <c r="M248">
        <f t="shared" si="127"/>
        <v>424.96691823258</v>
      </c>
      <c r="N248">
        <f t="shared" si="127"/>
        <v>430.522230908908</v>
      </c>
      <c r="O248">
        <f t="shared" si="127"/>
        <v>448.346461904251</v>
      </c>
      <c r="P248">
        <f t="shared" si="127"/>
        <v>448.989375927022</v>
      </c>
      <c r="Q248">
        <f t="shared" si="127"/>
        <v>447.056894986382</v>
      </c>
      <c r="R248">
        <f t="shared" si="127"/>
        <v>465.179276512827</v>
      </c>
      <c r="S248">
        <f t="shared" si="127"/>
        <v>474.911381799433</v>
      </c>
      <c r="T248">
        <f t="shared" si="127"/>
        <v>505.427361272235</v>
      </c>
      <c r="U248">
        <f t="shared" si="127"/>
        <v>506.052107102453</v>
      </c>
      <c r="V248">
        <f t="shared" si="127"/>
        <v>509.838228204623</v>
      </c>
      <c r="W248">
        <f t="shared" si="127"/>
        <v>508.032761161926</v>
      </c>
      <c r="X248">
        <f t="shared" si="127"/>
        <v>500.619772026652</v>
      </c>
      <c r="Y248">
        <f t="shared" si="127"/>
        <v>509.636056740128</v>
      </c>
      <c r="Z248">
        <f t="shared" si="127"/>
        <v>512.937354988399</v>
      </c>
      <c r="AA248">
        <f t="shared" si="127"/>
        <v>513.121452894438</v>
      </c>
      <c r="AB248">
        <f t="shared" si="127"/>
        <v>522.231194690266</v>
      </c>
      <c r="AC248">
        <f t="shared" si="127"/>
        <v>508.05939524838</v>
      </c>
      <c r="AD248">
        <f t="shared" si="127"/>
        <v>488.665611814346</v>
      </c>
      <c r="AE248">
        <f t="shared" si="127"/>
        <v>475.654958677686</v>
      </c>
      <c r="AF248">
        <f t="shared" si="127"/>
        <v>508.335365853659</v>
      </c>
      <c r="AG248">
        <f t="shared" si="127"/>
        <v>500.845381526104</v>
      </c>
      <c r="AH248">
        <f t="shared" si="127"/>
        <v>529.280475718533</v>
      </c>
      <c r="AI248">
        <f t="shared" si="127"/>
        <v>527.79060665362</v>
      </c>
      <c r="AJ248">
        <f t="shared" si="127"/>
        <v>522.136801541426</v>
      </c>
      <c r="AK248">
        <f t="shared" si="127"/>
        <v>521.290322580645</v>
      </c>
      <c r="AL248">
        <f t="shared" si="127"/>
        <v>528.808590102708</v>
      </c>
      <c r="AM248">
        <f t="shared" si="127"/>
        <v>524.394495412844</v>
      </c>
      <c r="AN248">
        <f t="shared" si="127"/>
        <v>541.135135135135</v>
      </c>
      <c r="AO248">
        <f t="shared" si="127"/>
        <v>558.856255545697</v>
      </c>
      <c r="AP248">
        <f t="shared" si="127"/>
        <v>629.340630472855</v>
      </c>
      <c r="AQ248">
        <f t="shared" si="127"/>
        <v>614.041486603284</v>
      </c>
      <c r="AR248">
        <f t="shared" si="127"/>
        <v>619.426495726496</v>
      </c>
      <c r="AS248">
        <f t="shared" si="127"/>
        <v>596.280508474576</v>
      </c>
      <c r="AT248">
        <f t="shared" si="127"/>
        <v>656.560134566863</v>
      </c>
      <c r="AU248">
        <f t="shared" si="127"/>
        <v>671.691792294807</v>
      </c>
      <c r="AV248">
        <f t="shared" si="127"/>
        <v>671.662771285476</v>
      </c>
      <c r="AW248">
        <f t="shared" si="127"/>
        <v>658.389166666667</v>
      </c>
      <c r="AX248">
        <f t="shared" si="127"/>
        <v>678.291770573566</v>
      </c>
      <c r="AY248">
        <f t="shared" si="127"/>
        <v>679.854304635762</v>
      </c>
      <c r="AZ248">
        <f t="shared" si="127"/>
        <v>691.826194398682</v>
      </c>
      <c r="BA248">
        <f t="shared" si="127"/>
        <v>716.459525756337</v>
      </c>
      <c r="BB248">
        <f t="shared" si="127"/>
        <v>732.141930251419</v>
      </c>
      <c r="BC248">
        <f t="shared" si="127"/>
        <v>744.243569131833</v>
      </c>
      <c r="BD248">
        <f t="shared" si="123"/>
        <v>1.2488115927386</v>
      </c>
    </row>
    <row r="249" spans="1:56">
      <c r="A249">
        <f>VLOOKUP(C249,SelectCntr!$A$2:$C$52,3,0)</f>
        <v>1</v>
      </c>
      <c r="B249" t="str">
        <f t="shared" si="120"/>
        <v>Chad</v>
      </c>
      <c r="C249">
        <f t="shared" si="120"/>
        <v>39</v>
      </c>
      <c r="D249" t="str">
        <f t="shared" si="120"/>
        <v>Chad</v>
      </c>
      <c r="F249" s="16" t="s">
        <v>192</v>
      </c>
      <c r="G249">
        <f t="shared" ref="G249:BC249" si="128">G68*1000/G128</f>
        <v>578.680963460821</v>
      </c>
      <c r="H249">
        <f t="shared" si="128"/>
        <v>621.092293577982</v>
      </c>
      <c r="I249">
        <f t="shared" si="128"/>
        <v>652.338040694583</v>
      </c>
      <c r="J249">
        <f t="shared" si="128"/>
        <v>626.535455769716</v>
      </c>
      <c r="K249">
        <f t="shared" si="128"/>
        <v>599.556932786779</v>
      </c>
      <c r="L249">
        <f t="shared" si="128"/>
        <v>615.288570506071</v>
      </c>
      <c r="M249">
        <f t="shared" si="128"/>
        <v>589.21341442463</v>
      </c>
      <c r="N249">
        <f t="shared" si="128"/>
        <v>627.424513389536</v>
      </c>
      <c r="O249">
        <f t="shared" si="128"/>
        <v>592.773060506112</v>
      </c>
      <c r="P249">
        <f t="shared" si="128"/>
        <v>556.32473332389</v>
      </c>
      <c r="Q249">
        <f t="shared" si="128"/>
        <v>549.685937994306</v>
      </c>
      <c r="R249">
        <f t="shared" si="128"/>
        <v>515.087716176315</v>
      </c>
      <c r="S249">
        <f t="shared" si="128"/>
        <v>478.337691131498</v>
      </c>
      <c r="T249">
        <f t="shared" si="128"/>
        <v>493.187342866322</v>
      </c>
      <c r="U249">
        <f t="shared" si="128"/>
        <v>526.938736597767</v>
      </c>
      <c r="V249">
        <f t="shared" si="128"/>
        <v>521.759052879921</v>
      </c>
      <c r="W249">
        <f t="shared" si="128"/>
        <v>517.704954569042</v>
      </c>
      <c r="X249">
        <f t="shared" si="128"/>
        <v>540.51056956179</v>
      </c>
      <c r="Y249">
        <f t="shared" si="128"/>
        <v>518.351668425753</v>
      </c>
      <c r="Z249">
        <f t="shared" si="128"/>
        <v>524.268348623853</v>
      </c>
      <c r="AA249">
        <f t="shared" si="128"/>
        <v>487.135756676558</v>
      </c>
      <c r="AB249">
        <f t="shared" si="128"/>
        <v>494.823867721064</v>
      </c>
      <c r="AC249">
        <f t="shared" si="128"/>
        <v>514.507660167131</v>
      </c>
      <c r="AD249">
        <f t="shared" si="128"/>
        <v>406.881720430108</v>
      </c>
      <c r="AE249">
        <f t="shared" si="128"/>
        <v>464.364461738003</v>
      </c>
      <c r="AF249">
        <f t="shared" si="128"/>
        <v>450.467289719626</v>
      </c>
      <c r="AG249">
        <f t="shared" si="128"/>
        <v>444.72009569378</v>
      </c>
      <c r="AH249">
        <f t="shared" si="128"/>
        <v>480.804135554279</v>
      </c>
      <c r="AI249">
        <f t="shared" si="128"/>
        <v>462.983461962514</v>
      </c>
      <c r="AJ249">
        <f t="shared" si="128"/>
        <v>441.282159872949</v>
      </c>
      <c r="AK249">
        <f t="shared" si="128"/>
        <v>494.973926380368</v>
      </c>
      <c r="AL249">
        <f t="shared" si="128"/>
        <v>464.845279288186</v>
      </c>
      <c r="AM249">
        <f t="shared" si="128"/>
        <v>386.154727793696</v>
      </c>
      <c r="AN249">
        <f t="shared" si="128"/>
        <v>456.022843822844</v>
      </c>
      <c r="AO249">
        <f t="shared" si="128"/>
        <v>451.097527472527</v>
      </c>
      <c r="AP249">
        <f t="shared" si="128"/>
        <v>471.571171980242</v>
      </c>
      <c r="AQ249">
        <f t="shared" si="128"/>
        <v>520.579086115993</v>
      </c>
      <c r="AR249">
        <f t="shared" si="128"/>
        <v>546.043422184007</v>
      </c>
      <c r="AS249">
        <f t="shared" si="128"/>
        <v>504.247257383966</v>
      </c>
      <c r="AT249">
        <f t="shared" si="128"/>
        <v>460.366418527709</v>
      </c>
      <c r="AU249">
        <f t="shared" si="128"/>
        <v>525.50423216445</v>
      </c>
      <c r="AV249">
        <f t="shared" si="128"/>
        <v>508.631330977621</v>
      </c>
      <c r="AW249">
        <f t="shared" si="128"/>
        <v>510.40848806366</v>
      </c>
      <c r="AX249">
        <f t="shared" si="128"/>
        <v>495.221160911095</v>
      </c>
      <c r="AY249">
        <f t="shared" si="128"/>
        <v>531.444404462037</v>
      </c>
      <c r="AZ249">
        <f t="shared" si="128"/>
        <v>509.502838892832</v>
      </c>
      <c r="BA249">
        <f t="shared" si="128"/>
        <v>477.017192982456</v>
      </c>
      <c r="BB249">
        <f t="shared" si="128"/>
        <v>504.766008999654</v>
      </c>
      <c r="BC249">
        <f t="shared" si="128"/>
        <v>519.77033492823</v>
      </c>
      <c r="BD249">
        <f t="shared" si="123"/>
        <v>-0.445362204829425</v>
      </c>
    </row>
    <row r="250" spans="1:56">
      <c r="A250">
        <f>VLOOKUP(C250,SelectCntr!$A$2:$C$52,3,0)</f>
        <v>2</v>
      </c>
      <c r="B250" t="str">
        <f t="shared" si="120"/>
        <v>Comoros</v>
      </c>
      <c r="C250">
        <f t="shared" si="120"/>
        <v>45</v>
      </c>
      <c r="D250" t="str">
        <f t="shared" si="120"/>
        <v>Comoros</v>
      </c>
      <c r="F250" s="16" t="s">
        <v>192</v>
      </c>
      <c r="G250">
        <f t="shared" ref="G250:BC250" si="129">G69*1000/G129</f>
        <v>406.289715719064</v>
      </c>
      <c r="H250">
        <f t="shared" si="129"/>
        <v>402.963192721257</v>
      </c>
      <c r="I250">
        <f t="shared" si="129"/>
        <v>442.898936170213</v>
      </c>
      <c r="J250">
        <f t="shared" si="129"/>
        <v>442.742914979757</v>
      </c>
      <c r="K250">
        <f t="shared" si="129"/>
        <v>441.816019032514</v>
      </c>
      <c r="L250">
        <f t="shared" si="129"/>
        <v>440.722610722611</v>
      </c>
      <c r="M250">
        <f t="shared" si="129"/>
        <v>436.380426504189</v>
      </c>
      <c r="N250">
        <f t="shared" si="129"/>
        <v>432.494398805078</v>
      </c>
      <c r="O250">
        <f t="shared" si="129"/>
        <v>444.358974358974</v>
      </c>
      <c r="P250">
        <f t="shared" si="129"/>
        <v>422.440690150971</v>
      </c>
      <c r="Q250">
        <f t="shared" si="129"/>
        <v>427.076570218772</v>
      </c>
      <c r="R250">
        <f t="shared" si="129"/>
        <v>416.191961191961</v>
      </c>
      <c r="S250">
        <f t="shared" si="129"/>
        <v>408.897208985705</v>
      </c>
      <c r="T250">
        <f t="shared" si="129"/>
        <v>426.568302387268</v>
      </c>
      <c r="U250">
        <f t="shared" si="129"/>
        <v>417.205882352941</v>
      </c>
      <c r="V250">
        <f t="shared" si="129"/>
        <v>402.893996247655</v>
      </c>
      <c r="W250">
        <f t="shared" si="129"/>
        <v>413.56602059358</v>
      </c>
      <c r="X250">
        <f t="shared" si="129"/>
        <v>401.643356643357</v>
      </c>
      <c r="Y250">
        <f t="shared" si="129"/>
        <v>389.345305429864</v>
      </c>
      <c r="Z250">
        <f t="shared" si="129"/>
        <v>386.221153846154</v>
      </c>
      <c r="AA250">
        <f t="shared" si="129"/>
        <v>348.888888888889</v>
      </c>
      <c r="AB250">
        <f t="shared" si="129"/>
        <v>365.936936936937</v>
      </c>
      <c r="AC250">
        <f t="shared" si="129"/>
        <v>364.456140350877</v>
      </c>
      <c r="AD250">
        <f t="shared" si="129"/>
        <v>336.615384615385</v>
      </c>
      <c r="AE250">
        <f t="shared" si="129"/>
        <v>342.325</v>
      </c>
      <c r="AF250">
        <f t="shared" si="129"/>
        <v>348.878048780488</v>
      </c>
      <c r="AG250">
        <f t="shared" si="129"/>
        <v>367.150793650794</v>
      </c>
      <c r="AH250">
        <f t="shared" si="129"/>
        <v>371.37984496124</v>
      </c>
      <c r="AI250">
        <f t="shared" si="129"/>
        <v>364.143939393939</v>
      </c>
      <c r="AJ250">
        <f t="shared" si="129"/>
        <v>385.022222222222</v>
      </c>
      <c r="AK250">
        <f t="shared" si="129"/>
        <v>381.63768115942</v>
      </c>
      <c r="AL250">
        <f t="shared" si="129"/>
        <v>386.900709219858</v>
      </c>
      <c r="AM250">
        <f t="shared" si="129"/>
        <v>390.275862068966</v>
      </c>
      <c r="AN250">
        <f t="shared" si="129"/>
        <v>383.418918918919</v>
      </c>
      <c r="AO250">
        <f t="shared" si="129"/>
        <v>375.611842105263</v>
      </c>
      <c r="AP250">
        <f t="shared" si="129"/>
        <v>377.870967741935</v>
      </c>
      <c r="AQ250">
        <f t="shared" si="129"/>
        <v>363.51572327044</v>
      </c>
      <c r="AR250">
        <f t="shared" si="129"/>
        <v>375.41717791411</v>
      </c>
      <c r="AS250">
        <f t="shared" si="129"/>
        <v>374.11377245509</v>
      </c>
      <c r="AT250">
        <f t="shared" si="129"/>
        <v>375.111111111111</v>
      </c>
      <c r="AU250">
        <f t="shared" si="129"/>
        <v>372.659090909091</v>
      </c>
      <c r="AV250">
        <f t="shared" si="129"/>
        <v>362.261111111111</v>
      </c>
      <c r="AW250">
        <f t="shared" si="129"/>
        <v>367.583783783784</v>
      </c>
      <c r="AX250">
        <f t="shared" si="129"/>
        <v>395.089473684211</v>
      </c>
      <c r="AY250">
        <f t="shared" si="129"/>
        <v>342.717948717949</v>
      </c>
      <c r="AZ250">
        <f t="shared" si="129"/>
        <v>347.79</v>
      </c>
      <c r="BA250">
        <f t="shared" si="129"/>
        <v>333.921951219512</v>
      </c>
      <c r="BB250">
        <f t="shared" si="129"/>
        <v>321.652380952381</v>
      </c>
      <c r="BC250">
        <f t="shared" si="129"/>
        <v>311.462962962963</v>
      </c>
      <c r="BD250">
        <f t="shared" si="123"/>
        <v>-0.496016029923951</v>
      </c>
    </row>
    <row r="251" spans="1:56">
      <c r="A251">
        <f>VLOOKUP(C251,SelectCntr!$A$2:$C$52,3,0)</f>
        <v>1</v>
      </c>
      <c r="B251" t="str">
        <f t="shared" si="120"/>
        <v>Congo</v>
      </c>
      <c r="C251">
        <f t="shared" si="120"/>
        <v>46</v>
      </c>
      <c r="D251" t="str">
        <f t="shared" si="120"/>
        <v>Congo</v>
      </c>
      <c r="F251" s="16" t="s">
        <v>192</v>
      </c>
      <c r="G251">
        <f t="shared" ref="G251:BC251" si="130">G70*1000/G130</f>
        <v>456.457010380401</v>
      </c>
      <c r="H251">
        <f t="shared" si="130"/>
        <v>459.113916876574</v>
      </c>
      <c r="I251">
        <f t="shared" si="130"/>
        <v>460.825901956985</v>
      </c>
      <c r="J251">
        <f t="shared" si="130"/>
        <v>467.692042730114</v>
      </c>
      <c r="K251">
        <f t="shared" si="130"/>
        <v>476.830041882163</v>
      </c>
      <c r="L251">
        <f t="shared" si="130"/>
        <v>477.308553280035</v>
      </c>
      <c r="M251">
        <f t="shared" si="130"/>
        <v>505.014526562858</v>
      </c>
      <c r="N251">
        <f t="shared" si="130"/>
        <v>492.697900923594</v>
      </c>
      <c r="O251">
        <f t="shared" si="130"/>
        <v>478.730972758907</v>
      </c>
      <c r="P251">
        <f t="shared" si="130"/>
        <v>466.280213301892</v>
      </c>
      <c r="Q251">
        <f t="shared" si="130"/>
        <v>472.537416450148</v>
      </c>
      <c r="R251">
        <f t="shared" si="130"/>
        <v>448.217405736825</v>
      </c>
      <c r="S251">
        <f t="shared" si="130"/>
        <v>454.031083379151</v>
      </c>
      <c r="T251">
        <f t="shared" si="130"/>
        <v>433.545528967254</v>
      </c>
      <c r="U251">
        <f t="shared" si="130"/>
        <v>439.282624610689</v>
      </c>
      <c r="V251">
        <f t="shared" si="130"/>
        <v>443.535117752073</v>
      </c>
      <c r="W251">
        <f t="shared" si="130"/>
        <v>445.952002789417</v>
      </c>
      <c r="X251">
        <f t="shared" si="130"/>
        <v>434.020423766484</v>
      </c>
      <c r="Y251">
        <f t="shared" si="130"/>
        <v>439.505163435745</v>
      </c>
      <c r="Z251">
        <f t="shared" si="130"/>
        <v>441.574307304786</v>
      </c>
      <c r="AA251">
        <f t="shared" si="130"/>
        <v>452.359801488834</v>
      </c>
      <c r="AB251">
        <f t="shared" si="130"/>
        <v>464.155717761557</v>
      </c>
      <c r="AC251">
        <f t="shared" si="130"/>
        <v>455.153846153846</v>
      </c>
      <c r="AD251">
        <f t="shared" si="130"/>
        <v>464.850356294537</v>
      </c>
      <c r="AE251">
        <f t="shared" si="130"/>
        <v>481.06103286385</v>
      </c>
      <c r="AF251">
        <f t="shared" si="130"/>
        <v>470.192037470726</v>
      </c>
      <c r="AG251">
        <f t="shared" si="130"/>
        <v>476.22505800464</v>
      </c>
      <c r="AH251">
        <f t="shared" si="130"/>
        <v>483.173515981735</v>
      </c>
      <c r="AI251">
        <f t="shared" si="130"/>
        <v>469.713318284424</v>
      </c>
      <c r="AJ251">
        <f t="shared" si="130"/>
        <v>465.37807606264</v>
      </c>
      <c r="AK251">
        <f t="shared" si="130"/>
        <v>445.966814159292</v>
      </c>
      <c r="AL251">
        <f t="shared" si="130"/>
        <v>450.682713347921</v>
      </c>
      <c r="AM251">
        <f t="shared" si="130"/>
        <v>455.093073593074</v>
      </c>
      <c r="AN251">
        <f t="shared" si="130"/>
        <v>479.491416309013</v>
      </c>
      <c r="AO251">
        <f t="shared" si="130"/>
        <v>504.298538622129</v>
      </c>
      <c r="AP251">
        <f t="shared" si="130"/>
        <v>515.567010309278</v>
      </c>
      <c r="AQ251">
        <f t="shared" si="130"/>
        <v>516.435318275154</v>
      </c>
      <c r="AR251">
        <f t="shared" si="130"/>
        <v>511.812627291242</v>
      </c>
      <c r="AS251">
        <f t="shared" si="130"/>
        <v>543.28370221328</v>
      </c>
      <c r="AT251">
        <f t="shared" si="130"/>
        <v>549.159680638723</v>
      </c>
      <c r="AU251">
        <f t="shared" si="130"/>
        <v>554.609126984127</v>
      </c>
      <c r="AV251">
        <f t="shared" si="130"/>
        <v>571.260869565217</v>
      </c>
      <c r="AW251">
        <f t="shared" si="130"/>
        <v>585.158102766798</v>
      </c>
      <c r="AX251">
        <f t="shared" si="130"/>
        <v>623.043392504931</v>
      </c>
      <c r="AY251">
        <f t="shared" si="130"/>
        <v>638.250980392157</v>
      </c>
      <c r="AZ251">
        <f t="shared" si="130"/>
        <v>673.415204678363</v>
      </c>
      <c r="BA251">
        <f t="shared" si="130"/>
        <v>643.631067961165</v>
      </c>
      <c r="BB251">
        <f t="shared" si="130"/>
        <v>673.936293436293</v>
      </c>
      <c r="BC251">
        <f t="shared" si="130"/>
        <v>732.159309021113</v>
      </c>
      <c r="BD251">
        <f t="shared" si="123"/>
        <v>0.67988354179811</v>
      </c>
    </row>
    <row r="252" spans="1:56">
      <c r="A252">
        <f>VLOOKUP(C252,SelectCntr!$A$2:$C$52,3,0)</f>
        <v>1</v>
      </c>
      <c r="B252" t="str">
        <f t="shared" si="120"/>
        <v>Benin</v>
      </c>
      <c r="C252">
        <f t="shared" si="120"/>
        <v>53</v>
      </c>
      <c r="D252" t="str">
        <f t="shared" si="120"/>
        <v>Benin</v>
      </c>
      <c r="F252" s="16" t="s">
        <v>192</v>
      </c>
      <c r="G252">
        <f t="shared" ref="G252:BC252" si="131">G71*1000/G131</f>
        <v>557.669598599819</v>
      </c>
      <c r="H252">
        <f t="shared" si="131"/>
        <v>515.320184669067</v>
      </c>
      <c r="I252">
        <f t="shared" si="131"/>
        <v>514.908361002531</v>
      </c>
      <c r="J252">
        <f t="shared" si="131"/>
        <v>536.113051109303</v>
      </c>
      <c r="K252">
        <f t="shared" si="131"/>
        <v>542.099212198221</v>
      </c>
      <c r="L252">
        <f t="shared" si="131"/>
        <v>522.281976672778</v>
      </c>
      <c r="M252">
        <f t="shared" si="131"/>
        <v>570.838343374722</v>
      </c>
      <c r="N252">
        <f t="shared" si="131"/>
        <v>600.971406614978</v>
      </c>
      <c r="O252">
        <f t="shared" si="131"/>
        <v>579.976535866344</v>
      </c>
      <c r="P252">
        <f t="shared" si="131"/>
        <v>588.958593126681</v>
      </c>
      <c r="Q252">
        <f t="shared" si="131"/>
        <v>603.849952535693</v>
      </c>
      <c r="R252">
        <f t="shared" si="131"/>
        <v>603.550873570521</v>
      </c>
      <c r="S252">
        <f t="shared" si="131"/>
        <v>611.806545428319</v>
      </c>
      <c r="T252">
        <f t="shared" si="131"/>
        <v>570.354510800508</v>
      </c>
      <c r="U252">
        <f t="shared" si="131"/>
        <v>579.465038055696</v>
      </c>
      <c r="V252">
        <f t="shared" si="131"/>
        <v>659.607819536081</v>
      </c>
      <c r="W252">
        <f t="shared" si="131"/>
        <v>648.829442638861</v>
      </c>
      <c r="X252">
        <f t="shared" si="131"/>
        <v>707.980231526118</v>
      </c>
      <c r="Y252">
        <f t="shared" si="131"/>
        <v>747.461088929413</v>
      </c>
      <c r="Z252">
        <f t="shared" si="131"/>
        <v>712.89707750953</v>
      </c>
      <c r="AA252">
        <f t="shared" si="131"/>
        <v>683.559153175592</v>
      </c>
      <c r="AB252">
        <f t="shared" si="131"/>
        <v>691.40097799511</v>
      </c>
      <c r="AC252">
        <f t="shared" si="131"/>
        <v>689.912364945978</v>
      </c>
      <c r="AD252">
        <f t="shared" si="131"/>
        <v>853.052941176471</v>
      </c>
      <c r="AE252">
        <f t="shared" si="131"/>
        <v>842.059976931949</v>
      </c>
      <c r="AF252">
        <f t="shared" si="131"/>
        <v>887.030542986425</v>
      </c>
      <c r="AG252">
        <f t="shared" si="131"/>
        <v>733.959183673469</v>
      </c>
      <c r="AH252">
        <f t="shared" si="131"/>
        <v>834.398572884811</v>
      </c>
      <c r="AI252">
        <f t="shared" si="131"/>
        <v>817.208695652174</v>
      </c>
      <c r="AJ252">
        <f t="shared" si="131"/>
        <v>819.614611872146</v>
      </c>
      <c r="AK252">
        <f t="shared" si="131"/>
        <v>851.863715277778</v>
      </c>
      <c r="AL252">
        <f t="shared" si="131"/>
        <v>810.141797197032</v>
      </c>
      <c r="AM252">
        <f t="shared" si="131"/>
        <v>883.872580645161</v>
      </c>
      <c r="AN252">
        <f t="shared" si="131"/>
        <v>888.503943217666</v>
      </c>
      <c r="AO252">
        <f t="shared" si="131"/>
        <v>952.863777089783</v>
      </c>
      <c r="AP252">
        <f t="shared" si="131"/>
        <v>1043.6191926885</v>
      </c>
      <c r="AQ252">
        <f t="shared" si="131"/>
        <v>1085.13598797896</v>
      </c>
      <c r="AR252">
        <f t="shared" si="131"/>
        <v>1094.63919821826</v>
      </c>
      <c r="AS252">
        <f t="shared" si="131"/>
        <v>1122.62536656892</v>
      </c>
      <c r="AT252">
        <f t="shared" si="131"/>
        <v>1178.87789017341</v>
      </c>
      <c r="AU252">
        <f t="shared" si="131"/>
        <v>1168.83712660028</v>
      </c>
      <c r="AV252">
        <f t="shared" si="131"/>
        <v>1249.31118881119</v>
      </c>
      <c r="AW252">
        <f t="shared" si="131"/>
        <v>1267.74089347079</v>
      </c>
      <c r="AX252">
        <f t="shared" si="131"/>
        <v>1309.27180527383</v>
      </c>
      <c r="AY252">
        <f t="shared" si="131"/>
        <v>1247.32090545939</v>
      </c>
      <c r="AZ252">
        <f t="shared" si="131"/>
        <v>1142.66338582677</v>
      </c>
      <c r="BA252">
        <f t="shared" si="131"/>
        <v>1165.84928848642</v>
      </c>
      <c r="BB252">
        <f t="shared" si="131"/>
        <v>1346.11238825032</v>
      </c>
      <c r="BC252">
        <f t="shared" si="131"/>
        <v>1337.46022727273</v>
      </c>
      <c r="BD252">
        <f t="shared" si="123"/>
        <v>2.0976100238604</v>
      </c>
    </row>
    <row r="253" spans="1:56">
      <c r="A253">
        <f>VLOOKUP(C253,SelectCntr!$A$2:$C$52,3,0)</f>
        <v>1</v>
      </c>
      <c r="B253" t="str">
        <f t="shared" si="120"/>
        <v>Equatorial Guinea</v>
      </c>
      <c r="C253">
        <f t="shared" si="120"/>
        <v>61</v>
      </c>
      <c r="D253" t="str">
        <f t="shared" si="120"/>
        <v>Equatorial Guinea</v>
      </c>
      <c r="F253" s="16" t="s">
        <v>192</v>
      </c>
      <c r="G253">
        <f t="shared" ref="G253:BC253" si="132">G72*1000/G132</f>
        <v>501.374138920781</v>
      </c>
      <c r="H253">
        <f t="shared" si="132"/>
        <v>571.865671641791</v>
      </c>
      <c r="I253">
        <f t="shared" si="132"/>
        <v>577.004264392324</v>
      </c>
      <c r="J253">
        <f t="shared" si="132"/>
        <v>617.350746268657</v>
      </c>
      <c r="K253">
        <f t="shared" si="132"/>
        <v>597.886734551541</v>
      </c>
      <c r="L253">
        <f t="shared" si="132"/>
        <v>614.439271532247</v>
      </c>
      <c r="M253">
        <f t="shared" si="132"/>
        <v>579.376764824526</v>
      </c>
      <c r="N253">
        <f t="shared" si="132"/>
        <v>605.914014000793</v>
      </c>
      <c r="O253">
        <f t="shared" si="132"/>
        <v>502.562409192973</v>
      </c>
      <c r="P253">
        <f t="shared" si="132"/>
        <v>581.210021321962</v>
      </c>
      <c r="Q253">
        <f t="shared" si="132"/>
        <v>463.181754777514</v>
      </c>
      <c r="R253">
        <f t="shared" si="132"/>
        <v>342.50406383922</v>
      </c>
      <c r="S253">
        <f t="shared" si="132"/>
        <v>385.003175611305</v>
      </c>
      <c r="T253">
        <f t="shared" si="132"/>
        <v>417.104816824966</v>
      </c>
      <c r="U253">
        <f t="shared" si="132"/>
        <v>381.457044048052</v>
      </c>
      <c r="V253">
        <f t="shared" si="132"/>
        <v>345.651549942595</v>
      </c>
      <c r="W253">
        <f t="shared" si="132"/>
        <v>351.865671641791</v>
      </c>
      <c r="X253">
        <f t="shared" si="132"/>
        <v>372.62318544265</v>
      </c>
      <c r="Y253">
        <f t="shared" si="132"/>
        <v>382.789818033122</v>
      </c>
      <c r="Z253">
        <f t="shared" si="132"/>
        <v>407.313432835821</v>
      </c>
      <c r="AA253">
        <f t="shared" si="132"/>
        <v>426.521126760563</v>
      </c>
      <c r="AB253">
        <f t="shared" si="132"/>
        <v>365.789473684211</v>
      </c>
      <c r="AC253">
        <f t="shared" si="132"/>
        <v>344.085365853659</v>
      </c>
      <c r="AD253">
        <f t="shared" si="132"/>
        <v>334.674157303371</v>
      </c>
      <c r="AE253">
        <f t="shared" si="132"/>
        <v>311.723404255319</v>
      </c>
      <c r="AF253">
        <f t="shared" si="132"/>
        <v>305.734693877551</v>
      </c>
      <c r="AG253">
        <f t="shared" si="132"/>
        <v>320.841584158416</v>
      </c>
      <c r="AH253">
        <f t="shared" si="132"/>
        <v>314.067961165049</v>
      </c>
      <c r="AI253">
        <f t="shared" si="132"/>
        <v>289.5</v>
      </c>
      <c r="AJ253">
        <f t="shared" si="132"/>
        <v>362.731481481481</v>
      </c>
      <c r="AK253">
        <f t="shared" si="132"/>
        <v>343.072072072072</v>
      </c>
      <c r="AL253">
        <f t="shared" si="132"/>
        <v>320.491228070175</v>
      </c>
      <c r="AM253">
        <f t="shared" si="132"/>
        <v>287.273504273504</v>
      </c>
      <c r="AN253">
        <f t="shared" si="132"/>
        <v>298.333333333333</v>
      </c>
      <c r="AO253">
        <f t="shared" si="132"/>
        <v>298.69918699187</v>
      </c>
      <c r="AP253">
        <f t="shared" si="132"/>
        <v>296.141732283465</v>
      </c>
      <c r="AQ253">
        <f t="shared" si="132"/>
        <v>287.992307692308</v>
      </c>
      <c r="AR253">
        <f t="shared" si="132"/>
        <v>272.992537313433</v>
      </c>
      <c r="AS253">
        <f t="shared" si="132"/>
        <v>272.528985507246</v>
      </c>
      <c r="AT253">
        <f t="shared" si="132"/>
        <v>275.316901408451</v>
      </c>
      <c r="AU253">
        <f t="shared" si="132"/>
        <v>269.061643835616</v>
      </c>
      <c r="AV253">
        <f t="shared" si="132"/>
        <v>255.44</v>
      </c>
      <c r="AW253">
        <f t="shared" si="132"/>
        <v>260.392156862745</v>
      </c>
      <c r="AX253">
        <f t="shared" si="132"/>
        <v>257.656050955414</v>
      </c>
      <c r="AY253">
        <f t="shared" si="132"/>
        <v>261.670807453416</v>
      </c>
      <c r="AZ253">
        <f t="shared" si="132"/>
        <v>262.206060606061</v>
      </c>
      <c r="BA253">
        <f t="shared" si="132"/>
        <v>284.975757575758</v>
      </c>
      <c r="BB253">
        <f t="shared" si="132"/>
        <v>270.568047337278</v>
      </c>
      <c r="BC253">
        <f t="shared" si="132"/>
        <v>269.866279069767</v>
      </c>
      <c r="BD253">
        <f t="shared" si="123"/>
        <v>-1.78441847242355</v>
      </c>
    </row>
    <row r="254" spans="1:56">
      <c r="A254">
        <f>VLOOKUP(C254,SelectCntr!$A$2:$C$52,3,0)</f>
        <v>2</v>
      </c>
      <c r="B254" t="str">
        <f t="shared" si="120"/>
        <v>Ethiopia PDR</v>
      </c>
      <c r="C254">
        <f t="shared" si="120"/>
        <v>62</v>
      </c>
      <c r="D254" t="str">
        <f t="shared" si="120"/>
        <v>Ethiopia PDR</v>
      </c>
      <c r="F254" s="16" t="s">
        <v>192</v>
      </c>
      <c r="G254">
        <f t="shared" ref="G254:BC254" si="133">G73*1000/G133</f>
        <v>334.961282483937</v>
      </c>
      <c r="H254">
        <f t="shared" si="133"/>
        <v>335.786994992944</v>
      </c>
      <c r="I254">
        <f t="shared" si="133"/>
        <v>332.371639129757</v>
      </c>
      <c r="J254">
        <f t="shared" si="133"/>
        <v>335.853049613043</v>
      </c>
      <c r="K254">
        <f t="shared" si="133"/>
        <v>332.3302967466</v>
      </c>
      <c r="L254">
        <f t="shared" si="133"/>
        <v>333.163786775336</v>
      </c>
      <c r="M254">
        <f t="shared" si="133"/>
        <v>334.477360242904</v>
      </c>
      <c r="N254">
        <f t="shared" si="133"/>
        <v>332.858587329106</v>
      </c>
      <c r="O254">
        <f t="shared" si="133"/>
        <v>336.280993254757</v>
      </c>
      <c r="P254">
        <f t="shared" si="133"/>
        <v>338.446519866279</v>
      </c>
      <c r="Q254">
        <f t="shared" si="133"/>
        <v>321.713067559641</v>
      </c>
      <c r="R254">
        <f t="shared" si="133"/>
        <v>313.948222251231</v>
      </c>
      <c r="S254">
        <f t="shared" si="133"/>
        <v>298.892191519199</v>
      </c>
      <c r="T254">
        <f t="shared" si="133"/>
        <v>289.153128696454</v>
      </c>
      <c r="U254">
        <f t="shared" si="133"/>
        <v>274.409774206391</v>
      </c>
      <c r="V254">
        <f t="shared" si="133"/>
        <v>286.301563073826</v>
      </c>
      <c r="W254">
        <f t="shared" si="133"/>
        <v>288.458751788173</v>
      </c>
      <c r="X254">
        <f t="shared" si="133"/>
        <v>283.622342176785</v>
      </c>
      <c r="Y254">
        <f t="shared" si="133"/>
        <v>306.231836952551</v>
      </c>
      <c r="Z254">
        <f t="shared" si="133"/>
        <v>328.543097566523</v>
      </c>
      <c r="AA254">
        <f t="shared" si="133"/>
        <v>314.518760680586</v>
      </c>
      <c r="AB254">
        <f t="shared" si="133"/>
        <v>306.879579252811</v>
      </c>
      <c r="AC254">
        <f t="shared" si="133"/>
        <v>318.780413754148</v>
      </c>
      <c r="AD254">
        <f t="shared" si="133"/>
        <v>280.793889461037</v>
      </c>
      <c r="AE254">
        <f t="shared" si="133"/>
        <v>259.172767591183</v>
      </c>
      <c r="AF254">
        <f t="shared" si="133"/>
        <v>278.715225023939</v>
      </c>
      <c r="AG254">
        <f t="shared" si="133"/>
        <v>259.077325617189</v>
      </c>
      <c r="AH254">
        <f t="shared" si="133"/>
        <v>258.274838173288</v>
      </c>
      <c r="AI254">
        <f t="shared" si="133"/>
        <v>255.008422620753</v>
      </c>
      <c r="AJ254">
        <f t="shared" si="133"/>
        <v>254.733163773084</v>
      </c>
      <c r="AK254">
        <f t="shared" si="133"/>
        <v>255.876141156372</v>
      </c>
      <c r="AL254">
        <f t="shared" si="133"/>
        <v>234.558925163753</v>
      </c>
      <c r="AM254" t="e">
        <f t="shared" si="133"/>
        <v>#DIV/0!</v>
      </c>
      <c r="AN254" t="e">
        <f t="shared" si="133"/>
        <v>#DIV/0!</v>
      </c>
      <c r="AO254" t="e">
        <f t="shared" si="133"/>
        <v>#DIV/0!</v>
      </c>
      <c r="AP254" t="e">
        <f t="shared" si="133"/>
        <v>#DIV/0!</v>
      </c>
      <c r="AQ254" t="e">
        <f t="shared" si="133"/>
        <v>#DIV/0!</v>
      </c>
      <c r="AR254" t="e">
        <f t="shared" si="133"/>
        <v>#DIV/0!</v>
      </c>
      <c r="AS254" t="e">
        <f t="shared" si="133"/>
        <v>#DIV/0!</v>
      </c>
      <c r="AT254" t="e">
        <f t="shared" si="133"/>
        <v>#DIV/0!</v>
      </c>
      <c r="AU254" t="e">
        <f t="shared" si="133"/>
        <v>#DIV/0!</v>
      </c>
      <c r="AV254" t="e">
        <f t="shared" si="133"/>
        <v>#DIV/0!</v>
      </c>
      <c r="AW254" t="e">
        <f t="shared" si="133"/>
        <v>#DIV/0!</v>
      </c>
      <c r="AX254" t="e">
        <f t="shared" si="133"/>
        <v>#DIV/0!</v>
      </c>
      <c r="AY254" t="e">
        <f t="shared" si="133"/>
        <v>#DIV/0!</v>
      </c>
      <c r="AZ254" t="e">
        <f t="shared" si="133"/>
        <v>#DIV/0!</v>
      </c>
      <c r="BA254" t="e">
        <f t="shared" si="133"/>
        <v>#DIV/0!</v>
      </c>
      <c r="BB254" t="e">
        <f t="shared" si="133"/>
        <v>#DIV/0!</v>
      </c>
      <c r="BC254" t="e">
        <f t="shared" si="133"/>
        <v>#DIV/0!</v>
      </c>
      <c r="BD254" t="e">
        <f t="shared" si="123"/>
        <v>#VALUE!</v>
      </c>
    </row>
    <row r="255" spans="1:56">
      <c r="A255">
        <f>VLOOKUP(C255,SelectCntr!$A$2:$C$52,3,0)</f>
        <v>2</v>
      </c>
      <c r="B255" t="str">
        <f t="shared" si="120"/>
        <v>Djibouti</v>
      </c>
      <c r="C255">
        <f t="shared" si="120"/>
        <v>72</v>
      </c>
      <c r="D255" t="str">
        <f t="shared" si="120"/>
        <v>Djibouti</v>
      </c>
      <c r="F255" s="16" t="s">
        <v>192</v>
      </c>
      <c r="G255">
        <f t="shared" ref="G255:BC255" si="134">G74*1000/G134</f>
        <v>227.579268292683</v>
      </c>
      <c r="H255">
        <f t="shared" si="134"/>
        <v>217.662946428571</v>
      </c>
      <c r="I255">
        <f t="shared" si="134"/>
        <v>215.027368012422</v>
      </c>
      <c r="J255">
        <f t="shared" si="134"/>
        <v>206.292091836735</v>
      </c>
      <c r="K255">
        <f t="shared" si="134"/>
        <v>194.36051212938</v>
      </c>
      <c r="L255">
        <f t="shared" si="134"/>
        <v>199.178571428571</v>
      </c>
      <c r="M255">
        <f t="shared" si="134"/>
        <v>197.404055690073</v>
      </c>
      <c r="N255">
        <f t="shared" si="134"/>
        <v>198.773242630385</v>
      </c>
      <c r="O255">
        <f t="shared" si="134"/>
        <v>201.027052238806</v>
      </c>
      <c r="P255">
        <f t="shared" si="134"/>
        <v>196.984657947686</v>
      </c>
      <c r="Q255">
        <f t="shared" si="134"/>
        <v>195.041785714286</v>
      </c>
      <c r="R255">
        <f t="shared" si="134"/>
        <v>195.057301084991</v>
      </c>
      <c r="S255">
        <f t="shared" si="134"/>
        <v>183.887542517007</v>
      </c>
      <c r="T255">
        <f t="shared" si="134"/>
        <v>185.176966292135</v>
      </c>
      <c r="U255">
        <f t="shared" si="134"/>
        <v>172.655651693667</v>
      </c>
      <c r="V255">
        <f t="shared" si="134"/>
        <v>178.993197278912</v>
      </c>
      <c r="W255">
        <f t="shared" si="134"/>
        <v>159.920186335404</v>
      </c>
      <c r="X255">
        <f t="shared" si="134"/>
        <v>154.045209750567</v>
      </c>
      <c r="Y255">
        <f t="shared" si="134"/>
        <v>187.349527310924</v>
      </c>
      <c r="Z255">
        <f t="shared" si="134"/>
        <v>227.4375</v>
      </c>
      <c r="AA255">
        <f t="shared" si="134"/>
        <v>212.362068965517</v>
      </c>
      <c r="AB255">
        <f t="shared" si="134"/>
        <v>208.453781512605</v>
      </c>
      <c r="AC255">
        <f t="shared" si="134"/>
        <v>237.426229508197</v>
      </c>
      <c r="AD255">
        <f t="shared" si="134"/>
        <v>252.428571428571</v>
      </c>
      <c r="AE255">
        <f t="shared" si="134"/>
        <v>283.151515151515</v>
      </c>
      <c r="AF255">
        <f t="shared" si="134"/>
        <v>287.964285714286</v>
      </c>
      <c r="AG255">
        <f t="shared" si="134"/>
        <v>274.761589403974</v>
      </c>
      <c r="AH255">
        <f t="shared" si="134"/>
        <v>266.530864197531</v>
      </c>
      <c r="AI255">
        <f t="shared" si="134"/>
        <v>300.757225433526</v>
      </c>
      <c r="AJ255">
        <f t="shared" si="134"/>
        <v>280.313186813187</v>
      </c>
      <c r="AK255">
        <f t="shared" si="134"/>
        <v>202.824468085106</v>
      </c>
      <c r="AL255">
        <f t="shared" si="134"/>
        <v>210.785340314136</v>
      </c>
      <c r="AM255">
        <f t="shared" si="134"/>
        <v>198.453608247423</v>
      </c>
      <c r="AN255">
        <f t="shared" si="134"/>
        <v>203.704081632653</v>
      </c>
      <c r="AO255">
        <f t="shared" si="134"/>
        <v>214.675</v>
      </c>
      <c r="AP255">
        <f t="shared" si="134"/>
        <v>189.359223300971</v>
      </c>
      <c r="AQ255">
        <f t="shared" si="134"/>
        <v>192.396226415094</v>
      </c>
      <c r="AR255">
        <f t="shared" si="134"/>
        <v>190.268181818182</v>
      </c>
      <c r="AS255">
        <f t="shared" si="134"/>
        <v>187.629955947137</v>
      </c>
      <c r="AT255">
        <f t="shared" si="134"/>
        <v>198.429184549356</v>
      </c>
      <c r="AU255">
        <f t="shared" si="134"/>
        <v>196.264705882353</v>
      </c>
      <c r="AV255">
        <f t="shared" si="134"/>
        <v>219.251028806584</v>
      </c>
      <c r="AW255">
        <f t="shared" si="134"/>
        <v>213.032258064516</v>
      </c>
      <c r="AX255">
        <f t="shared" si="134"/>
        <v>201.869047619048</v>
      </c>
      <c r="AY255">
        <f t="shared" si="134"/>
        <v>201.887159533074</v>
      </c>
      <c r="AZ255">
        <f t="shared" si="134"/>
        <v>229.862068965517</v>
      </c>
      <c r="BA255">
        <f t="shared" si="134"/>
        <v>260.104868913858</v>
      </c>
      <c r="BB255">
        <f t="shared" si="134"/>
        <v>251.252747252747</v>
      </c>
      <c r="BC255">
        <f t="shared" si="134"/>
        <v>191.716845878136</v>
      </c>
      <c r="BD255">
        <f t="shared" si="123"/>
        <v>0.211295611476148</v>
      </c>
    </row>
    <row r="256" spans="1:56">
      <c r="A256">
        <f>VLOOKUP(C256,SelectCntr!$A$2:$C$52,3,0)</f>
        <v>1</v>
      </c>
      <c r="B256" t="str">
        <f t="shared" si="120"/>
        <v>Gabon</v>
      </c>
      <c r="C256">
        <f t="shared" si="120"/>
        <v>74</v>
      </c>
      <c r="D256" t="str">
        <f t="shared" si="120"/>
        <v>Gabon</v>
      </c>
      <c r="F256" s="16" t="s">
        <v>192</v>
      </c>
      <c r="G256">
        <f t="shared" ref="G256:BC256" si="135">G75*1000/G135</f>
        <v>473.529642857143</v>
      </c>
      <c r="H256">
        <f t="shared" si="135"/>
        <v>489.072067510548</v>
      </c>
      <c r="I256">
        <f t="shared" si="135"/>
        <v>495.69829787234</v>
      </c>
      <c r="J256">
        <f t="shared" si="135"/>
        <v>503.54</v>
      </c>
      <c r="K256">
        <f t="shared" si="135"/>
        <v>513.782317596566</v>
      </c>
      <c r="L256">
        <f t="shared" si="135"/>
        <v>526.294353448276</v>
      </c>
      <c r="M256">
        <f t="shared" si="135"/>
        <v>539.749260869565</v>
      </c>
      <c r="N256">
        <f t="shared" si="135"/>
        <v>558.140304347826</v>
      </c>
      <c r="O256">
        <f t="shared" si="135"/>
        <v>556.007173913044</v>
      </c>
      <c r="P256">
        <f t="shared" si="135"/>
        <v>572.591782608696</v>
      </c>
      <c r="Q256">
        <f t="shared" si="135"/>
        <v>591.974671052632</v>
      </c>
      <c r="R256">
        <f t="shared" si="135"/>
        <v>605.21872246696</v>
      </c>
      <c r="S256">
        <f t="shared" si="135"/>
        <v>621.679845132743</v>
      </c>
      <c r="T256">
        <f t="shared" si="135"/>
        <v>632.451150442478</v>
      </c>
      <c r="U256">
        <f t="shared" si="135"/>
        <v>639.436488888889</v>
      </c>
      <c r="V256">
        <f t="shared" si="135"/>
        <v>659.518022222222</v>
      </c>
      <c r="W256">
        <f t="shared" si="135"/>
        <v>715.023794642857</v>
      </c>
      <c r="X256">
        <f t="shared" si="135"/>
        <v>763.966278026906</v>
      </c>
      <c r="Y256">
        <f t="shared" si="135"/>
        <v>800.602364864865</v>
      </c>
      <c r="Z256">
        <f t="shared" si="135"/>
        <v>837.53</v>
      </c>
      <c r="AA256">
        <f t="shared" si="135"/>
        <v>815.761194029851</v>
      </c>
      <c r="AB256">
        <f t="shared" si="135"/>
        <v>835.666666666667</v>
      </c>
      <c r="AC256">
        <f t="shared" si="135"/>
        <v>854.044554455446</v>
      </c>
      <c r="AD256">
        <f t="shared" si="135"/>
        <v>867.305418719212</v>
      </c>
      <c r="AE256">
        <f t="shared" si="135"/>
        <v>870.406862745098</v>
      </c>
      <c r="AF256">
        <f t="shared" si="135"/>
        <v>909.46568627451</v>
      </c>
      <c r="AG256">
        <f t="shared" si="135"/>
        <v>924.970588235294</v>
      </c>
      <c r="AH256">
        <f t="shared" si="135"/>
        <v>963.317073170732</v>
      </c>
      <c r="AI256">
        <f t="shared" si="135"/>
        <v>968.820388349515</v>
      </c>
      <c r="AJ256">
        <f t="shared" si="135"/>
        <v>967.164251207729</v>
      </c>
      <c r="AK256">
        <f t="shared" si="135"/>
        <v>1062.59615384615</v>
      </c>
      <c r="AL256">
        <f t="shared" si="135"/>
        <v>1027.43540669856</v>
      </c>
      <c r="AM256">
        <f t="shared" si="135"/>
        <v>1002.76666666667</v>
      </c>
      <c r="AN256">
        <f t="shared" si="135"/>
        <v>1024.64285714286</v>
      </c>
      <c r="AO256">
        <f t="shared" si="135"/>
        <v>1025.82938388626</v>
      </c>
      <c r="AP256">
        <f t="shared" si="135"/>
        <v>1078.70616113744</v>
      </c>
      <c r="AQ256">
        <f t="shared" si="135"/>
        <v>1117.17619047619</v>
      </c>
      <c r="AR256">
        <f t="shared" si="135"/>
        <v>1164.47368421053</v>
      </c>
      <c r="AS256">
        <f t="shared" si="135"/>
        <v>1168.14423076923</v>
      </c>
      <c r="AT256">
        <f t="shared" si="135"/>
        <v>1200.30917874396</v>
      </c>
      <c r="AU256">
        <f t="shared" si="135"/>
        <v>1182.20975609756</v>
      </c>
      <c r="AV256">
        <f t="shared" si="135"/>
        <v>1198.05392156863</v>
      </c>
      <c r="AW256">
        <f t="shared" si="135"/>
        <v>1216.19801980198</v>
      </c>
      <c r="AX256">
        <f t="shared" si="135"/>
        <v>1228.17</v>
      </c>
      <c r="AY256">
        <f t="shared" si="135"/>
        <v>1264.03553299492</v>
      </c>
      <c r="AZ256">
        <f t="shared" si="135"/>
        <v>1280.78974358974</v>
      </c>
      <c r="BA256">
        <f t="shared" si="135"/>
        <v>1310.578125</v>
      </c>
      <c r="BB256">
        <f t="shared" si="135"/>
        <v>1359.81481481481</v>
      </c>
      <c r="BC256">
        <f t="shared" si="135"/>
        <v>1526.51612903226</v>
      </c>
      <c r="BD256">
        <f t="shared" si="123"/>
        <v>2.32910784310985</v>
      </c>
    </row>
    <row r="257" spans="1:56">
      <c r="A257">
        <f>VLOOKUP(C257,SelectCntr!$A$2:$C$52,3,0)</f>
        <v>1</v>
      </c>
      <c r="B257" t="str">
        <f t="shared" si="120"/>
        <v>Gambia</v>
      </c>
      <c r="C257">
        <f t="shared" si="120"/>
        <v>75</v>
      </c>
      <c r="D257" t="str">
        <f t="shared" si="120"/>
        <v>Gambia</v>
      </c>
      <c r="F257" s="16" t="s">
        <v>192</v>
      </c>
      <c r="G257">
        <f t="shared" ref="G257:BC257" si="136">G76*1000/G136</f>
        <v>561.637629927896</v>
      </c>
      <c r="H257">
        <f t="shared" si="136"/>
        <v>561.764635822263</v>
      </c>
      <c r="I257">
        <f t="shared" si="136"/>
        <v>551.115012106538</v>
      </c>
      <c r="J257">
        <f t="shared" si="136"/>
        <v>556.620762711864</v>
      </c>
      <c r="K257">
        <f t="shared" si="136"/>
        <v>595.407871083719</v>
      </c>
      <c r="L257">
        <f t="shared" si="136"/>
        <v>624.106855177043</v>
      </c>
      <c r="M257">
        <f t="shared" si="136"/>
        <v>560.457524271845</v>
      </c>
      <c r="N257">
        <f t="shared" si="136"/>
        <v>599.685472154964</v>
      </c>
      <c r="O257">
        <f t="shared" si="136"/>
        <v>557.212810405991</v>
      </c>
      <c r="P257">
        <f t="shared" si="136"/>
        <v>561.105392912173</v>
      </c>
      <c r="Q257">
        <f t="shared" si="136"/>
        <v>578.666397930103</v>
      </c>
      <c r="R257">
        <f t="shared" si="136"/>
        <v>507.58829199098</v>
      </c>
      <c r="S257">
        <f t="shared" si="136"/>
        <v>567.676059322034</v>
      </c>
      <c r="T257">
        <f t="shared" si="136"/>
        <v>509.499605434708</v>
      </c>
      <c r="U257">
        <f t="shared" si="136"/>
        <v>483.365641265181</v>
      </c>
      <c r="V257">
        <f t="shared" si="136"/>
        <v>462.842879407754</v>
      </c>
      <c r="W257">
        <f t="shared" si="136"/>
        <v>360.308499873514</v>
      </c>
      <c r="X257">
        <f t="shared" si="136"/>
        <v>440.10499229584</v>
      </c>
      <c r="Y257">
        <f t="shared" si="136"/>
        <v>285.558019404683</v>
      </c>
      <c r="Z257">
        <f t="shared" si="136"/>
        <v>290.080508474576</v>
      </c>
      <c r="AA257">
        <f t="shared" si="136"/>
        <v>387.532786885246</v>
      </c>
      <c r="AB257">
        <f t="shared" si="136"/>
        <v>448.321428571429</v>
      </c>
      <c r="AC257">
        <f t="shared" si="136"/>
        <v>344.383141762452</v>
      </c>
      <c r="AD257">
        <f t="shared" si="136"/>
        <v>331.878228782288</v>
      </c>
      <c r="AE257">
        <f t="shared" si="136"/>
        <v>288.145390070922</v>
      </c>
      <c r="AF257">
        <f t="shared" si="136"/>
        <v>320.308474576271</v>
      </c>
      <c r="AG257">
        <f t="shared" si="136"/>
        <v>314.139158576052</v>
      </c>
      <c r="AH257">
        <f t="shared" si="136"/>
        <v>280.068111455108</v>
      </c>
      <c r="AI257">
        <f t="shared" si="136"/>
        <v>309.03550295858</v>
      </c>
      <c r="AJ257">
        <f t="shared" si="136"/>
        <v>220.957264957265</v>
      </c>
      <c r="AK257">
        <f t="shared" si="136"/>
        <v>237.97520661157</v>
      </c>
      <c r="AL257">
        <f t="shared" si="136"/>
        <v>190.909090909091</v>
      </c>
      <c r="AM257">
        <f t="shared" si="136"/>
        <v>213.182291666667</v>
      </c>
      <c r="AN257">
        <f t="shared" si="136"/>
        <v>216.109137055838</v>
      </c>
      <c r="AO257">
        <f t="shared" si="136"/>
        <v>200.49504950495</v>
      </c>
      <c r="AP257">
        <f t="shared" si="136"/>
        <v>166.546987951807</v>
      </c>
      <c r="AQ257">
        <f t="shared" si="136"/>
        <v>196.133802816901</v>
      </c>
      <c r="AR257">
        <f t="shared" si="136"/>
        <v>190.016018306636</v>
      </c>
      <c r="AS257">
        <f t="shared" si="136"/>
        <v>255.581291759465</v>
      </c>
      <c r="AT257">
        <f t="shared" si="136"/>
        <v>272.160520607375</v>
      </c>
      <c r="AU257">
        <f t="shared" si="136"/>
        <v>284.122621564482</v>
      </c>
      <c r="AV257">
        <f t="shared" si="136"/>
        <v>181.028806584362</v>
      </c>
      <c r="AW257">
        <f t="shared" si="136"/>
        <v>224.158</v>
      </c>
      <c r="AX257">
        <f t="shared" si="136"/>
        <v>268.042884990253</v>
      </c>
      <c r="AY257">
        <f t="shared" si="136"/>
        <v>228.3889943074</v>
      </c>
      <c r="AZ257">
        <f t="shared" si="136"/>
        <v>233.998151571164</v>
      </c>
      <c r="BA257">
        <f t="shared" si="136"/>
        <v>167.576301615799</v>
      </c>
      <c r="BB257">
        <f t="shared" si="136"/>
        <v>224.846153846154</v>
      </c>
      <c r="BC257">
        <f t="shared" si="136"/>
        <v>257.440476190476</v>
      </c>
      <c r="BD257">
        <f t="shared" si="123"/>
        <v>-2.59667445108479</v>
      </c>
    </row>
    <row r="258" spans="1:56">
      <c r="A258">
        <f>VLOOKUP(C258,SelectCntr!$A$2:$C$52,3,0)</f>
        <v>1</v>
      </c>
      <c r="B258" t="str">
        <f t="shared" si="120"/>
        <v>Ghana</v>
      </c>
      <c r="C258">
        <f t="shared" si="120"/>
        <v>81</v>
      </c>
      <c r="D258" t="str">
        <f t="shared" si="120"/>
        <v>Ghana</v>
      </c>
      <c r="F258" s="16" t="s">
        <v>192</v>
      </c>
      <c r="G258">
        <f t="shared" ref="G258:BC258" si="137">G77*1000/G137</f>
        <v>786.331157564773</v>
      </c>
      <c r="H258">
        <f t="shared" si="137"/>
        <v>780.653525268844</v>
      </c>
      <c r="I258">
        <f t="shared" si="137"/>
        <v>779.771871661193</v>
      </c>
      <c r="J258">
        <f t="shared" si="137"/>
        <v>867.840913174489</v>
      </c>
      <c r="K258">
        <f t="shared" si="137"/>
        <v>771.876390130899</v>
      </c>
      <c r="L258">
        <f t="shared" si="137"/>
        <v>775.365756360473</v>
      </c>
      <c r="M258">
        <f t="shared" si="137"/>
        <v>833.062626479283</v>
      </c>
      <c r="N258">
        <f t="shared" si="137"/>
        <v>798.826114661068</v>
      </c>
      <c r="O258">
        <f t="shared" si="137"/>
        <v>855.147891836912</v>
      </c>
      <c r="P258">
        <f t="shared" si="137"/>
        <v>876.059983756882</v>
      </c>
      <c r="Q258">
        <f t="shared" si="137"/>
        <v>886.638300493555</v>
      </c>
      <c r="R258">
        <f t="shared" si="137"/>
        <v>841.612636304437</v>
      </c>
      <c r="S258">
        <f t="shared" si="137"/>
        <v>825.187397126092</v>
      </c>
      <c r="T258">
        <f t="shared" si="137"/>
        <v>904.916823513688</v>
      </c>
      <c r="U258">
        <f t="shared" si="137"/>
        <v>823.567740720728</v>
      </c>
      <c r="V258">
        <f t="shared" si="137"/>
        <v>711.933392942121</v>
      </c>
      <c r="W258">
        <f t="shared" si="137"/>
        <v>622.26993284617</v>
      </c>
      <c r="X258">
        <f t="shared" si="137"/>
        <v>603.794059449924</v>
      </c>
      <c r="Y258">
        <f t="shared" si="137"/>
        <v>617.511127787045</v>
      </c>
      <c r="Z258">
        <f t="shared" si="137"/>
        <v>606.81588579795</v>
      </c>
      <c r="AA258">
        <f t="shared" si="137"/>
        <v>580.945811051693</v>
      </c>
      <c r="AB258">
        <f t="shared" si="137"/>
        <v>527.143696027634</v>
      </c>
      <c r="AC258">
        <f t="shared" si="137"/>
        <v>517.998996990973</v>
      </c>
      <c r="AD258">
        <f t="shared" si="137"/>
        <v>632.863356053229</v>
      </c>
      <c r="AE258">
        <f t="shared" si="137"/>
        <v>607.213947617545</v>
      </c>
      <c r="AF258">
        <f t="shared" si="137"/>
        <v>641.612357823548</v>
      </c>
      <c r="AG258">
        <f t="shared" si="137"/>
        <v>639.270327032703</v>
      </c>
      <c r="AH258">
        <f t="shared" si="137"/>
        <v>641.388807500732</v>
      </c>
      <c r="AI258">
        <f t="shared" si="137"/>
        <v>691.50028604119</v>
      </c>
      <c r="AJ258">
        <f t="shared" si="137"/>
        <v>561.144211994421</v>
      </c>
      <c r="AK258">
        <f t="shared" si="137"/>
        <v>815.237085372485</v>
      </c>
      <c r="AL258">
        <f t="shared" si="137"/>
        <v>785.646015356103</v>
      </c>
      <c r="AM258">
        <f t="shared" si="137"/>
        <v>824.851063829787</v>
      </c>
      <c r="AN258">
        <f t="shared" si="137"/>
        <v>753.991811414392</v>
      </c>
      <c r="AO258">
        <f t="shared" si="137"/>
        <v>835.281422734919</v>
      </c>
      <c r="AP258">
        <f t="shared" si="137"/>
        <v>880.293268110878</v>
      </c>
      <c r="AQ258">
        <f t="shared" si="137"/>
        <v>839.225434831714</v>
      </c>
      <c r="AR258">
        <f t="shared" si="137"/>
        <v>885.589923329682</v>
      </c>
      <c r="AS258">
        <f t="shared" si="137"/>
        <v>913.300127442651</v>
      </c>
      <c r="AT258">
        <f t="shared" si="137"/>
        <v>885.459979101358</v>
      </c>
      <c r="AU258">
        <f t="shared" si="137"/>
        <v>893.476910502656</v>
      </c>
      <c r="AV258">
        <f t="shared" si="137"/>
        <v>960.401159304417</v>
      </c>
      <c r="AW258">
        <f t="shared" si="137"/>
        <v>969.833594055534</v>
      </c>
      <c r="AX258">
        <f t="shared" si="137"/>
        <v>989.198201645303</v>
      </c>
      <c r="AY258">
        <f t="shared" si="137"/>
        <v>997.968568755847</v>
      </c>
      <c r="AZ258">
        <f t="shared" si="137"/>
        <v>1007.71792055647</v>
      </c>
      <c r="BA258">
        <f t="shared" si="137"/>
        <v>964.08069676502</v>
      </c>
      <c r="BB258">
        <f t="shared" si="137"/>
        <v>1054.40426269277</v>
      </c>
      <c r="BC258">
        <f t="shared" si="137"/>
        <v>1072.78094916399</v>
      </c>
      <c r="BD258">
        <f t="shared" si="123"/>
        <v>0.484807874106674</v>
      </c>
    </row>
    <row r="259" spans="1:56">
      <c r="A259">
        <f>VLOOKUP(C259,SelectCntr!$A$2:$C$52,3,0)</f>
        <v>1</v>
      </c>
      <c r="B259" t="str">
        <f t="shared" si="120"/>
        <v>Guinea</v>
      </c>
      <c r="C259">
        <f t="shared" si="120"/>
        <v>90</v>
      </c>
      <c r="D259" t="str">
        <f t="shared" si="120"/>
        <v>Guinea</v>
      </c>
      <c r="F259" s="16" t="s">
        <v>192</v>
      </c>
      <c r="G259">
        <f t="shared" ref="G259:BC259" si="138">G78*1000/G138</f>
        <v>427.535053127205</v>
      </c>
      <c r="H259">
        <f t="shared" si="138"/>
        <v>427.05621549945</v>
      </c>
      <c r="I259">
        <f t="shared" si="138"/>
        <v>397.797302678241</v>
      </c>
      <c r="J259">
        <f t="shared" si="138"/>
        <v>408.274582456826</v>
      </c>
      <c r="K259">
        <f t="shared" si="138"/>
        <v>394.679787172603</v>
      </c>
      <c r="L259">
        <f t="shared" si="138"/>
        <v>418.04398007783</v>
      </c>
      <c r="M259">
        <f t="shared" si="138"/>
        <v>426.219494670309</v>
      </c>
      <c r="N259">
        <f t="shared" si="138"/>
        <v>428.964618871832</v>
      </c>
      <c r="O259">
        <f t="shared" si="138"/>
        <v>416.374354735287</v>
      </c>
      <c r="P259">
        <f t="shared" si="138"/>
        <v>425.929930472984</v>
      </c>
      <c r="Q259">
        <f t="shared" si="138"/>
        <v>436.698135366292</v>
      </c>
      <c r="R259">
        <f t="shared" si="138"/>
        <v>417.699991489044</v>
      </c>
      <c r="S259">
        <f t="shared" si="138"/>
        <v>422.940147573903</v>
      </c>
      <c r="T259">
        <f t="shared" si="138"/>
        <v>425.488808362972</v>
      </c>
      <c r="U259">
        <f t="shared" si="138"/>
        <v>430.059575349757</v>
      </c>
      <c r="V259">
        <f t="shared" si="138"/>
        <v>440.129374559508</v>
      </c>
      <c r="W259">
        <f t="shared" si="138"/>
        <v>435.038359739211</v>
      </c>
      <c r="X259">
        <f t="shared" si="138"/>
        <v>426.414774901968</v>
      </c>
      <c r="Y259">
        <f t="shared" si="138"/>
        <v>428.189480346897</v>
      </c>
      <c r="Z259">
        <f t="shared" si="138"/>
        <v>422.483533716675</v>
      </c>
      <c r="AA259">
        <f t="shared" si="138"/>
        <v>420.937920331092</v>
      </c>
      <c r="AB259">
        <f t="shared" si="138"/>
        <v>419.200713194091</v>
      </c>
      <c r="AC259">
        <f t="shared" si="138"/>
        <v>415.490745372686</v>
      </c>
      <c r="AD259">
        <f t="shared" si="138"/>
        <v>425.819028935753</v>
      </c>
      <c r="AE259">
        <f t="shared" si="138"/>
        <v>420.571359923114</v>
      </c>
      <c r="AF259">
        <f t="shared" si="138"/>
        <v>409.852428099953</v>
      </c>
      <c r="AG259">
        <f t="shared" si="138"/>
        <v>409.524976873265</v>
      </c>
      <c r="AH259">
        <f t="shared" si="138"/>
        <v>415.45499773858</v>
      </c>
      <c r="AI259">
        <f t="shared" si="138"/>
        <v>427.326163301141</v>
      </c>
      <c r="AJ259">
        <f t="shared" si="138"/>
        <v>433.449831365936</v>
      </c>
      <c r="AK259">
        <f t="shared" si="138"/>
        <v>434.201121794872</v>
      </c>
      <c r="AL259">
        <f t="shared" si="138"/>
        <v>441.013242527431</v>
      </c>
      <c r="AM259">
        <f t="shared" si="138"/>
        <v>427.409431939979</v>
      </c>
      <c r="AN259">
        <f t="shared" si="138"/>
        <v>435.583078491335</v>
      </c>
      <c r="AO259">
        <f t="shared" si="138"/>
        <v>419.257189542484</v>
      </c>
      <c r="AP259">
        <f t="shared" si="138"/>
        <v>428.053701938354</v>
      </c>
      <c r="AQ259">
        <f t="shared" si="138"/>
        <v>437.440286872466</v>
      </c>
      <c r="AR259">
        <f t="shared" si="138"/>
        <v>424.082486919052</v>
      </c>
      <c r="AS259">
        <f t="shared" si="138"/>
        <v>437.543239951279</v>
      </c>
      <c r="AT259">
        <f t="shared" si="138"/>
        <v>450.7</v>
      </c>
      <c r="AU259">
        <f t="shared" si="138"/>
        <v>445.221428571429</v>
      </c>
      <c r="AV259">
        <f t="shared" si="138"/>
        <v>463.681270214643</v>
      </c>
      <c r="AW259">
        <f t="shared" si="138"/>
        <v>480.695412311266</v>
      </c>
      <c r="AX259">
        <f t="shared" si="138"/>
        <v>497.660934365148</v>
      </c>
      <c r="AY259">
        <f t="shared" si="138"/>
        <v>506.939762443439</v>
      </c>
      <c r="AZ259">
        <f t="shared" si="138"/>
        <v>504.791968767429</v>
      </c>
      <c r="BA259">
        <f t="shared" si="138"/>
        <v>513.906241407754</v>
      </c>
      <c r="BB259">
        <f t="shared" si="138"/>
        <v>550.528138528139</v>
      </c>
      <c r="BC259">
        <f t="shared" si="138"/>
        <v>507.291223404255</v>
      </c>
      <c r="BD259">
        <f t="shared" si="123"/>
        <v>0.351455345578167</v>
      </c>
    </row>
    <row r="260" spans="1:56">
      <c r="A260">
        <f>VLOOKUP(C260,SelectCntr!$A$2:$C$52,3,0)</f>
        <v>1</v>
      </c>
      <c r="B260" t="str">
        <f t="shared" si="120"/>
        <v>Côte d'Ivoire</v>
      </c>
      <c r="C260">
        <f t="shared" si="120"/>
        <v>107</v>
      </c>
      <c r="D260" t="str">
        <f t="shared" si="120"/>
        <v>Côte d'Ivoire</v>
      </c>
      <c r="F260" s="16" t="s">
        <v>192</v>
      </c>
      <c r="G260">
        <f t="shared" ref="G260:BC260" si="139">G79*1000/G139</f>
        <v>896.780144627556</v>
      </c>
      <c r="H260">
        <f t="shared" si="139"/>
        <v>909.932844128868</v>
      </c>
      <c r="I260">
        <f t="shared" si="139"/>
        <v>974.865357207666</v>
      </c>
      <c r="J260">
        <f t="shared" si="139"/>
        <v>1064.17648278892</v>
      </c>
      <c r="K260">
        <f t="shared" si="139"/>
        <v>998.491175535386</v>
      </c>
      <c r="L260">
        <f t="shared" si="139"/>
        <v>1076.33250355917</v>
      </c>
      <c r="M260">
        <f t="shared" si="139"/>
        <v>986.76981846922</v>
      </c>
      <c r="N260">
        <f t="shared" si="139"/>
        <v>1102.74892714189</v>
      </c>
      <c r="O260">
        <f t="shared" si="139"/>
        <v>1078.79112465423</v>
      </c>
      <c r="P260">
        <f t="shared" si="139"/>
        <v>1111.29872418535</v>
      </c>
      <c r="Q260">
        <f t="shared" si="139"/>
        <v>1134.71942994635</v>
      </c>
      <c r="R260">
        <f t="shared" si="139"/>
        <v>1108.99506598883</v>
      </c>
      <c r="S260">
        <f t="shared" si="139"/>
        <v>1174.8816701042</v>
      </c>
      <c r="T260">
        <f t="shared" si="139"/>
        <v>1197.69632202003</v>
      </c>
      <c r="U260">
        <f t="shared" si="139"/>
        <v>1326.38288275887</v>
      </c>
      <c r="V260">
        <f t="shared" si="139"/>
        <v>1296.24078335065</v>
      </c>
      <c r="W260">
        <f t="shared" si="139"/>
        <v>1277.55410742343</v>
      </c>
      <c r="X260">
        <f t="shared" si="139"/>
        <v>1264.23020592446</v>
      </c>
      <c r="Y260">
        <f t="shared" si="139"/>
        <v>1344.93640049169</v>
      </c>
      <c r="Z260">
        <f t="shared" si="139"/>
        <v>1368.35827552032</v>
      </c>
      <c r="AA260">
        <f t="shared" si="139"/>
        <v>1428.4966507177</v>
      </c>
      <c r="AB260">
        <f t="shared" si="139"/>
        <v>1315.58472222222</v>
      </c>
      <c r="AC260">
        <f t="shared" si="139"/>
        <v>1272.30551816958</v>
      </c>
      <c r="AD260">
        <f t="shared" si="139"/>
        <v>1315.05584642234</v>
      </c>
      <c r="AE260">
        <f t="shared" si="139"/>
        <v>1368.21625052899</v>
      </c>
      <c r="AF260">
        <f t="shared" si="139"/>
        <v>1375.54676555418</v>
      </c>
      <c r="AG260">
        <f t="shared" si="139"/>
        <v>1390.98835808912</v>
      </c>
      <c r="AH260">
        <f t="shared" si="139"/>
        <v>1417.89580885233</v>
      </c>
      <c r="AI260">
        <f t="shared" si="139"/>
        <v>1412.22836446817</v>
      </c>
      <c r="AJ260">
        <f t="shared" si="139"/>
        <v>1472.27252419955</v>
      </c>
      <c r="AK260">
        <f t="shared" si="139"/>
        <v>1424.22532110092</v>
      </c>
      <c r="AL260">
        <f t="shared" si="139"/>
        <v>1466.94100615273</v>
      </c>
      <c r="AM260">
        <f t="shared" si="139"/>
        <v>1430.69678571429</v>
      </c>
      <c r="AN260">
        <f t="shared" si="139"/>
        <v>1467.53726598375</v>
      </c>
      <c r="AO260">
        <f t="shared" si="139"/>
        <v>1581.92079553385</v>
      </c>
      <c r="AP260">
        <f t="shared" si="139"/>
        <v>1649.23783224025</v>
      </c>
      <c r="AQ260">
        <f t="shared" si="139"/>
        <v>1715.22553045859</v>
      </c>
      <c r="AR260">
        <f t="shared" si="139"/>
        <v>1760.97789115646</v>
      </c>
      <c r="AS260">
        <f t="shared" si="139"/>
        <v>1790.11970159376</v>
      </c>
      <c r="AT260">
        <f t="shared" si="139"/>
        <v>1922.50067888663</v>
      </c>
      <c r="AU260">
        <f t="shared" si="139"/>
        <v>1808.94448228883</v>
      </c>
      <c r="AV260">
        <f t="shared" si="139"/>
        <v>1845.46557040082</v>
      </c>
      <c r="AW260">
        <f t="shared" si="139"/>
        <v>1842.62491373361</v>
      </c>
      <c r="AX260">
        <f t="shared" si="139"/>
        <v>1889.7068426537</v>
      </c>
      <c r="AY260">
        <f t="shared" si="139"/>
        <v>2005.10909090909</v>
      </c>
      <c r="AZ260">
        <f t="shared" si="139"/>
        <v>2056.15928270042</v>
      </c>
      <c r="BA260">
        <f t="shared" si="139"/>
        <v>2072.12389692905</v>
      </c>
      <c r="BB260">
        <f t="shared" si="139"/>
        <v>2182.0814159292</v>
      </c>
      <c r="BC260">
        <f t="shared" si="139"/>
        <v>2120.09474804826</v>
      </c>
      <c r="BD260">
        <f t="shared" si="123"/>
        <v>1.63260656521487</v>
      </c>
    </row>
    <row r="261" spans="1:56">
      <c r="A261">
        <f>VLOOKUP(C261,SelectCntr!$A$2:$C$52,3,0)</f>
        <v>2</v>
      </c>
      <c r="B261" t="str">
        <f t="shared" si="120"/>
        <v>Kenya</v>
      </c>
      <c r="C261">
        <f t="shared" si="120"/>
        <v>114</v>
      </c>
      <c r="D261" t="str">
        <f t="shared" si="120"/>
        <v>Kenya</v>
      </c>
      <c r="F261" s="16" t="s">
        <v>192</v>
      </c>
      <c r="G261">
        <f t="shared" ref="G261:BC261" si="140">G80*1000/G140</f>
        <v>451.104387114334</v>
      </c>
      <c r="H261">
        <f t="shared" si="140"/>
        <v>457.580401708688</v>
      </c>
      <c r="I261">
        <f t="shared" si="140"/>
        <v>447.284527708564</v>
      </c>
      <c r="J261">
        <f t="shared" si="140"/>
        <v>448.976858272361</v>
      </c>
      <c r="K261">
        <f t="shared" si="140"/>
        <v>450.563442981755</v>
      </c>
      <c r="L261">
        <f t="shared" si="140"/>
        <v>442.6361997434</v>
      </c>
      <c r="M261">
        <f t="shared" si="140"/>
        <v>444.503763193441</v>
      </c>
      <c r="N261">
        <f t="shared" si="140"/>
        <v>462.534638640327</v>
      </c>
      <c r="O261">
        <f t="shared" si="140"/>
        <v>466.353305119491</v>
      </c>
      <c r="P261">
        <f t="shared" si="140"/>
        <v>463.051079173484</v>
      </c>
      <c r="Q261">
        <f t="shared" si="140"/>
        <v>459.029576447547</v>
      </c>
      <c r="R261">
        <f t="shared" si="140"/>
        <v>468.056402760614</v>
      </c>
      <c r="S261">
        <f t="shared" si="140"/>
        <v>474.603084469496</v>
      </c>
      <c r="T261">
        <f t="shared" si="140"/>
        <v>467.348769930709</v>
      </c>
      <c r="U261">
        <f t="shared" si="140"/>
        <v>460.429963848573</v>
      </c>
      <c r="V261">
        <f t="shared" si="140"/>
        <v>483.387388850901</v>
      </c>
      <c r="W261">
        <f t="shared" si="140"/>
        <v>515.495006141394</v>
      </c>
      <c r="X261">
        <f t="shared" si="140"/>
        <v>502.85626201976</v>
      </c>
      <c r="Y261">
        <f t="shared" si="140"/>
        <v>507.623772163414</v>
      </c>
      <c r="Z261">
        <f t="shared" si="140"/>
        <v>473.63443780554</v>
      </c>
      <c r="AA261">
        <f t="shared" si="140"/>
        <v>459.54679027462</v>
      </c>
      <c r="AB261">
        <f t="shared" si="140"/>
        <v>497.140081108483</v>
      </c>
      <c r="AC261">
        <f t="shared" si="140"/>
        <v>496.462542843153</v>
      </c>
      <c r="AD261">
        <f t="shared" si="140"/>
        <v>438.765447667087</v>
      </c>
      <c r="AE261">
        <f t="shared" si="140"/>
        <v>478.365296803653</v>
      </c>
      <c r="AF261">
        <f t="shared" si="140"/>
        <v>508.500587889477</v>
      </c>
      <c r="AG261">
        <f t="shared" si="140"/>
        <v>493.093528242975</v>
      </c>
      <c r="AH261">
        <f t="shared" si="140"/>
        <v>517.677949842401</v>
      </c>
      <c r="AI261">
        <f t="shared" si="140"/>
        <v>528.076577172332</v>
      </c>
      <c r="AJ261">
        <f t="shared" si="140"/>
        <v>498.938185062452</v>
      </c>
      <c r="AK261">
        <f t="shared" si="140"/>
        <v>493.146419358801</v>
      </c>
      <c r="AL261">
        <f t="shared" si="140"/>
        <v>497.466161855182</v>
      </c>
      <c r="AM261">
        <f t="shared" si="140"/>
        <v>463.654012767898</v>
      </c>
      <c r="AN261">
        <f t="shared" si="140"/>
        <v>455.037627901859</v>
      </c>
      <c r="AO261">
        <f t="shared" si="140"/>
        <v>448.274507716871</v>
      </c>
      <c r="AP261">
        <f t="shared" si="140"/>
        <v>412.520958083832</v>
      </c>
      <c r="AQ261">
        <f t="shared" si="140"/>
        <v>409.979129038732</v>
      </c>
      <c r="AR261">
        <f t="shared" si="140"/>
        <v>424.050605705354</v>
      </c>
      <c r="AS261">
        <f t="shared" si="140"/>
        <v>444.476725368872</v>
      </c>
      <c r="AT261">
        <f t="shared" si="140"/>
        <v>401.859533327136</v>
      </c>
      <c r="AU261">
        <f t="shared" si="140"/>
        <v>435.954784819321</v>
      </c>
      <c r="AV261">
        <f t="shared" si="140"/>
        <v>446.364789356984</v>
      </c>
      <c r="AW261">
        <f t="shared" si="140"/>
        <v>445.508711103406</v>
      </c>
      <c r="AX261">
        <f t="shared" si="140"/>
        <v>443.35737899466</v>
      </c>
      <c r="AY261">
        <f t="shared" si="140"/>
        <v>448.037749937775</v>
      </c>
      <c r="AZ261">
        <f t="shared" si="140"/>
        <v>489.741424158673</v>
      </c>
      <c r="BA261">
        <f t="shared" si="140"/>
        <v>508.676256693039</v>
      </c>
      <c r="BB261">
        <f t="shared" si="140"/>
        <v>463.334458663736</v>
      </c>
      <c r="BC261">
        <f t="shared" si="140"/>
        <v>468.657081181096</v>
      </c>
      <c r="BD261">
        <f t="shared" si="123"/>
        <v>-0.0376742418377263</v>
      </c>
    </row>
    <row r="262" spans="1:56">
      <c r="A262">
        <f>VLOOKUP(C262,SelectCntr!$A$2:$C$52,3,0)</f>
        <v>3</v>
      </c>
      <c r="B262" t="str">
        <f t="shared" si="120"/>
        <v>Lesotho</v>
      </c>
      <c r="C262">
        <f t="shared" si="120"/>
        <v>122</v>
      </c>
      <c r="D262" t="str">
        <f t="shared" si="120"/>
        <v>Lesotho</v>
      </c>
      <c r="F262" s="16" t="s">
        <v>192</v>
      </c>
      <c r="G262">
        <f t="shared" ref="G262:BC262" si="141">G81*1000/G141</f>
        <v>435.06631055443</v>
      </c>
      <c r="H262">
        <f t="shared" si="141"/>
        <v>442.655920871875</v>
      </c>
      <c r="I262">
        <f t="shared" si="141"/>
        <v>439.968174741277</v>
      </c>
      <c r="J262">
        <f t="shared" si="141"/>
        <v>402.939890710382</v>
      </c>
      <c r="K262">
        <f t="shared" si="141"/>
        <v>422.729372339462</v>
      </c>
      <c r="L262">
        <f t="shared" si="141"/>
        <v>444.027427490542</v>
      </c>
      <c r="M262">
        <f t="shared" si="141"/>
        <v>459.735958075786</v>
      </c>
      <c r="N262">
        <f t="shared" si="141"/>
        <v>463.028109408411</v>
      </c>
      <c r="O262">
        <f t="shared" si="141"/>
        <v>494.853788214444</v>
      </c>
      <c r="P262">
        <f t="shared" si="141"/>
        <v>481.708090957165</v>
      </c>
      <c r="Q262">
        <f t="shared" si="141"/>
        <v>478.497122427625</v>
      </c>
      <c r="R262">
        <f t="shared" si="141"/>
        <v>407.3664797239</v>
      </c>
      <c r="S262">
        <f t="shared" si="141"/>
        <v>468.017418032787</v>
      </c>
      <c r="T262">
        <f t="shared" si="141"/>
        <v>546.991085009295</v>
      </c>
      <c r="U262">
        <f t="shared" si="141"/>
        <v>457.205796252927</v>
      </c>
      <c r="V262">
        <f t="shared" si="141"/>
        <v>382.857731279348</v>
      </c>
      <c r="W262">
        <f t="shared" si="141"/>
        <v>480.880741762701</v>
      </c>
      <c r="X262">
        <f t="shared" si="141"/>
        <v>471.027603664417</v>
      </c>
      <c r="Y262">
        <f t="shared" si="141"/>
        <v>451.869208838204</v>
      </c>
      <c r="Z262">
        <f t="shared" si="141"/>
        <v>451.225409836066</v>
      </c>
      <c r="AA262">
        <f t="shared" si="141"/>
        <v>463.096</v>
      </c>
      <c r="AB262">
        <f t="shared" si="141"/>
        <v>450.19921875</v>
      </c>
      <c r="AC262">
        <f t="shared" si="141"/>
        <v>438.003831417624</v>
      </c>
      <c r="AD262">
        <f t="shared" si="141"/>
        <v>442.544776119403</v>
      </c>
      <c r="AE262">
        <f t="shared" si="141"/>
        <v>414.8</v>
      </c>
      <c r="AF262">
        <f t="shared" si="141"/>
        <v>401.242857142857</v>
      </c>
      <c r="AG262">
        <f t="shared" si="141"/>
        <v>408.4</v>
      </c>
      <c r="AH262">
        <f t="shared" si="141"/>
        <v>445.28275862069</v>
      </c>
      <c r="AI262">
        <f t="shared" si="141"/>
        <v>425.121621621622</v>
      </c>
      <c r="AJ262">
        <f t="shared" si="141"/>
        <v>421.93023255814</v>
      </c>
      <c r="AK262">
        <f t="shared" si="141"/>
        <v>318.540983606557</v>
      </c>
      <c r="AL262">
        <f t="shared" si="141"/>
        <v>355.378640776699</v>
      </c>
      <c r="AM262">
        <f t="shared" si="141"/>
        <v>389.178913738019</v>
      </c>
      <c r="AN262">
        <f t="shared" si="141"/>
        <v>410.473186119874</v>
      </c>
      <c r="AO262">
        <f t="shared" si="141"/>
        <v>346.94099378882</v>
      </c>
      <c r="AP262">
        <f t="shared" si="141"/>
        <v>398.426829268293</v>
      </c>
      <c r="AQ262">
        <f t="shared" si="141"/>
        <v>395.861861861862</v>
      </c>
      <c r="AR262">
        <f t="shared" si="141"/>
        <v>344.536873156342</v>
      </c>
      <c r="AS262">
        <f t="shared" si="141"/>
        <v>387.308139534884</v>
      </c>
      <c r="AT262">
        <f t="shared" si="141"/>
        <v>370.155172413793</v>
      </c>
      <c r="AU262">
        <f t="shared" si="141"/>
        <v>409.962962962963</v>
      </c>
      <c r="AV262">
        <f t="shared" si="141"/>
        <v>349.8611898017</v>
      </c>
      <c r="AW262">
        <f t="shared" si="141"/>
        <v>325.559322033898</v>
      </c>
      <c r="AX262">
        <f t="shared" si="141"/>
        <v>341.483146067416</v>
      </c>
      <c r="AY262">
        <f t="shared" si="141"/>
        <v>362.624649859944</v>
      </c>
      <c r="AZ262">
        <f t="shared" si="141"/>
        <v>307.212290502793</v>
      </c>
      <c r="BA262">
        <f t="shared" si="141"/>
        <v>363.204481792717</v>
      </c>
      <c r="BB262">
        <f t="shared" si="141"/>
        <v>352.95251396648</v>
      </c>
      <c r="BC262">
        <f t="shared" si="141"/>
        <v>336.180555555556</v>
      </c>
      <c r="BD262">
        <f t="shared" si="123"/>
        <v>-0.679149546667313</v>
      </c>
    </row>
    <row r="263" spans="1:56">
      <c r="A263">
        <f>VLOOKUP(C263,SelectCntr!$A$2:$C$52,3,0)</f>
        <v>1</v>
      </c>
      <c r="B263" t="str">
        <f t="shared" ref="B263:D282" si="142">B82</f>
        <v>Liberia</v>
      </c>
      <c r="C263">
        <f t="shared" si="142"/>
        <v>123</v>
      </c>
      <c r="D263" t="str">
        <f t="shared" si="142"/>
        <v>Liberia</v>
      </c>
      <c r="F263" s="16" t="s">
        <v>192</v>
      </c>
      <c r="G263">
        <f t="shared" ref="G263:BC263" si="143">G82*1000/G142</f>
        <v>486.028104298802</v>
      </c>
      <c r="H263">
        <f t="shared" si="143"/>
        <v>494.854039125432</v>
      </c>
      <c r="I263">
        <f t="shared" si="143"/>
        <v>480.172975411685</v>
      </c>
      <c r="J263">
        <f t="shared" si="143"/>
        <v>481.192771403354</v>
      </c>
      <c r="K263">
        <f t="shared" si="143"/>
        <v>507.467302958324</v>
      </c>
      <c r="L263">
        <f t="shared" si="143"/>
        <v>528.576583509514</v>
      </c>
      <c r="M263">
        <f t="shared" si="143"/>
        <v>531.482062538828</v>
      </c>
      <c r="N263">
        <f t="shared" si="143"/>
        <v>540.471666329217</v>
      </c>
      <c r="O263">
        <f t="shared" si="143"/>
        <v>540.212192513369</v>
      </c>
      <c r="P263">
        <f t="shared" si="143"/>
        <v>598.723775628627</v>
      </c>
      <c r="Q263">
        <f t="shared" si="143"/>
        <v>607.085522727273</v>
      </c>
      <c r="R263">
        <f t="shared" si="143"/>
        <v>597.697803339518</v>
      </c>
      <c r="S263">
        <f t="shared" si="143"/>
        <v>601.798581818182</v>
      </c>
      <c r="T263">
        <f t="shared" si="143"/>
        <v>619.450524817648</v>
      </c>
      <c r="U263">
        <f t="shared" si="143"/>
        <v>588.322737722048</v>
      </c>
      <c r="V263">
        <f t="shared" si="143"/>
        <v>600.846754221388</v>
      </c>
      <c r="W263">
        <f t="shared" si="143"/>
        <v>599.780955882353</v>
      </c>
      <c r="X263">
        <f t="shared" si="143"/>
        <v>588.316678132678</v>
      </c>
      <c r="Y263">
        <f t="shared" si="143"/>
        <v>580.118373879641</v>
      </c>
      <c r="Z263">
        <f t="shared" si="143"/>
        <v>581.325454545455</v>
      </c>
      <c r="AA263">
        <f t="shared" si="143"/>
        <v>579.256637168142</v>
      </c>
      <c r="AB263">
        <f t="shared" si="143"/>
        <v>567.884681583477</v>
      </c>
      <c r="AC263">
        <f t="shared" si="143"/>
        <v>562.544537815126</v>
      </c>
      <c r="AD263">
        <f t="shared" si="143"/>
        <v>584.585808580858</v>
      </c>
      <c r="AE263">
        <f t="shared" si="143"/>
        <v>592.568852459016</v>
      </c>
      <c r="AF263">
        <f t="shared" si="143"/>
        <v>600.384236453202</v>
      </c>
      <c r="AG263">
        <f t="shared" si="143"/>
        <v>622.322259136213</v>
      </c>
      <c r="AH263">
        <f t="shared" si="143"/>
        <v>644.103040540541</v>
      </c>
      <c r="AI263">
        <f t="shared" si="143"/>
        <v>649.472413793103</v>
      </c>
      <c r="AJ263">
        <f t="shared" si="143"/>
        <v>452.024647887324</v>
      </c>
      <c r="AK263">
        <f t="shared" si="143"/>
        <v>369.347747747748</v>
      </c>
      <c r="AL263">
        <f t="shared" si="143"/>
        <v>418.946494464945</v>
      </c>
      <c r="AM263">
        <f t="shared" si="143"/>
        <v>434.763602251407</v>
      </c>
      <c r="AN263">
        <f t="shared" si="143"/>
        <v>358.701127819549</v>
      </c>
      <c r="AO263">
        <f t="shared" si="143"/>
        <v>355.429097605893</v>
      </c>
      <c r="AP263">
        <f t="shared" si="143"/>
        <v>417.417253521127</v>
      </c>
      <c r="AQ263">
        <f t="shared" si="143"/>
        <v>525.278145695364</v>
      </c>
      <c r="AR263">
        <f t="shared" si="143"/>
        <v>543.386046511628</v>
      </c>
      <c r="AS263">
        <f t="shared" si="143"/>
        <v>553.499267935578</v>
      </c>
      <c r="AT263">
        <f t="shared" si="143"/>
        <v>557.077247191011</v>
      </c>
      <c r="AU263">
        <f t="shared" si="143"/>
        <v>528.461643835616</v>
      </c>
      <c r="AV263">
        <f t="shared" si="143"/>
        <v>522.177506775068</v>
      </c>
      <c r="AW263">
        <f t="shared" si="143"/>
        <v>513.750673854447</v>
      </c>
      <c r="AX263">
        <f t="shared" si="143"/>
        <v>533.210947930574</v>
      </c>
      <c r="AY263">
        <f t="shared" si="143"/>
        <v>542.291503267974</v>
      </c>
      <c r="AZ263">
        <f t="shared" si="143"/>
        <v>474.122940430925</v>
      </c>
      <c r="BA263">
        <f t="shared" si="143"/>
        <v>532.203907203907</v>
      </c>
      <c r="BB263">
        <f t="shared" si="143"/>
        <v>507.378663540445</v>
      </c>
      <c r="BC263">
        <f t="shared" si="143"/>
        <v>449.440677966102</v>
      </c>
      <c r="BD263">
        <f t="shared" si="123"/>
        <v>-0.270338080556465</v>
      </c>
    </row>
    <row r="264" spans="1:56">
      <c r="A264">
        <f>VLOOKUP(C264,SelectCntr!$A$2:$C$52,3,0)</f>
        <v>2</v>
      </c>
      <c r="B264" t="str">
        <f t="shared" si="142"/>
        <v>Madagascar</v>
      </c>
      <c r="C264">
        <f t="shared" si="142"/>
        <v>129</v>
      </c>
      <c r="D264" t="str">
        <f t="shared" si="142"/>
        <v>Madagascar</v>
      </c>
      <c r="F264" s="16" t="s">
        <v>192</v>
      </c>
      <c r="G264">
        <f t="shared" ref="G264:BC264" si="144">G83*1000/G143</f>
        <v>682.772967137907</v>
      </c>
      <c r="H264">
        <f t="shared" si="144"/>
        <v>697.904996536933</v>
      </c>
      <c r="I264">
        <f t="shared" si="144"/>
        <v>698.888678917954</v>
      </c>
      <c r="J264">
        <f t="shared" si="144"/>
        <v>716.673424936718</v>
      </c>
      <c r="K264">
        <f t="shared" si="144"/>
        <v>685.077559682227</v>
      </c>
      <c r="L264">
        <f t="shared" si="144"/>
        <v>712.727410192108</v>
      </c>
      <c r="M264">
        <f t="shared" si="144"/>
        <v>729.2712141997</v>
      </c>
      <c r="N264">
        <f t="shared" si="144"/>
        <v>725.426665142325</v>
      </c>
      <c r="O264">
        <f t="shared" si="144"/>
        <v>735.329790942059</v>
      </c>
      <c r="P264">
        <f t="shared" si="144"/>
        <v>733.526106772278</v>
      </c>
      <c r="Q264">
        <f t="shared" si="144"/>
        <v>709.131515604857</v>
      </c>
      <c r="R264">
        <f t="shared" si="144"/>
        <v>714.646857387093</v>
      </c>
      <c r="S264">
        <f t="shared" si="144"/>
        <v>704.776859389976</v>
      </c>
      <c r="T264">
        <f t="shared" si="144"/>
        <v>766.550759480973</v>
      </c>
      <c r="U264">
        <f t="shared" si="144"/>
        <v>739.425344084393</v>
      </c>
      <c r="V264">
        <f t="shared" si="144"/>
        <v>735.205322955762</v>
      </c>
      <c r="W264">
        <f t="shared" si="144"/>
        <v>669.692794313032</v>
      </c>
      <c r="X264">
        <f t="shared" si="144"/>
        <v>705.947613344088</v>
      </c>
      <c r="Y264">
        <f t="shared" si="144"/>
        <v>662.427297539806</v>
      </c>
      <c r="Z264">
        <f t="shared" si="144"/>
        <v>674.729974968711</v>
      </c>
      <c r="AA264">
        <f t="shared" si="144"/>
        <v>660.249847094801</v>
      </c>
      <c r="AB264">
        <f t="shared" si="144"/>
        <v>651.815679233992</v>
      </c>
      <c r="AC264">
        <f t="shared" si="144"/>
        <v>662.021382542472</v>
      </c>
      <c r="AD264">
        <f t="shared" si="144"/>
        <v>666.296444954128</v>
      </c>
      <c r="AE264">
        <f t="shared" si="144"/>
        <v>655.77824502383</v>
      </c>
      <c r="AF264">
        <f t="shared" si="144"/>
        <v>658.57107641742</v>
      </c>
      <c r="AG264">
        <f t="shared" si="144"/>
        <v>634.709013105108</v>
      </c>
      <c r="AH264">
        <f t="shared" si="144"/>
        <v>629.027146959019</v>
      </c>
      <c r="AI264">
        <f t="shared" si="144"/>
        <v>637.963840081487</v>
      </c>
      <c r="AJ264">
        <f t="shared" si="144"/>
        <v>626.427153139737</v>
      </c>
      <c r="AK264">
        <f t="shared" si="144"/>
        <v>620.39830713422</v>
      </c>
      <c r="AL264">
        <f t="shared" si="144"/>
        <v>598.432846371348</v>
      </c>
      <c r="AM264">
        <f t="shared" si="144"/>
        <v>604.383008036739</v>
      </c>
      <c r="AN264">
        <f t="shared" si="144"/>
        <v>570.550883471259</v>
      </c>
      <c r="AO264">
        <f t="shared" si="144"/>
        <v>569.144880174292</v>
      </c>
      <c r="AP264">
        <f t="shared" si="144"/>
        <v>563.696436147645</v>
      </c>
      <c r="AQ264">
        <f t="shared" si="144"/>
        <v>556.891160677406</v>
      </c>
      <c r="AR264">
        <f t="shared" si="144"/>
        <v>538.150844730491</v>
      </c>
      <c r="AS264">
        <f t="shared" si="144"/>
        <v>528.943019385158</v>
      </c>
      <c r="AT264">
        <f t="shared" si="144"/>
        <v>502.898722105665</v>
      </c>
      <c r="AU264">
        <f t="shared" si="144"/>
        <v>495.886122979751</v>
      </c>
      <c r="AV264">
        <f t="shared" si="144"/>
        <v>468.522053506869</v>
      </c>
      <c r="AW264">
        <f t="shared" si="144"/>
        <v>465.716047208032</v>
      </c>
      <c r="AX264">
        <f t="shared" si="144"/>
        <v>458.032075785275</v>
      </c>
      <c r="AY264">
        <f t="shared" si="144"/>
        <v>489.414055080722</v>
      </c>
      <c r="AZ264">
        <f t="shared" si="144"/>
        <v>481.003548287566</v>
      </c>
      <c r="BA264">
        <f t="shared" si="144"/>
        <v>457.561205846529</v>
      </c>
      <c r="BB264">
        <f t="shared" si="144"/>
        <v>485.587455830389</v>
      </c>
      <c r="BC264">
        <f t="shared" si="144"/>
        <v>475.269438906295</v>
      </c>
      <c r="BD264">
        <f t="shared" si="123"/>
        <v>-1.00823012945289</v>
      </c>
    </row>
    <row r="265" spans="1:56">
      <c r="A265">
        <f>VLOOKUP(C265,SelectCntr!$A$2:$C$52,3,0)</f>
        <v>3</v>
      </c>
      <c r="B265" t="str">
        <f t="shared" si="142"/>
        <v>Malawi</v>
      </c>
      <c r="C265">
        <f t="shared" si="142"/>
        <v>130</v>
      </c>
      <c r="D265" t="str">
        <f t="shared" si="142"/>
        <v>Malawi</v>
      </c>
      <c r="F265" s="16" t="s">
        <v>192</v>
      </c>
      <c r="G265">
        <f t="shared" ref="G265:BC265" si="145">G84*1000/G144</f>
        <v>259.091252120075</v>
      </c>
      <c r="H265">
        <f t="shared" si="145"/>
        <v>273.252798791974</v>
      </c>
      <c r="I265">
        <f t="shared" si="145"/>
        <v>261.933565944895</v>
      </c>
      <c r="J265">
        <f t="shared" si="145"/>
        <v>272.056103321787</v>
      </c>
      <c r="K265">
        <f t="shared" si="145"/>
        <v>284.4684675734</v>
      </c>
      <c r="L265">
        <f t="shared" si="145"/>
        <v>283.216635842551</v>
      </c>
      <c r="M265">
        <f t="shared" si="145"/>
        <v>318.254808198751</v>
      </c>
      <c r="N265">
        <f t="shared" si="145"/>
        <v>297.38998943476</v>
      </c>
      <c r="O265">
        <f t="shared" si="145"/>
        <v>300.739507545743</v>
      </c>
      <c r="P265">
        <f t="shared" si="145"/>
        <v>288.24720551106</v>
      </c>
      <c r="Q265">
        <f t="shared" si="145"/>
        <v>331.711610103802</v>
      </c>
      <c r="R265">
        <f t="shared" si="145"/>
        <v>342.004244962644</v>
      </c>
      <c r="S265">
        <f t="shared" si="145"/>
        <v>352.81965983086</v>
      </c>
      <c r="T265">
        <f t="shared" si="145"/>
        <v>344.930548864684</v>
      </c>
      <c r="U265">
        <f t="shared" si="145"/>
        <v>334.092449345785</v>
      </c>
      <c r="V265">
        <f t="shared" si="145"/>
        <v>347.345100731607</v>
      </c>
      <c r="W265">
        <f t="shared" si="145"/>
        <v>371.634070753511</v>
      </c>
      <c r="X265">
        <f t="shared" si="145"/>
        <v>368.335238200076</v>
      </c>
      <c r="Y265">
        <f t="shared" si="145"/>
        <v>356.568206036395</v>
      </c>
      <c r="Z265">
        <f t="shared" si="145"/>
        <v>344.061410459588</v>
      </c>
      <c r="AA265">
        <f t="shared" si="145"/>
        <v>351.714395986106</v>
      </c>
      <c r="AB265">
        <f t="shared" si="145"/>
        <v>362.829056603774</v>
      </c>
      <c r="AC265">
        <f t="shared" si="145"/>
        <v>336.404200442152</v>
      </c>
      <c r="AD265">
        <f t="shared" si="145"/>
        <v>347.149926686217</v>
      </c>
      <c r="AE265">
        <f t="shared" si="145"/>
        <v>344.809713664371</v>
      </c>
      <c r="AF265">
        <f t="shared" si="145"/>
        <v>346.588549075391</v>
      </c>
      <c r="AG265">
        <f t="shared" si="145"/>
        <v>335.826328586315</v>
      </c>
      <c r="AH265">
        <f t="shared" si="145"/>
        <v>329.69850065189</v>
      </c>
      <c r="AI265">
        <f t="shared" si="145"/>
        <v>312.612465288491</v>
      </c>
      <c r="AJ265">
        <f t="shared" si="145"/>
        <v>304.486230381996</v>
      </c>
      <c r="AK265">
        <f t="shared" si="145"/>
        <v>323.458357432042</v>
      </c>
      <c r="AL265">
        <f t="shared" si="145"/>
        <v>264.487428571429</v>
      </c>
      <c r="AM265">
        <f t="shared" si="145"/>
        <v>336.213697073032</v>
      </c>
      <c r="AN265">
        <f t="shared" si="145"/>
        <v>273.779411764706</v>
      </c>
      <c r="AO265">
        <f t="shared" si="145"/>
        <v>329.247335950645</v>
      </c>
      <c r="AP265">
        <f t="shared" si="145"/>
        <v>376.181742738589</v>
      </c>
      <c r="AQ265">
        <f t="shared" si="145"/>
        <v>360.531683437585</v>
      </c>
      <c r="AR265">
        <f t="shared" si="145"/>
        <v>394.479327820752</v>
      </c>
      <c r="AS265">
        <f t="shared" si="145"/>
        <v>432.870723426482</v>
      </c>
      <c r="AT265">
        <f t="shared" si="145"/>
        <v>494.193754799079</v>
      </c>
      <c r="AU265">
        <f t="shared" si="145"/>
        <v>518.723003515821</v>
      </c>
      <c r="AV265">
        <f t="shared" si="145"/>
        <v>407.459546127282</v>
      </c>
      <c r="AW265">
        <f t="shared" si="145"/>
        <v>455.661255149019</v>
      </c>
      <c r="AX265">
        <f t="shared" si="145"/>
        <v>462.947218259629</v>
      </c>
      <c r="AY265">
        <f t="shared" si="145"/>
        <v>393.750116441546</v>
      </c>
      <c r="AZ265">
        <f t="shared" si="145"/>
        <v>523.581776765376</v>
      </c>
      <c r="BA265">
        <f t="shared" si="145"/>
        <v>579.14409221902</v>
      </c>
      <c r="BB265">
        <f t="shared" si="145"/>
        <v>569.333549083064</v>
      </c>
      <c r="BC265">
        <f t="shared" si="145"/>
        <v>551.049716803021</v>
      </c>
      <c r="BD265">
        <f t="shared" si="123"/>
        <v>1.12968557529458</v>
      </c>
    </row>
    <row r="266" spans="1:56">
      <c r="A266">
        <f>VLOOKUP(C266,SelectCntr!$A$2:$C$52,3,0)</f>
        <v>1</v>
      </c>
      <c r="B266" t="str">
        <f t="shared" si="142"/>
        <v>Mali</v>
      </c>
      <c r="C266">
        <f t="shared" si="142"/>
        <v>133</v>
      </c>
      <c r="D266" t="str">
        <f t="shared" si="142"/>
        <v>Mali</v>
      </c>
      <c r="F266" s="16" t="s">
        <v>192</v>
      </c>
      <c r="G266">
        <f t="shared" ref="G266:BC266" si="146">G85*1000/G145</f>
        <v>488.411719238008</v>
      </c>
      <c r="H266">
        <f t="shared" si="146"/>
        <v>516.899382026714</v>
      </c>
      <c r="I266">
        <f t="shared" si="146"/>
        <v>524.259819565212</v>
      </c>
      <c r="J266">
        <f t="shared" si="146"/>
        <v>520.08688744893</v>
      </c>
      <c r="K266">
        <f t="shared" si="146"/>
        <v>542.921811527812</v>
      </c>
      <c r="L266">
        <f t="shared" si="146"/>
        <v>543.189614525007</v>
      </c>
      <c r="M266">
        <f t="shared" si="146"/>
        <v>568.823806266753</v>
      </c>
      <c r="N266">
        <f t="shared" si="146"/>
        <v>551.134578010143</v>
      </c>
      <c r="O266">
        <f t="shared" si="146"/>
        <v>595.433517663956</v>
      </c>
      <c r="P266">
        <f t="shared" si="146"/>
        <v>591.076744054853</v>
      </c>
      <c r="Q266">
        <f t="shared" si="146"/>
        <v>576.550749960284</v>
      </c>
      <c r="R266">
        <f t="shared" si="146"/>
        <v>506.979363453214</v>
      </c>
      <c r="S266">
        <f t="shared" si="146"/>
        <v>458.007582640296</v>
      </c>
      <c r="T266">
        <f t="shared" si="146"/>
        <v>514.468177503718</v>
      </c>
      <c r="U266">
        <f t="shared" si="146"/>
        <v>584.436422788468</v>
      </c>
      <c r="V266">
        <f t="shared" si="146"/>
        <v>597.610533249829</v>
      </c>
      <c r="W266">
        <f t="shared" si="146"/>
        <v>587.706270297864</v>
      </c>
      <c r="X266">
        <f t="shared" si="146"/>
        <v>613.932218769016</v>
      </c>
      <c r="Y266">
        <f t="shared" si="146"/>
        <v>619.521110148597</v>
      </c>
      <c r="Z266">
        <f t="shared" si="146"/>
        <v>609.515186246418</v>
      </c>
      <c r="AA266">
        <f t="shared" si="146"/>
        <v>663.03787450537</v>
      </c>
      <c r="AB266">
        <f t="shared" si="146"/>
        <v>684.763919821826</v>
      </c>
      <c r="AC266">
        <f t="shared" si="146"/>
        <v>671.184818481848</v>
      </c>
      <c r="AD266">
        <f t="shared" si="146"/>
        <v>600.514130434783</v>
      </c>
      <c r="AE266">
        <f t="shared" si="146"/>
        <v>638.576407506702</v>
      </c>
      <c r="AF266">
        <f t="shared" si="146"/>
        <v>683.923404255319</v>
      </c>
      <c r="AG266">
        <f t="shared" si="146"/>
        <v>659.170886075949</v>
      </c>
      <c r="AH266">
        <f t="shared" si="146"/>
        <v>767.288330716902</v>
      </c>
      <c r="AI266">
        <f t="shared" si="146"/>
        <v>754.390876101607</v>
      </c>
      <c r="AJ266">
        <f t="shared" si="146"/>
        <v>754.929851510497</v>
      </c>
      <c r="AK266">
        <f t="shared" si="146"/>
        <v>818.273827534039</v>
      </c>
      <c r="AL266">
        <f t="shared" si="146"/>
        <v>736.25496031746</v>
      </c>
      <c r="AM266">
        <f t="shared" si="146"/>
        <v>726.792517006803</v>
      </c>
      <c r="AN266">
        <f t="shared" si="146"/>
        <v>784.239523809524</v>
      </c>
      <c r="AO266">
        <f t="shared" si="146"/>
        <v>786.669313404951</v>
      </c>
      <c r="AP266">
        <f t="shared" si="146"/>
        <v>813.690018315018</v>
      </c>
      <c r="AQ266">
        <f t="shared" si="146"/>
        <v>828.188230008985</v>
      </c>
      <c r="AR266">
        <f t="shared" si="146"/>
        <v>864.892998678996</v>
      </c>
      <c r="AS266">
        <f t="shared" si="146"/>
        <v>885.325862068966</v>
      </c>
      <c r="AT266">
        <f t="shared" si="146"/>
        <v>746.247474747475</v>
      </c>
      <c r="AU266">
        <f t="shared" si="146"/>
        <v>873.496909765142</v>
      </c>
      <c r="AV266">
        <f t="shared" si="146"/>
        <v>817.450822962666</v>
      </c>
      <c r="AW266">
        <f t="shared" si="146"/>
        <v>949.007424775303</v>
      </c>
      <c r="AX266">
        <f t="shared" si="146"/>
        <v>866.700494108704</v>
      </c>
      <c r="AY266">
        <f t="shared" si="146"/>
        <v>907.377777777778</v>
      </c>
      <c r="AZ266">
        <f t="shared" si="146"/>
        <v>869.868639480332</v>
      </c>
      <c r="BA266">
        <f t="shared" si="146"/>
        <v>886.306258790436</v>
      </c>
      <c r="BB266">
        <f t="shared" si="146"/>
        <v>997.270010305737</v>
      </c>
      <c r="BC266">
        <f t="shared" si="146"/>
        <v>1076.99865681666</v>
      </c>
      <c r="BD266">
        <f t="shared" si="123"/>
        <v>1.42141394024562</v>
      </c>
    </row>
    <row r="267" s="6" customFormat="1" spans="1:56">
      <c r="A267">
        <f>VLOOKUP(C267,SelectCntr!$A$2:$C$52,3,0)</f>
        <v>1</v>
      </c>
      <c r="B267" s="6" t="str">
        <f t="shared" si="142"/>
        <v>Mauritania</v>
      </c>
      <c r="C267" s="6">
        <f t="shared" si="142"/>
        <v>136</v>
      </c>
      <c r="D267" s="6" t="str">
        <f t="shared" si="142"/>
        <v>Mauritania</v>
      </c>
      <c r="F267" s="16" t="s">
        <v>192</v>
      </c>
      <c r="G267" s="6">
        <f t="shared" ref="G267:BC267" si="147">G86*1000/G146</f>
        <v>665.807632681334</v>
      </c>
      <c r="H267" s="6">
        <f t="shared" si="147"/>
        <v>669.988778298205</v>
      </c>
      <c r="I267" s="6">
        <f t="shared" si="147"/>
        <v>681.654456883477</v>
      </c>
      <c r="J267" s="6">
        <f t="shared" si="147"/>
        <v>695.169338857863</v>
      </c>
      <c r="K267" s="6">
        <f t="shared" si="147"/>
        <v>707.880405235865</v>
      </c>
      <c r="L267" s="6">
        <f t="shared" si="147"/>
        <v>708.872060993098</v>
      </c>
      <c r="M267" s="6">
        <f t="shared" si="147"/>
        <v>714.663023679417</v>
      </c>
      <c r="N267" s="6">
        <f t="shared" si="147"/>
        <v>728.245221726977</v>
      </c>
      <c r="O267" s="6">
        <f t="shared" si="147"/>
        <v>699.754172944107</v>
      </c>
      <c r="P267" s="6">
        <f t="shared" si="147"/>
        <v>689.995728572901</v>
      </c>
      <c r="Q267" s="6">
        <f t="shared" si="147"/>
        <v>666.503430109987</v>
      </c>
      <c r="R267" s="6">
        <f t="shared" si="147"/>
        <v>627.421038653758</v>
      </c>
      <c r="S267" s="6">
        <f t="shared" si="147"/>
        <v>544.627212346911</v>
      </c>
      <c r="T267" s="6">
        <f t="shared" si="147"/>
        <v>517.998943279831</v>
      </c>
      <c r="U267" s="6">
        <f t="shared" si="147"/>
        <v>533.211979277553</v>
      </c>
      <c r="V267" s="6">
        <f t="shared" si="147"/>
        <v>580.629073671736</v>
      </c>
      <c r="W267" s="6">
        <f t="shared" si="147"/>
        <v>615.794359758235</v>
      </c>
      <c r="X267" s="6">
        <f t="shared" si="147"/>
        <v>644.858230177317</v>
      </c>
      <c r="Y267" s="6">
        <f t="shared" si="147"/>
        <v>652.503360447875</v>
      </c>
      <c r="Z267" s="6">
        <f t="shared" si="147"/>
        <v>683.067915690866</v>
      </c>
      <c r="AA267" s="6">
        <f t="shared" si="147"/>
        <v>704.174825174825</v>
      </c>
      <c r="AB267" s="6">
        <f t="shared" si="147"/>
        <v>677.513888888889</v>
      </c>
      <c r="AC267" s="6">
        <f t="shared" si="147"/>
        <v>641.278801843318</v>
      </c>
      <c r="AD267" s="6">
        <f t="shared" si="147"/>
        <v>616.839449541284</v>
      </c>
      <c r="AE267" s="6">
        <f t="shared" si="147"/>
        <v>671.954233409611</v>
      </c>
      <c r="AF267" s="6">
        <f t="shared" si="147"/>
        <v>683.219679633867</v>
      </c>
      <c r="AG267" s="6">
        <f t="shared" si="147"/>
        <v>701.423340961098</v>
      </c>
      <c r="AH267" s="6">
        <f t="shared" si="147"/>
        <v>724.315789473684</v>
      </c>
      <c r="AI267" s="6">
        <f t="shared" si="147"/>
        <v>766.325688073395</v>
      </c>
      <c r="AJ267" s="6">
        <f t="shared" si="147"/>
        <v>776.749425287356</v>
      </c>
      <c r="AK267" s="6">
        <f t="shared" si="147"/>
        <v>770.248322147651</v>
      </c>
      <c r="AL267" s="6">
        <f t="shared" si="147"/>
        <v>727.217864923747</v>
      </c>
      <c r="AM267" s="6">
        <f t="shared" si="147"/>
        <v>688.025477707006</v>
      </c>
      <c r="AN267" s="6">
        <f t="shared" si="147"/>
        <v>689.211180124224</v>
      </c>
      <c r="AO267" s="6">
        <f t="shared" si="147"/>
        <v>698.778225806452</v>
      </c>
      <c r="AP267" s="6">
        <f t="shared" si="147"/>
        <v>722.56862745098</v>
      </c>
      <c r="AQ267" s="6">
        <f t="shared" si="147"/>
        <v>696.041984732824</v>
      </c>
      <c r="AR267" s="6">
        <f t="shared" si="147"/>
        <v>695.074211502783</v>
      </c>
      <c r="AS267" s="6">
        <f t="shared" si="147"/>
        <v>688.868231046931</v>
      </c>
      <c r="AT267" s="6">
        <f t="shared" si="147"/>
        <v>688.79649122807</v>
      </c>
      <c r="AU267" s="6">
        <f t="shared" si="147"/>
        <v>675.998293515358</v>
      </c>
      <c r="AV267" s="6">
        <f t="shared" si="147"/>
        <v>689.127906976744</v>
      </c>
      <c r="AW267" s="6">
        <f t="shared" si="147"/>
        <v>693.098387096774</v>
      </c>
      <c r="AX267" s="6">
        <f t="shared" si="147"/>
        <v>670.147335423198</v>
      </c>
      <c r="AY267" s="6">
        <f t="shared" si="147"/>
        <v>677.460365853659</v>
      </c>
      <c r="AZ267" s="6">
        <f t="shared" si="147"/>
        <v>659.014836795252</v>
      </c>
      <c r="BA267" s="6">
        <f t="shared" si="147"/>
        <v>650.031884057971</v>
      </c>
      <c r="BB267" s="6">
        <f t="shared" si="147"/>
        <v>649.002824858757</v>
      </c>
      <c r="BC267" s="6">
        <f t="shared" si="147"/>
        <v>647.915977961433</v>
      </c>
      <c r="BD267">
        <f t="shared" si="123"/>
        <v>0.0945872586455065</v>
      </c>
    </row>
    <row r="268" spans="1:56">
      <c r="A268">
        <f>VLOOKUP(C268,SelectCntr!$A$2:$C$52,3,0)</f>
        <v>3</v>
      </c>
      <c r="B268" t="str">
        <f t="shared" si="142"/>
        <v>Mauritius</v>
      </c>
      <c r="C268">
        <f t="shared" si="142"/>
        <v>137</v>
      </c>
      <c r="D268" t="str">
        <f t="shared" si="142"/>
        <v>Mauritius</v>
      </c>
      <c r="F268" s="16" t="s">
        <v>192</v>
      </c>
      <c r="G268">
        <f t="shared" ref="G268:BC268" si="148">G87*1000/G147</f>
        <v>2177.45962025316</v>
      </c>
      <c r="H268">
        <f t="shared" si="148"/>
        <v>2064.71625</v>
      </c>
      <c r="I268">
        <f t="shared" si="148"/>
        <v>2463.63804878049</v>
      </c>
      <c r="J268">
        <f t="shared" si="148"/>
        <v>1898.79108433735</v>
      </c>
      <c r="K268">
        <f t="shared" si="148"/>
        <v>2492.17857142857</v>
      </c>
      <c r="L268">
        <f t="shared" si="148"/>
        <v>2079.7125</v>
      </c>
      <c r="M268">
        <f t="shared" si="148"/>
        <v>2434.03976470588</v>
      </c>
      <c r="N268">
        <f t="shared" si="148"/>
        <v>2193.77152941176</v>
      </c>
      <c r="O268">
        <f t="shared" si="148"/>
        <v>2404.77453488372</v>
      </c>
      <c r="P268">
        <f t="shared" si="148"/>
        <v>2131.9276744186</v>
      </c>
      <c r="Q268">
        <f t="shared" si="148"/>
        <v>2196.48896551724</v>
      </c>
      <c r="R268">
        <f t="shared" si="148"/>
        <v>2560.51448275862</v>
      </c>
      <c r="S268">
        <f t="shared" si="148"/>
        <v>2513.08193181818</v>
      </c>
      <c r="T268">
        <f t="shared" si="148"/>
        <v>2416.64157303371</v>
      </c>
      <c r="U268">
        <f t="shared" si="148"/>
        <v>1804.89233333333</v>
      </c>
      <c r="V268">
        <f t="shared" si="148"/>
        <v>2549.812</v>
      </c>
      <c r="W268">
        <f t="shared" si="148"/>
        <v>2401.61769230769</v>
      </c>
      <c r="X268">
        <f t="shared" si="148"/>
        <v>2422.11423913043</v>
      </c>
      <c r="Y268">
        <f t="shared" si="148"/>
        <v>2444.93</v>
      </c>
      <c r="Z268">
        <f t="shared" si="148"/>
        <v>1853.71</v>
      </c>
      <c r="AA268">
        <f t="shared" si="148"/>
        <v>2139.91919191919</v>
      </c>
      <c r="AB268">
        <f t="shared" si="148"/>
        <v>2632.9381443299</v>
      </c>
      <c r="AC268">
        <f t="shared" si="148"/>
        <v>2279.93617021277</v>
      </c>
      <c r="AD268">
        <f t="shared" si="148"/>
        <v>2274.73913043478</v>
      </c>
      <c r="AE268">
        <f t="shared" si="148"/>
        <v>2550.15555555556</v>
      </c>
      <c r="AF268">
        <f t="shared" si="148"/>
        <v>2767.62921348315</v>
      </c>
      <c r="AG268">
        <f t="shared" si="148"/>
        <v>2931.97674418605</v>
      </c>
      <c r="AH268">
        <f t="shared" si="148"/>
        <v>2757.40476190476</v>
      </c>
      <c r="AI268">
        <f t="shared" si="148"/>
        <v>2839.97530864198</v>
      </c>
      <c r="AJ268">
        <f t="shared" si="148"/>
        <v>3173.74666666667</v>
      </c>
      <c r="AK268">
        <f t="shared" si="148"/>
        <v>3194.92</v>
      </c>
      <c r="AL268">
        <f t="shared" si="148"/>
        <v>3390.54054054054</v>
      </c>
      <c r="AM268">
        <f t="shared" si="148"/>
        <v>3295.21621621622</v>
      </c>
      <c r="AN268">
        <f t="shared" si="148"/>
        <v>3092.49315068493</v>
      </c>
      <c r="AO268">
        <f t="shared" si="148"/>
        <v>3511.95652173913</v>
      </c>
      <c r="AP268">
        <f t="shared" si="148"/>
        <v>3572.67647058824</v>
      </c>
      <c r="AQ268">
        <f t="shared" si="148"/>
        <v>3967.31818181818</v>
      </c>
      <c r="AR268">
        <f t="shared" si="148"/>
        <v>3922.41538461538</v>
      </c>
      <c r="AS268">
        <f t="shared" si="148"/>
        <v>3108.359375</v>
      </c>
      <c r="AT268">
        <f t="shared" si="148"/>
        <v>3907.19047619048</v>
      </c>
      <c r="AU268">
        <f t="shared" si="148"/>
        <v>4516.53225806452</v>
      </c>
      <c r="AV268">
        <f t="shared" si="148"/>
        <v>3913.36507936508</v>
      </c>
      <c r="AW268">
        <f t="shared" si="148"/>
        <v>4281.34426229508</v>
      </c>
      <c r="AX268">
        <f t="shared" si="148"/>
        <v>4803.91071428571</v>
      </c>
      <c r="AY268">
        <f t="shared" si="148"/>
        <v>4636.63636363636</v>
      </c>
      <c r="AZ268">
        <f t="shared" si="148"/>
        <v>4683.72222222222</v>
      </c>
      <c r="BA268">
        <f t="shared" si="148"/>
        <v>4518.52830188679</v>
      </c>
      <c r="BB268">
        <f t="shared" si="148"/>
        <v>4913.33333333333</v>
      </c>
      <c r="BC268">
        <f t="shared" si="148"/>
        <v>5124.88</v>
      </c>
      <c r="BD268">
        <f t="shared" si="123"/>
        <v>1.85384642724302</v>
      </c>
    </row>
    <row r="269" spans="1:56">
      <c r="A269">
        <f>VLOOKUP(C269,SelectCntr!$A$2:$C$52,3,0)</f>
        <v>3</v>
      </c>
      <c r="B269" t="str">
        <f t="shared" si="142"/>
        <v>Mozambique</v>
      </c>
      <c r="C269">
        <f t="shared" si="142"/>
        <v>144</v>
      </c>
      <c r="D269" t="str">
        <f t="shared" si="142"/>
        <v>Mozambique</v>
      </c>
      <c r="F269" s="16" t="s">
        <v>192</v>
      </c>
      <c r="G269">
        <f t="shared" ref="G269:BC269" si="149">G88*1000/G148</f>
        <v>278.165341908231</v>
      </c>
      <c r="H269">
        <f t="shared" si="149"/>
        <v>282.42716719439</v>
      </c>
      <c r="I269">
        <f t="shared" si="149"/>
        <v>281.809568721366</v>
      </c>
      <c r="J269">
        <f t="shared" si="149"/>
        <v>292.096742261194</v>
      </c>
      <c r="K269">
        <f t="shared" si="149"/>
        <v>279.219257325282</v>
      </c>
      <c r="L269">
        <f t="shared" si="149"/>
        <v>279.799069350778</v>
      </c>
      <c r="M269">
        <f t="shared" si="149"/>
        <v>287.244649313236</v>
      </c>
      <c r="N269">
        <f t="shared" si="149"/>
        <v>309.033273902968</v>
      </c>
      <c r="O269">
        <f t="shared" si="149"/>
        <v>303.403490503732</v>
      </c>
      <c r="P269">
        <f t="shared" si="149"/>
        <v>312.152008481064</v>
      </c>
      <c r="Q269">
        <f t="shared" si="149"/>
        <v>316.879026907995</v>
      </c>
      <c r="R269">
        <f t="shared" si="149"/>
        <v>322.239402197101</v>
      </c>
      <c r="S269">
        <f t="shared" si="149"/>
        <v>329.359995188654</v>
      </c>
      <c r="T269">
        <f t="shared" si="149"/>
        <v>312.436950506186</v>
      </c>
      <c r="U269">
        <f t="shared" si="149"/>
        <v>283.187588636722</v>
      </c>
      <c r="V269">
        <f t="shared" si="149"/>
        <v>260.725656369547</v>
      </c>
      <c r="W269">
        <f t="shared" si="149"/>
        <v>248.318123071362</v>
      </c>
      <c r="X269">
        <f t="shared" si="149"/>
        <v>237.976301065693</v>
      </c>
      <c r="Y269">
        <f t="shared" si="149"/>
        <v>232.417698607332</v>
      </c>
      <c r="Z269">
        <f t="shared" si="149"/>
        <v>235.969708968521</v>
      </c>
      <c r="AA269">
        <f t="shared" si="149"/>
        <v>233.807602792863</v>
      </c>
      <c r="AB269">
        <f t="shared" si="149"/>
        <v>220.883920076118</v>
      </c>
      <c r="AC269">
        <f t="shared" si="149"/>
        <v>204.882496251874</v>
      </c>
      <c r="AD269">
        <f t="shared" si="149"/>
        <v>198.032311977716</v>
      </c>
      <c r="AE269">
        <f t="shared" si="149"/>
        <v>196.085836114201</v>
      </c>
      <c r="AF269">
        <f t="shared" si="149"/>
        <v>201.728987672768</v>
      </c>
      <c r="AG269">
        <f t="shared" si="149"/>
        <v>202.06766489765</v>
      </c>
      <c r="AH269">
        <f t="shared" si="149"/>
        <v>205.902424942263</v>
      </c>
      <c r="AI269">
        <f t="shared" si="149"/>
        <v>213.553467648198</v>
      </c>
      <c r="AJ269">
        <f t="shared" si="149"/>
        <v>222.969667882511</v>
      </c>
      <c r="AK269">
        <f t="shared" si="149"/>
        <v>194.761646398503</v>
      </c>
      <c r="AL269">
        <f t="shared" si="149"/>
        <v>165.381072328176</v>
      </c>
      <c r="AM269">
        <f t="shared" si="149"/>
        <v>178.199759326113</v>
      </c>
      <c r="AN269">
        <f t="shared" si="149"/>
        <v>168.567807768269</v>
      </c>
      <c r="AO269">
        <f t="shared" si="149"/>
        <v>220.740123750595</v>
      </c>
      <c r="AP269">
        <f t="shared" si="149"/>
        <v>238.209585452304</v>
      </c>
      <c r="AQ269">
        <f t="shared" si="149"/>
        <v>248.641427066085</v>
      </c>
      <c r="AR269">
        <f t="shared" si="149"/>
        <v>258.440206185567</v>
      </c>
      <c r="AS269">
        <f t="shared" si="149"/>
        <v>254.949682814302</v>
      </c>
      <c r="AT269">
        <f t="shared" si="149"/>
        <v>231.025662718556</v>
      </c>
      <c r="AU269">
        <f t="shared" si="149"/>
        <v>241.925414364641</v>
      </c>
      <c r="AV269">
        <f t="shared" si="149"/>
        <v>238.849094839233</v>
      </c>
      <c r="AW269">
        <f t="shared" si="149"/>
        <v>243.066128818939</v>
      </c>
      <c r="AX269">
        <f t="shared" si="149"/>
        <v>247.257128045619</v>
      </c>
      <c r="AY269">
        <f t="shared" si="149"/>
        <v>253.110955770208</v>
      </c>
      <c r="AZ269">
        <f t="shared" si="149"/>
        <v>256.055243795985</v>
      </c>
      <c r="BA269">
        <f t="shared" si="149"/>
        <v>234.088530202984</v>
      </c>
      <c r="BB269">
        <f t="shared" si="149"/>
        <v>240.062012714406</v>
      </c>
      <c r="BC269">
        <f t="shared" si="149"/>
        <v>235.092684074335</v>
      </c>
      <c r="BD269">
        <f t="shared" si="123"/>
        <v>-0.613142246356424</v>
      </c>
    </row>
    <row r="270" spans="1:56">
      <c r="A270">
        <f>VLOOKUP(C270,SelectCntr!$A$2:$C$52,3,0)</f>
        <v>3</v>
      </c>
      <c r="B270" t="str">
        <f t="shared" si="142"/>
        <v>Namibia</v>
      </c>
      <c r="C270">
        <f t="shared" si="142"/>
        <v>147</v>
      </c>
      <c r="D270" t="str">
        <f t="shared" si="142"/>
        <v>Namibia</v>
      </c>
      <c r="F270" s="16" t="s">
        <v>192</v>
      </c>
      <c r="G270">
        <f t="shared" ref="G270:BC270" si="150">G89*1000/G149</f>
        <v>1901.70097836572</v>
      </c>
      <c r="H270">
        <f t="shared" si="150"/>
        <v>1638.80728185813</v>
      </c>
      <c r="I270">
        <f t="shared" si="150"/>
        <v>2006.12250966399</v>
      </c>
      <c r="J270">
        <f t="shared" si="150"/>
        <v>1999.81203309503</v>
      </c>
      <c r="K270">
        <f t="shared" si="150"/>
        <v>1947.80430227315</v>
      </c>
      <c r="L270">
        <f t="shared" si="150"/>
        <v>1824.67271055052</v>
      </c>
      <c r="M270">
        <f t="shared" si="150"/>
        <v>2082.01228878648</v>
      </c>
      <c r="N270">
        <f t="shared" si="150"/>
        <v>2169.59961819261</v>
      </c>
      <c r="O270">
        <f t="shared" si="150"/>
        <v>2109.95321727126</v>
      </c>
      <c r="P270">
        <f t="shared" si="150"/>
        <v>2261.50642243673</v>
      </c>
      <c r="Q270">
        <f t="shared" si="150"/>
        <v>2432.96974262398</v>
      </c>
      <c r="R270">
        <f t="shared" si="150"/>
        <v>2672.43983175291</v>
      </c>
      <c r="S270">
        <f t="shared" si="150"/>
        <v>2747.89652875435</v>
      </c>
      <c r="T270">
        <f t="shared" si="150"/>
        <v>2789.3188544036</v>
      </c>
      <c r="U270">
        <f t="shared" si="150"/>
        <v>1861.61991038379</v>
      </c>
      <c r="V270">
        <f t="shared" si="150"/>
        <v>2052.2615916618</v>
      </c>
      <c r="W270">
        <f t="shared" si="150"/>
        <v>1955.14002532632</v>
      </c>
      <c r="X270">
        <f t="shared" si="150"/>
        <v>2135.60178051703</v>
      </c>
      <c r="Y270">
        <f t="shared" si="150"/>
        <v>2222.40516545601</v>
      </c>
      <c r="Z270">
        <f t="shared" si="150"/>
        <v>2363.99435028249</v>
      </c>
      <c r="AA270">
        <f t="shared" si="150"/>
        <v>2422.4406779661</v>
      </c>
      <c r="AB270">
        <f t="shared" si="150"/>
        <v>1875.54494382022</v>
      </c>
      <c r="AC270">
        <f t="shared" si="150"/>
        <v>1605.20111731844</v>
      </c>
      <c r="AD270">
        <f t="shared" si="150"/>
        <v>1640.07182320442</v>
      </c>
      <c r="AE270">
        <f t="shared" si="150"/>
        <v>1734.96195652174</v>
      </c>
      <c r="AF270">
        <f t="shared" si="150"/>
        <v>1752.42105263158</v>
      </c>
      <c r="AG270">
        <f t="shared" si="150"/>
        <v>1819.61421319797</v>
      </c>
      <c r="AH270">
        <f t="shared" si="150"/>
        <v>1763.9068627451</v>
      </c>
      <c r="AI270">
        <f t="shared" si="150"/>
        <v>1831.71698113208</v>
      </c>
      <c r="AJ270">
        <f t="shared" si="150"/>
        <v>1689.11872146119</v>
      </c>
      <c r="AK270">
        <f t="shared" si="150"/>
        <v>1761.26339285714</v>
      </c>
      <c r="AL270">
        <f t="shared" si="150"/>
        <v>1726.91189427313</v>
      </c>
      <c r="AM270">
        <f t="shared" si="150"/>
        <v>1742.69264069264</v>
      </c>
      <c r="AN270">
        <f t="shared" si="150"/>
        <v>1833.97008547009</v>
      </c>
      <c r="AO270">
        <f t="shared" si="150"/>
        <v>1753.16666666667</v>
      </c>
      <c r="AP270">
        <f t="shared" si="150"/>
        <v>1902.69787234043</v>
      </c>
      <c r="AQ270">
        <f t="shared" si="150"/>
        <v>1225.18987341772</v>
      </c>
      <c r="AR270">
        <f t="shared" si="150"/>
        <v>1646.95473251029</v>
      </c>
      <c r="AS270">
        <f t="shared" si="150"/>
        <v>1597.02016129032</v>
      </c>
      <c r="AT270">
        <f t="shared" si="150"/>
        <v>1526.13438735178</v>
      </c>
      <c r="AU270">
        <f t="shared" si="150"/>
        <v>1553.16929133858</v>
      </c>
      <c r="AV270">
        <f t="shared" si="150"/>
        <v>1518.05882352941</v>
      </c>
      <c r="AW270">
        <f t="shared" si="150"/>
        <v>1586.72549019608</v>
      </c>
      <c r="AX270">
        <f t="shared" si="150"/>
        <v>1692.49803921569</v>
      </c>
      <c r="AY270">
        <f t="shared" si="150"/>
        <v>1855.33333333333</v>
      </c>
      <c r="AZ270">
        <f t="shared" si="150"/>
        <v>1791.85546875</v>
      </c>
      <c r="BA270">
        <f t="shared" si="150"/>
        <v>1795.76923076923</v>
      </c>
      <c r="BB270">
        <f t="shared" si="150"/>
        <v>1561.69083969466</v>
      </c>
      <c r="BC270">
        <f t="shared" si="150"/>
        <v>1543.03018867925</v>
      </c>
      <c r="BD270">
        <f t="shared" si="123"/>
        <v>-0.70362327650485</v>
      </c>
    </row>
    <row r="271" spans="1:56">
      <c r="A271">
        <f>VLOOKUP(C271,SelectCntr!$A$2:$C$52,3,0)</f>
        <v>1</v>
      </c>
      <c r="B271" t="str">
        <f t="shared" si="142"/>
        <v>Niger</v>
      </c>
      <c r="C271">
        <f t="shared" si="142"/>
        <v>158</v>
      </c>
      <c r="D271" t="str">
        <f t="shared" si="142"/>
        <v>Niger</v>
      </c>
      <c r="F271" s="16" t="s">
        <v>192</v>
      </c>
      <c r="G271">
        <f t="shared" ref="G271:BC271" si="151">G90*1000/G150</f>
        <v>590.945137253388</v>
      </c>
      <c r="H271">
        <f t="shared" si="151"/>
        <v>647.992999830544</v>
      </c>
      <c r="I271">
        <f t="shared" si="151"/>
        <v>660.59625783257</v>
      </c>
      <c r="J271">
        <f t="shared" si="151"/>
        <v>641.532000107328</v>
      </c>
      <c r="K271">
        <f t="shared" si="151"/>
        <v>626.540532168888</v>
      </c>
      <c r="L271">
        <f t="shared" si="151"/>
        <v>646.828563749388</v>
      </c>
      <c r="M271">
        <f t="shared" si="151"/>
        <v>684.818924048752</v>
      </c>
      <c r="N271">
        <f t="shared" si="151"/>
        <v>620.720713375413</v>
      </c>
      <c r="O271">
        <f t="shared" si="151"/>
        <v>655.218654452877</v>
      </c>
      <c r="P271">
        <f t="shared" si="151"/>
        <v>609.593040446403</v>
      </c>
      <c r="Q271">
        <f t="shared" si="151"/>
        <v>599.718733324535</v>
      </c>
      <c r="R271">
        <f t="shared" si="151"/>
        <v>577.361906225158</v>
      </c>
      <c r="S271">
        <f t="shared" si="151"/>
        <v>422.848525845786</v>
      </c>
      <c r="T271">
        <f t="shared" si="151"/>
        <v>477.922358370014</v>
      </c>
      <c r="U271">
        <f t="shared" si="151"/>
        <v>444.30508657359</v>
      </c>
      <c r="V271">
        <f t="shared" si="151"/>
        <v>501.79636640703</v>
      </c>
      <c r="W271">
        <f t="shared" si="151"/>
        <v>575.340752081855</v>
      </c>
      <c r="X271">
        <f t="shared" si="151"/>
        <v>578.335801372688</v>
      </c>
      <c r="Y271">
        <f t="shared" si="151"/>
        <v>565.986558109114</v>
      </c>
      <c r="Z271">
        <f t="shared" si="151"/>
        <v>592.762528473804</v>
      </c>
      <c r="AA271">
        <f t="shared" si="151"/>
        <v>570.216666666667</v>
      </c>
      <c r="AB271">
        <f t="shared" si="151"/>
        <v>558.307984790875</v>
      </c>
      <c r="AC271">
        <f t="shared" si="151"/>
        <v>545.808839190628</v>
      </c>
      <c r="AD271">
        <f t="shared" si="151"/>
        <v>421.974372384937</v>
      </c>
      <c r="AE271">
        <f t="shared" si="151"/>
        <v>422.506380806534</v>
      </c>
      <c r="AF271">
        <f t="shared" si="151"/>
        <v>456.434328358209</v>
      </c>
      <c r="AG271">
        <f t="shared" si="151"/>
        <v>412.276296655356</v>
      </c>
      <c r="AH271">
        <f t="shared" si="151"/>
        <v>504.679076343073</v>
      </c>
      <c r="AI271">
        <f t="shared" si="151"/>
        <v>471.159945004583</v>
      </c>
      <c r="AJ271">
        <f t="shared" si="151"/>
        <v>481.381397418781</v>
      </c>
      <c r="AK271">
        <f t="shared" si="151"/>
        <v>513.912705272256</v>
      </c>
      <c r="AL271">
        <f t="shared" si="151"/>
        <v>515.561160151324</v>
      </c>
      <c r="AM271">
        <f t="shared" si="151"/>
        <v>457.368785656072</v>
      </c>
      <c r="AN271">
        <f t="shared" si="151"/>
        <v>533.65483234714</v>
      </c>
      <c r="AO271">
        <f t="shared" si="151"/>
        <v>464.704198473282</v>
      </c>
      <c r="AP271">
        <f t="shared" si="151"/>
        <v>547.066445182724</v>
      </c>
      <c r="AQ271">
        <f t="shared" si="151"/>
        <v>470.437589158345</v>
      </c>
      <c r="AR271">
        <f t="shared" si="151"/>
        <v>626.816242257398</v>
      </c>
      <c r="AS271">
        <f t="shared" si="151"/>
        <v>566.667332667333</v>
      </c>
      <c r="AT271">
        <f t="shared" si="151"/>
        <v>540.023555985802</v>
      </c>
      <c r="AU271">
        <f t="shared" si="151"/>
        <v>619.74</v>
      </c>
      <c r="AV271">
        <f t="shared" si="151"/>
        <v>645.046060606061</v>
      </c>
      <c r="AW271">
        <f t="shared" si="151"/>
        <v>656.437389770723</v>
      </c>
      <c r="AX271">
        <f t="shared" si="151"/>
        <v>583.294890094205</v>
      </c>
      <c r="AY271">
        <f t="shared" si="151"/>
        <v>653.702380952381</v>
      </c>
      <c r="AZ271">
        <f t="shared" si="151"/>
        <v>679.095493562232</v>
      </c>
      <c r="BA271">
        <f t="shared" si="151"/>
        <v>702.886345903771</v>
      </c>
      <c r="BB271">
        <f t="shared" si="151"/>
        <v>804.126196473552</v>
      </c>
      <c r="BC271">
        <f t="shared" si="151"/>
        <v>735.491343574738</v>
      </c>
      <c r="BD271">
        <f t="shared" si="123"/>
        <v>0.0722658408941923</v>
      </c>
    </row>
    <row r="272" spans="1:56">
      <c r="A272">
        <f>VLOOKUP(C272,SelectCntr!$A$2:$C$52,3,0)</f>
        <v>1</v>
      </c>
      <c r="B272" t="str">
        <f t="shared" si="142"/>
        <v>Nigeria</v>
      </c>
      <c r="C272">
        <f t="shared" si="142"/>
        <v>159</v>
      </c>
      <c r="D272" t="str">
        <f t="shared" si="142"/>
        <v>Nigeria</v>
      </c>
      <c r="F272" s="16" t="s">
        <v>192</v>
      </c>
      <c r="G272">
        <f t="shared" ref="G272:BC272" si="152">G91*1000/G151</f>
        <v>690.190319019352</v>
      </c>
      <c r="H272">
        <f t="shared" si="152"/>
        <v>705.768708986757</v>
      </c>
      <c r="I272">
        <f t="shared" si="152"/>
        <v>729.949025011107</v>
      </c>
      <c r="J272">
        <f t="shared" si="152"/>
        <v>742.63603763976</v>
      </c>
      <c r="K272">
        <f t="shared" si="152"/>
        <v>764.387316563572</v>
      </c>
      <c r="L272">
        <f t="shared" si="152"/>
        <v>732.801931870292</v>
      </c>
      <c r="M272">
        <f t="shared" si="152"/>
        <v>752.586765360806</v>
      </c>
      <c r="N272">
        <f t="shared" si="152"/>
        <v>752.946136918388</v>
      </c>
      <c r="O272">
        <f t="shared" si="152"/>
        <v>825.151757474761</v>
      </c>
      <c r="P272">
        <f t="shared" si="152"/>
        <v>885.170520899863</v>
      </c>
      <c r="Q272">
        <f t="shared" si="152"/>
        <v>798.802053471861</v>
      </c>
      <c r="R272">
        <f t="shared" si="152"/>
        <v>703.57827161608</v>
      </c>
      <c r="S272">
        <f t="shared" si="152"/>
        <v>737.58430276159</v>
      </c>
      <c r="T272">
        <f t="shared" si="152"/>
        <v>812.97727014718</v>
      </c>
      <c r="U272">
        <f t="shared" si="152"/>
        <v>791.461942662794</v>
      </c>
      <c r="V272">
        <f t="shared" si="152"/>
        <v>746.000595569923</v>
      </c>
      <c r="W272">
        <f t="shared" si="152"/>
        <v>735.151086458948</v>
      </c>
      <c r="X272">
        <f t="shared" si="152"/>
        <v>719.1674643164</v>
      </c>
      <c r="Y272">
        <f t="shared" si="152"/>
        <v>737.414944207575</v>
      </c>
      <c r="Z272">
        <f t="shared" si="152"/>
        <v>779.818373729476</v>
      </c>
      <c r="AA272">
        <f t="shared" si="152"/>
        <v>775.090732087227</v>
      </c>
      <c r="AB272">
        <f t="shared" si="152"/>
        <v>794.607756275744</v>
      </c>
      <c r="AC272">
        <f t="shared" si="152"/>
        <v>807.063714063714</v>
      </c>
      <c r="AD272">
        <f t="shared" si="152"/>
        <v>850.05961298377</v>
      </c>
      <c r="AE272">
        <f t="shared" si="152"/>
        <v>916.260037641154</v>
      </c>
      <c r="AF272">
        <f t="shared" si="152"/>
        <v>969.424235257017</v>
      </c>
      <c r="AG272">
        <f t="shared" si="152"/>
        <v>990.963998739562</v>
      </c>
      <c r="AH272">
        <f t="shared" si="152"/>
        <v>1141.55881889764</v>
      </c>
      <c r="AI272">
        <f t="shared" si="152"/>
        <v>1248.82043611745</v>
      </c>
      <c r="AJ272">
        <f t="shared" si="152"/>
        <v>1335.85010639136</v>
      </c>
      <c r="AK272">
        <f t="shared" si="152"/>
        <v>1516.96341559568</v>
      </c>
      <c r="AL272">
        <f t="shared" si="152"/>
        <v>1636.3668797853</v>
      </c>
      <c r="AM272">
        <f t="shared" si="152"/>
        <v>1737.7514428018</v>
      </c>
      <c r="AN272">
        <f t="shared" si="152"/>
        <v>1799.01235741445</v>
      </c>
      <c r="AO272">
        <f t="shared" si="152"/>
        <v>1856.2383107089</v>
      </c>
      <c r="AP272">
        <f t="shared" si="152"/>
        <v>1935.66191915977</v>
      </c>
      <c r="AQ272">
        <f t="shared" si="152"/>
        <v>2017.45357370772</v>
      </c>
      <c r="AR272">
        <f t="shared" si="152"/>
        <v>2134.75969612155</v>
      </c>
      <c r="AS272">
        <f t="shared" si="152"/>
        <v>2228.18313021167</v>
      </c>
      <c r="AT272">
        <f t="shared" si="152"/>
        <v>2243.86450212971</v>
      </c>
      <c r="AU272">
        <f t="shared" si="152"/>
        <v>2246.63101087394</v>
      </c>
      <c r="AV272">
        <f t="shared" si="152"/>
        <v>2357.20574703366</v>
      </c>
      <c r="AW272">
        <f t="shared" si="152"/>
        <v>2501.45535425429</v>
      </c>
      <c r="AX272">
        <f t="shared" si="152"/>
        <v>2669.12675257314</v>
      </c>
      <c r="AY272">
        <f t="shared" si="152"/>
        <v>2790.03792123427</v>
      </c>
      <c r="AZ272">
        <f t="shared" si="152"/>
        <v>2942.32834363814</v>
      </c>
      <c r="BA272">
        <f t="shared" si="152"/>
        <v>2730.54972713204</v>
      </c>
      <c r="BB272">
        <f t="shared" si="152"/>
        <v>2925.88000326078</v>
      </c>
      <c r="BC272">
        <f t="shared" si="152"/>
        <v>2544.05691454664</v>
      </c>
      <c r="BD272">
        <f t="shared" si="123"/>
        <v>3.46114639373329</v>
      </c>
    </row>
    <row r="273" spans="1:56">
      <c r="A273">
        <f>VLOOKUP(C273,SelectCntr!$A$2:$C$52,3,0)</f>
        <v>1</v>
      </c>
      <c r="B273" t="str">
        <f t="shared" si="142"/>
        <v>Guinea-Bissau</v>
      </c>
      <c r="C273">
        <f t="shared" si="142"/>
        <v>175</v>
      </c>
      <c r="D273" t="str">
        <f t="shared" si="142"/>
        <v>Guinea-Bissau</v>
      </c>
      <c r="F273" s="16" t="s">
        <v>192</v>
      </c>
      <c r="G273">
        <f t="shared" ref="G273:BC273" si="153">G92*1000/G152</f>
        <v>435.882352941177</v>
      </c>
      <c r="H273">
        <f t="shared" si="153"/>
        <v>441.227054245823</v>
      </c>
      <c r="I273">
        <f t="shared" si="153"/>
        <v>432.005514705882</v>
      </c>
      <c r="J273">
        <f t="shared" si="153"/>
        <v>423.548633626679</v>
      </c>
      <c r="K273">
        <f t="shared" si="153"/>
        <v>391.896535689375</v>
      </c>
      <c r="L273">
        <f t="shared" si="153"/>
        <v>373.466403162055</v>
      </c>
      <c r="M273">
        <f t="shared" si="153"/>
        <v>366.968146942571</v>
      </c>
      <c r="N273">
        <f t="shared" si="153"/>
        <v>367.441871236684</v>
      </c>
      <c r="O273">
        <f t="shared" si="153"/>
        <v>349.34765625</v>
      </c>
      <c r="P273">
        <f t="shared" si="153"/>
        <v>353.167772945754</v>
      </c>
      <c r="Q273">
        <f t="shared" si="153"/>
        <v>324.34203951851</v>
      </c>
      <c r="R273">
        <f t="shared" si="153"/>
        <v>342.972608890885</v>
      </c>
      <c r="S273">
        <f t="shared" si="153"/>
        <v>331.54051054384</v>
      </c>
      <c r="T273">
        <f t="shared" si="153"/>
        <v>341.123332604417</v>
      </c>
      <c r="U273">
        <f t="shared" si="153"/>
        <v>375.079923273657</v>
      </c>
      <c r="V273">
        <f t="shared" si="153"/>
        <v>402.45526097763</v>
      </c>
      <c r="W273">
        <f t="shared" si="153"/>
        <v>368.390156062425</v>
      </c>
      <c r="X273">
        <f t="shared" si="153"/>
        <v>341.281774349084</v>
      </c>
      <c r="Y273">
        <f t="shared" si="153"/>
        <v>344.722929936306</v>
      </c>
      <c r="Z273">
        <f t="shared" si="153"/>
        <v>346.59169550173</v>
      </c>
      <c r="AA273">
        <f t="shared" si="153"/>
        <v>372.2</v>
      </c>
      <c r="AB273">
        <f t="shared" si="153"/>
        <v>404.113333333333</v>
      </c>
      <c r="AC273">
        <f t="shared" si="153"/>
        <v>367.237623762376</v>
      </c>
      <c r="AD273">
        <f t="shared" si="153"/>
        <v>418.964169381107</v>
      </c>
      <c r="AE273">
        <f t="shared" si="153"/>
        <v>412.636655948553</v>
      </c>
      <c r="AF273">
        <f t="shared" si="153"/>
        <v>433.71835443038</v>
      </c>
      <c r="AG273">
        <f t="shared" si="153"/>
        <v>423.563862928349</v>
      </c>
      <c r="AH273">
        <f t="shared" si="153"/>
        <v>409.590214067278</v>
      </c>
      <c r="AI273">
        <f t="shared" si="153"/>
        <v>440.03313253012</v>
      </c>
      <c r="AJ273">
        <f t="shared" si="153"/>
        <v>450.180473372781</v>
      </c>
      <c r="AK273">
        <f t="shared" si="153"/>
        <v>428.988372093023</v>
      </c>
      <c r="AL273">
        <f t="shared" si="153"/>
        <v>445.300859598854</v>
      </c>
      <c r="AM273">
        <f t="shared" si="153"/>
        <v>460.628169014085</v>
      </c>
      <c r="AN273">
        <f t="shared" si="153"/>
        <v>445.077777777778</v>
      </c>
      <c r="AO273">
        <f t="shared" si="153"/>
        <v>457.352459016393</v>
      </c>
      <c r="AP273">
        <f t="shared" si="153"/>
        <v>464.349462365591</v>
      </c>
      <c r="AQ273">
        <f t="shared" si="153"/>
        <v>490.714285714286</v>
      </c>
      <c r="AR273">
        <f t="shared" si="153"/>
        <v>506.286842105263</v>
      </c>
      <c r="AS273">
        <f t="shared" si="153"/>
        <v>528.041558441558</v>
      </c>
      <c r="AT273">
        <f t="shared" si="153"/>
        <v>541.117647058824</v>
      </c>
      <c r="AU273">
        <f t="shared" si="153"/>
        <v>549.478589420655</v>
      </c>
      <c r="AV273">
        <f t="shared" si="153"/>
        <v>549.2025</v>
      </c>
      <c r="AW273">
        <f t="shared" si="153"/>
        <v>540.891358024691</v>
      </c>
      <c r="AX273">
        <f t="shared" si="153"/>
        <v>574.56204379562</v>
      </c>
      <c r="AY273">
        <f t="shared" si="153"/>
        <v>579.79376498801</v>
      </c>
      <c r="AZ273">
        <f t="shared" si="153"/>
        <v>595.709219858156</v>
      </c>
      <c r="BA273">
        <f t="shared" si="153"/>
        <v>590.208430913349</v>
      </c>
      <c r="BB273">
        <f t="shared" si="153"/>
        <v>583.071593533487</v>
      </c>
      <c r="BC273">
        <f t="shared" si="153"/>
        <v>544.85</v>
      </c>
      <c r="BD273">
        <f t="shared" si="123"/>
        <v>1.01993335655997</v>
      </c>
    </row>
    <row r="274" spans="1:56">
      <c r="A274">
        <f>VLOOKUP(C274,SelectCntr!$A$2:$C$52,3,0)</f>
        <v>2</v>
      </c>
      <c r="B274" t="str">
        <f t="shared" si="142"/>
        <v>Eritrea</v>
      </c>
      <c r="C274">
        <f t="shared" si="142"/>
        <v>178</v>
      </c>
      <c r="D274" t="str">
        <f t="shared" si="142"/>
        <v>Eritrea</v>
      </c>
      <c r="F274" s="16" t="s">
        <v>192</v>
      </c>
      <c r="G274" t="e">
        <f t="shared" ref="G274:BC274" si="154">G93*1000/G153</f>
        <v>#DIV/0!</v>
      </c>
      <c r="H274" t="e">
        <f t="shared" si="154"/>
        <v>#DIV/0!</v>
      </c>
      <c r="I274" t="e">
        <f t="shared" si="154"/>
        <v>#DIV/0!</v>
      </c>
      <c r="J274" t="e">
        <f t="shared" si="154"/>
        <v>#DIV/0!</v>
      </c>
      <c r="K274" t="e">
        <f t="shared" si="154"/>
        <v>#DIV/0!</v>
      </c>
      <c r="L274" t="e">
        <f t="shared" si="154"/>
        <v>#DIV/0!</v>
      </c>
      <c r="M274" t="e">
        <f t="shared" si="154"/>
        <v>#DIV/0!</v>
      </c>
      <c r="N274" t="e">
        <f t="shared" si="154"/>
        <v>#DIV/0!</v>
      </c>
      <c r="O274" t="e">
        <f t="shared" si="154"/>
        <v>#DIV/0!</v>
      </c>
      <c r="P274" t="e">
        <f t="shared" si="154"/>
        <v>#DIV/0!</v>
      </c>
      <c r="Q274" t="e">
        <f t="shared" si="154"/>
        <v>#DIV/0!</v>
      </c>
      <c r="R274" t="e">
        <f t="shared" si="154"/>
        <v>#DIV/0!</v>
      </c>
      <c r="S274" t="e">
        <f t="shared" si="154"/>
        <v>#DIV/0!</v>
      </c>
      <c r="T274" t="e">
        <f t="shared" si="154"/>
        <v>#DIV/0!</v>
      </c>
      <c r="U274" t="e">
        <f t="shared" si="154"/>
        <v>#DIV/0!</v>
      </c>
      <c r="V274" t="e">
        <f t="shared" si="154"/>
        <v>#DIV/0!</v>
      </c>
      <c r="W274" t="e">
        <f t="shared" si="154"/>
        <v>#DIV/0!</v>
      </c>
      <c r="X274" t="e">
        <f t="shared" si="154"/>
        <v>#DIV/0!</v>
      </c>
      <c r="Y274" t="e">
        <f t="shared" si="154"/>
        <v>#DIV/0!</v>
      </c>
      <c r="Z274" t="e">
        <f t="shared" si="154"/>
        <v>#DIV/0!</v>
      </c>
      <c r="AA274" t="e">
        <f t="shared" si="154"/>
        <v>#DIV/0!</v>
      </c>
      <c r="AB274" t="e">
        <f t="shared" si="154"/>
        <v>#DIV/0!</v>
      </c>
      <c r="AC274" t="e">
        <f t="shared" si="154"/>
        <v>#DIV/0!</v>
      </c>
      <c r="AD274" t="e">
        <f t="shared" si="154"/>
        <v>#DIV/0!</v>
      </c>
      <c r="AE274" t="e">
        <f t="shared" si="154"/>
        <v>#DIV/0!</v>
      </c>
      <c r="AF274" t="e">
        <f t="shared" si="154"/>
        <v>#DIV/0!</v>
      </c>
      <c r="AG274" t="e">
        <f t="shared" si="154"/>
        <v>#DIV/0!</v>
      </c>
      <c r="AH274" t="e">
        <f t="shared" si="154"/>
        <v>#DIV/0!</v>
      </c>
      <c r="AI274" t="e">
        <f t="shared" si="154"/>
        <v>#DIV/0!</v>
      </c>
      <c r="AJ274" t="e">
        <f t="shared" si="154"/>
        <v>#DIV/0!</v>
      </c>
      <c r="AK274" t="e">
        <f t="shared" si="154"/>
        <v>#DIV/0!</v>
      </c>
      <c r="AL274" t="e">
        <f t="shared" si="154"/>
        <v>#DIV/0!</v>
      </c>
      <c r="AM274">
        <f t="shared" si="154"/>
        <v>144.401483050847</v>
      </c>
      <c r="AN274">
        <f t="shared" si="154"/>
        <v>194.802547770701</v>
      </c>
      <c r="AO274">
        <f t="shared" si="154"/>
        <v>179.625396825397</v>
      </c>
      <c r="AP274">
        <f t="shared" si="154"/>
        <v>169.458333333333</v>
      </c>
      <c r="AQ274">
        <f t="shared" si="154"/>
        <v>167.509664292981</v>
      </c>
      <c r="AR274">
        <f t="shared" si="154"/>
        <v>235.513326752221</v>
      </c>
      <c r="AS274">
        <f t="shared" si="154"/>
        <v>203.072380952381</v>
      </c>
      <c r="AT274">
        <f t="shared" si="154"/>
        <v>162.357798165138</v>
      </c>
      <c r="AU274">
        <f t="shared" si="154"/>
        <v>172.474100087796</v>
      </c>
      <c r="AV274">
        <f t="shared" si="154"/>
        <v>134.971476510067</v>
      </c>
      <c r="AW274">
        <f t="shared" si="154"/>
        <v>148.276442307692</v>
      </c>
      <c r="AX274">
        <f t="shared" si="154"/>
        <v>145.729646697389</v>
      </c>
      <c r="AY274">
        <f t="shared" si="154"/>
        <v>174.171344165436</v>
      </c>
      <c r="AZ274">
        <f t="shared" si="154"/>
        <v>168.27</v>
      </c>
      <c r="BA274">
        <f t="shared" si="154"/>
        <v>180.479079497908</v>
      </c>
      <c r="BB274">
        <f t="shared" si="154"/>
        <v>119.847042828008</v>
      </c>
      <c r="BC274">
        <f t="shared" si="154"/>
        <v>145.273872679045</v>
      </c>
      <c r="BD274" t="e">
        <f t="shared" si="123"/>
        <v>#VALUE!</v>
      </c>
    </row>
    <row r="275" spans="1:56">
      <c r="A275">
        <f>VLOOKUP(C275,SelectCntr!$A$2:$C$52,3,0)</f>
        <v>3</v>
      </c>
      <c r="B275" t="str">
        <f t="shared" si="142"/>
        <v>Zimbabwe</v>
      </c>
      <c r="C275">
        <f t="shared" si="142"/>
        <v>181</v>
      </c>
      <c r="D275" t="str">
        <f t="shared" si="142"/>
        <v>Zimbabwe</v>
      </c>
      <c r="F275" s="16" t="s">
        <v>192</v>
      </c>
      <c r="G275">
        <f t="shared" ref="G275:BC275" si="155">G94*1000/G154</f>
        <v>551.07335280429</v>
      </c>
      <c r="H275">
        <f t="shared" si="155"/>
        <v>568.617459499417</v>
      </c>
      <c r="I275">
        <f t="shared" si="155"/>
        <v>518.813309268932</v>
      </c>
      <c r="J275">
        <f t="shared" si="155"/>
        <v>583.523530446615</v>
      </c>
      <c r="K275">
        <f t="shared" si="155"/>
        <v>545.098804650082</v>
      </c>
      <c r="L275">
        <f t="shared" si="155"/>
        <v>599.449766763396</v>
      </c>
      <c r="M275">
        <f t="shared" si="155"/>
        <v>607.486214836507</v>
      </c>
      <c r="N275">
        <f t="shared" si="155"/>
        <v>507.461601389128</v>
      </c>
      <c r="O275">
        <f t="shared" si="155"/>
        <v>692.962579113128</v>
      </c>
      <c r="P275">
        <f t="shared" si="155"/>
        <v>579.082734343988</v>
      </c>
      <c r="Q275">
        <f t="shared" si="155"/>
        <v>716.892004852275</v>
      </c>
      <c r="R275">
        <f t="shared" si="155"/>
        <v>795.743788168481</v>
      </c>
      <c r="S275">
        <f t="shared" si="155"/>
        <v>653.982539519045</v>
      </c>
      <c r="T275">
        <f t="shared" si="155"/>
        <v>760.333299818049</v>
      </c>
      <c r="U275">
        <f t="shared" si="155"/>
        <v>707.899192151497</v>
      </c>
      <c r="V275">
        <f t="shared" si="155"/>
        <v>754.985073465167</v>
      </c>
      <c r="W275">
        <f t="shared" si="155"/>
        <v>720.703373348161</v>
      </c>
      <c r="X275">
        <f t="shared" si="155"/>
        <v>701.392249808762</v>
      </c>
      <c r="Y275">
        <f t="shared" si="155"/>
        <v>633.412853466789</v>
      </c>
      <c r="Z275">
        <f t="shared" si="155"/>
        <v>631.730134932534</v>
      </c>
      <c r="AA275">
        <f t="shared" si="155"/>
        <v>672.041042974408</v>
      </c>
      <c r="AB275">
        <f t="shared" si="155"/>
        <v>602.274802049371</v>
      </c>
      <c r="AC275">
        <f t="shared" si="155"/>
        <v>512.219829519964</v>
      </c>
      <c r="AD275">
        <f t="shared" si="155"/>
        <v>574.650519031142</v>
      </c>
      <c r="AE275">
        <f t="shared" si="155"/>
        <v>682.177083333333</v>
      </c>
      <c r="AF275">
        <f t="shared" si="155"/>
        <v>633.064710610932</v>
      </c>
      <c r="AG275">
        <f t="shared" si="155"/>
        <v>538.088897515528</v>
      </c>
      <c r="AH275">
        <f t="shared" si="155"/>
        <v>635.54647256439</v>
      </c>
      <c r="AI275">
        <f t="shared" si="155"/>
        <v>575.757292041772</v>
      </c>
      <c r="AJ275">
        <f t="shared" si="155"/>
        <v>550.243902439024</v>
      </c>
      <c r="AK275">
        <f t="shared" si="155"/>
        <v>536.738305084746</v>
      </c>
      <c r="AL275">
        <f t="shared" si="155"/>
        <v>380.831676607025</v>
      </c>
      <c r="AM275">
        <f t="shared" si="155"/>
        <v>497.657903278156</v>
      </c>
      <c r="AN275">
        <f t="shared" si="155"/>
        <v>521.463546641197</v>
      </c>
      <c r="AO275">
        <f t="shared" si="155"/>
        <v>418.326549780839</v>
      </c>
      <c r="AP275">
        <f t="shared" si="155"/>
        <v>551.345857714814</v>
      </c>
      <c r="AQ275">
        <f t="shared" si="155"/>
        <v>566.856449165402</v>
      </c>
      <c r="AR275">
        <f t="shared" si="155"/>
        <v>557.407610350076</v>
      </c>
      <c r="AS275">
        <f t="shared" si="155"/>
        <v>557.129487572875</v>
      </c>
      <c r="AT275">
        <f t="shared" si="155"/>
        <v>636.057815845824</v>
      </c>
      <c r="AU275">
        <f t="shared" si="155"/>
        <v>602.329454990814</v>
      </c>
      <c r="AV275">
        <f t="shared" si="155"/>
        <v>495.59926244622</v>
      </c>
      <c r="AW275">
        <f t="shared" si="155"/>
        <v>503.864086687306</v>
      </c>
      <c r="AX275">
        <f t="shared" si="155"/>
        <v>536.469871995005</v>
      </c>
      <c r="AY275">
        <f t="shared" si="155"/>
        <v>461.155905511811</v>
      </c>
      <c r="AZ275">
        <f t="shared" si="155"/>
        <v>487.394661582459</v>
      </c>
      <c r="BA275">
        <f t="shared" si="155"/>
        <v>497.120628809753</v>
      </c>
      <c r="BB275">
        <f t="shared" si="155"/>
        <v>489.724371373308</v>
      </c>
      <c r="BC275">
        <f t="shared" si="155"/>
        <v>491.640438568204</v>
      </c>
      <c r="BD275">
        <f t="shared" si="123"/>
        <v>-0.530571441315963</v>
      </c>
    </row>
    <row r="276" spans="1:56">
      <c r="A276">
        <f>VLOOKUP(C276,SelectCntr!$A$2:$C$52,3,0)</f>
        <v>2</v>
      </c>
      <c r="B276" t="str">
        <f t="shared" si="142"/>
        <v>Réunion</v>
      </c>
      <c r="C276">
        <f t="shared" si="142"/>
        <v>182</v>
      </c>
      <c r="D276" t="str">
        <f t="shared" si="142"/>
        <v>Réunion</v>
      </c>
      <c r="F276" s="16" t="s">
        <v>192</v>
      </c>
      <c r="G276">
        <f t="shared" ref="G276:BC276" si="156">G95*1000/G155</f>
        <v>2485.22448979592</v>
      </c>
      <c r="H276">
        <f t="shared" si="156"/>
        <v>1894.22740524781</v>
      </c>
      <c r="I276">
        <f t="shared" si="156"/>
        <v>2074.26239067055</v>
      </c>
      <c r="J276">
        <f t="shared" si="156"/>
        <v>1934.81049562682</v>
      </c>
      <c r="K276">
        <f t="shared" si="156"/>
        <v>2269.91931656384</v>
      </c>
      <c r="L276">
        <f t="shared" si="156"/>
        <v>2034.38961038961</v>
      </c>
      <c r="M276">
        <f t="shared" si="156"/>
        <v>2132.66048237477</v>
      </c>
      <c r="N276">
        <f t="shared" si="156"/>
        <v>2152.75102040816</v>
      </c>
      <c r="O276">
        <f t="shared" si="156"/>
        <v>2304.34829931973</v>
      </c>
      <c r="P276">
        <f t="shared" si="156"/>
        <v>1942.94421768707</v>
      </c>
      <c r="Q276">
        <f t="shared" si="156"/>
        <v>1770.1437444543</v>
      </c>
      <c r="R276">
        <f t="shared" si="156"/>
        <v>2091.00266193434</v>
      </c>
      <c r="S276">
        <f t="shared" si="156"/>
        <v>2074.49866903283</v>
      </c>
      <c r="T276">
        <f t="shared" si="156"/>
        <v>2040.93700088731</v>
      </c>
      <c r="U276">
        <f t="shared" si="156"/>
        <v>1995.80373425966</v>
      </c>
      <c r="V276">
        <f t="shared" si="156"/>
        <v>2181.02996092054</v>
      </c>
      <c r="W276">
        <f t="shared" si="156"/>
        <v>2299.10204081633</v>
      </c>
      <c r="X276">
        <f t="shared" si="156"/>
        <v>2418.15371254885</v>
      </c>
      <c r="Y276">
        <f t="shared" si="156"/>
        <v>2389.51020408163</v>
      </c>
      <c r="Z276">
        <f t="shared" si="156"/>
        <v>2221</v>
      </c>
      <c r="AA276">
        <f t="shared" si="156"/>
        <v>2506.76086956522</v>
      </c>
      <c r="AB276">
        <f t="shared" si="156"/>
        <v>2738.25</v>
      </c>
      <c r="AC276">
        <f t="shared" si="156"/>
        <v>2629.43902439024</v>
      </c>
      <c r="AD276">
        <f t="shared" si="156"/>
        <v>3059.07894736842</v>
      </c>
      <c r="AE276">
        <f t="shared" si="156"/>
        <v>3274.45714285714</v>
      </c>
      <c r="AF276">
        <f t="shared" si="156"/>
        <v>3817.46875</v>
      </c>
      <c r="AG276">
        <f t="shared" si="156"/>
        <v>4736</v>
      </c>
      <c r="AH276">
        <f t="shared" si="156"/>
        <v>5961.83333333333</v>
      </c>
      <c r="AI276">
        <f t="shared" si="156"/>
        <v>6309.9</v>
      </c>
      <c r="AJ276">
        <f t="shared" si="156"/>
        <v>8486.3125</v>
      </c>
      <c r="AK276">
        <f t="shared" si="156"/>
        <v>9978.66666666667</v>
      </c>
      <c r="AL276">
        <f t="shared" si="156"/>
        <v>10168.2666666667</v>
      </c>
      <c r="AM276">
        <f t="shared" si="156"/>
        <v>10114.3571428571</v>
      </c>
      <c r="AN276">
        <f t="shared" si="156"/>
        <v>11136</v>
      </c>
      <c r="AO276">
        <f t="shared" si="156"/>
        <v>11397.5384615385</v>
      </c>
      <c r="AP276">
        <f t="shared" si="156"/>
        <v>12736.5</v>
      </c>
      <c r="AQ276">
        <f t="shared" si="156"/>
        <v>13850.8333333333</v>
      </c>
      <c r="AR276">
        <f t="shared" si="156"/>
        <v>14293.3636363636</v>
      </c>
      <c r="AS276">
        <f t="shared" si="156"/>
        <v>15424.1818181818</v>
      </c>
      <c r="AT276">
        <f t="shared" si="156"/>
        <v>16588.8</v>
      </c>
      <c r="AU276">
        <f t="shared" si="156"/>
        <v>18376</v>
      </c>
      <c r="AV276">
        <f t="shared" si="156"/>
        <v>17628</v>
      </c>
      <c r="AW276">
        <f t="shared" si="156"/>
        <v>20963.5</v>
      </c>
      <c r="AX276">
        <f t="shared" si="156"/>
        <v>21889.75</v>
      </c>
      <c r="AY276">
        <f t="shared" si="156"/>
        <v>21399.375</v>
      </c>
      <c r="AZ276">
        <f t="shared" si="156"/>
        <v>24872.8571428571</v>
      </c>
      <c r="BA276">
        <f t="shared" si="156"/>
        <v>23251.7142857143</v>
      </c>
      <c r="BB276">
        <f t="shared" si="156"/>
        <v>29428.6666666667</v>
      </c>
      <c r="BC276">
        <f t="shared" si="156"/>
        <v>29507.5</v>
      </c>
      <c r="BD276">
        <f t="shared" si="123"/>
        <v>6.71030328838775</v>
      </c>
    </row>
    <row r="277" spans="1:56">
      <c r="A277">
        <f>VLOOKUP(C277,SelectCntr!$A$2:$C$52,3,0)</f>
        <v>2</v>
      </c>
      <c r="B277" t="str">
        <f t="shared" si="142"/>
        <v>Rwanda</v>
      </c>
      <c r="C277">
        <f t="shared" si="142"/>
        <v>184</v>
      </c>
      <c r="D277" t="str">
        <f t="shared" si="142"/>
        <v>Rwanda</v>
      </c>
      <c r="F277" s="16" t="s">
        <v>192</v>
      </c>
      <c r="G277">
        <f t="shared" ref="G277:BC277" si="157">G96*1000/G156</f>
        <v>330.823340873649</v>
      </c>
      <c r="H277">
        <f t="shared" si="157"/>
        <v>431.411015496393</v>
      </c>
      <c r="I277">
        <f t="shared" si="157"/>
        <v>310.337057900083</v>
      </c>
      <c r="J277">
        <f t="shared" si="157"/>
        <v>306.921013877457</v>
      </c>
      <c r="K277">
        <f t="shared" si="157"/>
        <v>338.091125521836</v>
      </c>
      <c r="L277">
        <f t="shared" si="157"/>
        <v>360.328392679184</v>
      </c>
      <c r="M277">
        <f t="shared" si="157"/>
        <v>423.798385493387</v>
      </c>
      <c r="N277">
        <f t="shared" si="157"/>
        <v>403.558486315522</v>
      </c>
      <c r="O277">
        <f t="shared" si="157"/>
        <v>421.417423156554</v>
      </c>
      <c r="P277">
        <f t="shared" si="157"/>
        <v>428.52278506202</v>
      </c>
      <c r="Q277">
        <f t="shared" si="157"/>
        <v>424.458974990101</v>
      </c>
      <c r="R277">
        <f t="shared" si="157"/>
        <v>402.677647555696</v>
      </c>
      <c r="S277">
        <f t="shared" si="157"/>
        <v>409.4802087427</v>
      </c>
      <c r="T277">
        <f t="shared" si="157"/>
        <v>380.832320083599</v>
      </c>
      <c r="U277">
        <f t="shared" si="157"/>
        <v>415.351767324305</v>
      </c>
      <c r="V277">
        <f t="shared" si="157"/>
        <v>426.397257227822</v>
      </c>
      <c r="W277">
        <f t="shared" si="157"/>
        <v>429.9850421452</v>
      </c>
      <c r="X277">
        <f t="shared" si="157"/>
        <v>421.843994514802</v>
      </c>
      <c r="Y277">
        <f t="shared" si="157"/>
        <v>438.947815820543</v>
      </c>
      <c r="Z277">
        <f t="shared" si="157"/>
        <v>427.601576994434</v>
      </c>
      <c r="AA277">
        <f t="shared" si="157"/>
        <v>455.25045045045</v>
      </c>
      <c r="AB277">
        <f t="shared" si="157"/>
        <v>463.316089434459</v>
      </c>
      <c r="AC277">
        <f t="shared" si="157"/>
        <v>452.819581017529</v>
      </c>
      <c r="AD277">
        <f t="shared" si="157"/>
        <v>403.931506849315</v>
      </c>
      <c r="AE277">
        <f t="shared" si="157"/>
        <v>467.044668008048</v>
      </c>
      <c r="AF277">
        <f t="shared" si="157"/>
        <v>413.382409918636</v>
      </c>
      <c r="AG277">
        <f t="shared" si="157"/>
        <v>395.453600593912</v>
      </c>
      <c r="AH277">
        <f t="shared" si="157"/>
        <v>369.892588614393</v>
      </c>
      <c r="AI277">
        <f t="shared" si="157"/>
        <v>404.599156118143</v>
      </c>
      <c r="AJ277">
        <f t="shared" si="157"/>
        <v>392.277266288952</v>
      </c>
      <c r="AK277">
        <f t="shared" si="157"/>
        <v>460.164701547531</v>
      </c>
      <c r="AL277">
        <f t="shared" si="157"/>
        <v>515.211462450593</v>
      </c>
      <c r="AM277">
        <f t="shared" si="157"/>
        <v>403.99443254818</v>
      </c>
      <c r="AN277">
        <f t="shared" si="157"/>
        <v>292.235533453888</v>
      </c>
      <c r="AO277">
        <f t="shared" si="157"/>
        <v>367.608815426997</v>
      </c>
      <c r="AP277">
        <f t="shared" si="157"/>
        <v>390.161247803163</v>
      </c>
      <c r="AQ277">
        <f t="shared" si="157"/>
        <v>365.451430874647</v>
      </c>
      <c r="AR277">
        <f t="shared" si="157"/>
        <v>369.845147219193</v>
      </c>
      <c r="AS277">
        <f t="shared" si="157"/>
        <v>365.813907284768</v>
      </c>
      <c r="AT277">
        <f t="shared" si="157"/>
        <v>382.400061690315</v>
      </c>
      <c r="AU277">
        <f t="shared" si="157"/>
        <v>358.579194828093</v>
      </c>
      <c r="AV277">
        <f t="shared" si="157"/>
        <v>422.948207171315</v>
      </c>
      <c r="AW277">
        <f t="shared" si="157"/>
        <v>390.92662590328</v>
      </c>
      <c r="AX277">
        <f t="shared" si="157"/>
        <v>382.919727891156</v>
      </c>
      <c r="AY277">
        <f t="shared" si="157"/>
        <v>401.049628450106</v>
      </c>
      <c r="AZ277">
        <f t="shared" si="157"/>
        <v>410.73357382118</v>
      </c>
      <c r="BA277">
        <f t="shared" si="157"/>
        <v>402.245983935743</v>
      </c>
      <c r="BB277">
        <f t="shared" si="157"/>
        <v>403.806624452021</v>
      </c>
      <c r="BC277">
        <f t="shared" si="157"/>
        <v>433.646739130435</v>
      </c>
      <c r="BD277">
        <f t="shared" si="123"/>
        <v>0.0701639948209154</v>
      </c>
    </row>
    <row r="278" spans="1:56">
      <c r="A278">
        <f>VLOOKUP(C278,SelectCntr!$A$2:$C$52,3,0)</f>
        <v>1</v>
      </c>
      <c r="B278" t="str">
        <f t="shared" si="142"/>
        <v>Sao Tome and Principe</v>
      </c>
      <c r="C278">
        <f t="shared" si="142"/>
        <v>193</v>
      </c>
      <c r="D278" t="str">
        <f t="shared" si="142"/>
        <v>Sao Tome and Principe</v>
      </c>
      <c r="F278" s="16" t="s">
        <v>192</v>
      </c>
      <c r="G278">
        <f t="shared" ref="G278:BC278" si="158">G97*1000/G157</f>
        <v>986.046031746032</v>
      </c>
      <c r="H278">
        <f t="shared" si="158"/>
        <v>1070.95073891626</v>
      </c>
      <c r="I278">
        <f t="shared" si="158"/>
        <v>948.136054421769</v>
      </c>
      <c r="J278">
        <f t="shared" si="158"/>
        <v>1184.06878306878</v>
      </c>
      <c r="K278">
        <f t="shared" si="158"/>
        <v>1140.92490842491</v>
      </c>
      <c r="L278">
        <f t="shared" si="158"/>
        <v>1183.39377289377</v>
      </c>
      <c r="M278">
        <f t="shared" si="158"/>
        <v>1189.75274725275</v>
      </c>
      <c r="N278">
        <f t="shared" si="158"/>
        <v>1146.20512820513</v>
      </c>
      <c r="O278">
        <f t="shared" si="158"/>
        <v>1106.96571428571</v>
      </c>
      <c r="P278">
        <f t="shared" si="158"/>
        <v>1107.26095238095</v>
      </c>
      <c r="Q278">
        <f t="shared" si="158"/>
        <v>1147.45421245421</v>
      </c>
      <c r="R278">
        <f t="shared" si="158"/>
        <v>1114.41025641026</v>
      </c>
      <c r="S278">
        <f t="shared" si="158"/>
        <v>1116.87477954145</v>
      </c>
      <c r="T278">
        <f t="shared" si="158"/>
        <v>1059.63139329806</v>
      </c>
      <c r="U278">
        <f t="shared" si="158"/>
        <v>854.134353741497</v>
      </c>
      <c r="V278">
        <f t="shared" si="158"/>
        <v>817.651360544218</v>
      </c>
      <c r="W278">
        <f t="shared" si="158"/>
        <v>775.305418719212</v>
      </c>
      <c r="X278">
        <f t="shared" si="158"/>
        <v>780.363492063492</v>
      </c>
      <c r="Y278">
        <f t="shared" si="158"/>
        <v>852.844444444445</v>
      </c>
      <c r="Z278">
        <f t="shared" si="158"/>
        <v>677.47619047619</v>
      </c>
      <c r="AA278">
        <f t="shared" si="158"/>
        <v>687.227272727273</v>
      </c>
      <c r="AB278">
        <f t="shared" si="158"/>
        <v>660.727272727273</v>
      </c>
      <c r="AC278">
        <f t="shared" si="158"/>
        <v>661.136363636364</v>
      </c>
      <c r="AD278">
        <f t="shared" si="158"/>
        <v>586.318181818182</v>
      </c>
      <c r="AE278">
        <f t="shared" si="158"/>
        <v>613.090909090909</v>
      </c>
      <c r="AF278">
        <f t="shared" si="158"/>
        <v>616.391304347826</v>
      </c>
      <c r="AG278">
        <f t="shared" si="158"/>
        <v>607</v>
      </c>
      <c r="AH278">
        <f t="shared" si="158"/>
        <v>625.304347826087</v>
      </c>
      <c r="AI278">
        <f t="shared" si="158"/>
        <v>547.666666666667</v>
      </c>
      <c r="AJ278">
        <f t="shared" si="158"/>
        <v>512.083333333333</v>
      </c>
      <c r="AK278">
        <f t="shared" si="158"/>
        <v>541.083333333333</v>
      </c>
      <c r="AL278">
        <f t="shared" si="158"/>
        <v>659.16</v>
      </c>
      <c r="AM278">
        <f t="shared" si="158"/>
        <v>683.28</v>
      </c>
      <c r="AN278">
        <f t="shared" si="158"/>
        <v>726.92</v>
      </c>
      <c r="AO278">
        <f t="shared" si="158"/>
        <v>679.16</v>
      </c>
      <c r="AP278">
        <f t="shared" si="158"/>
        <v>743.538461538462</v>
      </c>
      <c r="AQ278">
        <f t="shared" si="158"/>
        <v>875.192307692308</v>
      </c>
      <c r="AR278">
        <f t="shared" si="158"/>
        <v>875.777777777778</v>
      </c>
      <c r="AS278">
        <f t="shared" si="158"/>
        <v>888.111111111111</v>
      </c>
      <c r="AT278">
        <f t="shared" si="158"/>
        <v>901.321428571429</v>
      </c>
      <c r="AU278">
        <f t="shared" si="158"/>
        <v>942.642857142857</v>
      </c>
      <c r="AV278">
        <f t="shared" si="158"/>
        <v>968.892857142857</v>
      </c>
      <c r="AW278">
        <f t="shared" si="158"/>
        <v>969.068965517241</v>
      </c>
      <c r="AX278">
        <f t="shared" si="158"/>
        <v>855.103448275862</v>
      </c>
      <c r="AY278">
        <f t="shared" si="158"/>
        <v>856.266666666667</v>
      </c>
      <c r="AZ278">
        <f t="shared" si="158"/>
        <v>928</v>
      </c>
      <c r="BA278">
        <f t="shared" si="158"/>
        <v>933.741935483871</v>
      </c>
      <c r="BB278">
        <f t="shared" si="158"/>
        <v>935.451612903226</v>
      </c>
      <c r="BC278">
        <f t="shared" si="158"/>
        <v>949.6875</v>
      </c>
      <c r="BD278">
        <f t="shared" si="123"/>
        <v>-0.590063807427699</v>
      </c>
    </row>
    <row r="279" spans="1:56">
      <c r="A279">
        <f>VLOOKUP(C279,SelectCntr!$A$2:$C$52,3,0)</f>
        <v>1</v>
      </c>
      <c r="B279" t="str">
        <f t="shared" si="142"/>
        <v>Senegal</v>
      </c>
      <c r="C279">
        <f t="shared" si="142"/>
        <v>195</v>
      </c>
      <c r="D279" t="str">
        <f t="shared" si="142"/>
        <v>Senegal</v>
      </c>
      <c r="F279" s="16" t="s">
        <v>192</v>
      </c>
      <c r="G279">
        <f t="shared" ref="G279:BC279" si="159">G98*1000/G158</f>
        <v>611.324104627021</v>
      </c>
      <c r="H279">
        <f t="shared" si="159"/>
        <v>606.211714290239</v>
      </c>
      <c r="I279">
        <f t="shared" si="159"/>
        <v>639.577844513094</v>
      </c>
      <c r="J279">
        <f t="shared" si="159"/>
        <v>614.18179273066</v>
      </c>
      <c r="K279">
        <f t="shared" si="159"/>
        <v>643.750485512313</v>
      </c>
      <c r="L279">
        <f t="shared" si="159"/>
        <v>585.025615325216</v>
      </c>
      <c r="M279">
        <f t="shared" si="159"/>
        <v>624.360614587138</v>
      </c>
      <c r="N279">
        <f t="shared" si="159"/>
        <v>506.466681981508</v>
      </c>
      <c r="O279">
        <f t="shared" si="159"/>
        <v>530.016652679422</v>
      </c>
      <c r="P279">
        <f t="shared" si="159"/>
        <v>410.100110070587</v>
      </c>
      <c r="Q279">
        <f t="shared" si="159"/>
        <v>557.974688987371</v>
      </c>
      <c r="R279">
        <f t="shared" si="159"/>
        <v>378.29433373723</v>
      </c>
      <c r="S279">
        <f t="shared" si="159"/>
        <v>428.640983812273</v>
      </c>
      <c r="T279">
        <f t="shared" si="159"/>
        <v>534.215681368575</v>
      </c>
      <c r="U279">
        <f t="shared" si="159"/>
        <v>638.491435562806</v>
      </c>
      <c r="V279">
        <f t="shared" si="159"/>
        <v>568.320888256082</v>
      </c>
      <c r="W279">
        <f t="shared" si="159"/>
        <v>351.197308554349</v>
      </c>
      <c r="X279">
        <f t="shared" si="159"/>
        <v>539.554049301306</v>
      </c>
      <c r="Y279">
        <f t="shared" si="159"/>
        <v>392.362219377457</v>
      </c>
      <c r="Z279">
        <f t="shared" si="159"/>
        <v>343.432843936922</v>
      </c>
      <c r="AA279">
        <f t="shared" si="159"/>
        <v>494.447115384615</v>
      </c>
      <c r="AB279">
        <f t="shared" si="159"/>
        <v>480.854155776268</v>
      </c>
      <c r="AC279">
        <f t="shared" si="159"/>
        <v>334.484895033282</v>
      </c>
      <c r="AD279">
        <f t="shared" si="159"/>
        <v>341.375438596491</v>
      </c>
      <c r="AE279">
        <f t="shared" si="159"/>
        <v>409.12291870715</v>
      </c>
      <c r="AF279">
        <f t="shared" si="159"/>
        <v>437.319770224988</v>
      </c>
      <c r="AG279">
        <f t="shared" si="159"/>
        <v>471.373071528752</v>
      </c>
      <c r="AH279">
        <f t="shared" si="159"/>
        <v>398.901871291648</v>
      </c>
      <c r="AI279">
        <f t="shared" si="159"/>
        <v>435.197233377956</v>
      </c>
      <c r="AJ279">
        <f t="shared" si="159"/>
        <v>392.415940766551</v>
      </c>
      <c r="AK279">
        <f t="shared" si="159"/>
        <v>398.401444350042</v>
      </c>
      <c r="AL279">
        <f t="shared" si="159"/>
        <v>352.787075393538</v>
      </c>
      <c r="AM279">
        <f t="shared" si="159"/>
        <v>378.753131313131</v>
      </c>
      <c r="AN279">
        <f t="shared" si="159"/>
        <v>362.66548463357</v>
      </c>
      <c r="AO279">
        <f t="shared" si="159"/>
        <v>392.138739431207</v>
      </c>
      <c r="AP279">
        <f t="shared" si="159"/>
        <v>355.826951951952</v>
      </c>
      <c r="AQ279">
        <f t="shared" si="159"/>
        <v>325.541987532087</v>
      </c>
      <c r="AR279">
        <f t="shared" si="159"/>
        <v>316.146900752419</v>
      </c>
      <c r="AS279">
        <f t="shared" si="159"/>
        <v>417.361664917803</v>
      </c>
      <c r="AT279">
        <f t="shared" si="159"/>
        <v>416.378968931376</v>
      </c>
      <c r="AU279">
        <f t="shared" si="159"/>
        <v>390.330446369087</v>
      </c>
      <c r="AV279">
        <f t="shared" si="159"/>
        <v>260.941520467836</v>
      </c>
      <c r="AW279">
        <f t="shared" si="159"/>
        <v>344.868945868946</v>
      </c>
      <c r="AX279">
        <f t="shared" si="159"/>
        <v>334.482269503546</v>
      </c>
      <c r="AY279">
        <f t="shared" si="159"/>
        <v>368.732872596154</v>
      </c>
      <c r="AZ279">
        <f t="shared" si="159"/>
        <v>329.895137668424</v>
      </c>
      <c r="BA279">
        <f t="shared" si="159"/>
        <v>290.760318815827</v>
      </c>
      <c r="BB279">
        <f t="shared" si="159"/>
        <v>404.161129568106</v>
      </c>
      <c r="BC279">
        <f t="shared" si="159"/>
        <v>412.535541195477</v>
      </c>
      <c r="BD279">
        <f t="shared" si="123"/>
        <v>-1.24107574930681</v>
      </c>
    </row>
    <row r="280" spans="1:56">
      <c r="A280">
        <f>VLOOKUP(C280,SelectCntr!$A$2:$C$52,3,0)</f>
        <v>2</v>
      </c>
      <c r="B280" t="str">
        <f t="shared" si="142"/>
        <v>Seychelles</v>
      </c>
      <c r="C280">
        <f t="shared" si="142"/>
        <v>196</v>
      </c>
      <c r="D280" t="str">
        <f t="shared" si="142"/>
        <v>Seychelles</v>
      </c>
      <c r="F280" s="16" t="s">
        <v>192</v>
      </c>
      <c r="G280">
        <f t="shared" ref="G280:BC280" si="160">G99*1000/G159</f>
        <v>362.386956521739</v>
      </c>
      <c r="H280">
        <f t="shared" si="160"/>
        <v>368.832298136646</v>
      </c>
      <c r="I280">
        <f t="shared" si="160"/>
        <v>328.855731225296</v>
      </c>
      <c r="J280">
        <f t="shared" si="160"/>
        <v>395.448616600791</v>
      </c>
      <c r="K280">
        <f t="shared" si="160"/>
        <v>353.134387351779</v>
      </c>
      <c r="L280">
        <f t="shared" si="160"/>
        <v>389.177693761815</v>
      </c>
      <c r="M280">
        <f t="shared" si="160"/>
        <v>461.449905482042</v>
      </c>
      <c r="N280">
        <f t="shared" si="160"/>
        <v>494.523629489603</v>
      </c>
      <c r="O280">
        <f t="shared" si="160"/>
        <v>347.78449905482</v>
      </c>
      <c r="P280">
        <f t="shared" si="160"/>
        <v>333.136105860113</v>
      </c>
      <c r="Q280">
        <f t="shared" si="160"/>
        <v>308.432892249527</v>
      </c>
      <c r="R280">
        <f t="shared" si="160"/>
        <v>356.135869565217</v>
      </c>
      <c r="S280">
        <f t="shared" si="160"/>
        <v>322.074782608696</v>
      </c>
      <c r="T280">
        <f t="shared" si="160"/>
        <v>314.655652173913</v>
      </c>
      <c r="U280">
        <f t="shared" si="160"/>
        <v>282.235785953177</v>
      </c>
      <c r="V280">
        <f t="shared" si="160"/>
        <v>281.919732441472</v>
      </c>
      <c r="W280">
        <f t="shared" si="160"/>
        <v>252.391304347826</v>
      </c>
      <c r="X280">
        <f t="shared" si="160"/>
        <v>238.478260869565</v>
      </c>
      <c r="Y280">
        <f t="shared" si="160"/>
        <v>266.04347826087</v>
      </c>
      <c r="Z280">
        <f t="shared" si="160"/>
        <v>283.130434782609</v>
      </c>
      <c r="AA280">
        <f t="shared" si="160"/>
        <v>283.04347826087</v>
      </c>
      <c r="AB280">
        <f t="shared" si="160"/>
        <v>273.217391304348</v>
      </c>
      <c r="AC280">
        <f t="shared" si="160"/>
        <v>310.217391304348</v>
      </c>
      <c r="AD280">
        <f t="shared" si="160"/>
        <v>252.5</v>
      </c>
      <c r="AE280">
        <f t="shared" si="160"/>
        <v>285.5</v>
      </c>
      <c r="AF280">
        <f t="shared" si="160"/>
        <v>301.875</v>
      </c>
      <c r="AG280">
        <f t="shared" si="160"/>
        <v>246.625</v>
      </c>
      <c r="AH280">
        <f t="shared" si="160"/>
        <v>217.68</v>
      </c>
      <c r="AI280">
        <f t="shared" si="160"/>
        <v>239.28</v>
      </c>
      <c r="AJ280">
        <f t="shared" si="160"/>
        <v>237.76</v>
      </c>
      <c r="AK280">
        <f t="shared" si="160"/>
        <v>234.538461538462</v>
      </c>
      <c r="AL280">
        <f t="shared" si="160"/>
        <v>214.576923076923</v>
      </c>
      <c r="AM280">
        <f t="shared" si="160"/>
        <v>225.153846153846</v>
      </c>
      <c r="AN280">
        <f t="shared" si="160"/>
        <v>256.461538461538</v>
      </c>
      <c r="AO280">
        <f t="shared" si="160"/>
        <v>282.333333333333</v>
      </c>
      <c r="AP280">
        <f t="shared" si="160"/>
        <v>270.666666666667</v>
      </c>
      <c r="AQ280">
        <f t="shared" si="160"/>
        <v>296.814814814815</v>
      </c>
      <c r="AR280">
        <f t="shared" si="160"/>
        <v>273.148148148148</v>
      </c>
      <c r="AS280">
        <f t="shared" si="160"/>
        <v>272.925925925926</v>
      </c>
      <c r="AT280">
        <f t="shared" si="160"/>
        <v>263.5</v>
      </c>
      <c r="AU280">
        <f t="shared" si="160"/>
        <v>266</v>
      </c>
      <c r="AV280">
        <f t="shared" si="160"/>
        <v>239.035714285714</v>
      </c>
      <c r="AW280">
        <f t="shared" si="160"/>
        <v>230.172413793103</v>
      </c>
      <c r="AX280">
        <f t="shared" si="160"/>
        <v>199.51724137931</v>
      </c>
      <c r="AY280">
        <f t="shared" si="160"/>
        <v>172.413793103448</v>
      </c>
      <c r="AZ280">
        <f t="shared" si="160"/>
        <v>168.551724137931</v>
      </c>
      <c r="BA280">
        <f t="shared" si="160"/>
        <v>157.133333333333</v>
      </c>
      <c r="BB280">
        <f t="shared" si="160"/>
        <v>146.433333333333</v>
      </c>
      <c r="BC280">
        <f t="shared" si="160"/>
        <v>139.3</v>
      </c>
      <c r="BD280">
        <f t="shared" si="123"/>
        <v>-1.53533403009913</v>
      </c>
    </row>
    <row r="281" spans="1:56">
      <c r="A281">
        <f>VLOOKUP(C281,SelectCntr!$A$2:$C$52,3,0)</f>
        <v>1</v>
      </c>
      <c r="B281" t="str">
        <f t="shared" si="142"/>
        <v>Sierra Leone</v>
      </c>
      <c r="C281">
        <f t="shared" si="142"/>
        <v>197</v>
      </c>
      <c r="D281" t="str">
        <f t="shared" si="142"/>
        <v>Sierra Leone</v>
      </c>
      <c r="F281" s="16" t="s">
        <v>192</v>
      </c>
      <c r="G281">
        <f t="shared" ref="G281:BC281" si="161">G100*1000/G160</f>
        <v>312.641171883426</v>
      </c>
      <c r="H281">
        <f t="shared" si="161"/>
        <v>332.519174273206</v>
      </c>
      <c r="I281">
        <f t="shared" si="161"/>
        <v>336.220177926554</v>
      </c>
      <c r="J281">
        <f t="shared" si="161"/>
        <v>358.780768851165</v>
      </c>
      <c r="K281">
        <f t="shared" si="161"/>
        <v>363.795658480222</v>
      </c>
      <c r="L281">
        <f t="shared" si="161"/>
        <v>382.846801058149</v>
      </c>
      <c r="M281">
        <f t="shared" si="161"/>
        <v>378.556738222533</v>
      </c>
      <c r="N281">
        <f t="shared" si="161"/>
        <v>380.761506428398</v>
      </c>
      <c r="O281">
        <f t="shared" si="161"/>
        <v>410.665005599555</v>
      </c>
      <c r="P281">
        <f t="shared" si="161"/>
        <v>395.056159885681</v>
      </c>
      <c r="Q281">
        <f t="shared" si="161"/>
        <v>394.443729250758</v>
      </c>
      <c r="R281">
        <f t="shared" si="161"/>
        <v>394.772345673157</v>
      </c>
      <c r="S281">
        <f t="shared" si="161"/>
        <v>394.835531267641</v>
      </c>
      <c r="T281">
        <f t="shared" si="161"/>
        <v>394.792832868019</v>
      </c>
      <c r="U281">
        <f t="shared" si="161"/>
        <v>419.494769729229</v>
      </c>
      <c r="V281">
        <f t="shared" si="161"/>
        <v>416.649636879845</v>
      </c>
      <c r="W281">
        <f t="shared" si="161"/>
        <v>426.629928335798</v>
      </c>
      <c r="X281">
        <f t="shared" si="161"/>
        <v>427.887273875106</v>
      </c>
      <c r="Y281">
        <f t="shared" si="161"/>
        <v>402.45583579766</v>
      </c>
      <c r="Z281">
        <f t="shared" si="161"/>
        <v>403.791946308725</v>
      </c>
      <c r="AA281">
        <f t="shared" si="161"/>
        <v>400.530769230769</v>
      </c>
      <c r="AB281">
        <f t="shared" si="161"/>
        <v>417.193304535637</v>
      </c>
      <c r="AC281">
        <f t="shared" si="161"/>
        <v>400.028601694915</v>
      </c>
      <c r="AD281">
        <f t="shared" si="161"/>
        <v>411.628898128898</v>
      </c>
      <c r="AE281">
        <f t="shared" si="161"/>
        <v>397.630456852792</v>
      </c>
      <c r="AF281">
        <f t="shared" si="161"/>
        <v>421.248262164846</v>
      </c>
      <c r="AG281">
        <f t="shared" si="161"/>
        <v>402.282945736434</v>
      </c>
      <c r="AH281">
        <f t="shared" si="161"/>
        <v>403.325141776938</v>
      </c>
      <c r="AI281">
        <f t="shared" si="161"/>
        <v>407.804832713755</v>
      </c>
      <c r="AJ281">
        <f t="shared" si="161"/>
        <v>398.031394275162</v>
      </c>
      <c r="AK281">
        <f t="shared" si="161"/>
        <v>401.238183503244</v>
      </c>
      <c r="AL281">
        <f t="shared" si="161"/>
        <v>380.506080449018</v>
      </c>
      <c r="AM281">
        <f t="shared" si="161"/>
        <v>382.614434947768</v>
      </c>
      <c r="AN281">
        <f t="shared" si="161"/>
        <v>406.332046332046</v>
      </c>
      <c r="AO281">
        <f t="shared" si="161"/>
        <v>384.006822612086</v>
      </c>
      <c r="AP281">
        <f t="shared" si="161"/>
        <v>425.125984251969</v>
      </c>
      <c r="AQ281">
        <f t="shared" si="161"/>
        <v>449.612043435341</v>
      </c>
      <c r="AR281">
        <f t="shared" si="161"/>
        <v>400.834155972359</v>
      </c>
      <c r="AS281">
        <f t="shared" si="161"/>
        <v>346.653958944281</v>
      </c>
      <c r="AT281">
        <f t="shared" si="161"/>
        <v>310.913544668588</v>
      </c>
      <c r="AU281">
        <f t="shared" si="161"/>
        <v>354.611214953271</v>
      </c>
      <c r="AV281">
        <f t="shared" si="161"/>
        <v>384.321880650995</v>
      </c>
      <c r="AW281">
        <f t="shared" si="161"/>
        <v>404.395996518712</v>
      </c>
      <c r="AX281">
        <f t="shared" si="161"/>
        <v>440.743697478992</v>
      </c>
      <c r="AY281">
        <f t="shared" si="161"/>
        <v>491.899591836735</v>
      </c>
      <c r="AZ281">
        <f t="shared" si="161"/>
        <v>573.703910614525</v>
      </c>
      <c r="BA281">
        <f t="shared" si="161"/>
        <v>439.119309262166</v>
      </c>
      <c r="BB281">
        <f t="shared" si="161"/>
        <v>466.956689868523</v>
      </c>
      <c r="BC281">
        <f t="shared" si="161"/>
        <v>482.483575248281</v>
      </c>
      <c r="BD281">
        <f t="shared" si="123"/>
        <v>0.367465500828223</v>
      </c>
    </row>
    <row r="282" spans="1:56">
      <c r="A282">
        <f>VLOOKUP(C282,SelectCntr!$A$2:$C$52,3,0)</f>
        <v>2</v>
      </c>
      <c r="B282" t="str">
        <f t="shared" si="142"/>
        <v>Somalia</v>
      </c>
      <c r="C282">
        <f t="shared" si="142"/>
        <v>201</v>
      </c>
      <c r="D282" t="str">
        <f t="shared" si="142"/>
        <v>Somalia</v>
      </c>
      <c r="F282" s="16" t="s">
        <v>192</v>
      </c>
      <c r="G282">
        <f t="shared" ref="G282:BC282" si="162">G101*1000/G161</f>
        <v>760.573888278738</v>
      </c>
      <c r="H282">
        <f t="shared" si="162"/>
        <v>774.908294043807</v>
      </c>
      <c r="I282">
        <f t="shared" si="162"/>
        <v>803.402502730008</v>
      </c>
      <c r="J282">
        <f t="shared" si="162"/>
        <v>821.197765532753</v>
      </c>
      <c r="K282">
        <f t="shared" si="162"/>
        <v>833.947798759989</v>
      </c>
      <c r="L282">
        <f t="shared" si="162"/>
        <v>849.88060856534</v>
      </c>
      <c r="M282">
        <f t="shared" si="162"/>
        <v>869.362975654307</v>
      </c>
      <c r="N282">
        <f t="shared" si="162"/>
        <v>892.35832683906</v>
      </c>
      <c r="O282">
        <f t="shared" si="162"/>
        <v>900.075970612844</v>
      </c>
      <c r="P282">
        <f t="shared" si="162"/>
        <v>914.638850832193</v>
      </c>
      <c r="Q282">
        <f t="shared" si="162"/>
        <v>903.733995422102</v>
      </c>
      <c r="R282">
        <f t="shared" si="162"/>
        <v>961.135963082619</v>
      </c>
      <c r="S282">
        <f t="shared" si="162"/>
        <v>909.315662930567</v>
      </c>
      <c r="T282">
        <f t="shared" si="162"/>
        <v>844.298205545893</v>
      </c>
      <c r="U282">
        <f t="shared" si="162"/>
        <v>874.697039315702</v>
      </c>
      <c r="V282">
        <f t="shared" si="162"/>
        <v>813.327854521192</v>
      </c>
      <c r="W282">
        <f t="shared" si="162"/>
        <v>776.025219070003</v>
      </c>
      <c r="X282">
        <f t="shared" si="162"/>
        <v>733.506145560511</v>
      </c>
      <c r="Y282">
        <f t="shared" si="162"/>
        <v>691.518079946787</v>
      </c>
      <c r="Z282">
        <f t="shared" si="162"/>
        <v>689.086078639745</v>
      </c>
      <c r="AA282">
        <f t="shared" si="162"/>
        <v>699.064095883273</v>
      </c>
      <c r="AB282">
        <f t="shared" si="162"/>
        <v>729.562467328803</v>
      </c>
      <c r="AC282">
        <f t="shared" si="162"/>
        <v>711.377718832891</v>
      </c>
      <c r="AD282">
        <f t="shared" si="162"/>
        <v>718.839632829374</v>
      </c>
      <c r="AE282">
        <f t="shared" si="162"/>
        <v>779.772006560962</v>
      </c>
      <c r="AF282">
        <f t="shared" si="162"/>
        <v>777.807903402854</v>
      </c>
      <c r="AG282">
        <f t="shared" si="162"/>
        <v>825.54852780807</v>
      </c>
      <c r="AH282">
        <f t="shared" si="162"/>
        <v>847.215675675676</v>
      </c>
      <c r="AI282">
        <f t="shared" si="162"/>
        <v>847.698123324397</v>
      </c>
      <c r="AJ282">
        <f t="shared" si="162"/>
        <v>782.002133333333</v>
      </c>
      <c r="AK282">
        <f t="shared" si="162"/>
        <v>641.266951414843</v>
      </c>
      <c r="AL282">
        <f t="shared" si="162"/>
        <v>575.120708154506</v>
      </c>
      <c r="AM282">
        <f t="shared" si="162"/>
        <v>635.064289573204</v>
      </c>
      <c r="AN282">
        <f t="shared" si="162"/>
        <v>724.547915538711</v>
      </c>
      <c r="AO282">
        <f t="shared" si="162"/>
        <v>740.548247978437</v>
      </c>
      <c r="AP282">
        <f t="shared" si="162"/>
        <v>749.852502662407</v>
      </c>
      <c r="AQ282">
        <f t="shared" si="162"/>
        <v>770.467885117493</v>
      </c>
      <c r="AR282">
        <f t="shared" si="162"/>
        <v>741.100102145046</v>
      </c>
      <c r="AS282">
        <f t="shared" si="162"/>
        <v>724.942115768463</v>
      </c>
      <c r="AT282">
        <f t="shared" si="162"/>
        <v>723.0927734375</v>
      </c>
      <c r="AU282">
        <f t="shared" si="162"/>
        <v>691.555236728838</v>
      </c>
      <c r="AV282">
        <f t="shared" si="162"/>
        <v>707.97607879925</v>
      </c>
      <c r="AW282">
        <f t="shared" si="162"/>
        <v>699.969627243442</v>
      </c>
      <c r="AX282">
        <f t="shared" si="162"/>
        <v>697.56742081448</v>
      </c>
      <c r="AY282">
        <f t="shared" si="162"/>
        <v>706.811303960837</v>
      </c>
      <c r="AZ282">
        <f t="shared" si="162"/>
        <v>710.526062198861</v>
      </c>
      <c r="BA282">
        <f t="shared" si="162"/>
        <v>688.358466178371</v>
      </c>
      <c r="BB282">
        <f t="shared" si="162"/>
        <v>655.853989813243</v>
      </c>
      <c r="BC282">
        <f t="shared" si="162"/>
        <v>664.776711185309</v>
      </c>
      <c r="BD282">
        <f t="shared" si="123"/>
        <v>-0.510326862568633</v>
      </c>
    </row>
    <row r="283" spans="1:56">
      <c r="A283">
        <f>VLOOKUP(C283,SelectCntr!$A$2:$C$52,3,0)</f>
        <v>3</v>
      </c>
      <c r="B283" t="str">
        <f t="shared" ref="B283:D299" si="163">B102</f>
        <v>South Africa</v>
      </c>
      <c r="C283">
        <f t="shared" si="163"/>
        <v>202</v>
      </c>
      <c r="D283" t="str">
        <f t="shared" si="163"/>
        <v>South Africa</v>
      </c>
      <c r="F283" s="16" t="s">
        <v>192</v>
      </c>
      <c r="G283">
        <f t="shared" ref="G283:BC283" si="164">G102*1000/G162</f>
        <v>2347.38213840954</v>
      </c>
      <c r="H283">
        <f t="shared" si="164"/>
        <v>2357.27855722492</v>
      </c>
      <c r="I283">
        <f t="shared" si="164"/>
        <v>2469.25228768222</v>
      </c>
      <c r="J283">
        <f t="shared" si="164"/>
        <v>2368.43091149418</v>
      </c>
      <c r="K283">
        <f t="shared" si="164"/>
        <v>2472.07128612803</v>
      </c>
      <c r="L283">
        <f t="shared" si="164"/>
        <v>2574.54858876528</v>
      </c>
      <c r="M283">
        <f t="shared" si="164"/>
        <v>3036.64593646809</v>
      </c>
      <c r="N283">
        <f t="shared" si="164"/>
        <v>2694.28231089934</v>
      </c>
      <c r="O283">
        <f t="shared" si="164"/>
        <v>2831.85035770428</v>
      </c>
      <c r="P283">
        <f t="shared" si="164"/>
        <v>2761.65513125856</v>
      </c>
      <c r="Q283">
        <f t="shared" si="164"/>
        <v>3126.09052158917</v>
      </c>
      <c r="R283">
        <f t="shared" si="164"/>
        <v>3409.4213061536</v>
      </c>
      <c r="S283">
        <f t="shared" si="164"/>
        <v>3014.40074144401</v>
      </c>
      <c r="T283">
        <f t="shared" si="164"/>
        <v>3696.71496423296</v>
      </c>
      <c r="U283">
        <f t="shared" si="164"/>
        <v>3707.5061521686</v>
      </c>
      <c r="V283">
        <f t="shared" si="164"/>
        <v>3808.52122518085</v>
      </c>
      <c r="W283">
        <f t="shared" si="164"/>
        <v>4171.94667433024</v>
      </c>
      <c r="X283">
        <f t="shared" si="164"/>
        <v>4563.16602021197</v>
      </c>
      <c r="Y283">
        <f t="shared" si="164"/>
        <v>4730.61396605637</v>
      </c>
      <c r="Z283">
        <f t="shared" si="164"/>
        <v>5164.55666251557</v>
      </c>
      <c r="AA283">
        <f t="shared" si="164"/>
        <v>5581.21905940594</v>
      </c>
      <c r="AB283">
        <f t="shared" si="164"/>
        <v>5121.38820638821</v>
      </c>
      <c r="AC283">
        <f t="shared" si="164"/>
        <v>4503.54451219512</v>
      </c>
      <c r="AD283">
        <f t="shared" si="164"/>
        <v>4842.86832524272</v>
      </c>
      <c r="AE283">
        <f t="shared" si="164"/>
        <v>5080.88217522659</v>
      </c>
      <c r="AF283">
        <f t="shared" si="164"/>
        <v>5029.27636363636</v>
      </c>
      <c r="AG283">
        <f t="shared" si="164"/>
        <v>5308.27544180378</v>
      </c>
      <c r="AH283">
        <f t="shared" si="164"/>
        <v>5421.48373235114</v>
      </c>
      <c r="AI283">
        <f t="shared" si="164"/>
        <v>5750.48024691358</v>
      </c>
      <c r="AJ283">
        <f t="shared" si="164"/>
        <v>5713.04522924411</v>
      </c>
      <c r="AK283">
        <f t="shared" si="164"/>
        <v>5841.03364485981</v>
      </c>
      <c r="AL283">
        <f t="shared" si="164"/>
        <v>5037.10854647536</v>
      </c>
      <c r="AM283">
        <f t="shared" si="164"/>
        <v>5670.9013116802</v>
      </c>
      <c r="AN283">
        <f t="shared" si="164"/>
        <v>5999.77617554859</v>
      </c>
      <c r="AO283">
        <f t="shared" si="164"/>
        <v>5274.40656565657</v>
      </c>
      <c r="AP283">
        <f t="shared" si="164"/>
        <v>6172.26721938776</v>
      </c>
      <c r="AQ283">
        <f t="shared" si="164"/>
        <v>6358.97609819121</v>
      </c>
      <c r="AR283">
        <f t="shared" si="164"/>
        <v>6127.55337262606</v>
      </c>
      <c r="AS283">
        <f t="shared" si="164"/>
        <v>6582.1427622842</v>
      </c>
      <c r="AT283">
        <f t="shared" si="164"/>
        <v>7322.14777327935</v>
      </c>
      <c r="AU283">
        <f t="shared" si="164"/>
        <v>6962.96159122085</v>
      </c>
      <c r="AV283">
        <f t="shared" si="164"/>
        <v>7573.49685973482</v>
      </c>
      <c r="AW283">
        <f t="shared" si="164"/>
        <v>7641.94673295455</v>
      </c>
      <c r="AX283">
        <f t="shared" si="164"/>
        <v>8023.86618181818</v>
      </c>
      <c r="AY283">
        <f t="shared" si="164"/>
        <v>8625.4302759135</v>
      </c>
      <c r="AZ283">
        <f t="shared" si="164"/>
        <v>8598.09188361409</v>
      </c>
      <c r="BA283">
        <f t="shared" si="164"/>
        <v>8802.71850699844</v>
      </c>
      <c r="BB283">
        <f t="shared" si="164"/>
        <v>10081.6786283892</v>
      </c>
      <c r="BC283">
        <f t="shared" si="164"/>
        <v>10126.4217854218</v>
      </c>
      <c r="BD283">
        <f t="shared" si="123"/>
        <v>2.8896845663466</v>
      </c>
    </row>
    <row r="284" s="59" customFormat="1" spans="1:56">
      <c r="A284">
        <f>VLOOKUP(C284,SelectCntr!$A$2:$C$52,3,0)</f>
        <v>0</v>
      </c>
      <c r="B284" s="59" t="str">
        <f t="shared" si="163"/>
        <v>Western Sahara</v>
      </c>
      <c r="C284" s="59">
        <f t="shared" si="163"/>
        <v>205</v>
      </c>
      <c r="D284" s="59" t="str">
        <f t="shared" si="163"/>
        <v>Western Sahara</v>
      </c>
      <c r="F284" s="16" t="s">
        <v>192</v>
      </c>
      <c r="G284" s="59">
        <f t="shared" ref="G284:BC284" si="165">G103*1000/G163</f>
        <v>182.989473684211</v>
      </c>
      <c r="H284" s="59">
        <f t="shared" si="165"/>
        <v>104.673684210526</v>
      </c>
      <c r="I284" s="59">
        <f t="shared" si="165"/>
        <v>93.3205741626794</v>
      </c>
      <c r="J284" s="59">
        <f t="shared" si="165"/>
        <v>87.0175438596491</v>
      </c>
      <c r="K284" s="59">
        <f t="shared" si="165"/>
        <v>68.7287449392713</v>
      </c>
      <c r="L284" s="59">
        <f t="shared" si="165"/>
        <v>110.556390977444</v>
      </c>
      <c r="M284" s="59">
        <f t="shared" si="165"/>
        <v>120</v>
      </c>
      <c r="N284" s="59">
        <f t="shared" si="165"/>
        <v>151.876160990712</v>
      </c>
      <c r="O284" s="59">
        <f t="shared" si="165"/>
        <v>180.959064327485</v>
      </c>
      <c r="P284" s="59">
        <f t="shared" si="165"/>
        <v>186.770083102493</v>
      </c>
      <c r="Q284" s="59">
        <f t="shared" si="165"/>
        <v>202.853801169591</v>
      </c>
      <c r="R284" s="59">
        <f t="shared" si="165"/>
        <v>229.003095975232</v>
      </c>
      <c r="S284" s="59">
        <f t="shared" si="165"/>
        <v>232.052631578947</v>
      </c>
      <c r="T284" s="59">
        <f t="shared" si="165"/>
        <v>232.052631578947</v>
      </c>
      <c r="U284" s="59">
        <f t="shared" si="165"/>
        <v>229.300309597523</v>
      </c>
      <c r="V284" s="59">
        <f t="shared" si="165"/>
        <v>214.736842105263</v>
      </c>
      <c r="W284" s="59">
        <f t="shared" si="165"/>
        <v>191.540669856459</v>
      </c>
      <c r="X284" s="59">
        <f t="shared" si="165"/>
        <v>168.939271255061</v>
      </c>
      <c r="Y284" s="59">
        <f t="shared" si="165"/>
        <v>149.922807017544</v>
      </c>
      <c r="Z284" s="59">
        <f t="shared" si="165"/>
        <v>141</v>
      </c>
      <c r="AA284" s="59">
        <f t="shared" si="165"/>
        <v>137.45</v>
      </c>
      <c r="AB284" s="59">
        <f t="shared" si="165"/>
        <v>134.170731707317</v>
      </c>
      <c r="AC284" s="59">
        <f t="shared" si="165"/>
        <v>137.585365853659</v>
      </c>
      <c r="AD284" s="59">
        <f t="shared" si="165"/>
        <v>140.170731707317</v>
      </c>
      <c r="AE284" s="59">
        <f t="shared" si="165"/>
        <v>143.390243902439</v>
      </c>
      <c r="AF284" s="59">
        <f t="shared" si="165"/>
        <v>146.024390243902</v>
      </c>
      <c r="AG284" s="59">
        <f t="shared" si="165"/>
        <v>148.536585365854</v>
      </c>
      <c r="AH284" s="59">
        <f t="shared" si="165"/>
        <v>147.952380952381</v>
      </c>
      <c r="AI284" s="59">
        <f t="shared" si="165"/>
        <v>150.119047619048</v>
      </c>
      <c r="AJ284" s="59">
        <f t="shared" si="165"/>
        <v>152.642857142857</v>
      </c>
      <c r="AK284" s="59">
        <f t="shared" si="165"/>
        <v>151.53488372093</v>
      </c>
      <c r="AL284" s="59">
        <f t="shared" si="165"/>
        <v>153.139534883721</v>
      </c>
      <c r="AM284" s="59">
        <f t="shared" si="165"/>
        <v>151.136363636364</v>
      </c>
      <c r="AN284" s="59">
        <f t="shared" si="165"/>
        <v>151.244444444444</v>
      </c>
      <c r="AO284" s="59">
        <f t="shared" si="165"/>
        <v>147.847826086957</v>
      </c>
      <c r="AP284" s="59">
        <f t="shared" si="165"/>
        <v>151.978260869565</v>
      </c>
      <c r="AQ284" s="59">
        <f t="shared" si="165"/>
        <v>148.085106382979</v>
      </c>
      <c r="AR284" s="59">
        <f t="shared" si="165"/>
        <v>145.367346938776</v>
      </c>
      <c r="AS284" s="59">
        <f t="shared" si="165"/>
        <v>142.48</v>
      </c>
      <c r="AT284" s="59">
        <f t="shared" si="165"/>
        <v>134.716981132075</v>
      </c>
      <c r="AU284" s="59">
        <f t="shared" si="165"/>
        <v>127.910714285714</v>
      </c>
      <c r="AV284" s="59">
        <f t="shared" si="165"/>
        <v>119.366666666667</v>
      </c>
      <c r="AW284" s="59">
        <f t="shared" si="165"/>
        <v>116.59375</v>
      </c>
      <c r="AX284" s="59">
        <f t="shared" si="165"/>
        <v>110</v>
      </c>
      <c r="AY284" s="59">
        <f t="shared" si="165"/>
        <v>104.901408450704</v>
      </c>
      <c r="AZ284" s="59">
        <f t="shared" si="165"/>
        <v>96.9054054054054</v>
      </c>
      <c r="BA284" s="59">
        <f t="shared" si="165"/>
        <v>95.7894736842105</v>
      </c>
      <c r="BB284" s="59">
        <f t="shared" si="165"/>
        <v>92.9487179487179</v>
      </c>
      <c r="BC284" s="59">
        <f t="shared" si="165"/>
        <v>90.0375</v>
      </c>
      <c r="BD284">
        <f t="shared" si="123"/>
        <v>-0.542874027765938</v>
      </c>
    </row>
    <row r="285" spans="1:56">
      <c r="A285">
        <f>VLOOKUP(C285,SelectCntr!$A$2:$C$52,3,0)</f>
        <v>2</v>
      </c>
      <c r="B285" t="str">
        <f t="shared" si="163"/>
        <v>Sudan</v>
      </c>
      <c r="C285">
        <f t="shared" si="163"/>
        <v>206</v>
      </c>
      <c r="D285" t="str">
        <f t="shared" si="163"/>
        <v>Sudan</v>
      </c>
      <c r="F285" s="16" t="s">
        <v>192</v>
      </c>
      <c r="G285">
        <f t="shared" ref="G285:BC285" si="166">G104*1000/G164</f>
        <v>632.749259321707</v>
      </c>
      <c r="H285">
        <f t="shared" si="166"/>
        <v>675.000013230593</v>
      </c>
      <c r="I285">
        <f t="shared" si="166"/>
        <v>677.615557893883</v>
      </c>
      <c r="J285">
        <f t="shared" si="166"/>
        <v>624.604914748707</v>
      </c>
      <c r="K285">
        <f t="shared" si="166"/>
        <v>640.44658692079</v>
      </c>
      <c r="L285">
        <f t="shared" si="166"/>
        <v>641.885754308167</v>
      </c>
      <c r="M285">
        <f t="shared" si="166"/>
        <v>725.620458161012</v>
      </c>
      <c r="N285">
        <f t="shared" si="166"/>
        <v>666.091470176114</v>
      </c>
      <c r="O285">
        <f t="shared" si="166"/>
        <v>730.52532883043</v>
      </c>
      <c r="P285">
        <f t="shared" si="166"/>
        <v>750.023665734551</v>
      </c>
      <c r="Q285">
        <f t="shared" si="166"/>
        <v>762.941130644784</v>
      </c>
      <c r="R285">
        <f t="shared" si="166"/>
        <v>757.71668962255</v>
      </c>
      <c r="S285">
        <f t="shared" si="166"/>
        <v>743.605748332992</v>
      </c>
      <c r="T285">
        <f t="shared" si="166"/>
        <v>822.685494735973</v>
      </c>
      <c r="U285">
        <f t="shared" si="166"/>
        <v>811.714761216184</v>
      </c>
      <c r="V285">
        <f t="shared" si="166"/>
        <v>778.414232889238</v>
      </c>
      <c r="W285">
        <f t="shared" si="166"/>
        <v>829.833751314959</v>
      </c>
      <c r="X285">
        <f t="shared" si="166"/>
        <v>842.433970556998</v>
      </c>
      <c r="Y285">
        <f t="shared" si="166"/>
        <v>790.449781150018</v>
      </c>
      <c r="Z285">
        <f t="shared" si="166"/>
        <v>817.135524054983</v>
      </c>
      <c r="AA285">
        <f t="shared" si="166"/>
        <v>881.643452877398</v>
      </c>
      <c r="AB285">
        <f t="shared" si="166"/>
        <v>776.158235532173</v>
      </c>
      <c r="AC285">
        <f t="shared" si="166"/>
        <v>793.237617924528</v>
      </c>
      <c r="AD285">
        <f t="shared" si="166"/>
        <v>719.240585365854</v>
      </c>
      <c r="AE285">
        <f t="shared" si="166"/>
        <v>842.242959798019</v>
      </c>
      <c r="AF285">
        <f t="shared" si="166"/>
        <v>811.438759689922</v>
      </c>
      <c r="AG285">
        <f t="shared" si="166"/>
        <v>758.681589147287</v>
      </c>
      <c r="AH285">
        <f t="shared" si="166"/>
        <v>863.865153279007</v>
      </c>
      <c r="AI285">
        <f t="shared" si="166"/>
        <v>760.000970873786</v>
      </c>
      <c r="AJ285">
        <f t="shared" si="166"/>
        <v>750.280139778684</v>
      </c>
      <c r="AK285">
        <f t="shared" si="166"/>
        <v>870.159155733029</v>
      </c>
      <c r="AL285">
        <f t="shared" si="166"/>
        <v>937.952603097593</v>
      </c>
      <c r="AM285">
        <f t="shared" si="166"/>
        <v>867.681500551673</v>
      </c>
      <c r="AN285">
        <f t="shared" si="166"/>
        <v>977.532263814617</v>
      </c>
      <c r="AO285">
        <f t="shared" si="166"/>
        <v>979.934895833333</v>
      </c>
      <c r="AP285">
        <f t="shared" si="166"/>
        <v>1045.97778908104</v>
      </c>
      <c r="AQ285">
        <f t="shared" si="166"/>
        <v>1034.44180602007</v>
      </c>
      <c r="AR285">
        <f t="shared" si="166"/>
        <v>1060.91159492001</v>
      </c>
      <c r="AS285">
        <f t="shared" si="166"/>
        <v>1051.75113932292</v>
      </c>
      <c r="AT285">
        <f t="shared" si="166"/>
        <v>1076.74787080186</v>
      </c>
      <c r="AU285">
        <f t="shared" si="166"/>
        <v>1181.41214819526</v>
      </c>
      <c r="AV285">
        <f t="shared" si="166"/>
        <v>1168.99669499528</v>
      </c>
      <c r="AW285">
        <f t="shared" si="166"/>
        <v>1249.14995328558</v>
      </c>
      <c r="AX285">
        <f t="shared" si="166"/>
        <v>1189.83787948836</v>
      </c>
      <c r="AY285">
        <f t="shared" si="166"/>
        <v>1235.5318306427</v>
      </c>
      <c r="AZ285">
        <f t="shared" si="166"/>
        <v>1204.99699383737</v>
      </c>
      <c r="BA285">
        <f t="shared" si="166"/>
        <v>1202.17719840919</v>
      </c>
      <c r="BB285">
        <f t="shared" si="166"/>
        <v>1157.90436168671</v>
      </c>
      <c r="BC285">
        <f t="shared" si="166"/>
        <v>1164.17137154263</v>
      </c>
      <c r="BD285">
        <f t="shared" si="123"/>
        <v>1.34780267175398</v>
      </c>
    </row>
    <row r="286" spans="1:56">
      <c r="A286">
        <f>VLOOKUP(C286,SelectCntr!$A$2:$C$52,3,0)</f>
        <v>3</v>
      </c>
      <c r="B286" t="str">
        <f t="shared" si="163"/>
        <v>Swaziland</v>
      </c>
      <c r="C286">
        <f t="shared" si="163"/>
        <v>209</v>
      </c>
      <c r="D286" t="str">
        <f t="shared" si="163"/>
        <v>Swaziland</v>
      </c>
      <c r="F286" s="16" t="s">
        <v>192</v>
      </c>
      <c r="G286">
        <f t="shared" ref="G286:BC286" si="167">G105*1000/G165</f>
        <v>826.737288135593</v>
      </c>
      <c r="H286">
        <f t="shared" si="167"/>
        <v>844.457627118644</v>
      </c>
      <c r="I286">
        <f t="shared" si="167"/>
        <v>909.372881355932</v>
      </c>
      <c r="J286">
        <f t="shared" si="167"/>
        <v>874.779661016949</v>
      </c>
      <c r="K286">
        <f t="shared" si="167"/>
        <v>857.796610169491</v>
      </c>
      <c r="L286">
        <f t="shared" si="167"/>
        <v>1007.08474576271</v>
      </c>
      <c r="M286">
        <f t="shared" si="167"/>
        <v>1107.66101694915</v>
      </c>
      <c r="N286">
        <f t="shared" si="167"/>
        <v>1062.40677966102</v>
      </c>
      <c r="O286">
        <f t="shared" si="167"/>
        <v>1095.79661016949</v>
      </c>
      <c r="P286">
        <f t="shared" si="167"/>
        <v>1235.4628422425</v>
      </c>
      <c r="Q286">
        <f t="shared" si="167"/>
        <v>1256.80647001304</v>
      </c>
      <c r="R286">
        <f t="shared" si="167"/>
        <v>1368.66957301173</v>
      </c>
      <c r="S286">
        <f t="shared" si="167"/>
        <v>1336.64993481095</v>
      </c>
      <c r="T286">
        <f t="shared" si="167"/>
        <v>1460.30532920469</v>
      </c>
      <c r="U286">
        <f t="shared" si="167"/>
        <v>1498.02387548892</v>
      </c>
      <c r="V286">
        <f t="shared" si="167"/>
        <v>1533.57700456323</v>
      </c>
      <c r="W286">
        <f t="shared" si="167"/>
        <v>1446.97710234681</v>
      </c>
      <c r="X286">
        <f t="shared" si="167"/>
        <v>1662.69630052151</v>
      </c>
      <c r="Y286">
        <f t="shared" si="167"/>
        <v>1635.34745762712</v>
      </c>
      <c r="Z286">
        <f t="shared" si="167"/>
        <v>1866.58474576271</v>
      </c>
      <c r="AA286">
        <f t="shared" si="167"/>
        <v>1968.34453781513</v>
      </c>
      <c r="AB286">
        <f t="shared" si="167"/>
        <v>1906.575</v>
      </c>
      <c r="AC286">
        <f t="shared" si="167"/>
        <v>1886.77685950413</v>
      </c>
      <c r="AD286">
        <f t="shared" si="167"/>
        <v>1994.89430894309</v>
      </c>
      <c r="AE286">
        <f t="shared" si="167"/>
        <v>2003.48</v>
      </c>
      <c r="AF286">
        <f t="shared" si="167"/>
        <v>2114.7578125</v>
      </c>
      <c r="AG286">
        <f t="shared" si="167"/>
        <v>2017.80916030534</v>
      </c>
      <c r="AH286">
        <f t="shared" si="167"/>
        <v>1957.71851851852</v>
      </c>
      <c r="AI286">
        <f t="shared" si="167"/>
        <v>1927.47101449275</v>
      </c>
      <c r="AJ286">
        <f t="shared" si="167"/>
        <v>1957.76258992806</v>
      </c>
      <c r="AK286">
        <f t="shared" si="167"/>
        <v>1982.59574468085</v>
      </c>
      <c r="AL286">
        <f t="shared" si="167"/>
        <v>1868.67605633803</v>
      </c>
      <c r="AM286">
        <f t="shared" si="167"/>
        <v>1769.01398601399</v>
      </c>
      <c r="AN286">
        <f t="shared" si="167"/>
        <v>1768.71328671329</v>
      </c>
      <c r="AO286">
        <f t="shared" si="167"/>
        <v>1629.47222222222</v>
      </c>
      <c r="AP286">
        <f t="shared" si="167"/>
        <v>1722.11034482759</v>
      </c>
      <c r="AQ286">
        <f t="shared" si="167"/>
        <v>1711.27397260274</v>
      </c>
      <c r="AR286">
        <f t="shared" si="167"/>
        <v>1672.38095238095</v>
      </c>
      <c r="AS286">
        <f t="shared" si="167"/>
        <v>1794.91891891892</v>
      </c>
      <c r="AT286">
        <f t="shared" si="167"/>
        <v>1685.79054054054</v>
      </c>
      <c r="AU286">
        <f t="shared" si="167"/>
        <v>1658.85034013605</v>
      </c>
      <c r="AV286">
        <f t="shared" si="167"/>
        <v>1831.23287671233</v>
      </c>
      <c r="AW286">
        <f t="shared" si="167"/>
        <v>1833.45833333333</v>
      </c>
      <c r="AX286">
        <f t="shared" si="167"/>
        <v>1912.02816901408</v>
      </c>
      <c r="AY286">
        <f t="shared" si="167"/>
        <v>2045.43971631206</v>
      </c>
      <c r="AZ286">
        <f t="shared" si="167"/>
        <v>2064.76258992806</v>
      </c>
      <c r="BA286">
        <f t="shared" si="167"/>
        <v>2012.4964028777</v>
      </c>
      <c r="BB286">
        <f t="shared" si="167"/>
        <v>2061.76258992806</v>
      </c>
      <c r="BC286">
        <f t="shared" si="167"/>
        <v>2057.90579710145</v>
      </c>
      <c r="BD286">
        <f t="shared" si="123"/>
        <v>1.60061100828441</v>
      </c>
    </row>
    <row r="287" spans="1:56">
      <c r="A287">
        <f>VLOOKUP(C287,SelectCntr!$A$2:$C$52,3,0)</f>
        <v>2</v>
      </c>
      <c r="B287" t="str">
        <f t="shared" si="163"/>
        <v>United Republic of Tanzania</v>
      </c>
      <c r="C287">
        <f t="shared" si="163"/>
        <v>215</v>
      </c>
      <c r="D287" t="str">
        <f t="shared" si="163"/>
        <v>United Republic of Tanzania</v>
      </c>
      <c r="F287" s="16" t="s">
        <v>192</v>
      </c>
      <c r="G287">
        <f t="shared" ref="G287:BC287" si="168">G106*1000/G166</f>
        <v>339.447056402111</v>
      </c>
      <c r="H287">
        <f t="shared" si="168"/>
        <v>344.401433679778</v>
      </c>
      <c r="I287">
        <f t="shared" si="168"/>
        <v>366.24550809375</v>
      </c>
      <c r="J287">
        <f t="shared" si="168"/>
        <v>360.910941985451</v>
      </c>
      <c r="K287">
        <f t="shared" si="168"/>
        <v>362.410076836221</v>
      </c>
      <c r="L287">
        <f t="shared" si="168"/>
        <v>393.633829451684</v>
      </c>
      <c r="M287">
        <f t="shared" si="168"/>
        <v>378.048633221258</v>
      </c>
      <c r="N287">
        <f t="shared" si="168"/>
        <v>358.582480790445</v>
      </c>
      <c r="O287">
        <f t="shared" si="168"/>
        <v>364.285859433557</v>
      </c>
      <c r="P287">
        <f t="shared" si="168"/>
        <v>371.312778102408</v>
      </c>
      <c r="Q287">
        <f t="shared" si="168"/>
        <v>361.898737912345</v>
      </c>
      <c r="R287">
        <f t="shared" si="168"/>
        <v>356.441411250116</v>
      </c>
      <c r="S287">
        <f t="shared" si="168"/>
        <v>362.724996527623</v>
      </c>
      <c r="T287">
        <f t="shared" si="168"/>
        <v>356.32044871224</v>
      </c>
      <c r="U287">
        <f t="shared" si="168"/>
        <v>382.746336910317</v>
      </c>
      <c r="V287">
        <f t="shared" si="168"/>
        <v>388.035978152157</v>
      </c>
      <c r="W287">
        <f t="shared" si="168"/>
        <v>401.89651659453</v>
      </c>
      <c r="X287">
        <f t="shared" si="168"/>
        <v>397.905728272648</v>
      </c>
      <c r="Y287">
        <f t="shared" si="168"/>
        <v>407.495844338925</v>
      </c>
      <c r="Z287">
        <f t="shared" si="168"/>
        <v>377.464514476044</v>
      </c>
      <c r="AA287">
        <f t="shared" si="168"/>
        <v>381.581571748321</v>
      </c>
      <c r="AB287">
        <f t="shared" si="168"/>
        <v>383.346362649294</v>
      </c>
      <c r="AC287">
        <f t="shared" si="168"/>
        <v>389.249385605617</v>
      </c>
      <c r="AD287">
        <f t="shared" si="168"/>
        <v>389.059477866061</v>
      </c>
      <c r="AE287">
        <f t="shared" si="168"/>
        <v>391.630535360212</v>
      </c>
      <c r="AF287">
        <f t="shared" si="168"/>
        <v>392.972730189285</v>
      </c>
      <c r="AG287">
        <f t="shared" si="168"/>
        <v>380.751739898203</v>
      </c>
      <c r="AH287">
        <f t="shared" si="168"/>
        <v>364.897024710035</v>
      </c>
      <c r="AI287">
        <f t="shared" si="168"/>
        <v>373.536828719554</v>
      </c>
      <c r="AJ287">
        <f t="shared" si="168"/>
        <v>363.888952056092</v>
      </c>
      <c r="AK287">
        <f t="shared" si="168"/>
        <v>362.9580310405</v>
      </c>
      <c r="AL287">
        <f t="shared" si="168"/>
        <v>336.330426270357</v>
      </c>
      <c r="AM287">
        <f t="shared" si="168"/>
        <v>326.726253127426</v>
      </c>
      <c r="AN287">
        <f t="shared" si="168"/>
        <v>304.610305823209</v>
      </c>
      <c r="AO287">
        <f t="shared" si="168"/>
        <v>326.677003427452</v>
      </c>
      <c r="AP287">
        <f t="shared" si="168"/>
        <v>324.502152080344</v>
      </c>
      <c r="AQ287">
        <f t="shared" si="168"/>
        <v>300.9270443196</v>
      </c>
      <c r="AR287">
        <f t="shared" si="168"/>
        <v>320.184099778101</v>
      </c>
      <c r="AS287">
        <f t="shared" si="168"/>
        <v>328.665690250864</v>
      </c>
      <c r="AT287">
        <f t="shared" si="168"/>
        <v>315.169875341152</v>
      </c>
      <c r="AU287">
        <f t="shared" si="168"/>
        <v>343.705899405711</v>
      </c>
      <c r="AV287">
        <f t="shared" si="168"/>
        <v>403.037655417407</v>
      </c>
      <c r="AW287">
        <f t="shared" si="168"/>
        <v>354.099930362117</v>
      </c>
      <c r="AX287">
        <f t="shared" si="168"/>
        <v>416.203793409292</v>
      </c>
      <c r="AY287">
        <f t="shared" si="168"/>
        <v>406.389111556446</v>
      </c>
      <c r="AZ287">
        <f t="shared" si="168"/>
        <v>433.204731098477</v>
      </c>
      <c r="BA287">
        <f t="shared" si="168"/>
        <v>414.955148653822</v>
      </c>
      <c r="BB287">
        <f t="shared" si="168"/>
        <v>401.927672564166</v>
      </c>
      <c r="BC287">
        <f t="shared" si="168"/>
        <v>413.01604570595</v>
      </c>
      <c r="BD287">
        <f t="shared" si="123"/>
        <v>0.018951509005638</v>
      </c>
    </row>
    <row r="288" spans="1:56">
      <c r="A288">
        <f>VLOOKUP(C288,SelectCntr!$A$2:$C$52,3,0)</f>
        <v>1</v>
      </c>
      <c r="B288" t="str">
        <f t="shared" si="163"/>
        <v>Togo</v>
      </c>
      <c r="C288">
        <f t="shared" si="163"/>
        <v>217</v>
      </c>
      <c r="D288" t="str">
        <f t="shared" si="163"/>
        <v>Togo</v>
      </c>
      <c r="F288" s="16" t="s">
        <v>192</v>
      </c>
      <c r="G288">
        <f t="shared" ref="G288:BC288" si="169">G107*1000/G167</f>
        <v>510.996442187418</v>
      </c>
      <c r="H288">
        <f t="shared" si="169"/>
        <v>520.863775029535</v>
      </c>
      <c r="I288">
        <f t="shared" si="169"/>
        <v>545.416577253219</v>
      </c>
      <c r="J288">
        <f t="shared" si="169"/>
        <v>555.459470819875</v>
      </c>
      <c r="K288">
        <f t="shared" si="169"/>
        <v>557.292481322524</v>
      </c>
      <c r="L288">
        <f t="shared" si="169"/>
        <v>547.741210848324</v>
      </c>
      <c r="M288">
        <f t="shared" si="169"/>
        <v>535.085769108205</v>
      </c>
      <c r="N288">
        <f t="shared" si="169"/>
        <v>531.64194772702</v>
      </c>
      <c r="O288">
        <f t="shared" si="169"/>
        <v>521.047298532201</v>
      </c>
      <c r="P288">
        <f t="shared" si="169"/>
        <v>530.979679550366</v>
      </c>
      <c r="Q288">
        <f t="shared" si="169"/>
        <v>524.795687774235</v>
      </c>
      <c r="R288">
        <f t="shared" si="169"/>
        <v>495.002543315848</v>
      </c>
      <c r="S288">
        <f t="shared" si="169"/>
        <v>495.177359498685</v>
      </c>
      <c r="T288">
        <f t="shared" si="169"/>
        <v>487.415620481513</v>
      </c>
      <c r="U288">
        <f t="shared" si="169"/>
        <v>504.063595285206</v>
      </c>
      <c r="V288">
        <f t="shared" si="169"/>
        <v>478.892490951266</v>
      </c>
      <c r="W288">
        <f t="shared" si="169"/>
        <v>456.47910840371</v>
      </c>
      <c r="X288">
        <f t="shared" si="169"/>
        <v>487.097700992318</v>
      </c>
      <c r="Y288">
        <f t="shared" si="169"/>
        <v>516.404720491543</v>
      </c>
      <c r="Z288">
        <f t="shared" si="169"/>
        <v>513.420600858369</v>
      </c>
      <c r="AA288">
        <f t="shared" si="169"/>
        <v>509.895251396648</v>
      </c>
      <c r="AB288">
        <f t="shared" si="169"/>
        <v>484.461956521739</v>
      </c>
      <c r="AC288">
        <f t="shared" si="169"/>
        <v>437.690885072655</v>
      </c>
      <c r="AD288">
        <f t="shared" si="169"/>
        <v>451.285897435897</v>
      </c>
      <c r="AE288">
        <f t="shared" si="169"/>
        <v>492.114570361146</v>
      </c>
      <c r="AF288">
        <f t="shared" si="169"/>
        <v>496.989090909091</v>
      </c>
      <c r="AG288">
        <f t="shared" si="169"/>
        <v>491.348288075561</v>
      </c>
      <c r="AH288">
        <f t="shared" si="169"/>
        <v>504.436781609195</v>
      </c>
      <c r="AI288">
        <f t="shared" si="169"/>
        <v>522.236812570146</v>
      </c>
      <c r="AJ288">
        <f t="shared" si="169"/>
        <v>529.232123212321</v>
      </c>
      <c r="AK288">
        <f t="shared" si="169"/>
        <v>522.825379609544</v>
      </c>
      <c r="AL288">
        <f t="shared" si="169"/>
        <v>509.547695605573</v>
      </c>
      <c r="AM288">
        <f t="shared" si="169"/>
        <v>587.060573857598</v>
      </c>
      <c r="AN288">
        <f t="shared" si="169"/>
        <v>594.980167014614</v>
      </c>
      <c r="AO288">
        <f t="shared" si="169"/>
        <v>578.705942622951</v>
      </c>
      <c r="AP288">
        <f t="shared" si="169"/>
        <v>648.977977977978</v>
      </c>
      <c r="AQ288">
        <f t="shared" si="169"/>
        <v>662.252918287938</v>
      </c>
      <c r="AR288">
        <f t="shared" si="169"/>
        <v>644.001895734597</v>
      </c>
      <c r="AS288">
        <f t="shared" si="169"/>
        <v>624.506469500924</v>
      </c>
      <c r="AT288">
        <f t="shared" si="169"/>
        <v>578.607594936709</v>
      </c>
      <c r="AU288">
        <f t="shared" si="169"/>
        <v>615.218278615794</v>
      </c>
      <c r="AV288">
        <f t="shared" si="169"/>
        <v>613.923278116827</v>
      </c>
      <c r="AW288">
        <f t="shared" si="169"/>
        <v>615.467811158798</v>
      </c>
      <c r="AX288">
        <f t="shared" si="169"/>
        <v>622.612521150592</v>
      </c>
      <c r="AY288">
        <f t="shared" si="169"/>
        <v>574.364470391993</v>
      </c>
      <c r="AZ288">
        <f t="shared" si="169"/>
        <v>584.517666392769</v>
      </c>
      <c r="BA288">
        <f t="shared" si="169"/>
        <v>596.393349553933</v>
      </c>
      <c r="BB288">
        <f t="shared" si="169"/>
        <v>632.748402555911</v>
      </c>
      <c r="BC288">
        <f t="shared" si="169"/>
        <v>597.313385826772</v>
      </c>
      <c r="BD288">
        <f t="shared" si="123"/>
        <v>0.430872192065035</v>
      </c>
    </row>
    <row r="289" spans="1:56">
      <c r="A289">
        <f>VLOOKUP(C289,SelectCntr!$A$2:$C$52,3,0)</f>
        <v>2</v>
      </c>
      <c r="B289" t="str">
        <f t="shared" si="163"/>
        <v>Uganda</v>
      </c>
      <c r="C289">
        <f t="shared" si="163"/>
        <v>226</v>
      </c>
      <c r="D289" t="str">
        <f t="shared" si="163"/>
        <v>Uganda</v>
      </c>
      <c r="F289" s="16" t="s">
        <v>192</v>
      </c>
      <c r="G289">
        <f t="shared" ref="G289:AL289" si="170">G108*1000/G168</f>
        <v>636.259119817559</v>
      </c>
      <c r="H289">
        <f t="shared" si="170"/>
        <v>615.469453082557</v>
      </c>
      <c r="I289">
        <f t="shared" si="170"/>
        <v>666.478862802605</v>
      </c>
      <c r="J289">
        <f t="shared" si="170"/>
        <v>667.188246440001</v>
      </c>
      <c r="K289">
        <f t="shared" si="170"/>
        <v>581.370534669164</v>
      </c>
      <c r="L289">
        <f t="shared" si="170"/>
        <v>586.3403342218</v>
      </c>
      <c r="M289">
        <f t="shared" si="170"/>
        <v>656.364846224391</v>
      </c>
      <c r="N289">
        <f t="shared" si="170"/>
        <v>673.664806398866</v>
      </c>
      <c r="O289">
        <f t="shared" si="170"/>
        <v>744.698316884699</v>
      </c>
      <c r="P289">
        <f t="shared" si="170"/>
        <v>896.610241593065</v>
      </c>
      <c r="Q289">
        <f t="shared" si="170"/>
        <v>850.499728355376</v>
      </c>
      <c r="R289">
        <f t="shared" si="170"/>
        <v>851.427633902225</v>
      </c>
      <c r="S289">
        <f t="shared" si="170"/>
        <v>838.265871077123</v>
      </c>
      <c r="T289">
        <f t="shared" si="170"/>
        <v>855.662247443127</v>
      </c>
      <c r="U289">
        <f t="shared" si="170"/>
        <v>887.378690209857</v>
      </c>
      <c r="V289">
        <f t="shared" si="170"/>
        <v>805.079506255362</v>
      </c>
      <c r="W289">
        <f t="shared" si="170"/>
        <v>791.000790828492</v>
      </c>
      <c r="X289">
        <f t="shared" si="170"/>
        <v>773.922078863644</v>
      </c>
      <c r="Y289">
        <f t="shared" si="170"/>
        <v>558.421221349977</v>
      </c>
      <c r="Z289">
        <f t="shared" si="170"/>
        <v>533.953902143146</v>
      </c>
      <c r="AA289">
        <f t="shared" si="170"/>
        <v>560.610947036818</v>
      </c>
      <c r="AB289">
        <f t="shared" si="170"/>
        <v>595.633697527315</v>
      </c>
      <c r="AC289">
        <f t="shared" si="170"/>
        <v>606.951679104478</v>
      </c>
      <c r="AD289">
        <f t="shared" si="170"/>
        <v>557.711695376247</v>
      </c>
      <c r="AE289">
        <f t="shared" si="170"/>
        <v>553.932781981348</v>
      </c>
      <c r="AF289">
        <f t="shared" si="170"/>
        <v>532.840068201194</v>
      </c>
      <c r="AG289">
        <f t="shared" si="170"/>
        <v>543.460382964675</v>
      </c>
      <c r="AH289">
        <f t="shared" si="170"/>
        <v>552.18482428115</v>
      </c>
      <c r="AI289">
        <f t="shared" si="170"/>
        <v>572.849474009901</v>
      </c>
      <c r="AJ289">
        <f t="shared" si="170"/>
        <v>578.252513128282</v>
      </c>
      <c r="AK289">
        <f t="shared" si="170"/>
        <v>577.634997081144</v>
      </c>
      <c r="AL289">
        <f t="shared" si="170"/>
        <v>553.638715179079</v>
      </c>
      <c r="AM289">
        <f t="shared" ref="AM289:BC289" si="171">AM108*1000/AM168</f>
        <v>574.715631929047</v>
      </c>
      <c r="AN289">
        <f t="shared" si="171"/>
        <v>559.815315924773</v>
      </c>
      <c r="AO289">
        <f t="shared" si="171"/>
        <v>570.410395450337</v>
      </c>
      <c r="AP289">
        <f t="shared" si="171"/>
        <v>550.39691989129</v>
      </c>
      <c r="AQ289">
        <f t="shared" si="171"/>
        <v>541.064005069709</v>
      </c>
      <c r="AR289">
        <f t="shared" si="171"/>
        <v>571.151564051639</v>
      </c>
      <c r="AS289">
        <f t="shared" si="171"/>
        <v>591.875713765035</v>
      </c>
      <c r="AT289">
        <f t="shared" si="171"/>
        <v>586.324821852732</v>
      </c>
      <c r="AU289">
        <f t="shared" si="171"/>
        <v>603.510256113107</v>
      </c>
      <c r="AV289">
        <f t="shared" si="171"/>
        <v>619.910867600542</v>
      </c>
      <c r="AW289">
        <f t="shared" si="171"/>
        <v>609.986468646865</v>
      </c>
      <c r="AX289">
        <f t="shared" si="171"/>
        <v>593.730213130556</v>
      </c>
      <c r="AY289">
        <f t="shared" si="171"/>
        <v>559.05348206839</v>
      </c>
      <c r="AZ289">
        <f t="shared" si="171"/>
        <v>537.995839253095</v>
      </c>
      <c r="BA289">
        <f t="shared" si="171"/>
        <v>538.219045741325</v>
      </c>
      <c r="BB289">
        <f t="shared" si="171"/>
        <v>537.275673602455</v>
      </c>
      <c r="BC289">
        <f t="shared" si="171"/>
        <v>531.548787313433</v>
      </c>
      <c r="BD289">
        <f t="shared" si="123"/>
        <v>-0.635147807038561</v>
      </c>
    </row>
    <row r="290" spans="1:56">
      <c r="A290">
        <f>VLOOKUP(C290,SelectCntr!$A$2:$C$52,3,0)</f>
        <v>1</v>
      </c>
      <c r="B290" t="str">
        <f t="shared" si="163"/>
        <v>Burkina Faso</v>
      </c>
      <c r="C290">
        <f t="shared" si="163"/>
        <v>233</v>
      </c>
      <c r="D290" t="str">
        <f t="shared" si="163"/>
        <v>Burkina Faso</v>
      </c>
      <c r="F290" s="16" t="s">
        <v>192</v>
      </c>
      <c r="G290">
        <f t="shared" ref="G290:AL290" si="172">G109*1000/G169</f>
        <v>173.023183028758</v>
      </c>
      <c r="H290">
        <f t="shared" si="172"/>
        <v>188.887188842989</v>
      </c>
      <c r="I290">
        <f t="shared" si="172"/>
        <v>189.350357978999</v>
      </c>
      <c r="J290">
        <f t="shared" si="172"/>
        <v>205.917277300616</v>
      </c>
      <c r="K290">
        <f t="shared" si="172"/>
        <v>208.988357130472</v>
      </c>
      <c r="L290">
        <f t="shared" si="172"/>
        <v>209.572963535681</v>
      </c>
      <c r="M290">
        <f t="shared" si="172"/>
        <v>213.015528879286</v>
      </c>
      <c r="N290">
        <f t="shared" si="172"/>
        <v>224.012359263419</v>
      </c>
      <c r="O290">
        <f t="shared" si="172"/>
        <v>218.925384726879</v>
      </c>
      <c r="P290">
        <f t="shared" si="172"/>
        <v>217.094437419893</v>
      </c>
      <c r="Q290">
        <f t="shared" si="172"/>
        <v>205.275765967913</v>
      </c>
      <c r="R290">
        <f t="shared" si="172"/>
        <v>194.376240088386</v>
      </c>
      <c r="S290">
        <f t="shared" si="172"/>
        <v>172.42250257028</v>
      </c>
      <c r="T290">
        <f t="shared" si="172"/>
        <v>192.23291309446</v>
      </c>
      <c r="U290">
        <f t="shared" si="172"/>
        <v>216.059714294921</v>
      </c>
      <c r="V290">
        <f t="shared" si="172"/>
        <v>194.739611450929</v>
      </c>
      <c r="W290">
        <f t="shared" si="172"/>
        <v>194.025544102403</v>
      </c>
      <c r="X290">
        <f t="shared" si="172"/>
        <v>211.088892608814</v>
      </c>
      <c r="Y290">
        <f t="shared" si="172"/>
        <v>221.249774749096</v>
      </c>
      <c r="Z290">
        <f t="shared" si="172"/>
        <v>203.219765031099</v>
      </c>
      <c r="AA290">
        <f t="shared" si="172"/>
        <v>219.248476641842</v>
      </c>
      <c r="AB290">
        <f t="shared" si="172"/>
        <v>218.27119205298</v>
      </c>
      <c r="AC290">
        <f t="shared" si="172"/>
        <v>218.005177993527</v>
      </c>
      <c r="AD290">
        <f t="shared" si="172"/>
        <v>217.039494470774</v>
      </c>
      <c r="AE290">
        <f t="shared" si="172"/>
        <v>263.785406403941</v>
      </c>
      <c r="AF290">
        <f t="shared" si="172"/>
        <v>293.930755395683</v>
      </c>
      <c r="AG290">
        <f t="shared" si="172"/>
        <v>263.863093504224</v>
      </c>
      <c r="AH290">
        <f t="shared" si="172"/>
        <v>291.29530011325</v>
      </c>
      <c r="AI290">
        <f t="shared" si="172"/>
        <v>275.808305830583</v>
      </c>
      <c r="AJ290">
        <f t="shared" si="172"/>
        <v>275.792624265099</v>
      </c>
      <c r="AK290">
        <f t="shared" si="172"/>
        <v>314.358387516255</v>
      </c>
      <c r="AL290">
        <f t="shared" si="172"/>
        <v>316.955005055612</v>
      </c>
      <c r="AM290">
        <f t="shared" ref="AM290:BC290" si="173">AM109*1000/AM169</f>
        <v>316.596805896806</v>
      </c>
      <c r="AN290">
        <f t="shared" si="173"/>
        <v>306.380463338906</v>
      </c>
      <c r="AO290">
        <f t="shared" si="173"/>
        <v>299.037372330548</v>
      </c>
      <c r="AP290">
        <f t="shared" si="173"/>
        <v>323.580776173285</v>
      </c>
      <c r="AQ290">
        <f t="shared" si="173"/>
        <v>312.191928054398</v>
      </c>
      <c r="AR290">
        <f t="shared" si="173"/>
        <v>347.032395566922</v>
      </c>
      <c r="AS290">
        <f t="shared" si="173"/>
        <v>339.040149006623</v>
      </c>
      <c r="AT290">
        <f t="shared" si="173"/>
        <v>293.551987153753</v>
      </c>
      <c r="AU290">
        <f t="shared" si="173"/>
        <v>360.046091015169</v>
      </c>
      <c r="AV290">
        <f t="shared" si="173"/>
        <v>360.722086236114</v>
      </c>
      <c r="AW290">
        <f t="shared" si="173"/>
        <v>376.052468573511</v>
      </c>
      <c r="AX290">
        <f t="shared" si="173"/>
        <v>349.884893354486</v>
      </c>
      <c r="AY290">
        <f t="shared" si="173"/>
        <v>380.102883466985</v>
      </c>
      <c r="AZ290">
        <f t="shared" si="173"/>
        <v>380.492401717872</v>
      </c>
      <c r="BA290">
        <f t="shared" si="173"/>
        <v>300.452787985301</v>
      </c>
      <c r="BB290">
        <f t="shared" si="173"/>
        <v>373.55567584287</v>
      </c>
      <c r="BC290">
        <f t="shared" si="173"/>
        <v>324.87518706974</v>
      </c>
      <c r="BD290">
        <f t="shared" si="123"/>
        <v>1.58361672798744</v>
      </c>
    </row>
    <row r="291" spans="1:56">
      <c r="A291">
        <f>VLOOKUP(C291,SelectCntr!$A$2:$C$52,3,0)</f>
        <v>2</v>
      </c>
      <c r="B291" t="str">
        <f t="shared" si="163"/>
        <v>Ethiopia</v>
      </c>
      <c r="C291">
        <f t="shared" si="163"/>
        <v>238</v>
      </c>
      <c r="D291" t="str">
        <f t="shared" si="163"/>
        <v>Ethiopia</v>
      </c>
      <c r="F291" s="16" t="s">
        <v>192</v>
      </c>
      <c r="G291" t="e">
        <f t="shared" ref="G291:AL291" si="174">G110*1000/G170</f>
        <v>#DIV/0!</v>
      </c>
      <c r="H291" t="e">
        <f t="shared" si="174"/>
        <v>#DIV/0!</v>
      </c>
      <c r="I291" t="e">
        <f t="shared" si="174"/>
        <v>#DIV/0!</v>
      </c>
      <c r="J291" t="e">
        <f t="shared" si="174"/>
        <v>#DIV/0!</v>
      </c>
      <c r="K291" t="e">
        <f t="shared" si="174"/>
        <v>#DIV/0!</v>
      </c>
      <c r="L291" t="e">
        <f t="shared" si="174"/>
        <v>#DIV/0!</v>
      </c>
      <c r="M291" t="e">
        <f t="shared" si="174"/>
        <v>#DIV/0!</v>
      </c>
      <c r="N291" t="e">
        <f t="shared" si="174"/>
        <v>#DIV/0!</v>
      </c>
      <c r="O291" t="e">
        <f t="shared" si="174"/>
        <v>#DIV/0!</v>
      </c>
      <c r="P291" t="e">
        <f t="shared" si="174"/>
        <v>#DIV/0!</v>
      </c>
      <c r="Q291" t="e">
        <f t="shared" si="174"/>
        <v>#DIV/0!</v>
      </c>
      <c r="R291" t="e">
        <f t="shared" si="174"/>
        <v>#DIV/0!</v>
      </c>
      <c r="S291" t="e">
        <f t="shared" si="174"/>
        <v>#DIV/0!</v>
      </c>
      <c r="T291" t="e">
        <f t="shared" si="174"/>
        <v>#DIV/0!</v>
      </c>
      <c r="U291" t="e">
        <f t="shared" si="174"/>
        <v>#DIV/0!</v>
      </c>
      <c r="V291" t="e">
        <f t="shared" si="174"/>
        <v>#DIV/0!</v>
      </c>
      <c r="W291" t="e">
        <f t="shared" si="174"/>
        <v>#DIV/0!</v>
      </c>
      <c r="X291" t="e">
        <f t="shared" si="174"/>
        <v>#DIV/0!</v>
      </c>
      <c r="Y291" t="e">
        <f t="shared" si="174"/>
        <v>#DIV/0!</v>
      </c>
      <c r="Z291" t="e">
        <f t="shared" si="174"/>
        <v>#DIV/0!</v>
      </c>
      <c r="AA291" t="e">
        <f t="shared" si="174"/>
        <v>#DIV/0!</v>
      </c>
      <c r="AB291" t="e">
        <f t="shared" si="174"/>
        <v>#DIV/0!</v>
      </c>
      <c r="AC291" t="e">
        <f t="shared" si="174"/>
        <v>#DIV/0!</v>
      </c>
      <c r="AD291" t="e">
        <f t="shared" si="174"/>
        <v>#DIV/0!</v>
      </c>
      <c r="AE291" t="e">
        <f t="shared" si="174"/>
        <v>#DIV/0!</v>
      </c>
      <c r="AF291" t="e">
        <f t="shared" si="174"/>
        <v>#DIV/0!</v>
      </c>
      <c r="AG291" t="e">
        <f t="shared" si="174"/>
        <v>#DIV/0!</v>
      </c>
      <c r="AH291" t="e">
        <f t="shared" si="174"/>
        <v>#DIV/0!</v>
      </c>
      <c r="AI291" t="e">
        <f t="shared" si="174"/>
        <v>#DIV/0!</v>
      </c>
      <c r="AJ291" t="e">
        <f t="shared" si="174"/>
        <v>#DIV/0!</v>
      </c>
      <c r="AK291" t="e">
        <f t="shared" si="174"/>
        <v>#DIV/0!</v>
      </c>
      <c r="AL291" t="e">
        <f t="shared" si="174"/>
        <v>#DIV/0!</v>
      </c>
      <c r="AM291">
        <f t="shared" ref="AM291:BC291" si="175">AM110*1000/AM170</f>
        <v>208.699722788849</v>
      </c>
      <c r="AN291">
        <f t="shared" si="175"/>
        <v>204.185215108059</v>
      </c>
      <c r="AO291">
        <f t="shared" si="175"/>
        <v>218.086138855055</v>
      </c>
      <c r="AP291">
        <f t="shared" si="175"/>
        <v>243.445648078372</v>
      </c>
      <c r="AQ291">
        <f t="shared" si="175"/>
        <v>238.861671075436</v>
      </c>
      <c r="AR291">
        <f t="shared" si="175"/>
        <v>220.09022556391</v>
      </c>
      <c r="AS291">
        <f t="shared" si="175"/>
        <v>227.842191122177</v>
      </c>
      <c r="AT291">
        <f t="shared" si="175"/>
        <v>227.862489084785</v>
      </c>
      <c r="AU291">
        <f t="shared" si="175"/>
        <v>242.024219222245</v>
      </c>
      <c r="AV291">
        <f t="shared" si="175"/>
        <v>240.31652989449</v>
      </c>
      <c r="AW291">
        <f t="shared" si="175"/>
        <v>240.231410912676</v>
      </c>
      <c r="AX291">
        <f t="shared" si="175"/>
        <v>248.998159125216</v>
      </c>
      <c r="AY291">
        <f t="shared" si="175"/>
        <v>266.64757441328</v>
      </c>
      <c r="AZ291">
        <f t="shared" si="175"/>
        <v>266.88576936558</v>
      </c>
      <c r="BA291">
        <f t="shared" si="175"/>
        <v>260.409590579587</v>
      </c>
      <c r="BB291">
        <f t="shared" si="175"/>
        <v>267.293727402395</v>
      </c>
      <c r="BC291">
        <f t="shared" si="175"/>
        <v>288.034913444426</v>
      </c>
      <c r="BD291" t="e">
        <f t="shared" si="123"/>
        <v>#VALUE!</v>
      </c>
    </row>
    <row r="292" spans="1:56">
      <c r="A292">
        <f>VLOOKUP(C292,SelectCntr!$A$2:$C$52,3,0)</f>
        <v>2</v>
      </c>
      <c r="B292" t="str">
        <f t="shared" si="163"/>
        <v>Democratic Republic of the Congo</v>
      </c>
      <c r="C292">
        <f t="shared" si="163"/>
        <v>250</v>
      </c>
      <c r="D292" t="str">
        <f t="shared" si="163"/>
        <v>Democratic Republic of the Congo</v>
      </c>
      <c r="F292" s="16" t="s">
        <v>192</v>
      </c>
      <c r="G292">
        <f t="shared" ref="G292:AL292" si="176">G111*1000/G171</f>
        <v>468.676079839572</v>
      </c>
      <c r="H292">
        <f t="shared" si="176"/>
        <v>465.410043412282</v>
      </c>
      <c r="I292">
        <f t="shared" si="176"/>
        <v>460.871649461186</v>
      </c>
      <c r="J292">
        <f t="shared" si="176"/>
        <v>454.105776671571</v>
      </c>
      <c r="K292">
        <f t="shared" si="176"/>
        <v>443.071594787914</v>
      </c>
      <c r="L292">
        <f t="shared" si="176"/>
        <v>438.967948990685</v>
      </c>
      <c r="M292">
        <f t="shared" si="176"/>
        <v>444.764403699658</v>
      </c>
      <c r="N292">
        <f t="shared" si="176"/>
        <v>458.061435527068</v>
      </c>
      <c r="O292">
        <f t="shared" si="176"/>
        <v>457.502501259219</v>
      </c>
      <c r="P292">
        <f t="shared" si="176"/>
        <v>462.170973351545</v>
      </c>
      <c r="Q292">
        <f t="shared" si="176"/>
        <v>452.738942603843</v>
      </c>
      <c r="R292">
        <f t="shared" si="176"/>
        <v>452.214357931312</v>
      </c>
      <c r="S292">
        <f t="shared" si="176"/>
        <v>456.004510240918</v>
      </c>
      <c r="T292">
        <f t="shared" si="176"/>
        <v>456.70381425331</v>
      </c>
      <c r="U292">
        <f t="shared" si="176"/>
        <v>457.651985766222</v>
      </c>
      <c r="V292">
        <f t="shared" si="176"/>
        <v>453.953575501063</v>
      </c>
      <c r="W292">
        <f t="shared" si="176"/>
        <v>446.816603679156</v>
      </c>
      <c r="X292">
        <f t="shared" si="176"/>
        <v>423.081526811267</v>
      </c>
      <c r="Y292">
        <f t="shared" si="176"/>
        <v>433.429622072633</v>
      </c>
      <c r="Z292">
        <f t="shared" si="176"/>
        <v>441.955756929638</v>
      </c>
      <c r="AA292">
        <f t="shared" si="176"/>
        <v>439.18922093175</v>
      </c>
      <c r="AB292">
        <f t="shared" si="176"/>
        <v>452.770145817345</v>
      </c>
      <c r="AC292">
        <f t="shared" si="176"/>
        <v>455.103897731545</v>
      </c>
      <c r="AD292">
        <f t="shared" si="176"/>
        <v>457.226063503739</v>
      </c>
      <c r="AE292">
        <f t="shared" si="176"/>
        <v>461.94749460561</v>
      </c>
      <c r="AF292">
        <f t="shared" si="176"/>
        <v>461.668540641837</v>
      </c>
      <c r="AG292">
        <f t="shared" si="176"/>
        <v>461.914913083257</v>
      </c>
      <c r="AH292">
        <f t="shared" si="176"/>
        <v>463.789309228881</v>
      </c>
      <c r="AI292">
        <f t="shared" si="176"/>
        <v>465.309272747038</v>
      </c>
      <c r="AJ292">
        <f t="shared" si="176"/>
        <v>472.150845665962</v>
      </c>
      <c r="AK292">
        <f t="shared" si="176"/>
        <v>472.892882818116</v>
      </c>
      <c r="AL292">
        <f t="shared" si="176"/>
        <v>472.047671397162</v>
      </c>
      <c r="AM292">
        <f t="shared" ref="AM292:BC292" si="177">AM111*1000/AM171</f>
        <v>460.041315100378</v>
      </c>
      <c r="AN292">
        <f t="shared" si="177"/>
        <v>455.851412429379</v>
      </c>
      <c r="AO292">
        <f t="shared" si="177"/>
        <v>369.009821920323</v>
      </c>
      <c r="AP292">
        <f t="shared" si="177"/>
        <v>360.35560169721</v>
      </c>
      <c r="AQ292">
        <f t="shared" si="177"/>
        <v>346.75852550975</v>
      </c>
      <c r="AR292">
        <f t="shared" si="177"/>
        <v>348.00720625714</v>
      </c>
      <c r="AS292">
        <f t="shared" si="177"/>
        <v>334.285330327727</v>
      </c>
      <c r="AT292">
        <f t="shared" si="177"/>
        <v>322.367795450658</v>
      </c>
      <c r="AU292">
        <f t="shared" si="177"/>
        <v>309.3977148618</v>
      </c>
      <c r="AV292">
        <f t="shared" si="177"/>
        <v>296.606998764924</v>
      </c>
      <c r="AW292">
        <f t="shared" si="177"/>
        <v>291.882338729162</v>
      </c>
      <c r="AX292">
        <f t="shared" si="177"/>
        <v>286.43637936458</v>
      </c>
      <c r="AY292">
        <f t="shared" si="177"/>
        <v>280.68117502307</v>
      </c>
      <c r="AZ292">
        <f t="shared" si="177"/>
        <v>274.808709410081</v>
      </c>
      <c r="BA292">
        <f t="shared" si="177"/>
        <v>272.570622308035</v>
      </c>
      <c r="BB292">
        <f t="shared" si="177"/>
        <v>268.244656794806</v>
      </c>
      <c r="BC292">
        <f t="shared" si="177"/>
        <v>259.844813991829</v>
      </c>
      <c r="BD292">
        <f t="shared" si="123"/>
        <v>-1.078516772718</v>
      </c>
    </row>
    <row r="293" spans="1:56">
      <c r="A293">
        <f>VLOOKUP(C293,SelectCntr!$A$2:$C$52,3,0)</f>
        <v>3</v>
      </c>
      <c r="B293" t="str">
        <f t="shared" si="163"/>
        <v>Zambia</v>
      </c>
      <c r="C293">
        <f t="shared" si="163"/>
        <v>251</v>
      </c>
      <c r="D293" t="str">
        <f t="shared" si="163"/>
        <v>Zambia</v>
      </c>
      <c r="F293" s="16" t="s">
        <v>192</v>
      </c>
      <c r="G293">
        <f t="shared" ref="G293:AL293" si="178">G112*1000/G172</f>
        <v>331.560754589753</v>
      </c>
      <c r="H293">
        <f t="shared" si="178"/>
        <v>323.471772683</v>
      </c>
      <c r="I293">
        <f t="shared" si="178"/>
        <v>314.018807086373</v>
      </c>
      <c r="J293">
        <f t="shared" si="178"/>
        <v>330.283066932917</v>
      </c>
      <c r="K293">
        <f t="shared" si="178"/>
        <v>334.54890115183</v>
      </c>
      <c r="L293">
        <f t="shared" si="178"/>
        <v>357.843110650754</v>
      </c>
      <c r="M293">
        <f t="shared" si="178"/>
        <v>354.288882699581</v>
      </c>
      <c r="N293">
        <f t="shared" si="178"/>
        <v>357.367325913619</v>
      </c>
      <c r="O293">
        <f t="shared" si="178"/>
        <v>356.275698318315</v>
      </c>
      <c r="P293">
        <f t="shared" si="178"/>
        <v>340.939412728602</v>
      </c>
      <c r="Q293">
        <f t="shared" si="178"/>
        <v>383.560590443027</v>
      </c>
      <c r="R293">
        <f t="shared" si="178"/>
        <v>427.689596124499</v>
      </c>
      <c r="S293">
        <f t="shared" si="178"/>
        <v>377.765366460916</v>
      </c>
      <c r="T293">
        <f t="shared" si="178"/>
        <v>388.655773759364</v>
      </c>
      <c r="U293">
        <f t="shared" si="178"/>
        <v>446.654316318821</v>
      </c>
      <c r="V293">
        <f t="shared" si="178"/>
        <v>488.09561470679</v>
      </c>
      <c r="W293">
        <f t="shared" si="178"/>
        <v>458.037312251084</v>
      </c>
      <c r="X293">
        <f t="shared" si="178"/>
        <v>412.101229389419</v>
      </c>
      <c r="Y293">
        <f t="shared" si="178"/>
        <v>356.058283137538</v>
      </c>
      <c r="Z293">
        <f t="shared" si="178"/>
        <v>362.408631153068</v>
      </c>
      <c r="AA293">
        <f t="shared" si="178"/>
        <v>354.609150326797</v>
      </c>
      <c r="AB293">
        <f t="shared" si="178"/>
        <v>328.579345088161</v>
      </c>
      <c r="AC293">
        <f t="shared" si="178"/>
        <v>333.677986658581</v>
      </c>
      <c r="AD293">
        <f t="shared" si="178"/>
        <v>325.672313084112</v>
      </c>
      <c r="AE293">
        <f t="shared" si="178"/>
        <v>339.376116071429</v>
      </c>
      <c r="AF293">
        <f t="shared" si="178"/>
        <v>342.360533333333</v>
      </c>
      <c r="AG293">
        <f t="shared" si="178"/>
        <v>322.880673125956</v>
      </c>
      <c r="AH293">
        <f t="shared" si="178"/>
        <v>389.631167562286</v>
      </c>
      <c r="AI293">
        <f t="shared" si="178"/>
        <v>376.458509142053</v>
      </c>
      <c r="AJ293">
        <f t="shared" si="178"/>
        <v>337.963431151242</v>
      </c>
      <c r="AK293">
        <f t="shared" si="178"/>
        <v>344.949145111793</v>
      </c>
      <c r="AL293">
        <f t="shared" si="178"/>
        <v>281.577452667814</v>
      </c>
      <c r="AM293">
        <f t="shared" ref="AM293:BC293" si="179">AM112*1000/AM172</f>
        <v>370.750422297297</v>
      </c>
      <c r="AN293">
        <f t="shared" si="179"/>
        <v>324.939733998337</v>
      </c>
      <c r="AO293">
        <f t="shared" si="179"/>
        <v>283.723560636995</v>
      </c>
      <c r="AP293">
        <f t="shared" si="179"/>
        <v>334.08646917534</v>
      </c>
      <c r="AQ293">
        <f t="shared" si="179"/>
        <v>315.080455259027</v>
      </c>
      <c r="AR293">
        <f t="shared" si="179"/>
        <v>298.995761078998</v>
      </c>
      <c r="AS293">
        <f t="shared" si="179"/>
        <v>349.904202953427</v>
      </c>
      <c r="AT293">
        <f t="shared" si="179"/>
        <v>328.266294227188</v>
      </c>
      <c r="AU293">
        <f t="shared" si="179"/>
        <v>323.432293577982</v>
      </c>
      <c r="AV293">
        <f t="shared" si="179"/>
        <v>325.477914554671</v>
      </c>
      <c r="AW293">
        <f t="shared" si="179"/>
        <v>370.07469621158</v>
      </c>
      <c r="AX293">
        <f t="shared" si="179"/>
        <v>376.668309859155</v>
      </c>
      <c r="AY293">
        <f t="shared" si="179"/>
        <v>386.721914008322</v>
      </c>
      <c r="AZ293">
        <f t="shared" si="179"/>
        <v>391.44971019434</v>
      </c>
      <c r="BA293">
        <f t="shared" si="179"/>
        <v>385.604270937604</v>
      </c>
      <c r="BB293">
        <f t="shared" si="179"/>
        <v>382.085509138381</v>
      </c>
      <c r="BC293">
        <f t="shared" si="179"/>
        <v>418.238444373605</v>
      </c>
      <c r="BD293">
        <f t="shared" si="123"/>
        <v>-0.0377493530617223</v>
      </c>
    </row>
    <row r="294" spans="1:56">
      <c r="A294">
        <f t="shared" ref="A294:A299" si="180">A113</f>
        <v>2</v>
      </c>
      <c r="B294" t="str">
        <f t="shared" si="163"/>
        <v>Eastern&amp;Central A</v>
      </c>
      <c r="C294">
        <f t="shared" si="163"/>
        <v>0</v>
      </c>
      <c r="D294" t="str">
        <f t="shared" si="163"/>
        <v>Eastern&amp;Central A</v>
      </c>
      <c r="F294" s="16" t="s">
        <v>192</v>
      </c>
      <c r="G294">
        <f t="shared" ref="G294:AL294" si="181">G113*1000/G173</f>
        <v>462.137993597787</v>
      </c>
      <c r="H294">
        <f t="shared" si="181"/>
        <v>469.328065691984</v>
      </c>
      <c r="I294">
        <f t="shared" si="181"/>
        <v>471.083324811646</v>
      </c>
      <c r="J294">
        <f t="shared" si="181"/>
        <v>467.960531227072</v>
      </c>
      <c r="K294">
        <f t="shared" si="181"/>
        <v>458.978643368809</v>
      </c>
      <c r="L294">
        <f t="shared" si="181"/>
        <v>465.288886331107</v>
      </c>
      <c r="M294">
        <f t="shared" si="181"/>
        <v>482.898764468858</v>
      </c>
      <c r="N294">
        <f t="shared" si="181"/>
        <v>478.95450085104</v>
      </c>
      <c r="O294">
        <f t="shared" si="181"/>
        <v>494.401769426637</v>
      </c>
      <c r="P294">
        <f t="shared" si="181"/>
        <v>512.130941742335</v>
      </c>
      <c r="Q294">
        <f t="shared" si="181"/>
        <v>499.291097239442</v>
      </c>
      <c r="R294">
        <f t="shared" si="181"/>
        <v>495.951544612599</v>
      </c>
      <c r="S294">
        <f t="shared" si="181"/>
        <v>491.222475788218</v>
      </c>
      <c r="T294">
        <f t="shared" si="181"/>
        <v>495.564791131038</v>
      </c>
      <c r="U294">
        <f t="shared" si="181"/>
        <v>498.815409393133</v>
      </c>
      <c r="V294">
        <f t="shared" si="181"/>
        <v>493.64320681404</v>
      </c>
      <c r="W294">
        <f t="shared" si="181"/>
        <v>498.075430436551</v>
      </c>
      <c r="X294">
        <f t="shared" si="181"/>
        <v>491.496362932394</v>
      </c>
      <c r="Y294">
        <f t="shared" si="181"/>
        <v>473.270067652098</v>
      </c>
      <c r="Z294">
        <f t="shared" si="181"/>
        <v>471.833779958483</v>
      </c>
      <c r="AA294">
        <f t="shared" si="181"/>
        <v>476.975311821627</v>
      </c>
      <c r="AB294">
        <f t="shared" si="181"/>
        <v>474.803568226645</v>
      </c>
      <c r="AC294">
        <f t="shared" si="181"/>
        <v>480.010954452539</v>
      </c>
      <c r="AD294">
        <f t="shared" si="181"/>
        <v>450.432045535882</v>
      </c>
      <c r="AE294">
        <f t="shared" si="181"/>
        <v>464.435411380334</v>
      </c>
      <c r="AF294">
        <f t="shared" si="181"/>
        <v>464.969258064516</v>
      </c>
      <c r="AG294">
        <f t="shared" si="181"/>
        <v>451.012287438289</v>
      </c>
      <c r="AH294">
        <f t="shared" si="181"/>
        <v>458.273121915555</v>
      </c>
      <c r="AI294">
        <f t="shared" si="181"/>
        <v>453.153228672986</v>
      </c>
      <c r="AJ294">
        <f t="shared" si="181"/>
        <v>445.866731994121</v>
      </c>
      <c r="AK294">
        <f t="shared" si="181"/>
        <v>452.264701756355</v>
      </c>
      <c r="AL294">
        <f t="shared" si="181"/>
        <v>443.913952756767</v>
      </c>
      <c r="AM294">
        <f t="shared" ref="AM294:BC294" si="182">AM113*1000/AM173</f>
        <v>422.330607507804</v>
      </c>
      <c r="AN294">
        <f t="shared" si="182"/>
        <v>418.201816150488</v>
      </c>
      <c r="AO294">
        <f t="shared" si="182"/>
        <v>415.679133559391</v>
      </c>
      <c r="AP294">
        <f t="shared" si="182"/>
        <v>419.420826756117</v>
      </c>
      <c r="AQ294">
        <f t="shared" si="182"/>
        <v>409.315241841387</v>
      </c>
      <c r="AR294">
        <f t="shared" si="182"/>
        <v>411.484998181242</v>
      </c>
      <c r="AS294">
        <f t="shared" si="182"/>
        <v>414.97704583963</v>
      </c>
      <c r="AT294">
        <f t="shared" si="182"/>
        <v>404.51091946961</v>
      </c>
      <c r="AU294">
        <f t="shared" si="182"/>
        <v>421.559128766407</v>
      </c>
      <c r="AV294">
        <f t="shared" si="182"/>
        <v>430.011295108644</v>
      </c>
      <c r="AW294">
        <f t="shared" si="182"/>
        <v>423.644117921738</v>
      </c>
      <c r="AX294">
        <f t="shared" si="182"/>
        <v>426.90420704779</v>
      </c>
      <c r="AY294">
        <f t="shared" si="182"/>
        <v>431.723335106069</v>
      </c>
      <c r="AZ294">
        <f t="shared" si="182"/>
        <v>435.364840648965</v>
      </c>
      <c r="BA294">
        <f t="shared" si="182"/>
        <v>429.707959187515</v>
      </c>
      <c r="BB294">
        <f t="shared" si="182"/>
        <v>420.404300304275</v>
      </c>
      <c r="BC294">
        <f t="shared" si="182"/>
        <v>424.418577085747</v>
      </c>
      <c r="BD294">
        <f t="shared" si="123"/>
        <v>-0.372778205294499</v>
      </c>
    </row>
    <row r="295" spans="1:56">
      <c r="A295">
        <f t="shared" si="180"/>
        <v>1</v>
      </c>
      <c r="B295" t="str">
        <f t="shared" si="163"/>
        <v>Western A</v>
      </c>
      <c r="C295">
        <f t="shared" si="163"/>
        <v>0</v>
      </c>
      <c r="D295" t="str">
        <f t="shared" si="163"/>
        <v>Western A</v>
      </c>
      <c r="F295" s="16" t="s">
        <v>192</v>
      </c>
      <c r="G295">
        <f t="shared" ref="G295:AL295" si="183">G114*1000/G174</f>
        <v>580.266226222774</v>
      </c>
      <c r="H295">
        <f t="shared" si="183"/>
        <v>595.0844545071</v>
      </c>
      <c r="I295">
        <f t="shared" si="183"/>
        <v>613.013583098209</v>
      </c>
      <c r="J295">
        <f t="shared" si="183"/>
        <v>628.907406269483</v>
      </c>
      <c r="K295">
        <f t="shared" si="183"/>
        <v>628.3694457124</v>
      </c>
      <c r="L295">
        <f t="shared" si="183"/>
        <v>621.566459712449</v>
      </c>
      <c r="M295">
        <f t="shared" si="183"/>
        <v>638.339983262131</v>
      </c>
      <c r="N295">
        <f t="shared" si="183"/>
        <v>638.531643444515</v>
      </c>
      <c r="O295">
        <f t="shared" si="183"/>
        <v>670.157594537412</v>
      </c>
      <c r="P295">
        <f t="shared" si="183"/>
        <v>692.714868181089</v>
      </c>
      <c r="Q295">
        <f t="shared" si="183"/>
        <v>666.162378214126</v>
      </c>
      <c r="R295">
        <f t="shared" si="183"/>
        <v>610.837368871624</v>
      </c>
      <c r="S295">
        <f t="shared" si="183"/>
        <v>617.305029435118</v>
      </c>
      <c r="T295">
        <f t="shared" si="183"/>
        <v>666.207064764289</v>
      </c>
      <c r="U295">
        <f t="shared" si="183"/>
        <v>669.124948444365</v>
      </c>
      <c r="V295">
        <f t="shared" si="183"/>
        <v>641.361454634029</v>
      </c>
      <c r="W295">
        <f t="shared" si="183"/>
        <v>621.879711268079</v>
      </c>
      <c r="X295">
        <f t="shared" si="183"/>
        <v>627.745889065554</v>
      </c>
      <c r="Y295">
        <f t="shared" si="183"/>
        <v>632.968310022852</v>
      </c>
      <c r="Z295">
        <f t="shared" si="183"/>
        <v>645.216636938544</v>
      </c>
      <c r="AA295">
        <f t="shared" si="183"/>
        <v>653.774788440045</v>
      </c>
      <c r="AB295">
        <f t="shared" si="183"/>
        <v>651.054951390163</v>
      </c>
      <c r="AC295">
        <f t="shared" si="183"/>
        <v>638.386954389407</v>
      </c>
      <c r="AD295">
        <f t="shared" si="183"/>
        <v>654.685121988489</v>
      </c>
      <c r="AE295">
        <f t="shared" si="183"/>
        <v>688.70123574622</v>
      </c>
      <c r="AF295">
        <f t="shared" si="183"/>
        <v>719.079208166097</v>
      </c>
      <c r="AG295">
        <f t="shared" si="183"/>
        <v>710.314006482903</v>
      </c>
      <c r="AH295">
        <f t="shared" si="183"/>
        <v>771.380225311601</v>
      </c>
      <c r="AI295">
        <f t="shared" si="183"/>
        <v>803.15996324309</v>
      </c>
      <c r="AJ295">
        <f t="shared" si="183"/>
        <v>813.142466768561</v>
      </c>
      <c r="AK295">
        <f t="shared" si="183"/>
        <v>890.34916875427</v>
      </c>
      <c r="AL295">
        <f t="shared" si="183"/>
        <v>909.833531110763</v>
      </c>
      <c r="AM295">
        <f t="shared" ref="AM295:BC295" si="184">AM114*1000/AM174</f>
        <v>931.61246725804</v>
      </c>
      <c r="AN295">
        <f t="shared" si="184"/>
        <v>949.222080284069</v>
      </c>
      <c r="AO295">
        <f t="shared" si="184"/>
        <v>971.878307554647</v>
      </c>
      <c r="AP295">
        <f t="shared" si="184"/>
        <v>1011.47016255899</v>
      </c>
      <c r="AQ295">
        <f t="shared" si="184"/>
        <v>1022.78438339186</v>
      </c>
      <c r="AR295">
        <f t="shared" si="184"/>
        <v>1068.60737032741</v>
      </c>
      <c r="AS295">
        <f t="shared" si="184"/>
        <v>1092.11701722375</v>
      </c>
      <c r="AT295">
        <f t="shared" si="184"/>
        <v>1081.42625675114</v>
      </c>
      <c r="AU295">
        <f t="shared" si="184"/>
        <v>1088.56703986892</v>
      </c>
      <c r="AV295">
        <f t="shared" si="184"/>
        <v>1109.58551783825</v>
      </c>
      <c r="AW295">
        <f t="shared" si="184"/>
        <v>1152.29647879316</v>
      </c>
      <c r="AX295">
        <f t="shared" si="184"/>
        <v>1179.77866173642</v>
      </c>
      <c r="AY295">
        <f t="shared" si="184"/>
        <v>1221.81349630011</v>
      </c>
      <c r="AZ295">
        <f t="shared" si="184"/>
        <v>1246.9436762838</v>
      </c>
      <c r="BA295">
        <f t="shared" si="184"/>
        <v>1175.62981370901</v>
      </c>
      <c r="BB295">
        <f t="shared" si="184"/>
        <v>1263.767619517</v>
      </c>
      <c r="BC295">
        <f t="shared" si="184"/>
        <v>1165.11835539538</v>
      </c>
      <c r="BD295">
        <f t="shared" si="123"/>
        <v>1.70285159115739</v>
      </c>
    </row>
    <row r="296" spans="1:56">
      <c r="A296">
        <f t="shared" si="180"/>
        <v>3</v>
      </c>
      <c r="B296" t="str">
        <f t="shared" si="163"/>
        <v>Southern A</v>
      </c>
      <c r="C296">
        <f t="shared" si="163"/>
        <v>0</v>
      </c>
      <c r="D296" t="str">
        <f t="shared" si="163"/>
        <v>Southern A</v>
      </c>
      <c r="F296" s="16" t="s">
        <v>192</v>
      </c>
      <c r="G296">
        <f t="shared" ref="G296:AL296" si="185">G115*1000/G175</f>
        <v>743.190921324177</v>
      </c>
      <c r="H296">
        <f t="shared" si="185"/>
        <v>746.175400794596</v>
      </c>
      <c r="I296">
        <f t="shared" si="185"/>
        <v>761.766219591806</v>
      </c>
      <c r="J296">
        <f t="shared" si="185"/>
        <v>754.793836005475</v>
      </c>
      <c r="K296">
        <f t="shared" si="185"/>
        <v>768.377915388056</v>
      </c>
      <c r="L296">
        <f t="shared" si="185"/>
        <v>789.214441494506</v>
      </c>
      <c r="M296">
        <f t="shared" si="185"/>
        <v>877.273376665315</v>
      </c>
      <c r="N296">
        <f t="shared" si="185"/>
        <v>805.0984587312</v>
      </c>
      <c r="O296">
        <f t="shared" si="185"/>
        <v>848.261312293488</v>
      </c>
      <c r="P296">
        <f t="shared" si="185"/>
        <v>821.974669336006</v>
      </c>
      <c r="Q296">
        <f t="shared" si="185"/>
        <v>897.844645926323</v>
      </c>
      <c r="R296">
        <f t="shared" si="185"/>
        <v>942.882086093643</v>
      </c>
      <c r="S296">
        <f t="shared" si="185"/>
        <v>854.253550822038</v>
      </c>
      <c r="T296">
        <f t="shared" si="185"/>
        <v>943.339470889105</v>
      </c>
      <c r="U296">
        <f t="shared" si="185"/>
        <v>887.420926995448</v>
      </c>
      <c r="V296">
        <f t="shared" si="185"/>
        <v>879.947966587045</v>
      </c>
      <c r="W296">
        <f t="shared" si="185"/>
        <v>888.951457319183</v>
      </c>
      <c r="X296">
        <f t="shared" si="185"/>
        <v>896.507787826996</v>
      </c>
      <c r="Y296">
        <f t="shared" si="185"/>
        <v>867.688522327381</v>
      </c>
      <c r="Z296">
        <f t="shared" si="185"/>
        <v>876.228995263027</v>
      </c>
      <c r="AA296">
        <f t="shared" si="185"/>
        <v>914.724589166159</v>
      </c>
      <c r="AB296">
        <f t="shared" si="185"/>
        <v>843.530390351138</v>
      </c>
      <c r="AC296">
        <f t="shared" si="185"/>
        <v>749.379672625958</v>
      </c>
      <c r="AD296">
        <f t="shared" si="185"/>
        <v>784.392042863657</v>
      </c>
      <c r="AE296">
        <f t="shared" si="185"/>
        <v>817.225340278945</v>
      </c>
      <c r="AF296">
        <f t="shared" si="185"/>
        <v>804.450099359682</v>
      </c>
      <c r="AG296">
        <f t="shared" si="185"/>
        <v>805.567691301504</v>
      </c>
      <c r="AH296">
        <f t="shared" si="185"/>
        <v>824.938555246848</v>
      </c>
      <c r="AI296">
        <f t="shared" si="185"/>
        <v>831.361519543718</v>
      </c>
      <c r="AJ296">
        <f t="shared" si="185"/>
        <v>808.230765295682</v>
      </c>
      <c r="AK296">
        <f t="shared" si="185"/>
        <v>800.998550289942</v>
      </c>
      <c r="AL296">
        <f t="shared" si="185"/>
        <v>677.865072003905</v>
      </c>
      <c r="AM296">
        <f t="shared" ref="AM296:BC296" si="186">AM115*1000/AM175</f>
        <v>756.92047296653</v>
      </c>
      <c r="AN296">
        <f t="shared" si="186"/>
        <v>757.577942340832</v>
      </c>
      <c r="AO296">
        <f t="shared" si="186"/>
        <v>695.358838568298</v>
      </c>
      <c r="AP296">
        <f t="shared" si="186"/>
        <v>787.254813289156</v>
      </c>
      <c r="AQ296">
        <f t="shared" si="186"/>
        <v>778.824191279887</v>
      </c>
      <c r="AR296">
        <f t="shared" si="186"/>
        <v>763.52233706699</v>
      </c>
      <c r="AS296">
        <f t="shared" si="186"/>
        <v>785.508158309547</v>
      </c>
      <c r="AT296">
        <f t="shared" si="186"/>
        <v>835.18784831343</v>
      </c>
      <c r="AU296">
        <f t="shared" si="186"/>
        <v>809.328366218113</v>
      </c>
      <c r="AV296">
        <f t="shared" si="186"/>
        <v>799.611415803372</v>
      </c>
      <c r="AW296">
        <f t="shared" si="186"/>
        <v>806.029939161063</v>
      </c>
      <c r="AX296">
        <f t="shared" si="186"/>
        <v>816.307592190889</v>
      </c>
      <c r="AY296">
        <f t="shared" si="186"/>
        <v>824.655359987567</v>
      </c>
      <c r="AZ296">
        <f t="shared" si="186"/>
        <v>826.953383343539</v>
      </c>
      <c r="BA296">
        <f t="shared" si="186"/>
        <v>830.515677870517</v>
      </c>
      <c r="BB296">
        <f t="shared" si="186"/>
        <v>869.962722133964</v>
      </c>
      <c r="BC296">
        <f t="shared" si="186"/>
        <v>866.395342932792</v>
      </c>
      <c r="BD296">
        <f t="shared" si="123"/>
        <v>-0.0507463397444452</v>
      </c>
    </row>
    <row r="297" spans="1:56">
      <c r="A297">
        <f t="shared" si="180"/>
        <v>0</v>
      </c>
      <c r="B297" t="str">
        <f t="shared" si="163"/>
        <v>SSA</v>
      </c>
      <c r="C297">
        <f t="shared" si="163"/>
        <v>0</v>
      </c>
      <c r="D297" t="str">
        <f t="shared" si="163"/>
        <v>SSA</v>
      </c>
      <c r="F297" s="16" t="s">
        <v>192</v>
      </c>
      <c r="G297">
        <f t="shared" ref="G297:AL299" si="187">G116*1000/G176</f>
        <v>552.445163087883</v>
      </c>
      <c r="H297">
        <f t="shared" si="187"/>
        <v>561.636414335135</v>
      </c>
      <c r="I297">
        <f t="shared" si="187"/>
        <v>571.506394561052</v>
      </c>
      <c r="J297">
        <f t="shared" si="187"/>
        <v>574.732388578947</v>
      </c>
      <c r="K297">
        <f t="shared" si="187"/>
        <v>572.212042363723</v>
      </c>
      <c r="L297">
        <f t="shared" si="187"/>
        <v>575.484205393974</v>
      </c>
      <c r="M297">
        <f t="shared" si="187"/>
        <v>603.441704351546</v>
      </c>
      <c r="N297">
        <f t="shared" si="187"/>
        <v>590.02903597345</v>
      </c>
      <c r="O297">
        <f t="shared" si="187"/>
        <v>615.523455785214</v>
      </c>
      <c r="P297">
        <f t="shared" si="187"/>
        <v>627.910592319235</v>
      </c>
      <c r="Q297">
        <f t="shared" si="187"/>
        <v>622.981268655314</v>
      </c>
      <c r="R297">
        <f t="shared" si="187"/>
        <v>607.202555530047</v>
      </c>
      <c r="S297">
        <f t="shared" si="187"/>
        <v>593.264843279706</v>
      </c>
      <c r="T297">
        <f t="shared" si="187"/>
        <v>626.390380255545</v>
      </c>
      <c r="U297">
        <f t="shared" si="187"/>
        <v>619.881685194713</v>
      </c>
      <c r="V297">
        <f t="shared" si="187"/>
        <v>605.675533272074</v>
      </c>
      <c r="W297">
        <f t="shared" si="187"/>
        <v>601.780145521704</v>
      </c>
      <c r="X297">
        <f t="shared" si="187"/>
        <v>601.319094157537</v>
      </c>
      <c r="Y297">
        <f t="shared" si="187"/>
        <v>589.246154452632</v>
      </c>
      <c r="Z297">
        <f t="shared" si="187"/>
        <v>593.524802897129</v>
      </c>
      <c r="AA297">
        <f t="shared" si="187"/>
        <v>604.653655205507</v>
      </c>
      <c r="AB297">
        <f t="shared" si="187"/>
        <v>591.558142684314</v>
      </c>
      <c r="AC297">
        <f t="shared" si="187"/>
        <v>575.203160609862</v>
      </c>
      <c r="AD297">
        <f t="shared" si="187"/>
        <v>570.609685770939</v>
      </c>
      <c r="AE297">
        <f t="shared" si="187"/>
        <v>593.519522905293</v>
      </c>
      <c r="AF297">
        <f t="shared" si="187"/>
        <v>601.146989491857</v>
      </c>
      <c r="AG297">
        <f t="shared" si="187"/>
        <v>590.192630536433</v>
      </c>
      <c r="AH297">
        <f t="shared" si="187"/>
        <v>616.300361652179</v>
      </c>
      <c r="AI297">
        <f t="shared" si="187"/>
        <v>624.240485930333</v>
      </c>
      <c r="AJ297">
        <f t="shared" si="187"/>
        <v>619.51567466925</v>
      </c>
      <c r="AK297">
        <f t="shared" si="187"/>
        <v>646.145978490806</v>
      </c>
      <c r="AL297">
        <f t="shared" si="187"/>
        <v>629.087104636949</v>
      </c>
      <c r="AM297">
        <f t="shared" ref="AM297:BC299" si="188">AM116*1000/AM176</f>
        <v>635.639739118748</v>
      </c>
      <c r="AN297">
        <f t="shared" si="188"/>
        <v>638.154708814724</v>
      </c>
      <c r="AO297">
        <f t="shared" si="188"/>
        <v>633.649224360622</v>
      </c>
      <c r="AP297">
        <f t="shared" si="188"/>
        <v>660.598059524676</v>
      </c>
      <c r="AQ297">
        <f t="shared" si="188"/>
        <v>656.277935124275</v>
      </c>
      <c r="AR297">
        <f t="shared" si="188"/>
        <v>668.221177352069</v>
      </c>
      <c r="AS297">
        <f t="shared" si="188"/>
        <v>679.25871532229</v>
      </c>
      <c r="AT297">
        <f t="shared" si="188"/>
        <v>675.930873355253</v>
      </c>
      <c r="AU297">
        <f t="shared" si="188"/>
        <v>682.22588592683</v>
      </c>
      <c r="AV297">
        <f t="shared" si="188"/>
        <v>690.40740067865</v>
      </c>
      <c r="AW297">
        <f t="shared" si="188"/>
        <v>699.3268282037</v>
      </c>
      <c r="AX297">
        <f t="shared" si="188"/>
        <v>709.086272525372</v>
      </c>
      <c r="AY297">
        <f t="shared" si="188"/>
        <v>723.766493576577</v>
      </c>
      <c r="AZ297">
        <f t="shared" si="188"/>
        <v>732.378011608677</v>
      </c>
      <c r="BA297">
        <f t="shared" si="188"/>
        <v>707.198909807495</v>
      </c>
      <c r="BB297">
        <f t="shared" si="188"/>
        <v>732.252795050399</v>
      </c>
      <c r="BC297">
        <f t="shared" si="188"/>
        <v>703.777691329774</v>
      </c>
      <c r="BD297">
        <f t="shared" si="123"/>
        <v>0.462786855033093</v>
      </c>
    </row>
    <row r="298" spans="1:56">
      <c r="A298">
        <f t="shared" si="180"/>
        <v>0</v>
      </c>
      <c r="B298" t="str">
        <f t="shared" si="163"/>
        <v>Southern A - SA</v>
      </c>
      <c r="C298">
        <f t="shared" si="163"/>
        <v>0</v>
      </c>
      <c r="D298" t="str">
        <f t="shared" si="163"/>
        <v>Southern A - SA</v>
      </c>
      <c r="F298" s="16" t="s">
        <v>192</v>
      </c>
      <c r="G298">
        <f t="shared" si="187"/>
        <v>406.99635819637</v>
      </c>
      <c r="H298">
        <f t="shared" si="187"/>
        <v>411.450979225289</v>
      </c>
      <c r="I298">
        <f t="shared" si="187"/>
        <v>410.425573688649</v>
      </c>
      <c r="J298">
        <f t="shared" si="187"/>
        <v>426.095697718869</v>
      </c>
      <c r="K298">
        <f t="shared" si="187"/>
        <v>424.972477116921</v>
      </c>
      <c r="L298">
        <f t="shared" si="187"/>
        <v>433.295868332555</v>
      </c>
      <c r="M298">
        <f t="shared" si="187"/>
        <v>451.985372938337</v>
      </c>
      <c r="N298">
        <f t="shared" si="187"/>
        <v>437.618200858066</v>
      </c>
      <c r="O298">
        <f t="shared" si="187"/>
        <v>467.565511059804</v>
      </c>
      <c r="P298">
        <f t="shared" si="187"/>
        <v>454.827517994802</v>
      </c>
      <c r="Q298">
        <f t="shared" si="187"/>
        <v>491.295946991103</v>
      </c>
      <c r="R298">
        <f t="shared" si="187"/>
        <v>510.138849024172</v>
      </c>
      <c r="S298">
        <f t="shared" si="187"/>
        <v>490.749307338943</v>
      </c>
      <c r="T298">
        <f t="shared" si="187"/>
        <v>500.618266057963</v>
      </c>
      <c r="U298">
        <f t="shared" si="187"/>
        <v>455.97060674814</v>
      </c>
      <c r="V298">
        <f t="shared" si="187"/>
        <v>455.765538788319</v>
      </c>
      <c r="W298">
        <f t="shared" si="187"/>
        <v>440.749833041802</v>
      </c>
      <c r="X298">
        <f t="shared" si="187"/>
        <v>426.745107351246</v>
      </c>
      <c r="Y298">
        <f t="shared" si="187"/>
        <v>405.536682006081</v>
      </c>
      <c r="Z298">
        <f t="shared" si="187"/>
        <v>399.22011358914</v>
      </c>
      <c r="AA298">
        <f t="shared" si="187"/>
        <v>405.675374645606</v>
      </c>
      <c r="AB298">
        <f t="shared" si="187"/>
        <v>385.439715845557</v>
      </c>
      <c r="AC298">
        <f t="shared" si="187"/>
        <v>354.407236335643</v>
      </c>
      <c r="AD298">
        <f t="shared" si="187"/>
        <v>363.634058882738</v>
      </c>
      <c r="AE298">
        <f t="shared" si="187"/>
        <v>381.594270897642</v>
      </c>
      <c r="AF298">
        <f t="shared" si="187"/>
        <v>381.095105064982</v>
      </c>
      <c r="AG298">
        <f t="shared" si="187"/>
        <v>363.301370682947</v>
      </c>
      <c r="AH298">
        <f t="shared" si="187"/>
        <v>386.724000702288</v>
      </c>
      <c r="AI298">
        <f t="shared" si="187"/>
        <v>375.757360928478</v>
      </c>
      <c r="AJ298">
        <f t="shared" si="187"/>
        <v>366.81387309022</v>
      </c>
      <c r="AK298">
        <f t="shared" si="187"/>
        <v>361.341159845644</v>
      </c>
      <c r="AL298">
        <f t="shared" si="187"/>
        <v>307.784185997246</v>
      </c>
      <c r="AM298">
        <f t="shared" si="188"/>
        <v>350.82522066794</v>
      </c>
      <c r="AN298">
        <f t="shared" si="188"/>
        <v>336.904457637352</v>
      </c>
      <c r="AO298">
        <f t="shared" si="188"/>
        <v>338.409448818898</v>
      </c>
      <c r="AP298">
        <f t="shared" si="188"/>
        <v>380.643070403544</v>
      </c>
      <c r="AQ298">
        <f t="shared" si="188"/>
        <v>371.44468024901</v>
      </c>
      <c r="AR298">
        <f t="shared" si="188"/>
        <v>384.24490646416</v>
      </c>
      <c r="AS298">
        <f t="shared" si="188"/>
        <v>388.106068193199</v>
      </c>
      <c r="AT298">
        <f t="shared" si="188"/>
        <v>405.679980342224</v>
      </c>
      <c r="AU298">
        <f t="shared" si="188"/>
        <v>415.266646170063</v>
      </c>
      <c r="AV298">
        <f t="shared" si="188"/>
        <v>380.882322491588</v>
      </c>
      <c r="AW298">
        <f t="shared" si="188"/>
        <v>397.777019002375</v>
      </c>
      <c r="AX298">
        <f t="shared" si="188"/>
        <v>403.030150125104</v>
      </c>
      <c r="AY298">
        <f t="shared" si="188"/>
        <v>395.86214953271</v>
      </c>
      <c r="AZ298">
        <f t="shared" si="188"/>
        <v>418.077914753042</v>
      </c>
      <c r="BA298">
        <f t="shared" si="188"/>
        <v>425.480404551201</v>
      </c>
      <c r="BB298">
        <f t="shared" si="188"/>
        <v>422.455971797156</v>
      </c>
      <c r="BC298">
        <f t="shared" si="188"/>
        <v>437.306451612903</v>
      </c>
      <c r="BD298">
        <f t="shared" si="123"/>
        <v>-0.334285825759717</v>
      </c>
    </row>
    <row r="299" spans="1:56">
      <c r="A299">
        <f t="shared" si="180"/>
        <v>0</v>
      </c>
      <c r="B299" t="str">
        <f t="shared" si="163"/>
        <v>Ethiopia + Eritrea</v>
      </c>
      <c r="C299">
        <f t="shared" si="163"/>
        <v>0</v>
      </c>
      <c r="D299" t="str">
        <f t="shared" si="163"/>
        <v>Ethiopia + Eritrea</v>
      </c>
      <c r="F299" s="16" t="s">
        <v>192</v>
      </c>
      <c r="G299">
        <f t="shared" si="187"/>
        <v>334.961282483937</v>
      </c>
      <c r="H299">
        <f t="shared" si="187"/>
        <v>335.786994992944</v>
      </c>
      <c r="I299">
        <f t="shared" si="187"/>
        <v>332.371639129757</v>
      </c>
      <c r="J299">
        <f t="shared" si="187"/>
        <v>335.853049613043</v>
      </c>
      <c r="K299">
        <f t="shared" si="187"/>
        <v>332.3302967466</v>
      </c>
      <c r="L299">
        <f t="shared" si="187"/>
        <v>333.163786775336</v>
      </c>
      <c r="M299">
        <f t="shared" si="187"/>
        <v>334.477360242904</v>
      </c>
      <c r="N299">
        <f t="shared" si="187"/>
        <v>332.858587329106</v>
      </c>
      <c r="O299">
        <f t="shared" si="187"/>
        <v>336.280993254757</v>
      </c>
      <c r="P299">
        <f t="shared" si="187"/>
        <v>338.446519866279</v>
      </c>
      <c r="Q299">
        <f t="shared" si="187"/>
        <v>321.713067559641</v>
      </c>
      <c r="R299">
        <f t="shared" si="187"/>
        <v>313.948222251231</v>
      </c>
      <c r="S299">
        <f t="shared" si="187"/>
        <v>298.892191519199</v>
      </c>
      <c r="T299">
        <f t="shared" si="187"/>
        <v>289.153128696454</v>
      </c>
      <c r="U299">
        <f t="shared" si="187"/>
        <v>274.409774206391</v>
      </c>
      <c r="V299">
        <f t="shared" si="187"/>
        <v>286.301563073826</v>
      </c>
      <c r="W299">
        <f t="shared" si="187"/>
        <v>288.458751788173</v>
      </c>
      <c r="X299">
        <f t="shared" si="187"/>
        <v>283.622342176785</v>
      </c>
      <c r="Y299">
        <f t="shared" si="187"/>
        <v>306.231836952551</v>
      </c>
      <c r="Z299">
        <f t="shared" si="187"/>
        <v>328.543097566523</v>
      </c>
      <c r="AA299">
        <f t="shared" si="187"/>
        <v>314.518760680586</v>
      </c>
      <c r="AB299">
        <f t="shared" si="187"/>
        <v>306.879579252811</v>
      </c>
      <c r="AC299">
        <f t="shared" si="187"/>
        <v>318.780413754148</v>
      </c>
      <c r="AD299">
        <f t="shared" si="187"/>
        <v>280.793889461037</v>
      </c>
      <c r="AE299">
        <f t="shared" si="187"/>
        <v>259.172767591183</v>
      </c>
      <c r="AF299">
        <f t="shared" si="187"/>
        <v>278.715225023939</v>
      </c>
      <c r="AG299">
        <f t="shared" si="187"/>
        <v>259.077325617189</v>
      </c>
      <c r="AH299">
        <f t="shared" si="187"/>
        <v>258.274838173288</v>
      </c>
      <c r="AI299">
        <f t="shared" si="187"/>
        <v>255.008422620753</v>
      </c>
      <c r="AJ299">
        <f t="shared" si="187"/>
        <v>254.733163773084</v>
      </c>
      <c r="AK299">
        <f t="shared" si="187"/>
        <v>255.876141156372</v>
      </c>
      <c r="AL299">
        <f t="shared" si="187"/>
        <v>234.558925163753</v>
      </c>
      <c r="AM299">
        <f t="shared" si="188"/>
        <v>205.674375716493</v>
      </c>
      <c r="AN299">
        <f t="shared" si="188"/>
        <v>203.759182493011</v>
      </c>
      <c r="AO299">
        <f t="shared" si="188"/>
        <v>216.393292966931</v>
      </c>
      <c r="AP299">
        <f t="shared" si="188"/>
        <v>240.245043258832</v>
      </c>
      <c r="AQ299">
        <f t="shared" si="188"/>
        <v>235.800034920773</v>
      </c>
      <c r="AR299">
        <f t="shared" si="188"/>
        <v>220.75159801888</v>
      </c>
      <c r="AS299">
        <f t="shared" si="188"/>
        <v>226.773825172527</v>
      </c>
      <c r="AT299">
        <f t="shared" si="188"/>
        <v>225.022276144636</v>
      </c>
      <c r="AU299">
        <f t="shared" si="188"/>
        <v>238.971988903445</v>
      </c>
      <c r="AV299">
        <f t="shared" si="188"/>
        <v>235.62788439997</v>
      </c>
      <c r="AW299">
        <f t="shared" si="188"/>
        <v>236.076608377684</v>
      </c>
      <c r="AX299">
        <f t="shared" si="188"/>
        <v>244.274285915048</v>
      </c>
      <c r="AY299">
        <f t="shared" si="188"/>
        <v>262.374974407971</v>
      </c>
      <c r="AZ299">
        <f t="shared" si="188"/>
        <v>262.272936852656</v>
      </c>
      <c r="BA299">
        <f t="shared" si="188"/>
        <v>256.69020345913</v>
      </c>
      <c r="BB299">
        <f t="shared" si="188"/>
        <v>260.433898412297</v>
      </c>
      <c r="BC299">
        <f t="shared" si="188"/>
        <v>281.393021318607</v>
      </c>
      <c r="BD299">
        <f t="shared" si="123"/>
        <v>-0.845578519703161</v>
      </c>
    </row>
    <row r="303" ht="12.75" spans="1:1">
      <c r="A303" s="64" t="s">
        <v>193</v>
      </c>
    </row>
    <row r="304" spans="1:55">
      <c r="A304">
        <f>VLOOKUP(C304,SelectCntr!$A$2:$C$52,3,0)</f>
        <v>3</v>
      </c>
      <c r="B304" t="str">
        <f t="shared" ref="B304:D323" si="189">B182</f>
        <v>Angola</v>
      </c>
      <c r="C304">
        <f t="shared" si="189"/>
        <v>7</v>
      </c>
      <c r="D304" t="str">
        <f t="shared" si="189"/>
        <v>Angola</v>
      </c>
      <c r="F304" s="16" t="s">
        <v>190</v>
      </c>
      <c r="G304">
        <f>IF(ISERROR(LN(G182)),0,LN(G182))</f>
        <v>2.73143179907654</v>
      </c>
      <c r="H304">
        <f t="shared" ref="H304:BC309" si="190">IF(ISERROR(LN(H182)),0,LN(H182))</f>
        <v>2.78403003089029</v>
      </c>
      <c r="I304">
        <f t="shared" si="190"/>
        <v>2.76713669056171</v>
      </c>
      <c r="J304">
        <f t="shared" si="190"/>
        <v>2.83718850894861</v>
      </c>
      <c r="K304">
        <f t="shared" si="190"/>
        <v>2.87148641276027</v>
      </c>
      <c r="L304">
        <f t="shared" si="190"/>
        <v>2.90729670877115</v>
      </c>
      <c r="M304">
        <f t="shared" si="190"/>
        <v>2.93126702053113</v>
      </c>
      <c r="N304">
        <f t="shared" si="190"/>
        <v>2.91012371107276</v>
      </c>
      <c r="O304">
        <f t="shared" si="190"/>
        <v>2.97433037910309</v>
      </c>
      <c r="P304">
        <f t="shared" si="190"/>
        <v>3.00449208893818</v>
      </c>
      <c r="Q304">
        <f t="shared" si="190"/>
        <v>3.02604209993746</v>
      </c>
      <c r="R304">
        <f t="shared" si="190"/>
        <v>2.98976147760761</v>
      </c>
      <c r="S304">
        <f t="shared" si="190"/>
        <v>3.01483218497282</v>
      </c>
      <c r="T304">
        <f t="shared" si="190"/>
        <v>3.02705823086987</v>
      </c>
      <c r="U304">
        <f t="shared" si="190"/>
        <v>2.92388422975792</v>
      </c>
      <c r="V304">
        <f t="shared" si="190"/>
        <v>2.77266836405357</v>
      </c>
      <c r="W304">
        <f t="shared" si="190"/>
        <v>2.73752490177981</v>
      </c>
      <c r="X304">
        <f t="shared" si="190"/>
        <v>2.71456574497465</v>
      </c>
      <c r="Y304">
        <f t="shared" si="190"/>
        <v>2.66143505098027</v>
      </c>
      <c r="Z304">
        <f t="shared" si="190"/>
        <v>2.67261715551248</v>
      </c>
      <c r="AA304">
        <f t="shared" si="190"/>
        <v>2.62342930407333</v>
      </c>
      <c r="AB304">
        <f t="shared" si="190"/>
        <v>2.63930763716848</v>
      </c>
      <c r="AC304">
        <f t="shared" si="190"/>
        <v>2.64767818073168</v>
      </c>
      <c r="AD304">
        <f t="shared" si="190"/>
        <v>2.65893580700075</v>
      </c>
      <c r="AE304">
        <f t="shared" si="190"/>
        <v>2.66948619957614</v>
      </c>
      <c r="AF304">
        <f t="shared" si="190"/>
        <v>2.70298693548428</v>
      </c>
      <c r="AG304">
        <f t="shared" si="190"/>
        <v>2.70896144429744</v>
      </c>
      <c r="AH304">
        <f t="shared" si="190"/>
        <v>2.71168343178658</v>
      </c>
      <c r="AI304">
        <f t="shared" si="190"/>
        <v>2.70807314797201</v>
      </c>
      <c r="AJ304">
        <f t="shared" si="190"/>
        <v>2.70599154349767</v>
      </c>
      <c r="AK304">
        <f t="shared" si="190"/>
        <v>2.74965873452666</v>
      </c>
      <c r="AL304">
        <f t="shared" si="190"/>
        <v>2.79645311466843</v>
      </c>
      <c r="AM304">
        <f t="shared" si="190"/>
        <v>2.79334725376115</v>
      </c>
      <c r="AN304">
        <f t="shared" si="190"/>
        <v>2.91630281616356</v>
      </c>
      <c r="AO304">
        <f t="shared" si="190"/>
        <v>2.91672535986377</v>
      </c>
      <c r="AP304">
        <f t="shared" si="190"/>
        <v>2.95364404963749</v>
      </c>
      <c r="AQ304">
        <f t="shared" si="190"/>
        <v>2.95914406785348</v>
      </c>
      <c r="AR304">
        <f t="shared" si="190"/>
        <v>3.0916528551445</v>
      </c>
      <c r="AS304">
        <f t="shared" si="190"/>
        <v>3.05042973101819</v>
      </c>
      <c r="AT304">
        <f t="shared" si="190"/>
        <v>3.17246421465709</v>
      </c>
      <c r="AU304">
        <f t="shared" si="190"/>
        <v>3.2889474375205</v>
      </c>
      <c r="AV304">
        <f t="shared" si="190"/>
        <v>3.38633119363359</v>
      </c>
      <c r="AW304">
        <f t="shared" si="190"/>
        <v>3.42523900324362</v>
      </c>
      <c r="AX304">
        <f t="shared" si="190"/>
        <v>3.39302392735821</v>
      </c>
      <c r="AY304">
        <f t="shared" si="190"/>
        <v>3.56072342701303</v>
      </c>
      <c r="AZ304">
        <f t="shared" si="190"/>
        <v>3.55543880280484</v>
      </c>
      <c r="BA304">
        <f t="shared" si="190"/>
        <v>3.63694892644533</v>
      </c>
      <c r="BB304">
        <f t="shared" si="190"/>
        <v>3.67298770385063</v>
      </c>
      <c r="BC304">
        <f t="shared" si="190"/>
        <v>3.84470948891707</v>
      </c>
    </row>
    <row r="305" spans="1:55">
      <c r="A305">
        <f>VLOOKUP(C305,SelectCntr!$A$2:$C$52,3,0)</f>
        <v>3</v>
      </c>
      <c r="B305" t="str">
        <f t="shared" si="189"/>
        <v>Botswana</v>
      </c>
      <c r="C305">
        <f t="shared" si="189"/>
        <v>20</v>
      </c>
      <c r="D305" t="str">
        <f t="shared" si="189"/>
        <v>Botswana</v>
      </c>
      <c r="F305" s="16" t="s">
        <v>190</v>
      </c>
      <c r="G305">
        <f t="shared" ref="G305:V360" si="191">IF(ISERROR(LN(G183)),0,LN(G183))</f>
        <v>1.62878752312729</v>
      </c>
      <c r="H305">
        <f t="shared" si="191"/>
        <v>1.64116620629026</v>
      </c>
      <c r="I305">
        <f t="shared" si="191"/>
        <v>1.73487038530789</v>
      </c>
      <c r="J305">
        <f t="shared" si="191"/>
        <v>1.84140454081189</v>
      </c>
      <c r="K305">
        <f t="shared" si="191"/>
        <v>1.82909419019002</v>
      </c>
      <c r="L305">
        <f t="shared" si="191"/>
        <v>1.85677429425651</v>
      </c>
      <c r="M305">
        <f t="shared" si="191"/>
        <v>1.88636800473009</v>
      </c>
      <c r="N305">
        <f t="shared" si="191"/>
        <v>1.85693067636205</v>
      </c>
      <c r="O305">
        <f t="shared" si="191"/>
        <v>1.87463508795073</v>
      </c>
      <c r="P305">
        <f t="shared" si="191"/>
        <v>1.95261249216856</v>
      </c>
      <c r="Q305">
        <f t="shared" si="191"/>
        <v>2.03740493942965</v>
      </c>
      <c r="R305">
        <f t="shared" si="191"/>
        <v>2.03397439288475</v>
      </c>
      <c r="S305">
        <f t="shared" si="191"/>
        <v>1.98137166151662</v>
      </c>
      <c r="T305">
        <f t="shared" si="191"/>
        <v>2.01240112807369</v>
      </c>
      <c r="U305">
        <f t="shared" si="191"/>
        <v>1.98165370851956</v>
      </c>
      <c r="V305">
        <f t="shared" si="191"/>
        <v>2.0903721222098</v>
      </c>
      <c r="W305">
        <f t="shared" si="190"/>
        <v>2.04502332276773</v>
      </c>
      <c r="X305">
        <f t="shared" si="190"/>
        <v>1.85711443654204</v>
      </c>
      <c r="Y305">
        <f t="shared" si="190"/>
        <v>2.08924738586594</v>
      </c>
      <c r="Z305">
        <f t="shared" si="190"/>
        <v>1.84180312347937</v>
      </c>
      <c r="AA305">
        <f t="shared" si="190"/>
        <v>2.05767423698062</v>
      </c>
      <c r="AB305">
        <f t="shared" si="190"/>
        <v>2.10534199921039</v>
      </c>
      <c r="AC305">
        <f t="shared" si="190"/>
        <v>2.03589069015712</v>
      </c>
      <c r="AD305">
        <f t="shared" si="190"/>
        <v>2.13010128128482</v>
      </c>
      <c r="AE305">
        <f t="shared" si="190"/>
        <v>2.10074533841265</v>
      </c>
      <c r="AF305">
        <f t="shared" si="190"/>
        <v>2.08485722428154</v>
      </c>
      <c r="AG305">
        <f t="shared" si="190"/>
        <v>1.97750357111534</v>
      </c>
      <c r="AH305">
        <f t="shared" si="190"/>
        <v>2.03897341468396</v>
      </c>
      <c r="AI305">
        <f t="shared" si="190"/>
        <v>2.07245534030398</v>
      </c>
      <c r="AJ305">
        <f t="shared" si="190"/>
        <v>2.14356343178911</v>
      </c>
      <c r="AK305">
        <f t="shared" si="190"/>
        <v>2.21225415386183</v>
      </c>
      <c r="AL305">
        <f t="shared" si="190"/>
        <v>2.18293580488829</v>
      </c>
      <c r="AM305">
        <f t="shared" si="190"/>
        <v>2.17905653845582</v>
      </c>
      <c r="AN305">
        <f t="shared" si="190"/>
        <v>2.10160766641459</v>
      </c>
      <c r="AO305">
        <f t="shared" si="190"/>
        <v>2.2700740659954</v>
      </c>
      <c r="AP305">
        <f t="shared" si="190"/>
        <v>2.19734094269447</v>
      </c>
      <c r="AQ305">
        <f t="shared" si="190"/>
        <v>2.13084261760544</v>
      </c>
      <c r="AR305">
        <f t="shared" si="190"/>
        <v>2.08232631126995</v>
      </c>
      <c r="AS305">
        <f t="shared" si="190"/>
        <v>1.9713250971972</v>
      </c>
      <c r="AT305">
        <f t="shared" si="190"/>
        <v>2.06085040673902</v>
      </c>
      <c r="AU305">
        <f t="shared" si="190"/>
        <v>2.14739011841516</v>
      </c>
      <c r="AV305">
        <f t="shared" si="190"/>
        <v>2.08160323379462</v>
      </c>
      <c r="AW305">
        <f t="shared" si="190"/>
        <v>2.10658174799322</v>
      </c>
      <c r="AX305">
        <f t="shared" si="190"/>
        <v>2.18529563465738</v>
      </c>
      <c r="AY305">
        <f t="shared" si="190"/>
        <v>2.20764858093313</v>
      </c>
      <c r="AZ305">
        <f t="shared" si="190"/>
        <v>2.19791352438059</v>
      </c>
      <c r="BA305">
        <f t="shared" si="190"/>
        <v>2.23192127552168</v>
      </c>
      <c r="BB305">
        <f t="shared" si="190"/>
        <v>2.34311598673506</v>
      </c>
      <c r="BC305">
        <f t="shared" si="190"/>
        <v>2.34324373780563</v>
      </c>
    </row>
    <row r="306" spans="1:55">
      <c r="A306">
        <f>VLOOKUP(C306,SelectCntr!$A$2:$C$52,3,0)</f>
        <v>2</v>
      </c>
      <c r="B306" t="str">
        <f t="shared" si="189"/>
        <v>Burundi</v>
      </c>
      <c r="C306">
        <f t="shared" si="189"/>
        <v>29</v>
      </c>
      <c r="D306" t="str">
        <f t="shared" si="189"/>
        <v>Burundi</v>
      </c>
      <c r="F306" s="16" t="s">
        <v>190</v>
      </c>
      <c r="G306">
        <f t="shared" si="191"/>
        <v>6.07651678089935</v>
      </c>
      <c r="H306">
        <f t="shared" si="190"/>
        <v>6.09263738575621</v>
      </c>
      <c r="I306">
        <f t="shared" si="190"/>
        <v>6.08144661653306</v>
      </c>
      <c r="J306">
        <f t="shared" si="190"/>
        <v>6.16006199372015</v>
      </c>
      <c r="K306">
        <f t="shared" si="190"/>
        <v>6.14743900930114</v>
      </c>
      <c r="L306">
        <f t="shared" si="190"/>
        <v>6.14969058308359</v>
      </c>
      <c r="M306">
        <f t="shared" si="190"/>
        <v>6.17700036794351</v>
      </c>
      <c r="N306">
        <f t="shared" si="190"/>
        <v>6.19132824087735</v>
      </c>
      <c r="O306">
        <f t="shared" si="190"/>
        <v>6.19696566785265</v>
      </c>
      <c r="P306">
        <f t="shared" si="190"/>
        <v>6.18870146082949</v>
      </c>
      <c r="Q306">
        <f t="shared" si="190"/>
        <v>6.18892179193891</v>
      </c>
      <c r="R306">
        <f t="shared" si="190"/>
        <v>6.10120971512287</v>
      </c>
      <c r="S306">
        <f t="shared" si="190"/>
        <v>6.16178289471286</v>
      </c>
      <c r="T306">
        <f t="shared" si="190"/>
        <v>6.13102214801732</v>
      </c>
      <c r="U306">
        <f t="shared" si="190"/>
        <v>6.13531159443425</v>
      </c>
      <c r="V306">
        <f t="shared" si="190"/>
        <v>6.13966632142837</v>
      </c>
      <c r="W306">
        <f t="shared" si="190"/>
        <v>6.13799988006377</v>
      </c>
      <c r="X306">
        <f t="shared" si="190"/>
        <v>6.08960673298235</v>
      </c>
      <c r="Y306">
        <f t="shared" si="190"/>
        <v>6.08192004717294</v>
      </c>
      <c r="Z306">
        <f t="shared" si="190"/>
        <v>6.02279920339395</v>
      </c>
      <c r="AA306">
        <f t="shared" si="190"/>
        <v>6.11361873015101</v>
      </c>
      <c r="AB306">
        <f t="shared" si="190"/>
        <v>6.05227405245651</v>
      </c>
      <c r="AC306">
        <f t="shared" si="190"/>
        <v>6.05411846808165</v>
      </c>
      <c r="AD306">
        <f t="shared" si="190"/>
        <v>6.07430062838747</v>
      </c>
      <c r="AE306">
        <f t="shared" si="190"/>
        <v>6.13340810350064</v>
      </c>
      <c r="AF306">
        <f t="shared" si="190"/>
        <v>6.16648838077628</v>
      </c>
      <c r="AG306">
        <f t="shared" si="190"/>
        <v>6.18922295438175</v>
      </c>
      <c r="AH306">
        <f t="shared" si="190"/>
        <v>6.20416990269077</v>
      </c>
      <c r="AI306">
        <f t="shared" si="190"/>
        <v>6.19501268664574</v>
      </c>
      <c r="AJ306">
        <f t="shared" si="190"/>
        <v>6.27278854883964</v>
      </c>
      <c r="AK306">
        <f t="shared" si="190"/>
        <v>6.27182932423648</v>
      </c>
      <c r="AL306">
        <f t="shared" si="190"/>
        <v>6.29142375809715</v>
      </c>
      <c r="AM306">
        <f t="shared" si="190"/>
        <v>6.27846654396616</v>
      </c>
      <c r="AN306">
        <f t="shared" si="190"/>
        <v>6.22583612290864</v>
      </c>
      <c r="AO306">
        <f t="shared" si="190"/>
        <v>6.22491319271303</v>
      </c>
      <c r="AP306">
        <f t="shared" si="190"/>
        <v>6.20004193901801</v>
      </c>
      <c r="AQ306">
        <f t="shared" si="190"/>
        <v>6.17191818832363</v>
      </c>
      <c r="AR306">
        <f t="shared" si="190"/>
        <v>6.09582603192669</v>
      </c>
      <c r="AS306">
        <f t="shared" si="190"/>
        <v>6.14892475280885</v>
      </c>
      <c r="AT306">
        <f t="shared" si="190"/>
        <v>6.0918633314848</v>
      </c>
      <c r="AU306">
        <f t="shared" si="190"/>
        <v>6.14056552601134</v>
      </c>
      <c r="AV306">
        <f t="shared" si="190"/>
        <v>6.15542712546102</v>
      </c>
      <c r="AW306">
        <f t="shared" si="190"/>
        <v>6.15613348659525</v>
      </c>
      <c r="AX306">
        <f t="shared" si="190"/>
        <v>6.17120388236765</v>
      </c>
      <c r="AY306">
        <f t="shared" si="190"/>
        <v>6.18150647877783</v>
      </c>
      <c r="AZ306">
        <f t="shared" si="190"/>
        <v>6.23415336963584</v>
      </c>
      <c r="BA306">
        <f t="shared" si="190"/>
        <v>6.24713689645728</v>
      </c>
      <c r="BB306">
        <f t="shared" si="190"/>
        <v>6.23405631749206</v>
      </c>
      <c r="BC306">
        <f t="shared" si="190"/>
        <v>5.91053951221436</v>
      </c>
    </row>
    <row r="307" spans="1:55">
      <c r="A307">
        <f>VLOOKUP(C307,SelectCntr!$A$2:$C$52,3,0)</f>
        <v>1</v>
      </c>
      <c r="B307" t="str">
        <f t="shared" si="189"/>
        <v>Cameroon</v>
      </c>
      <c r="C307">
        <f t="shared" si="189"/>
        <v>32</v>
      </c>
      <c r="D307" t="str">
        <f t="shared" si="189"/>
        <v>Cameroon</v>
      </c>
      <c r="F307" s="16" t="s">
        <v>190</v>
      </c>
      <c r="G307">
        <f t="shared" si="191"/>
        <v>5.46628913875616</v>
      </c>
      <c r="H307">
        <f t="shared" si="190"/>
        <v>5.49453116396263</v>
      </c>
      <c r="I307">
        <f t="shared" si="190"/>
        <v>5.54689526631862</v>
      </c>
      <c r="J307">
        <f t="shared" si="190"/>
        <v>5.56952240510535</v>
      </c>
      <c r="K307">
        <f t="shared" si="190"/>
        <v>5.52673841780126</v>
      </c>
      <c r="L307">
        <f t="shared" si="190"/>
        <v>5.55284571659827</v>
      </c>
      <c r="M307">
        <f t="shared" si="190"/>
        <v>5.6203840879748</v>
      </c>
      <c r="N307">
        <f t="shared" si="190"/>
        <v>5.65993756762417</v>
      </c>
      <c r="O307">
        <f t="shared" si="190"/>
        <v>5.63575196100197</v>
      </c>
      <c r="P307">
        <f t="shared" si="190"/>
        <v>5.70200578188117</v>
      </c>
      <c r="Q307">
        <f t="shared" si="190"/>
        <v>5.69237404930788</v>
      </c>
      <c r="R307">
        <f t="shared" si="190"/>
        <v>5.75550492262709</v>
      </c>
      <c r="S307">
        <f t="shared" si="190"/>
        <v>5.74978558736558</v>
      </c>
      <c r="T307">
        <f t="shared" si="190"/>
        <v>5.80236449388497</v>
      </c>
      <c r="U307">
        <f t="shared" si="190"/>
        <v>5.76872818067373</v>
      </c>
      <c r="V307">
        <f t="shared" si="190"/>
        <v>5.74499154521101</v>
      </c>
      <c r="W307">
        <f t="shared" si="190"/>
        <v>5.75842722132003</v>
      </c>
      <c r="X307">
        <f t="shared" si="190"/>
        <v>5.74482843444302</v>
      </c>
      <c r="Y307">
        <f t="shared" si="190"/>
        <v>5.77157559223561</v>
      </c>
      <c r="Z307">
        <f t="shared" si="190"/>
        <v>5.78925459171808</v>
      </c>
      <c r="AA307">
        <f t="shared" si="190"/>
        <v>5.82940713304225</v>
      </c>
      <c r="AB307">
        <f t="shared" si="190"/>
        <v>5.83372267112676</v>
      </c>
      <c r="AC307">
        <f t="shared" si="190"/>
        <v>5.8164566268309</v>
      </c>
      <c r="AD307">
        <f t="shared" si="190"/>
        <v>5.93531205561945</v>
      </c>
      <c r="AE307">
        <f t="shared" si="190"/>
        <v>5.94203677481887</v>
      </c>
      <c r="AF307">
        <f t="shared" si="190"/>
        <v>5.98441118306364</v>
      </c>
      <c r="AG307">
        <f t="shared" si="190"/>
        <v>5.97414798227038</v>
      </c>
      <c r="AH307">
        <f t="shared" si="190"/>
        <v>5.99355075534132</v>
      </c>
      <c r="AI307">
        <f t="shared" si="190"/>
        <v>6.02264956652798</v>
      </c>
      <c r="AJ307">
        <f t="shared" si="190"/>
        <v>6.09497345579111</v>
      </c>
      <c r="AK307">
        <f t="shared" si="190"/>
        <v>6.06834078964865</v>
      </c>
      <c r="AL307">
        <f t="shared" si="190"/>
        <v>6.03854597060385</v>
      </c>
      <c r="AM307">
        <f t="shared" si="190"/>
        <v>6.05201233739683</v>
      </c>
      <c r="AN307">
        <f t="shared" si="190"/>
        <v>6.08764719340126</v>
      </c>
      <c r="AO307">
        <f t="shared" si="190"/>
        <v>6.11613322255705</v>
      </c>
      <c r="AP307">
        <f t="shared" si="190"/>
        <v>6.16813387020893</v>
      </c>
      <c r="AQ307">
        <f t="shared" si="190"/>
        <v>6.12479497141674</v>
      </c>
      <c r="AR307">
        <f t="shared" si="190"/>
        <v>6.16130266898364</v>
      </c>
      <c r="AS307">
        <f t="shared" si="190"/>
        <v>6.30191263310075</v>
      </c>
      <c r="AT307">
        <f t="shared" si="190"/>
        <v>6.28733900514139</v>
      </c>
      <c r="AU307">
        <f t="shared" si="190"/>
        <v>6.28213025246604</v>
      </c>
      <c r="AV307">
        <f t="shared" si="190"/>
        <v>6.24530045301466</v>
      </c>
      <c r="AW307">
        <f t="shared" si="190"/>
        <v>6.218440348236</v>
      </c>
      <c r="AX307">
        <f t="shared" si="190"/>
        <v>6.22609717150118</v>
      </c>
      <c r="AY307">
        <f t="shared" si="190"/>
        <v>6.29314540355702</v>
      </c>
      <c r="AZ307">
        <f t="shared" si="190"/>
        <v>6.31703847408784</v>
      </c>
      <c r="BA307">
        <f t="shared" si="190"/>
        <v>6.33743783397898</v>
      </c>
      <c r="BB307">
        <f t="shared" si="190"/>
        <v>6.34819431069424</v>
      </c>
      <c r="BC307">
        <f t="shared" si="190"/>
        <v>6.34514873669403</v>
      </c>
    </row>
    <row r="308" spans="1:55">
      <c r="A308">
        <f>VLOOKUP(C308,SelectCntr!$A$2:$C$52,3,0)</f>
        <v>1</v>
      </c>
      <c r="B308" t="str">
        <f t="shared" si="189"/>
        <v>Cape Verde</v>
      </c>
      <c r="C308">
        <f t="shared" si="189"/>
        <v>35</v>
      </c>
      <c r="D308" t="str">
        <f t="shared" si="189"/>
        <v>Cape Verde</v>
      </c>
      <c r="F308" s="16" t="s">
        <v>190</v>
      </c>
      <c r="G308">
        <f t="shared" si="191"/>
        <v>5.21478760946057</v>
      </c>
      <c r="H308">
        <f t="shared" si="190"/>
        <v>5.28362076927497</v>
      </c>
      <c r="I308">
        <f t="shared" si="190"/>
        <v>5.31973460443574</v>
      </c>
      <c r="J308">
        <f t="shared" si="190"/>
        <v>5.40480015533709</v>
      </c>
      <c r="K308">
        <f t="shared" si="190"/>
        <v>5.30658000551985</v>
      </c>
      <c r="L308">
        <f t="shared" si="190"/>
        <v>5.30055688680673</v>
      </c>
      <c r="M308">
        <f t="shared" si="190"/>
        <v>5.24481148715792</v>
      </c>
      <c r="N308">
        <f t="shared" si="190"/>
        <v>5.40304676826885</v>
      </c>
      <c r="O308">
        <f t="shared" si="190"/>
        <v>5.53009448257164</v>
      </c>
      <c r="P308">
        <f t="shared" si="190"/>
        <v>5.73571108886328</v>
      </c>
      <c r="Q308">
        <f t="shared" si="190"/>
        <v>5.6668666026876</v>
      </c>
      <c r="R308">
        <f t="shared" si="190"/>
        <v>5.64585455633592</v>
      </c>
      <c r="S308">
        <f t="shared" si="190"/>
        <v>5.65867945839905</v>
      </c>
      <c r="T308">
        <f t="shared" si="190"/>
        <v>5.50450290549835</v>
      </c>
      <c r="U308">
        <f t="shared" si="190"/>
        <v>5.47620432627413</v>
      </c>
      <c r="V308">
        <f t="shared" si="190"/>
        <v>5.4843340808884</v>
      </c>
      <c r="W308">
        <f t="shared" si="190"/>
        <v>5.75102160349709</v>
      </c>
      <c r="X308">
        <f t="shared" si="190"/>
        <v>5.7816587609999</v>
      </c>
      <c r="Y308">
        <f t="shared" si="190"/>
        <v>5.53333709489052</v>
      </c>
      <c r="Z308">
        <f t="shared" si="190"/>
        <v>5.57316617402328</v>
      </c>
      <c r="AA308">
        <f t="shared" si="190"/>
        <v>5.74194095025125</v>
      </c>
      <c r="AB308">
        <f t="shared" si="190"/>
        <v>5.65003567084684</v>
      </c>
      <c r="AC308">
        <f t="shared" si="190"/>
        <v>5.61532276281058</v>
      </c>
      <c r="AD308">
        <f t="shared" si="190"/>
        <v>5.64317273368143</v>
      </c>
      <c r="AE308">
        <f t="shared" si="190"/>
        <v>5.89149419884173</v>
      </c>
      <c r="AF308">
        <f t="shared" si="190"/>
        <v>5.64247405994976</v>
      </c>
      <c r="AG308">
        <f t="shared" si="190"/>
        <v>5.54500772384333</v>
      </c>
      <c r="AH308">
        <f t="shared" si="190"/>
        <v>5.63369619526176</v>
      </c>
      <c r="AI308">
        <f t="shared" si="190"/>
        <v>5.56947716569222</v>
      </c>
      <c r="AJ308">
        <f t="shared" si="190"/>
        <v>5.54344488022519</v>
      </c>
      <c r="AK308">
        <f t="shared" si="190"/>
        <v>5.48462542298183</v>
      </c>
      <c r="AL308">
        <f t="shared" si="190"/>
        <v>5.69352594164572</v>
      </c>
      <c r="AM308">
        <f t="shared" si="190"/>
        <v>5.73247967741986</v>
      </c>
      <c r="AN308">
        <f t="shared" si="190"/>
        <v>5.55709158515635</v>
      </c>
      <c r="AO308">
        <f t="shared" si="190"/>
        <v>5.78715398181986</v>
      </c>
      <c r="AP308">
        <f t="shared" si="190"/>
        <v>5.63806577955178</v>
      </c>
      <c r="AQ308">
        <f t="shared" si="190"/>
        <v>5.70903209299166</v>
      </c>
      <c r="AR308">
        <f t="shared" si="190"/>
        <v>5.86618650064668</v>
      </c>
      <c r="AS308">
        <f t="shared" si="190"/>
        <v>6.07649701690023</v>
      </c>
      <c r="AT308">
        <f t="shared" si="190"/>
        <v>5.98837759188915</v>
      </c>
      <c r="AU308">
        <f t="shared" si="190"/>
        <v>5.94371880390212</v>
      </c>
      <c r="AV308">
        <f t="shared" si="190"/>
        <v>5.84094217200697</v>
      </c>
      <c r="AW308">
        <f t="shared" si="190"/>
        <v>5.87869530857258</v>
      </c>
      <c r="AX308">
        <f t="shared" si="190"/>
        <v>6.03436719233426</v>
      </c>
      <c r="AY308">
        <f t="shared" si="190"/>
        <v>6.15425914398995</v>
      </c>
      <c r="AZ308">
        <f t="shared" si="190"/>
        <v>6.08879886953056</v>
      </c>
      <c r="BA308">
        <f t="shared" si="190"/>
        <v>6.19994073697137</v>
      </c>
      <c r="BB308">
        <f t="shared" si="190"/>
        <v>6.23848280156602</v>
      </c>
      <c r="BC308">
        <f t="shared" si="190"/>
        <v>6.37070907886967</v>
      </c>
    </row>
    <row r="309" spans="1:55">
      <c r="A309">
        <f>VLOOKUP(C309,SelectCntr!$A$2:$C$52,3,0)</f>
        <v>1</v>
      </c>
      <c r="B309" t="str">
        <f t="shared" si="189"/>
        <v>Central African Republic</v>
      </c>
      <c r="C309">
        <f t="shared" si="189"/>
        <v>37</v>
      </c>
      <c r="D309" t="str">
        <f t="shared" si="189"/>
        <v>Central African Republic</v>
      </c>
      <c r="F309" s="16" t="s">
        <v>190</v>
      </c>
      <c r="G309">
        <f t="shared" si="191"/>
        <v>4.29845243942626</v>
      </c>
      <c r="H309">
        <f t="shared" si="190"/>
        <v>4.31571094452598</v>
      </c>
      <c r="I309">
        <f t="shared" si="190"/>
        <v>4.34826382997379</v>
      </c>
      <c r="J309">
        <f t="shared" si="190"/>
        <v>4.33966179593648</v>
      </c>
      <c r="K309">
        <f t="shared" si="190"/>
        <v>4.4092634728815</v>
      </c>
      <c r="L309">
        <f t="shared" si="190"/>
        <v>4.39603633606428</v>
      </c>
      <c r="M309">
        <f t="shared" si="190"/>
        <v>4.46369850036046</v>
      </c>
      <c r="N309">
        <f t="shared" si="190"/>
        <v>4.48252336370329</v>
      </c>
      <c r="O309">
        <f t="shared" si="190"/>
        <v>4.52823991453659</v>
      </c>
      <c r="P309">
        <f t="shared" si="190"/>
        <v>4.5329869780875</v>
      </c>
      <c r="Q309">
        <f t="shared" si="190"/>
        <v>4.52923245058221</v>
      </c>
      <c r="R309">
        <f t="shared" si="190"/>
        <v>4.56786561470783</v>
      </c>
      <c r="S309">
        <f t="shared" si="190"/>
        <v>4.58665246013053</v>
      </c>
      <c r="T309">
        <f t="shared" si="190"/>
        <v>4.63340150555372</v>
      </c>
      <c r="U309">
        <f t="shared" si="190"/>
        <v>4.65997932849462</v>
      </c>
      <c r="V309">
        <f t="shared" si="190"/>
        <v>4.67398897720791</v>
      </c>
      <c r="W309">
        <f t="shared" si="190"/>
        <v>4.68134342116421</v>
      </c>
      <c r="X309">
        <f t="shared" si="190"/>
        <v>4.69117307892409</v>
      </c>
      <c r="Y309">
        <f t="shared" si="190"/>
        <v>4.71220117575059</v>
      </c>
      <c r="Z309">
        <f t="shared" si="190"/>
        <v>4.73381129827748</v>
      </c>
      <c r="AA309">
        <f t="shared" si="190"/>
        <v>4.76162919534849</v>
      </c>
      <c r="AB309">
        <f t="shared" si="190"/>
        <v>4.81019502852457</v>
      </c>
      <c r="AC309">
        <f t="shared" si="190"/>
        <v>4.83589667562316</v>
      </c>
      <c r="AD309">
        <f t="shared" si="190"/>
        <v>4.84158612009125</v>
      </c>
      <c r="AE309">
        <f t="shared" si="190"/>
        <v>4.85407024663961</v>
      </c>
      <c r="AF309">
        <f t="shared" si="190"/>
        <v>4.9100993636173</v>
      </c>
      <c r="AG309">
        <f t="shared" si="190"/>
        <v>4.92042222099865</v>
      </c>
      <c r="AH309">
        <f t="shared" si="190"/>
        <v>4.9839781170286</v>
      </c>
      <c r="AI309">
        <f t="shared" si="190"/>
        <v>5.0059257109227</v>
      </c>
      <c r="AJ309">
        <f t="shared" si="190"/>
        <v>5.00046755815479</v>
      </c>
      <c r="AK309">
        <f t="shared" si="190"/>
        <v>5.02491178917085</v>
      </c>
      <c r="AL309">
        <f t="shared" ref="H309:BC314" si="192">IF(ISERROR(LN(AL187)),0,LN(AL187))</f>
        <v>5.05824770186587</v>
      </c>
      <c r="AM309">
        <f t="shared" si="192"/>
        <v>5.068575641286</v>
      </c>
      <c r="AN309">
        <f t="shared" si="192"/>
        <v>5.100133756198</v>
      </c>
      <c r="AO309">
        <f t="shared" si="192"/>
        <v>5.14529283793509</v>
      </c>
      <c r="AP309">
        <f t="shared" si="192"/>
        <v>5.25403850185588</v>
      </c>
      <c r="AQ309">
        <f t="shared" si="192"/>
        <v>5.21109208578668</v>
      </c>
      <c r="AR309">
        <f t="shared" si="192"/>
        <v>5.2145932109799</v>
      </c>
      <c r="AS309">
        <f t="shared" si="192"/>
        <v>5.18539422289092</v>
      </c>
      <c r="AT309">
        <f t="shared" si="192"/>
        <v>5.29057593640105</v>
      </c>
      <c r="AU309">
        <f t="shared" si="192"/>
        <v>5.30706901710308</v>
      </c>
      <c r="AV309">
        <f t="shared" si="192"/>
        <v>5.31548819909859</v>
      </c>
      <c r="AW309">
        <f t="shared" si="192"/>
        <v>5.28182887956531</v>
      </c>
      <c r="AX309">
        <f t="shared" si="192"/>
        <v>5.30356552401246</v>
      </c>
      <c r="AY309">
        <f t="shared" si="192"/>
        <v>5.30412968213486</v>
      </c>
      <c r="AZ309">
        <f t="shared" si="192"/>
        <v>5.31729185838729</v>
      </c>
      <c r="BA309">
        <f t="shared" si="192"/>
        <v>5.35059610761922</v>
      </c>
      <c r="BB309">
        <f t="shared" si="192"/>
        <v>5.37712975220473</v>
      </c>
      <c r="BC309">
        <f t="shared" si="192"/>
        <v>5.38703937793218</v>
      </c>
    </row>
    <row r="310" spans="1:55">
      <c r="A310">
        <f>VLOOKUP(C310,SelectCntr!$A$2:$C$52,3,0)</f>
        <v>1</v>
      </c>
      <c r="B310" t="str">
        <f t="shared" si="189"/>
        <v>Chad</v>
      </c>
      <c r="C310">
        <f t="shared" si="189"/>
        <v>39</v>
      </c>
      <c r="D310" t="str">
        <f t="shared" si="189"/>
        <v>Chad</v>
      </c>
      <c r="F310" s="16" t="s">
        <v>190</v>
      </c>
      <c r="G310">
        <f t="shared" si="191"/>
        <v>2.4858927232049</v>
      </c>
      <c r="H310">
        <f t="shared" si="192"/>
        <v>2.57215769250046</v>
      </c>
      <c r="I310">
        <f t="shared" si="192"/>
        <v>2.64056822565915</v>
      </c>
      <c r="J310">
        <f t="shared" si="192"/>
        <v>2.61686115470218</v>
      </c>
      <c r="K310">
        <f t="shared" si="192"/>
        <v>2.58867854794654</v>
      </c>
      <c r="L310">
        <f t="shared" si="192"/>
        <v>2.63567361499531</v>
      </c>
      <c r="M310">
        <f t="shared" si="192"/>
        <v>2.60759726847253</v>
      </c>
      <c r="N310">
        <f t="shared" si="192"/>
        <v>2.68567777615829</v>
      </c>
      <c r="O310">
        <f t="shared" si="192"/>
        <v>2.64697445001555</v>
      </c>
      <c r="P310">
        <f t="shared" si="192"/>
        <v>2.60197844424925</v>
      </c>
      <c r="Q310">
        <f t="shared" si="192"/>
        <v>2.60408704708772</v>
      </c>
      <c r="R310">
        <f t="shared" si="192"/>
        <v>2.55732315356342</v>
      </c>
      <c r="S310">
        <f t="shared" si="192"/>
        <v>2.5023739822497</v>
      </c>
      <c r="T310">
        <f t="shared" si="192"/>
        <v>2.54879787026522</v>
      </c>
      <c r="U310">
        <f t="shared" si="192"/>
        <v>2.62624905677871</v>
      </c>
      <c r="V310">
        <f t="shared" si="192"/>
        <v>2.62733802627971</v>
      </c>
      <c r="W310">
        <f t="shared" si="192"/>
        <v>2.63200482322828</v>
      </c>
      <c r="X310">
        <f t="shared" si="192"/>
        <v>2.68638530535372</v>
      </c>
      <c r="Y310">
        <f t="shared" si="192"/>
        <v>2.66143075744562</v>
      </c>
      <c r="Z310">
        <f t="shared" si="192"/>
        <v>2.68769763472744</v>
      </c>
      <c r="AA310">
        <f t="shared" si="192"/>
        <v>2.65571066014728</v>
      </c>
      <c r="AB310">
        <f t="shared" si="192"/>
        <v>2.70353021951032</v>
      </c>
      <c r="AC310">
        <f t="shared" si="192"/>
        <v>2.76707394913506</v>
      </c>
      <c r="AD310">
        <f t="shared" si="192"/>
        <v>2.57185657613837</v>
      </c>
      <c r="AE310">
        <f t="shared" si="192"/>
        <v>2.72941895952547</v>
      </c>
      <c r="AF310">
        <f t="shared" si="192"/>
        <v>2.74087604739561</v>
      </c>
      <c r="AG310">
        <f t="shared" si="192"/>
        <v>2.7705063378902</v>
      </c>
      <c r="AH310">
        <f t="shared" si="192"/>
        <v>2.88624726057566</v>
      </c>
      <c r="AI310">
        <f t="shared" si="192"/>
        <v>2.88927946448998</v>
      </c>
      <c r="AJ310">
        <f t="shared" si="192"/>
        <v>2.8809725827987</v>
      </c>
      <c r="AK310">
        <f t="shared" si="192"/>
        <v>3.02292401947098</v>
      </c>
      <c r="AL310">
        <f t="shared" si="192"/>
        <v>2.99393589527741</v>
      </c>
      <c r="AM310">
        <f t="shared" si="192"/>
        <v>2.84669302617799</v>
      </c>
      <c r="AN310">
        <f t="shared" si="192"/>
        <v>3.02806649365043</v>
      </c>
      <c r="AO310">
        <f t="shared" si="192"/>
        <v>3.0345971220324</v>
      </c>
      <c r="AP310">
        <f t="shared" si="192"/>
        <v>3.09869056481128</v>
      </c>
      <c r="AQ310">
        <f t="shared" si="192"/>
        <v>3.20928334183456</v>
      </c>
      <c r="AR310">
        <f t="shared" si="192"/>
        <v>3.27415931820447</v>
      </c>
      <c r="AS310">
        <f t="shared" si="192"/>
        <v>3.21618578750494</v>
      </c>
      <c r="AT310">
        <f t="shared" si="192"/>
        <v>3.14520207392192</v>
      </c>
      <c r="AU310">
        <f t="shared" si="192"/>
        <v>3.293735054655</v>
      </c>
      <c r="AV310">
        <f t="shared" si="192"/>
        <v>3.29391009905281</v>
      </c>
      <c r="AW310">
        <f t="shared" si="192"/>
        <v>3.3282037515987</v>
      </c>
      <c r="AX310">
        <f t="shared" si="192"/>
        <v>3.33224888827786</v>
      </c>
      <c r="AY310">
        <f t="shared" si="192"/>
        <v>3.41047570980285</v>
      </c>
      <c r="AZ310">
        <f t="shared" si="192"/>
        <v>3.38291141652456</v>
      </c>
      <c r="BA310">
        <f t="shared" si="192"/>
        <v>3.3319097597274</v>
      </c>
      <c r="BB310">
        <f t="shared" si="192"/>
        <v>3.39979668069629</v>
      </c>
      <c r="BC310">
        <f t="shared" si="192"/>
        <v>3.44284090425492</v>
      </c>
    </row>
    <row r="311" spans="1:55">
      <c r="A311">
        <f>VLOOKUP(C311,SelectCntr!$A$2:$C$52,3,0)</f>
        <v>2</v>
      </c>
      <c r="B311" t="str">
        <f t="shared" si="189"/>
        <v>Comoros</v>
      </c>
      <c r="C311">
        <f t="shared" si="189"/>
        <v>45</v>
      </c>
      <c r="D311" t="str">
        <f t="shared" si="189"/>
        <v>Comoros</v>
      </c>
      <c r="F311" s="16" t="s">
        <v>190</v>
      </c>
      <c r="G311">
        <f t="shared" si="191"/>
        <v>6.28247745083704</v>
      </c>
      <c r="H311">
        <f t="shared" si="192"/>
        <v>6.2757638160207</v>
      </c>
      <c r="I311">
        <f t="shared" si="192"/>
        <v>6.35504120075672</v>
      </c>
      <c r="J311">
        <f t="shared" si="192"/>
        <v>6.36051949086018</v>
      </c>
      <c r="K311">
        <f t="shared" si="192"/>
        <v>6.3399701973814</v>
      </c>
      <c r="L311">
        <f t="shared" si="192"/>
        <v>6.33189375686555</v>
      </c>
      <c r="M311">
        <f t="shared" si="192"/>
        <v>6.35938549876659</v>
      </c>
      <c r="N311">
        <f t="shared" si="192"/>
        <v>6.4033566463561</v>
      </c>
      <c r="O311">
        <f t="shared" si="192"/>
        <v>6.44234237875885</v>
      </c>
      <c r="P311">
        <f t="shared" si="192"/>
        <v>6.40704677584311</v>
      </c>
      <c r="Q311">
        <f t="shared" si="192"/>
        <v>6.43467665651673</v>
      </c>
      <c r="R311">
        <f t="shared" si="192"/>
        <v>6.43745665857489</v>
      </c>
      <c r="S311">
        <f t="shared" si="192"/>
        <v>6.42956216609214</v>
      </c>
      <c r="T311">
        <f t="shared" si="192"/>
        <v>6.47663235867036</v>
      </c>
      <c r="U311">
        <f t="shared" si="192"/>
        <v>6.48546798920868</v>
      </c>
      <c r="V311">
        <f t="shared" si="192"/>
        <v>6.49812460884828</v>
      </c>
      <c r="W311">
        <f t="shared" si="192"/>
        <v>6.52703618041838</v>
      </c>
      <c r="X311">
        <f t="shared" si="192"/>
        <v>6.48768744627842</v>
      </c>
      <c r="Y311">
        <f t="shared" si="192"/>
        <v>6.44158828712084</v>
      </c>
      <c r="Z311">
        <f t="shared" si="192"/>
        <v>6.45177891845269</v>
      </c>
      <c r="AA311">
        <f t="shared" si="192"/>
        <v>6.37807977338254</v>
      </c>
      <c r="AB311">
        <f t="shared" si="192"/>
        <v>6.41587256207226</v>
      </c>
      <c r="AC311">
        <f t="shared" si="192"/>
        <v>6.43988700297882</v>
      </c>
      <c r="AD311">
        <f t="shared" si="192"/>
        <v>6.39161170604271</v>
      </c>
      <c r="AE311">
        <f t="shared" si="192"/>
        <v>6.30489791613607</v>
      </c>
      <c r="AF311">
        <f t="shared" si="192"/>
        <v>6.32144040671933</v>
      </c>
      <c r="AG311">
        <f t="shared" si="192"/>
        <v>6.34211432854071</v>
      </c>
      <c r="AH311">
        <f t="shared" si="192"/>
        <v>6.36245925809979</v>
      </c>
      <c r="AI311">
        <f t="shared" si="192"/>
        <v>6.35018932746523</v>
      </c>
      <c r="AJ311">
        <f t="shared" si="192"/>
        <v>6.39094505915217</v>
      </c>
      <c r="AK311">
        <f t="shared" si="192"/>
        <v>6.40185957107584</v>
      </c>
      <c r="AL311">
        <f t="shared" si="192"/>
        <v>6.42033865300666</v>
      </c>
      <c r="AM311">
        <f t="shared" si="192"/>
        <v>6.44432249251444</v>
      </c>
      <c r="AN311">
        <f t="shared" si="192"/>
        <v>6.39757131594067</v>
      </c>
      <c r="AO311">
        <f t="shared" si="192"/>
        <v>6.37929405703581</v>
      </c>
      <c r="AP311">
        <f t="shared" si="192"/>
        <v>6.34793950616686</v>
      </c>
      <c r="AQ311">
        <f t="shared" si="192"/>
        <v>6.30450982610087</v>
      </c>
      <c r="AR311">
        <f t="shared" si="192"/>
        <v>6.30675055225539</v>
      </c>
      <c r="AS311">
        <f t="shared" si="192"/>
        <v>6.31877422118543</v>
      </c>
      <c r="AT311">
        <f t="shared" si="192"/>
        <v>6.29186539196754</v>
      </c>
      <c r="AU311">
        <f t="shared" si="192"/>
        <v>6.26333041711615</v>
      </c>
      <c r="AV311">
        <f t="shared" si="192"/>
        <v>6.26500828096578</v>
      </c>
      <c r="AW311">
        <f t="shared" si="192"/>
        <v>6.32451632076093</v>
      </c>
      <c r="AX311">
        <f t="shared" si="192"/>
        <v>6.40468608978614</v>
      </c>
      <c r="AY311">
        <f t="shared" si="192"/>
        <v>6.35535211796933</v>
      </c>
      <c r="AZ311">
        <f t="shared" si="192"/>
        <v>6.35223489695729</v>
      </c>
      <c r="BA311">
        <f t="shared" si="192"/>
        <v>6.35482738672322</v>
      </c>
      <c r="BB311">
        <f t="shared" si="192"/>
        <v>6.24435160393882</v>
      </c>
      <c r="BC311">
        <f t="shared" si="192"/>
        <v>6.18293418811732</v>
      </c>
    </row>
    <row r="312" spans="1:55">
      <c r="A312">
        <f>VLOOKUP(C312,SelectCntr!$A$2:$C$52,3,0)</f>
        <v>1</v>
      </c>
      <c r="B312" t="str">
        <f t="shared" si="189"/>
        <v>Congo</v>
      </c>
      <c r="C312">
        <f t="shared" si="189"/>
        <v>46</v>
      </c>
      <c r="D312" t="str">
        <f t="shared" si="189"/>
        <v>Congo</v>
      </c>
      <c r="F312" s="16" t="s">
        <v>190</v>
      </c>
      <c r="G312">
        <f t="shared" si="191"/>
        <v>2.54483449875785</v>
      </c>
      <c r="H312">
        <f t="shared" si="192"/>
        <v>2.5689927708179</v>
      </c>
      <c r="I312">
        <f t="shared" si="192"/>
        <v>2.58873658883033</v>
      </c>
      <c r="J312">
        <f t="shared" si="192"/>
        <v>2.62464390847829</v>
      </c>
      <c r="K312">
        <f t="shared" si="192"/>
        <v>2.66195883488418</v>
      </c>
      <c r="L312">
        <f t="shared" si="192"/>
        <v>2.6837977513416</v>
      </c>
      <c r="M312">
        <f t="shared" si="192"/>
        <v>2.75945554292482</v>
      </c>
      <c r="N312">
        <f t="shared" si="192"/>
        <v>2.75672105449037</v>
      </c>
      <c r="O312">
        <f t="shared" si="192"/>
        <v>2.74707061782867</v>
      </c>
      <c r="P312">
        <f t="shared" si="192"/>
        <v>2.74497370212208</v>
      </c>
      <c r="Q312">
        <f t="shared" si="192"/>
        <v>2.77050148151161</v>
      </c>
      <c r="R312">
        <f t="shared" si="192"/>
        <v>2.73350413075149</v>
      </c>
      <c r="S312">
        <f t="shared" si="192"/>
        <v>2.76368609050266</v>
      </c>
      <c r="T312">
        <f t="shared" si="192"/>
        <v>2.73200015127713</v>
      </c>
      <c r="U312">
        <f t="shared" si="192"/>
        <v>2.76054831968153</v>
      </c>
      <c r="V312">
        <f t="shared" si="192"/>
        <v>2.78638950140441</v>
      </c>
      <c r="W312">
        <f t="shared" si="192"/>
        <v>2.80654626621664</v>
      </c>
      <c r="X312">
        <f t="shared" si="192"/>
        <v>2.7946755314894</v>
      </c>
      <c r="Y312">
        <f t="shared" si="192"/>
        <v>2.8223343851244</v>
      </c>
      <c r="Z312">
        <f t="shared" si="192"/>
        <v>2.84493451747429</v>
      </c>
      <c r="AA312">
        <f t="shared" si="192"/>
        <v>2.88351069114578</v>
      </c>
      <c r="AB312">
        <f t="shared" si="192"/>
        <v>2.92852228151459</v>
      </c>
      <c r="AC312">
        <f t="shared" si="192"/>
        <v>2.92065562762973</v>
      </c>
      <c r="AD312">
        <f t="shared" si="192"/>
        <v>2.95236833667983</v>
      </c>
      <c r="AE312">
        <f t="shared" si="192"/>
        <v>2.99746859945044</v>
      </c>
      <c r="AF312">
        <f t="shared" si="192"/>
        <v>2.97708174747464</v>
      </c>
      <c r="AG312">
        <f t="shared" si="192"/>
        <v>2.99861404118891</v>
      </c>
      <c r="AH312">
        <f t="shared" si="192"/>
        <v>3.02838160946676</v>
      </c>
      <c r="AI312">
        <f t="shared" si="192"/>
        <v>3.0111816156911</v>
      </c>
      <c r="AJ312">
        <f t="shared" si="192"/>
        <v>3.01272074332249</v>
      </c>
      <c r="AK312">
        <f t="shared" si="192"/>
        <v>2.98330991279368</v>
      </c>
      <c r="AL312">
        <f t="shared" si="192"/>
        <v>3.00457227243232</v>
      </c>
      <c r="AM312">
        <f t="shared" si="192"/>
        <v>3.02349298061099</v>
      </c>
      <c r="AN312">
        <f t="shared" si="192"/>
        <v>3.08454737100779</v>
      </c>
      <c r="AO312">
        <f t="shared" si="192"/>
        <v>3.16424271482542</v>
      </c>
      <c r="AP312">
        <f t="shared" si="192"/>
        <v>3.19826799666382</v>
      </c>
      <c r="AQ312">
        <f t="shared" si="192"/>
        <v>3.20417961047197</v>
      </c>
      <c r="AR312">
        <f t="shared" si="192"/>
        <v>3.20380002601518</v>
      </c>
      <c r="AS312">
        <f t="shared" si="192"/>
        <v>3.27290226174581</v>
      </c>
      <c r="AT312">
        <f t="shared" si="192"/>
        <v>3.2911101534017</v>
      </c>
      <c r="AU312">
        <f t="shared" si="192"/>
        <v>3.30563527839551</v>
      </c>
      <c r="AV312">
        <f t="shared" si="192"/>
        <v>3.33871424659181</v>
      </c>
      <c r="AW312">
        <f t="shared" si="192"/>
        <v>3.36204558184337</v>
      </c>
      <c r="AX312">
        <f t="shared" si="192"/>
        <v>3.42530656311651</v>
      </c>
      <c r="AY312">
        <f t="shared" si="192"/>
        <v>3.45528415717451</v>
      </c>
      <c r="AZ312">
        <f t="shared" si="192"/>
        <v>3.51383139193888</v>
      </c>
      <c r="BA312">
        <f t="shared" si="192"/>
        <v>3.47352510046643</v>
      </c>
      <c r="BB312">
        <f t="shared" si="192"/>
        <v>3.52353724134083</v>
      </c>
      <c r="BC312">
        <f t="shared" si="192"/>
        <v>3.60746502450796</v>
      </c>
    </row>
    <row r="313" spans="1:55">
      <c r="A313">
        <f>VLOOKUP(C313,SelectCntr!$A$2:$C$52,3,0)</f>
        <v>1</v>
      </c>
      <c r="B313" t="str">
        <f t="shared" si="189"/>
        <v>Benin</v>
      </c>
      <c r="C313">
        <f t="shared" si="189"/>
        <v>53</v>
      </c>
      <c r="D313" t="str">
        <f t="shared" si="189"/>
        <v>Benin</v>
      </c>
      <c r="F313" s="16" t="s">
        <v>190</v>
      </c>
      <c r="G313">
        <f t="shared" si="191"/>
        <v>5.62723879629394</v>
      </c>
      <c r="H313">
        <f t="shared" si="192"/>
        <v>5.52851277428237</v>
      </c>
      <c r="I313">
        <f t="shared" si="192"/>
        <v>5.56064916862662</v>
      </c>
      <c r="J313">
        <f t="shared" si="192"/>
        <v>5.64613135981648</v>
      </c>
      <c r="K313">
        <f t="shared" si="192"/>
        <v>5.66636142351403</v>
      </c>
      <c r="L313">
        <f t="shared" si="192"/>
        <v>5.66800176559326</v>
      </c>
      <c r="M313">
        <f t="shared" si="192"/>
        <v>5.71175853459754</v>
      </c>
      <c r="N313">
        <f t="shared" si="192"/>
        <v>5.78873779257141</v>
      </c>
      <c r="O313">
        <f t="shared" si="192"/>
        <v>5.7628169743796</v>
      </c>
      <c r="P313">
        <f t="shared" si="192"/>
        <v>5.77447509545416</v>
      </c>
      <c r="Q313">
        <f t="shared" si="192"/>
        <v>5.84818482036926</v>
      </c>
      <c r="R313">
        <f t="shared" si="192"/>
        <v>5.83441206815601</v>
      </c>
      <c r="S313">
        <f t="shared" si="192"/>
        <v>5.85978475578931</v>
      </c>
      <c r="T313">
        <f t="shared" si="192"/>
        <v>5.82892436441914</v>
      </c>
      <c r="U313">
        <f t="shared" si="192"/>
        <v>5.92228857258943</v>
      </c>
      <c r="V313">
        <f t="shared" si="192"/>
        <v>6.03671235551316</v>
      </c>
      <c r="W313">
        <f t="shared" si="192"/>
        <v>5.97650404982109</v>
      </c>
      <c r="X313">
        <f t="shared" si="192"/>
        <v>5.91417156425436</v>
      </c>
      <c r="Y313">
        <f t="shared" si="192"/>
        <v>5.97749911731541</v>
      </c>
      <c r="Z313">
        <f t="shared" si="192"/>
        <v>6.01245872262205</v>
      </c>
      <c r="AA313">
        <f t="shared" si="192"/>
        <v>5.93141368834273</v>
      </c>
      <c r="AB313">
        <f t="shared" si="192"/>
        <v>5.9565931105619</v>
      </c>
      <c r="AC313">
        <f t="shared" si="192"/>
        <v>5.94670190909623</v>
      </c>
      <c r="AD313">
        <f t="shared" si="192"/>
        <v>6.12771458649812</v>
      </c>
      <c r="AE313">
        <f t="shared" si="192"/>
        <v>6.08129203485576</v>
      </c>
      <c r="AF313">
        <f t="shared" si="192"/>
        <v>6.11887542294883</v>
      </c>
      <c r="AG313">
        <f t="shared" si="192"/>
        <v>6.04273411845373</v>
      </c>
      <c r="AH313">
        <f t="shared" si="192"/>
        <v>6.09999137066979</v>
      </c>
      <c r="AI313">
        <f t="shared" si="192"/>
        <v>6.14148525381303</v>
      </c>
      <c r="AJ313">
        <f t="shared" si="192"/>
        <v>6.15470825310191</v>
      </c>
      <c r="AK313">
        <f t="shared" si="192"/>
        <v>6.19371107665217</v>
      </c>
      <c r="AL313">
        <f t="shared" si="192"/>
        <v>6.200581591293</v>
      </c>
      <c r="AM313">
        <f t="shared" si="192"/>
        <v>6.27902971663085</v>
      </c>
      <c r="AN313">
        <f t="shared" si="192"/>
        <v>6.26839480083058</v>
      </c>
      <c r="AO313">
        <f t="shared" si="192"/>
        <v>6.28749239863103</v>
      </c>
      <c r="AP313">
        <f t="shared" si="192"/>
        <v>6.31425036659514</v>
      </c>
      <c r="AQ313">
        <f t="shared" si="192"/>
        <v>6.30686247212186</v>
      </c>
      <c r="AR313">
        <f t="shared" si="192"/>
        <v>6.302196178137</v>
      </c>
      <c r="AS313">
        <f t="shared" si="192"/>
        <v>6.31843431069257</v>
      </c>
      <c r="AT313">
        <f t="shared" si="192"/>
        <v>6.35653513505055</v>
      </c>
      <c r="AU313">
        <f t="shared" si="192"/>
        <v>6.35730320160203</v>
      </c>
      <c r="AV313">
        <f t="shared" si="192"/>
        <v>6.35026920332801</v>
      </c>
      <c r="AW313">
        <f t="shared" si="192"/>
        <v>6.43592659622705</v>
      </c>
      <c r="AX313">
        <f t="shared" si="192"/>
        <v>6.46684254405236</v>
      </c>
      <c r="AY313">
        <f t="shared" si="192"/>
        <v>6.43868804877006</v>
      </c>
      <c r="AZ313">
        <f t="shared" si="192"/>
        <v>6.51209081508854</v>
      </c>
      <c r="BA313">
        <f t="shared" si="192"/>
        <v>6.42439147341072</v>
      </c>
      <c r="BB313">
        <f t="shared" si="192"/>
        <v>6.51762849608212</v>
      </c>
      <c r="BC313">
        <f t="shared" si="192"/>
        <v>6.58027827785886</v>
      </c>
    </row>
    <row r="314" spans="1:55">
      <c r="A314">
        <f>VLOOKUP(C314,SelectCntr!$A$2:$C$52,3,0)</f>
        <v>1</v>
      </c>
      <c r="B314" t="str">
        <f t="shared" si="189"/>
        <v>Equatorial Guinea</v>
      </c>
      <c r="C314">
        <f t="shared" si="189"/>
        <v>61</v>
      </c>
      <c r="D314" t="str">
        <f t="shared" si="189"/>
        <v>Equatorial Guinea</v>
      </c>
      <c r="F314" s="16" t="s">
        <v>190</v>
      </c>
      <c r="G314">
        <f t="shared" si="191"/>
        <v>5.29962777156472</v>
      </c>
      <c r="H314">
        <f t="shared" si="192"/>
        <v>5.43731526017326</v>
      </c>
      <c r="I314">
        <f t="shared" si="192"/>
        <v>5.46093520419772</v>
      </c>
      <c r="J314">
        <f t="shared" si="192"/>
        <v>5.53583007036892</v>
      </c>
      <c r="K314">
        <f t="shared" si="192"/>
        <v>5.51535536029976</v>
      </c>
      <c r="L314">
        <f t="shared" si="192"/>
        <v>5.55123284660771</v>
      </c>
      <c r="M314">
        <f t="shared" si="192"/>
        <v>5.49782639383248</v>
      </c>
      <c r="N314">
        <f t="shared" si="192"/>
        <v>5.50187149428944</v>
      </c>
      <c r="O314">
        <f t="shared" si="192"/>
        <v>5.35994284385892</v>
      </c>
      <c r="P314">
        <f t="shared" si="192"/>
        <v>5.49644624083608</v>
      </c>
      <c r="Q314">
        <f t="shared" si="192"/>
        <v>5.21918201004513</v>
      </c>
      <c r="R314">
        <f t="shared" si="192"/>
        <v>4.95045047500398</v>
      </c>
      <c r="S314">
        <f t="shared" si="192"/>
        <v>5.00477560115399</v>
      </c>
      <c r="T314">
        <f t="shared" si="192"/>
        <v>5.02121253687968</v>
      </c>
      <c r="U314">
        <f t="shared" si="192"/>
        <v>4.85894673042342</v>
      </c>
      <c r="V314">
        <f t="shared" si="192"/>
        <v>4.71036924949883</v>
      </c>
      <c r="W314">
        <f t="shared" si="192"/>
        <v>4.69359005467762</v>
      </c>
      <c r="X314">
        <f t="shared" si="192"/>
        <v>4.71465441882978</v>
      </c>
      <c r="Y314">
        <f t="shared" si="192"/>
        <v>4.73927974401264</v>
      </c>
      <c r="Z314">
        <f t="shared" si="192"/>
        <v>4.8197393894138</v>
      </c>
      <c r="AA314">
        <f t="shared" si="192"/>
        <v>4.92335152413268</v>
      </c>
      <c r="AB314">
        <f t="shared" si="192"/>
        <v>4.82248543118264</v>
      </c>
      <c r="AC314">
        <f t="shared" si="192"/>
        <v>4.84944632888549</v>
      </c>
      <c r="AD314">
        <f t="shared" si="192"/>
        <v>4.88925525280775</v>
      </c>
      <c r="AE314">
        <f t="shared" si="192"/>
        <v>4.85518861463328</v>
      </c>
      <c r="AF314">
        <f t="shared" si="192"/>
        <v>4.87265400121347</v>
      </c>
      <c r="AG314">
        <f t="shared" si="192"/>
        <v>4.94235244162442</v>
      </c>
      <c r="AH314">
        <f t="shared" si="192"/>
        <v>4.94062281831279</v>
      </c>
      <c r="AI314">
        <f t="shared" si="192"/>
        <v>4.88744657636554</v>
      </c>
      <c r="AJ314">
        <f t="shared" si="192"/>
        <v>5.12256059957283</v>
      </c>
      <c r="AK314">
        <f t="shared" si="192"/>
        <v>5.11690656460507</v>
      </c>
      <c r="AL314">
        <f t="shared" si="192"/>
        <v>5.03467803989055</v>
      </c>
      <c r="AM314">
        <f t="shared" si="192"/>
        <v>4.95370500620266</v>
      </c>
      <c r="AN314">
        <f t="shared" si="192"/>
        <v>5.08130205178288</v>
      </c>
      <c r="AO314">
        <f t="shared" si="192"/>
        <v>5.15569095951373</v>
      </c>
      <c r="AP314">
        <f t="shared" si="192"/>
        <v>5.18593872786477</v>
      </c>
      <c r="AQ314">
        <f t="shared" si="192"/>
        <v>5.13946684712816</v>
      </c>
      <c r="AR314">
        <f t="shared" si="192"/>
        <v>5.16464383372931</v>
      </c>
      <c r="AS314">
        <f t="shared" si="192"/>
        <v>5.14799756805853</v>
      </c>
      <c r="AT314">
        <f t="shared" si="192"/>
        <v>5.19138090955525</v>
      </c>
      <c r="AU314">
        <f t="shared" si="192"/>
        <v>5.22358954370213</v>
      </c>
      <c r="AV314">
        <f t="shared" si="192"/>
        <v>5.30344585128268</v>
      </c>
      <c r="AW314">
        <f t="shared" si="192"/>
        <v>5.30868721309645</v>
      </c>
      <c r="AX314">
        <f t="shared" si="192"/>
        <v>5.28572029122263</v>
      </c>
      <c r="AY314">
        <f t="shared" si="192"/>
        <v>5.32711223649155</v>
      </c>
      <c r="AZ314">
        <f t="shared" si="192"/>
        <v>5.39324392911446</v>
      </c>
      <c r="BA314">
        <f t="shared" ref="H314:BC320" si="193">IF(ISERROR(LN(BA192)),0,LN(BA192))</f>
        <v>5.45150865192472</v>
      </c>
      <c r="BB314">
        <f t="shared" si="193"/>
        <v>5.45806401551623</v>
      </c>
      <c r="BC314">
        <f t="shared" si="193"/>
        <v>5.43748509121032</v>
      </c>
    </row>
    <row r="315" spans="1:55">
      <c r="A315">
        <f>VLOOKUP(C315,SelectCntr!$A$2:$C$52,3,0)</f>
        <v>2</v>
      </c>
      <c r="B315" t="str">
        <f t="shared" si="189"/>
        <v>Ethiopia PDR</v>
      </c>
      <c r="C315">
        <f t="shared" si="189"/>
        <v>62</v>
      </c>
      <c r="D315" t="str">
        <f t="shared" si="189"/>
        <v>Ethiopia PDR</v>
      </c>
      <c r="F315" s="16" t="s">
        <v>190</v>
      </c>
      <c r="G315">
        <f t="shared" si="191"/>
        <v>4.02433436871471</v>
      </c>
      <c r="H315">
        <f t="shared" si="193"/>
        <v>4.04028864854014</v>
      </c>
      <c r="I315">
        <f t="shared" si="193"/>
        <v>4.05022366871694</v>
      </c>
      <c r="J315">
        <f t="shared" si="193"/>
        <v>4.08149228376781</v>
      </c>
      <c r="K315">
        <f t="shared" si="193"/>
        <v>4.09117559303592</v>
      </c>
      <c r="L315">
        <f t="shared" si="193"/>
        <v>4.11387846943708</v>
      </c>
      <c r="M315">
        <f t="shared" si="193"/>
        <v>4.13775187134792</v>
      </c>
      <c r="N315">
        <f t="shared" si="193"/>
        <v>4.15263097221012</v>
      </c>
      <c r="O315">
        <f t="shared" si="193"/>
        <v>4.183375473929</v>
      </c>
      <c r="P315">
        <f t="shared" si="193"/>
        <v>4.21106640156304</v>
      </c>
      <c r="Q315">
        <f t="shared" si="193"/>
        <v>4.18309905348123</v>
      </c>
      <c r="R315">
        <f t="shared" si="193"/>
        <v>4.18933513101098</v>
      </c>
      <c r="S315">
        <f t="shared" si="193"/>
        <v>4.18498656999219</v>
      </c>
      <c r="T315">
        <f t="shared" si="193"/>
        <v>4.17602292218071</v>
      </c>
      <c r="U315">
        <f t="shared" si="193"/>
        <v>4.15779676611426</v>
      </c>
      <c r="V315">
        <f t="shared" si="193"/>
        <v>4.22110710807333</v>
      </c>
      <c r="W315">
        <f t="shared" si="193"/>
        <v>4.24393262597478</v>
      </c>
      <c r="X315">
        <f t="shared" si="193"/>
        <v>4.23464487217027</v>
      </c>
      <c r="Y315">
        <f t="shared" si="193"/>
        <v>4.32093730288581</v>
      </c>
      <c r="Z315">
        <f t="shared" si="193"/>
        <v>4.39735381171988</v>
      </c>
      <c r="AA315">
        <f t="shared" si="193"/>
        <v>4.38234735828716</v>
      </c>
      <c r="AB315">
        <f t="shared" si="193"/>
        <v>4.38206855185453</v>
      </c>
      <c r="AC315">
        <f t="shared" si="193"/>
        <v>4.44141916769246</v>
      </c>
      <c r="AD315">
        <f t="shared" si="193"/>
        <v>4.35124735404898</v>
      </c>
      <c r="AE315">
        <f t="shared" si="193"/>
        <v>4.30445266327781</v>
      </c>
      <c r="AF315">
        <f t="shared" si="193"/>
        <v>4.41271132195926</v>
      </c>
      <c r="AG315">
        <f t="shared" si="193"/>
        <v>4.37955997326752</v>
      </c>
      <c r="AH315">
        <f t="shared" si="193"/>
        <v>4.40888975629294</v>
      </c>
      <c r="AI315">
        <f t="shared" si="193"/>
        <v>4.43687427105301</v>
      </c>
      <c r="AJ315">
        <f t="shared" si="193"/>
        <v>4.46990215768395</v>
      </c>
      <c r="AK315">
        <f t="shared" si="193"/>
        <v>4.51840838376216</v>
      </c>
      <c r="AL315">
        <f t="shared" si="193"/>
        <v>4.46734996839252</v>
      </c>
      <c r="AM315">
        <f t="shared" si="193"/>
        <v>0</v>
      </c>
      <c r="AN315">
        <f t="shared" si="193"/>
        <v>0</v>
      </c>
      <c r="AO315">
        <f t="shared" si="193"/>
        <v>0</v>
      </c>
      <c r="AP315">
        <f t="shared" si="193"/>
        <v>0</v>
      </c>
      <c r="AQ315">
        <f t="shared" si="193"/>
        <v>0</v>
      </c>
      <c r="AR315">
        <f t="shared" si="193"/>
        <v>0</v>
      </c>
      <c r="AS315">
        <f t="shared" si="193"/>
        <v>0</v>
      </c>
      <c r="AT315">
        <f t="shared" si="193"/>
        <v>0</v>
      </c>
      <c r="AU315">
        <f t="shared" si="193"/>
        <v>0</v>
      </c>
      <c r="AV315">
        <f t="shared" si="193"/>
        <v>0</v>
      </c>
      <c r="AW315">
        <f t="shared" si="193"/>
        <v>0</v>
      </c>
      <c r="AX315">
        <f t="shared" si="193"/>
        <v>0</v>
      </c>
      <c r="AY315">
        <f t="shared" si="193"/>
        <v>0</v>
      </c>
      <c r="AZ315">
        <f t="shared" si="193"/>
        <v>0</v>
      </c>
      <c r="BA315">
        <f t="shared" si="193"/>
        <v>0</v>
      </c>
      <c r="BB315">
        <f t="shared" si="193"/>
        <v>0</v>
      </c>
      <c r="BC315">
        <f t="shared" si="193"/>
        <v>0</v>
      </c>
    </row>
    <row r="316" spans="1:55">
      <c r="A316">
        <f>VLOOKUP(C316,SelectCntr!$A$2:$C$52,3,0)</f>
        <v>2</v>
      </c>
      <c r="B316" t="str">
        <f t="shared" si="189"/>
        <v>Djibouti</v>
      </c>
      <c r="C316">
        <f t="shared" si="189"/>
        <v>72</v>
      </c>
      <c r="D316" t="str">
        <f t="shared" si="189"/>
        <v>Djibouti</v>
      </c>
      <c r="F316" s="16" t="s">
        <v>190</v>
      </c>
      <c r="G316">
        <f t="shared" si="191"/>
        <v>1.72645153972753</v>
      </c>
      <c r="H316">
        <f t="shared" si="193"/>
        <v>1.75251824619927</v>
      </c>
      <c r="I316">
        <f t="shared" si="193"/>
        <v>1.78478757286153</v>
      </c>
      <c r="J316">
        <f t="shared" si="193"/>
        <v>1.80649424740107</v>
      </c>
      <c r="K316">
        <f t="shared" si="193"/>
        <v>1.82532599420103</v>
      </c>
      <c r="L316">
        <f t="shared" si="193"/>
        <v>1.90486510248994</v>
      </c>
      <c r="M316">
        <f t="shared" si="193"/>
        <v>1.94808638071099</v>
      </c>
      <c r="N316">
        <f t="shared" si="193"/>
        <v>2.020580300786</v>
      </c>
      <c r="O316">
        <f t="shared" si="193"/>
        <v>2.09340529996586</v>
      </c>
      <c r="P316">
        <f t="shared" si="193"/>
        <v>2.13107122736091</v>
      </c>
      <c r="Q316">
        <f t="shared" si="193"/>
        <v>2.17596743791087</v>
      </c>
      <c r="R316">
        <f t="shared" si="193"/>
        <v>2.22792213360321</v>
      </c>
      <c r="S316">
        <f t="shared" si="193"/>
        <v>2.23031441209497</v>
      </c>
      <c r="T316">
        <f t="shared" si="193"/>
        <v>2.2951138471019</v>
      </c>
      <c r="U316">
        <f t="shared" si="193"/>
        <v>2.31117567174519</v>
      </c>
      <c r="V316">
        <f t="shared" si="193"/>
        <v>2.42643523960947</v>
      </c>
      <c r="W316">
        <f t="shared" si="193"/>
        <v>2.40470331587685</v>
      </c>
      <c r="X316">
        <f t="shared" si="193"/>
        <v>2.45860130169093</v>
      </c>
      <c r="Y316">
        <f t="shared" si="193"/>
        <v>2.73047351737341</v>
      </c>
      <c r="Z316">
        <f t="shared" si="193"/>
        <v>2.9727195581308</v>
      </c>
      <c r="AA316">
        <f t="shared" si="193"/>
        <v>2.93914983315596</v>
      </c>
      <c r="AB316">
        <f t="shared" si="193"/>
        <v>2.94603107067225</v>
      </c>
      <c r="AC316">
        <f t="shared" si="193"/>
        <v>3.10106823965777</v>
      </c>
      <c r="AD316">
        <f t="shared" si="193"/>
        <v>3.19436957276166</v>
      </c>
      <c r="AE316">
        <f t="shared" si="193"/>
        <v>3.35552790859808</v>
      </c>
      <c r="AF316">
        <f t="shared" si="193"/>
        <v>3.43091451468119</v>
      </c>
      <c r="AG316">
        <f t="shared" si="193"/>
        <v>3.45956174614845</v>
      </c>
      <c r="AH316">
        <f t="shared" si="193"/>
        <v>3.49981335772997</v>
      </c>
      <c r="AI316">
        <f t="shared" si="193"/>
        <v>3.68582977611896</v>
      </c>
      <c r="AJ316">
        <f t="shared" si="193"/>
        <v>3.66239516676502</v>
      </c>
      <c r="AK316">
        <f t="shared" si="193"/>
        <v>3.34268752595499</v>
      </c>
      <c r="AL316">
        <f t="shared" si="193"/>
        <v>3.37129861435417</v>
      </c>
      <c r="AM316">
        <f t="shared" si="193"/>
        <v>3.30504151468782</v>
      </c>
      <c r="AN316">
        <f t="shared" si="193"/>
        <v>3.34069216432985</v>
      </c>
      <c r="AO316">
        <f t="shared" si="193"/>
        <v>3.37808059669157</v>
      </c>
      <c r="AP316">
        <f t="shared" si="193"/>
        <v>3.26220726219319</v>
      </c>
      <c r="AQ316">
        <f t="shared" si="193"/>
        <v>3.29284575689729</v>
      </c>
      <c r="AR316">
        <f t="shared" si="193"/>
        <v>3.32024808408965</v>
      </c>
      <c r="AS316">
        <f t="shared" si="193"/>
        <v>3.30460140225601</v>
      </c>
      <c r="AT316">
        <f t="shared" si="193"/>
        <v>3.35508539382586</v>
      </c>
      <c r="AU316">
        <f t="shared" si="193"/>
        <v>3.31662206873861</v>
      </c>
      <c r="AV316">
        <f t="shared" si="193"/>
        <v>3.43575303683427</v>
      </c>
      <c r="AW316">
        <f t="shared" si="193"/>
        <v>3.43061434054178</v>
      </c>
      <c r="AX316">
        <f t="shared" si="193"/>
        <v>3.39247221431005</v>
      </c>
      <c r="AY316">
        <f t="shared" si="193"/>
        <v>3.41136044401646</v>
      </c>
      <c r="AZ316">
        <f t="shared" si="193"/>
        <v>3.5577710699458</v>
      </c>
      <c r="BA316">
        <f t="shared" si="193"/>
        <v>3.7043785109257</v>
      </c>
      <c r="BB316">
        <f t="shared" si="193"/>
        <v>3.69184746522128</v>
      </c>
      <c r="BC316">
        <f t="shared" si="193"/>
        <v>3.4422355654903</v>
      </c>
    </row>
    <row r="317" spans="1:55">
      <c r="A317">
        <f>VLOOKUP(C317,SelectCntr!$A$2:$C$52,3,0)</f>
        <v>1</v>
      </c>
      <c r="B317" t="str">
        <f t="shared" si="189"/>
        <v>Gabon</v>
      </c>
      <c r="C317">
        <f t="shared" si="189"/>
        <v>74</v>
      </c>
      <c r="D317" t="str">
        <f t="shared" si="189"/>
        <v>Gabon</v>
      </c>
      <c r="F317" s="16" t="s">
        <v>190</v>
      </c>
      <c r="G317">
        <f t="shared" si="191"/>
        <v>2.98733745326453</v>
      </c>
      <c r="H317">
        <f t="shared" si="193"/>
        <v>3.01485266718154</v>
      </c>
      <c r="I317">
        <f t="shared" si="193"/>
        <v>3.02065807591873</v>
      </c>
      <c r="J317">
        <f t="shared" si="193"/>
        <v>3.03192326480053</v>
      </c>
      <c r="K317">
        <f t="shared" si="193"/>
        <v>3.04748895133272</v>
      </c>
      <c r="L317">
        <f t="shared" si="193"/>
        <v>3.06493913431579</v>
      </c>
      <c r="M317">
        <f t="shared" si="193"/>
        <v>3.0911709931201</v>
      </c>
      <c r="N317">
        <f t="shared" si="193"/>
        <v>3.12347683238951</v>
      </c>
      <c r="O317">
        <f t="shared" si="193"/>
        <v>3.12970370323565</v>
      </c>
      <c r="P317">
        <f t="shared" si="193"/>
        <v>3.16885560686434</v>
      </c>
      <c r="Q317">
        <f t="shared" si="193"/>
        <v>3.1923687452247</v>
      </c>
      <c r="R317">
        <f t="shared" si="193"/>
        <v>3.22009509920907</v>
      </c>
      <c r="S317">
        <f t="shared" si="193"/>
        <v>3.2515938840707</v>
      </c>
      <c r="T317">
        <f t="shared" si="193"/>
        <v>3.26811766889467</v>
      </c>
      <c r="U317">
        <f t="shared" si="193"/>
        <v>3.27517569311573</v>
      </c>
      <c r="V317">
        <f t="shared" si="193"/>
        <v>3.31555119358972</v>
      </c>
      <c r="W317">
        <f t="shared" si="193"/>
        <v>3.3894158165109</v>
      </c>
      <c r="X317">
        <f t="shared" si="193"/>
        <v>3.44921150051958</v>
      </c>
      <c r="Y317">
        <f t="shared" si="193"/>
        <v>3.50087191614869</v>
      </c>
      <c r="Z317">
        <f t="shared" si="193"/>
        <v>3.5394545346251</v>
      </c>
      <c r="AA317">
        <f t="shared" si="193"/>
        <v>3.51921944068621</v>
      </c>
      <c r="AB317">
        <f t="shared" si="193"/>
        <v>3.54305792329738</v>
      </c>
      <c r="AC317">
        <f t="shared" si="193"/>
        <v>3.56908292893337</v>
      </c>
      <c r="AD317">
        <f t="shared" si="193"/>
        <v>3.58923180034261</v>
      </c>
      <c r="AE317">
        <f t="shared" si="193"/>
        <v>3.59645949048296</v>
      </c>
      <c r="AF317">
        <f t="shared" si="193"/>
        <v>3.63881884267397</v>
      </c>
      <c r="AG317">
        <f t="shared" si="193"/>
        <v>3.65486463904383</v>
      </c>
      <c r="AH317">
        <f t="shared" si="193"/>
        <v>3.69767025897616</v>
      </c>
      <c r="AI317">
        <f t="shared" si="193"/>
        <v>3.70792088865528</v>
      </c>
      <c r="AJ317">
        <f t="shared" si="193"/>
        <v>3.70973181526714</v>
      </c>
      <c r="AK317">
        <f t="shared" si="193"/>
        <v>3.80968801037592</v>
      </c>
      <c r="AL317">
        <f t="shared" si="193"/>
        <v>3.78007485178324</v>
      </c>
      <c r="AM317">
        <f t="shared" si="193"/>
        <v>3.76113386784645</v>
      </c>
      <c r="AN317">
        <f t="shared" si="193"/>
        <v>3.78334422397934</v>
      </c>
      <c r="AO317">
        <f t="shared" si="193"/>
        <v>3.80198653681098</v>
      </c>
      <c r="AP317">
        <f t="shared" si="193"/>
        <v>3.8491080468069</v>
      </c>
      <c r="AQ317">
        <f t="shared" si="193"/>
        <v>3.87712851247169</v>
      </c>
      <c r="AR317">
        <f t="shared" si="193"/>
        <v>3.9125188653777</v>
      </c>
      <c r="AS317">
        <f t="shared" si="193"/>
        <v>3.91159835880017</v>
      </c>
      <c r="AT317">
        <f t="shared" si="193"/>
        <v>3.93289667101769</v>
      </c>
      <c r="AU317">
        <f t="shared" si="193"/>
        <v>3.90649331161465</v>
      </c>
      <c r="AV317">
        <f t="shared" si="193"/>
        <v>3.91378947759113</v>
      </c>
      <c r="AW317">
        <f t="shared" si="193"/>
        <v>3.91744938877937</v>
      </c>
      <c r="AX317">
        <f t="shared" si="193"/>
        <v>3.91723945024539</v>
      </c>
      <c r="AY317">
        <f t="shared" si="193"/>
        <v>3.92943145269141</v>
      </c>
      <c r="AZ317">
        <f t="shared" si="193"/>
        <v>3.93351994505291</v>
      </c>
      <c r="BA317">
        <f t="shared" si="193"/>
        <v>3.94210421480645</v>
      </c>
      <c r="BB317">
        <f t="shared" si="193"/>
        <v>3.96296371678304</v>
      </c>
      <c r="BC317">
        <f t="shared" si="193"/>
        <v>4.05558153897849</v>
      </c>
    </row>
    <row r="318" spans="1:55">
      <c r="A318">
        <f>VLOOKUP(C318,SelectCntr!$A$2:$C$52,3,0)</f>
        <v>1</v>
      </c>
      <c r="B318" t="str">
        <f t="shared" si="189"/>
        <v>Gambia</v>
      </c>
      <c r="C318">
        <f t="shared" si="189"/>
        <v>75</v>
      </c>
      <c r="D318" t="str">
        <f t="shared" si="189"/>
        <v>Gambia</v>
      </c>
      <c r="F318" s="16" t="s">
        <v>190</v>
      </c>
      <c r="G318">
        <f t="shared" si="191"/>
        <v>4.94164169483401</v>
      </c>
      <c r="H318">
        <f t="shared" si="193"/>
        <v>4.95505117339893</v>
      </c>
      <c r="I318">
        <f t="shared" si="193"/>
        <v>4.95839777626228</v>
      </c>
      <c r="J318">
        <f t="shared" si="193"/>
        <v>4.99086793131332</v>
      </c>
      <c r="K318">
        <f t="shared" si="193"/>
        <v>5.07628771970937</v>
      </c>
      <c r="L318">
        <f t="shared" si="193"/>
        <v>5.14093867698189</v>
      </c>
      <c r="M318">
        <f t="shared" si="193"/>
        <v>5.08957323273826</v>
      </c>
      <c r="N318">
        <f t="shared" si="193"/>
        <v>5.15394629511846</v>
      </c>
      <c r="O318">
        <f t="shared" si="193"/>
        <v>5.11240674022286</v>
      </c>
      <c r="P318">
        <f t="shared" si="193"/>
        <v>5.13447669227277</v>
      </c>
      <c r="Q318">
        <f t="shared" si="193"/>
        <v>5.17350424993279</v>
      </c>
      <c r="R318">
        <f t="shared" si="193"/>
        <v>5.09345383644885</v>
      </c>
      <c r="S318">
        <f t="shared" si="193"/>
        <v>5.20851676982396</v>
      </c>
      <c r="T318">
        <f t="shared" si="193"/>
        <v>5.16659780624488</v>
      </c>
      <c r="U318">
        <f t="shared" si="193"/>
        <v>5.15520139128873</v>
      </c>
      <c r="V318">
        <f t="shared" si="193"/>
        <v>5.13643393545595</v>
      </c>
      <c r="W318">
        <f t="shared" si="193"/>
        <v>4.91346367118865</v>
      </c>
      <c r="X318">
        <f t="shared" si="193"/>
        <v>5.11876400114616</v>
      </c>
      <c r="Y318">
        <f t="shared" si="193"/>
        <v>4.81567819184131</v>
      </c>
      <c r="Z318">
        <f t="shared" si="193"/>
        <v>4.83145741345399</v>
      </c>
      <c r="AA318">
        <f t="shared" si="193"/>
        <v>5.10567292702235</v>
      </c>
      <c r="AB318">
        <f t="shared" si="193"/>
        <v>5.2454709801699</v>
      </c>
      <c r="AC318">
        <f t="shared" si="193"/>
        <v>5.05201823816263</v>
      </c>
      <c r="AD318">
        <f t="shared" si="193"/>
        <v>5.0492492022114</v>
      </c>
      <c r="AE318">
        <f t="shared" si="193"/>
        <v>4.86297062848762</v>
      </c>
      <c r="AF318">
        <f t="shared" si="193"/>
        <v>5.00191229843194</v>
      </c>
      <c r="AG318">
        <f t="shared" si="193"/>
        <v>5.00347793446502</v>
      </c>
      <c r="AH318">
        <f t="shared" si="193"/>
        <v>4.92947535931388</v>
      </c>
      <c r="AI318">
        <f t="shared" si="193"/>
        <v>5.07956508443853</v>
      </c>
      <c r="AJ318">
        <f t="shared" si="193"/>
        <v>4.76870142031095</v>
      </c>
      <c r="AK318">
        <f t="shared" si="193"/>
        <v>4.87595809176205</v>
      </c>
      <c r="AL318">
        <f t="shared" si="193"/>
        <v>4.74149378853118</v>
      </c>
      <c r="AM318">
        <f t="shared" si="193"/>
        <v>4.87252329782367</v>
      </c>
      <c r="AN318">
        <f t="shared" si="193"/>
        <v>4.88499644360034</v>
      </c>
      <c r="AO318">
        <f t="shared" si="193"/>
        <v>4.80249859930338</v>
      </c>
      <c r="AP318">
        <f t="shared" si="193"/>
        <v>4.66514620892481</v>
      </c>
      <c r="AQ318">
        <f t="shared" si="193"/>
        <v>4.8248682776173</v>
      </c>
      <c r="AR318">
        <f t="shared" si="193"/>
        <v>4.85410039895724</v>
      </c>
      <c r="AS318">
        <f t="shared" si="193"/>
        <v>5.1307629472346</v>
      </c>
      <c r="AT318">
        <f t="shared" si="193"/>
        <v>5.21927794669503</v>
      </c>
      <c r="AU318">
        <f t="shared" si="193"/>
        <v>5.23408257856299</v>
      </c>
      <c r="AV318">
        <f t="shared" si="193"/>
        <v>4.95160642484485</v>
      </c>
      <c r="AW318">
        <f t="shared" si="193"/>
        <v>5.19527719174278</v>
      </c>
      <c r="AX318">
        <f t="shared" si="193"/>
        <v>5.37166079727974</v>
      </c>
      <c r="AY318">
        <f t="shared" si="193"/>
        <v>5.24526068736699</v>
      </c>
      <c r="AZ318">
        <f t="shared" si="193"/>
        <v>5.28210110839074</v>
      </c>
      <c r="BA318">
        <f t="shared" si="193"/>
        <v>5.00250739096254</v>
      </c>
      <c r="BB318">
        <f t="shared" si="193"/>
        <v>5.26348947724273</v>
      </c>
      <c r="BC318">
        <f t="shared" si="193"/>
        <v>5.33295018584795</v>
      </c>
    </row>
    <row r="319" spans="1:55">
      <c r="A319">
        <f>VLOOKUP(C319,SelectCntr!$A$2:$C$52,3,0)</f>
        <v>1</v>
      </c>
      <c r="B319" t="str">
        <f t="shared" si="189"/>
        <v>Ghana</v>
      </c>
      <c r="C319">
        <f t="shared" si="189"/>
        <v>81</v>
      </c>
      <c r="D319" t="str">
        <f t="shared" si="189"/>
        <v>Ghana</v>
      </c>
      <c r="F319" s="16" t="s">
        <v>190</v>
      </c>
      <c r="G319">
        <f t="shared" si="191"/>
        <v>4.85265562584517</v>
      </c>
      <c r="H319">
        <f t="shared" si="193"/>
        <v>4.86421596714025</v>
      </c>
      <c r="I319">
        <f t="shared" si="193"/>
        <v>4.87905357321577</v>
      </c>
      <c r="J319">
        <f t="shared" si="193"/>
        <v>4.99538013728562</v>
      </c>
      <c r="K319">
        <f t="shared" si="193"/>
        <v>4.90777875282545</v>
      </c>
      <c r="L319">
        <f t="shared" si="193"/>
        <v>4.9491870710846</v>
      </c>
      <c r="M319">
        <f t="shared" si="193"/>
        <v>5.01487347373608</v>
      </c>
      <c r="N319">
        <f t="shared" si="193"/>
        <v>4.9943339639912</v>
      </c>
      <c r="O319">
        <f t="shared" si="193"/>
        <v>5.05037494231478</v>
      </c>
      <c r="P319">
        <f t="shared" si="193"/>
        <v>5.03456854100077</v>
      </c>
      <c r="Q319">
        <f t="shared" si="193"/>
        <v>5.07193052395924</v>
      </c>
      <c r="R319">
        <f t="shared" si="193"/>
        <v>5.06317343131354</v>
      </c>
      <c r="S319">
        <f t="shared" si="193"/>
        <v>5.0744886157234</v>
      </c>
      <c r="T319">
        <f t="shared" si="193"/>
        <v>5.1769728777438</v>
      </c>
      <c r="U319">
        <f t="shared" si="193"/>
        <v>5.11970772122761</v>
      </c>
      <c r="V319">
        <f t="shared" si="193"/>
        <v>5.01068813622705</v>
      </c>
      <c r="W319">
        <f t="shared" si="193"/>
        <v>4.92206405025565</v>
      </c>
      <c r="X319">
        <f t="shared" si="193"/>
        <v>4.92561215844874</v>
      </c>
      <c r="Y319">
        <f t="shared" si="193"/>
        <v>4.9426871366308</v>
      </c>
      <c r="Z319">
        <f t="shared" si="193"/>
        <v>4.95284889848093</v>
      </c>
      <c r="AA319">
        <f t="shared" si="193"/>
        <v>4.93719894101188</v>
      </c>
      <c r="AB319">
        <f t="shared" si="193"/>
        <v>4.898482239547</v>
      </c>
      <c r="AC319">
        <f t="shared" si="193"/>
        <v>4.92778960699091</v>
      </c>
      <c r="AD319">
        <f t="shared" si="193"/>
        <v>5.07480995638161</v>
      </c>
      <c r="AE319">
        <f t="shared" si="193"/>
        <v>5.08483669708995</v>
      </c>
      <c r="AF319">
        <f t="shared" si="193"/>
        <v>5.1699087311838</v>
      </c>
      <c r="AG319">
        <f t="shared" si="193"/>
        <v>5.18634729732673</v>
      </c>
      <c r="AH319">
        <f t="shared" si="193"/>
        <v>5.22966915289133</v>
      </c>
      <c r="AI319">
        <f t="shared" si="193"/>
        <v>5.3005874216346</v>
      </c>
      <c r="AJ319">
        <f t="shared" si="193"/>
        <v>5.17932337620315</v>
      </c>
      <c r="AK319">
        <f t="shared" si="193"/>
        <v>5.51280604859305</v>
      </c>
      <c r="AL319">
        <f t="shared" si="193"/>
        <v>5.4968620523828</v>
      </c>
      <c r="AM319">
        <f t="shared" si="193"/>
        <v>5.57753351904073</v>
      </c>
      <c r="AN319">
        <f t="shared" si="193"/>
        <v>5.52356690779539</v>
      </c>
      <c r="AO319">
        <f t="shared" si="193"/>
        <v>5.61307303606951</v>
      </c>
      <c r="AP319">
        <f t="shared" si="193"/>
        <v>5.67899767115629</v>
      </c>
      <c r="AQ319">
        <f t="shared" si="193"/>
        <v>5.66632547557797</v>
      </c>
      <c r="AR319">
        <f t="shared" si="193"/>
        <v>5.7093778854896</v>
      </c>
      <c r="AS319">
        <f t="shared" si="193"/>
        <v>5.77406863742063</v>
      </c>
      <c r="AT319">
        <f t="shared" si="193"/>
        <v>5.73732335489649</v>
      </c>
      <c r="AU319">
        <f t="shared" si="193"/>
        <v>5.77044049761017</v>
      </c>
      <c r="AV319">
        <f t="shared" si="193"/>
        <v>5.83299886089069</v>
      </c>
      <c r="AW319">
        <f t="shared" si="193"/>
        <v>5.84061986932354</v>
      </c>
      <c r="AX319">
        <f t="shared" si="193"/>
        <v>5.85528510258488</v>
      </c>
      <c r="AY319">
        <f t="shared" si="193"/>
        <v>5.88767075825694</v>
      </c>
      <c r="AZ319">
        <f t="shared" si="193"/>
        <v>5.91099211148853</v>
      </c>
      <c r="BA319">
        <f t="shared" si="193"/>
        <v>5.94443046304214</v>
      </c>
      <c r="BB319">
        <f t="shared" si="193"/>
        <v>6.01225946421567</v>
      </c>
      <c r="BC319">
        <f t="shared" si="193"/>
        <v>6.06272708517202</v>
      </c>
    </row>
    <row r="320" spans="1:55">
      <c r="A320">
        <f>VLOOKUP(C320,SelectCntr!$A$2:$C$52,3,0)</f>
        <v>1</v>
      </c>
      <c r="B320" t="str">
        <f t="shared" si="189"/>
        <v>Guinea</v>
      </c>
      <c r="C320">
        <f t="shared" si="189"/>
        <v>90</v>
      </c>
      <c r="D320" t="str">
        <f t="shared" si="189"/>
        <v>Guinea</v>
      </c>
      <c r="F320" s="16" t="s">
        <v>190</v>
      </c>
      <c r="G320">
        <f t="shared" si="191"/>
        <v>3.9441502004976</v>
      </c>
      <c r="H320">
        <f t="shared" si="193"/>
        <v>3.95875837139603</v>
      </c>
      <c r="I320">
        <f t="shared" si="193"/>
        <v>3.90567159712798</v>
      </c>
      <c r="J320">
        <f t="shared" si="193"/>
        <v>3.94778418694257</v>
      </c>
      <c r="K320">
        <f t="shared" si="193"/>
        <v>3.93339127538982</v>
      </c>
      <c r="L320">
        <f t="shared" si="193"/>
        <v>4.00725204821704</v>
      </c>
      <c r="M320">
        <f t="shared" si="193"/>
        <v>4.04372098544553</v>
      </c>
      <c r="N320">
        <f t="shared" si="193"/>
        <v>4.06825270826226</v>
      </c>
      <c r="O320">
        <f t="shared" si="193"/>
        <v>4.0560850826751</v>
      </c>
      <c r="P320">
        <f t="shared" si="193"/>
        <v>4.08815160868083</v>
      </c>
      <c r="Q320">
        <f t="shared" si="193"/>
        <v>4.11862526272079</v>
      </c>
      <c r="R320">
        <f t="shared" si="193"/>
        <v>4.07842312851005</v>
      </c>
      <c r="S320">
        <f t="shared" si="193"/>
        <v>4.09076272095828</v>
      </c>
      <c r="T320">
        <f t="shared" ref="H320:BC325" si="194">IF(ISERROR(LN(T198)),0,LN(T198))</f>
        <v>4.09985681401464</v>
      </c>
      <c r="U320">
        <f t="shared" si="194"/>
        <v>4.11914875715284</v>
      </c>
      <c r="V320">
        <f t="shared" si="194"/>
        <v>4.15566401485334</v>
      </c>
      <c r="W320">
        <f t="shared" si="194"/>
        <v>4.16425518072594</v>
      </c>
      <c r="X320">
        <f t="shared" si="194"/>
        <v>4.1675653595455</v>
      </c>
      <c r="Y320">
        <f t="shared" si="194"/>
        <v>4.19409311688615</v>
      </c>
      <c r="Z320">
        <f t="shared" si="194"/>
        <v>4.20214735481056</v>
      </c>
      <c r="AA320">
        <f t="shared" si="194"/>
        <v>4.20733355007319</v>
      </c>
      <c r="AB320">
        <f t="shared" si="194"/>
        <v>4.21746895561623</v>
      </c>
      <c r="AC320">
        <f t="shared" si="194"/>
        <v>4.2250489625421</v>
      </c>
      <c r="AD320">
        <f t="shared" si="194"/>
        <v>4.26425386243029</v>
      </c>
      <c r="AE320">
        <f t="shared" si="194"/>
        <v>4.2702203769589</v>
      </c>
      <c r="AF320">
        <f t="shared" si="194"/>
        <v>4.26584151125977</v>
      </c>
      <c r="AG320">
        <f t="shared" si="194"/>
        <v>4.28435806777345</v>
      </c>
      <c r="AH320">
        <f t="shared" si="194"/>
        <v>4.31679583733958</v>
      </c>
      <c r="AI320">
        <f t="shared" si="194"/>
        <v>4.37098596272702</v>
      </c>
      <c r="AJ320">
        <f t="shared" si="194"/>
        <v>4.41138289961209</v>
      </c>
      <c r="AK320">
        <f t="shared" si="194"/>
        <v>4.46341541527345</v>
      </c>
      <c r="AL320">
        <f t="shared" si="194"/>
        <v>4.52652912779333</v>
      </c>
      <c r="AM320">
        <f t="shared" si="194"/>
        <v>4.54630051118151</v>
      </c>
      <c r="AN320">
        <f t="shared" si="194"/>
        <v>4.60981729021335</v>
      </c>
      <c r="AO320">
        <f t="shared" si="194"/>
        <v>4.60661129022846</v>
      </c>
      <c r="AP320">
        <f t="shared" si="194"/>
        <v>4.64574012474486</v>
      </c>
      <c r="AQ320">
        <f t="shared" si="194"/>
        <v>4.67897692026547</v>
      </c>
      <c r="AR320">
        <f t="shared" si="194"/>
        <v>4.6528066327207</v>
      </c>
      <c r="AS320">
        <f t="shared" si="194"/>
        <v>4.6855692295686</v>
      </c>
      <c r="AT320">
        <f t="shared" si="194"/>
        <v>4.72173010400375</v>
      </c>
      <c r="AU320">
        <f t="shared" si="194"/>
        <v>4.72684873730708</v>
      </c>
      <c r="AV320">
        <f t="shared" si="194"/>
        <v>4.76844214077616</v>
      </c>
      <c r="AW320">
        <f t="shared" si="194"/>
        <v>4.80696610558464</v>
      </c>
      <c r="AX320">
        <f t="shared" si="194"/>
        <v>4.84622505331176</v>
      </c>
      <c r="AY320">
        <f t="shared" si="194"/>
        <v>4.86635393474484</v>
      </c>
      <c r="AZ320">
        <f t="shared" si="194"/>
        <v>4.88342837333427</v>
      </c>
      <c r="BA320">
        <f t="shared" si="194"/>
        <v>4.90844518477934</v>
      </c>
      <c r="BB320">
        <f t="shared" si="194"/>
        <v>4.97860064742417</v>
      </c>
      <c r="BC320">
        <f t="shared" si="194"/>
        <v>4.91592017066482</v>
      </c>
    </row>
    <row r="321" spans="1:55">
      <c r="A321">
        <f>VLOOKUP(C321,SelectCntr!$A$2:$C$52,3,0)</f>
        <v>1</v>
      </c>
      <c r="B321" t="str">
        <f t="shared" si="189"/>
        <v>Côte d'Ivoire</v>
      </c>
      <c r="C321">
        <f t="shared" si="189"/>
        <v>107</v>
      </c>
      <c r="D321" t="str">
        <f t="shared" si="189"/>
        <v>Côte d'Ivoire</v>
      </c>
      <c r="F321" s="16" t="s">
        <v>190</v>
      </c>
      <c r="G321">
        <f t="shared" si="191"/>
        <v>4.29354335583259</v>
      </c>
      <c r="H321">
        <f t="shared" si="194"/>
        <v>4.31116761154154</v>
      </c>
      <c r="I321">
        <f t="shared" si="194"/>
        <v>4.39652229879251</v>
      </c>
      <c r="J321">
        <f t="shared" si="194"/>
        <v>4.50023521239714</v>
      </c>
      <c r="K321">
        <f t="shared" si="194"/>
        <v>4.45817395039749</v>
      </c>
      <c r="L321">
        <f t="shared" si="194"/>
        <v>4.5591787948214</v>
      </c>
      <c r="M321">
        <f t="shared" si="194"/>
        <v>4.49373180407129</v>
      </c>
      <c r="N321">
        <f t="shared" si="194"/>
        <v>4.63020815278775</v>
      </c>
      <c r="O321">
        <f t="shared" si="194"/>
        <v>4.6313770103074</v>
      </c>
      <c r="P321">
        <f t="shared" si="194"/>
        <v>4.69076215889624</v>
      </c>
      <c r="Q321">
        <f t="shared" si="194"/>
        <v>4.73119705939913</v>
      </c>
      <c r="R321">
        <f t="shared" si="194"/>
        <v>4.72641349259828</v>
      </c>
      <c r="S321">
        <f t="shared" si="194"/>
        <v>4.79721489636533</v>
      </c>
      <c r="T321">
        <f t="shared" si="194"/>
        <v>4.82501528923635</v>
      </c>
      <c r="U321">
        <f t="shared" si="194"/>
        <v>4.9316349979779</v>
      </c>
      <c r="V321">
        <f t="shared" si="194"/>
        <v>4.92699476458538</v>
      </c>
      <c r="W321">
        <f t="shared" si="194"/>
        <v>4.92471733649197</v>
      </c>
      <c r="X321">
        <f t="shared" si="194"/>
        <v>4.92888939157666</v>
      </c>
      <c r="Y321">
        <f t="shared" si="194"/>
        <v>5.01098464854033</v>
      </c>
      <c r="Z321">
        <f t="shared" si="194"/>
        <v>5.07694087624468</v>
      </c>
      <c r="AA321">
        <f t="shared" si="194"/>
        <v>5.14589000253206</v>
      </c>
      <c r="AB321">
        <f t="shared" si="194"/>
        <v>5.08561283459886</v>
      </c>
      <c r="AC321">
        <f t="shared" si="194"/>
        <v>5.07797150742913</v>
      </c>
      <c r="AD321">
        <f t="shared" si="194"/>
        <v>5.13033343782213</v>
      </c>
      <c r="AE321">
        <f t="shared" si="194"/>
        <v>5.19273339340612</v>
      </c>
      <c r="AF321">
        <f t="shared" si="194"/>
        <v>5.21029792658665</v>
      </c>
      <c r="AG321">
        <f t="shared" si="194"/>
        <v>5.23762627967558</v>
      </c>
      <c r="AH321">
        <f t="shared" si="194"/>
        <v>5.25703181873107</v>
      </c>
      <c r="AI321">
        <f t="shared" si="194"/>
        <v>5.28933693705548</v>
      </c>
      <c r="AJ321">
        <f t="shared" si="194"/>
        <v>5.32155994227302</v>
      </c>
      <c r="AK321">
        <f t="shared" si="194"/>
        <v>5.32174959304672</v>
      </c>
      <c r="AL321">
        <f t="shared" si="194"/>
        <v>5.36848690901116</v>
      </c>
      <c r="AM321">
        <f t="shared" si="194"/>
        <v>5.36164462803355</v>
      </c>
      <c r="AN321">
        <f t="shared" si="194"/>
        <v>5.38111282991695</v>
      </c>
      <c r="AO321">
        <f t="shared" si="194"/>
        <v>5.43839940179036</v>
      </c>
      <c r="AP321">
        <f t="shared" si="194"/>
        <v>5.50716602200693</v>
      </c>
      <c r="AQ321">
        <f t="shared" si="194"/>
        <v>5.57053711789722</v>
      </c>
      <c r="AR321">
        <f t="shared" si="194"/>
        <v>5.60663735157513</v>
      </c>
      <c r="AS321">
        <f t="shared" si="194"/>
        <v>5.61707607991226</v>
      </c>
      <c r="AT321">
        <f t="shared" si="194"/>
        <v>5.68174227159939</v>
      </c>
      <c r="AU321">
        <f t="shared" si="194"/>
        <v>5.65058079744232</v>
      </c>
      <c r="AV321">
        <f t="shared" si="194"/>
        <v>5.65423965807532</v>
      </c>
      <c r="AW321">
        <f t="shared" si="194"/>
        <v>5.6469064921971</v>
      </c>
      <c r="AX321">
        <f t="shared" si="194"/>
        <v>5.63989129851312</v>
      </c>
      <c r="AY321">
        <f t="shared" si="194"/>
        <v>5.65954424995371</v>
      </c>
      <c r="AZ321">
        <f t="shared" si="194"/>
        <v>5.66003610556934</v>
      </c>
      <c r="BA321">
        <f t="shared" si="194"/>
        <v>5.65453147862542</v>
      </c>
      <c r="BB321">
        <f t="shared" si="194"/>
        <v>5.72709592710012</v>
      </c>
      <c r="BC321">
        <f t="shared" si="194"/>
        <v>5.71170124671282</v>
      </c>
    </row>
    <row r="322" spans="1:55">
      <c r="A322">
        <f>VLOOKUP(C322,SelectCntr!$A$2:$C$52,3,0)</f>
        <v>2</v>
      </c>
      <c r="B322" t="str">
        <f t="shared" si="189"/>
        <v>Kenya</v>
      </c>
      <c r="C322">
        <f t="shared" si="189"/>
        <v>114</v>
      </c>
      <c r="D322" t="str">
        <f t="shared" si="189"/>
        <v>Kenya</v>
      </c>
      <c r="F322" s="16" t="s">
        <v>190</v>
      </c>
      <c r="G322">
        <f t="shared" si="191"/>
        <v>4.12112879540294</v>
      </c>
      <c r="H322">
        <f t="shared" si="194"/>
        <v>4.15020818291815</v>
      </c>
      <c r="I322">
        <f t="shared" si="194"/>
        <v>4.14751217424073</v>
      </c>
      <c r="J322">
        <f t="shared" si="194"/>
        <v>4.17460150591307</v>
      </c>
      <c r="K322">
        <f t="shared" si="194"/>
        <v>4.1946857746817</v>
      </c>
      <c r="L322">
        <f t="shared" si="194"/>
        <v>4.20780141366372</v>
      </c>
      <c r="M322">
        <f t="shared" si="194"/>
        <v>4.23061914608735</v>
      </c>
      <c r="N322">
        <f t="shared" si="194"/>
        <v>4.28945122557403</v>
      </c>
      <c r="O322">
        <f t="shared" si="194"/>
        <v>4.32236961226981</v>
      </c>
      <c r="P322">
        <f t="shared" si="194"/>
        <v>4.34450875116724</v>
      </c>
      <c r="Q322">
        <f t="shared" si="194"/>
        <v>4.36749370253625</v>
      </c>
      <c r="R322">
        <f t="shared" si="194"/>
        <v>4.40974596114808</v>
      </c>
      <c r="S322">
        <f t="shared" si="194"/>
        <v>4.44543447948407</v>
      </c>
      <c r="T322">
        <f t="shared" si="194"/>
        <v>4.45897405771469</v>
      </c>
      <c r="U322">
        <f t="shared" si="194"/>
        <v>4.46978391164597</v>
      </c>
      <c r="V322">
        <f t="shared" si="194"/>
        <v>4.54234262569198</v>
      </c>
      <c r="W322">
        <f t="shared" si="194"/>
        <v>4.63429648106015</v>
      </c>
      <c r="X322">
        <f t="shared" si="194"/>
        <v>4.64122505375799</v>
      </c>
      <c r="Y322">
        <f t="shared" si="194"/>
        <v>4.69011727557814</v>
      </c>
      <c r="Z322">
        <f t="shared" si="194"/>
        <v>4.66269849048983</v>
      </c>
      <c r="AA322">
        <f t="shared" si="194"/>
        <v>4.67615535071643</v>
      </c>
      <c r="AB322">
        <f t="shared" si="194"/>
        <v>4.78472535107725</v>
      </c>
      <c r="AC322">
        <f t="shared" si="194"/>
        <v>4.81367759449533</v>
      </c>
      <c r="AD322">
        <f t="shared" si="194"/>
        <v>4.74114623446916</v>
      </c>
      <c r="AE322">
        <f t="shared" si="194"/>
        <v>4.83162340407189</v>
      </c>
      <c r="AF322">
        <f t="shared" si="194"/>
        <v>4.92678217540979</v>
      </c>
      <c r="AG322">
        <f t="shared" si="194"/>
        <v>4.92945057913581</v>
      </c>
      <c r="AH322">
        <f t="shared" si="194"/>
        <v>5.0021987296783</v>
      </c>
      <c r="AI322">
        <f t="shared" si="194"/>
        <v>5.04598461415137</v>
      </c>
      <c r="AJ322">
        <f t="shared" si="194"/>
        <v>5.03422490881563</v>
      </c>
      <c r="AK322">
        <f t="shared" si="194"/>
        <v>5.05510093868458</v>
      </c>
      <c r="AL322">
        <f t="shared" si="194"/>
        <v>5.09394804422778</v>
      </c>
      <c r="AM322">
        <f t="shared" si="194"/>
        <v>5.06839804624415</v>
      </c>
      <c r="AN322">
        <f t="shared" si="194"/>
        <v>5.07468131557009</v>
      </c>
      <c r="AO322">
        <f t="shared" si="194"/>
        <v>5.09416985376314</v>
      </c>
      <c r="AP322">
        <f t="shared" si="194"/>
        <v>5.062168547569</v>
      </c>
      <c r="AQ322">
        <f t="shared" si="194"/>
        <v>5.07892551224301</v>
      </c>
      <c r="AR322">
        <f t="shared" si="194"/>
        <v>5.1431175820654</v>
      </c>
      <c r="AS322">
        <f t="shared" si="194"/>
        <v>5.20323399708178</v>
      </c>
      <c r="AT322">
        <f t="shared" si="194"/>
        <v>5.1322877681702</v>
      </c>
      <c r="AU322">
        <f t="shared" si="194"/>
        <v>5.22384042225714</v>
      </c>
      <c r="AV322">
        <f t="shared" si="194"/>
        <v>5.27056334553264</v>
      </c>
      <c r="AW322">
        <f t="shared" si="194"/>
        <v>5.28828700780384</v>
      </c>
      <c r="AX322">
        <f t="shared" si="194"/>
        <v>5.32134566946975</v>
      </c>
      <c r="AY322">
        <f t="shared" si="194"/>
        <v>5.33442159970472</v>
      </c>
      <c r="AZ322">
        <f t="shared" si="194"/>
        <v>5.42925409017327</v>
      </c>
      <c r="BA322">
        <f t="shared" si="194"/>
        <v>5.50638092952315</v>
      </c>
      <c r="BB322">
        <f t="shared" si="194"/>
        <v>5.43652620670845</v>
      </c>
      <c r="BC322">
        <f t="shared" si="194"/>
        <v>5.43972138190071</v>
      </c>
    </row>
    <row r="323" spans="1:55">
      <c r="A323">
        <f>VLOOKUP(C323,SelectCntr!$A$2:$C$52,3,0)</f>
        <v>3</v>
      </c>
      <c r="B323" t="str">
        <f t="shared" si="189"/>
        <v>Lesotho</v>
      </c>
      <c r="C323">
        <f t="shared" si="189"/>
        <v>122</v>
      </c>
      <c r="D323" t="str">
        <f t="shared" si="189"/>
        <v>Lesotho</v>
      </c>
      <c r="F323" s="16" t="s">
        <v>190</v>
      </c>
      <c r="G323">
        <f t="shared" si="191"/>
        <v>3.57628334266537</v>
      </c>
      <c r="H323">
        <f t="shared" si="194"/>
        <v>3.59964275693343</v>
      </c>
      <c r="I323">
        <f t="shared" si="194"/>
        <v>3.59392798769501</v>
      </c>
      <c r="J323">
        <f t="shared" si="194"/>
        <v>3.51056685595212</v>
      </c>
      <c r="K323">
        <f t="shared" si="194"/>
        <v>3.5591236554825</v>
      </c>
      <c r="L323">
        <f t="shared" si="194"/>
        <v>3.61641094228777</v>
      </c>
      <c r="M323">
        <f t="shared" si="194"/>
        <v>3.65179473435056</v>
      </c>
      <c r="N323">
        <f t="shared" si="194"/>
        <v>3.67748379214198</v>
      </c>
      <c r="O323">
        <f t="shared" si="194"/>
        <v>3.77122542961548</v>
      </c>
      <c r="P323">
        <f t="shared" si="194"/>
        <v>3.77378494834347</v>
      </c>
      <c r="Q323">
        <f t="shared" si="194"/>
        <v>3.79434968156155</v>
      </c>
      <c r="R323">
        <f t="shared" si="194"/>
        <v>3.66444284288944</v>
      </c>
      <c r="S323">
        <f t="shared" si="194"/>
        <v>3.82165585307627</v>
      </c>
      <c r="T323">
        <f t="shared" si="194"/>
        <v>3.96996591658825</v>
      </c>
      <c r="U323">
        <f t="shared" si="194"/>
        <v>3.82857468786813</v>
      </c>
      <c r="V323">
        <f t="shared" si="194"/>
        <v>3.68005536796737</v>
      </c>
      <c r="W323">
        <f t="shared" si="194"/>
        <v>3.9401753015826</v>
      </c>
      <c r="X323">
        <f t="shared" si="194"/>
        <v>3.91442317140396</v>
      </c>
      <c r="Y323">
        <f t="shared" si="194"/>
        <v>3.88934434923191</v>
      </c>
      <c r="Z323">
        <f t="shared" si="194"/>
        <v>3.90272792523494</v>
      </c>
      <c r="AA323">
        <f t="shared" si="194"/>
        <v>3.95138165197999</v>
      </c>
      <c r="AB323">
        <f t="shared" si="194"/>
        <v>3.95016748297907</v>
      </c>
      <c r="AC323">
        <f t="shared" si="194"/>
        <v>3.94939879932076</v>
      </c>
      <c r="AD323">
        <f t="shared" si="194"/>
        <v>3.97498954590962</v>
      </c>
      <c r="AE323">
        <f t="shared" si="194"/>
        <v>3.92367252169372</v>
      </c>
      <c r="AF323">
        <f t="shared" si="194"/>
        <v>3.92222188071312</v>
      </c>
      <c r="AG323">
        <f t="shared" si="194"/>
        <v>3.93778943481259</v>
      </c>
      <c r="AH323">
        <f t="shared" si="194"/>
        <v>4.01953738417353</v>
      </c>
      <c r="AI323">
        <f t="shared" si="194"/>
        <v>4.02586824232006</v>
      </c>
      <c r="AJ323">
        <f t="shared" si="194"/>
        <v>4.02935462095467</v>
      </c>
      <c r="AK323">
        <f t="shared" si="194"/>
        <v>3.8000029169047</v>
      </c>
      <c r="AL323">
        <f t="shared" si="194"/>
        <v>3.92358652800797</v>
      </c>
      <c r="AM323">
        <f t="shared" si="194"/>
        <v>4.02591323344459</v>
      </c>
      <c r="AN323">
        <f t="shared" si="194"/>
        <v>4.03700077259471</v>
      </c>
      <c r="AO323">
        <f t="shared" si="194"/>
        <v>3.96267012697778</v>
      </c>
      <c r="AP323">
        <f t="shared" si="194"/>
        <v>4.06396443104801</v>
      </c>
      <c r="AQ323">
        <f t="shared" si="194"/>
        <v>4.07769284734129</v>
      </c>
      <c r="AR323">
        <f t="shared" si="194"/>
        <v>3.99367198142674</v>
      </c>
      <c r="AS323">
        <f t="shared" si="194"/>
        <v>4.09712278481435</v>
      </c>
      <c r="AT323">
        <f t="shared" si="194"/>
        <v>4.05214277572373</v>
      </c>
      <c r="AU323">
        <f t="shared" si="194"/>
        <v>4.14143061898059</v>
      </c>
      <c r="AV323">
        <f t="shared" si="194"/>
        <v>4.01279043404603</v>
      </c>
      <c r="AW323">
        <f t="shared" si="194"/>
        <v>3.94822014619293</v>
      </c>
      <c r="AX323">
        <f t="shared" si="194"/>
        <v>4.00844643298611</v>
      </c>
      <c r="AY323">
        <f t="shared" si="194"/>
        <v>4.08029645477138</v>
      </c>
      <c r="AZ323">
        <f t="shared" si="194"/>
        <v>3.87943176853903</v>
      </c>
      <c r="BA323">
        <f t="shared" si="194"/>
        <v>4.07423530695125</v>
      </c>
      <c r="BB323">
        <f t="shared" si="194"/>
        <v>4.04274342567178</v>
      </c>
      <c r="BC323">
        <f t="shared" si="194"/>
        <v>4.00525239351535</v>
      </c>
    </row>
    <row r="324" spans="1:55">
      <c r="A324">
        <f>VLOOKUP(C324,SelectCntr!$A$2:$C$52,3,0)</f>
        <v>1</v>
      </c>
      <c r="B324" t="str">
        <f t="shared" ref="B324:D343" si="195">B202</f>
        <v>Liberia</v>
      </c>
      <c r="C324">
        <f t="shared" si="195"/>
        <v>123</v>
      </c>
      <c r="D324" t="str">
        <f t="shared" si="195"/>
        <v>Liberia</v>
      </c>
      <c r="F324" s="16" t="s">
        <v>190</v>
      </c>
      <c r="G324">
        <f t="shared" si="191"/>
        <v>4.30651206522433</v>
      </c>
      <c r="H324">
        <f t="shared" si="194"/>
        <v>4.34030629973719</v>
      </c>
      <c r="I324">
        <f t="shared" si="194"/>
        <v>4.31840585284379</v>
      </c>
      <c r="J324">
        <f t="shared" si="194"/>
        <v>4.33561910262575</v>
      </c>
      <c r="K324">
        <f t="shared" si="194"/>
        <v>4.40317925674192</v>
      </c>
      <c r="L324">
        <f t="shared" si="194"/>
        <v>4.51278933462454</v>
      </c>
      <c r="M324">
        <f t="shared" si="194"/>
        <v>4.54214845916016</v>
      </c>
      <c r="N324">
        <f t="shared" si="194"/>
        <v>4.57494638856477</v>
      </c>
      <c r="O324">
        <f t="shared" si="194"/>
        <v>4.59236860678296</v>
      </c>
      <c r="P324">
        <f t="shared" si="194"/>
        <v>4.70287711675724</v>
      </c>
      <c r="Q324">
        <f t="shared" si="194"/>
        <v>4.72783860099765</v>
      </c>
      <c r="R324">
        <f t="shared" si="194"/>
        <v>4.73278810728667</v>
      </c>
      <c r="S324">
        <f t="shared" si="194"/>
        <v>4.75619878474166</v>
      </c>
      <c r="T324">
        <f t="shared" si="194"/>
        <v>4.79553577670922</v>
      </c>
      <c r="U324">
        <f t="shared" si="194"/>
        <v>4.77360129512664</v>
      </c>
      <c r="V324">
        <f t="shared" si="194"/>
        <v>4.81451674884691</v>
      </c>
      <c r="W324">
        <f t="shared" si="194"/>
        <v>4.83093114879471</v>
      </c>
      <c r="X324">
        <f t="shared" si="194"/>
        <v>4.83128106361775</v>
      </c>
      <c r="Y324">
        <f t="shared" si="194"/>
        <v>4.83624921536344</v>
      </c>
      <c r="Z324">
        <f t="shared" si="194"/>
        <v>4.86068402193947</v>
      </c>
      <c r="AA324">
        <f t="shared" si="194"/>
        <v>4.87541373625255</v>
      </c>
      <c r="AB324">
        <f t="shared" si="194"/>
        <v>4.88072891386243</v>
      </c>
      <c r="AC324">
        <f t="shared" si="194"/>
        <v>4.8910990642828</v>
      </c>
      <c r="AD324">
        <f t="shared" si="194"/>
        <v>4.94942884797285</v>
      </c>
      <c r="AE324">
        <f t="shared" si="194"/>
        <v>4.96560197698214</v>
      </c>
      <c r="AF324">
        <f t="shared" si="194"/>
        <v>4.9761805962333</v>
      </c>
      <c r="AG324">
        <f t="shared" si="194"/>
        <v>4.99886606232339</v>
      </c>
      <c r="AH324">
        <f t="shared" si="194"/>
        <v>5.01518130308053</v>
      </c>
      <c r="AI324">
        <f t="shared" si="194"/>
        <v>4.99242251846674</v>
      </c>
      <c r="AJ324">
        <f t="shared" si="194"/>
        <v>4.6795743895655</v>
      </c>
      <c r="AK324">
        <f t="shared" si="194"/>
        <v>4.4955697399075</v>
      </c>
      <c r="AL324">
        <f t="shared" si="194"/>
        <v>4.58700128911666</v>
      </c>
      <c r="AM324">
        <f t="shared" si="194"/>
        <v>4.62895897203329</v>
      </c>
      <c r="AN324">
        <f t="shared" si="194"/>
        <v>4.45179432165669</v>
      </c>
      <c r="AO324">
        <f t="shared" si="194"/>
        <v>4.46163789382979</v>
      </c>
      <c r="AP324">
        <f t="shared" si="194"/>
        <v>4.64498166042261</v>
      </c>
      <c r="AQ324">
        <f t="shared" si="194"/>
        <v>4.88637989576818</v>
      </c>
      <c r="AR324">
        <f t="shared" si="194"/>
        <v>4.96210765853539</v>
      </c>
      <c r="AS324">
        <f t="shared" si="194"/>
        <v>5.02785820231809</v>
      </c>
      <c r="AT324">
        <f t="shared" si="194"/>
        <v>5.06835993339785</v>
      </c>
      <c r="AU324">
        <f t="shared" si="194"/>
        <v>5.04921223625769</v>
      </c>
      <c r="AV324">
        <f t="shared" si="194"/>
        <v>5.04732804921475</v>
      </c>
      <c r="AW324">
        <f t="shared" si="194"/>
        <v>5.03328636961541</v>
      </c>
      <c r="AX324">
        <f t="shared" si="194"/>
        <v>5.0767068833662</v>
      </c>
      <c r="AY324">
        <f t="shared" si="194"/>
        <v>5.10289143228422</v>
      </c>
      <c r="AZ324">
        <f t="shared" si="194"/>
        <v>5.01794118413686</v>
      </c>
      <c r="BA324">
        <f t="shared" si="194"/>
        <v>5.1398725235626</v>
      </c>
      <c r="BB324">
        <f t="shared" si="194"/>
        <v>5.13458270846703</v>
      </c>
      <c r="BC324">
        <f t="shared" si="194"/>
        <v>5.07219982556649</v>
      </c>
    </row>
    <row r="325" spans="1:55">
      <c r="A325">
        <f>VLOOKUP(C325,SelectCntr!$A$2:$C$52,3,0)</f>
        <v>2</v>
      </c>
      <c r="B325" t="str">
        <f t="shared" si="195"/>
        <v>Madagascar</v>
      </c>
      <c r="C325">
        <f t="shared" si="195"/>
        <v>129</v>
      </c>
      <c r="D325" t="str">
        <f t="shared" si="195"/>
        <v>Madagascar</v>
      </c>
      <c r="F325" s="16" t="s">
        <v>190</v>
      </c>
      <c r="G325">
        <f t="shared" si="191"/>
        <v>3.73274229603913</v>
      </c>
      <c r="H325">
        <f t="shared" si="194"/>
        <v>3.77316624796733</v>
      </c>
      <c r="I325">
        <f t="shared" si="194"/>
        <v>3.7953848890062</v>
      </c>
      <c r="J325">
        <f t="shared" si="194"/>
        <v>3.83982993174912</v>
      </c>
      <c r="K325">
        <f t="shared" si="194"/>
        <v>3.81559639960094</v>
      </c>
      <c r="L325">
        <f t="shared" si="194"/>
        <v>3.87294781972084</v>
      </c>
      <c r="M325">
        <f t="shared" si="194"/>
        <v>3.91611695704718</v>
      </c>
      <c r="N325">
        <f t="shared" si="194"/>
        <v>3.93138689613185</v>
      </c>
      <c r="O325">
        <f t="shared" si="194"/>
        <v>3.96628444522432</v>
      </c>
      <c r="P325">
        <f t="shared" si="194"/>
        <v>3.98596843493551</v>
      </c>
      <c r="Q325">
        <f t="shared" si="194"/>
        <v>3.9723793269916</v>
      </c>
      <c r="R325">
        <f t="shared" si="194"/>
        <v>4.00025645737344</v>
      </c>
      <c r="S325">
        <f t="shared" si="194"/>
        <v>4.0068264008567</v>
      </c>
      <c r="T325">
        <f t="shared" si="194"/>
        <v>4.11073837407948</v>
      </c>
      <c r="U325">
        <f t="shared" si="194"/>
        <v>4.09530321611603</v>
      </c>
      <c r="V325">
        <f t="shared" si="194"/>
        <v>4.1102297558965</v>
      </c>
      <c r="W325">
        <f t="shared" si="194"/>
        <v>4.03681532904518</v>
      </c>
      <c r="X325">
        <f t="shared" si="194"/>
        <v>4.11084531309602</v>
      </c>
      <c r="Y325">
        <f t="shared" si="194"/>
        <v>4.0691145141521</v>
      </c>
      <c r="Z325">
        <f t="shared" si="194"/>
        <v>4.10808319919141</v>
      </c>
      <c r="AA325">
        <f t="shared" si="194"/>
        <v>4.10926067946299</v>
      </c>
      <c r="AB325">
        <f t="shared" si="194"/>
        <v>4.11711223808597</v>
      </c>
      <c r="AC325">
        <f t="shared" si="194"/>
        <v>4.1522363881667</v>
      </c>
      <c r="AD325">
        <f t="shared" si="194"/>
        <v>4.17988818097843</v>
      </c>
      <c r="AE325">
        <f t="shared" si="194"/>
        <v>4.18483048325378</v>
      </c>
      <c r="AF325">
        <f t="shared" si="194"/>
        <v>4.21086527080722</v>
      </c>
      <c r="AG325">
        <f t="shared" si="194"/>
        <v>4.2025659837656</v>
      </c>
      <c r="AH325">
        <f t="shared" si="194"/>
        <v>4.21639745255989</v>
      </c>
      <c r="AI325">
        <f t="shared" ref="H325:BC330" si="196">IF(ISERROR(LN(AI203)),0,LN(AI203))</f>
        <v>4.25338307033631</v>
      </c>
      <c r="AJ325">
        <f t="shared" si="196"/>
        <v>4.2590735411789</v>
      </c>
      <c r="AK325">
        <f t="shared" si="196"/>
        <v>4.27527212034499</v>
      </c>
      <c r="AL325">
        <f t="shared" si="196"/>
        <v>4.26579675668001</v>
      </c>
      <c r="AM325">
        <f t="shared" si="196"/>
        <v>4.29740314572563</v>
      </c>
      <c r="AN325">
        <f t="shared" si="196"/>
        <v>4.27086479745197</v>
      </c>
      <c r="AO325">
        <f t="shared" si="196"/>
        <v>4.29337533031233</v>
      </c>
      <c r="AP325">
        <f t="shared" si="196"/>
        <v>4.3064183436012</v>
      </c>
      <c r="AQ325">
        <f t="shared" si="196"/>
        <v>4.29500099467798</v>
      </c>
      <c r="AR325">
        <f t="shared" si="196"/>
        <v>4.25909747010555</v>
      </c>
      <c r="AS325">
        <f t="shared" si="196"/>
        <v>4.24283905806726</v>
      </c>
      <c r="AT325">
        <f t="shared" si="196"/>
        <v>4.19297805028101</v>
      </c>
      <c r="AU325">
        <f t="shared" si="196"/>
        <v>4.19745981641418</v>
      </c>
      <c r="AV325">
        <f t="shared" si="196"/>
        <v>4.16795575019224</v>
      </c>
      <c r="AW325">
        <f t="shared" si="196"/>
        <v>4.18700624906894</v>
      </c>
      <c r="AX325">
        <f t="shared" si="196"/>
        <v>4.22819765324172</v>
      </c>
      <c r="AY325">
        <f t="shared" si="196"/>
        <v>4.34142383200694</v>
      </c>
      <c r="AZ325">
        <f t="shared" si="196"/>
        <v>4.34954543083769</v>
      </c>
      <c r="BA325">
        <f t="shared" si="196"/>
        <v>4.31548299563461</v>
      </c>
      <c r="BB325">
        <f t="shared" si="196"/>
        <v>4.40443688638146</v>
      </c>
      <c r="BC325">
        <f t="shared" si="196"/>
        <v>4.41123988913151</v>
      </c>
    </row>
    <row r="326" spans="1:55">
      <c r="A326">
        <f>VLOOKUP(C326,SelectCntr!$A$2:$C$52,3,0)</f>
        <v>3</v>
      </c>
      <c r="B326" t="str">
        <f t="shared" si="195"/>
        <v>Malawi</v>
      </c>
      <c r="C326">
        <f t="shared" si="195"/>
        <v>130</v>
      </c>
      <c r="D326" t="str">
        <f t="shared" si="195"/>
        <v>Malawi</v>
      </c>
      <c r="F326" s="16" t="s">
        <v>190</v>
      </c>
      <c r="G326">
        <f t="shared" si="191"/>
        <v>4.88756313242092</v>
      </c>
      <c r="H326">
        <f t="shared" si="196"/>
        <v>4.943899260445</v>
      </c>
      <c r="I326">
        <f t="shared" si="196"/>
        <v>4.90322931073862</v>
      </c>
      <c r="J326">
        <f t="shared" si="196"/>
        <v>4.9639903604591</v>
      </c>
      <c r="K326">
        <f t="shared" si="196"/>
        <v>4.9496167705765</v>
      </c>
      <c r="L326">
        <f t="shared" si="196"/>
        <v>4.95771404474949</v>
      </c>
      <c r="M326">
        <f t="shared" si="196"/>
        <v>5.12805360244814</v>
      </c>
      <c r="N326">
        <f t="shared" si="196"/>
        <v>5.0294609163885</v>
      </c>
      <c r="O326">
        <f t="shared" si="196"/>
        <v>5.05413722843295</v>
      </c>
      <c r="P326">
        <f t="shared" si="196"/>
        <v>5.04664152333324</v>
      </c>
      <c r="Q326">
        <f t="shared" si="196"/>
        <v>5.17098580218163</v>
      </c>
      <c r="R326">
        <f t="shared" si="196"/>
        <v>5.20432574551885</v>
      </c>
      <c r="S326">
        <f t="shared" si="196"/>
        <v>5.23746805892231</v>
      </c>
      <c r="T326">
        <f t="shared" si="196"/>
        <v>5.24415370238953</v>
      </c>
      <c r="U326">
        <f t="shared" si="196"/>
        <v>5.26822419419984</v>
      </c>
      <c r="V326">
        <f t="shared" si="196"/>
        <v>5.32180174453071</v>
      </c>
      <c r="W326">
        <f t="shared" si="196"/>
        <v>5.40650123749327</v>
      </c>
      <c r="X326">
        <f t="shared" si="196"/>
        <v>5.40457074091766</v>
      </c>
      <c r="Y326">
        <f t="shared" si="196"/>
        <v>5.39304883218237</v>
      </c>
      <c r="Z326">
        <f t="shared" si="196"/>
        <v>5.42856620981519</v>
      </c>
      <c r="AA326">
        <f t="shared" si="196"/>
        <v>5.44314675249518</v>
      </c>
      <c r="AB326">
        <f t="shared" si="196"/>
        <v>5.4688954441468</v>
      </c>
      <c r="AC326">
        <f t="shared" si="196"/>
        <v>5.4411974916783</v>
      </c>
      <c r="AD326">
        <f t="shared" si="196"/>
        <v>5.466748920698</v>
      </c>
      <c r="AE326">
        <f t="shared" si="196"/>
        <v>5.46921840366504</v>
      </c>
      <c r="AF326">
        <f t="shared" si="196"/>
        <v>5.47397454602936</v>
      </c>
      <c r="AG326">
        <f t="shared" si="196"/>
        <v>5.46247205951133</v>
      </c>
      <c r="AH326">
        <f t="shared" si="196"/>
        <v>5.50498056170852</v>
      </c>
      <c r="AI326">
        <f t="shared" si="196"/>
        <v>5.49912945346642</v>
      </c>
      <c r="AJ326">
        <f t="shared" si="196"/>
        <v>5.50059360771249</v>
      </c>
      <c r="AK326">
        <f t="shared" si="196"/>
        <v>5.5593287921307</v>
      </c>
      <c r="AL326">
        <f t="shared" si="196"/>
        <v>5.39206155850681</v>
      </c>
      <c r="AM326">
        <f t="shared" si="196"/>
        <v>5.63130890047848</v>
      </c>
      <c r="AN326">
        <f t="shared" si="196"/>
        <v>5.47949381089117</v>
      </c>
      <c r="AO326">
        <f t="shared" si="196"/>
        <v>5.60396441048558</v>
      </c>
      <c r="AP326">
        <f t="shared" si="196"/>
        <v>5.73892291966762</v>
      </c>
      <c r="AQ326">
        <f t="shared" si="196"/>
        <v>5.7044717196177</v>
      </c>
      <c r="AR326">
        <f t="shared" si="196"/>
        <v>5.7833314584552</v>
      </c>
      <c r="AS326">
        <f t="shared" si="196"/>
        <v>5.86920231151813</v>
      </c>
      <c r="AT326">
        <f t="shared" si="196"/>
        <v>6.00364785736675</v>
      </c>
      <c r="AU326">
        <f t="shared" si="196"/>
        <v>6.03315855993756</v>
      </c>
      <c r="AV326">
        <f t="shared" si="196"/>
        <v>5.82813268583539</v>
      </c>
      <c r="AW326">
        <f t="shared" si="196"/>
        <v>5.89965207573379</v>
      </c>
      <c r="AX326">
        <f t="shared" si="196"/>
        <v>5.93504957890928</v>
      </c>
      <c r="AY326">
        <f t="shared" si="196"/>
        <v>5.77423198351204</v>
      </c>
      <c r="AZ326">
        <f t="shared" si="196"/>
        <v>6.0348955272227</v>
      </c>
      <c r="BA326">
        <f t="shared" si="196"/>
        <v>6.26463805529882</v>
      </c>
      <c r="BB326">
        <f t="shared" si="196"/>
        <v>6.18097846869259</v>
      </c>
      <c r="BC326">
        <f t="shared" si="196"/>
        <v>6.13457821693685</v>
      </c>
    </row>
    <row r="327" spans="1:55">
      <c r="A327">
        <f>VLOOKUP(C327,SelectCntr!$A$2:$C$52,3,0)</f>
        <v>1</v>
      </c>
      <c r="B327" t="str">
        <f t="shared" si="195"/>
        <v>Mali</v>
      </c>
      <c r="C327">
        <f t="shared" si="195"/>
        <v>133</v>
      </c>
      <c r="D327" t="str">
        <f t="shared" si="195"/>
        <v>Mali</v>
      </c>
      <c r="F327" s="16" t="s">
        <v>190</v>
      </c>
      <c r="G327">
        <f t="shared" si="191"/>
        <v>3.01559144241139</v>
      </c>
      <c r="H327">
        <f t="shared" si="196"/>
        <v>3.08466505613683</v>
      </c>
      <c r="I327">
        <f t="shared" si="196"/>
        <v>3.11127109553557</v>
      </c>
      <c r="J327">
        <f t="shared" si="196"/>
        <v>3.13071300918756</v>
      </c>
      <c r="K327">
        <f t="shared" si="196"/>
        <v>3.18927558661172</v>
      </c>
      <c r="L327">
        <f t="shared" si="196"/>
        <v>3.20181205239606</v>
      </c>
      <c r="M327">
        <f t="shared" si="196"/>
        <v>3.25569991701066</v>
      </c>
      <c r="N327">
        <f t="shared" si="196"/>
        <v>3.24366189874464</v>
      </c>
      <c r="O327">
        <f t="shared" si="196"/>
        <v>3.33572000155852</v>
      </c>
      <c r="P327">
        <f t="shared" si="196"/>
        <v>3.34644832882543</v>
      </c>
      <c r="Q327">
        <f t="shared" si="196"/>
        <v>3.33653262242789</v>
      </c>
      <c r="R327">
        <f t="shared" si="196"/>
        <v>3.22216055032993</v>
      </c>
      <c r="S327">
        <f t="shared" si="196"/>
        <v>3.13242499994777</v>
      </c>
      <c r="T327">
        <f t="shared" si="196"/>
        <v>3.25748965401635</v>
      </c>
      <c r="U327">
        <f t="shared" si="196"/>
        <v>3.39831297680808</v>
      </c>
      <c r="V327">
        <f t="shared" si="196"/>
        <v>3.42519988019418</v>
      </c>
      <c r="W327">
        <f t="shared" si="196"/>
        <v>3.4212864971732</v>
      </c>
      <c r="X327">
        <f t="shared" si="196"/>
        <v>3.49853061365373</v>
      </c>
      <c r="Y327">
        <f t="shared" si="196"/>
        <v>3.51432590714097</v>
      </c>
      <c r="Z327">
        <f t="shared" si="196"/>
        <v>3.50909934945495</v>
      </c>
      <c r="AA327">
        <f t="shared" si="196"/>
        <v>3.60430731522263</v>
      </c>
      <c r="AB327">
        <f t="shared" si="196"/>
        <v>3.64535290868945</v>
      </c>
      <c r="AC327">
        <f t="shared" si="196"/>
        <v>3.63451248566512</v>
      </c>
      <c r="AD327">
        <f t="shared" si="196"/>
        <v>3.53805249396248</v>
      </c>
      <c r="AE327">
        <f t="shared" si="196"/>
        <v>3.6110394789632</v>
      </c>
      <c r="AF327">
        <f t="shared" si="196"/>
        <v>3.6892675596806</v>
      </c>
      <c r="AG327">
        <f t="shared" si="196"/>
        <v>3.6604093978241</v>
      </c>
      <c r="AH327">
        <f t="shared" si="196"/>
        <v>3.79166286955471</v>
      </c>
      <c r="AI327">
        <f t="shared" si="196"/>
        <v>3.78804642890571</v>
      </c>
      <c r="AJ327">
        <f t="shared" si="196"/>
        <v>3.79097681776774</v>
      </c>
      <c r="AK327">
        <f t="shared" si="196"/>
        <v>3.89333153320616</v>
      </c>
      <c r="AL327">
        <f t="shared" si="196"/>
        <v>3.78952858845342</v>
      </c>
      <c r="AM327">
        <f t="shared" si="196"/>
        <v>3.78270139916294</v>
      </c>
      <c r="AN327">
        <f t="shared" si="196"/>
        <v>3.82644476209792</v>
      </c>
      <c r="AO327">
        <f t="shared" si="196"/>
        <v>3.85643586796926</v>
      </c>
      <c r="AP327">
        <f t="shared" si="196"/>
        <v>3.92291635348084</v>
      </c>
      <c r="AQ327">
        <f t="shared" si="196"/>
        <v>3.93103617394843</v>
      </c>
      <c r="AR327">
        <f t="shared" si="196"/>
        <v>3.99083018178138</v>
      </c>
      <c r="AS327">
        <f t="shared" si="196"/>
        <v>4.02374167742567</v>
      </c>
      <c r="AT327">
        <f t="shared" si="196"/>
        <v>3.86286446311443</v>
      </c>
      <c r="AU327">
        <f t="shared" si="196"/>
        <v>4.00763177313866</v>
      </c>
      <c r="AV327">
        <f t="shared" si="196"/>
        <v>3.95095625186228</v>
      </c>
      <c r="AW327">
        <f t="shared" si="196"/>
        <v>4.11846041807586</v>
      </c>
      <c r="AX327">
        <f t="shared" si="196"/>
        <v>4.06006881397154</v>
      </c>
      <c r="AY327">
        <f t="shared" si="196"/>
        <v>4.13508183817688</v>
      </c>
      <c r="AZ327">
        <f t="shared" si="196"/>
        <v>4.11900241197851</v>
      </c>
      <c r="BA327">
        <f t="shared" si="196"/>
        <v>4.15962819268436</v>
      </c>
      <c r="BB327">
        <f t="shared" si="196"/>
        <v>4.30471956820261</v>
      </c>
      <c r="BC327">
        <f t="shared" si="196"/>
        <v>4.38768867525467</v>
      </c>
    </row>
    <row r="328" spans="1:55">
      <c r="A328">
        <f>VLOOKUP(C328,SelectCntr!$A$2:$C$52,3,0)</f>
        <v>1</v>
      </c>
      <c r="B328" t="str">
        <f t="shared" si="195"/>
        <v>Mauritania</v>
      </c>
      <c r="C328">
        <f t="shared" si="195"/>
        <v>136</v>
      </c>
      <c r="D328" t="str">
        <f t="shared" si="195"/>
        <v>Mauritania</v>
      </c>
      <c r="F328" s="16" t="s">
        <v>190</v>
      </c>
      <c r="G328">
        <f t="shared" si="191"/>
        <v>1.79255389268538</v>
      </c>
      <c r="H328">
        <f t="shared" si="196"/>
        <v>1.8128092856675</v>
      </c>
      <c r="I328">
        <f t="shared" si="196"/>
        <v>1.8411022651805</v>
      </c>
      <c r="J328">
        <f t="shared" si="196"/>
        <v>1.8720845100847</v>
      </c>
      <c r="K328">
        <f t="shared" si="196"/>
        <v>1.90220446577803</v>
      </c>
      <c r="L328">
        <f t="shared" si="196"/>
        <v>1.91821186533961</v>
      </c>
      <c r="M328">
        <f t="shared" si="196"/>
        <v>1.93723538228627</v>
      </c>
      <c r="N328">
        <f t="shared" si="196"/>
        <v>1.96920245841705</v>
      </c>
      <c r="O328">
        <f t="shared" si="196"/>
        <v>1.94121151897362</v>
      </c>
      <c r="P328">
        <f t="shared" si="196"/>
        <v>1.94044725605605</v>
      </c>
      <c r="Q328">
        <f t="shared" si="196"/>
        <v>1.91396726458536</v>
      </c>
      <c r="R328">
        <f t="shared" si="196"/>
        <v>1.86355748563353</v>
      </c>
      <c r="S328">
        <f t="shared" si="196"/>
        <v>1.73053350160005</v>
      </c>
      <c r="T328">
        <f t="shared" si="196"/>
        <v>1.68757552968931</v>
      </c>
      <c r="U328">
        <f t="shared" si="196"/>
        <v>1.72347275193497</v>
      </c>
      <c r="V328">
        <f t="shared" si="196"/>
        <v>1.81555546083373</v>
      </c>
      <c r="W328">
        <f t="shared" si="196"/>
        <v>1.88042225916687</v>
      </c>
      <c r="X328">
        <f t="shared" si="196"/>
        <v>1.93117754261431</v>
      </c>
      <c r="Y328">
        <f t="shared" si="196"/>
        <v>1.94895320684046</v>
      </c>
      <c r="Z328">
        <f t="shared" si="196"/>
        <v>2.00061338984808</v>
      </c>
      <c r="AA328">
        <f t="shared" si="196"/>
        <v>2.03493410725307</v>
      </c>
      <c r="AB328">
        <f t="shared" si="196"/>
        <v>2.00344014831777</v>
      </c>
      <c r="AC328">
        <f t="shared" si="196"/>
        <v>1.95404948417078</v>
      </c>
      <c r="AD328">
        <f t="shared" si="196"/>
        <v>1.91973466068736</v>
      </c>
      <c r="AE328">
        <f t="shared" si="196"/>
        <v>2.00587736885454</v>
      </c>
      <c r="AF328">
        <f t="shared" si="196"/>
        <v>2.02215712646651</v>
      </c>
      <c r="AG328">
        <f t="shared" si="196"/>
        <v>2.04919622230398</v>
      </c>
      <c r="AH328">
        <f t="shared" si="196"/>
        <v>2.07992637134709</v>
      </c>
      <c r="AI328">
        <f t="shared" si="196"/>
        <v>2.13405440369699</v>
      </c>
      <c r="AJ328">
        <f t="shared" si="196"/>
        <v>2.14784012893499</v>
      </c>
      <c r="AK328">
        <f t="shared" si="196"/>
        <v>2.16509449628663</v>
      </c>
      <c r="AL328">
        <f t="shared" si="196"/>
        <v>2.13480671754389</v>
      </c>
      <c r="AM328">
        <f t="shared" si="196"/>
        <v>2.10334291396736</v>
      </c>
      <c r="AN328">
        <f t="shared" si="196"/>
        <v>2.12651998080339</v>
      </c>
      <c r="AO328">
        <f t="shared" si="196"/>
        <v>2.16722072388883</v>
      </c>
      <c r="AP328">
        <f t="shared" si="196"/>
        <v>2.22861678565179</v>
      </c>
      <c r="AQ328">
        <f t="shared" si="196"/>
        <v>2.21995076999774</v>
      </c>
      <c r="AR328">
        <f t="shared" si="196"/>
        <v>2.24625514248523</v>
      </c>
      <c r="AS328">
        <f t="shared" si="196"/>
        <v>2.26556284834178</v>
      </c>
      <c r="AT328">
        <f t="shared" si="196"/>
        <v>2.29446068227891</v>
      </c>
      <c r="AU328">
        <f t="shared" si="196"/>
        <v>2.30337986012431</v>
      </c>
      <c r="AV328">
        <f t="shared" si="196"/>
        <v>2.35193924811776</v>
      </c>
      <c r="AW328">
        <f t="shared" si="196"/>
        <v>2.38448930671575</v>
      </c>
      <c r="AX328">
        <f t="shared" si="196"/>
        <v>2.3807123171622</v>
      </c>
      <c r="AY328">
        <f t="shared" si="196"/>
        <v>2.41832663798881</v>
      </c>
      <c r="AZ328">
        <f t="shared" si="196"/>
        <v>2.41654262769102</v>
      </c>
      <c r="BA328">
        <f t="shared" si="196"/>
        <v>2.42589911804755</v>
      </c>
      <c r="BB328">
        <f t="shared" si="196"/>
        <v>2.45020846929928</v>
      </c>
      <c r="BC328">
        <f t="shared" si="196"/>
        <v>2.47499991154566</v>
      </c>
    </row>
    <row r="329" spans="1:55">
      <c r="A329">
        <f>VLOOKUP(C329,SelectCntr!$A$2:$C$52,3,0)</f>
        <v>3</v>
      </c>
      <c r="B329" t="str">
        <f t="shared" si="195"/>
        <v>Mauritius</v>
      </c>
      <c r="C329">
        <f t="shared" si="195"/>
        <v>137</v>
      </c>
      <c r="D329" t="str">
        <f t="shared" si="195"/>
        <v>Mauritius</v>
      </c>
      <c r="F329" s="16" t="s">
        <v>190</v>
      </c>
      <c r="G329">
        <f t="shared" si="191"/>
        <v>7.54132372197094</v>
      </c>
      <c r="H329">
        <f t="shared" si="196"/>
        <v>7.45876148186427</v>
      </c>
      <c r="I329">
        <f t="shared" si="196"/>
        <v>7.68631809951976</v>
      </c>
      <c r="J329">
        <f t="shared" si="196"/>
        <v>7.42906276240542</v>
      </c>
      <c r="K329">
        <f t="shared" si="196"/>
        <v>7.70760649047209</v>
      </c>
      <c r="L329">
        <f t="shared" si="196"/>
        <v>7.52972825359877</v>
      </c>
      <c r="M329">
        <f t="shared" si="196"/>
        <v>7.71300528212192</v>
      </c>
      <c r="N329">
        <f t="shared" si="196"/>
        <v>7.62905481211892</v>
      </c>
      <c r="O329">
        <f t="shared" si="196"/>
        <v>7.73734627789637</v>
      </c>
      <c r="P329">
        <f t="shared" si="196"/>
        <v>7.60864235743749</v>
      </c>
      <c r="Q329">
        <f t="shared" si="196"/>
        <v>7.64730058333197</v>
      </c>
      <c r="R329">
        <f t="shared" si="196"/>
        <v>7.80405979074146</v>
      </c>
      <c r="S329">
        <f t="shared" si="196"/>
        <v>7.79260440992741</v>
      </c>
      <c r="T329">
        <f t="shared" si="196"/>
        <v>7.76613899310959</v>
      </c>
      <c r="U329">
        <f t="shared" si="196"/>
        <v>7.4732868975949</v>
      </c>
      <c r="V329">
        <f t="shared" si="196"/>
        <v>7.81701321985977</v>
      </c>
      <c r="W329">
        <f t="shared" si="196"/>
        <v>7.75982057463579</v>
      </c>
      <c r="X329">
        <f t="shared" si="196"/>
        <v>7.78424871825375</v>
      </c>
      <c r="Y329">
        <f t="shared" si="196"/>
        <v>7.83156110045303</v>
      </c>
      <c r="Z329">
        <f t="shared" si="196"/>
        <v>7.56090315419093</v>
      </c>
      <c r="AA329">
        <f t="shared" si="196"/>
        <v>7.69850365172037</v>
      </c>
      <c r="AB329">
        <f t="shared" si="196"/>
        <v>7.87390910891698</v>
      </c>
      <c r="AC329">
        <f t="shared" si="196"/>
        <v>7.7078226518132</v>
      </c>
      <c r="AD329">
        <f t="shared" si="196"/>
        <v>7.67998199149533</v>
      </c>
      <c r="AE329">
        <f t="shared" si="196"/>
        <v>7.77358580125973</v>
      </c>
      <c r="AF329">
        <f t="shared" si="196"/>
        <v>7.84174605917982</v>
      </c>
      <c r="AG329">
        <f t="shared" si="196"/>
        <v>7.88040340186274</v>
      </c>
      <c r="AH329">
        <f t="shared" si="196"/>
        <v>7.80443150353854</v>
      </c>
      <c r="AI329">
        <f t="shared" si="196"/>
        <v>7.7995928359427</v>
      </c>
      <c r="AJ329">
        <f t="shared" si="196"/>
        <v>7.83525631987672</v>
      </c>
      <c r="AK329">
        <f t="shared" si="196"/>
        <v>7.84872636447724</v>
      </c>
      <c r="AL329">
        <f t="shared" si="196"/>
        <v>7.89599333639515</v>
      </c>
      <c r="AM329">
        <f t="shared" si="196"/>
        <v>7.87807860249052</v>
      </c>
      <c r="AN329">
        <f t="shared" si="196"/>
        <v>7.80888807763125</v>
      </c>
      <c r="AO329">
        <f t="shared" si="196"/>
        <v>7.89355853805539</v>
      </c>
      <c r="AP329">
        <f t="shared" si="196"/>
        <v>7.9138085511057</v>
      </c>
      <c r="AQ329">
        <f t="shared" si="196"/>
        <v>7.97889582710666</v>
      </c>
      <c r="AR329">
        <f t="shared" si="196"/>
        <v>7.93750727632644</v>
      </c>
      <c r="AS329">
        <f t="shared" si="196"/>
        <v>7.72596808796056</v>
      </c>
      <c r="AT329">
        <f t="shared" si="196"/>
        <v>7.92339944560619</v>
      </c>
      <c r="AU329">
        <f t="shared" si="196"/>
        <v>8.04296894842722</v>
      </c>
      <c r="AV329">
        <f t="shared" si="196"/>
        <v>7.93315552654861</v>
      </c>
      <c r="AW329">
        <f t="shared" si="196"/>
        <v>7.99410588030566</v>
      </c>
      <c r="AX329">
        <f t="shared" si="196"/>
        <v>8.0360316468081</v>
      </c>
      <c r="AY329">
        <f t="shared" si="196"/>
        <v>8.00580305435155</v>
      </c>
      <c r="AZ329">
        <f t="shared" si="196"/>
        <v>8.01845594821705</v>
      </c>
      <c r="BA329">
        <f t="shared" si="196"/>
        <v>7.98646522028247</v>
      </c>
      <c r="BB329">
        <f t="shared" si="196"/>
        <v>8.07744349381868</v>
      </c>
      <c r="BC329">
        <f t="shared" si="196"/>
        <v>8.10594567353434</v>
      </c>
    </row>
    <row r="330" spans="1:55">
      <c r="A330">
        <f>VLOOKUP(C330,SelectCntr!$A$2:$C$52,3,0)</f>
        <v>3</v>
      </c>
      <c r="B330" t="str">
        <f t="shared" si="195"/>
        <v>Mozambique</v>
      </c>
      <c r="C330">
        <f t="shared" si="195"/>
        <v>144</v>
      </c>
      <c r="D330" t="str">
        <f t="shared" si="195"/>
        <v>Mozambique</v>
      </c>
      <c r="F330" s="16" t="s">
        <v>190</v>
      </c>
      <c r="G330">
        <f t="shared" si="191"/>
        <v>3.03970964828647</v>
      </c>
      <c r="H330">
        <f t="shared" si="196"/>
        <v>3.0716933329644</v>
      </c>
      <c r="I330">
        <f t="shared" si="196"/>
        <v>3.08462337138722</v>
      </c>
      <c r="J330">
        <f t="shared" si="196"/>
        <v>3.13535563089973</v>
      </c>
      <c r="K330">
        <f t="shared" si="196"/>
        <v>3.10498000315393</v>
      </c>
      <c r="L330">
        <f t="shared" si="196"/>
        <v>3.12299151607326</v>
      </c>
      <c r="M330">
        <f t="shared" si="196"/>
        <v>3.1632818334715</v>
      </c>
      <c r="N330">
        <f t="shared" si="196"/>
        <v>3.25162756444318</v>
      </c>
      <c r="O330">
        <f t="shared" si="196"/>
        <v>3.25061331900289</v>
      </c>
      <c r="P330">
        <f t="shared" si="196"/>
        <v>3.29847502004256</v>
      </c>
      <c r="Q330">
        <f t="shared" si="196"/>
        <v>3.32951157404286</v>
      </c>
      <c r="R330">
        <f t="shared" si="196"/>
        <v>3.36321345342877</v>
      </c>
      <c r="S330">
        <f t="shared" si="196"/>
        <v>3.39773164295956</v>
      </c>
      <c r="T330">
        <f t="shared" si="196"/>
        <v>3.36660962259142</v>
      </c>
      <c r="U330">
        <f t="shared" si="196"/>
        <v>3.29406019782491</v>
      </c>
      <c r="V330">
        <f t="shared" si="196"/>
        <v>3.23709380535194</v>
      </c>
      <c r="W330">
        <f t="shared" si="196"/>
        <v>3.21541133357526</v>
      </c>
      <c r="X330">
        <f t="shared" si="196"/>
        <v>3.19726837136257</v>
      </c>
      <c r="Y330">
        <f t="shared" si="196"/>
        <v>3.19493349409338</v>
      </c>
      <c r="Z330">
        <f t="shared" si="196"/>
        <v>3.22805610611915</v>
      </c>
      <c r="AA330">
        <f t="shared" si="196"/>
        <v>3.23727341884189</v>
      </c>
      <c r="AB330">
        <f t="shared" si="196"/>
        <v>3.1970069781498</v>
      </c>
      <c r="AC330">
        <f t="shared" si="196"/>
        <v>3.13907265691363</v>
      </c>
      <c r="AD330">
        <f t="shared" si="196"/>
        <v>3.11427058496325</v>
      </c>
      <c r="AE330">
        <f t="shared" si="196"/>
        <v>3.10558887570651</v>
      </c>
      <c r="AF330">
        <f t="shared" si="196"/>
        <v>3.12288846907381</v>
      </c>
      <c r="AG330">
        <f t="shared" si="196"/>
        <v>3.11069804083547</v>
      </c>
      <c r="AH330">
        <f t="shared" si="196"/>
        <v>3.11309128177751</v>
      </c>
      <c r="AI330">
        <f t="shared" si="196"/>
        <v>3.14091116510203</v>
      </c>
      <c r="AJ330">
        <f t="shared" si="196"/>
        <v>3.19534450550993</v>
      </c>
      <c r="AK330">
        <f t="shared" si="196"/>
        <v>3.08312993034063</v>
      </c>
      <c r="AL330">
        <f t="shared" si="196"/>
        <v>2.96374919609077</v>
      </c>
      <c r="AM330">
        <f t="shared" si="196"/>
        <v>3.09002832356373</v>
      </c>
      <c r="AN330">
        <f t="shared" si="196"/>
        <v>3.07055971433093</v>
      </c>
      <c r="AO330">
        <f t="shared" si="196"/>
        <v>3.36876456010098</v>
      </c>
      <c r="AP330">
        <f t="shared" si="196"/>
        <v>3.47418447653501</v>
      </c>
      <c r="AQ330">
        <f t="shared" si="196"/>
        <v>3.53317599988633</v>
      </c>
      <c r="AR330">
        <f t="shared" si="196"/>
        <v>3.58852141810332</v>
      </c>
      <c r="AS330">
        <f t="shared" si="196"/>
        <v>3.60468674512349</v>
      </c>
      <c r="AT330">
        <f t="shared" si="196"/>
        <v>3.53234600635815</v>
      </c>
      <c r="AU330">
        <f t="shared" si="196"/>
        <v>3.6009632755474</v>
      </c>
      <c r="AV330">
        <f t="shared" si="196"/>
        <v>3.60367999136827</v>
      </c>
      <c r="AW330">
        <f t="shared" si="196"/>
        <v>3.63645143219503</v>
      </c>
      <c r="AX330">
        <f t="shared" ref="H330:BC336" si="197">IF(ISERROR(LN(AX208)),0,LN(AX208))</f>
        <v>3.67392572469803</v>
      </c>
      <c r="AY330">
        <f t="shared" si="197"/>
        <v>3.71708251618174</v>
      </c>
      <c r="AZ330">
        <f t="shared" si="197"/>
        <v>3.73568889474576</v>
      </c>
      <c r="BA330">
        <f t="shared" si="197"/>
        <v>3.67358982927063</v>
      </c>
      <c r="BB330">
        <f t="shared" si="197"/>
        <v>3.71638458534531</v>
      </c>
      <c r="BC330">
        <f t="shared" si="197"/>
        <v>3.71084251645213</v>
      </c>
    </row>
    <row r="331" spans="1:55">
      <c r="A331">
        <f>VLOOKUP(C331,SelectCntr!$A$2:$C$52,3,0)</f>
        <v>3</v>
      </c>
      <c r="B331" t="str">
        <f t="shared" si="195"/>
        <v>Namibia</v>
      </c>
      <c r="C331">
        <f t="shared" si="195"/>
        <v>147</v>
      </c>
      <c r="D331" t="str">
        <f t="shared" si="195"/>
        <v>Namibia</v>
      </c>
      <c r="F331" s="16" t="s">
        <v>190</v>
      </c>
      <c r="G331">
        <f t="shared" si="191"/>
        <v>2.06337604147596</v>
      </c>
      <c r="H331">
        <f t="shared" si="197"/>
        <v>1.92420511950174</v>
      </c>
      <c r="I331">
        <f t="shared" si="197"/>
        <v>2.13605431551298</v>
      </c>
      <c r="J331">
        <f t="shared" si="197"/>
        <v>2.14211020341531</v>
      </c>
      <c r="K331">
        <f t="shared" si="197"/>
        <v>2.12480041755743</v>
      </c>
      <c r="L331">
        <f t="shared" si="197"/>
        <v>2.06854925287974</v>
      </c>
      <c r="M331">
        <f t="shared" si="197"/>
        <v>2.20945453246104</v>
      </c>
      <c r="N331">
        <f t="shared" si="197"/>
        <v>2.25965326867123</v>
      </c>
      <c r="O331">
        <f t="shared" si="197"/>
        <v>2.24068399627626</v>
      </c>
      <c r="P331">
        <f t="shared" si="197"/>
        <v>2.31905582129605</v>
      </c>
      <c r="Q331">
        <f t="shared" si="197"/>
        <v>2.40077521640561</v>
      </c>
      <c r="R331">
        <f t="shared" si="197"/>
        <v>2.50344382670135</v>
      </c>
      <c r="S331">
        <f t="shared" si="197"/>
        <v>2.53990258564049</v>
      </c>
      <c r="T331">
        <f t="shared" si="197"/>
        <v>2.56349454998807</v>
      </c>
      <c r="U331">
        <f t="shared" si="197"/>
        <v>2.1632544000924</v>
      </c>
      <c r="V331">
        <f t="shared" si="197"/>
        <v>2.2607078953033</v>
      </c>
      <c r="W331">
        <f t="shared" si="197"/>
        <v>2.21201271760794</v>
      </c>
      <c r="X331">
        <f t="shared" si="197"/>
        <v>2.29595354611858</v>
      </c>
      <c r="Y331">
        <f t="shared" si="197"/>
        <v>2.33565642026778</v>
      </c>
      <c r="Z331">
        <f t="shared" si="197"/>
        <v>2.39297083385512</v>
      </c>
      <c r="AA331">
        <f t="shared" si="197"/>
        <v>2.41735969360022</v>
      </c>
      <c r="AB331">
        <f t="shared" si="197"/>
        <v>2.16695763208509</v>
      </c>
      <c r="AC331">
        <f t="shared" si="197"/>
        <v>2.01672139286899</v>
      </c>
      <c r="AD331">
        <f t="shared" si="197"/>
        <v>2.04926345558832</v>
      </c>
      <c r="AE331">
        <f t="shared" si="197"/>
        <v>2.12235562817373</v>
      </c>
      <c r="AF331">
        <f t="shared" si="197"/>
        <v>2.16426240535076</v>
      </c>
      <c r="AG331">
        <f t="shared" si="197"/>
        <v>2.23819461023059</v>
      </c>
      <c r="AH331">
        <f t="shared" si="197"/>
        <v>2.24160801420793</v>
      </c>
      <c r="AI331">
        <f t="shared" si="197"/>
        <v>2.31758111654143</v>
      </c>
      <c r="AJ331">
        <f t="shared" si="197"/>
        <v>2.2690732415808</v>
      </c>
      <c r="AK331">
        <f t="shared" si="197"/>
        <v>2.33357016820167</v>
      </c>
      <c r="AL331">
        <f t="shared" si="197"/>
        <v>2.32765904567968</v>
      </c>
      <c r="AM331">
        <f t="shared" si="197"/>
        <v>2.35378057133971</v>
      </c>
      <c r="AN331">
        <f t="shared" si="197"/>
        <v>2.4140825560174</v>
      </c>
      <c r="AO331">
        <f t="shared" si="197"/>
        <v>2.36971280582807</v>
      </c>
      <c r="AP331">
        <f t="shared" si="197"/>
        <v>2.45561836189906</v>
      </c>
      <c r="AQ331">
        <f t="shared" si="197"/>
        <v>2.02307694996789</v>
      </c>
      <c r="AR331">
        <f t="shared" si="197"/>
        <v>2.34596672683886</v>
      </c>
      <c r="AS331">
        <f t="shared" si="197"/>
        <v>2.33472954342544</v>
      </c>
      <c r="AT331">
        <f t="shared" si="197"/>
        <v>2.30867968819921</v>
      </c>
      <c r="AU331">
        <f t="shared" si="197"/>
        <v>2.33134070562921</v>
      </c>
      <c r="AV331">
        <f t="shared" si="197"/>
        <v>2.31331339084304</v>
      </c>
      <c r="AW331">
        <f t="shared" si="197"/>
        <v>2.3559639446547</v>
      </c>
      <c r="AX331">
        <f t="shared" si="197"/>
        <v>2.42020579622813</v>
      </c>
      <c r="AY331">
        <f t="shared" si="197"/>
        <v>2.51272706721273</v>
      </c>
      <c r="AZ331">
        <f t="shared" si="197"/>
        <v>2.4811424604237</v>
      </c>
      <c r="BA331">
        <f t="shared" si="197"/>
        <v>2.500383156797</v>
      </c>
      <c r="BB331">
        <f t="shared" si="197"/>
        <v>2.36884284178441</v>
      </c>
      <c r="BC331">
        <f t="shared" si="197"/>
        <v>2.3661646354706</v>
      </c>
    </row>
    <row r="332" spans="1:55">
      <c r="A332">
        <f>VLOOKUP(C332,SelectCntr!$A$2:$C$52,3,0)</f>
        <v>1</v>
      </c>
      <c r="B332" t="str">
        <f t="shared" si="195"/>
        <v>Niger</v>
      </c>
      <c r="C332">
        <f t="shared" si="195"/>
        <v>158</v>
      </c>
      <c r="D332" t="str">
        <f t="shared" si="195"/>
        <v>Niger</v>
      </c>
      <c r="F332" s="16" t="s">
        <v>190</v>
      </c>
      <c r="G332">
        <f t="shared" si="191"/>
        <v>3.24501822088954</v>
      </c>
      <c r="H332">
        <f t="shared" si="197"/>
        <v>3.35626855784228</v>
      </c>
      <c r="I332">
        <f t="shared" si="197"/>
        <v>3.40113100220299</v>
      </c>
      <c r="J332">
        <f t="shared" si="197"/>
        <v>3.40839160424601</v>
      </c>
      <c r="K332">
        <f t="shared" si="197"/>
        <v>3.41229495544398</v>
      </c>
      <c r="L332">
        <f t="shared" si="197"/>
        <v>3.46625560391326</v>
      </c>
      <c r="M332">
        <f t="shared" si="197"/>
        <v>3.54410768946971</v>
      </c>
      <c r="N332">
        <f t="shared" si="197"/>
        <v>3.46563390527741</v>
      </c>
      <c r="O332">
        <f t="shared" si="197"/>
        <v>3.52804361113029</v>
      </c>
      <c r="P332">
        <f t="shared" si="197"/>
        <v>3.48218685765312</v>
      </c>
      <c r="Q332">
        <f t="shared" si="197"/>
        <v>3.49230639285117</v>
      </c>
      <c r="R332">
        <f t="shared" si="197"/>
        <v>3.49480823904271</v>
      </c>
      <c r="S332">
        <f t="shared" si="197"/>
        <v>3.23273905541802</v>
      </c>
      <c r="T332">
        <f t="shared" si="197"/>
        <v>3.37244243639858</v>
      </c>
      <c r="U332">
        <f t="shared" si="197"/>
        <v>3.3415836591657</v>
      </c>
      <c r="V332">
        <f t="shared" si="197"/>
        <v>3.47189120883115</v>
      </c>
      <c r="W332">
        <f t="shared" si="197"/>
        <v>3.63125550083337</v>
      </c>
      <c r="X332">
        <f t="shared" si="197"/>
        <v>3.65387419179521</v>
      </c>
      <c r="Y332">
        <f t="shared" si="197"/>
        <v>3.66013933681163</v>
      </c>
      <c r="Z332">
        <f t="shared" si="197"/>
        <v>3.70000362126408</v>
      </c>
      <c r="AA332">
        <f t="shared" si="197"/>
        <v>3.67379923710223</v>
      </c>
      <c r="AB332">
        <f t="shared" si="197"/>
        <v>3.66211014836442</v>
      </c>
      <c r="AC332">
        <f t="shared" si="197"/>
        <v>3.63433187094415</v>
      </c>
      <c r="AD332">
        <f t="shared" si="197"/>
        <v>3.40154534102978</v>
      </c>
      <c r="AE332">
        <f t="shared" si="197"/>
        <v>3.41903654931656</v>
      </c>
      <c r="AF332">
        <f t="shared" si="197"/>
        <v>3.50116964768874</v>
      </c>
      <c r="AG332">
        <f t="shared" si="197"/>
        <v>3.41567079664378</v>
      </c>
      <c r="AH332">
        <f t="shared" si="197"/>
        <v>3.61219073009428</v>
      </c>
      <c r="AI332">
        <f t="shared" si="197"/>
        <v>3.55599184776666</v>
      </c>
      <c r="AJ332">
        <f t="shared" si="197"/>
        <v>3.53235067999007</v>
      </c>
      <c r="AK332">
        <f t="shared" si="197"/>
        <v>3.63265314385938</v>
      </c>
      <c r="AL332">
        <f t="shared" si="197"/>
        <v>3.59420373121165</v>
      </c>
      <c r="AM332">
        <f t="shared" si="197"/>
        <v>3.54339560222534</v>
      </c>
      <c r="AN332">
        <f t="shared" si="197"/>
        <v>3.73778005485402</v>
      </c>
      <c r="AO332">
        <f t="shared" si="197"/>
        <v>3.60659358106201</v>
      </c>
      <c r="AP332">
        <f t="shared" si="197"/>
        <v>3.81151373229378</v>
      </c>
      <c r="AQ332">
        <f t="shared" si="197"/>
        <v>3.71514464893679</v>
      </c>
      <c r="AR332">
        <f t="shared" si="197"/>
        <v>3.98716473133767</v>
      </c>
      <c r="AS332">
        <f t="shared" si="197"/>
        <v>3.89191288441155</v>
      </c>
      <c r="AT332">
        <f t="shared" si="197"/>
        <v>3.91213851624528</v>
      </c>
      <c r="AU332">
        <f t="shared" si="197"/>
        <v>4.01455918227682</v>
      </c>
      <c r="AV332">
        <f t="shared" si="197"/>
        <v>4.07184819505318</v>
      </c>
      <c r="AW332">
        <f t="shared" si="197"/>
        <v>4.09628222549083</v>
      </c>
      <c r="AX332">
        <f t="shared" si="197"/>
        <v>4.053678183588</v>
      </c>
      <c r="AY332">
        <f t="shared" si="197"/>
        <v>4.04867166354365</v>
      </c>
      <c r="AZ332">
        <f t="shared" si="197"/>
        <v>4.08740079033911</v>
      </c>
      <c r="BA332">
        <f t="shared" si="197"/>
        <v>4.13341641814401</v>
      </c>
      <c r="BB332">
        <f t="shared" si="197"/>
        <v>4.26213063702339</v>
      </c>
      <c r="BC332">
        <f t="shared" si="197"/>
        <v>4.2276898526928</v>
      </c>
    </row>
    <row r="333" spans="1:55">
      <c r="A333">
        <f>VLOOKUP(C333,SelectCntr!$A$2:$C$52,3,0)</f>
        <v>1</v>
      </c>
      <c r="B333" t="str">
        <f t="shared" si="195"/>
        <v>Nigeria</v>
      </c>
      <c r="C333">
        <f t="shared" si="195"/>
        <v>159</v>
      </c>
      <c r="D333" t="str">
        <f t="shared" si="195"/>
        <v>Nigeria</v>
      </c>
      <c r="F333" s="16" t="s">
        <v>190</v>
      </c>
      <c r="G333">
        <f t="shared" si="191"/>
        <v>4.84755900478965</v>
      </c>
      <c r="H333">
        <f t="shared" si="197"/>
        <v>4.88102069159042</v>
      </c>
      <c r="I333">
        <f t="shared" si="197"/>
        <v>4.90170393074506</v>
      </c>
      <c r="J333">
        <f t="shared" si="197"/>
        <v>4.92504868933781</v>
      </c>
      <c r="K333">
        <f t="shared" si="197"/>
        <v>4.945970734016</v>
      </c>
      <c r="L333">
        <f t="shared" si="197"/>
        <v>4.94940067776686</v>
      </c>
      <c r="M333">
        <f t="shared" si="197"/>
        <v>4.97831200027525</v>
      </c>
      <c r="N333">
        <f t="shared" si="197"/>
        <v>4.99678505838301</v>
      </c>
      <c r="O333">
        <f t="shared" si="197"/>
        <v>5.04574144013978</v>
      </c>
      <c r="P333">
        <f t="shared" si="197"/>
        <v>5.15747176086663</v>
      </c>
      <c r="Q333">
        <f t="shared" si="197"/>
        <v>5.06854418742301</v>
      </c>
      <c r="R333">
        <f t="shared" si="197"/>
        <v>5.00619719817525</v>
      </c>
      <c r="S333">
        <f t="shared" si="197"/>
        <v>4.97766736673342</v>
      </c>
      <c r="T333">
        <f t="shared" si="197"/>
        <v>5.12425332282215</v>
      </c>
      <c r="U333">
        <f t="shared" si="197"/>
        <v>5.12156225716658</v>
      </c>
      <c r="V333">
        <f t="shared" si="197"/>
        <v>5.05944827325008</v>
      </c>
      <c r="W333">
        <f t="shared" si="197"/>
        <v>5.101753223519</v>
      </c>
      <c r="X333">
        <f t="shared" si="197"/>
        <v>5.10374132932348</v>
      </c>
      <c r="Y333">
        <f t="shared" si="197"/>
        <v>5.1316881199811</v>
      </c>
      <c r="Z333">
        <f t="shared" si="197"/>
        <v>5.16065200903429</v>
      </c>
      <c r="AA333">
        <f t="shared" si="197"/>
        <v>5.19995434400887</v>
      </c>
      <c r="AB333">
        <f t="shared" si="197"/>
        <v>5.21508229886757</v>
      </c>
      <c r="AC333">
        <f t="shared" si="197"/>
        <v>5.23110543497014</v>
      </c>
      <c r="AD333">
        <f t="shared" si="197"/>
        <v>5.22791130719867</v>
      </c>
      <c r="AE333">
        <f t="shared" si="197"/>
        <v>5.27527702706597</v>
      </c>
      <c r="AF333">
        <f t="shared" si="197"/>
        <v>5.26820935425225</v>
      </c>
      <c r="AG333">
        <f t="shared" si="197"/>
        <v>5.28207366044002</v>
      </c>
      <c r="AH333">
        <f t="shared" si="197"/>
        <v>5.41990143476254</v>
      </c>
      <c r="AI333">
        <f t="shared" si="197"/>
        <v>5.46836378474921</v>
      </c>
      <c r="AJ333">
        <f t="shared" si="197"/>
        <v>5.50799007696981</v>
      </c>
      <c r="AK333">
        <f t="shared" si="197"/>
        <v>5.58294462529066</v>
      </c>
      <c r="AL333">
        <f t="shared" si="197"/>
        <v>5.6402879908597</v>
      </c>
      <c r="AM333">
        <f t="shared" si="197"/>
        <v>5.67943838848704</v>
      </c>
      <c r="AN333">
        <f t="shared" si="197"/>
        <v>5.69133949138126</v>
      </c>
      <c r="AO333">
        <f t="shared" si="197"/>
        <v>5.6930121992653</v>
      </c>
      <c r="AP333">
        <f t="shared" si="197"/>
        <v>5.72672262054227</v>
      </c>
      <c r="AQ333">
        <f t="shared" si="197"/>
        <v>5.77149723396576</v>
      </c>
      <c r="AR333">
        <f t="shared" si="197"/>
        <v>5.79345165020104</v>
      </c>
      <c r="AS333">
        <f t="shared" si="197"/>
        <v>5.84370276245086</v>
      </c>
      <c r="AT333">
        <f t="shared" si="197"/>
        <v>5.83970261665622</v>
      </c>
      <c r="AU333">
        <f t="shared" si="197"/>
        <v>5.86374550110218</v>
      </c>
      <c r="AV333">
        <f t="shared" si="197"/>
        <v>5.89437021022994</v>
      </c>
      <c r="AW333">
        <f t="shared" si="197"/>
        <v>5.9414766085892</v>
      </c>
      <c r="AX333">
        <f t="shared" si="197"/>
        <v>5.99510805367841</v>
      </c>
      <c r="AY333">
        <f t="shared" si="197"/>
        <v>6.02385342527443</v>
      </c>
      <c r="AZ333">
        <f t="shared" si="197"/>
        <v>6.06684655736116</v>
      </c>
      <c r="BA333">
        <f t="shared" si="197"/>
        <v>5.98904248790039</v>
      </c>
      <c r="BB333">
        <f t="shared" si="197"/>
        <v>6.06683864846477</v>
      </c>
      <c r="BC333">
        <f t="shared" si="197"/>
        <v>6.02758787743117</v>
      </c>
    </row>
    <row r="334" spans="1:55">
      <c r="A334">
        <f>VLOOKUP(C334,SelectCntr!$A$2:$C$52,3,0)</f>
        <v>1</v>
      </c>
      <c r="B334" t="str">
        <f t="shared" si="195"/>
        <v>Guinea-Bissau</v>
      </c>
      <c r="C334">
        <f t="shared" si="195"/>
        <v>175</v>
      </c>
      <c r="D334" t="str">
        <f t="shared" si="195"/>
        <v>Guinea-Bissau</v>
      </c>
      <c r="F334" s="16" t="s">
        <v>190</v>
      </c>
      <c r="G334">
        <f t="shared" si="191"/>
        <v>4.33026616896057</v>
      </c>
      <c r="H334">
        <f t="shared" si="197"/>
        <v>4.33170523930901</v>
      </c>
      <c r="I334">
        <f t="shared" si="197"/>
        <v>4.31156342417861</v>
      </c>
      <c r="J334">
        <f t="shared" si="197"/>
        <v>4.2684961291257</v>
      </c>
      <c r="K334">
        <f t="shared" si="197"/>
        <v>4.20183028532324</v>
      </c>
      <c r="L334">
        <f t="shared" si="197"/>
        <v>4.16451464763569</v>
      </c>
      <c r="M334">
        <f t="shared" si="197"/>
        <v>4.15552481869269</v>
      </c>
      <c r="N334">
        <f t="shared" si="197"/>
        <v>4.16663947748023</v>
      </c>
      <c r="O334">
        <f t="shared" si="197"/>
        <v>4.12901821134457</v>
      </c>
      <c r="P334">
        <f t="shared" si="197"/>
        <v>4.14418071099672</v>
      </c>
      <c r="Q334">
        <f t="shared" si="197"/>
        <v>4.07513220703971</v>
      </c>
      <c r="R334">
        <f t="shared" si="197"/>
        <v>4.14093565358822</v>
      </c>
      <c r="S334">
        <f t="shared" si="197"/>
        <v>4.1170140351053</v>
      </c>
      <c r="T334">
        <f t="shared" si="197"/>
        <v>4.1435355228733</v>
      </c>
      <c r="U334">
        <f t="shared" si="197"/>
        <v>4.23656133709687</v>
      </c>
      <c r="V334">
        <f t="shared" si="197"/>
        <v>4.32182199793977</v>
      </c>
      <c r="W334">
        <f t="shared" si="197"/>
        <v>4.27330356624397</v>
      </c>
      <c r="X334">
        <f t="shared" si="197"/>
        <v>4.24374939726332</v>
      </c>
      <c r="Y334">
        <f t="shared" si="197"/>
        <v>4.27385620564046</v>
      </c>
      <c r="Z334">
        <f t="shared" si="197"/>
        <v>4.29922383844996</v>
      </c>
      <c r="AA334">
        <f t="shared" si="197"/>
        <v>4.36474318346702</v>
      </c>
      <c r="AB334">
        <f t="shared" si="197"/>
        <v>4.4168439057982</v>
      </c>
      <c r="AC334">
        <f t="shared" si="197"/>
        <v>4.34959606271667</v>
      </c>
      <c r="AD334">
        <f t="shared" si="197"/>
        <v>4.49757538135004</v>
      </c>
      <c r="AE334">
        <f t="shared" si="197"/>
        <v>4.55629096966743</v>
      </c>
      <c r="AF334">
        <f t="shared" si="197"/>
        <v>4.61952984424353</v>
      </c>
      <c r="AG334">
        <f t="shared" si="197"/>
        <v>4.63767173875299</v>
      </c>
      <c r="AH334">
        <f t="shared" si="197"/>
        <v>4.64471020707327</v>
      </c>
      <c r="AI334">
        <f t="shared" si="197"/>
        <v>4.70046003620462</v>
      </c>
      <c r="AJ334">
        <f t="shared" si="197"/>
        <v>4.73475024314197</v>
      </c>
      <c r="AK334">
        <f t="shared" si="197"/>
        <v>4.71158761816241</v>
      </c>
      <c r="AL334">
        <f t="shared" si="197"/>
        <v>4.75028783187221</v>
      </c>
      <c r="AM334">
        <f t="shared" si="197"/>
        <v>4.79393996297423</v>
      </c>
      <c r="AN334">
        <f t="shared" si="197"/>
        <v>4.76418336053538</v>
      </c>
      <c r="AO334">
        <f t="shared" si="197"/>
        <v>4.79407140000733</v>
      </c>
      <c r="AP334">
        <f t="shared" si="197"/>
        <v>4.82552871334267</v>
      </c>
      <c r="AQ334">
        <f t="shared" si="197"/>
        <v>4.86371663572778</v>
      </c>
      <c r="AR334">
        <f t="shared" si="197"/>
        <v>4.89419800828811</v>
      </c>
      <c r="AS334">
        <f t="shared" si="197"/>
        <v>4.91367661797847</v>
      </c>
      <c r="AT334">
        <f t="shared" si="197"/>
        <v>4.927691872244</v>
      </c>
      <c r="AU334">
        <f t="shared" si="197"/>
        <v>4.97122955712625</v>
      </c>
      <c r="AV334">
        <f t="shared" si="197"/>
        <v>4.9753943327487</v>
      </c>
      <c r="AW334">
        <f t="shared" si="197"/>
        <v>4.97889094674818</v>
      </c>
      <c r="AX334">
        <f t="shared" si="197"/>
        <v>5.04307541415615</v>
      </c>
      <c r="AY334">
        <f t="shared" si="197"/>
        <v>5.07139264163781</v>
      </c>
      <c r="AZ334">
        <f t="shared" si="197"/>
        <v>5.11289791527616</v>
      </c>
      <c r="BA334">
        <f t="shared" si="197"/>
        <v>5.10569336199588</v>
      </c>
      <c r="BB334">
        <f t="shared" si="197"/>
        <v>5.09504273379127</v>
      </c>
      <c r="BC334">
        <f t="shared" si="197"/>
        <v>5.04417990460721</v>
      </c>
    </row>
    <row r="335" spans="1:55">
      <c r="A335">
        <f>VLOOKUP(C335,SelectCntr!$A$2:$C$52,3,0)</f>
        <v>2</v>
      </c>
      <c r="B335" t="str">
        <f t="shared" si="195"/>
        <v>Eritrea</v>
      </c>
      <c r="C335">
        <f t="shared" si="195"/>
        <v>178</v>
      </c>
      <c r="D335" t="str">
        <f t="shared" si="195"/>
        <v>Eritrea</v>
      </c>
      <c r="F335" s="16" t="s">
        <v>190</v>
      </c>
      <c r="G335">
        <f t="shared" si="191"/>
        <v>0</v>
      </c>
      <c r="H335">
        <f t="shared" si="197"/>
        <v>0</v>
      </c>
      <c r="I335">
        <f t="shared" si="197"/>
        <v>0</v>
      </c>
      <c r="J335">
        <f t="shared" si="197"/>
        <v>0</v>
      </c>
      <c r="K335">
        <f t="shared" si="197"/>
        <v>0</v>
      </c>
      <c r="L335">
        <f t="shared" si="197"/>
        <v>0</v>
      </c>
      <c r="M335">
        <f t="shared" si="197"/>
        <v>0</v>
      </c>
      <c r="N335">
        <f t="shared" si="197"/>
        <v>0</v>
      </c>
      <c r="O335">
        <f t="shared" si="197"/>
        <v>0</v>
      </c>
      <c r="P335">
        <f t="shared" si="197"/>
        <v>0</v>
      </c>
      <c r="Q335">
        <f t="shared" si="197"/>
        <v>0</v>
      </c>
      <c r="R335">
        <f t="shared" si="197"/>
        <v>0</v>
      </c>
      <c r="S335">
        <f t="shared" si="197"/>
        <v>0</v>
      </c>
      <c r="T335">
        <f t="shared" si="197"/>
        <v>0</v>
      </c>
      <c r="U335">
        <f t="shared" si="197"/>
        <v>0</v>
      </c>
      <c r="V335">
        <f t="shared" si="197"/>
        <v>0</v>
      </c>
      <c r="W335">
        <f t="shared" si="197"/>
        <v>0</v>
      </c>
      <c r="X335">
        <f t="shared" si="197"/>
        <v>0</v>
      </c>
      <c r="Y335">
        <f t="shared" si="197"/>
        <v>0</v>
      </c>
      <c r="Z335">
        <f t="shared" si="197"/>
        <v>0</v>
      </c>
      <c r="AA335">
        <f t="shared" si="197"/>
        <v>0</v>
      </c>
      <c r="AB335">
        <f t="shared" si="197"/>
        <v>0</v>
      </c>
      <c r="AC335">
        <f t="shared" si="197"/>
        <v>0</v>
      </c>
      <c r="AD335">
        <f t="shared" si="197"/>
        <v>0</v>
      </c>
      <c r="AE335">
        <f t="shared" si="197"/>
        <v>0</v>
      </c>
      <c r="AF335">
        <f t="shared" si="197"/>
        <v>0</v>
      </c>
      <c r="AG335">
        <f t="shared" si="197"/>
        <v>0</v>
      </c>
      <c r="AH335">
        <f t="shared" si="197"/>
        <v>0</v>
      </c>
      <c r="AI335">
        <f t="shared" si="197"/>
        <v>0</v>
      </c>
      <c r="AJ335">
        <f t="shared" si="197"/>
        <v>0</v>
      </c>
      <c r="AK335">
        <f t="shared" si="197"/>
        <v>0</v>
      </c>
      <c r="AL335">
        <f t="shared" si="197"/>
        <v>0</v>
      </c>
      <c r="AM335">
        <f t="shared" si="197"/>
        <v>2.75380066786155</v>
      </c>
      <c r="AN335">
        <f t="shared" si="197"/>
        <v>3.20023311171939</v>
      </c>
      <c r="AO335">
        <f t="shared" si="197"/>
        <v>3.12434331205133</v>
      </c>
      <c r="AP335">
        <f t="shared" si="197"/>
        <v>3.08076800099306</v>
      </c>
      <c r="AQ335">
        <f t="shared" si="197"/>
        <v>3.08822416225608</v>
      </c>
      <c r="AR335">
        <f t="shared" si="197"/>
        <v>3.4426568265076</v>
      </c>
      <c r="AS335">
        <f t="shared" si="197"/>
        <v>3.33615497414931</v>
      </c>
      <c r="AT335">
        <f t="shared" si="197"/>
        <v>3.1616492363856</v>
      </c>
      <c r="AU335">
        <f t="shared" si="197"/>
        <v>3.2601830103085</v>
      </c>
      <c r="AV335">
        <f t="shared" si="197"/>
        <v>3.06700335126142</v>
      </c>
      <c r="AW335">
        <f t="shared" si="197"/>
        <v>3.19646827517312</v>
      </c>
      <c r="AX335">
        <f t="shared" si="197"/>
        <v>3.22692343058053</v>
      </c>
      <c r="AY335">
        <f t="shared" si="197"/>
        <v>3.43685233087501</v>
      </c>
      <c r="AZ335">
        <f t="shared" si="197"/>
        <v>3.44159206128502</v>
      </c>
      <c r="BA335">
        <f t="shared" si="197"/>
        <v>3.53433546418242</v>
      </c>
      <c r="BB335">
        <f t="shared" si="197"/>
        <v>3.16297255109768</v>
      </c>
      <c r="BC335">
        <f t="shared" si="197"/>
        <v>3.37433933362648</v>
      </c>
    </row>
    <row r="336" spans="1:55">
      <c r="A336">
        <f>VLOOKUP(C336,SelectCntr!$A$2:$C$52,3,0)</f>
        <v>3</v>
      </c>
      <c r="B336" t="str">
        <f t="shared" si="195"/>
        <v>Zimbabwe</v>
      </c>
      <c r="C336">
        <f t="shared" si="195"/>
        <v>181</v>
      </c>
      <c r="D336" t="str">
        <f t="shared" si="195"/>
        <v>Zimbabwe</v>
      </c>
      <c r="F336" s="16" t="s">
        <v>190</v>
      </c>
      <c r="G336">
        <f t="shared" si="191"/>
        <v>4.20723729649295</v>
      </c>
      <c r="H336">
        <f t="shared" si="197"/>
        <v>4.25471626145757</v>
      </c>
      <c r="I336">
        <f t="shared" si="197"/>
        <v>4.19119116653449</v>
      </c>
      <c r="J336">
        <f t="shared" si="197"/>
        <v>4.32442763704889</v>
      </c>
      <c r="K336">
        <f t="shared" si="197"/>
        <v>4.27820003005294</v>
      </c>
      <c r="L336">
        <f t="shared" si="197"/>
        <v>4.38634229128844</v>
      </c>
      <c r="M336">
        <f t="shared" si="197"/>
        <v>4.40130521914145</v>
      </c>
      <c r="N336">
        <f t="shared" si="197"/>
        <v>4.25942614713454</v>
      </c>
      <c r="O336">
        <f t="shared" si="197"/>
        <v>4.54356101064637</v>
      </c>
      <c r="P336">
        <f t="shared" si="197"/>
        <v>4.39716723346343</v>
      </c>
      <c r="Q336">
        <f t="shared" ref="H336:BC341" si="198">IF(ISERROR(LN(Q214)),0,LN(Q214))</f>
        <v>4.62168594949153</v>
      </c>
      <c r="R336">
        <f t="shared" si="198"/>
        <v>4.74165966031708</v>
      </c>
      <c r="S336">
        <f t="shared" si="198"/>
        <v>4.59152506020962</v>
      </c>
      <c r="T336">
        <f t="shared" si="198"/>
        <v>4.72206618527062</v>
      </c>
      <c r="U336">
        <f t="shared" si="198"/>
        <v>4.68106423362218</v>
      </c>
      <c r="V336">
        <f t="shared" si="198"/>
        <v>4.76302186332948</v>
      </c>
      <c r="W336">
        <f t="shared" si="198"/>
        <v>4.76030519164798</v>
      </c>
      <c r="X336">
        <f t="shared" si="198"/>
        <v>4.74013628527225</v>
      </c>
      <c r="Y336">
        <f t="shared" si="198"/>
        <v>4.67803956593997</v>
      </c>
      <c r="Z336">
        <f t="shared" si="198"/>
        <v>4.66759914659175</v>
      </c>
      <c r="AA336">
        <f t="shared" si="198"/>
        <v>4.73603829849429</v>
      </c>
      <c r="AB336">
        <f t="shared" si="198"/>
        <v>4.65331555358265</v>
      </c>
      <c r="AC336">
        <f t="shared" si="198"/>
        <v>4.53003099788128</v>
      </c>
      <c r="AD336">
        <f t="shared" si="198"/>
        <v>4.68477073125265</v>
      </c>
      <c r="AE336">
        <f t="shared" si="198"/>
        <v>4.88772449331795</v>
      </c>
      <c r="AF336">
        <f t="shared" si="198"/>
        <v>4.8470291610291</v>
      </c>
      <c r="AG336">
        <f t="shared" si="198"/>
        <v>4.71044517460471</v>
      </c>
      <c r="AH336">
        <f t="shared" si="198"/>
        <v>4.89202396147146</v>
      </c>
      <c r="AI336">
        <f t="shared" si="198"/>
        <v>4.84741555454543</v>
      </c>
      <c r="AJ336">
        <f t="shared" si="198"/>
        <v>4.84198026606009</v>
      </c>
      <c r="AK336">
        <f t="shared" si="198"/>
        <v>4.8311556917728</v>
      </c>
      <c r="AL336">
        <f t="shared" si="198"/>
        <v>4.5424652225911</v>
      </c>
      <c r="AM336">
        <f t="shared" si="198"/>
        <v>4.77940661968738</v>
      </c>
      <c r="AN336">
        <f t="shared" si="198"/>
        <v>4.81470769025744</v>
      </c>
      <c r="AO336">
        <f t="shared" si="198"/>
        <v>4.60419306769692</v>
      </c>
      <c r="AP336">
        <f t="shared" si="198"/>
        <v>4.87326695743961</v>
      </c>
      <c r="AQ336">
        <f t="shared" si="198"/>
        <v>4.89795059572678</v>
      </c>
      <c r="AR336">
        <f t="shared" si="198"/>
        <v>4.89885862596645</v>
      </c>
      <c r="AS336">
        <f t="shared" si="198"/>
        <v>4.86239508434959</v>
      </c>
      <c r="AT336">
        <f t="shared" si="198"/>
        <v>4.98329721622694</v>
      </c>
      <c r="AU336">
        <f t="shared" si="198"/>
        <v>4.92684650660676</v>
      </c>
      <c r="AV336">
        <f t="shared" si="198"/>
        <v>4.71165623940164</v>
      </c>
      <c r="AW336">
        <f t="shared" si="198"/>
        <v>4.7121683812057</v>
      </c>
      <c r="AX336">
        <f t="shared" si="198"/>
        <v>4.74015747014392</v>
      </c>
      <c r="AY336">
        <f t="shared" si="198"/>
        <v>4.5729520933759</v>
      </c>
      <c r="AZ336">
        <f t="shared" si="198"/>
        <v>4.61000906865031</v>
      </c>
      <c r="BA336">
        <f t="shared" si="198"/>
        <v>4.62533568707228</v>
      </c>
      <c r="BB336">
        <f t="shared" si="198"/>
        <v>4.59274471595259</v>
      </c>
      <c r="BC336">
        <f t="shared" si="198"/>
        <v>4.61430962593433</v>
      </c>
    </row>
    <row r="337" spans="1:55">
      <c r="A337">
        <f>VLOOKUP(C337,SelectCntr!$A$2:$C$52,3,0)</f>
        <v>2</v>
      </c>
      <c r="B337" t="str">
        <f t="shared" si="195"/>
        <v>Réunion</v>
      </c>
      <c r="C337">
        <f t="shared" si="195"/>
        <v>182</v>
      </c>
      <c r="D337" t="str">
        <f t="shared" si="195"/>
        <v>Réunion</v>
      </c>
      <c r="F337" s="16" t="s">
        <v>190</v>
      </c>
      <c r="G337">
        <f t="shared" si="191"/>
        <v>7.59709304078869</v>
      </c>
      <c r="H337">
        <f t="shared" si="198"/>
        <v>7.35261201923899</v>
      </c>
      <c r="I337">
        <f t="shared" si="198"/>
        <v>7.43569414139582</v>
      </c>
      <c r="J337">
        <f t="shared" si="198"/>
        <v>7.37702384002021</v>
      </c>
      <c r="K337">
        <f t="shared" si="198"/>
        <v>7.56415136535567</v>
      </c>
      <c r="L337">
        <f t="shared" si="198"/>
        <v>7.4758139930331</v>
      </c>
      <c r="M337">
        <f t="shared" si="198"/>
        <v>7.57077381445393</v>
      </c>
      <c r="N337">
        <f t="shared" si="198"/>
        <v>7.6040624038341</v>
      </c>
      <c r="O337">
        <f t="shared" si="198"/>
        <v>7.61859124036188</v>
      </c>
      <c r="P337">
        <f t="shared" si="198"/>
        <v>7.44058304762063</v>
      </c>
      <c r="Q337">
        <f t="shared" si="198"/>
        <v>7.26777164751975</v>
      </c>
      <c r="R337">
        <f t="shared" si="198"/>
        <v>7.47032634093941</v>
      </c>
      <c r="S337">
        <f t="shared" si="198"/>
        <v>7.6243019599919</v>
      </c>
      <c r="T337">
        <f t="shared" si="198"/>
        <v>7.62533268729272</v>
      </c>
      <c r="U337">
        <f t="shared" si="198"/>
        <v>7.62281012364456</v>
      </c>
      <c r="V337">
        <f t="shared" si="198"/>
        <v>7.6776838600736</v>
      </c>
      <c r="W337">
        <f t="shared" si="198"/>
        <v>7.77449593330889</v>
      </c>
      <c r="X337">
        <f t="shared" si="198"/>
        <v>7.7267835463221</v>
      </c>
      <c r="Y337">
        <f t="shared" si="198"/>
        <v>7.68025502968011</v>
      </c>
      <c r="Z337">
        <f t="shared" si="198"/>
        <v>7.60729060838347</v>
      </c>
      <c r="AA337">
        <f t="shared" si="198"/>
        <v>7.63005427156944</v>
      </c>
      <c r="AB337">
        <f t="shared" si="198"/>
        <v>7.68681658486709</v>
      </c>
      <c r="AC337">
        <f t="shared" si="198"/>
        <v>7.54580127323642</v>
      </c>
      <c r="AD337">
        <f t="shared" si="198"/>
        <v>7.62150991834903</v>
      </c>
      <c r="AE337">
        <f t="shared" si="198"/>
        <v>7.52729570865812</v>
      </c>
      <c r="AF337">
        <f t="shared" si="198"/>
        <v>7.575898226532</v>
      </c>
      <c r="AG337">
        <f t="shared" si="198"/>
        <v>7.64546802948378</v>
      </c>
      <c r="AH337">
        <f t="shared" si="198"/>
        <v>7.69110841432549</v>
      </c>
      <c r="AI337">
        <f t="shared" si="198"/>
        <v>7.61000891764591</v>
      </c>
      <c r="AJ337">
        <f t="shared" si="198"/>
        <v>7.63084224183805</v>
      </c>
      <c r="AK337">
        <f t="shared" si="198"/>
        <v>7.75835673740356</v>
      </c>
      <c r="AL337">
        <f t="shared" si="198"/>
        <v>7.78380114122089</v>
      </c>
      <c r="AM337">
        <f t="shared" si="198"/>
        <v>7.83098025921499</v>
      </c>
      <c r="AN337">
        <f t="shared" si="198"/>
        <v>7.82327265833473</v>
      </c>
      <c r="AO337">
        <f t="shared" si="198"/>
        <v>7.86347191756722</v>
      </c>
      <c r="AP337">
        <f t="shared" si="198"/>
        <v>7.87125731765295</v>
      </c>
      <c r="AQ337">
        <f t="shared" si="198"/>
        <v>7.94017024920156</v>
      </c>
      <c r="AR337">
        <f t="shared" si="198"/>
        <v>7.89920935953127</v>
      </c>
      <c r="AS337">
        <f t="shared" si="198"/>
        <v>8.05789478546524</v>
      </c>
      <c r="AT337">
        <f t="shared" si="198"/>
        <v>8.08440340492287</v>
      </c>
      <c r="AU337">
        <f t="shared" si="198"/>
        <v>8.06362842213873</v>
      </c>
      <c r="AV337">
        <f t="shared" si="198"/>
        <v>8.0174337920406</v>
      </c>
      <c r="AW337">
        <f t="shared" si="198"/>
        <v>8.01778557171282</v>
      </c>
      <c r="AX337">
        <f t="shared" si="198"/>
        <v>8.05923156298885</v>
      </c>
      <c r="AY337">
        <f t="shared" si="198"/>
        <v>8.01172668436397</v>
      </c>
      <c r="AZ337">
        <f t="shared" si="198"/>
        <v>8.00818991518809</v>
      </c>
      <c r="BA337">
        <f t="shared" si="198"/>
        <v>7.95827454479079</v>
      </c>
      <c r="BB337">
        <f t="shared" si="198"/>
        <v>8.02304299630943</v>
      </c>
      <c r="BC337">
        <f t="shared" si="198"/>
        <v>8.00486061251445</v>
      </c>
    </row>
    <row r="338" spans="1:55">
      <c r="A338">
        <f>VLOOKUP(C338,SelectCntr!$A$2:$C$52,3,0)</f>
        <v>2</v>
      </c>
      <c r="B338" t="str">
        <f t="shared" si="195"/>
        <v>Rwanda</v>
      </c>
      <c r="C338">
        <f t="shared" si="195"/>
        <v>184</v>
      </c>
      <c r="D338" t="str">
        <f t="shared" si="195"/>
        <v>Rwanda</v>
      </c>
      <c r="F338" s="16" t="s">
        <v>190</v>
      </c>
      <c r="G338">
        <f t="shared" si="191"/>
        <v>5.79916076770368</v>
      </c>
      <c r="H338">
        <f t="shared" si="198"/>
        <v>6.01162823806476</v>
      </c>
      <c r="I338">
        <f t="shared" si="198"/>
        <v>5.78009532004708</v>
      </c>
      <c r="J338">
        <f t="shared" si="198"/>
        <v>5.81822170546867</v>
      </c>
      <c r="K338">
        <f t="shared" si="198"/>
        <v>5.91246835948688</v>
      </c>
      <c r="L338">
        <f t="shared" si="198"/>
        <v>5.91436868302562</v>
      </c>
      <c r="M338">
        <f t="shared" si="198"/>
        <v>6.07197703558991</v>
      </c>
      <c r="N338">
        <f t="shared" si="198"/>
        <v>6.05584784842799</v>
      </c>
      <c r="O338">
        <f t="shared" si="198"/>
        <v>6.11285980517294</v>
      </c>
      <c r="P338">
        <f t="shared" si="198"/>
        <v>6.1175419069298</v>
      </c>
      <c r="Q338">
        <f t="shared" si="198"/>
        <v>6.14517319662154</v>
      </c>
      <c r="R338">
        <f t="shared" si="198"/>
        <v>6.12821491275713</v>
      </c>
      <c r="S338">
        <f t="shared" si="198"/>
        <v>6.16159283789935</v>
      </c>
      <c r="T338">
        <f t="shared" si="198"/>
        <v>6.06820944751666</v>
      </c>
      <c r="U338">
        <f t="shared" si="198"/>
        <v>6.16934984676014</v>
      </c>
      <c r="V338">
        <f t="shared" si="198"/>
        <v>6.20249685109943</v>
      </c>
      <c r="W338">
        <f t="shared" si="198"/>
        <v>6.21893460541897</v>
      </c>
      <c r="X338">
        <f t="shared" si="198"/>
        <v>6.2236265316938</v>
      </c>
      <c r="Y338">
        <f t="shared" si="198"/>
        <v>6.28104075822049</v>
      </c>
      <c r="Z338">
        <f t="shared" si="198"/>
        <v>6.26231238396713</v>
      </c>
      <c r="AA338">
        <f t="shared" si="198"/>
        <v>6.30672964956679</v>
      </c>
      <c r="AB338">
        <f t="shared" si="198"/>
        <v>6.34686532398657</v>
      </c>
      <c r="AC338">
        <f t="shared" si="198"/>
        <v>6.33551479684941</v>
      </c>
      <c r="AD338">
        <f t="shared" si="198"/>
        <v>6.23863526932523</v>
      </c>
      <c r="AE338">
        <f t="shared" si="198"/>
        <v>6.37686817030561</v>
      </c>
      <c r="AF338">
        <f t="shared" si="198"/>
        <v>6.34280440444747</v>
      </c>
      <c r="AG338">
        <f t="shared" si="198"/>
        <v>6.36365263676764</v>
      </c>
      <c r="AH338">
        <f t="shared" si="198"/>
        <v>6.26841204475534</v>
      </c>
      <c r="AI338">
        <f t="shared" si="198"/>
        <v>6.33365330398946</v>
      </c>
      <c r="AJ338">
        <f t="shared" si="198"/>
        <v>6.22200455470546</v>
      </c>
      <c r="AK338">
        <f t="shared" si="198"/>
        <v>6.29795884557511</v>
      </c>
      <c r="AL338">
        <f t="shared" si="198"/>
        <v>6.34274167187529</v>
      </c>
      <c r="AM338">
        <f t="shared" si="198"/>
        <v>6.26023895277392</v>
      </c>
      <c r="AN338">
        <f t="shared" si="198"/>
        <v>6.1278036500613</v>
      </c>
      <c r="AO338">
        <f t="shared" si="198"/>
        <v>6.29579938407194</v>
      </c>
      <c r="AP338">
        <f t="shared" si="198"/>
        <v>6.29774240832114</v>
      </c>
      <c r="AQ338">
        <f t="shared" si="198"/>
        <v>6.23031281226723</v>
      </c>
      <c r="AR338">
        <f t="shared" si="198"/>
        <v>6.3229128821312</v>
      </c>
      <c r="AS338">
        <f t="shared" si="198"/>
        <v>6.35121171634372</v>
      </c>
      <c r="AT338">
        <f t="shared" si="198"/>
        <v>6.37732239140926</v>
      </c>
      <c r="AU338">
        <f t="shared" si="198"/>
        <v>6.32828054427787</v>
      </c>
      <c r="AV338">
        <f t="shared" si="198"/>
        <v>6.53379279961629</v>
      </c>
      <c r="AW338">
        <f t="shared" si="198"/>
        <v>6.48565078147819</v>
      </c>
      <c r="AX338">
        <f t="shared" si="198"/>
        <v>6.47815008476263</v>
      </c>
      <c r="AY338">
        <f t="shared" si="198"/>
        <v>6.54810848885788</v>
      </c>
      <c r="AZ338">
        <f t="shared" si="198"/>
        <v>6.60177246470202</v>
      </c>
      <c r="BA338">
        <f t="shared" si="198"/>
        <v>6.58752436974395</v>
      </c>
      <c r="BB338">
        <f t="shared" si="198"/>
        <v>6.6034886360907</v>
      </c>
      <c r="BC338">
        <f t="shared" si="198"/>
        <v>6.75016060741971</v>
      </c>
    </row>
    <row r="339" spans="1:55">
      <c r="A339">
        <f>VLOOKUP(C339,SelectCntr!$A$2:$C$52,3,0)</f>
        <v>1</v>
      </c>
      <c r="B339" t="str">
        <f t="shared" si="195"/>
        <v>Sao Tome and Principe</v>
      </c>
      <c r="C339">
        <f t="shared" si="195"/>
        <v>193</v>
      </c>
      <c r="D339" t="str">
        <f t="shared" si="195"/>
        <v>Sao Tome and Principe</v>
      </c>
      <c r="F339" s="16" t="s">
        <v>190</v>
      </c>
      <c r="G339">
        <f t="shared" si="191"/>
        <v>5.95111973613575</v>
      </c>
      <c r="H339">
        <f t="shared" si="198"/>
        <v>5.962190508601</v>
      </c>
      <c r="I339">
        <f t="shared" si="198"/>
        <v>5.8490757006494</v>
      </c>
      <c r="J339">
        <f t="shared" si="198"/>
        <v>5.99521168909569</v>
      </c>
      <c r="K339">
        <f t="shared" si="198"/>
        <v>5.90526630646305</v>
      </c>
      <c r="L339">
        <f t="shared" si="198"/>
        <v>5.97761851657553</v>
      </c>
      <c r="M339">
        <f t="shared" si="198"/>
        <v>5.98373501246769</v>
      </c>
      <c r="N339">
        <f t="shared" si="198"/>
        <v>5.96862454381569</v>
      </c>
      <c r="O339">
        <f t="shared" si="198"/>
        <v>5.87510378684525</v>
      </c>
      <c r="P339">
        <f t="shared" si="198"/>
        <v>5.91439290660216</v>
      </c>
      <c r="Q339">
        <f t="shared" si="198"/>
        <v>5.99136559109385</v>
      </c>
      <c r="R339">
        <f t="shared" si="198"/>
        <v>5.94458796167077</v>
      </c>
      <c r="S339">
        <f t="shared" si="198"/>
        <v>5.98970381105689</v>
      </c>
      <c r="T339">
        <f t="shared" si="198"/>
        <v>5.93426027038658</v>
      </c>
      <c r="U339">
        <f t="shared" si="198"/>
        <v>5.81944212589719</v>
      </c>
      <c r="V339">
        <f t="shared" si="198"/>
        <v>5.79340571568211</v>
      </c>
      <c r="W339">
        <f t="shared" si="198"/>
        <v>5.68834192554452</v>
      </c>
      <c r="X339">
        <f t="shared" si="198"/>
        <v>5.7855054506213</v>
      </c>
      <c r="Y339">
        <f t="shared" si="198"/>
        <v>5.81581958729415</v>
      </c>
      <c r="Z339">
        <f t="shared" si="198"/>
        <v>5.6759865420381</v>
      </c>
      <c r="AA339">
        <f t="shared" si="198"/>
        <v>5.75511406247939</v>
      </c>
      <c r="AB339">
        <f t="shared" si="198"/>
        <v>5.71610352759578</v>
      </c>
      <c r="AC339">
        <f t="shared" si="198"/>
        <v>5.71047376992874</v>
      </c>
      <c r="AD339">
        <f t="shared" si="198"/>
        <v>5.71799258260059</v>
      </c>
      <c r="AE339">
        <f t="shared" si="198"/>
        <v>5.74928623004103</v>
      </c>
      <c r="AF339">
        <f t="shared" si="198"/>
        <v>5.79030021600942</v>
      </c>
      <c r="AG339">
        <f t="shared" si="198"/>
        <v>5.7666749048871</v>
      </c>
      <c r="AH339">
        <f t="shared" si="198"/>
        <v>5.78629833957929</v>
      </c>
      <c r="AI339">
        <f t="shared" si="198"/>
        <v>5.74101611890826</v>
      </c>
      <c r="AJ339">
        <f t="shared" si="198"/>
        <v>5.66753136639312</v>
      </c>
      <c r="AK339">
        <f t="shared" si="198"/>
        <v>5.67301921667998</v>
      </c>
      <c r="AL339">
        <f t="shared" si="198"/>
        <v>5.92763171820407</v>
      </c>
      <c r="AM339">
        <f t="shared" si="198"/>
        <v>5.95597038381372</v>
      </c>
      <c r="AN339">
        <f t="shared" si="198"/>
        <v>5.99615278823144</v>
      </c>
      <c r="AO339">
        <f t="shared" si="198"/>
        <v>6.0559912890582</v>
      </c>
      <c r="AP339">
        <f t="shared" si="198"/>
        <v>6.15175861930066</v>
      </c>
      <c r="AQ339">
        <f t="shared" si="198"/>
        <v>6.30836597894247</v>
      </c>
      <c r="AR339">
        <f t="shared" si="198"/>
        <v>6.31240381407602</v>
      </c>
      <c r="AS339">
        <f t="shared" si="198"/>
        <v>6.25351358539808</v>
      </c>
      <c r="AT339">
        <f t="shared" si="198"/>
        <v>6.2440829005464</v>
      </c>
      <c r="AU339">
        <f t="shared" si="198"/>
        <v>6.26824917726922</v>
      </c>
      <c r="AV339">
        <f t="shared" si="198"/>
        <v>6.32150976852916</v>
      </c>
      <c r="AW339">
        <f t="shared" si="198"/>
        <v>6.23786328607541</v>
      </c>
      <c r="AX339">
        <f t="shared" si="198"/>
        <v>6.2408590057396</v>
      </c>
      <c r="AY339">
        <f t="shared" si="198"/>
        <v>6.39829308816143</v>
      </c>
      <c r="AZ339">
        <f t="shared" si="198"/>
        <v>6.49741700657912</v>
      </c>
      <c r="BA339">
        <f t="shared" si="198"/>
        <v>6.39166474421779</v>
      </c>
      <c r="BB339">
        <f t="shared" si="198"/>
        <v>6.50487981719458</v>
      </c>
      <c r="BC339">
        <f t="shared" si="198"/>
        <v>6.42301217701445</v>
      </c>
    </row>
    <row r="340" spans="1:55">
      <c r="A340">
        <f>VLOOKUP(C340,SelectCntr!$A$2:$C$52,3,0)</f>
        <v>1</v>
      </c>
      <c r="B340" t="str">
        <f t="shared" si="195"/>
        <v>Senegal</v>
      </c>
      <c r="C340">
        <f t="shared" si="195"/>
        <v>195</v>
      </c>
      <c r="D340" t="str">
        <f t="shared" si="195"/>
        <v>Senegal</v>
      </c>
      <c r="F340" s="16" t="s">
        <v>190</v>
      </c>
      <c r="G340">
        <f t="shared" si="191"/>
        <v>4.51651289157582</v>
      </c>
      <c r="H340">
        <f t="shared" si="198"/>
        <v>4.52957344239134</v>
      </c>
      <c r="I340">
        <f t="shared" si="198"/>
        <v>4.58649620643975</v>
      </c>
      <c r="J340">
        <f t="shared" si="198"/>
        <v>4.56507757568967</v>
      </c>
      <c r="K340">
        <f t="shared" si="198"/>
        <v>4.62137928258366</v>
      </c>
      <c r="L340">
        <f t="shared" si="198"/>
        <v>4.55719976661339</v>
      </c>
      <c r="M340">
        <f t="shared" si="198"/>
        <v>4.61264619811213</v>
      </c>
      <c r="N340">
        <f t="shared" si="198"/>
        <v>4.45214528001638</v>
      </c>
      <c r="O340">
        <f t="shared" si="198"/>
        <v>4.55056267600746</v>
      </c>
      <c r="P340">
        <f t="shared" si="198"/>
        <v>4.32985746358168</v>
      </c>
      <c r="Q340">
        <f t="shared" si="198"/>
        <v>4.6516853135218</v>
      </c>
      <c r="R340">
        <f t="shared" si="198"/>
        <v>4.29205116130325</v>
      </c>
      <c r="S340">
        <f t="shared" si="198"/>
        <v>4.42890206960205</v>
      </c>
      <c r="T340">
        <f t="shared" si="198"/>
        <v>4.64557208524127</v>
      </c>
      <c r="U340">
        <f t="shared" si="198"/>
        <v>4.84919854898459</v>
      </c>
      <c r="V340">
        <f t="shared" si="198"/>
        <v>4.75943757413981</v>
      </c>
      <c r="W340">
        <f t="shared" si="198"/>
        <v>4.3234890150213</v>
      </c>
      <c r="X340">
        <f t="shared" si="198"/>
        <v>4.7475574415153</v>
      </c>
      <c r="Y340">
        <f t="shared" si="198"/>
        <v>4.48562160093965</v>
      </c>
      <c r="Z340">
        <f t="shared" si="198"/>
        <v>4.35239888998493</v>
      </c>
      <c r="AA340">
        <f t="shared" si="198"/>
        <v>4.72761976419259</v>
      </c>
      <c r="AB340">
        <f t="shared" si="198"/>
        <v>4.72928716054881</v>
      </c>
      <c r="AC340">
        <f t="shared" si="198"/>
        <v>4.42266265309268</v>
      </c>
      <c r="AD340">
        <f t="shared" si="198"/>
        <v>4.45948075346138</v>
      </c>
      <c r="AE340">
        <f t="shared" si="198"/>
        <v>4.64328359780951</v>
      </c>
      <c r="AF340">
        <f t="shared" si="198"/>
        <v>4.75263957796453</v>
      </c>
      <c r="AG340">
        <f t="shared" si="198"/>
        <v>4.84120131853273</v>
      </c>
      <c r="AH340">
        <f t="shared" si="198"/>
        <v>4.69350947646609</v>
      </c>
      <c r="AI340">
        <f t="shared" si="198"/>
        <v>4.81525224885214</v>
      </c>
      <c r="AJ340">
        <f t="shared" si="198"/>
        <v>4.71768172841356</v>
      </c>
      <c r="AK340">
        <f t="shared" si="198"/>
        <v>4.77848040371473</v>
      </c>
      <c r="AL340">
        <f t="shared" si="198"/>
        <v>4.674471841554</v>
      </c>
      <c r="AM340">
        <f t="shared" si="198"/>
        <v>4.76739824483191</v>
      </c>
      <c r="AN340">
        <f t="shared" si="198"/>
        <v>4.73501881752556</v>
      </c>
      <c r="AO340">
        <f t="shared" si="198"/>
        <v>4.84996142748474</v>
      </c>
      <c r="AP340">
        <f t="shared" si="198"/>
        <v>4.76360486642871</v>
      </c>
      <c r="AQ340">
        <f t="shared" si="198"/>
        <v>4.73373273200807</v>
      </c>
      <c r="AR340">
        <f t="shared" si="198"/>
        <v>4.75928161605543</v>
      </c>
      <c r="AS340">
        <f t="shared" si="198"/>
        <v>4.96505860726902</v>
      </c>
      <c r="AT340">
        <f t="shared" si="198"/>
        <v>5.00084928504969</v>
      </c>
      <c r="AU340">
        <f t="shared" si="198"/>
        <v>4.98965334973303</v>
      </c>
      <c r="AV340">
        <f t="shared" si="198"/>
        <v>4.61179785919708</v>
      </c>
      <c r="AW340">
        <f t="shared" si="198"/>
        <v>4.93069693613441</v>
      </c>
      <c r="AX340">
        <f t="shared" si="198"/>
        <v>4.91969452400141</v>
      </c>
      <c r="AY340">
        <f t="shared" si="198"/>
        <v>5.03246308613538</v>
      </c>
      <c r="AZ340">
        <f t="shared" si="198"/>
        <v>4.9810611995255</v>
      </c>
      <c r="BA340">
        <f t="shared" si="198"/>
        <v>4.89075539768371</v>
      </c>
      <c r="BB340">
        <f t="shared" si="198"/>
        <v>5.14733657500291</v>
      </c>
      <c r="BC340">
        <f t="shared" si="198"/>
        <v>5.1692052104845</v>
      </c>
    </row>
    <row r="341" spans="1:55">
      <c r="A341">
        <f>VLOOKUP(C341,SelectCntr!$A$2:$C$52,3,0)</f>
        <v>2</v>
      </c>
      <c r="B341" t="str">
        <f t="shared" si="195"/>
        <v>Seychelles</v>
      </c>
      <c r="C341">
        <f t="shared" si="195"/>
        <v>196</v>
      </c>
      <c r="D341" t="str">
        <f t="shared" si="195"/>
        <v>Seychelles</v>
      </c>
      <c r="F341" s="16" t="s">
        <v>190</v>
      </c>
      <c r="G341">
        <f t="shared" si="191"/>
        <v>6.06952239943419</v>
      </c>
      <c r="H341">
        <f t="shared" si="198"/>
        <v>6.0420082939798</v>
      </c>
      <c r="I341">
        <f t="shared" si="198"/>
        <v>6.13196016761316</v>
      </c>
      <c r="J341">
        <f t="shared" si="198"/>
        <v>6.11343932712121</v>
      </c>
      <c r="K341">
        <f t="shared" si="198"/>
        <v>6.04325103621403</v>
      </c>
      <c r="L341">
        <f t="shared" si="198"/>
        <v>6.02531635440194</v>
      </c>
      <c r="M341">
        <f t="shared" si="198"/>
        <v>5.95410035444978</v>
      </c>
      <c r="N341">
        <f t="shared" si="198"/>
        <v>5.93334559657745</v>
      </c>
      <c r="O341">
        <f t="shared" si="198"/>
        <v>6.09042093184584</v>
      </c>
      <c r="P341">
        <f t="shared" si="198"/>
        <v>6.1315176303744</v>
      </c>
      <c r="Q341">
        <f t="shared" si="198"/>
        <v>6.17161074541595</v>
      </c>
      <c r="R341">
        <f t="shared" si="198"/>
        <v>6.08127415696134</v>
      </c>
      <c r="S341">
        <f t="shared" si="198"/>
        <v>6.16733951281902</v>
      </c>
      <c r="T341">
        <f t="shared" si="198"/>
        <v>6.22345174445867</v>
      </c>
      <c r="U341">
        <f t="shared" si="198"/>
        <v>6.32449366990221</v>
      </c>
      <c r="V341">
        <f t="shared" si="198"/>
        <v>6.34175377330653</v>
      </c>
      <c r="W341">
        <f t="shared" si="198"/>
        <v>6.41497259136726</v>
      </c>
      <c r="X341">
        <f t="shared" si="198"/>
        <v>6.52920646336779</v>
      </c>
      <c r="Y341">
        <f t="shared" si="198"/>
        <v>6.59294811780682</v>
      </c>
      <c r="Z341">
        <f t="shared" si="198"/>
        <v>6.6085838727474</v>
      </c>
      <c r="AA341">
        <f t="shared" si="198"/>
        <v>6.71575211790228</v>
      </c>
      <c r="AB341">
        <f t="shared" si="198"/>
        <v>6.50974415065358</v>
      </c>
      <c r="AC341">
        <f t="shared" si="198"/>
        <v>6.5171157159802</v>
      </c>
      <c r="AD341">
        <f t="shared" si="198"/>
        <v>6.8425981373485</v>
      </c>
      <c r="AE341">
        <f t="shared" si="198"/>
        <v>6.63885621371076</v>
      </c>
      <c r="AF341">
        <f t="shared" ref="H341:BC346" si="199">IF(ISERROR(LN(AF219)),0,LN(AF219))</f>
        <v>6.66149924818465</v>
      </c>
      <c r="AG341">
        <f t="shared" si="199"/>
        <v>6.9503810054609</v>
      </c>
      <c r="AH341">
        <f t="shared" si="199"/>
        <v>7.12622399708862</v>
      </c>
      <c r="AI341">
        <f t="shared" si="199"/>
        <v>7.31497719517171</v>
      </c>
      <c r="AJ341">
        <f t="shared" si="199"/>
        <v>7.39568442894328</v>
      </c>
      <c r="AK341">
        <f t="shared" si="199"/>
        <v>7.15023010264328</v>
      </c>
      <c r="AL341">
        <f t="shared" si="199"/>
        <v>7.35953557388458</v>
      </c>
      <c r="AM341">
        <f t="shared" si="199"/>
        <v>7.44465529178183</v>
      </c>
      <c r="AN341">
        <f t="shared" si="199"/>
        <v>7.28032413960378</v>
      </c>
      <c r="AO341">
        <f t="shared" si="199"/>
        <v>7.27879424523866</v>
      </c>
      <c r="AP341">
        <f t="shared" si="199"/>
        <v>7.19945929469828</v>
      </c>
      <c r="AQ341">
        <f t="shared" si="199"/>
        <v>7.32086118332926</v>
      </c>
      <c r="AR341">
        <f t="shared" si="199"/>
        <v>7.2726967421566</v>
      </c>
      <c r="AS341">
        <f t="shared" si="199"/>
        <v>7.33579656808431</v>
      </c>
      <c r="AT341">
        <f t="shared" si="199"/>
        <v>7.30950001887989</v>
      </c>
      <c r="AU341">
        <f t="shared" si="199"/>
        <v>7.29789799019118</v>
      </c>
      <c r="AV341">
        <f t="shared" si="199"/>
        <v>7.20298606626065</v>
      </c>
      <c r="AW341">
        <f t="shared" si="199"/>
        <v>7.17747235191055</v>
      </c>
      <c r="AX341">
        <f t="shared" si="199"/>
        <v>7.05395859310465</v>
      </c>
      <c r="AY341">
        <f t="shared" si="199"/>
        <v>6.75658045118502</v>
      </c>
      <c r="AZ341">
        <f t="shared" si="199"/>
        <v>6.69117989578002</v>
      </c>
      <c r="BA341">
        <f t="shared" si="199"/>
        <v>7.67439053966767</v>
      </c>
      <c r="BB341">
        <f t="shared" si="199"/>
        <v>7.55355502313723</v>
      </c>
      <c r="BC341">
        <f t="shared" si="199"/>
        <v>7.59922881898405</v>
      </c>
    </row>
    <row r="342" spans="1:55">
      <c r="A342">
        <f>VLOOKUP(C342,SelectCntr!$A$2:$C$52,3,0)</f>
        <v>1</v>
      </c>
      <c r="B342" t="str">
        <f t="shared" si="195"/>
        <v>Sierra Leone</v>
      </c>
      <c r="C342">
        <f t="shared" si="195"/>
        <v>197</v>
      </c>
      <c r="D342" t="str">
        <f t="shared" si="195"/>
        <v>Sierra Leone</v>
      </c>
      <c r="F342" s="16" t="s">
        <v>190</v>
      </c>
      <c r="G342">
        <f t="shared" si="191"/>
        <v>4.52389593641234</v>
      </c>
      <c r="H342">
        <f t="shared" si="199"/>
        <v>4.59725731724498</v>
      </c>
      <c r="I342">
        <f t="shared" si="199"/>
        <v>4.60825816488711</v>
      </c>
      <c r="J342">
        <f t="shared" si="199"/>
        <v>4.6754215777853</v>
      </c>
      <c r="K342">
        <f t="shared" si="199"/>
        <v>4.68081237784033</v>
      </c>
      <c r="L342">
        <f t="shared" si="199"/>
        <v>4.72694614919441</v>
      </c>
      <c r="M342">
        <f t="shared" si="199"/>
        <v>4.71285731374337</v>
      </c>
      <c r="N342">
        <f t="shared" si="199"/>
        <v>4.73456576578898</v>
      </c>
      <c r="O342">
        <f t="shared" si="199"/>
        <v>4.81888705213651</v>
      </c>
      <c r="P342">
        <f t="shared" si="199"/>
        <v>4.77667686614293</v>
      </c>
      <c r="Q342">
        <f t="shared" si="199"/>
        <v>4.77312757313405</v>
      </c>
      <c r="R342">
        <f t="shared" si="199"/>
        <v>4.78259825024632</v>
      </c>
      <c r="S342">
        <f t="shared" si="199"/>
        <v>4.78906939108904</v>
      </c>
      <c r="T342">
        <f t="shared" si="199"/>
        <v>4.79140887220277</v>
      </c>
      <c r="U342">
        <f t="shared" si="199"/>
        <v>4.85600151979064</v>
      </c>
      <c r="V342">
        <f t="shared" si="199"/>
        <v>4.84924341584184</v>
      </c>
      <c r="W342">
        <f t="shared" si="199"/>
        <v>4.87697676763129</v>
      </c>
      <c r="X342">
        <f t="shared" si="199"/>
        <v>4.8818524269862</v>
      </c>
      <c r="Y342">
        <f t="shared" si="199"/>
        <v>4.83626773546181</v>
      </c>
      <c r="Z342">
        <f t="shared" si="199"/>
        <v>4.84366687496804</v>
      </c>
      <c r="AA342">
        <f t="shared" si="199"/>
        <v>4.85216141718227</v>
      </c>
      <c r="AB342">
        <f t="shared" si="199"/>
        <v>4.90586448792812</v>
      </c>
      <c r="AC342">
        <f t="shared" si="199"/>
        <v>4.89091307104723</v>
      </c>
      <c r="AD342">
        <f t="shared" si="199"/>
        <v>4.9519791316877</v>
      </c>
      <c r="AE342">
        <f t="shared" si="199"/>
        <v>4.91594584955052</v>
      </c>
      <c r="AF342">
        <f t="shared" si="199"/>
        <v>4.99480290320123</v>
      </c>
      <c r="AG342">
        <f t="shared" si="199"/>
        <v>4.96535288463315</v>
      </c>
      <c r="AH342">
        <f t="shared" si="199"/>
        <v>4.97804718105923</v>
      </c>
      <c r="AI342">
        <f t="shared" si="199"/>
        <v>5.00125481869155</v>
      </c>
      <c r="AJ342">
        <f t="shared" si="199"/>
        <v>4.98122828263995</v>
      </c>
      <c r="AK342">
        <f t="shared" si="199"/>
        <v>4.98589907774642</v>
      </c>
      <c r="AL342">
        <f t="shared" si="199"/>
        <v>4.94863295411135</v>
      </c>
      <c r="AM342">
        <f t="shared" si="199"/>
        <v>4.928586469975</v>
      </c>
      <c r="AN342">
        <f t="shared" si="199"/>
        <v>4.96568216375051</v>
      </c>
      <c r="AO342">
        <f t="shared" si="199"/>
        <v>4.93118547384962</v>
      </c>
      <c r="AP342">
        <f t="shared" si="199"/>
        <v>5.00755411481966</v>
      </c>
      <c r="AQ342">
        <f t="shared" si="199"/>
        <v>5.03560001109972</v>
      </c>
      <c r="AR342">
        <f t="shared" si="199"/>
        <v>4.94356420302951</v>
      </c>
      <c r="AS342">
        <f t="shared" si="199"/>
        <v>4.84873539651824</v>
      </c>
      <c r="AT342">
        <f t="shared" si="199"/>
        <v>4.78443839459365</v>
      </c>
      <c r="AU342">
        <f t="shared" si="199"/>
        <v>4.88233482000678</v>
      </c>
      <c r="AV342">
        <f t="shared" si="199"/>
        <v>4.93453594041705</v>
      </c>
      <c r="AW342">
        <f t="shared" si="199"/>
        <v>5.00706812173451</v>
      </c>
      <c r="AX342">
        <f t="shared" si="199"/>
        <v>5.07601499373438</v>
      </c>
      <c r="AY342">
        <f t="shared" si="199"/>
        <v>5.17279553465826</v>
      </c>
      <c r="AZ342">
        <f t="shared" si="199"/>
        <v>5.30281071217814</v>
      </c>
      <c r="BA342">
        <f t="shared" si="199"/>
        <v>5.171092619396</v>
      </c>
      <c r="BB342">
        <f t="shared" si="199"/>
        <v>5.2304120916489</v>
      </c>
      <c r="BC342">
        <f t="shared" si="199"/>
        <v>5.27335519543601</v>
      </c>
    </row>
    <row r="343" spans="1:55">
      <c r="A343">
        <f>VLOOKUP(C343,SelectCntr!$A$2:$C$52,3,0)</f>
        <v>2</v>
      </c>
      <c r="B343" t="str">
        <f t="shared" si="195"/>
        <v>Somalia</v>
      </c>
      <c r="C343">
        <f t="shared" si="195"/>
        <v>201</v>
      </c>
      <c r="D343" t="str">
        <f t="shared" si="195"/>
        <v>Somalia</v>
      </c>
      <c r="F343" s="16" t="s">
        <v>190</v>
      </c>
      <c r="G343">
        <f t="shared" si="191"/>
        <v>2.83835168709189</v>
      </c>
      <c r="H343">
        <f t="shared" si="199"/>
        <v>2.8728293801254</v>
      </c>
      <c r="I343">
        <f t="shared" si="199"/>
        <v>2.92457483826866</v>
      </c>
      <c r="J343">
        <f t="shared" si="199"/>
        <v>2.96270942461885</v>
      </c>
      <c r="K343">
        <f t="shared" si="199"/>
        <v>2.99384922867551</v>
      </c>
      <c r="L343">
        <f t="shared" si="199"/>
        <v>3.03113641509609</v>
      </c>
      <c r="M343">
        <f t="shared" si="199"/>
        <v>3.0728082830015</v>
      </c>
      <c r="N343">
        <f t="shared" si="199"/>
        <v>3.11950825930678</v>
      </c>
      <c r="O343">
        <f t="shared" si="199"/>
        <v>3.14480339017676</v>
      </c>
      <c r="P343">
        <f t="shared" si="199"/>
        <v>3.17345883908362</v>
      </c>
      <c r="Q343">
        <f t="shared" si="199"/>
        <v>3.16776324037712</v>
      </c>
      <c r="R343">
        <f t="shared" si="199"/>
        <v>3.22389793399102</v>
      </c>
      <c r="S343">
        <f t="shared" si="199"/>
        <v>3.1802764681543</v>
      </c>
      <c r="T343">
        <f t="shared" si="199"/>
        <v>3.13478723164263</v>
      </c>
      <c r="U343">
        <f t="shared" si="199"/>
        <v>3.223375883225</v>
      </c>
      <c r="V343">
        <f t="shared" si="199"/>
        <v>3.23432359343088</v>
      </c>
      <c r="W343">
        <f t="shared" si="199"/>
        <v>3.2876300768251</v>
      </c>
      <c r="X343">
        <f t="shared" si="199"/>
        <v>3.32967034665049</v>
      </c>
      <c r="Y343">
        <f t="shared" si="199"/>
        <v>3.34569600103261</v>
      </c>
      <c r="Z343">
        <f t="shared" si="199"/>
        <v>3.38977378339132</v>
      </c>
      <c r="AA343">
        <f t="shared" si="199"/>
        <v>3.41983895878546</v>
      </c>
      <c r="AB343">
        <f t="shared" si="199"/>
        <v>3.45855107210249</v>
      </c>
      <c r="AC343">
        <f t="shared" si="199"/>
        <v>3.42286468653552</v>
      </c>
      <c r="AD343">
        <f t="shared" si="199"/>
        <v>3.4106338517559</v>
      </c>
      <c r="AE343">
        <f t="shared" si="199"/>
        <v>3.48075663200233</v>
      </c>
      <c r="AF343">
        <f t="shared" si="199"/>
        <v>3.4766504358338</v>
      </c>
      <c r="AG343">
        <f t="shared" si="199"/>
        <v>3.53818507514896</v>
      </c>
      <c r="AH343">
        <f t="shared" si="199"/>
        <v>3.5711322758241</v>
      </c>
      <c r="AI343">
        <f t="shared" si="199"/>
        <v>3.58060967334853</v>
      </c>
      <c r="AJ343">
        <f t="shared" si="199"/>
        <v>3.50762239941781</v>
      </c>
      <c r="AK343">
        <f t="shared" si="199"/>
        <v>3.31479244882052</v>
      </c>
      <c r="AL343">
        <f t="shared" si="199"/>
        <v>3.20374016204476</v>
      </c>
      <c r="AM343">
        <f t="shared" si="199"/>
        <v>3.29570065116025</v>
      </c>
      <c r="AN343">
        <f t="shared" si="199"/>
        <v>3.41094089387508</v>
      </c>
      <c r="AO343">
        <f t="shared" si="199"/>
        <v>3.4463926330454</v>
      </c>
      <c r="AP343">
        <f t="shared" si="199"/>
        <v>3.47154436177539</v>
      </c>
      <c r="AQ343">
        <f t="shared" si="199"/>
        <v>3.51636183231147</v>
      </c>
      <c r="AR343">
        <f t="shared" si="199"/>
        <v>3.50354172245682</v>
      </c>
      <c r="AS343">
        <f t="shared" si="199"/>
        <v>3.50376576503803</v>
      </c>
      <c r="AT343">
        <f t="shared" si="199"/>
        <v>3.52256094627605</v>
      </c>
      <c r="AU343">
        <f t="shared" si="199"/>
        <v>3.49884522593122</v>
      </c>
      <c r="AV343">
        <f t="shared" si="199"/>
        <v>3.54024379009607</v>
      </c>
      <c r="AW343">
        <f t="shared" si="199"/>
        <v>3.5475483586893</v>
      </c>
      <c r="AX343">
        <f t="shared" si="199"/>
        <v>3.55708946933733</v>
      </c>
      <c r="AY343">
        <f t="shared" si="199"/>
        <v>3.58557499713326</v>
      </c>
      <c r="AZ343">
        <f t="shared" si="199"/>
        <v>3.61004419734642</v>
      </c>
      <c r="BA343">
        <f t="shared" si="199"/>
        <v>3.59977777713603</v>
      </c>
      <c r="BB343">
        <f t="shared" si="199"/>
        <v>3.56382351089453</v>
      </c>
      <c r="BC343">
        <f t="shared" si="199"/>
        <v>3.59338627487231</v>
      </c>
    </row>
    <row r="344" spans="1:55">
      <c r="A344">
        <f>VLOOKUP(C344,SelectCntr!$A$2:$C$52,3,0)</f>
        <v>3</v>
      </c>
      <c r="B344" t="str">
        <f t="shared" ref="B344:D360" si="200">B222</f>
        <v>South Africa</v>
      </c>
      <c r="C344">
        <f t="shared" si="200"/>
        <v>202</v>
      </c>
      <c r="D344" t="str">
        <f t="shared" si="200"/>
        <v>South Africa</v>
      </c>
      <c r="F344" s="16" t="s">
        <v>190</v>
      </c>
      <c r="G344">
        <f t="shared" si="191"/>
        <v>3.94206230222932</v>
      </c>
      <c r="H344">
        <f t="shared" si="199"/>
        <v>3.96422992110076</v>
      </c>
      <c r="I344">
        <f t="shared" si="199"/>
        <v>4.02293249424724</v>
      </c>
      <c r="J344">
        <f t="shared" si="199"/>
        <v>4.00390999102236</v>
      </c>
      <c r="K344">
        <f t="shared" si="199"/>
        <v>4.06445978667066</v>
      </c>
      <c r="L344">
        <f t="shared" si="199"/>
        <v>4.11472548193313</v>
      </c>
      <c r="M344">
        <f t="shared" si="199"/>
        <v>4.27830477959009</v>
      </c>
      <c r="N344">
        <f t="shared" si="199"/>
        <v>4.16377401395932</v>
      </c>
      <c r="O344">
        <f t="shared" si="199"/>
        <v>4.22136050458374</v>
      </c>
      <c r="P344">
        <f t="shared" si="199"/>
        <v>4.20108572307412</v>
      </c>
      <c r="Q344">
        <f t="shared" si="199"/>
        <v>4.3062586087568</v>
      </c>
      <c r="R344">
        <f t="shared" si="199"/>
        <v>4.3741589796566</v>
      </c>
      <c r="S344">
        <f t="shared" si="199"/>
        <v>4.243370814675</v>
      </c>
      <c r="T344">
        <f t="shared" si="199"/>
        <v>4.41585844403331</v>
      </c>
      <c r="U344">
        <f t="shared" si="199"/>
        <v>4.396425853754</v>
      </c>
      <c r="V344">
        <f t="shared" si="199"/>
        <v>4.39064337247677</v>
      </c>
      <c r="W344">
        <f t="shared" si="199"/>
        <v>4.44773349442406</v>
      </c>
      <c r="X344">
        <f t="shared" si="199"/>
        <v>4.49643175936019</v>
      </c>
      <c r="Y344">
        <f t="shared" si="199"/>
        <v>4.48590867993045</v>
      </c>
      <c r="Z344">
        <f t="shared" si="199"/>
        <v>4.52744668753753</v>
      </c>
      <c r="AA344">
        <f t="shared" si="199"/>
        <v>4.61025466475831</v>
      </c>
      <c r="AB344">
        <f t="shared" si="199"/>
        <v>4.52922658360739</v>
      </c>
      <c r="AC344">
        <f t="shared" si="199"/>
        <v>4.40944639788254</v>
      </c>
      <c r="AD344">
        <f t="shared" si="199"/>
        <v>4.48174060413066</v>
      </c>
      <c r="AE344">
        <f t="shared" si="199"/>
        <v>4.53792632852525</v>
      </c>
      <c r="AF344">
        <f t="shared" si="199"/>
        <v>4.51909979495404</v>
      </c>
      <c r="AG344">
        <f t="shared" si="199"/>
        <v>4.56256269532909</v>
      </c>
      <c r="AH344">
        <f t="shared" si="199"/>
        <v>4.57423850935439</v>
      </c>
      <c r="AI344">
        <f t="shared" si="199"/>
        <v>4.63145989219667</v>
      </c>
      <c r="AJ344">
        <f t="shared" si="199"/>
        <v>4.625124341733</v>
      </c>
      <c r="AK344">
        <f t="shared" si="199"/>
        <v>4.64269133346513</v>
      </c>
      <c r="AL344">
        <f t="shared" si="199"/>
        <v>4.49578829629411</v>
      </c>
      <c r="AM344">
        <f t="shared" si="199"/>
        <v>4.60620141291929</v>
      </c>
      <c r="AN344">
        <f t="shared" si="199"/>
        <v>4.65294587250522</v>
      </c>
      <c r="AO344">
        <f t="shared" si="199"/>
        <v>4.52374365034423</v>
      </c>
      <c r="AP344">
        <f t="shared" si="199"/>
        <v>4.66422563952055</v>
      </c>
      <c r="AQ344">
        <f t="shared" si="199"/>
        <v>4.67978705528581</v>
      </c>
      <c r="AR344">
        <f t="shared" si="199"/>
        <v>4.6403334932891</v>
      </c>
      <c r="AS344">
        <f t="shared" si="199"/>
        <v>4.69464036056055</v>
      </c>
      <c r="AT344">
        <f t="shared" si="199"/>
        <v>4.78315531758548</v>
      </c>
      <c r="AU344">
        <f t="shared" si="199"/>
        <v>4.72290152995418</v>
      </c>
      <c r="AV344">
        <f t="shared" si="199"/>
        <v>4.7861183523971</v>
      </c>
      <c r="AW344">
        <f t="shared" si="199"/>
        <v>4.7797279846086</v>
      </c>
      <c r="AX344">
        <f t="shared" si="199"/>
        <v>4.80852939963943</v>
      </c>
      <c r="AY344">
        <f t="shared" si="199"/>
        <v>4.85760941444945</v>
      </c>
      <c r="AZ344">
        <f t="shared" si="199"/>
        <v>4.84153408734866</v>
      </c>
      <c r="BA344">
        <f t="shared" si="199"/>
        <v>4.84745630624304</v>
      </c>
      <c r="BB344">
        <f t="shared" si="199"/>
        <v>4.95076254652519</v>
      </c>
      <c r="BC344">
        <f t="shared" si="199"/>
        <v>4.93224324036431</v>
      </c>
    </row>
    <row r="345" s="59" customFormat="1" spans="1:55">
      <c r="A345">
        <f>VLOOKUP(C345,SelectCntr!$A$2:$C$52,3,0)</f>
        <v>0</v>
      </c>
      <c r="B345" s="59" t="str">
        <f t="shared" si="200"/>
        <v>Western Sahara</v>
      </c>
      <c r="C345" s="59">
        <f t="shared" si="200"/>
        <v>205</v>
      </c>
      <c r="D345" s="59" t="str">
        <f t="shared" si="200"/>
        <v>Western Sahara</v>
      </c>
      <c r="F345" s="16" t="s">
        <v>190</v>
      </c>
      <c r="G345" s="59">
        <f t="shared" si="191"/>
        <v>-0.833329211159808</v>
      </c>
      <c r="H345" s="59">
        <f t="shared" si="199"/>
        <v>-1.39191009990553</v>
      </c>
      <c r="I345" s="59">
        <f t="shared" si="199"/>
        <v>-1.41140706193497</v>
      </c>
      <c r="J345" s="59">
        <f t="shared" si="199"/>
        <v>-1.39432653281715</v>
      </c>
      <c r="K345" s="59">
        <f t="shared" si="199"/>
        <v>-1.55022605280225</v>
      </c>
      <c r="L345" s="59">
        <f t="shared" si="199"/>
        <v>-1.00075988850061</v>
      </c>
      <c r="M345" s="59">
        <f t="shared" si="199"/>
        <v>-0.785262469467751</v>
      </c>
      <c r="N345" s="59">
        <f t="shared" si="199"/>
        <v>-0.489283108007479</v>
      </c>
      <c r="O345" s="59">
        <f t="shared" si="199"/>
        <v>-0.256953502793342</v>
      </c>
      <c r="P345" s="59">
        <f t="shared" si="199"/>
        <v>-0.171309556731737</v>
      </c>
      <c r="Q345" s="59">
        <f t="shared" si="199"/>
        <v>-0.142769607976389</v>
      </c>
      <c r="R345" s="59">
        <f t="shared" si="199"/>
        <v>-0.0786780271076458</v>
      </c>
      <c r="S345" s="59">
        <f t="shared" si="199"/>
        <v>-0.126079964016428</v>
      </c>
      <c r="T345" s="59">
        <f t="shared" si="199"/>
        <v>-0.126089961067298</v>
      </c>
      <c r="U345" s="59">
        <f t="shared" si="199"/>
        <v>-0.0773970053939649</v>
      </c>
      <c r="V345" s="59">
        <f t="shared" si="199"/>
        <v>-0.0318106159022908</v>
      </c>
      <c r="W345" s="59">
        <f t="shared" si="199"/>
        <v>0.0004597379574664</v>
      </c>
      <c r="X345" s="59">
        <f t="shared" si="199"/>
        <v>0.0418929921689246</v>
      </c>
      <c r="Y345" s="59">
        <f t="shared" si="199"/>
        <v>0.065575068902206</v>
      </c>
      <c r="Z345" s="59">
        <f t="shared" si="199"/>
        <v>0.0686929644558824</v>
      </c>
      <c r="AA345" s="59">
        <f t="shared" si="199"/>
        <v>0.0944865830765194</v>
      </c>
      <c r="AB345" s="59">
        <f t="shared" si="199"/>
        <v>0.0950320872267866</v>
      </c>
      <c r="AC345" s="59">
        <f t="shared" si="199"/>
        <v>0.120143557486888</v>
      </c>
      <c r="AD345" s="59">
        <f t="shared" si="199"/>
        <v>0.138760182254653</v>
      </c>
      <c r="AE345" s="59">
        <f t="shared" si="199"/>
        <v>0.161448891944367</v>
      </c>
      <c r="AF345" s="59">
        <f t="shared" si="199"/>
        <v>0.179632674662264</v>
      </c>
      <c r="AG345" s="59">
        <f t="shared" si="199"/>
        <v>0.196690304440854</v>
      </c>
      <c r="AH345" s="59">
        <f t="shared" si="199"/>
        <v>0.216827044284288</v>
      </c>
      <c r="AI345" s="59">
        <f t="shared" si="199"/>
        <v>0.231345213724268</v>
      </c>
      <c r="AJ345" s="59">
        <f t="shared" si="199"/>
        <v>0.247997520706011</v>
      </c>
      <c r="AK345" s="59">
        <f t="shared" si="199"/>
        <v>0.264222958233731</v>
      </c>
      <c r="AL345" s="59">
        <f t="shared" si="199"/>
        <v>0.274713429525608</v>
      </c>
      <c r="AM345" s="59">
        <f t="shared" si="199"/>
        <v>0.284559134354257</v>
      </c>
      <c r="AN345" s="59">
        <f t="shared" si="199"/>
        <v>0.307826609500109</v>
      </c>
      <c r="AO345" s="59">
        <f t="shared" si="199"/>
        <v>0.306991952472062</v>
      </c>
      <c r="AP345" s="59">
        <f t="shared" si="199"/>
        <v>0.334394807929469</v>
      </c>
      <c r="AQ345" s="59">
        <f t="shared" si="199"/>
        <v>0.330081779616443</v>
      </c>
      <c r="AR345" s="59">
        <f t="shared" si="199"/>
        <v>0.353108978477441</v>
      </c>
      <c r="AS345" s="59">
        <f t="shared" si="199"/>
        <v>0.353351684088558</v>
      </c>
      <c r="AT345" s="59">
        <f t="shared" si="199"/>
        <v>0.355754999070542</v>
      </c>
      <c r="AU345" s="59">
        <f t="shared" si="199"/>
        <v>0.358891155126246</v>
      </c>
      <c r="AV345" s="59">
        <f t="shared" si="199"/>
        <v>0.358831494295289</v>
      </c>
      <c r="AW345" s="59">
        <f t="shared" si="199"/>
        <v>0.399823920115406</v>
      </c>
      <c r="AX345" s="59">
        <f t="shared" si="199"/>
        <v>0.402295004510634</v>
      </c>
      <c r="AY345" s="59">
        <f t="shared" si="199"/>
        <v>0.397907807468698</v>
      </c>
      <c r="AZ345" s="59">
        <f t="shared" si="199"/>
        <v>0.360107327424686</v>
      </c>
      <c r="BA345" s="59">
        <f t="shared" si="199"/>
        <v>0.375173084927643</v>
      </c>
      <c r="BB345" s="59">
        <f t="shared" si="199"/>
        <v>0.370963736360515</v>
      </c>
      <c r="BC345" s="59">
        <f t="shared" si="199"/>
        <v>0.364408705411841</v>
      </c>
    </row>
    <row r="346" spans="1:55">
      <c r="A346">
        <f>VLOOKUP(C346,SelectCntr!$A$2:$C$52,3,0)</f>
        <v>2</v>
      </c>
      <c r="B346" t="str">
        <f t="shared" si="200"/>
        <v>Sudan</v>
      </c>
      <c r="C346">
        <f t="shared" si="200"/>
        <v>206</v>
      </c>
      <c r="D346" t="str">
        <f t="shared" si="200"/>
        <v>Sudan</v>
      </c>
      <c r="F346" s="16" t="s">
        <v>190</v>
      </c>
      <c r="G346">
        <f t="shared" si="191"/>
        <v>3.06903250624561</v>
      </c>
      <c r="H346">
        <f t="shared" si="199"/>
        <v>3.14260836661962</v>
      </c>
      <c r="I346">
        <f t="shared" si="199"/>
        <v>3.15525776333735</v>
      </c>
      <c r="J346">
        <f t="shared" si="199"/>
        <v>3.08631496755427</v>
      </c>
      <c r="K346">
        <f t="shared" si="199"/>
        <v>3.12239568449286</v>
      </c>
      <c r="L346">
        <f t="shared" si="199"/>
        <v>3.13694894302326</v>
      </c>
      <c r="M346">
        <f t="shared" si="199"/>
        <v>3.26281618531323</v>
      </c>
      <c r="N346">
        <f t="shared" si="199"/>
        <v>3.19811125821033</v>
      </c>
      <c r="O346">
        <f t="shared" si="199"/>
        <v>3.29572485893064</v>
      </c>
      <c r="P346">
        <f t="shared" si="199"/>
        <v>3.32998329708282</v>
      </c>
      <c r="Q346">
        <f t="shared" si="199"/>
        <v>3.3615144987109</v>
      </c>
      <c r="R346">
        <f t="shared" si="199"/>
        <v>3.36771122067569</v>
      </c>
      <c r="S346">
        <f t="shared" si="199"/>
        <v>3.36394565138252</v>
      </c>
      <c r="T346">
        <f t="shared" si="199"/>
        <v>3.48295120636205</v>
      </c>
      <c r="U346">
        <f t="shared" si="199"/>
        <v>3.48247446824729</v>
      </c>
      <c r="V346">
        <f t="shared" si="199"/>
        <v>3.46104048960649</v>
      </c>
      <c r="W346">
        <f t="shared" si="199"/>
        <v>3.53954843696047</v>
      </c>
      <c r="X346">
        <f t="shared" si="199"/>
        <v>3.57651108907019</v>
      </c>
      <c r="Y346">
        <f t="shared" si="199"/>
        <v>3.54255559697309</v>
      </c>
      <c r="Z346">
        <f t="shared" si="199"/>
        <v>3.59189840553213</v>
      </c>
      <c r="AA346">
        <f t="shared" si="199"/>
        <v>3.68589023746795</v>
      </c>
      <c r="AB346">
        <f t="shared" si="199"/>
        <v>3.60082537732731</v>
      </c>
      <c r="AC346">
        <f t="shared" si="199"/>
        <v>3.64324383629253</v>
      </c>
      <c r="AD346">
        <f t="shared" si="199"/>
        <v>3.55544323957303</v>
      </c>
      <c r="AE346">
        <f t="shared" si="199"/>
        <v>3.677312297039</v>
      </c>
      <c r="AF346">
        <f t="shared" si="199"/>
        <v>3.62083463125998</v>
      </c>
      <c r="AG346">
        <f t="shared" si="199"/>
        <v>3.55201291709668</v>
      </c>
      <c r="AH346">
        <f t="shared" si="199"/>
        <v>3.62245631196502</v>
      </c>
      <c r="AI346">
        <f t="shared" si="199"/>
        <v>3.50106777360771</v>
      </c>
      <c r="AJ346">
        <f t="shared" si="199"/>
        <v>3.51196335286493</v>
      </c>
      <c r="AK346">
        <f t="shared" si="199"/>
        <v>3.65519851604064</v>
      </c>
      <c r="AL346">
        <f t="shared" si="199"/>
        <v>3.71855221103615</v>
      </c>
      <c r="AM346">
        <f t="shared" si="199"/>
        <v>3.66395159153784</v>
      </c>
      <c r="AN346">
        <f t="shared" si="199"/>
        <v>3.77228638625462</v>
      </c>
      <c r="AO346">
        <f t="shared" si="199"/>
        <v>3.813615033942</v>
      </c>
      <c r="AP346">
        <f t="shared" si="199"/>
        <v>3.8908039206475</v>
      </c>
      <c r="AQ346">
        <f t="shared" si="199"/>
        <v>3.87870839350166</v>
      </c>
      <c r="AR346">
        <f t="shared" si="199"/>
        <v>3.92032630540822</v>
      </c>
      <c r="AS346">
        <f t="shared" si="199"/>
        <v>3.93361891556322</v>
      </c>
      <c r="AT346">
        <f t="shared" si="199"/>
        <v>3.97347908890157</v>
      </c>
      <c r="AU346">
        <f t="shared" ref="H346:BC352" si="201">IF(ISERROR(LN(AU224)),0,LN(AU224))</f>
        <v>4.05960269113945</v>
      </c>
      <c r="AV346">
        <f t="shared" si="201"/>
        <v>4.06837287112886</v>
      </c>
      <c r="AW346">
        <f t="shared" si="201"/>
        <v>4.12458007476465</v>
      </c>
      <c r="AX346">
        <f t="shared" si="201"/>
        <v>4.12129351866812</v>
      </c>
      <c r="AY346">
        <f t="shared" si="201"/>
        <v>4.11777620370222</v>
      </c>
      <c r="AZ346">
        <f t="shared" si="201"/>
        <v>4.13003634232675</v>
      </c>
      <c r="BA346">
        <f t="shared" si="201"/>
        <v>4.15157938286284</v>
      </c>
      <c r="BB346">
        <f t="shared" si="201"/>
        <v>4.12249921102245</v>
      </c>
      <c r="BC346">
        <f t="shared" si="201"/>
        <v>4.14386548153587</v>
      </c>
    </row>
    <row r="347" spans="1:55">
      <c r="A347">
        <f>VLOOKUP(C347,SelectCntr!$A$2:$C$52,3,0)</f>
        <v>3</v>
      </c>
      <c r="B347" t="str">
        <f t="shared" si="200"/>
        <v>Swaziland</v>
      </c>
      <c r="C347">
        <f t="shared" si="200"/>
        <v>209</v>
      </c>
      <c r="D347" t="str">
        <f t="shared" si="200"/>
        <v>Swaziland</v>
      </c>
      <c r="F347" s="16" t="s">
        <v>190</v>
      </c>
      <c r="G347">
        <f t="shared" si="191"/>
        <v>4.18683555325718</v>
      </c>
      <c r="H347">
        <f t="shared" si="201"/>
        <v>4.20933049781751</v>
      </c>
      <c r="I347">
        <f t="shared" si="201"/>
        <v>4.29015961470501</v>
      </c>
      <c r="J347">
        <f t="shared" si="201"/>
        <v>4.25167027636553</v>
      </c>
      <c r="K347">
        <f t="shared" si="201"/>
        <v>4.22824929915199</v>
      </c>
      <c r="L347">
        <f t="shared" si="201"/>
        <v>4.3790810294046</v>
      </c>
      <c r="M347">
        <f t="shared" si="201"/>
        <v>4.46690760806222</v>
      </c>
      <c r="N347">
        <f t="shared" si="201"/>
        <v>4.42169930534166</v>
      </c>
      <c r="O347">
        <f t="shared" si="201"/>
        <v>4.45055073209361</v>
      </c>
      <c r="P347">
        <f t="shared" si="201"/>
        <v>4.57715859102977</v>
      </c>
      <c r="Q347">
        <f t="shared" si="201"/>
        <v>4.62276461225766</v>
      </c>
      <c r="R347">
        <f t="shared" si="201"/>
        <v>4.70526603831929</v>
      </c>
      <c r="S347">
        <f t="shared" si="201"/>
        <v>4.67548143650659</v>
      </c>
      <c r="T347">
        <f t="shared" si="201"/>
        <v>4.77893914212793</v>
      </c>
      <c r="U347">
        <f t="shared" si="201"/>
        <v>4.93637001641187</v>
      </c>
      <c r="V347">
        <f t="shared" si="201"/>
        <v>4.91184247058099</v>
      </c>
      <c r="W347">
        <f t="shared" si="201"/>
        <v>4.84248773477581</v>
      </c>
      <c r="X347">
        <f t="shared" si="201"/>
        <v>5.00224292216427</v>
      </c>
      <c r="Y347">
        <f t="shared" si="201"/>
        <v>4.99865757617435</v>
      </c>
      <c r="Z347">
        <f t="shared" si="201"/>
        <v>5.16338733747642</v>
      </c>
      <c r="AA347">
        <f t="shared" si="201"/>
        <v>5.2082632304681</v>
      </c>
      <c r="AB347">
        <f t="shared" si="201"/>
        <v>5.18245633511937</v>
      </c>
      <c r="AC347">
        <f t="shared" si="201"/>
        <v>5.19152082596314</v>
      </c>
      <c r="AD347">
        <f t="shared" si="201"/>
        <v>5.27566933626004</v>
      </c>
      <c r="AE347">
        <f t="shared" si="201"/>
        <v>5.27077592609336</v>
      </c>
      <c r="AF347">
        <f t="shared" si="201"/>
        <v>5.32163497315459</v>
      </c>
      <c r="AG347">
        <f t="shared" si="201"/>
        <v>5.32079847648561</v>
      </c>
      <c r="AH347">
        <f t="shared" si="201"/>
        <v>5.31239599886894</v>
      </c>
      <c r="AI347">
        <f t="shared" si="201"/>
        <v>5.35091448300139</v>
      </c>
      <c r="AJ347">
        <f t="shared" si="201"/>
        <v>5.39554376732347</v>
      </c>
      <c r="AK347">
        <f t="shared" si="201"/>
        <v>5.45863724704352</v>
      </c>
      <c r="AL347">
        <f t="shared" si="201"/>
        <v>5.41288194444265</v>
      </c>
      <c r="AM347">
        <f t="shared" si="201"/>
        <v>5.36911530568522</v>
      </c>
      <c r="AN347">
        <f t="shared" si="201"/>
        <v>5.36316516956624</v>
      </c>
      <c r="AO347">
        <f t="shared" si="201"/>
        <v>5.29126434131589</v>
      </c>
      <c r="AP347">
        <f t="shared" si="201"/>
        <v>5.34816200589028</v>
      </c>
      <c r="AQ347">
        <f t="shared" si="201"/>
        <v>5.33032767956918</v>
      </c>
      <c r="AR347">
        <f t="shared" si="201"/>
        <v>5.32030813290253</v>
      </c>
      <c r="AS347">
        <f t="shared" si="201"/>
        <v>5.38350570865838</v>
      </c>
      <c r="AT347">
        <f t="shared" si="201"/>
        <v>5.33420543466954</v>
      </c>
      <c r="AU347">
        <f t="shared" si="201"/>
        <v>5.33151848133028</v>
      </c>
      <c r="AV347">
        <f t="shared" si="201"/>
        <v>5.41105592081016</v>
      </c>
      <c r="AW347">
        <f t="shared" si="201"/>
        <v>5.40086049830541</v>
      </c>
      <c r="AX347">
        <f t="shared" si="201"/>
        <v>5.43941998358616</v>
      </c>
      <c r="AY347">
        <f t="shared" si="201"/>
        <v>5.49535421525797</v>
      </c>
      <c r="AZ347">
        <f t="shared" si="201"/>
        <v>5.5010010677006</v>
      </c>
      <c r="BA347">
        <f t="shared" si="201"/>
        <v>5.47644877029934</v>
      </c>
      <c r="BB347">
        <f t="shared" si="201"/>
        <v>5.49322522317356</v>
      </c>
      <c r="BC347">
        <f t="shared" si="201"/>
        <v>5.48484691167543</v>
      </c>
    </row>
    <row r="348" spans="1:55">
      <c r="A348">
        <f>VLOOKUP(C348,SelectCntr!$A$2:$C$52,3,0)</f>
        <v>2</v>
      </c>
      <c r="B348" t="str">
        <f t="shared" si="200"/>
        <v>United Republic of Tanzania</v>
      </c>
      <c r="C348">
        <f t="shared" si="200"/>
        <v>215</v>
      </c>
      <c r="D348" t="str">
        <f t="shared" si="200"/>
        <v>United Republic of Tanzania</v>
      </c>
      <c r="F348" s="16" t="s">
        <v>190</v>
      </c>
      <c r="G348">
        <f t="shared" si="191"/>
        <v>4.26911164226302</v>
      </c>
      <c r="H348">
        <f t="shared" si="201"/>
        <v>4.30405770214693</v>
      </c>
      <c r="I348">
        <f t="shared" si="201"/>
        <v>4.37458296503048</v>
      </c>
      <c r="J348">
        <f t="shared" si="201"/>
        <v>4.38512614045325</v>
      </c>
      <c r="K348">
        <f t="shared" si="201"/>
        <v>4.41050710108529</v>
      </c>
      <c r="L348">
        <f t="shared" si="201"/>
        <v>4.4150892351281</v>
      </c>
      <c r="M348">
        <f t="shared" si="201"/>
        <v>4.40772176503102</v>
      </c>
      <c r="N348">
        <f t="shared" si="201"/>
        <v>4.37686071496631</v>
      </c>
      <c r="O348">
        <f t="shared" si="201"/>
        <v>4.40945584818411</v>
      </c>
      <c r="P348">
        <f t="shared" si="201"/>
        <v>4.44640993423921</v>
      </c>
      <c r="Q348">
        <f t="shared" si="201"/>
        <v>4.37937018731588</v>
      </c>
      <c r="R348">
        <f t="shared" si="201"/>
        <v>4.38327339401949</v>
      </c>
      <c r="S348">
        <f t="shared" si="201"/>
        <v>4.42132413882853</v>
      </c>
      <c r="T348">
        <f t="shared" si="201"/>
        <v>4.4232522905045</v>
      </c>
      <c r="U348">
        <f t="shared" si="201"/>
        <v>4.51933574142822</v>
      </c>
      <c r="V348">
        <f t="shared" si="201"/>
        <v>4.54080868394339</v>
      </c>
      <c r="W348">
        <f t="shared" si="201"/>
        <v>4.58955188484684</v>
      </c>
      <c r="X348">
        <f t="shared" si="201"/>
        <v>4.59131022851413</v>
      </c>
      <c r="Y348">
        <f t="shared" si="201"/>
        <v>4.64163557853549</v>
      </c>
      <c r="Z348">
        <f t="shared" si="201"/>
        <v>4.58215644815952</v>
      </c>
      <c r="AA348">
        <f t="shared" si="201"/>
        <v>4.62698367726147</v>
      </c>
      <c r="AB348">
        <f t="shared" si="201"/>
        <v>4.68282752853491</v>
      </c>
      <c r="AC348">
        <f t="shared" si="201"/>
        <v>4.71797593142493</v>
      </c>
      <c r="AD348">
        <f t="shared" si="201"/>
        <v>4.73460408823221</v>
      </c>
      <c r="AE348">
        <f t="shared" si="201"/>
        <v>4.75689550345545</v>
      </c>
      <c r="AF348">
        <f t="shared" si="201"/>
        <v>4.7784174892342</v>
      </c>
      <c r="AG348">
        <f t="shared" si="201"/>
        <v>4.77480673914863</v>
      </c>
      <c r="AH348">
        <f t="shared" si="201"/>
        <v>4.77106235012672</v>
      </c>
      <c r="AI348">
        <f t="shared" si="201"/>
        <v>4.81353242821402</v>
      </c>
      <c r="AJ348">
        <f t="shared" si="201"/>
        <v>4.84147844272148</v>
      </c>
      <c r="AK348">
        <f t="shared" si="201"/>
        <v>4.84975798331442</v>
      </c>
      <c r="AL348">
        <f t="shared" si="201"/>
        <v>4.80980230975012</v>
      </c>
      <c r="AM348">
        <f t="shared" si="201"/>
        <v>4.81069623847672</v>
      </c>
      <c r="AN348">
        <f t="shared" si="201"/>
        <v>4.79776121990608</v>
      </c>
      <c r="AO348">
        <f t="shared" si="201"/>
        <v>4.88488392357484</v>
      </c>
      <c r="AP348">
        <f t="shared" si="201"/>
        <v>4.8797114417911</v>
      </c>
      <c r="AQ348">
        <f t="shared" si="201"/>
        <v>4.82077397020711</v>
      </c>
      <c r="AR348">
        <f t="shared" si="201"/>
        <v>4.87245748161989</v>
      </c>
      <c r="AS348">
        <f t="shared" si="201"/>
        <v>4.96592975792584</v>
      </c>
      <c r="AT348">
        <f t="shared" si="201"/>
        <v>4.91964096834203</v>
      </c>
      <c r="AU348">
        <f t="shared" si="201"/>
        <v>5.01975097370297</v>
      </c>
      <c r="AV348">
        <f t="shared" si="201"/>
        <v>5.14877253007382</v>
      </c>
      <c r="AW348">
        <f t="shared" si="201"/>
        <v>5.00349713522339</v>
      </c>
      <c r="AX348">
        <f t="shared" si="201"/>
        <v>5.17006567813551</v>
      </c>
      <c r="AY348">
        <f t="shared" si="201"/>
        <v>5.1558949670188</v>
      </c>
      <c r="AZ348">
        <f t="shared" si="201"/>
        <v>5.24871601539882</v>
      </c>
      <c r="BA348">
        <f t="shared" si="201"/>
        <v>5.23536581876233</v>
      </c>
      <c r="BB348">
        <f t="shared" si="201"/>
        <v>5.21020593878092</v>
      </c>
      <c r="BC348">
        <f t="shared" si="201"/>
        <v>5.23181133891212</v>
      </c>
    </row>
    <row r="349" spans="1:55">
      <c r="A349">
        <f>VLOOKUP(C349,SelectCntr!$A$2:$C$52,3,0)</f>
        <v>1</v>
      </c>
      <c r="B349" t="str">
        <f t="shared" si="200"/>
        <v>Togo</v>
      </c>
      <c r="C349">
        <f t="shared" si="200"/>
        <v>217</v>
      </c>
      <c r="D349" t="str">
        <f t="shared" si="200"/>
        <v>Togo</v>
      </c>
      <c r="F349" s="16" t="s">
        <v>190</v>
      </c>
      <c r="G349">
        <f t="shared" si="191"/>
        <v>4.91056412133811</v>
      </c>
      <c r="H349">
        <f t="shared" si="201"/>
        <v>4.92184925400082</v>
      </c>
      <c r="I349">
        <f t="shared" si="201"/>
        <v>4.93617514390814</v>
      </c>
      <c r="J349">
        <f t="shared" si="201"/>
        <v>4.9424717013787</v>
      </c>
      <c r="K349">
        <f t="shared" si="201"/>
        <v>4.93239838683852</v>
      </c>
      <c r="L349">
        <f t="shared" si="201"/>
        <v>4.8872716421047</v>
      </c>
      <c r="M349">
        <f t="shared" si="201"/>
        <v>4.94411079283538</v>
      </c>
      <c r="N349">
        <f t="shared" si="201"/>
        <v>5.02121835102646</v>
      </c>
      <c r="O349">
        <f t="shared" si="201"/>
        <v>5.10126869152042</v>
      </c>
      <c r="P349">
        <f t="shared" si="201"/>
        <v>5.10776683885111</v>
      </c>
      <c r="Q349">
        <f t="shared" si="201"/>
        <v>5.24162628812986</v>
      </c>
      <c r="R349">
        <f t="shared" si="201"/>
        <v>5.29888157419786</v>
      </c>
      <c r="S349">
        <f t="shared" si="201"/>
        <v>5.29033340593968</v>
      </c>
      <c r="T349">
        <f t="shared" si="201"/>
        <v>5.31587418282968</v>
      </c>
      <c r="U349">
        <f t="shared" si="201"/>
        <v>5.35532679217634</v>
      </c>
      <c r="V349">
        <f t="shared" si="201"/>
        <v>5.29945944792491</v>
      </c>
      <c r="W349">
        <f t="shared" si="201"/>
        <v>5.24921930289166</v>
      </c>
      <c r="X349">
        <f t="shared" si="201"/>
        <v>5.30287519704908</v>
      </c>
      <c r="Y349">
        <f t="shared" si="201"/>
        <v>5.29976303790286</v>
      </c>
      <c r="Z349">
        <f t="shared" si="201"/>
        <v>5.25915302678726</v>
      </c>
      <c r="AA349">
        <f t="shared" si="201"/>
        <v>5.30742565093718</v>
      </c>
      <c r="AB349">
        <f t="shared" si="201"/>
        <v>5.27705655933977</v>
      </c>
      <c r="AC349">
        <f t="shared" si="201"/>
        <v>5.18934164865913</v>
      </c>
      <c r="AD349">
        <f t="shared" si="201"/>
        <v>5.20291240898522</v>
      </c>
      <c r="AE349">
        <f t="shared" si="201"/>
        <v>5.33631565120591</v>
      </c>
      <c r="AF349">
        <f t="shared" si="201"/>
        <v>5.35333399862353</v>
      </c>
      <c r="AG349">
        <f t="shared" si="201"/>
        <v>5.35099262335962</v>
      </c>
      <c r="AH349">
        <f t="shared" si="201"/>
        <v>5.357533220628</v>
      </c>
      <c r="AI349">
        <f t="shared" si="201"/>
        <v>5.40165715300877</v>
      </c>
      <c r="AJ349">
        <f t="shared" si="201"/>
        <v>5.4056902307104</v>
      </c>
      <c r="AK349">
        <f t="shared" si="201"/>
        <v>5.45197499130712</v>
      </c>
      <c r="AL349">
        <f t="shared" si="201"/>
        <v>5.4444027718705</v>
      </c>
      <c r="AM349">
        <f t="shared" si="201"/>
        <v>5.47042853049684</v>
      </c>
      <c r="AN349">
        <f t="shared" si="201"/>
        <v>5.47389884516329</v>
      </c>
      <c r="AO349">
        <f t="shared" si="201"/>
        <v>5.49086530381567</v>
      </c>
      <c r="AP349">
        <f t="shared" si="201"/>
        <v>5.52045190876763</v>
      </c>
      <c r="AQ349">
        <f t="shared" si="201"/>
        <v>5.60433744334185</v>
      </c>
      <c r="AR349">
        <f t="shared" si="201"/>
        <v>5.59561740528047</v>
      </c>
      <c r="AS349">
        <f t="shared" si="201"/>
        <v>5.62368344085373</v>
      </c>
      <c r="AT349">
        <f t="shared" si="201"/>
        <v>5.57559568246772</v>
      </c>
      <c r="AU349">
        <f t="shared" si="201"/>
        <v>5.66384717747523</v>
      </c>
      <c r="AV349">
        <f t="shared" si="201"/>
        <v>5.66930263615409</v>
      </c>
      <c r="AW349">
        <f t="shared" si="201"/>
        <v>5.68384572275971</v>
      </c>
      <c r="AX349">
        <f t="shared" si="201"/>
        <v>5.68707605060717</v>
      </c>
      <c r="AY349">
        <f t="shared" si="201"/>
        <v>5.633823501442</v>
      </c>
      <c r="AZ349">
        <f t="shared" si="201"/>
        <v>5.64086069986491</v>
      </c>
      <c r="BA349">
        <f t="shared" si="201"/>
        <v>5.67795420206958</v>
      </c>
      <c r="BB349">
        <f t="shared" si="201"/>
        <v>5.7205152052711</v>
      </c>
      <c r="BC349">
        <f t="shared" si="201"/>
        <v>5.76020059163419</v>
      </c>
    </row>
    <row r="350" spans="1:55">
      <c r="A350">
        <f>VLOOKUP(C350,SelectCntr!$A$2:$C$52,3,0)</f>
        <v>2</v>
      </c>
      <c r="B350" t="str">
        <f t="shared" si="200"/>
        <v>Uganda</v>
      </c>
      <c r="C350">
        <f t="shared" si="200"/>
        <v>226</v>
      </c>
      <c r="D350" t="str">
        <f t="shared" si="200"/>
        <v>Uganda</v>
      </c>
      <c r="F350" s="16" t="s">
        <v>190</v>
      </c>
      <c r="G350">
        <f t="shared" si="191"/>
        <v>5.38729167007311</v>
      </c>
      <c r="H350">
        <f t="shared" si="201"/>
        <v>5.39565178234728</v>
      </c>
      <c r="I350">
        <f t="shared" si="201"/>
        <v>5.48126115406889</v>
      </c>
      <c r="J350">
        <f t="shared" si="201"/>
        <v>5.49043766235312</v>
      </c>
      <c r="K350">
        <f t="shared" si="201"/>
        <v>5.3806912022225</v>
      </c>
      <c r="L350">
        <f t="shared" si="201"/>
        <v>5.42980468020483</v>
      </c>
      <c r="M350">
        <f t="shared" si="201"/>
        <v>5.54323341902028</v>
      </c>
      <c r="N350">
        <f t="shared" si="201"/>
        <v>5.58252322054439</v>
      </c>
      <c r="O350">
        <f t="shared" si="201"/>
        <v>5.67417665159775</v>
      </c>
      <c r="P350">
        <f t="shared" si="201"/>
        <v>5.83885689266067</v>
      </c>
      <c r="Q350">
        <f t="shared" si="201"/>
        <v>5.75607165767845</v>
      </c>
      <c r="R350">
        <f t="shared" si="201"/>
        <v>5.7972065000139</v>
      </c>
      <c r="S350">
        <f t="shared" si="201"/>
        <v>5.80729034137991</v>
      </c>
      <c r="T350">
        <f t="shared" si="201"/>
        <v>5.87514500993894</v>
      </c>
      <c r="U350">
        <f t="shared" si="201"/>
        <v>5.90955303146792</v>
      </c>
      <c r="V350">
        <f t="shared" si="201"/>
        <v>5.83065568912574</v>
      </c>
      <c r="W350">
        <f t="shared" si="201"/>
        <v>5.8640127067235</v>
      </c>
      <c r="X350">
        <f t="shared" si="201"/>
        <v>5.82968971311805</v>
      </c>
      <c r="Y350">
        <f t="shared" si="201"/>
        <v>5.6963781990489</v>
      </c>
      <c r="Z350">
        <f t="shared" si="201"/>
        <v>5.71591054015089</v>
      </c>
      <c r="AA350">
        <f t="shared" si="201"/>
        <v>5.78285036240729</v>
      </c>
      <c r="AB350">
        <f t="shared" si="201"/>
        <v>5.83821474406483</v>
      </c>
      <c r="AC350">
        <f t="shared" si="201"/>
        <v>5.85654428318293</v>
      </c>
      <c r="AD350">
        <f t="shared" si="201"/>
        <v>5.79690584648089</v>
      </c>
      <c r="AE350">
        <f t="shared" si="201"/>
        <v>5.85796047378928</v>
      </c>
      <c r="AF350">
        <f t="shared" si="201"/>
        <v>5.801549329604</v>
      </c>
      <c r="AG350">
        <f t="shared" si="201"/>
        <v>5.86488360165389</v>
      </c>
      <c r="AH350">
        <f t="shared" si="201"/>
        <v>5.88452647692054</v>
      </c>
      <c r="AI350">
        <f t="shared" si="201"/>
        <v>5.92889764127798</v>
      </c>
      <c r="AJ350">
        <f t="shared" si="201"/>
        <v>5.94975891375336</v>
      </c>
      <c r="AK350">
        <f t="shared" si="201"/>
        <v>5.95785656046755</v>
      </c>
      <c r="AL350">
        <f t="shared" si="201"/>
        <v>5.92795754896053</v>
      </c>
      <c r="AM350">
        <f t="shared" si="201"/>
        <v>5.98050996958651</v>
      </c>
      <c r="AN350">
        <f t="shared" si="201"/>
        <v>5.96892033834028</v>
      </c>
      <c r="AO350">
        <f t="shared" si="201"/>
        <v>6.00110470130889</v>
      </c>
      <c r="AP350">
        <f t="shared" si="201"/>
        <v>5.97434708136782</v>
      </c>
      <c r="AQ350">
        <f t="shared" si="201"/>
        <v>5.97006867839121</v>
      </c>
      <c r="AR350">
        <f t="shared" si="201"/>
        <v>6.03076488966799</v>
      </c>
      <c r="AS350">
        <f t="shared" si="201"/>
        <v>6.07146407460363</v>
      </c>
      <c r="AT350">
        <f t="shared" si="201"/>
        <v>6.06561843868055</v>
      </c>
      <c r="AU350">
        <f t="shared" si="201"/>
        <v>6.10918367931263</v>
      </c>
      <c r="AV350">
        <f t="shared" si="201"/>
        <v>6.15066746633324</v>
      </c>
      <c r="AW350">
        <f t="shared" si="201"/>
        <v>6.13773642799678</v>
      </c>
      <c r="AX350">
        <f t="shared" si="201"/>
        <v>6.13057819657885</v>
      </c>
      <c r="AY350">
        <f t="shared" si="201"/>
        <v>6.09575028036458</v>
      </c>
      <c r="AZ350">
        <f t="shared" si="201"/>
        <v>6.07750865312325</v>
      </c>
      <c r="BA350">
        <f t="shared" si="201"/>
        <v>6.09313322530586</v>
      </c>
      <c r="BB350">
        <f t="shared" si="201"/>
        <v>6.10038074666096</v>
      </c>
      <c r="BC350">
        <f t="shared" si="201"/>
        <v>6.10922999842786</v>
      </c>
    </row>
    <row r="351" spans="1:55">
      <c r="A351">
        <f>VLOOKUP(C351,SelectCntr!$A$2:$C$52,3,0)</f>
        <v>1</v>
      </c>
      <c r="B351" t="str">
        <f t="shared" si="200"/>
        <v>Burkina Faso</v>
      </c>
      <c r="C351">
        <f t="shared" si="200"/>
        <v>233</v>
      </c>
      <c r="D351" t="str">
        <f t="shared" si="200"/>
        <v>Burkina Faso</v>
      </c>
      <c r="F351" s="16" t="s">
        <v>190</v>
      </c>
      <c r="G351">
        <f t="shared" si="191"/>
        <v>3.87571127421076</v>
      </c>
      <c r="H351">
        <f t="shared" si="201"/>
        <v>3.95152790056405</v>
      </c>
      <c r="I351">
        <f t="shared" si="201"/>
        <v>3.95529668408469</v>
      </c>
      <c r="J351">
        <f t="shared" si="201"/>
        <v>4.03974596606474</v>
      </c>
      <c r="K351">
        <f t="shared" si="201"/>
        <v>4.0627770759327</v>
      </c>
      <c r="L351">
        <f t="shared" si="201"/>
        <v>4.0673789877288</v>
      </c>
      <c r="M351">
        <f t="shared" si="201"/>
        <v>4.06126850561498</v>
      </c>
      <c r="N351">
        <f t="shared" si="201"/>
        <v>4.18556078577614</v>
      </c>
      <c r="O351">
        <f t="shared" si="201"/>
        <v>4.12921516474763</v>
      </c>
      <c r="P351">
        <f t="shared" si="201"/>
        <v>4.14224725418432</v>
      </c>
      <c r="Q351">
        <f t="shared" si="201"/>
        <v>4.11456362737344</v>
      </c>
      <c r="R351">
        <f t="shared" si="201"/>
        <v>4.08685964441881</v>
      </c>
      <c r="S351">
        <f t="shared" si="201"/>
        <v>3.97697913278354</v>
      </c>
      <c r="T351">
        <f t="shared" si="201"/>
        <v>4.05560446277576</v>
      </c>
      <c r="U351">
        <f t="shared" si="201"/>
        <v>4.18023647627676</v>
      </c>
      <c r="V351">
        <f t="shared" si="201"/>
        <v>4.12440265262075</v>
      </c>
      <c r="W351">
        <f t="shared" si="201"/>
        <v>4.12061877834639</v>
      </c>
      <c r="X351">
        <f t="shared" si="201"/>
        <v>4.22567691176938</v>
      </c>
      <c r="Y351">
        <f t="shared" si="201"/>
        <v>4.28483760157641</v>
      </c>
      <c r="Z351">
        <f t="shared" si="201"/>
        <v>4.24549543391646</v>
      </c>
      <c r="AA351">
        <f t="shared" si="201"/>
        <v>4.29220450425</v>
      </c>
      <c r="AB351">
        <f t="shared" si="201"/>
        <v>4.31688610629912</v>
      </c>
      <c r="AC351">
        <f t="shared" si="201"/>
        <v>4.33746522787605</v>
      </c>
      <c r="AD351">
        <f t="shared" si="201"/>
        <v>4.39683783208672</v>
      </c>
      <c r="AE351">
        <f t="shared" si="201"/>
        <v>4.54652014916813</v>
      </c>
      <c r="AF351">
        <f t="shared" si="201"/>
        <v>4.61682487179104</v>
      </c>
      <c r="AG351">
        <f t="shared" si="201"/>
        <v>4.55650850827571</v>
      </c>
      <c r="AH351">
        <f t="shared" si="201"/>
        <v>4.6348041240885</v>
      </c>
      <c r="AI351">
        <f t="shared" si="201"/>
        <v>4.61664911517709</v>
      </c>
      <c r="AJ351">
        <f t="shared" si="201"/>
        <v>4.69299929117792</v>
      </c>
      <c r="AK351">
        <f t="shared" si="201"/>
        <v>4.79425811423818</v>
      </c>
      <c r="AL351">
        <f t="shared" si="201"/>
        <v>4.82713697910955</v>
      </c>
      <c r="AM351">
        <f t="shared" si="201"/>
        <v>4.88370379273325</v>
      </c>
      <c r="AN351">
        <f t="shared" si="201"/>
        <v>4.86361025263873</v>
      </c>
      <c r="AO351">
        <f t="shared" si="201"/>
        <v>4.87982959365106</v>
      </c>
      <c r="AP351">
        <f t="shared" si="201"/>
        <v>4.97413125431951</v>
      </c>
      <c r="AQ351">
        <f t="shared" si="201"/>
        <v>4.95835308442041</v>
      </c>
      <c r="AR351">
        <f t="shared" si="201"/>
        <v>5.05285644825057</v>
      </c>
      <c r="AS351">
        <f t="shared" si="201"/>
        <v>5.07120616690396</v>
      </c>
      <c r="AT351">
        <f t="shared" si="201"/>
        <v>5.02659255543209</v>
      </c>
      <c r="AU351">
        <f t="shared" si="201"/>
        <v>5.12942151621302</v>
      </c>
      <c r="AV351">
        <f t="shared" si="201"/>
        <v>5.15864922548259</v>
      </c>
      <c r="AW351">
        <f t="shared" si="201"/>
        <v>5.17781729550882</v>
      </c>
      <c r="AX351">
        <f t="shared" si="201"/>
        <v>5.21384080019428</v>
      </c>
      <c r="AY351">
        <f t="shared" si="201"/>
        <v>5.27911423979404</v>
      </c>
      <c r="AZ351">
        <f t="shared" si="201"/>
        <v>5.33172092490198</v>
      </c>
      <c r="BA351">
        <f t="shared" si="201"/>
        <v>5.15125778651285</v>
      </c>
      <c r="BB351">
        <f t="shared" si="201"/>
        <v>5.30279485541895</v>
      </c>
      <c r="BC351">
        <f t="shared" si="201"/>
        <v>5.24465621620611</v>
      </c>
    </row>
    <row r="352" spans="1:55">
      <c r="A352">
        <f>VLOOKUP(C352,SelectCntr!$A$2:$C$52,3,0)</f>
        <v>2</v>
      </c>
      <c r="B352" t="str">
        <f t="shared" si="200"/>
        <v>Ethiopia</v>
      </c>
      <c r="C352">
        <f t="shared" si="200"/>
        <v>238</v>
      </c>
      <c r="D352" t="str">
        <f t="shared" si="200"/>
        <v>Ethiopia</v>
      </c>
      <c r="F352" s="16" t="s">
        <v>190</v>
      </c>
      <c r="G352">
        <f t="shared" si="191"/>
        <v>0</v>
      </c>
      <c r="H352">
        <f t="shared" si="201"/>
        <v>0</v>
      </c>
      <c r="I352">
        <f t="shared" si="201"/>
        <v>0</v>
      </c>
      <c r="J352">
        <f t="shared" si="201"/>
        <v>0</v>
      </c>
      <c r="K352">
        <f t="shared" si="201"/>
        <v>0</v>
      </c>
      <c r="L352">
        <f t="shared" si="201"/>
        <v>0</v>
      </c>
      <c r="M352">
        <f t="shared" si="201"/>
        <v>0</v>
      </c>
      <c r="N352">
        <f t="shared" ref="H352:BC357" si="202">IF(ISERROR(LN(N230)),0,LN(N230))</f>
        <v>0</v>
      </c>
      <c r="O352">
        <f t="shared" si="202"/>
        <v>0</v>
      </c>
      <c r="P352">
        <f t="shared" si="202"/>
        <v>0</v>
      </c>
      <c r="Q352">
        <f t="shared" si="202"/>
        <v>0</v>
      </c>
      <c r="R352">
        <f t="shared" si="202"/>
        <v>0</v>
      </c>
      <c r="S352">
        <f t="shared" si="202"/>
        <v>0</v>
      </c>
      <c r="T352">
        <f t="shared" si="202"/>
        <v>0</v>
      </c>
      <c r="U352">
        <f t="shared" si="202"/>
        <v>0</v>
      </c>
      <c r="V352">
        <f t="shared" si="202"/>
        <v>0</v>
      </c>
      <c r="W352">
        <f t="shared" si="202"/>
        <v>0</v>
      </c>
      <c r="X352">
        <f t="shared" si="202"/>
        <v>0</v>
      </c>
      <c r="Y352">
        <f t="shared" si="202"/>
        <v>0</v>
      </c>
      <c r="Z352">
        <f t="shared" si="202"/>
        <v>0</v>
      </c>
      <c r="AA352">
        <f t="shared" si="202"/>
        <v>0</v>
      </c>
      <c r="AB352">
        <f t="shared" si="202"/>
        <v>0</v>
      </c>
      <c r="AC352">
        <f t="shared" si="202"/>
        <v>0</v>
      </c>
      <c r="AD352">
        <f t="shared" si="202"/>
        <v>0</v>
      </c>
      <c r="AE352">
        <f t="shared" si="202"/>
        <v>0</v>
      </c>
      <c r="AF352">
        <f t="shared" si="202"/>
        <v>0</v>
      </c>
      <c r="AG352">
        <f t="shared" si="202"/>
        <v>0</v>
      </c>
      <c r="AH352">
        <f t="shared" si="202"/>
        <v>0</v>
      </c>
      <c r="AI352">
        <f t="shared" si="202"/>
        <v>0</v>
      </c>
      <c r="AJ352">
        <f t="shared" si="202"/>
        <v>0</v>
      </c>
      <c r="AK352">
        <f t="shared" si="202"/>
        <v>0</v>
      </c>
      <c r="AL352">
        <f t="shared" si="202"/>
        <v>0</v>
      </c>
      <c r="AM352">
        <f t="shared" si="202"/>
        <v>5.00284375142853</v>
      </c>
      <c r="AN352">
        <f t="shared" si="202"/>
        <v>4.9624325674843</v>
      </c>
      <c r="AO352">
        <f t="shared" si="202"/>
        <v>5.02044153455212</v>
      </c>
      <c r="AP352">
        <f t="shared" si="202"/>
        <v>5.11986663588501</v>
      </c>
      <c r="AQ352">
        <f t="shared" si="202"/>
        <v>5.14499652897725</v>
      </c>
      <c r="AR352">
        <f t="shared" si="202"/>
        <v>5.12786083773956</v>
      </c>
      <c r="AS352">
        <f t="shared" si="202"/>
        <v>5.15032170971906</v>
      </c>
      <c r="AT352">
        <f t="shared" si="202"/>
        <v>5.188728029044</v>
      </c>
      <c r="AU352">
        <f t="shared" si="202"/>
        <v>5.2375426646031</v>
      </c>
      <c r="AV352">
        <f t="shared" si="202"/>
        <v>5.31599604389162</v>
      </c>
      <c r="AW352">
        <f t="shared" si="202"/>
        <v>5.28216904604435</v>
      </c>
      <c r="AX352">
        <f t="shared" si="202"/>
        <v>5.31251635867144</v>
      </c>
      <c r="AY352">
        <f t="shared" si="202"/>
        <v>5.38586237510276</v>
      </c>
      <c r="AZ352">
        <f t="shared" si="202"/>
        <v>5.45948873452129</v>
      </c>
      <c r="BA352">
        <f t="shared" si="202"/>
        <v>5.44322903946015</v>
      </c>
      <c r="BB352">
        <f t="shared" si="202"/>
        <v>5.47445978166968</v>
      </c>
      <c r="BC352">
        <f t="shared" si="202"/>
        <v>5.56154242846569</v>
      </c>
    </row>
    <row r="353" spans="1:55">
      <c r="A353">
        <f>VLOOKUP(C353,SelectCntr!$A$2:$C$52,3,0)</f>
        <v>2</v>
      </c>
      <c r="B353" t="str">
        <f t="shared" si="200"/>
        <v>Democratic Republic of the Congo</v>
      </c>
      <c r="C353">
        <f t="shared" si="200"/>
        <v>250</v>
      </c>
      <c r="D353" t="str">
        <f t="shared" si="200"/>
        <v>Democratic Republic of the Congo</v>
      </c>
      <c r="F353" s="16" t="s">
        <v>190</v>
      </c>
      <c r="G353">
        <f t="shared" si="191"/>
        <v>4.84446618340299</v>
      </c>
      <c r="H353">
        <f t="shared" si="202"/>
        <v>4.85368474602627</v>
      </c>
      <c r="I353">
        <f t="shared" si="202"/>
        <v>4.86420044387039</v>
      </c>
      <c r="J353">
        <f t="shared" si="202"/>
        <v>4.86813935694843</v>
      </c>
      <c r="K353">
        <f t="shared" si="202"/>
        <v>4.86303594177357</v>
      </c>
      <c r="L353">
        <f t="shared" si="202"/>
        <v>4.87062780441233</v>
      </c>
      <c r="M353">
        <f t="shared" si="202"/>
        <v>4.89828772637807</v>
      </c>
      <c r="N353">
        <f t="shared" si="202"/>
        <v>4.93688963520646</v>
      </c>
      <c r="O353">
        <f t="shared" si="202"/>
        <v>4.95414402872705</v>
      </c>
      <c r="P353">
        <f t="shared" si="202"/>
        <v>4.977228864945</v>
      </c>
      <c r="Q353">
        <f t="shared" si="202"/>
        <v>4.9746137419819</v>
      </c>
      <c r="R353">
        <f t="shared" si="202"/>
        <v>4.99027867036087</v>
      </c>
      <c r="S353">
        <f t="shared" si="202"/>
        <v>5.01441451749779</v>
      </c>
      <c r="T353">
        <f t="shared" si="202"/>
        <v>5.03236222522679</v>
      </c>
      <c r="U353">
        <f t="shared" si="202"/>
        <v>5.05140537730651</v>
      </c>
      <c r="V353">
        <f t="shared" si="202"/>
        <v>5.06141289622788</v>
      </c>
      <c r="W353">
        <f t="shared" si="202"/>
        <v>5.06414635100704</v>
      </c>
      <c r="X353">
        <f t="shared" si="202"/>
        <v>5.02970456251733</v>
      </c>
      <c r="Y353">
        <f t="shared" si="202"/>
        <v>5.0745299532395</v>
      </c>
      <c r="Z353">
        <f t="shared" si="202"/>
        <v>5.10495585116005</v>
      </c>
      <c r="AA353">
        <f t="shared" si="202"/>
        <v>5.11267538086362</v>
      </c>
      <c r="AB353">
        <f t="shared" si="202"/>
        <v>5.15178245359852</v>
      </c>
      <c r="AC353">
        <f t="shared" si="202"/>
        <v>5.16981854158953</v>
      </c>
      <c r="AD353">
        <f t="shared" si="202"/>
        <v>5.19051716602826</v>
      </c>
      <c r="AE353">
        <f t="shared" si="202"/>
        <v>5.2196399771061</v>
      </c>
      <c r="AF353">
        <f t="shared" si="202"/>
        <v>5.23397844477728</v>
      </c>
      <c r="AG353">
        <f t="shared" si="202"/>
        <v>5.25745316032267</v>
      </c>
      <c r="AH353">
        <f t="shared" si="202"/>
        <v>5.27493357002411</v>
      </c>
      <c r="AI353">
        <f t="shared" si="202"/>
        <v>5.29206865522658</v>
      </c>
      <c r="AJ353">
        <f t="shared" si="202"/>
        <v>5.32190535649015</v>
      </c>
      <c r="AK353">
        <f t="shared" si="202"/>
        <v>5.34525385134453</v>
      </c>
      <c r="AL353">
        <f t="shared" si="202"/>
        <v>5.36103351441422</v>
      </c>
      <c r="AM353">
        <f t="shared" si="202"/>
        <v>5.35862701912348</v>
      </c>
      <c r="AN353">
        <f t="shared" si="202"/>
        <v>5.37461357903889</v>
      </c>
      <c r="AO353">
        <f t="shared" si="202"/>
        <v>5.24047974056129</v>
      </c>
      <c r="AP353">
        <f t="shared" si="202"/>
        <v>5.23177900020973</v>
      </c>
      <c r="AQ353">
        <f t="shared" si="202"/>
        <v>5.21715233636935</v>
      </c>
      <c r="AR353">
        <f t="shared" si="202"/>
        <v>5.22818046206615</v>
      </c>
      <c r="AS353">
        <f t="shared" si="202"/>
        <v>5.20675878186119</v>
      </c>
      <c r="AT353">
        <f t="shared" si="202"/>
        <v>5.19044372992416</v>
      </c>
      <c r="AU353">
        <f t="shared" si="202"/>
        <v>5.17361194535359</v>
      </c>
      <c r="AV353">
        <f t="shared" si="202"/>
        <v>5.15694465671649</v>
      </c>
      <c r="AW353">
        <f t="shared" si="202"/>
        <v>5.16163116869775</v>
      </c>
      <c r="AX353">
        <f t="shared" si="202"/>
        <v>5.16405606802094</v>
      </c>
      <c r="AY353">
        <f t="shared" si="202"/>
        <v>5.16545715521421</v>
      </c>
      <c r="AZ353">
        <f t="shared" si="202"/>
        <v>5.16289053857968</v>
      </c>
      <c r="BA353">
        <f t="shared" si="202"/>
        <v>5.17084987790634</v>
      </c>
      <c r="BB353">
        <f t="shared" si="202"/>
        <v>5.17196081082599</v>
      </c>
      <c r="BC353">
        <f t="shared" si="202"/>
        <v>5.15955256069664</v>
      </c>
    </row>
    <row r="354" spans="1:55">
      <c r="A354">
        <f>VLOOKUP(C354,SelectCntr!$A$2:$C$52,3,0)</f>
        <v>3</v>
      </c>
      <c r="B354" t="str">
        <f t="shared" si="200"/>
        <v>Zambia</v>
      </c>
      <c r="C354">
        <f t="shared" si="200"/>
        <v>251</v>
      </c>
      <c r="D354" t="str">
        <f t="shared" si="200"/>
        <v>Zambia</v>
      </c>
      <c r="F354" s="16" t="s">
        <v>190</v>
      </c>
      <c r="G354">
        <f t="shared" si="191"/>
        <v>2.88909779689547</v>
      </c>
      <c r="H354">
        <f t="shared" si="202"/>
        <v>2.88010752549013</v>
      </c>
      <c r="I354">
        <f t="shared" si="202"/>
        <v>2.86622728249212</v>
      </c>
      <c r="J354">
        <f t="shared" si="202"/>
        <v>2.93302802642604</v>
      </c>
      <c r="K354">
        <f t="shared" si="202"/>
        <v>2.96200729874174</v>
      </c>
      <c r="L354">
        <f t="shared" si="202"/>
        <v>3.04392510994445</v>
      </c>
      <c r="M354">
        <f t="shared" si="202"/>
        <v>3.05018375526566</v>
      </c>
      <c r="N354">
        <f t="shared" si="202"/>
        <v>3.07483711175684</v>
      </c>
      <c r="O354">
        <f t="shared" si="202"/>
        <v>3.08843227614259</v>
      </c>
      <c r="P354">
        <f t="shared" si="202"/>
        <v>3.06127988332439</v>
      </c>
      <c r="Q354">
        <f t="shared" si="202"/>
        <v>3.19474037284091</v>
      </c>
      <c r="R354">
        <f t="shared" si="202"/>
        <v>3.31908884423977</v>
      </c>
      <c r="S354">
        <f t="shared" si="202"/>
        <v>3.22668557074362</v>
      </c>
      <c r="T354">
        <f t="shared" si="202"/>
        <v>3.27845051789375</v>
      </c>
      <c r="U354">
        <f t="shared" si="202"/>
        <v>3.44136880197612</v>
      </c>
      <c r="V354">
        <f t="shared" si="202"/>
        <v>3.54600966264062</v>
      </c>
      <c r="W354">
        <f t="shared" si="202"/>
        <v>3.51443644244076</v>
      </c>
      <c r="X354">
        <f t="shared" si="202"/>
        <v>3.43973527688773</v>
      </c>
      <c r="Y354">
        <f t="shared" si="202"/>
        <v>3.33876730506244</v>
      </c>
      <c r="Z354">
        <f t="shared" si="202"/>
        <v>3.37717456645997</v>
      </c>
      <c r="AA354">
        <f t="shared" si="202"/>
        <v>3.38728682039706</v>
      </c>
      <c r="AB354">
        <f t="shared" si="202"/>
        <v>3.34979542752354</v>
      </c>
      <c r="AC354">
        <f t="shared" si="202"/>
        <v>3.39453410540151</v>
      </c>
      <c r="AD354">
        <f t="shared" si="202"/>
        <v>3.4066110488796</v>
      </c>
      <c r="AE354">
        <f t="shared" si="202"/>
        <v>3.48586077405843</v>
      </c>
      <c r="AF354">
        <f t="shared" si="202"/>
        <v>3.53441074636611</v>
      </c>
      <c r="AG354">
        <f t="shared" si="202"/>
        <v>3.5132683077193</v>
      </c>
      <c r="AH354">
        <f t="shared" si="202"/>
        <v>3.73535479962292</v>
      </c>
      <c r="AI354">
        <f t="shared" si="202"/>
        <v>3.72294009709669</v>
      </c>
      <c r="AJ354">
        <f t="shared" si="202"/>
        <v>3.66244548289088</v>
      </c>
      <c r="AK354">
        <f t="shared" si="202"/>
        <v>3.71161728654486</v>
      </c>
      <c r="AL354">
        <f t="shared" si="202"/>
        <v>3.51480834511783</v>
      </c>
      <c r="AM354">
        <f t="shared" si="202"/>
        <v>3.80124436715707</v>
      </c>
      <c r="AN354">
        <f t="shared" si="202"/>
        <v>3.6719114194428</v>
      </c>
      <c r="AO354">
        <f t="shared" si="202"/>
        <v>3.55495045129795</v>
      </c>
      <c r="AP354">
        <f t="shared" si="202"/>
        <v>3.71782294557098</v>
      </c>
      <c r="AQ354">
        <f t="shared" si="202"/>
        <v>3.67390569641954</v>
      </c>
      <c r="AR354">
        <f t="shared" si="202"/>
        <v>3.63709271149403</v>
      </c>
      <c r="AS354">
        <f t="shared" si="202"/>
        <v>3.79322719331309</v>
      </c>
      <c r="AT354">
        <f t="shared" si="202"/>
        <v>3.7414269185591</v>
      </c>
      <c r="AU354">
        <f t="shared" si="202"/>
        <v>3.73866008427263</v>
      </c>
      <c r="AV354">
        <f t="shared" si="202"/>
        <v>3.75540733531384</v>
      </c>
      <c r="AW354">
        <f t="shared" si="202"/>
        <v>3.88277293325033</v>
      </c>
      <c r="AX354">
        <f t="shared" si="202"/>
        <v>3.9156290255498</v>
      </c>
      <c r="AY354">
        <f t="shared" si="202"/>
        <v>3.96356889398081</v>
      </c>
      <c r="AZ354">
        <f t="shared" si="202"/>
        <v>3.97741115835497</v>
      </c>
      <c r="BA354">
        <f t="shared" si="202"/>
        <v>3.98816815909323</v>
      </c>
      <c r="BB354">
        <f t="shared" si="202"/>
        <v>3.99520343748641</v>
      </c>
      <c r="BC354">
        <f t="shared" si="202"/>
        <v>4.09385106123228</v>
      </c>
    </row>
    <row r="355" spans="1:55">
      <c r="A355">
        <f t="shared" ref="A355:A360" si="203">A233</f>
        <v>2</v>
      </c>
      <c r="B355" t="str">
        <f t="shared" si="200"/>
        <v>Eastern&amp;Central A</v>
      </c>
      <c r="C355">
        <f t="shared" si="200"/>
        <v>0</v>
      </c>
      <c r="D355" t="str">
        <f t="shared" si="200"/>
        <v>Eastern&amp;Central A</v>
      </c>
      <c r="F355" s="16" t="s">
        <v>190</v>
      </c>
      <c r="G355">
        <f t="shared" si="191"/>
        <v>3.93956789436468</v>
      </c>
      <c r="H355">
        <f t="shared" si="202"/>
        <v>3.97191898051658</v>
      </c>
      <c r="I355">
        <f t="shared" si="202"/>
        <v>3.99322003383331</v>
      </c>
      <c r="J355">
        <f t="shared" si="202"/>
        <v>4.00678400677138</v>
      </c>
      <c r="K355">
        <f t="shared" si="202"/>
        <v>4.00714207230954</v>
      </c>
      <c r="L355">
        <f t="shared" si="202"/>
        <v>4.03401309672647</v>
      </c>
      <c r="M355">
        <f t="shared" si="202"/>
        <v>4.08874459917489</v>
      </c>
      <c r="N355">
        <f t="shared" si="202"/>
        <v>4.10328160574035</v>
      </c>
      <c r="O355">
        <f t="shared" si="202"/>
        <v>4.15250929324664</v>
      </c>
      <c r="P355">
        <f t="shared" si="202"/>
        <v>4.20513351609202</v>
      </c>
      <c r="Q355">
        <f t="shared" si="202"/>
        <v>4.19380233675942</v>
      </c>
      <c r="R355">
        <f t="shared" si="202"/>
        <v>4.20757647976761</v>
      </c>
      <c r="S355">
        <f t="shared" si="202"/>
        <v>4.22203035971584</v>
      </c>
      <c r="T355">
        <f t="shared" si="202"/>
        <v>4.25317893438039</v>
      </c>
      <c r="U355">
        <f t="shared" si="202"/>
        <v>4.28064501555488</v>
      </c>
      <c r="V355">
        <f t="shared" si="202"/>
        <v>4.29143722138047</v>
      </c>
      <c r="W355">
        <f t="shared" si="202"/>
        <v>4.32127232745988</v>
      </c>
      <c r="X355">
        <f t="shared" si="202"/>
        <v>4.32897589291506</v>
      </c>
      <c r="Y355">
        <f t="shared" si="202"/>
        <v>4.32239752317787</v>
      </c>
      <c r="Z355">
        <f t="shared" si="202"/>
        <v>4.33956878270428</v>
      </c>
      <c r="AA355">
        <f t="shared" si="202"/>
        <v>4.37318108973009</v>
      </c>
      <c r="AB355">
        <f t="shared" si="202"/>
        <v>4.39793421691074</v>
      </c>
      <c r="AC355">
        <f t="shared" si="202"/>
        <v>4.42892255088782</v>
      </c>
      <c r="AD355">
        <f t="shared" si="202"/>
        <v>4.39147198880424</v>
      </c>
      <c r="AE355">
        <f t="shared" si="202"/>
        <v>4.43206678895956</v>
      </c>
      <c r="AF355">
        <f t="shared" si="202"/>
        <v>4.45120271428149</v>
      </c>
      <c r="AG355">
        <f t="shared" si="202"/>
        <v>4.44948152705753</v>
      </c>
      <c r="AH355">
        <f t="shared" si="202"/>
        <v>4.4713960033494</v>
      </c>
      <c r="AI355">
        <f t="shared" si="202"/>
        <v>4.48815241075684</v>
      </c>
      <c r="AJ355">
        <f t="shared" si="202"/>
        <v>4.50795818696893</v>
      </c>
      <c r="AK355">
        <f t="shared" si="202"/>
        <v>4.53881067971534</v>
      </c>
      <c r="AL355">
        <f t="shared" si="202"/>
        <v>4.53420943905293</v>
      </c>
      <c r="AM355">
        <f t="shared" si="202"/>
        <v>4.56246355929064</v>
      </c>
      <c r="AN355">
        <f t="shared" si="202"/>
        <v>4.56408886497838</v>
      </c>
      <c r="AO355">
        <f t="shared" si="202"/>
        <v>4.5883256623924</v>
      </c>
      <c r="AP355">
        <f t="shared" si="202"/>
        <v>4.61239243808452</v>
      </c>
      <c r="AQ355">
        <f t="shared" si="202"/>
        <v>4.60417689512433</v>
      </c>
      <c r="AR355">
        <f t="shared" si="202"/>
        <v>4.63178631759351</v>
      </c>
      <c r="AS355">
        <f t="shared" si="202"/>
        <v>4.66450552039746</v>
      </c>
      <c r="AT355">
        <f t="shared" si="202"/>
        <v>4.66010186134437</v>
      </c>
      <c r="AU355">
        <f t="shared" si="202"/>
        <v>4.71262490313152</v>
      </c>
      <c r="AV355">
        <f t="shared" si="202"/>
        <v>4.76044902465976</v>
      </c>
      <c r="AW355">
        <f t="shared" si="202"/>
        <v>4.75201713615096</v>
      </c>
      <c r="AX355">
        <f t="shared" si="202"/>
        <v>4.79433769510054</v>
      </c>
      <c r="AY355">
        <f t="shared" si="202"/>
        <v>4.80669462507701</v>
      </c>
      <c r="AZ355">
        <f t="shared" si="202"/>
        <v>4.8507587590114</v>
      </c>
      <c r="BA355">
        <f t="shared" si="202"/>
        <v>4.86307055551342</v>
      </c>
      <c r="BB355">
        <f t="shared" si="202"/>
        <v>4.85737382185575</v>
      </c>
      <c r="BC355">
        <f t="shared" si="202"/>
        <v>4.88373309563528</v>
      </c>
    </row>
    <row r="356" spans="1:55">
      <c r="A356">
        <f t="shared" si="203"/>
        <v>1</v>
      </c>
      <c r="B356" t="str">
        <f t="shared" si="200"/>
        <v>Western A</v>
      </c>
      <c r="C356">
        <f t="shared" si="200"/>
        <v>0</v>
      </c>
      <c r="D356" t="str">
        <f t="shared" si="200"/>
        <v>Western A</v>
      </c>
      <c r="F356" s="16" t="s">
        <v>190</v>
      </c>
      <c r="G356">
        <f t="shared" si="191"/>
        <v>4.06478137141959</v>
      </c>
      <c r="H356">
        <f t="shared" si="202"/>
        <v>4.10047670246718</v>
      </c>
      <c r="I356">
        <f t="shared" si="202"/>
        <v>4.13703272908164</v>
      </c>
      <c r="J356">
        <f t="shared" si="202"/>
        <v>4.17692404798457</v>
      </c>
      <c r="K356">
        <f t="shared" si="202"/>
        <v>4.18614768640458</v>
      </c>
      <c r="L356">
        <f t="shared" si="202"/>
        <v>4.19836631177799</v>
      </c>
      <c r="M356">
        <f t="shared" si="202"/>
        <v>4.23350016563815</v>
      </c>
      <c r="N356">
        <f t="shared" si="202"/>
        <v>4.25361219386618</v>
      </c>
      <c r="O356">
        <f t="shared" si="202"/>
        <v>4.30272480473968</v>
      </c>
      <c r="P356">
        <f t="shared" si="202"/>
        <v>4.35617690804379</v>
      </c>
      <c r="Q356">
        <f t="shared" si="202"/>
        <v>4.32816877097334</v>
      </c>
      <c r="R356">
        <f t="shared" si="202"/>
        <v>4.26703972692557</v>
      </c>
      <c r="S356">
        <f t="shared" si="202"/>
        <v>4.2703049240738</v>
      </c>
      <c r="T356">
        <f t="shared" si="202"/>
        <v>4.36012089282628</v>
      </c>
      <c r="U356">
        <f t="shared" si="202"/>
        <v>4.37836184061781</v>
      </c>
      <c r="V356">
        <f t="shared" si="202"/>
        <v>4.34337619412992</v>
      </c>
      <c r="W356">
        <f t="shared" si="202"/>
        <v>4.33327429623431</v>
      </c>
      <c r="X356">
        <f t="shared" si="202"/>
        <v>4.35684811198145</v>
      </c>
      <c r="Y356">
        <f t="shared" si="202"/>
        <v>4.37514012451933</v>
      </c>
      <c r="Z356">
        <f t="shared" si="202"/>
        <v>4.39830094188642</v>
      </c>
      <c r="AA356">
        <f t="shared" si="202"/>
        <v>4.43318649492428</v>
      </c>
      <c r="AB356">
        <f t="shared" si="202"/>
        <v>4.44024814059831</v>
      </c>
      <c r="AC356">
        <f t="shared" si="202"/>
        <v>4.43340775142432</v>
      </c>
      <c r="AD356">
        <f t="shared" si="202"/>
        <v>4.46214207705303</v>
      </c>
      <c r="AE356">
        <f t="shared" si="202"/>
        <v>4.51618985224406</v>
      </c>
      <c r="AF356">
        <f t="shared" si="202"/>
        <v>4.55622642561008</v>
      </c>
      <c r="AG356">
        <f t="shared" si="202"/>
        <v>4.55933547600154</v>
      </c>
      <c r="AH356">
        <f t="shared" si="202"/>
        <v>4.64627207281991</v>
      </c>
      <c r="AI356">
        <f t="shared" si="202"/>
        <v>4.69378065698806</v>
      </c>
      <c r="AJ356">
        <f t="shared" si="202"/>
        <v>4.710787343326</v>
      </c>
      <c r="AK356">
        <f t="shared" si="202"/>
        <v>4.8038531567158</v>
      </c>
      <c r="AL356">
        <f t="shared" si="202"/>
        <v>4.8292681921861</v>
      </c>
      <c r="AM356">
        <f t="shared" si="202"/>
        <v>4.86747225470877</v>
      </c>
      <c r="AN356">
        <f t="shared" si="202"/>
        <v>4.88850888421461</v>
      </c>
      <c r="AO356">
        <f t="shared" si="202"/>
        <v>4.91686425485699</v>
      </c>
      <c r="AP356">
        <f t="shared" si="202"/>
        <v>4.97056858802764</v>
      </c>
      <c r="AQ356">
        <f t="shared" si="202"/>
        <v>4.99599993436409</v>
      </c>
      <c r="AR356">
        <f t="shared" si="202"/>
        <v>5.03822404838265</v>
      </c>
      <c r="AS356">
        <f t="shared" si="202"/>
        <v>5.07252500636496</v>
      </c>
      <c r="AT356">
        <f t="shared" si="202"/>
        <v>5.07661623826291</v>
      </c>
      <c r="AU356">
        <f t="shared" si="202"/>
        <v>5.08909560243516</v>
      </c>
      <c r="AV356">
        <f t="shared" si="202"/>
        <v>5.11232840213503</v>
      </c>
      <c r="AW356">
        <f t="shared" si="202"/>
        <v>5.15444393422441</v>
      </c>
      <c r="AX356">
        <f t="shared" si="202"/>
        <v>5.19428600464224</v>
      </c>
      <c r="AY356">
        <f t="shared" si="202"/>
        <v>5.21838183456971</v>
      </c>
      <c r="AZ356">
        <f t="shared" si="202"/>
        <v>5.24795414508972</v>
      </c>
      <c r="BA356">
        <f t="shared" si="202"/>
        <v>5.20338314991211</v>
      </c>
      <c r="BB356">
        <f t="shared" si="202"/>
        <v>5.28107634544589</v>
      </c>
      <c r="BC356">
        <f t="shared" si="202"/>
        <v>5.24122139920851</v>
      </c>
    </row>
    <row r="357" spans="1:55">
      <c r="A357">
        <f t="shared" si="203"/>
        <v>3</v>
      </c>
      <c r="B357" t="str">
        <f t="shared" si="200"/>
        <v>Southern A</v>
      </c>
      <c r="C357">
        <f t="shared" si="200"/>
        <v>0</v>
      </c>
      <c r="D357" t="str">
        <f t="shared" si="200"/>
        <v>Southern A</v>
      </c>
      <c r="F357" s="16" t="s">
        <v>190</v>
      </c>
      <c r="G357">
        <f t="shared" si="191"/>
        <v>3.41403200681346</v>
      </c>
      <c r="H357">
        <f t="shared" si="202"/>
        <v>3.43476375816061</v>
      </c>
      <c r="I357">
        <f t="shared" si="202"/>
        <v>3.47099283755486</v>
      </c>
      <c r="J357">
        <f t="shared" si="202"/>
        <v>3.48057700691721</v>
      </c>
      <c r="K357">
        <f t="shared" si="202"/>
        <v>3.51485432026183</v>
      </c>
      <c r="L357">
        <f t="shared" si="202"/>
        <v>3.55593448866219</v>
      </c>
      <c r="M357">
        <f t="shared" si="202"/>
        <v>3.67249864909869</v>
      </c>
      <c r="N357">
        <f t="shared" si="202"/>
        <v>3.60112654061387</v>
      </c>
      <c r="O357">
        <f t="shared" si="202"/>
        <v>3.66690657326534</v>
      </c>
      <c r="P357">
        <f t="shared" si="202"/>
        <v>3.65199303830115</v>
      </c>
      <c r="Q357">
        <f t="shared" si="202"/>
        <v>3.75129509782631</v>
      </c>
      <c r="R357">
        <f t="shared" si="202"/>
        <v>3.81323509467444</v>
      </c>
      <c r="S357">
        <f t="shared" si="202"/>
        <v>3.73233078526946</v>
      </c>
      <c r="T357">
        <f t="shared" si="202"/>
        <v>3.84211863580962</v>
      </c>
      <c r="U357">
        <f t="shared" si="202"/>
        <v>3.80033652786538</v>
      </c>
      <c r="V357">
        <f t="shared" si="202"/>
        <v>3.80664571510291</v>
      </c>
      <c r="W357">
        <f t="shared" si="202"/>
        <v>3.8347466321277</v>
      </c>
      <c r="X357">
        <f t="shared" si="202"/>
        <v>3.85819413867436</v>
      </c>
      <c r="Y357">
        <f t="shared" si="202"/>
        <v>3.84245104374683</v>
      </c>
      <c r="Z357">
        <f t="shared" si="202"/>
        <v>3.86679177104291</v>
      </c>
      <c r="AA357">
        <f t="shared" si="202"/>
        <v>3.9314641623573</v>
      </c>
      <c r="AB357">
        <f t="shared" si="202"/>
        <v>3.87307083518788</v>
      </c>
      <c r="AC357">
        <f t="shared" ref="H357:BC360" si="204">IF(ISERROR(LN(AC235)),0,LN(AC235))</f>
        <v>3.77869095152102</v>
      </c>
      <c r="AD357">
        <f t="shared" si="204"/>
        <v>3.84074642634434</v>
      </c>
      <c r="AE357">
        <f t="shared" si="204"/>
        <v>3.89924727847332</v>
      </c>
      <c r="AF357">
        <f t="shared" si="204"/>
        <v>3.89423592893341</v>
      </c>
      <c r="AG357">
        <f t="shared" si="204"/>
        <v>3.90577128825634</v>
      </c>
      <c r="AH357">
        <f t="shared" si="204"/>
        <v>3.94615129010108</v>
      </c>
      <c r="AI357">
        <f t="shared" si="204"/>
        <v>3.97555430432423</v>
      </c>
      <c r="AJ357">
        <f t="shared" si="204"/>
        <v>3.97333646953479</v>
      </c>
      <c r="AK357">
        <f t="shared" si="204"/>
        <v>3.98662954718781</v>
      </c>
      <c r="AL357">
        <f t="shared" si="204"/>
        <v>3.84559769617237</v>
      </c>
      <c r="AM357">
        <f t="shared" si="204"/>
        <v>3.97488718035648</v>
      </c>
      <c r="AN357">
        <f t="shared" si="204"/>
        <v>3.99367171070892</v>
      </c>
      <c r="AO357">
        <f t="shared" si="204"/>
        <v>3.92911464273873</v>
      </c>
      <c r="AP357">
        <f t="shared" si="204"/>
        <v>4.06723846433134</v>
      </c>
      <c r="AQ357">
        <f t="shared" si="204"/>
        <v>4.07224226902676</v>
      </c>
      <c r="AR357">
        <f t="shared" si="204"/>
        <v>4.07173050265287</v>
      </c>
      <c r="AS357">
        <f t="shared" si="204"/>
        <v>4.11240741683476</v>
      </c>
      <c r="AT357">
        <f t="shared" si="204"/>
        <v>4.18830078607657</v>
      </c>
      <c r="AU357">
        <f t="shared" si="204"/>
        <v>4.17301637165977</v>
      </c>
      <c r="AV357">
        <f t="shared" si="204"/>
        <v>4.17355791727309</v>
      </c>
      <c r="AW357">
        <f t="shared" si="204"/>
        <v>4.19308501639253</v>
      </c>
      <c r="AX357">
        <f t="shared" si="204"/>
        <v>4.21884559332215</v>
      </c>
      <c r="AY357">
        <f t="shared" si="204"/>
        <v>4.24382757620318</v>
      </c>
      <c r="AZ357">
        <f t="shared" si="204"/>
        <v>4.26117022365308</v>
      </c>
      <c r="BA357">
        <f t="shared" si="204"/>
        <v>4.28597317652937</v>
      </c>
      <c r="BB357">
        <f t="shared" si="204"/>
        <v>4.34713005547792</v>
      </c>
      <c r="BC357">
        <f t="shared" si="204"/>
        <v>4.3557774470062</v>
      </c>
    </row>
    <row r="358" spans="1:55">
      <c r="A358">
        <f t="shared" si="203"/>
        <v>0</v>
      </c>
      <c r="B358" t="str">
        <f t="shared" si="200"/>
        <v>SSA</v>
      </c>
      <c r="C358">
        <f t="shared" si="200"/>
        <v>0</v>
      </c>
      <c r="D358" t="str">
        <f t="shared" si="200"/>
        <v>SSA</v>
      </c>
      <c r="F358" s="16" t="s">
        <v>190</v>
      </c>
      <c r="G358">
        <f t="shared" si="191"/>
        <v>3.84264773789788</v>
      </c>
      <c r="H358">
        <f t="shared" si="204"/>
        <v>3.87470745568019</v>
      </c>
      <c r="I358">
        <f t="shared" si="204"/>
        <v>3.90640553888157</v>
      </c>
      <c r="J358">
        <f t="shared" si="204"/>
        <v>3.93071725963234</v>
      </c>
      <c r="K358">
        <f t="shared" si="204"/>
        <v>3.9427769098312</v>
      </c>
      <c r="L358">
        <f t="shared" si="204"/>
        <v>3.96630658583831</v>
      </c>
      <c r="M358">
        <f t="shared" si="204"/>
        <v>4.02723397078289</v>
      </c>
      <c r="N358">
        <f t="shared" si="204"/>
        <v>4.0249556311864</v>
      </c>
      <c r="O358">
        <f t="shared" si="204"/>
        <v>4.07903766020066</v>
      </c>
      <c r="P358">
        <f t="shared" si="204"/>
        <v>4.11803164543863</v>
      </c>
      <c r="Q358">
        <f t="shared" si="204"/>
        <v>4.12307044697554</v>
      </c>
      <c r="R358">
        <f t="shared" si="204"/>
        <v>4.1179026451982</v>
      </c>
      <c r="S358">
        <f t="shared" si="204"/>
        <v>4.10735209648464</v>
      </c>
      <c r="T358">
        <f t="shared" si="204"/>
        <v>4.17817727566548</v>
      </c>
      <c r="U358">
        <f t="shared" si="204"/>
        <v>4.18666697174745</v>
      </c>
      <c r="V358">
        <f t="shared" si="204"/>
        <v>4.17898176841315</v>
      </c>
      <c r="W358">
        <f t="shared" si="204"/>
        <v>4.19323827963415</v>
      </c>
      <c r="X358">
        <f t="shared" si="204"/>
        <v>4.21022278430848</v>
      </c>
      <c r="Y358">
        <f t="shared" si="204"/>
        <v>4.21068100381519</v>
      </c>
      <c r="Z358">
        <f t="shared" si="204"/>
        <v>4.23216802834076</v>
      </c>
      <c r="AA358">
        <f t="shared" si="204"/>
        <v>4.2728406262054</v>
      </c>
      <c r="AB358">
        <f t="shared" si="204"/>
        <v>4.27231546022632</v>
      </c>
      <c r="AC358">
        <f t="shared" si="204"/>
        <v>4.26348610408583</v>
      </c>
      <c r="AD358">
        <f t="shared" si="204"/>
        <v>4.27211890039872</v>
      </c>
      <c r="AE358">
        <f t="shared" si="204"/>
        <v>4.32316806557913</v>
      </c>
      <c r="AF358">
        <f t="shared" si="204"/>
        <v>4.34681412385595</v>
      </c>
      <c r="AG358">
        <f t="shared" si="204"/>
        <v>4.34949393500367</v>
      </c>
      <c r="AH358">
        <f t="shared" si="204"/>
        <v>4.40296850183612</v>
      </c>
      <c r="AI358">
        <f t="shared" si="204"/>
        <v>4.43611767691946</v>
      </c>
      <c r="AJ358">
        <f t="shared" si="204"/>
        <v>4.45188544602905</v>
      </c>
      <c r="AK358">
        <f t="shared" si="204"/>
        <v>4.50829053445896</v>
      </c>
      <c r="AL358">
        <f t="shared" si="204"/>
        <v>4.49611311723418</v>
      </c>
      <c r="AM358">
        <f t="shared" si="204"/>
        <v>4.54516191024495</v>
      </c>
      <c r="AN358">
        <f t="shared" si="204"/>
        <v>4.5601705702616</v>
      </c>
      <c r="AO358">
        <f t="shared" si="204"/>
        <v>4.57306923006714</v>
      </c>
      <c r="AP358">
        <f t="shared" si="204"/>
        <v>4.63030543456931</v>
      </c>
      <c r="AQ358">
        <f t="shared" si="204"/>
        <v>4.64045494773679</v>
      </c>
      <c r="AR358">
        <f t="shared" si="204"/>
        <v>4.67334698672232</v>
      </c>
      <c r="AS358">
        <f t="shared" si="204"/>
        <v>4.70814891277408</v>
      </c>
      <c r="AT358">
        <f t="shared" si="204"/>
        <v>4.72156068744633</v>
      </c>
      <c r="AU358">
        <f t="shared" si="204"/>
        <v>4.74362942932831</v>
      </c>
      <c r="AV358">
        <f t="shared" si="204"/>
        <v>4.77239983588554</v>
      </c>
      <c r="AW358">
        <f t="shared" si="204"/>
        <v>4.79450068537789</v>
      </c>
      <c r="AX358">
        <f t="shared" si="204"/>
        <v>4.8324999258293</v>
      </c>
      <c r="AY358">
        <f t="shared" si="204"/>
        <v>4.85629938888617</v>
      </c>
      <c r="AZ358">
        <f t="shared" si="204"/>
        <v>4.8896600003991</v>
      </c>
      <c r="BA358">
        <f t="shared" si="204"/>
        <v>4.87602794662893</v>
      </c>
      <c r="BB358">
        <f t="shared" si="204"/>
        <v>4.92421892947339</v>
      </c>
      <c r="BC358">
        <f t="shared" si="204"/>
        <v>4.91008399099621</v>
      </c>
    </row>
    <row r="359" spans="1:55">
      <c r="A359">
        <f t="shared" si="203"/>
        <v>0</v>
      </c>
      <c r="B359" t="str">
        <f t="shared" si="200"/>
        <v>Southern A - SA</v>
      </c>
      <c r="C359">
        <f t="shared" si="200"/>
        <v>0</v>
      </c>
      <c r="D359" t="str">
        <f t="shared" si="200"/>
        <v>Southern A - SA</v>
      </c>
      <c r="F359" s="16" t="s">
        <v>190</v>
      </c>
      <c r="G359">
        <f t="shared" si="191"/>
        <v>3.01132999751868</v>
      </c>
      <c r="H359">
        <f t="shared" si="204"/>
        <v>3.03645092244269</v>
      </c>
      <c r="I359">
        <f t="shared" si="204"/>
        <v>3.04893416026379</v>
      </c>
      <c r="J359">
        <f t="shared" si="204"/>
        <v>3.10121856809773</v>
      </c>
      <c r="K359">
        <f t="shared" si="204"/>
        <v>3.11221793794161</v>
      </c>
      <c r="L359">
        <f t="shared" si="204"/>
        <v>3.14574781553044</v>
      </c>
      <c r="M359">
        <f t="shared" si="204"/>
        <v>3.2017350940498</v>
      </c>
      <c r="N359">
        <f t="shared" si="204"/>
        <v>3.18549750116319</v>
      </c>
      <c r="O359">
        <f t="shared" si="204"/>
        <v>3.26495942265831</v>
      </c>
      <c r="P359">
        <f t="shared" si="204"/>
        <v>3.2561683361761</v>
      </c>
      <c r="Q359">
        <f t="shared" si="204"/>
        <v>3.34953683933553</v>
      </c>
      <c r="R359">
        <f t="shared" si="204"/>
        <v>3.40550522809887</v>
      </c>
      <c r="S359">
        <f t="shared" si="204"/>
        <v>3.38620021814074</v>
      </c>
      <c r="T359">
        <f t="shared" si="204"/>
        <v>3.42447835893069</v>
      </c>
      <c r="U359">
        <f t="shared" si="204"/>
        <v>3.3565520947072</v>
      </c>
      <c r="V359">
        <f t="shared" si="204"/>
        <v>3.37786694274826</v>
      </c>
      <c r="W359">
        <f t="shared" si="204"/>
        <v>3.36962783783438</v>
      </c>
      <c r="X359">
        <f t="shared" si="204"/>
        <v>3.35965580346739</v>
      </c>
      <c r="Y359">
        <f t="shared" si="204"/>
        <v>3.33428329580723</v>
      </c>
      <c r="Z359">
        <f t="shared" si="204"/>
        <v>3.3386753731919</v>
      </c>
      <c r="AA359">
        <f t="shared" si="204"/>
        <v>3.37784156413995</v>
      </c>
      <c r="AB359">
        <f t="shared" si="204"/>
        <v>3.35153604719037</v>
      </c>
      <c r="AC359">
        <f t="shared" si="204"/>
        <v>3.29292166941701</v>
      </c>
      <c r="AD359">
        <f t="shared" si="204"/>
        <v>3.33791082311809</v>
      </c>
      <c r="AE359">
        <f t="shared" si="204"/>
        <v>3.40325070147036</v>
      </c>
      <c r="AF359">
        <f t="shared" si="204"/>
        <v>3.41522228118809</v>
      </c>
      <c r="AG359">
        <f t="shared" si="204"/>
        <v>3.38044781727052</v>
      </c>
      <c r="AH359">
        <f t="shared" si="204"/>
        <v>3.46166984274144</v>
      </c>
      <c r="AI359">
        <f t="shared" si="204"/>
        <v>3.45567988577451</v>
      </c>
      <c r="AJ359">
        <f t="shared" si="204"/>
        <v>3.45976759024215</v>
      </c>
      <c r="AK359">
        <f t="shared" si="204"/>
        <v>3.4687784472276</v>
      </c>
      <c r="AL359">
        <f t="shared" si="204"/>
        <v>3.33625467238753</v>
      </c>
      <c r="AM359">
        <f t="shared" si="204"/>
        <v>3.48918317736725</v>
      </c>
      <c r="AN359">
        <f t="shared" si="204"/>
        <v>3.46898622362453</v>
      </c>
      <c r="AO359">
        <f t="shared" si="204"/>
        <v>3.49435894954923</v>
      </c>
      <c r="AP359">
        <f t="shared" si="204"/>
        <v>3.62872339990317</v>
      </c>
      <c r="AQ359">
        <f t="shared" si="204"/>
        <v>3.62176669916916</v>
      </c>
      <c r="AR359">
        <f t="shared" si="204"/>
        <v>3.67361878636823</v>
      </c>
      <c r="AS359">
        <f t="shared" si="204"/>
        <v>3.69820577441562</v>
      </c>
      <c r="AT359">
        <f t="shared" si="204"/>
        <v>3.75924434387071</v>
      </c>
      <c r="AU359">
        <f t="shared" si="204"/>
        <v>3.79857747575857</v>
      </c>
      <c r="AV359">
        <f t="shared" si="204"/>
        <v>3.72695536661293</v>
      </c>
      <c r="AW359">
        <f t="shared" si="204"/>
        <v>3.78150199781339</v>
      </c>
      <c r="AX359">
        <f t="shared" si="204"/>
        <v>3.80768798441331</v>
      </c>
      <c r="AY359">
        <f t="shared" si="204"/>
        <v>3.80597031855101</v>
      </c>
      <c r="AZ359">
        <f t="shared" si="204"/>
        <v>3.87153868196887</v>
      </c>
      <c r="BA359">
        <f t="shared" si="204"/>
        <v>3.91330678714658</v>
      </c>
      <c r="BB359">
        <f t="shared" si="204"/>
        <v>3.92488172069948</v>
      </c>
      <c r="BC359">
        <f t="shared" si="204"/>
        <v>3.97044161522442</v>
      </c>
    </row>
    <row r="360" spans="1:55">
      <c r="A360">
        <f t="shared" si="203"/>
        <v>0</v>
      </c>
      <c r="B360" t="str">
        <f t="shared" si="200"/>
        <v>Ethiopia + Eritrea</v>
      </c>
      <c r="C360">
        <f t="shared" si="200"/>
        <v>0</v>
      </c>
      <c r="D360" t="str">
        <f t="shared" si="200"/>
        <v>Ethiopia + Eritrea</v>
      </c>
      <c r="F360" s="16" t="s">
        <v>190</v>
      </c>
      <c r="G360">
        <f t="shared" si="191"/>
        <v>4.02433436871471</v>
      </c>
      <c r="H360">
        <f t="shared" si="204"/>
        <v>4.04028864854014</v>
      </c>
      <c r="I360">
        <f t="shared" si="204"/>
        <v>4.05022366871694</v>
      </c>
      <c r="J360">
        <f t="shared" si="204"/>
        <v>4.08149228376781</v>
      </c>
      <c r="K360">
        <f t="shared" si="204"/>
        <v>4.09117559303592</v>
      </c>
      <c r="L360">
        <f t="shared" si="204"/>
        <v>4.11387846943708</v>
      </c>
      <c r="M360">
        <f t="shared" si="204"/>
        <v>4.13775187134792</v>
      </c>
      <c r="N360">
        <f t="shared" si="204"/>
        <v>4.15263097221012</v>
      </c>
      <c r="O360">
        <f t="shared" si="204"/>
        <v>4.183375473929</v>
      </c>
      <c r="P360">
        <f t="shared" si="204"/>
        <v>4.21106640156304</v>
      </c>
      <c r="Q360">
        <f t="shared" si="204"/>
        <v>4.18309905348123</v>
      </c>
      <c r="R360">
        <f t="shared" si="204"/>
        <v>4.18933513101098</v>
      </c>
      <c r="S360">
        <f t="shared" si="204"/>
        <v>4.18498656999219</v>
      </c>
      <c r="T360">
        <f t="shared" si="204"/>
        <v>4.17602292218071</v>
      </c>
      <c r="U360">
        <f t="shared" si="204"/>
        <v>4.15779676611426</v>
      </c>
      <c r="V360">
        <f t="shared" si="204"/>
        <v>4.22110710807333</v>
      </c>
      <c r="W360">
        <f t="shared" si="204"/>
        <v>4.24393262597478</v>
      </c>
      <c r="X360">
        <f t="shared" si="204"/>
        <v>4.23464487217027</v>
      </c>
      <c r="Y360">
        <f t="shared" si="204"/>
        <v>4.32093730288581</v>
      </c>
      <c r="Z360">
        <f t="shared" si="204"/>
        <v>4.39735381171988</v>
      </c>
      <c r="AA360">
        <f t="shared" si="204"/>
        <v>4.38234735828716</v>
      </c>
      <c r="AB360">
        <f t="shared" si="204"/>
        <v>4.38206855185453</v>
      </c>
      <c r="AC360">
        <f t="shared" si="204"/>
        <v>4.44141916769246</v>
      </c>
      <c r="AD360">
        <f t="shared" si="204"/>
        <v>4.35124735404898</v>
      </c>
      <c r="AE360">
        <f t="shared" si="204"/>
        <v>4.30445266327781</v>
      </c>
      <c r="AF360">
        <f t="shared" si="204"/>
        <v>4.41271132195926</v>
      </c>
      <c r="AG360">
        <f t="shared" si="204"/>
        <v>4.37955997326752</v>
      </c>
      <c r="AH360">
        <f t="shared" si="204"/>
        <v>4.40888975629294</v>
      </c>
      <c r="AI360">
        <f t="shared" si="204"/>
        <v>4.43687427105301</v>
      </c>
      <c r="AJ360">
        <f t="shared" si="204"/>
        <v>4.46990215768395</v>
      </c>
      <c r="AK360">
        <f t="shared" si="204"/>
        <v>4.51840838376216</v>
      </c>
      <c r="AL360">
        <f t="shared" si="204"/>
        <v>4.46734996839252</v>
      </c>
      <c r="AM360">
        <f t="shared" si="204"/>
        <v>4.755914741187</v>
      </c>
      <c r="AN360">
        <f t="shared" si="204"/>
        <v>4.77225404158357</v>
      </c>
      <c r="AO360">
        <f t="shared" si="204"/>
        <v>4.8324776947229</v>
      </c>
      <c r="AP360">
        <f t="shared" si="204"/>
        <v>4.93426847542372</v>
      </c>
      <c r="AQ360">
        <f t="shared" si="204"/>
        <v>4.9561064761101</v>
      </c>
      <c r="AR360">
        <f t="shared" si="204"/>
        <v>4.9447041145008</v>
      </c>
      <c r="AS360">
        <f t="shared" si="204"/>
        <v>4.96935901590403</v>
      </c>
      <c r="AT360">
        <f t="shared" si="204"/>
        <v>5.0012347867453</v>
      </c>
      <c r="AU360">
        <f t="shared" si="204"/>
        <v>5.05762003954205</v>
      </c>
      <c r="AV360">
        <f t="shared" si="204"/>
        <v>5.12030749194205</v>
      </c>
      <c r="AW360">
        <f t="shared" si="204"/>
        <v>5.09978310982162</v>
      </c>
      <c r="AX360">
        <f t="shared" si="204"/>
        <v>5.13656861132952</v>
      </c>
      <c r="AY360">
        <f t="shared" si="204"/>
        <v>5.21638320433347</v>
      </c>
      <c r="AZ360">
        <f t="shared" si="204"/>
        <v>5.28072043769469</v>
      </c>
      <c r="BA360">
        <f t="shared" si="204"/>
        <v>5.27097403176361</v>
      </c>
      <c r="BB360">
        <f t="shared" si="204"/>
        <v>5.29664786789407</v>
      </c>
      <c r="BC360">
        <f t="shared" si="204"/>
        <v>5.38759158401238</v>
      </c>
    </row>
    <row r="363" ht="12.75" spans="1:1">
      <c r="A363" s="64" t="s">
        <v>194</v>
      </c>
    </row>
    <row r="364" spans="1:55">
      <c r="A364">
        <f>VLOOKUP(C364,SelectCntr!$A$2:$C$52,3,0)</f>
        <v>3</v>
      </c>
      <c r="B364" t="str">
        <f t="shared" ref="B364:D383" si="205">B243</f>
        <v>Angola</v>
      </c>
      <c r="C364">
        <f t="shared" si="205"/>
        <v>7</v>
      </c>
      <c r="D364" t="str">
        <f t="shared" si="205"/>
        <v>Angola</v>
      </c>
      <c r="F364" s="16" t="s">
        <v>192</v>
      </c>
      <c r="G364">
        <f>IF(ISERROR(LN(G243)),0,LN(G243))</f>
        <v>6.11787249039222</v>
      </c>
      <c r="H364">
        <f t="shared" ref="H364:BC364" si="206">IF(ISERROR(LN(H243)),0,LN(H243))</f>
        <v>6.16496209974421</v>
      </c>
      <c r="I364">
        <f t="shared" si="206"/>
        <v>6.13840313370724</v>
      </c>
      <c r="J364">
        <f t="shared" si="206"/>
        <v>6.19895908130819</v>
      </c>
      <c r="K364">
        <f t="shared" si="206"/>
        <v>6.22349453884438</v>
      </c>
      <c r="L364">
        <f t="shared" si="206"/>
        <v>6.24966641224933</v>
      </c>
      <c r="M364">
        <f t="shared" si="206"/>
        <v>6.26397973773167</v>
      </c>
      <c r="N364">
        <f t="shared" si="206"/>
        <v>6.23236970983611</v>
      </c>
      <c r="O364">
        <f t="shared" si="206"/>
        <v>6.28686707953135</v>
      </c>
      <c r="P364">
        <f t="shared" si="206"/>
        <v>6.30410505563987</v>
      </c>
      <c r="Q364">
        <f t="shared" si="206"/>
        <v>6.3102993816593</v>
      </c>
      <c r="R364">
        <f t="shared" si="206"/>
        <v>6.25710767265065</v>
      </c>
      <c r="S364">
        <f t="shared" si="206"/>
        <v>6.26581025272072</v>
      </c>
      <c r="T364">
        <f t="shared" si="206"/>
        <v>6.25914406460484</v>
      </c>
      <c r="U364">
        <f t="shared" si="206"/>
        <v>6.13218575677452</v>
      </c>
      <c r="V364">
        <f t="shared" si="206"/>
        <v>5.95743968392001</v>
      </c>
      <c r="W364">
        <f t="shared" si="206"/>
        <v>5.90082705996552</v>
      </c>
      <c r="X364">
        <f t="shared" si="206"/>
        <v>5.85552604629046</v>
      </c>
      <c r="Y364">
        <f t="shared" si="206"/>
        <v>5.7773605517242</v>
      </c>
      <c r="Z364">
        <f t="shared" si="206"/>
        <v>5.76092393374983</v>
      </c>
      <c r="AA364">
        <f t="shared" si="206"/>
        <v>5.68011121809468</v>
      </c>
      <c r="AB364">
        <f t="shared" si="206"/>
        <v>5.66354137189822</v>
      </c>
      <c r="AC364">
        <f t="shared" si="206"/>
        <v>5.63942005967192</v>
      </c>
      <c r="AD364">
        <f t="shared" si="206"/>
        <v>5.61999429128986</v>
      </c>
      <c r="AE364">
        <f t="shared" si="206"/>
        <v>5.60280400327714</v>
      </c>
      <c r="AF364">
        <f t="shared" si="206"/>
        <v>5.61624000442325</v>
      </c>
      <c r="AG364">
        <f t="shared" si="206"/>
        <v>5.60090749855796</v>
      </c>
      <c r="AH364">
        <f t="shared" si="206"/>
        <v>5.58138749665578</v>
      </c>
      <c r="AI364">
        <f t="shared" si="206"/>
        <v>5.55559745066447</v>
      </c>
      <c r="AJ364">
        <f t="shared" si="206"/>
        <v>5.52457733274845</v>
      </c>
      <c r="AK364">
        <f t="shared" si="206"/>
        <v>5.54423881678967</v>
      </c>
      <c r="AL364">
        <f t="shared" si="206"/>
        <v>5.56422152735677</v>
      </c>
      <c r="AM364">
        <f t="shared" si="206"/>
        <v>5.53885045995169</v>
      </c>
      <c r="AN364">
        <f t="shared" si="206"/>
        <v>5.62795369549529</v>
      </c>
      <c r="AO364">
        <f t="shared" si="206"/>
        <v>5.60222740251284</v>
      </c>
      <c r="AP364">
        <f t="shared" si="206"/>
        <v>5.61306737072973</v>
      </c>
      <c r="AQ364">
        <f t="shared" si="206"/>
        <v>5.59472716689316</v>
      </c>
      <c r="AR364">
        <f t="shared" si="206"/>
        <v>5.70454330167452</v>
      </c>
      <c r="AS364">
        <f t="shared" si="206"/>
        <v>5.63450266288599</v>
      </c>
      <c r="AT364">
        <f t="shared" si="206"/>
        <v>5.73099622457971</v>
      </c>
      <c r="AU364">
        <f t="shared" si="206"/>
        <v>5.82025488826625</v>
      </c>
      <c r="AV364">
        <f t="shared" si="206"/>
        <v>5.88911791941235</v>
      </c>
      <c r="AW364">
        <f t="shared" si="206"/>
        <v>5.90040424111431</v>
      </c>
      <c r="AX364">
        <f t="shared" si="206"/>
        <v>5.84430498257084</v>
      </c>
      <c r="AY364">
        <f t="shared" si="206"/>
        <v>5.98394173711353</v>
      </c>
      <c r="AZ364">
        <f t="shared" si="206"/>
        <v>5.94779142904904</v>
      </c>
      <c r="BA364">
        <f t="shared" si="206"/>
        <v>6.00173615014676</v>
      </c>
      <c r="BB364">
        <f t="shared" si="206"/>
        <v>5.99617416258986</v>
      </c>
      <c r="BC364">
        <f t="shared" si="206"/>
        <v>6.16567500693525</v>
      </c>
    </row>
    <row r="365" spans="1:55">
      <c r="A365">
        <f>VLOOKUP(C365,SelectCntr!$A$2:$C$52,3,0)</f>
        <v>3</v>
      </c>
      <c r="B365" t="str">
        <f t="shared" si="205"/>
        <v>Botswana</v>
      </c>
      <c r="C365">
        <f t="shared" si="205"/>
        <v>20</v>
      </c>
      <c r="D365" t="str">
        <f t="shared" si="205"/>
        <v>Botswana</v>
      </c>
      <c r="F365" s="16" t="s">
        <v>192</v>
      </c>
      <c r="G365">
        <f>IF(ISERROR(LN(G244)),0,LN(G244))</f>
        <v>6.57409526684219</v>
      </c>
      <c r="H365">
        <f t="shared" ref="H365:BC370" si="207">IF(ISERROR(LN(H244)),0,LN(H244))</f>
        <v>6.57719990683008</v>
      </c>
      <c r="I365">
        <f t="shared" si="207"/>
        <v>6.67091483306681</v>
      </c>
      <c r="J365">
        <f t="shared" si="207"/>
        <v>6.76942564806565</v>
      </c>
      <c r="K365">
        <f t="shared" si="207"/>
        <v>6.75294684927768</v>
      </c>
      <c r="L365">
        <f t="shared" si="207"/>
        <v>6.77860219071522</v>
      </c>
      <c r="M365">
        <f t="shared" si="207"/>
        <v>6.80553194901156</v>
      </c>
      <c r="N365">
        <f t="shared" si="207"/>
        <v>6.76442479521204</v>
      </c>
      <c r="O365">
        <f t="shared" si="207"/>
        <v>6.77705236126731</v>
      </c>
      <c r="P365">
        <f t="shared" si="207"/>
        <v>6.8483598861053</v>
      </c>
      <c r="Q365">
        <f t="shared" si="207"/>
        <v>6.93100780444343</v>
      </c>
      <c r="R365">
        <f t="shared" si="207"/>
        <v>6.91506103327565</v>
      </c>
      <c r="S365">
        <f t="shared" si="207"/>
        <v>6.86040973924943</v>
      </c>
      <c r="T365">
        <f t="shared" si="207"/>
        <v>6.88549801009575</v>
      </c>
      <c r="U365">
        <f t="shared" si="207"/>
        <v>6.84738248527349</v>
      </c>
      <c r="V365">
        <f t="shared" si="207"/>
        <v>6.95053164184095</v>
      </c>
      <c r="W365">
        <f t="shared" si="207"/>
        <v>6.89404012338395</v>
      </c>
      <c r="X365">
        <f t="shared" si="207"/>
        <v>6.69714435331167</v>
      </c>
      <c r="Y365">
        <f t="shared" si="207"/>
        <v>6.92007551798447</v>
      </c>
      <c r="Z365">
        <f t="shared" si="207"/>
        <v>6.67389921322274</v>
      </c>
      <c r="AA365">
        <f t="shared" si="207"/>
        <v>6.88011228463891</v>
      </c>
      <c r="AB365">
        <f t="shared" si="207"/>
        <v>6.90826699637369</v>
      </c>
      <c r="AC365">
        <f t="shared" si="207"/>
        <v>6.8244854069941</v>
      </c>
      <c r="AD365">
        <f t="shared" si="207"/>
        <v>6.90947139819944</v>
      </c>
      <c r="AE365">
        <f t="shared" si="207"/>
        <v>6.8723990158196</v>
      </c>
      <c r="AF365">
        <f t="shared" si="207"/>
        <v>6.86632546088566</v>
      </c>
      <c r="AG365">
        <f t="shared" si="207"/>
        <v>6.77328984867054</v>
      </c>
      <c r="AH365">
        <f t="shared" si="207"/>
        <v>6.85041731180572</v>
      </c>
      <c r="AI365">
        <f t="shared" si="207"/>
        <v>6.89748638777862</v>
      </c>
      <c r="AJ365">
        <f t="shared" si="207"/>
        <v>6.97591738476683</v>
      </c>
      <c r="AK365">
        <f t="shared" si="207"/>
        <v>7.02280442222777</v>
      </c>
      <c r="AL365">
        <f t="shared" si="207"/>
        <v>6.95833887458846</v>
      </c>
      <c r="AM365">
        <f t="shared" si="207"/>
        <v>6.92816002866799</v>
      </c>
      <c r="AN365">
        <f t="shared" si="207"/>
        <v>6.8254978016754</v>
      </c>
      <c r="AO365">
        <f t="shared" si="207"/>
        <v>6.97666459905316</v>
      </c>
      <c r="AP365">
        <f t="shared" si="207"/>
        <v>6.90084636089385</v>
      </c>
      <c r="AQ365">
        <f t="shared" si="207"/>
        <v>6.74427540998868</v>
      </c>
      <c r="AR365">
        <f t="shared" si="207"/>
        <v>6.62041254288865</v>
      </c>
      <c r="AS365">
        <f t="shared" si="207"/>
        <v>6.49947325745583</v>
      </c>
      <c r="AT365">
        <f t="shared" si="207"/>
        <v>6.58185753975015</v>
      </c>
      <c r="AU365">
        <f t="shared" si="207"/>
        <v>6.69805496838387</v>
      </c>
      <c r="AV365">
        <f t="shared" si="207"/>
        <v>6.61773714673281</v>
      </c>
      <c r="AW365">
        <f t="shared" si="207"/>
        <v>6.62571914295528</v>
      </c>
      <c r="AX365">
        <f t="shared" si="207"/>
        <v>6.69056229771526</v>
      </c>
      <c r="AY365">
        <f t="shared" si="207"/>
        <v>6.69567059457536</v>
      </c>
      <c r="AZ365">
        <f t="shared" si="207"/>
        <v>6.66986923545047</v>
      </c>
      <c r="BA365">
        <f t="shared" si="207"/>
        <v>6.68294367056723</v>
      </c>
      <c r="BB365">
        <f t="shared" si="207"/>
        <v>6.77508625950502</v>
      </c>
      <c r="BC365">
        <f t="shared" si="207"/>
        <v>6.7564515044102</v>
      </c>
    </row>
    <row r="366" spans="1:55">
      <c r="A366">
        <f>VLOOKUP(C366,SelectCntr!$A$2:$C$52,3,0)</f>
        <v>2</v>
      </c>
      <c r="B366" t="str">
        <f t="shared" si="205"/>
        <v>Burundi</v>
      </c>
      <c r="C366">
        <f t="shared" si="205"/>
        <v>29</v>
      </c>
      <c r="D366" t="str">
        <f t="shared" si="205"/>
        <v>Burundi</v>
      </c>
      <c r="F366" s="16" t="s">
        <v>192</v>
      </c>
      <c r="G366">
        <f t="shared" ref="G366:V420" si="208">IF(ISERROR(LN(G245)),0,LN(G245))</f>
        <v>6.11207576841382</v>
      </c>
      <c r="H366">
        <f t="shared" si="208"/>
        <v>6.09697827604386</v>
      </c>
      <c r="I366">
        <f t="shared" si="208"/>
        <v>6.084632936602</v>
      </c>
      <c r="J366">
        <f t="shared" si="208"/>
        <v>6.16488759648566</v>
      </c>
      <c r="K366">
        <f t="shared" si="208"/>
        <v>6.14833962595186</v>
      </c>
      <c r="L366">
        <f t="shared" si="208"/>
        <v>6.13888274763323</v>
      </c>
      <c r="M366">
        <f t="shared" si="208"/>
        <v>6.16697683332869</v>
      </c>
      <c r="N366">
        <f t="shared" si="208"/>
        <v>6.17430410398904</v>
      </c>
      <c r="O366">
        <f t="shared" si="208"/>
        <v>6.15474244151149</v>
      </c>
      <c r="P366">
        <f t="shared" si="208"/>
        <v>6.1649619850562</v>
      </c>
      <c r="Q366">
        <f t="shared" si="208"/>
        <v>6.1845028523734</v>
      </c>
      <c r="R366">
        <f t="shared" si="208"/>
        <v>6.08601029519926</v>
      </c>
      <c r="S366">
        <f t="shared" si="208"/>
        <v>6.19507156002341</v>
      </c>
      <c r="T366">
        <f t="shared" si="208"/>
        <v>6.12991429089921</v>
      </c>
      <c r="U366">
        <f t="shared" si="208"/>
        <v>6.19184355886374</v>
      </c>
      <c r="V366">
        <f t="shared" si="208"/>
        <v>6.20308754279845</v>
      </c>
      <c r="W366">
        <f t="shared" si="207"/>
        <v>6.20332052858651</v>
      </c>
      <c r="X366">
        <f t="shared" si="207"/>
        <v>6.12032413955528</v>
      </c>
      <c r="Y366">
        <f t="shared" si="207"/>
        <v>6.11127876542316</v>
      </c>
      <c r="Z366">
        <f t="shared" si="207"/>
        <v>6.05883268285016</v>
      </c>
      <c r="AA366">
        <f t="shared" si="207"/>
        <v>6.11726680467018</v>
      </c>
      <c r="AB366">
        <f t="shared" si="207"/>
        <v>6.03695611000897</v>
      </c>
      <c r="AC366">
        <f t="shared" si="207"/>
        <v>6.00429426432286</v>
      </c>
      <c r="AD366">
        <f t="shared" si="207"/>
        <v>5.95895629519811</v>
      </c>
      <c r="AE366">
        <f t="shared" si="207"/>
        <v>6.05392463740032</v>
      </c>
      <c r="AF366">
        <f t="shared" si="207"/>
        <v>6.0715658709163</v>
      </c>
      <c r="AG366">
        <f t="shared" si="207"/>
        <v>6.06533638793451</v>
      </c>
      <c r="AH366">
        <f t="shared" si="207"/>
        <v>6.05401785118211</v>
      </c>
      <c r="AI366">
        <f t="shared" si="207"/>
        <v>5.96567902168464</v>
      </c>
      <c r="AJ366">
        <f t="shared" si="207"/>
        <v>6.02229428687978</v>
      </c>
      <c r="AK366">
        <f t="shared" si="207"/>
        <v>6.0335701721783</v>
      </c>
      <c r="AL366">
        <f t="shared" si="207"/>
        <v>6.04840350196247</v>
      </c>
      <c r="AM366">
        <f t="shared" si="207"/>
        <v>6.00559937238963</v>
      </c>
      <c r="AN366">
        <f t="shared" si="207"/>
        <v>5.8700018221087</v>
      </c>
      <c r="AO366">
        <f t="shared" si="207"/>
        <v>5.89212215132978</v>
      </c>
      <c r="AP366">
        <f t="shared" si="207"/>
        <v>5.90326193648357</v>
      </c>
      <c r="AQ366">
        <f t="shared" si="207"/>
        <v>5.89925825302351</v>
      </c>
      <c r="AR366">
        <f t="shared" si="207"/>
        <v>5.83597856057099</v>
      </c>
      <c r="AS366">
        <f t="shared" si="207"/>
        <v>5.85993946023581</v>
      </c>
      <c r="AT366">
        <f t="shared" si="207"/>
        <v>5.80128430486732</v>
      </c>
      <c r="AU366">
        <f t="shared" si="207"/>
        <v>5.85493459666286</v>
      </c>
      <c r="AV366">
        <f t="shared" si="207"/>
        <v>5.86798485885035</v>
      </c>
      <c r="AW366">
        <f t="shared" si="207"/>
        <v>5.83053243658702</v>
      </c>
      <c r="AX366">
        <f t="shared" si="207"/>
        <v>5.81289757773673</v>
      </c>
      <c r="AY366">
        <f t="shared" si="207"/>
        <v>5.78752494870816</v>
      </c>
      <c r="AZ366">
        <f t="shared" si="207"/>
        <v>5.77635298774267</v>
      </c>
      <c r="BA366">
        <f t="shared" si="207"/>
        <v>5.73590862679603</v>
      </c>
      <c r="BB366">
        <f t="shared" si="207"/>
        <v>5.69084846023031</v>
      </c>
      <c r="BC366">
        <f t="shared" si="207"/>
        <v>5.2724459515195</v>
      </c>
    </row>
    <row r="367" spans="1:55">
      <c r="A367">
        <f>VLOOKUP(C367,SelectCntr!$A$2:$C$52,3,0)</f>
        <v>1</v>
      </c>
      <c r="B367" t="str">
        <f t="shared" si="205"/>
        <v>Cameroon</v>
      </c>
      <c r="C367">
        <f t="shared" si="205"/>
        <v>32</v>
      </c>
      <c r="D367" t="str">
        <f t="shared" si="205"/>
        <v>Cameroon</v>
      </c>
      <c r="F367" s="16" t="s">
        <v>192</v>
      </c>
      <c r="G367">
        <f t="shared" si="208"/>
        <v>6.12133014787281</v>
      </c>
      <c r="H367">
        <f t="shared" si="207"/>
        <v>6.17321173942915</v>
      </c>
      <c r="I367">
        <f t="shared" si="207"/>
        <v>6.25023244062762</v>
      </c>
      <c r="J367">
        <f t="shared" si="207"/>
        <v>6.25426182527234</v>
      </c>
      <c r="K367">
        <f t="shared" si="207"/>
        <v>6.19342484423179</v>
      </c>
      <c r="L367">
        <f t="shared" si="207"/>
        <v>6.2204727202247</v>
      </c>
      <c r="M367">
        <f t="shared" si="207"/>
        <v>6.30938453668708</v>
      </c>
      <c r="N367">
        <f t="shared" si="207"/>
        <v>6.34339517230789</v>
      </c>
      <c r="O367">
        <f t="shared" si="207"/>
        <v>6.32509302788236</v>
      </c>
      <c r="P367">
        <f t="shared" si="207"/>
        <v>6.40021013523875</v>
      </c>
      <c r="Q367">
        <f t="shared" si="207"/>
        <v>6.42218072930335</v>
      </c>
      <c r="R367">
        <f t="shared" si="207"/>
        <v>6.46388766456202</v>
      </c>
      <c r="S367">
        <f t="shared" si="207"/>
        <v>6.47743031702756</v>
      </c>
      <c r="T367">
        <f t="shared" si="207"/>
        <v>6.55138353789237</v>
      </c>
      <c r="U367">
        <f t="shared" si="207"/>
        <v>6.54522607946905</v>
      </c>
      <c r="V367">
        <f t="shared" si="207"/>
        <v>6.49822306983638</v>
      </c>
      <c r="W367">
        <f t="shared" si="207"/>
        <v>6.5135149584299</v>
      </c>
      <c r="X367">
        <f t="shared" si="207"/>
        <v>6.50106885509259</v>
      </c>
      <c r="Y367">
        <f t="shared" si="207"/>
        <v>6.52088234880155</v>
      </c>
      <c r="Z367">
        <f t="shared" si="207"/>
        <v>6.53818705653903</v>
      </c>
      <c r="AA367">
        <f t="shared" si="207"/>
        <v>6.53591719586178</v>
      </c>
      <c r="AB367">
        <f t="shared" si="207"/>
        <v>6.56013174187232</v>
      </c>
      <c r="AC367">
        <f t="shared" si="207"/>
        <v>6.53208156261848</v>
      </c>
      <c r="AD367">
        <f t="shared" si="207"/>
        <v>6.54640493620136</v>
      </c>
      <c r="AE367">
        <f t="shared" si="207"/>
        <v>6.58592225408014</v>
      </c>
      <c r="AF367">
        <f t="shared" si="207"/>
        <v>6.63714713761181</v>
      </c>
      <c r="AG367">
        <f t="shared" si="207"/>
        <v>6.5071315066567</v>
      </c>
      <c r="AH367">
        <f t="shared" si="207"/>
        <v>6.54682681948535</v>
      </c>
      <c r="AI367">
        <f t="shared" si="207"/>
        <v>6.54298828504233</v>
      </c>
      <c r="AJ367">
        <f t="shared" si="207"/>
        <v>6.56080422191413</v>
      </c>
      <c r="AK367">
        <f t="shared" si="207"/>
        <v>6.57146207456111</v>
      </c>
      <c r="AL367">
        <f t="shared" si="207"/>
        <v>6.55845741418756</v>
      </c>
      <c r="AM367">
        <f t="shared" si="207"/>
        <v>6.59119803043053</v>
      </c>
      <c r="AN367">
        <f t="shared" si="207"/>
        <v>6.63031622652178</v>
      </c>
      <c r="AO367">
        <f t="shared" si="207"/>
        <v>6.66877205816292</v>
      </c>
      <c r="AP367">
        <f t="shared" si="207"/>
        <v>6.70378432439377</v>
      </c>
      <c r="AQ367">
        <f t="shared" si="207"/>
        <v>6.6521146144443</v>
      </c>
      <c r="AR367">
        <f t="shared" si="207"/>
        <v>6.70217036875061</v>
      </c>
      <c r="AS367">
        <f t="shared" si="207"/>
        <v>6.74132840465712</v>
      </c>
      <c r="AT367">
        <f t="shared" si="207"/>
        <v>6.75094224145174</v>
      </c>
      <c r="AU367">
        <f t="shared" si="207"/>
        <v>6.75998510256549</v>
      </c>
      <c r="AV367">
        <f t="shared" si="207"/>
        <v>6.77143026251583</v>
      </c>
      <c r="AW367">
        <f t="shared" si="207"/>
        <v>6.791555817809</v>
      </c>
      <c r="AX367">
        <f t="shared" si="207"/>
        <v>6.82592556653083</v>
      </c>
      <c r="AY367">
        <f t="shared" si="207"/>
        <v>6.89785819200511</v>
      </c>
      <c r="AZ367">
        <f t="shared" si="207"/>
        <v>6.93469817414869</v>
      </c>
      <c r="BA367">
        <f t="shared" si="207"/>
        <v>6.94554092798781</v>
      </c>
      <c r="BB367">
        <f t="shared" si="207"/>
        <v>6.97016601055407</v>
      </c>
      <c r="BC367">
        <f t="shared" si="207"/>
        <v>6.99331352378492</v>
      </c>
    </row>
    <row r="368" spans="1:55">
      <c r="A368">
        <f>VLOOKUP(C368,SelectCntr!$A$2:$C$52,3,0)</f>
        <v>1</v>
      </c>
      <c r="B368" t="str">
        <f t="shared" si="205"/>
        <v>Cape Verde</v>
      </c>
      <c r="C368">
        <f t="shared" si="205"/>
        <v>35</v>
      </c>
      <c r="D368" t="str">
        <f t="shared" si="205"/>
        <v>Cape Verde</v>
      </c>
      <c r="F368" s="16" t="s">
        <v>192</v>
      </c>
      <c r="G368">
        <f t="shared" si="208"/>
        <v>5.87278472788244</v>
      </c>
      <c r="H368">
        <f t="shared" si="207"/>
        <v>5.94583386021381</v>
      </c>
      <c r="I368">
        <f t="shared" si="207"/>
        <v>5.98810364243194</v>
      </c>
      <c r="J368">
        <f t="shared" si="207"/>
        <v>6.03204035748125</v>
      </c>
      <c r="K368">
        <f t="shared" si="207"/>
        <v>6.12018470479393</v>
      </c>
      <c r="L368">
        <f t="shared" si="207"/>
        <v>6.15262357800369</v>
      </c>
      <c r="M368">
        <f t="shared" si="207"/>
        <v>6.10546265116139</v>
      </c>
      <c r="N368">
        <f t="shared" si="207"/>
        <v>5.83831336761381</v>
      </c>
      <c r="O368">
        <f t="shared" si="207"/>
        <v>5.8466555145738</v>
      </c>
      <c r="P368">
        <f t="shared" si="207"/>
        <v>5.70194745871047</v>
      </c>
      <c r="Q368">
        <f t="shared" si="207"/>
        <v>5.59461843847997</v>
      </c>
      <c r="R368">
        <f t="shared" si="207"/>
        <v>5.55576572155424</v>
      </c>
      <c r="S368">
        <f t="shared" si="207"/>
        <v>5.55979366292403</v>
      </c>
      <c r="T368">
        <f t="shared" si="207"/>
        <v>5.56673613992423</v>
      </c>
      <c r="U368">
        <f t="shared" si="207"/>
        <v>5.59842195899838</v>
      </c>
      <c r="V368">
        <f t="shared" si="207"/>
        <v>5.73692097251759</v>
      </c>
      <c r="W368">
        <f t="shared" si="207"/>
        <v>5.78595965485837</v>
      </c>
      <c r="X368">
        <f t="shared" si="207"/>
        <v>5.91305245370454</v>
      </c>
      <c r="Y368">
        <f t="shared" si="207"/>
        <v>6.03998256540555</v>
      </c>
      <c r="Z368">
        <f t="shared" si="207"/>
        <v>6.26481222845696</v>
      </c>
      <c r="AA368">
        <f t="shared" si="207"/>
        <v>5.99601301067563</v>
      </c>
      <c r="AB368">
        <f t="shared" si="207"/>
        <v>6.07238598946021</v>
      </c>
      <c r="AC368">
        <f t="shared" si="207"/>
        <v>5.9413735372055</v>
      </c>
      <c r="AD368">
        <f t="shared" si="207"/>
        <v>6.11317636292716</v>
      </c>
      <c r="AE368">
        <f t="shared" si="207"/>
        <v>6.15600999326167</v>
      </c>
      <c r="AF368">
        <f t="shared" si="207"/>
        <v>6.40834049373747</v>
      </c>
      <c r="AG368">
        <f t="shared" si="207"/>
        <v>6.75123512750614</v>
      </c>
      <c r="AH368">
        <f t="shared" si="207"/>
        <v>6.77111702423951</v>
      </c>
      <c r="AI368">
        <f t="shared" si="207"/>
        <v>6.79323529612661</v>
      </c>
      <c r="AJ368">
        <f t="shared" si="207"/>
        <v>6.7337869717462</v>
      </c>
      <c r="AK368">
        <f t="shared" si="207"/>
        <v>6.65138185705772</v>
      </c>
      <c r="AL368">
        <f t="shared" si="207"/>
        <v>6.81760529186514</v>
      </c>
      <c r="AM368">
        <f t="shared" si="207"/>
        <v>6.83461516409528</v>
      </c>
      <c r="AN368">
        <f t="shared" si="207"/>
        <v>6.63804409185159</v>
      </c>
      <c r="AO368">
        <f t="shared" si="207"/>
        <v>6.82685506089447</v>
      </c>
      <c r="AP368">
        <f t="shared" si="207"/>
        <v>6.69002561751201</v>
      </c>
      <c r="AQ368">
        <f t="shared" si="207"/>
        <v>6.75630096070262</v>
      </c>
      <c r="AR368">
        <f t="shared" si="207"/>
        <v>6.87245373299326</v>
      </c>
      <c r="AS368">
        <f t="shared" si="207"/>
        <v>7.03762999410312</v>
      </c>
      <c r="AT368">
        <f t="shared" si="207"/>
        <v>6.96337918273013</v>
      </c>
      <c r="AU368">
        <f t="shared" si="207"/>
        <v>7.01604578374087</v>
      </c>
      <c r="AV368">
        <f t="shared" si="207"/>
        <v>6.97642809925816</v>
      </c>
      <c r="AW368">
        <f t="shared" si="207"/>
        <v>7.03715683201708</v>
      </c>
      <c r="AX368">
        <f t="shared" si="207"/>
        <v>7.08057101395728</v>
      </c>
      <c r="AY368">
        <f t="shared" si="207"/>
        <v>7.04636566342824</v>
      </c>
      <c r="AZ368">
        <f t="shared" si="207"/>
        <v>7.09946886675919</v>
      </c>
      <c r="BA368">
        <f t="shared" si="207"/>
        <v>7.17032931165653</v>
      </c>
      <c r="BB368">
        <f t="shared" si="207"/>
        <v>7.2718721598578</v>
      </c>
      <c r="BC368">
        <f t="shared" si="207"/>
        <v>7.29770480726027</v>
      </c>
    </row>
    <row r="369" spans="1:55">
      <c r="A369">
        <f>VLOOKUP(C369,SelectCntr!$A$2:$C$52,3,0)</f>
        <v>1</v>
      </c>
      <c r="B369" t="str">
        <f t="shared" si="205"/>
        <v>Central African Republic</v>
      </c>
      <c r="C369">
        <f t="shared" si="205"/>
        <v>37</v>
      </c>
      <c r="D369" t="str">
        <f t="shared" si="205"/>
        <v>Central African Republic</v>
      </c>
      <c r="F369" s="16" t="s">
        <v>192</v>
      </c>
      <c r="G369">
        <f t="shared" si="208"/>
        <v>5.93577283696748</v>
      </c>
      <c r="H369">
        <f t="shared" si="207"/>
        <v>5.94275708952977</v>
      </c>
      <c r="I369">
        <f t="shared" si="207"/>
        <v>5.96462141806751</v>
      </c>
      <c r="J369">
        <f t="shared" si="207"/>
        <v>5.93740095750048</v>
      </c>
      <c r="K369">
        <f t="shared" si="207"/>
        <v>5.98942922602141</v>
      </c>
      <c r="L369">
        <f t="shared" si="207"/>
        <v>5.98026465584369</v>
      </c>
      <c r="M369">
        <f t="shared" si="207"/>
        <v>6.05201132644202</v>
      </c>
      <c r="N369">
        <f t="shared" si="207"/>
        <v>6.06499896227645</v>
      </c>
      <c r="O369">
        <f t="shared" si="207"/>
        <v>6.1055662859969</v>
      </c>
      <c r="P369">
        <f t="shared" si="207"/>
        <v>6.10699922582985</v>
      </c>
      <c r="Q369">
        <f t="shared" si="207"/>
        <v>6.10268586836265</v>
      </c>
      <c r="R369">
        <f t="shared" si="207"/>
        <v>6.14242287217337</v>
      </c>
      <c r="S369">
        <f t="shared" si="207"/>
        <v>6.16312822199652</v>
      </c>
      <c r="T369">
        <f t="shared" si="207"/>
        <v>6.22540433134432</v>
      </c>
      <c r="U369">
        <f t="shared" si="207"/>
        <v>6.22663964244889</v>
      </c>
      <c r="V369">
        <f t="shared" si="207"/>
        <v>6.23409347580116</v>
      </c>
      <c r="W369">
        <f t="shared" si="207"/>
        <v>6.23054593597529</v>
      </c>
      <c r="X369">
        <f t="shared" si="207"/>
        <v>6.21584687487502</v>
      </c>
      <c r="Y369">
        <f t="shared" si="207"/>
        <v>6.23369685673949</v>
      </c>
      <c r="Z369">
        <f t="shared" si="207"/>
        <v>6.24015372268176</v>
      </c>
      <c r="AA369">
        <f t="shared" si="207"/>
        <v>6.2405125674314</v>
      </c>
      <c r="AB369">
        <f t="shared" si="207"/>
        <v>6.25811039153612</v>
      </c>
      <c r="AC369">
        <f t="shared" si="207"/>
        <v>6.23059836052417</v>
      </c>
      <c r="AD369">
        <f t="shared" si="207"/>
        <v>6.19167843514249</v>
      </c>
      <c r="AE369">
        <f t="shared" si="207"/>
        <v>6.1646927146537</v>
      </c>
      <c r="AF369">
        <f t="shared" si="207"/>
        <v>6.23114139876605</v>
      </c>
      <c r="AG369">
        <f t="shared" si="207"/>
        <v>6.21629743374363</v>
      </c>
      <c r="AH369">
        <f t="shared" si="207"/>
        <v>6.27151849119802</v>
      </c>
      <c r="AI369">
        <f t="shared" si="207"/>
        <v>6.26869962674075</v>
      </c>
      <c r="AJ369">
        <f t="shared" si="207"/>
        <v>6.25792962546623</v>
      </c>
      <c r="AK369">
        <f t="shared" si="207"/>
        <v>6.25630712758994</v>
      </c>
      <c r="AL369">
        <f t="shared" si="207"/>
        <v>6.27062653292654</v>
      </c>
      <c r="AM369">
        <f t="shared" si="207"/>
        <v>6.26224425491005</v>
      </c>
      <c r="AN369">
        <f t="shared" si="207"/>
        <v>6.2936690353352</v>
      </c>
      <c r="AO369">
        <f t="shared" si="207"/>
        <v>6.32589229437315</v>
      </c>
      <c r="AP369">
        <f t="shared" si="207"/>
        <v>6.44467265300113</v>
      </c>
      <c r="AQ369">
        <f t="shared" si="207"/>
        <v>6.42006249362234</v>
      </c>
      <c r="AR369">
        <f t="shared" si="207"/>
        <v>6.42879404306351</v>
      </c>
      <c r="AS369">
        <f t="shared" si="207"/>
        <v>6.39071120814651</v>
      </c>
      <c r="AT369">
        <f t="shared" si="207"/>
        <v>6.48701428827888</v>
      </c>
      <c r="AU369">
        <f t="shared" si="207"/>
        <v>6.5097995928961</v>
      </c>
      <c r="AV369">
        <f t="shared" si="207"/>
        <v>6.50975638612088</v>
      </c>
      <c r="AW369">
        <f t="shared" si="207"/>
        <v>6.48979619519752</v>
      </c>
      <c r="AX369">
        <f t="shared" si="207"/>
        <v>6.51957753544967</v>
      </c>
      <c r="AY369">
        <f t="shared" si="207"/>
        <v>6.52187851732507</v>
      </c>
      <c r="AZ369">
        <f t="shared" si="207"/>
        <v>6.53933475990691</v>
      </c>
      <c r="BA369">
        <f t="shared" si="207"/>
        <v>6.5743217568469</v>
      </c>
      <c r="BB369">
        <f t="shared" si="207"/>
        <v>6.59597438895243</v>
      </c>
      <c r="BC369">
        <f t="shared" si="207"/>
        <v>6.61236835912202</v>
      </c>
    </row>
    <row r="370" spans="1:55">
      <c r="A370">
        <f>VLOOKUP(C370,SelectCntr!$A$2:$C$52,3,0)</f>
        <v>1</v>
      </c>
      <c r="B370" t="str">
        <f t="shared" si="205"/>
        <v>Chad</v>
      </c>
      <c r="C370">
        <f t="shared" si="205"/>
        <v>39</v>
      </c>
      <c r="D370" t="str">
        <f t="shared" si="205"/>
        <v>Chad</v>
      </c>
      <c r="F370" s="16" t="s">
        <v>192</v>
      </c>
      <c r="G370">
        <f t="shared" si="208"/>
        <v>6.3607513126885</v>
      </c>
      <c r="H370">
        <f t="shared" si="207"/>
        <v>6.43147969178901</v>
      </c>
      <c r="I370">
        <f t="shared" si="207"/>
        <v>6.48056289489189</v>
      </c>
      <c r="J370">
        <f t="shared" si="207"/>
        <v>6.44020536614214</v>
      </c>
      <c r="K370">
        <f t="shared" si="207"/>
        <v>6.39619093707571</v>
      </c>
      <c r="L370">
        <f t="shared" si="207"/>
        <v>6.42209137809215</v>
      </c>
      <c r="M370">
        <f t="shared" si="207"/>
        <v>6.378788451513</v>
      </c>
      <c r="N370">
        <f t="shared" si="207"/>
        <v>6.44162336638243</v>
      </c>
      <c r="O370">
        <f t="shared" si="207"/>
        <v>6.38481162845888</v>
      </c>
      <c r="P370">
        <f t="shared" si="207"/>
        <v>6.32135217649897</v>
      </c>
      <c r="Q370">
        <f t="shared" si="207"/>
        <v>6.30934709330293</v>
      </c>
      <c r="R370">
        <f t="shared" si="207"/>
        <v>6.24433720883293</v>
      </c>
      <c r="S370">
        <f t="shared" si="207"/>
        <v>6.17031694986355</v>
      </c>
      <c r="T370">
        <f t="shared" si="207"/>
        <v>6.20088910767281</v>
      </c>
      <c r="U370">
        <f t="shared" si="207"/>
        <v>6.26708429244378</v>
      </c>
      <c r="V370">
        <f t="shared" si="207"/>
        <v>6.25720589679849</v>
      </c>
      <c r="W370">
        <f t="shared" si="207"/>
        <v>6.24940549420983</v>
      </c>
      <c r="X370">
        <f t="shared" si="207"/>
        <v>6.29251419204401</v>
      </c>
      <c r="Y370">
        <f t="shared" si="207"/>
        <v>6.25065390848826</v>
      </c>
      <c r="Z370">
        <f t="shared" si="207"/>
        <v>6.26200366892893</v>
      </c>
      <c r="AA370">
        <f t="shared" si="207"/>
        <v>6.18854284537875</v>
      </c>
      <c r="AB370">
        <f t="shared" si="207"/>
        <v>6.20420187646301</v>
      </c>
      <c r="AC370">
        <f t="shared" si="207"/>
        <v>6.24321044372912</v>
      </c>
      <c r="AD370">
        <f t="shared" si="207"/>
        <v>6.00852253001256</v>
      </c>
      <c r="AE370">
        <f t="shared" si="207"/>
        <v>6.14066972178357</v>
      </c>
      <c r="AF370">
        <f t="shared" si="207"/>
        <v>6.11028546557679</v>
      </c>
      <c r="AG370">
        <f t="shared" si="207"/>
        <v>6.09744508582279</v>
      </c>
      <c r="AH370">
        <f t="shared" si="207"/>
        <v>6.17545998458642</v>
      </c>
      <c r="AI370">
        <f t="shared" si="207"/>
        <v>6.13769133414486</v>
      </c>
      <c r="AJ370">
        <f t="shared" si="207"/>
        <v>6.08968448915638</v>
      </c>
      <c r="AK370">
        <f t="shared" si="207"/>
        <v>6.20450508720231</v>
      </c>
      <c r="AL370">
        <f t="shared" ref="H370:BC375" si="209">IF(ISERROR(LN(AL249)),0,LN(AL249))</f>
        <v>6.14170461750597</v>
      </c>
      <c r="AM370">
        <f t="shared" si="209"/>
        <v>5.95623813835272</v>
      </c>
      <c r="AN370">
        <f t="shared" si="209"/>
        <v>6.12254290436235</v>
      </c>
      <c r="AO370">
        <f t="shared" si="209"/>
        <v>6.1116835632921</v>
      </c>
      <c r="AP370">
        <f t="shared" si="209"/>
        <v>6.15607003867828</v>
      </c>
      <c r="AQ370">
        <f t="shared" si="209"/>
        <v>6.25494181909888</v>
      </c>
      <c r="AR370">
        <f t="shared" si="209"/>
        <v>6.30269850039227</v>
      </c>
      <c r="AS370">
        <f t="shared" si="209"/>
        <v>6.22306673781897</v>
      </c>
      <c r="AT370">
        <f t="shared" si="209"/>
        <v>6.13202273441275</v>
      </c>
      <c r="AU370">
        <f t="shared" si="209"/>
        <v>6.2643582438801</v>
      </c>
      <c r="AV370">
        <f t="shared" si="209"/>
        <v>6.23172345348473</v>
      </c>
      <c r="AW370">
        <f t="shared" si="209"/>
        <v>6.23521136211107</v>
      </c>
      <c r="AX370">
        <f t="shared" si="209"/>
        <v>6.20500445250727</v>
      </c>
      <c r="AY370">
        <f t="shared" si="209"/>
        <v>6.27559859111061</v>
      </c>
      <c r="AZ370">
        <f t="shared" si="209"/>
        <v>6.23343542456645</v>
      </c>
      <c r="BA370">
        <f t="shared" si="209"/>
        <v>6.16755253422715</v>
      </c>
      <c r="BB370">
        <f t="shared" si="209"/>
        <v>6.22409497338073</v>
      </c>
      <c r="BC370">
        <f t="shared" si="209"/>
        <v>6.25338705041382</v>
      </c>
    </row>
    <row r="371" spans="1:55">
      <c r="A371">
        <f>VLOOKUP(C371,SelectCntr!$A$2:$C$52,3,0)</f>
        <v>2</v>
      </c>
      <c r="B371" t="str">
        <f t="shared" si="205"/>
        <v>Comoros</v>
      </c>
      <c r="C371">
        <f t="shared" si="205"/>
        <v>45</v>
      </c>
      <c r="D371" t="str">
        <f t="shared" si="205"/>
        <v>Comoros</v>
      </c>
      <c r="F371" s="16" t="s">
        <v>192</v>
      </c>
      <c r="G371">
        <f t="shared" si="208"/>
        <v>6.00706649063558</v>
      </c>
      <c r="H371">
        <f t="shared" si="209"/>
        <v>5.99884522457768</v>
      </c>
      <c r="I371">
        <f t="shared" si="209"/>
        <v>6.09334160896242</v>
      </c>
      <c r="J371">
        <f t="shared" si="209"/>
        <v>6.09298927423057</v>
      </c>
      <c r="K371">
        <f t="shared" si="209"/>
        <v>6.09089354889029</v>
      </c>
      <c r="L371">
        <f t="shared" si="209"/>
        <v>6.08841567691396</v>
      </c>
      <c r="M371">
        <f t="shared" si="209"/>
        <v>6.07851440076281</v>
      </c>
      <c r="N371">
        <f t="shared" si="209"/>
        <v>6.06956937554837</v>
      </c>
      <c r="O371">
        <f t="shared" si="209"/>
        <v>6.09663273658001</v>
      </c>
      <c r="P371">
        <f t="shared" si="209"/>
        <v>6.04604905860237</v>
      </c>
      <c r="Q371">
        <f t="shared" si="209"/>
        <v>6.05696331850791</v>
      </c>
      <c r="R371">
        <f t="shared" si="209"/>
        <v>6.03114659900116</v>
      </c>
      <c r="S371">
        <f t="shared" si="209"/>
        <v>6.0134638016826</v>
      </c>
      <c r="T371">
        <f t="shared" si="209"/>
        <v>6.05577250038699</v>
      </c>
      <c r="U371">
        <f t="shared" si="209"/>
        <v>6.03357982262679</v>
      </c>
      <c r="V371">
        <f t="shared" si="209"/>
        <v>5.99867349074017</v>
      </c>
      <c r="W371">
        <f t="shared" si="209"/>
        <v>6.02481716458133</v>
      </c>
      <c r="X371">
        <f t="shared" si="209"/>
        <v>5.9955645223196</v>
      </c>
      <c r="Y371">
        <f t="shared" si="209"/>
        <v>5.96446662449522</v>
      </c>
      <c r="Z371">
        <f t="shared" si="209"/>
        <v>5.95641014282412</v>
      </c>
      <c r="AA371">
        <f t="shared" si="209"/>
        <v>5.85475350156608</v>
      </c>
      <c r="AB371">
        <f t="shared" si="209"/>
        <v>5.90246101510443</v>
      </c>
      <c r="AC371">
        <f t="shared" si="209"/>
        <v>5.89840621595321</v>
      </c>
      <c r="AD371">
        <f t="shared" si="209"/>
        <v>5.81894098664028</v>
      </c>
      <c r="AE371">
        <f t="shared" si="209"/>
        <v>5.8357605782183</v>
      </c>
      <c r="AF371">
        <f t="shared" si="209"/>
        <v>5.85472243070899</v>
      </c>
      <c r="AG371">
        <f t="shared" si="209"/>
        <v>5.905772645548</v>
      </c>
      <c r="AH371">
        <f t="shared" si="209"/>
        <v>5.91722537970573</v>
      </c>
      <c r="AI371">
        <f t="shared" si="209"/>
        <v>5.89754922736722</v>
      </c>
      <c r="AJ371">
        <f t="shared" si="209"/>
        <v>5.95330105267977</v>
      </c>
      <c r="AK371">
        <f t="shared" si="209"/>
        <v>5.94447167987583</v>
      </c>
      <c r="AL371">
        <f t="shared" si="209"/>
        <v>5.9581680947879</v>
      </c>
      <c r="AM371">
        <f t="shared" si="209"/>
        <v>5.96685382771599</v>
      </c>
      <c r="AN371">
        <f t="shared" si="209"/>
        <v>5.94912817451388</v>
      </c>
      <c r="AO371">
        <f t="shared" si="209"/>
        <v>5.92855627533886</v>
      </c>
      <c r="AP371">
        <f t="shared" si="209"/>
        <v>5.93455278216458</v>
      </c>
      <c r="AQ371">
        <f t="shared" si="209"/>
        <v>5.89582255125251</v>
      </c>
      <c r="AR371">
        <f t="shared" si="209"/>
        <v>5.9280378820669</v>
      </c>
      <c r="AS371">
        <f t="shared" si="209"/>
        <v>5.92455995557912</v>
      </c>
      <c r="AT371">
        <f t="shared" si="209"/>
        <v>5.92722227837963</v>
      </c>
      <c r="AU371">
        <f t="shared" si="209"/>
        <v>5.92066403633161</v>
      </c>
      <c r="AV371">
        <f t="shared" si="209"/>
        <v>5.89236525322484</v>
      </c>
      <c r="AW371">
        <f t="shared" si="209"/>
        <v>5.90695127575382</v>
      </c>
      <c r="AX371">
        <f t="shared" si="209"/>
        <v>5.97911225490655</v>
      </c>
      <c r="AY371">
        <f t="shared" si="209"/>
        <v>5.83690780194137</v>
      </c>
      <c r="AZ371">
        <f t="shared" si="209"/>
        <v>5.85159884935042</v>
      </c>
      <c r="BA371">
        <f t="shared" si="209"/>
        <v>5.81090728668602</v>
      </c>
      <c r="BB371">
        <f t="shared" si="209"/>
        <v>5.77347140013765</v>
      </c>
      <c r="BC371">
        <f t="shared" si="209"/>
        <v>5.74128043216316</v>
      </c>
    </row>
    <row r="372" spans="1:55">
      <c r="A372">
        <f>VLOOKUP(C372,SelectCntr!$A$2:$C$52,3,0)</f>
        <v>1</v>
      </c>
      <c r="B372" t="str">
        <f t="shared" si="205"/>
        <v>Congo</v>
      </c>
      <c r="C372">
        <f t="shared" si="205"/>
        <v>46</v>
      </c>
      <c r="D372" t="str">
        <f t="shared" si="205"/>
        <v>Congo</v>
      </c>
      <c r="F372" s="16" t="s">
        <v>192</v>
      </c>
      <c r="G372">
        <f t="shared" si="208"/>
        <v>6.12349452337798</v>
      </c>
      <c r="H372">
        <f t="shared" si="209"/>
        <v>6.12929836418405</v>
      </c>
      <c r="I372">
        <f t="shared" si="209"/>
        <v>6.13302031864606</v>
      </c>
      <c r="J372">
        <f t="shared" si="209"/>
        <v>6.14781005096751</v>
      </c>
      <c r="K372">
        <f t="shared" si="209"/>
        <v>6.16716012106946</v>
      </c>
      <c r="L372">
        <f t="shared" si="209"/>
        <v>6.16816314398545</v>
      </c>
      <c r="M372">
        <f t="shared" si="209"/>
        <v>6.22458719433265</v>
      </c>
      <c r="N372">
        <f t="shared" si="209"/>
        <v>6.19989620918686</v>
      </c>
      <c r="O372">
        <f t="shared" si="209"/>
        <v>6.17113879612053</v>
      </c>
      <c r="P372">
        <f t="shared" si="209"/>
        <v>6.14478676950604</v>
      </c>
      <c r="Q372">
        <f t="shared" si="209"/>
        <v>6.15811693205285</v>
      </c>
      <c r="R372">
        <f t="shared" si="209"/>
        <v>6.10527839536696</v>
      </c>
      <c r="S372">
        <f t="shared" si="209"/>
        <v>6.11816566129053</v>
      </c>
      <c r="T372">
        <f t="shared" si="209"/>
        <v>6.07199681715843</v>
      </c>
      <c r="U372">
        <f t="shared" si="209"/>
        <v>6.08514299775401</v>
      </c>
      <c r="V372">
        <f t="shared" si="209"/>
        <v>6.09477698182129</v>
      </c>
      <c r="W372">
        <f t="shared" si="209"/>
        <v>6.10021132916484</v>
      </c>
      <c r="X372">
        <f t="shared" si="209"/>
        <v>6.07309159236293</v>
      </c>
      <c r="Y372">
        <f t="shared" si="209"/>
        <v>6.08564946548795</v>
      </c>
      <c r="Z372">
        <f t="shared" si="209"/>
        <v>6.09034631234818</v>
      </c>
      <c r="AA372">
        <f t="shared" si="209"/>
        <v>6.11447788416855</v>
      </c>
      <c r="AB372">
        <f t="shared" si="209"/>
        <v>6.14022009454968</v>
      </c>
      <c r="AC372">
        <f t="shared" si="209"/>
        <v>6.12063548521516</v>
      </c>
      <c r="AD372">
        <f t="shared" si="209"/>
        <v>6.14171553937363</v>
      </c>
      <c r="AE372">
        <f t="shared" si="209"/>
        <v>6.17599414950706</v>
      </c>
      <c r="AF372">
        <f t="shared" si="209"/>
        <v>6.15314120161704</v>
      </c>
      <c r="AG372">
        <f t="shared" si="209"/>
        <v>6.16589055342567</v>
      </c>
      <c r="AH372">
        <f t="shared" si="209"/>
        <v>6.18037583547805</v>
      </c>
      <c r="AI372">
        <f t="shared" si="209"/>
        <v>6.15212254750518</v>
      </c>
      <c r="AJ372">
        <f t="shared" si="209"/>
        <v>6.14285014202898</v>
      </c>
      <c r="AK372">
        <f t="shared" si="209"/>
        <v>6.10024454153708</v>
      </c>
      <c r="AL372">
        <f t="shared" si="209"/>
        <v>6.11076357384215</v>
      </c>
      <c r="AM372">
        <f t="shared" si="209"/>
        <v>6.12050195537936</v>
      </c>
      <c r="AN372">
        <f t="shared" si="209"/>
        <v>6.17272599282648</v>
      </c>
      <c r="AO372">
        <f t="shared" si="209"/>
        <v>6.22316843124412</v>
      </c>
      <c r="AP372">
        <f t="shared" si="209"/>
        <v>6.24526728590957</v>
      </c>
      <c r="AQ372">
        <f t="shared" si="209"/>
        <v>6.24695004988543</v>
      </c>
      <c r="AR372">
        <f t="shared" si="209"/>
        <v>6.23795859573716</v>
      </c>
      <c r="AS372">
        <f t="shared" si="209"/>
        <v>6.2976316553407</v>
      </c>
      <c r="AT372">
        <f t="shared" si="209"/>
        <v>6.30838925648419</v>
      </c>
      <c r="AU372">
        <f t="shared" si="209"/>
        <v>6.31826358992352</v>
      </c>
      <c r="AV372">
        <f t="shared" si="209"/>
        <v>6.34784596971267</v>
      </c>
      <c r="AW372">
        <f t="shared" si="209"/>
        <v>6.37188207185772</v>
      </c>
      <c r="AX372">
        <f t="shared" si="209"/>
        <v>6.43461616725268</v>
      </c>
      <c r="AY372">
        <f t="shared" si="209"/>
        <v>6.45873159218333</v>
      </c>
      <c r="AZ372">
        <f t="shared" si="209"/>
        <v>6.51236208544202</v>
      </c>
      <c r="BA372">
        <f t="shared" si="209"/>
        <v>6.46712568611159</v>
      </c>
      <c r="BB372">
        <f t="shared" si="209"/>
        <v>6.5131355863208</v>
      </c>
      <c r="BC372">
        <f t="shared" si="209"/>
        <v>6.59599812555694</v>
      </c>
    </row>
    <row r="373" spans="1:55">
      <c r="A373">
        <f>VLOOKUP(C373,SelectCntr!$A$2:$C$52,3,0)</f>
        <v>1</v>
      </c>
      <c r="B373" t="str">
        <f t="shared" si="205"/>
        <v>Benin</v>
      </c>
      <c r="C373">
        <f t="shared" si="205"/>
        <v>53</v>
      </c>
      <c r="D373" t="str">
        <f t="shared" si="205"/>
        <v>Benin</v>
      </c>
      <c r="F373" s="16" t="s">
        <v>192</v>
      </c>
      <c r="G373">
        <f t="shared" si="208"/>
        <v>6.32376666980606</v>
      </c>
      <c r="H373">
        <f t="shared" si="209"/>
        <v>6.2447884252813</v>
      </c>
      <c r="I373">
        <f t="shared" si="209"/>
        <v>6.24398894502966</v>
      </c>
      <c r="J373">
        <f t="shared" si="209"/>
        <v>6.2843450550798</v>
      </c>
      <c r="K373">
        <f t="shared" si="209"/>
        <v>6.29544903302454</v>
      </c>
      <c r="L373">
        <f t="shared" si="209"/>
        <v>6.25820762723203</v>
      </c>
      <c r="M373">
        <f t="shared" si="209"/>
        <v>6.3471060581446</v>
      </c>
      <c r="N373">
        <f t="shared" si="209"/>
        <v>6.39854735705563</v>
      </c>
      <c r="O373">
        <f t="shared" si="209"/>
        <v>6.36298764731927</v>
      </c>
      <c r="P373">
        <f t="shared" si="209"/>
        <v>6.37835588088614</v>
      </c>
      <c r="Q373">
        <f t="shared" si="209"/>
        <v>6.40332574411857</v>
      </c>
      <c r="R373">
        <f t="shared" si="209"/>
        <v>6.40283033453325</v>
      </c>
      <c r="S373">
        <f t="shared" si="209"/>
        <v>6.41641613030017</v>
      </c>
      <c r="T373">
        <f t="shared" si="209"/>
        <v>6.34625811627144</v>
      </c>
      <c r="U373">
        <f t="shared" si="209"/>
        <v>6.36210532973581</v>
      </c>
      <c r="V373">
        <f t="shared" si="209"/>
        <v>6.49164544558194</v>
      </c>
      <c r="W373">
        <f t="shared" si="209"/>
        <v>6.47516988191777</v>
      </c>
      <c r="X373">
        <f t="shared" si="209"/>
        <v>6.56241617173063</v>
      </c>
      <c r="Y373">
        <f t="shared" si="209"/>
        <v>6.61668224896601</v>
      </c>
      <c r="Z373">
        <f t="shared" si="209"/>
        <v>6.56933705867561</v>
      </c>
      <c r="AA373">
        <f t="shared" si="209"/>
        <v>6.52731319693364</v>
      </c>
      <c r="AB373">
        <f t="shared" si="209"/>
        <v>6.53871994200071</v>
      </c>
      <c r="AC373">
        <f t="shared" si="209"/>
        <v>6.53656458220052</v>
      </c>
      <c r="AD373">
        <f t="shared" si="209"/>
        <v>6.74882161025094</v>
      </c>
      <c r="AE373">
        <f t="shared" si="209"/>
        <v>6.73585124321611</v>
      </c>
      <c r="AF373">
        <f t="shared" si="209"/>
        <v>6.78787941574879</v>
      </c>
      <c r="AG373">
        <f t="shared" si="209"/>
        <v>6.59845341899404</v>
      </c>
      <c r="AH373">
        <f t="shared" si="209"/>
        <v>6.72671119333612</v>
      </c>
      <c r="AI373">
        <f t="shared" si="209"/>
        <v>6.70589450367512</v>
      </c>
      <c r="AJ373">
        <f t="shared" si="209"/>
        <v>6.70883424425871</v>
      </c>
      <c r="AK373">
        <f t="shared" si="209"/>
        <v>6.74742655544042</v>
      </c>
      <c r="AL373">
        <f t="shared" si="209"/>
        <v>6.69720929061351</v>
      </c>
      <c r="AM373">
        <f t="shared" si="209"/>
        <v>6.78431291270687</v>
      </c>
      <c r="AN373">
        <f t="shared" si="209"/>
        <v>6.78953908564638</v>
      </c>
      <c r="AO373">
        <f t="shared" si="209"/>
        <v>6.85947195229316</v>
      </c>
      <c r="AP373">
        <f t="shared" si="209"/>
        <v>6.95044994394101</v>
      </c>
      <c r="AQ373">
        <f t="shared" si="209"/>
        <v>6.98946059266367</v>
      </c>
      <c r="AR373">
        <f t="shared" si="209"/>
        <v>6.99818008860971</v>
      </c>
      <c r="AS373">
        <f t="shared" si="209"/>
        <v>7.02342529851943</v>
      </c>
      <c r="AT373">
        <f t="shared" si="209"/>
        <v>7.07231832449791</v>
      </c>
      <c r="AU373">
        <f t="shared" si="209"/>
        <v>7.06376462464819</v>
      </c>
      <c r="AV373">
        <f t="shared" si="209"/>
        <v>7.13034762946203</v>
      </c>
      <c r="AW373">
        <f t="shared" si="209"/>
        <v>7.14499177142771</v>
      </c>
      <c r="AX373">
        <f t="shared" si="209"/>
        <v>7.17722638780329</v>
      </c>
      <c r="AY373">
        <f t="shared" si="209"/>
        <v>7.12875325456155</v>
      </c>
      <c r="AZ373">
        <f t="shared" si="209"/>
        <v>7.04111711983199</v>
      </c>
      <c r="BA373">
        <f t="shared" si="209"/>
        <v>7.06120510339882</v>
      </c>
      <c r="BB373">
        <f t="shared" si="209"/>
        <v>7.20497600467606</v>
      </c>
      <c r="BC373">
        <f t="shared" si="209"/>
        <v>7.1985277417095</v>
      </c>
    </row>
    <row r="374" spans="1:55">
      <c r="A374">
        <f>VLOOKUP(C374,SelectCntr!$A$2:$C$52,3,0)</f>
        <v>1</v>
      </c>
      <c r="B374" t="str">
        <f t="shared" si="205"/>
        <v>Equatorial Guinea</v>
      </c>
      <c r="C374">
        <f t="shared" si="205"/>
        <v>61</v>
      </c>
      <c r="D374" t="str">
        <f t="shared" si="205"/>
        <v>Equatorial Guinea</v>
      </c>
      <c r="F374" s="16" t="s">
        <v>192</v>
      </c>
      <c r="G374">
        <f t="shared" si="208"/>
        <v>6.21735260665325</v>
      </c>
      <c r="H374">
        <f t="shared" si="209"/>
        <v>6.34890412401354</v>
      </c>
      <c r="I374">
        <f t="shared" si="209"/>
        <v>6.35784965710873</v>
      </c>
      <c r="J374">
        <f t="shared" si="209"/>
        <v>6.4254373328389</v>
      </c>
      <c r="K374">
        <f t="shared" si="209"/>
        <v>6.3934013289064</v>
      </c>
      <c r="L374">
        <f t="shared" si="209"/>
        <v>6.42071009830028</v>
      </c>
      <c r="M374">
        <f t="shared" si="209"/>
        <v>6.3619529823988</v>
      </c>
      <c r="N374">
        <f t="shared" si="209"/>
        <v>6.40673808491402</v>
      </c>
      <c r="O374">
        <f t="shared" si="209"/>
        <v>6.21971982962032</v>
      </c>
      <c r="P374">
        <f t="shared" si="209"/>
        <v>6.36511217401472</v>
      </c>
      <c r="Q374">
        <f t="shared" si="209"/>
        <v>6.13811953596986</v>
      </c>
      <c r="R374">
        <f t="shared" si="209"/>
        <v>5.83628352285589</v>
      </c>
      <c r="S374">
        <f t="shared" si="209"/>
        <v>5.95325158259482</v>
      </c>
      <c r="T374">
        <f t="shared" si="209"/>
        <v>6.03333754950583</v>
      </c>
      <c r="U374">
        <f t="shared" si="209"/>
        <v>5.94399824687</v>
      </c>
      <c r="V374">
        <f t="shared" si="209"/>
        <v>5.84543118652007</v>
      </c>
      <c r="W374">
        <f t="shared" si="209"/>
        <v>5.86324948811069</v>
      </c>
      <c r="X374">
        <f t="shared" si="209"/>
        <v>5.92056768232559</v>
      </c>
      <c r="Y374">
        <f t="shared" si="209"/>
        <v>5.94748606056549</v>
      </c>
      <c r="Z374">
        <f t="shared" si="209"/>
        <v>6.00958299431142</v>
      </c>
      <c r="AA374">
        <f t="shared" si="209"/>
        <v>6.05566190089966</v>
      </c>
      <c r="AB374">
        <f t="shared" si="209"/>
        <v>5.9020579593924</v>
      </c>
      <c r="AC374">
        <f t="shared" si="209"/>
        <v>5.84088978313899</v>
      </c>
      <c r="AD374">
        <f t="shared" si="209"/>
        <v>5.81315739371367</v>
      </c>
      <c r="AE374">
        <f t="shared" si="209"/>
        <v>5.74211626979125</v>
      </c>
      <c r="AF374">
        <f t="shared" si="209"/>
        <v>5.72271771240676</v>
      </c>
      <c r="AG374">
        <f t="shared" si="209"/>
        <v>5.77094749402056</v>
      </c>
      <c r="AH374">
        <f t="shared" si="209"/>
        <v>5.74960939932055</v>
      </c>
      <c r="AI374">
        <f t="shared" si="209"/>
        <v>5.66815529701305</v>
      </c>
      <c r="AJ374">
        <f t="shared" si="209"/>
        <v>5.8936628401</v>
      </c>
      <c r="AK374">
        <f t="shared" si="209"/>
        <v>5.83794054775237</v>
      </c>
      <c r="AL374">
        <f t="shared" si="209"/>
        <v>5.76985490647034</v>
      </c>
      <c r="AM374">
        <f t="shared" si="209"/>
        <v>5.66043473852847</v>
      </c>
      <c r="AN374">
        <f t="shared" si="209"/>
        <v>5.69821142960675</v>
      </c>
      <c r="AO374">
        <f t="shared" si="209"/>
        <v>5.6994370033967</v>
      </c>
      <c r="AP374">
        <f t="shared" si="209"/>
        <v>5.69083816500579</v>
      </c>
      <c r="AQ374">
        <f t="shared" si="209"/>
        <v>5.66293377037753</v>
      </c>
      <c r="AR374">
        <f t="shared" si="209"/>
        <v>5.6094444589631</v>
      </c>
      <c r="AS374">
        <f t="shared" si="209"/>
        <v>5.60774497728047</v>
      </c>
      <c r="AT374">
        <f t="shared" si="209"/>
        <v>5.61792280295735</v>
      </c>
      <c r="AU374">
        <f t="shared" si="209"/>
        <v>5.59494051258908</v>
      </c>
      <c r="AV374">
        <f t="shared" si="209"/>
        <v>5.54298754840653</v>
      </c>
      <c r="AW374">
        <f t="shared" si="209"/>
        <v>5.5621887903061</v>
      </c>
      <c r="AX374">
        <f t="shared" si="209"/>
        <v>5.55162555967375</v>
      </c>
      <c r="AY374">
        <f t="shared" si="209"/>
        <v>5.56708725365183</v>
      </c>
      <c r="AZ374">
        <f t="shared" si="209"/>
        <v>5.56913068550206</v>
      </c>
      <c r="BA374">
        <f t="shared" si="209"/>
        <v>5.65240411551305</v>
      </c>
      <c r="BB374">
        <f t="shared" si="209"/>
        <v>5.6005236279711</v>
      </c>
      <c r="BC374">
        <f t="shared" si="209"/>
        <v>5.59792657361073</v>
      </c>
    </row>
    <row r="375" spans="1:55">
      <c r="A375">
        <f>VLOOKUP(C375,SelectCntr!$A$2:$C$52,3,0)</f>
        <v>2</v>
      </c>
      <c r="B375" t="str">
        <f t="shared" si="205"/>
        <v>Ethiopia PDR</v>
      </c>
      <c r="C375">
        <f t="shared" si="205"/>
        <v>62</v>
      </c>
      <c r="D375" t="str">
        <f t="shared" si="205"/>
        <v>Ethiopia PDR</v>
      </c>
      <c r="F375" s="16" t="s">
        <v>192</v>
      </c>
      <c r="G375">
        <f t="shared" si="208"/>
        <v>5.81401495047098</v>
      </c>
      <c r="H375">
        <f t="shared" si="209"/>
        <v>5.81647701546269</v>
      </c>
      <c r="I375">
        <f t="shared" si="209"/>
        <v>5.80625373783025</v>
      </c>
      <c r="J375">
        <f t="shared" si="209"/>
        <v>5.81667371195464</v>
      </c>
      <c r="K375">
        <f t="shared" si="209"/>
        <v>5.80612934408027</v>
      </c>
      <c r="L375">
        <f t="shared" si="209"/>
        <v>5.808634221239</v>
      </c>
      <c r="M375">
        <f t="shared" si="209"/>
        <v>5.81256919489478</v>
      </c>
      <c r="N375">
        <f t="shared" si="209"/>
        <v>5.80771773711036</v>
      </c>
      <c r="O375">
        <f t="shared" si="209"/>
        <v>5.8179470999167</v>
      </c>
      <c r="P375">
        <f t="shared" si="209"/>
        <v>5.82436608833794</v>
      </c>
      <c r="Q375">
        <f t="shared" si="209"/>
        <v>5.77366005374838</v>
      </c>
      <c r="R375">
        <f t="shared" si="209"/>
        <v>5.74922807502213</v>
      </c>
      <c r="S375">
        <f t="shared" si="209"/>
        <v>5.70008294489111</v>
      </c>
      <c r="T375">
        <f t="shared" si="209"/>
        <v>5.66695640486889</v>
      </c>
      <c r="U375">
        <f t="shared" si="209"/>
        <v>5.61462251550302</v>
      </c>
      <c r="V375">
        <f t="shared" si="209"/>
        <v>5.65704567165545</v>
      </c>
      <c r="W375">
        <f t="shared" si="209"/>
        <v>5.66455210098859</v>
      </c>
      <c r="X375">
        <f t="shared" si="209"/>
        <v>5.64764357215009</v>
      </c>
      <c r="Y375">
        <f t="shared" si="209"/>
        <v>5.72434245219012</v>
      </c>
      <c r="Z375">
        <f t="shared" si="209"/>
        <v>5.79466802434682</v>
      </c>
      <c r="AA375">
        <f t="shared" si="209"/>
        <v>5.75104372676386</v>
      </c>
      <c r="AB375">
        <f t="shared" si="209"/>
        <v>5.7264554206462</v>
      </c>
      <c r="AC375">
        <f t="shared" si="209"/>
        <v>5.76450250762014</v>
      </c>
      <c r="AD375">
        <f t="shared" si="209"/>
        <v>5.63762091073623</v>
      </c>
      <c r="AE375">
        <f t="shared" si="209"/>
        <v>5.55749489565296</v>
      </c>
      <c r="AF375">
        <f t="shared" si="209"/>
        <v>5.63019056171464</v>
      </c>
      <c r="AG375">
        <f t="shared" si="209"/>
        <v>5.55712657164753</v>
      </c>
      <c r="AH375">
        <f t="shared" si="209"/>
        <v>5.55402428216785</v>
      </c>
      <c r="AI375">
        <f t="shared" si="209"/>
        <v>5.54129657449826</v>
      </c>
      <c r="AJ375">
        <f t="shared" si="209"/>
        <v>5.54021658070622</v>
      </c>
      <c r="AK375">
        <f t="shared" si="209"/>
        <v>5.54469350379123</v>
      </c>
      <c r="AL375">
        <f t="shared" si="209"/>
        <v>5.4577068363368</v>
      </c>
      <c r="AM375">
        <f t="shared" si="209"/>
        <v>0</v>
      </c>
      <c r="AN375">
        <f t="shared" si="209"/>
        <v>0</v>
      </c>
      <c r="AO375">
        <f t="shared" si="209"/>
        <v>0</v>
      </c>
      <c r="AP375">
        <f t="shared" si="209"/>
        <v>0</v>
      </c>
      <c r="AQ375">
        <f t="shared" si="209"/>
        <v>0</v>
      </c>
      <c r="AR375">
        <f t="shared" si="209"/>
        <v>0</v>
      </c>
      <c r="AS375">
        <f t="shared" si="209"/>
        <v>0</v>
      </c>
      <c r="AT375">
        <f t="shared" si="209"/>
        <v>0</v>
      </c>
      <c r="AU375">
        <f t="shared" si="209"/>
        <v>0</v>
      </c>
      <c r="AV375">
        <f t="shared" si="209"/>
        <v>0</v>
      </c>
      <c r="AW375">
        <f t="shared" si="209"/>
        <v>0</v>
      </c>
      <c r="AX375">
        <f t="shared" si="209"/>
        <v>0</v>
      </c>
      <c r="AY375">
        <f t="shared" si="209"/>
        <v>0</v>
      </c>
      <c r="AZ375">
        <f t="shared" si="209"/>
        <v>0</v>
      </c>
      <c r="BA375">
        <f t="shared" ref="H375:BC381" si="210">IF(ISERROR(LN(BA254)),0,LN(BA254))</f>
        <v>0</v>
      </c>
      <c r="BB375">
        <f t="shared" si="210"/>
        <v>0</v>
      </c>
      <c r="BC375">
        <f t="shared" si="210"/>
        <v>0</v>
      </c>
    </row>
    <row r="376" spans="1:55">
      <c r="A376">
        <f>VLOOKUP(C376,SelectCntr!$A$2:$C$52,3,0)</f>
        <v>2</v>
      </c>
      <c r="B376" t="str">
        <f t="shared" si="205"/>
        <v>Djibouti</v>
      </c>
      <c r="C376">
        <f t="shared" si="205"/>
        <v>72</v>
      </c>
      <c r="D376" t="str">
        <f t="shared" si="205"/>
        <v>Djibouti</v>
      </c>
      <c r="F376" s="16" t="s">
        <v>192</v>
      </c>
      <c r="G376">
        <f t="shared" si="208"/>
        <v>5.4274986097584</v>
      </c>
      <c r="H376">
        <f t="shared" si="210"/>
        <v>5.38294774901619</v>
      </c>
      <c r="I376">
        <f t="shared" si="210"/>
        <v>5.37076531310762</v>
      </c>
      <c r="J376">
        <f t="shared" si="210"/>
        <v>5.32929308602562</v>
      </c>
      <c r="K376">
        <f t="shared" si="210"/>
        <v>5.26971474448679</v>
      </c>
      <c r="L376">
        <f t="shared" si="210"/>
        <v>5.29420176621435</v>
      </c>
      <c r="M376">
        <f t="shared" si="210"/>
        <v>5.28525267233074</v>
      </c>
      <c r="N376">
        <f t="shared" si="210"/>
        <v>5.29216469074927</v>
      </c>
      <c r="O376">
        <f t="shared" si="210"/>
        <v>5.30343948725566</v>
      </c>
      <c r="P376">
        <f t="shared" si="210"/>
        <v>5.28312584726716</v>
      </c>
      <c r="Q376">
        <f t="shared" si="210"/>
        <v>5.27321382132213</v>
      </c>
      <c r="R376">
        <f t="shared" si="210"/>
        <v>5.27329336711569</v>
      </c>
      <c r="S376">
        <f t="shared" si="210"/>
        <v>5.21432438878836</v>
      </c>
      <c r="T376">
        <f t="shared" si="210"/>
        <v>5.22131194240453</v>
      </c>
      <c r="U376">
        <f t="shared" si="210"/>
        <v>5.15129915827658</v>
      </c>
      <c r="V376">
        <f t="shared" si="210"/>
        <v>5.18734780109016</v>
      </c>
      <c r="W376">
        <f t="shared" si="210"/>
        <v>5.07467485537033</v>
      </c>
      <c r="X376">
        <f t="shared" si="210"/>
        <v>5.03724612913932</v>
      </c>
      <c r="Y376">
        <f t="shared" si="210"/>
        <v>5.23297600220969</v>
      </c>
      <c r="Z376">
        <f t="shared" si="210"/>
        <v>5.42687547537238</v>
      </c>
      <c r="AA376">
        <f t="shared" si="210"/>
        <v>5.35829269039507</v>
      </c>
      <c r="AB376">
        <f t="shared" si="210"/>
        <v>5.33971734526375</v>
      </c>
      <c r="AC376">
        <f t="shared" si="210"/>
        <v>5.46985696262754</v>
      </c>
      <c r="AD376">
        <f t="shared" si="210"/>
        <v>5.53112832326438</v>
      </c>
      <c r="AE376">
        <f t="shared" si="210"/>
        <v>5.64598214360153</v>
      </c>
      <c r="AF376">
        <f t="shared" si="210"/>
        <v>5.66283646450982</v>
      </c>
      <c r="AG376">
        <f t="shared" si="210"/>
        <v>5.61590377402823</v>
      </c>
      <c r="AH376">
        <f t="shared" si="210"/>
        <v>5.58549005002402</v>
      </c>
      <c r="AI376">
        <f t="shared" si="210"/>
        <v>5.70630337928283</v>
      </c>
      <c r="AJ376">
        <f t="shared" si="210"/>
        <v>5.63590750241979</v>
      </c>
      <c r="AK376">
        <f t="shared" si="210"/>
        <v>5.31234091574647</v>
      </c>
      <c r="AL376">
        <f t="shared" si="210"/>
        <v>5.35084027114715</v>
      </c>
      <c r="AM376">
        <f t="shared" si="210"/>
        <v>5.29055536121255</v>
      </c>
      <c r="AN376">
        <f t="shared" si="210"/>
        <v>5.31666836050208</v>
      </c>
      <c r="AO376">
        <f t="shared" si="210"/>
        <v>5.36912525655855</v>
      </c>
      <c r="AP376">
        <f t="shared" si="210"/>
        <v>5.24364586349142</v>
      </c>
      <c r="AQ376">
        <f t="shared" si="210"/>
        <v>5.2595569248121</v>
      </c>
      <c r="AR376">
        <f t="shared" si="210"/>
        <v>5.24843456020796</v>
      </c>
      <c r="AS376">
        <f t="shared" si="210"/>
        <v>5.23447170371344</v>
      </c>
      <c r="AT376">
        <f t="shared" si="210"/>
        <v>5.29043228357582</v>
      </c>
      <c r="AU376">
        <f t="shared" si="210"/>
        <v>5.27946428828745</v>
      </c>
      <c r="AV376">
        <f t="shared" si="210"/>
        <v>5.39021732363163</v>
      </c>
      <c r="AW376">
        <f t="shared" si="210"/>
        <v>5.36144360055487</v>
      </c>
      <c r="AX376">
        <f t="shared" si="210"/>
        <v>5.30761920806381</v>
      </c>
      <c r="AY376">
        <f t="shared" si="210"/>
        <v>5.30770892514416</v>
      </c>
      <c r="AZ376">
        <f t="shared" si="210"/>
        <v>5.43747942888121</v>
      </c>
      <c r="BA376">
        <f t="shared" si="210"/>
        <v>5.56108489167139</v>
      </c>
      <c r="BB376">
        <f t="shared" si="210"/>
        <v>5.5264593936528</v>
      </c>
      <c r="BC376">
        <f t="shared" si="210"/>
        <v>5.25601952244598</v>
      </c>
    </row>
    <row r="377" spans="1:55">
      <c r="A377">
        <f>VLOOKUP(C377,SelectCntr!$A$2:$C$52,3,0)</f>
        <v>1</v>
      </c>
      <c r="B377" t="str">
        <f t="shared" si="205"/>
        <v>Gabon</v>
      </c>
      <c r="C377">
        <f t="shared" si="205"/>
        <v>74</v>
      </c>
      <c r="D377" t="str">
        <f t="shared" si="205"/>
        <v>Gabon</v>
      </c>
      <c r="F377" s="16" t="s">
        <v>192</v>
      </c>
      <c r="G377">
        <f t="shared" si="208"/>
        <v>6.16021451437757</v>
      </c>
      <c r="H377">
        <f t="shared" si="210"/>
        <v>6.19250985593809</v>
      </c>
      <c r="I377">
        <f t="shared" si="210"/>
        <v>6.20596747123475</v>
      </c>
      <c r="J377">
        <f t="shared" si="210"/>
        <v>6.22166315289587</v>
      </c>
      <c r="K377">
        <f t="shared" si="210"/>
        <v>6.24179966912944</v>
      </c>
      <c r="L377">
        <f t="shared" si="210"/>
        <v>6.26586066353204</v>
      </c>
      <c r="M377">
        <f t="shared" si="210"/>
        <v>6.29110469999994</v>
      </c>
      <c r="N377">
        <f t="shared" si="210"/>
        <v>6.32461037225876</v>
      </c>
      <c r="O377">
        <f t="shared" si="210"/>
        <v>6.32078119688864</v>
      </c>
      <c r="P377">
        <f t="shared" si="210"/>
        <v>6.35017304154584</v>
      </c>
      <c r="Q377">
        <f t="shared" si="210"/>
        <v>6.38346384858462</v>
      </c>
      <c r="R377">
        <f t="shared" si="210"/>
        <v>6.4055899174353</v>
      </c>
      <c r="S377">
        <f t="shared" si="210"/>
        <v>6.43242524179007</v>
      </c>
      <c r="T377">
        <f t="shared" si="210"/>
        <v>6.44960298511708</v>
      </c>
      <c r="U377">
        <f t="shared" si="210"/>
        <v>6.46058730238703</v>
      </c>
      <c r="V377">
        <f t="shared" si="210"/>
        <v>6.49150929888365</v>
      </c>
      <c r="W377">
        <f t="shared" si="210"/>
        <v>6.57231582136105</v>
      </c>
      <c r="X377">
        <f t="shared" si="210"/>
        <v>6.63852364948414</v>
      </c>
      <c r="Y377">
        <f t="shared" si="210"/>
        <v>6.68536440041979</v>
      </c>
      <c r="Z377">
        <f t="shared" si="210"/>
        <v>6.73045708395319</v>
      </c>
      <c r="AA377">
        <f t="shared" si="210"/>
        <v>6.70412165775728</v>
      </c>
      <c r="AB377">
        <f t="shared" si="210"/>
        <v>6.72822980949018</v>
      </c>
      <c r="AC377">
        <f t="shared" si="210"/>
        <v>6.74998336392118</v>
      </c>
      <c r="AD377">
        <f t="shared" si="210"/>
        <v>6.76539118547351</v>
      </c>
      <c r="AE377">
        <f t="shared" si="210"/>
        <v>6.76896076065825</v>
      </c>
      <c r="AF377">
        <f t="shared" si="210"/>
        <v>6.81285726912607</v>
      </c>
      <c r="AG377">
        <f t="shared" si="210"/>
        <v>6.82976194050452</v>
      </c>
      <c r="AH377">
        <f t="shared" si="210"/>
        <v>6.87038261323439</v>
      </c>
      <c r="AI377">
        <f t="shared" si="210"/>
        <v>6.87607923696946</v>
      </c>
      <c r="AJ377">
        <f t="shared" si="210"/>
        <v>6.8743683375006</v>
      </c>
      <c r="AK377">
        <f t="shared" si="210"/>
        <v>6.96847039444146</v>
      </c>
      <c r="AL377">
        <f t="shared" si="210"/>
        <v>6.93482107986739</v>
      </c>
      <c r="AM377">
        <f t="shared" si="210"/>
        <v>6.91051812547107</v>
      </c>
      <c r="AN377">
        <f t="shared" si="210"/>
        <v>6.93209939880021</v>
      </c>
      <c r="AO377">
        <f t="shared" si="210"/>
        <v>6.93325671939406</v>
      </c>
      <c r="AP377">
        <f t="shared" si="210"/>
        <v>6.98351760299707</v>
      </c>
      <c r="AQ377">
        <f t="shared" si="210"/>
        <v>7.01855952206106</v>
      </c>
      <c r="AR377">
        <f t="shared" si="210"/>
        <v>7.06002449070969</v>
      </c>
      <c r="AS377">
        <f t="shared" si="210"/>
        <v>7.06317164101213</v>
      </c>
      <c r="AT377">
        <f t="shared" si="210"/>
        <v>7.0903344515436</v>
      </c>
      <c r="AU377">
        <f t="shared" si="210"/>
        <v>7.0751406408495</v>
      </c>
      <c r="AV377">
        <f t="shared" si="210"/>
        <v>7.08845378731911</v>
      </c>
      <c r="AW377">
        <f t="shared" si="210"/>
        <v>7.10348489450016</v>
      </c>
      <c r="AX377">
        <f t="shared" si="210"/>
        <v>7.11328053560773</v>
      </c>
      <c r="AY377">
        <f t="shared" si="210"/>
        <v>7.1420646858583</v>
      </c>
      <c r="AZ377">
        <f t="shared" si="210"/>
        <v>7.15523215383481</v>
      </c>
      <c r="BA377">
        <f t="shared" si="210"/>
        <v>7.17822363563748</v>
      </c>
      <c r="BB377">
        <f t="shared" si="210"/>
        <v>7.21510380388138</v>
      </c>
      <c r="BC377">
        <f t="shared" si="210"/>
        <v>7.3307433781409</v>
      </c>
    </row>
    <row r="378" spans="1:55">
      <c r="A378">
        <f>VLOOKUP(C378,SelectCntr!$A$2:$C$52,3,0)</f>
        <v>1</v>
      </c>
      <c r="B378" t="str">
        <f t="shared" si="205"/>
        <v>Gambia</v>
      </c>
      <c r="C378">
        <f t="shared" si="205"/>
        <v>75</v>
      </c>
      <c r="D378" t="str">
        <f t="shared" si="205"/>
        <v>Gambia</v>
      </c>
      <c r="F378" s="16" t="s">
        <v>192</v>
      </c>
      <c r="G378">
        <f t="shared" si="208"/>
        <v>6.33085685532424</v>
      </c>
      <c r="H378">
        <f t="shared" si="210"/>
        <v>6.33108296470426</v>
      </c>
      <c r="I378">
        <f t="shared" si="210"/>
        <v>6.31194352077682</v>
      </c>
      <c r="J378">
        <f t="shared" si="210"/>
        <v>6.32188415114824</v>
      </c>
      <c r="K378">
        <f t="shared" si="210"/>
        <v>6.38924666831915</v>
      </c>
      <c r="L378">
        <f t="shared" si="210"/>
        <v>6.43632159598005</v>
      </c>
      <c r="M378">
        <f t="shared" si="210"/>
        <v>6.32875345778843</v>
      </c>
      <c r="N378">
        <f t="shared" si="210"/>
        <v>6.39640530469338</v>
      </c>
      <c r="O378">
        <f t="shared" si="210"/>
        <v>6.32294723231975</v>
      </c>
      <c r="P378">
        <f t="shared" si="210"/>
        <v>6.32990875403167</v>
      </c>
      <c r="Q378">
        <f t="shared" si="210"/>
        <v>6.36072614214557</v>
      </c>
      <c r="R378">
        <f t="shared" si="210"/>
        <v>6.22967067015062</v>
      </c>
      <c r="S378">
        <f t="shared" si="210"/>
        <v>6.34155093793292</v>
      </c>
      <c r="T378">
        <f t="shared" si="210"/>
        <v>6.23342907824581</v>
      </c>
      <c r="U378">
        <f t="shared" si="210"/>
        <v>6.18077338850948</v>
      </c>
      <c r="V378">
        <f t="shared" si="210"/>
        <v>6.13738764316188</v>
      </c>
      <c r="W378">
        <f t="shared" si="210"/>
        <v>5.88696060857629</v>
      </c>
      <c r="X378">
        <f t="shared" si="210"/>
        <v>6.08701331730154</v>
      </c>
      <c r="Y378">
        <f t="shared" si="210"/>
        <v>5.65444522878125</v>
      </c>
      <c r="Z378">
        <f t="shared" si="210"/>
        <v>5.67015849988206</v>
      </c>
      <c r="AA378">
        <f t="shared" si="210"/>
        <v>5.95980045653083</v>
      </c>
      <c r="AB378">
        <f t="shared" si="210"/>
        <v>6.105510449643</v>
      </c>
      <c r="AC378">
        <f t="shared" si="210"/>
        <v>5.84175482176913</v>
      </c>
      <c r="AD378">
        <f t="shared" si="210"/>
        <v>5.80476812085973</v>
      </c>
      <c r="AE378">
        <f t="shared" si="210"/>
        <v>5.66346517938899</v>
      </c>
      <c r="AF378">
        <f t="shared" si="210"/>
        <v>5.76928451451134</v>
      </c>
      <c r="AG378">
        <f t="shared" si="210"/>
        <v>5.74983606791143</v>
      </c>
      <c r="AH378">
        <f t="shared" si="210"/>
        <v>5.63503282878432</v>
      </c>
      <c r="AI378">
        <f t="shared" si="210"/>
        <v>5.73345616660375</v>
      </c>
      <c r="AJ378">
        <f t="shared" si="210"/>
        <v>5.39796931158503</v>
      </c>
      <c r="AK378">
        <f t="shared" si="210"/>
        <v>5.47216649434403</v>
      </c>
      <c r="AL378">
        <f t="shared" si="210"/>
        <v>5.25179735091314</v>
      </c>
      <c r="AM378">
        <f t="shared" si="210"/>
        <v>5.36214762911721</v>
      </c>
      <c r="AN378">
        <f t="shared" si="210"/>
        <v>5.37578354422861</v>
      </c>
      <c r="AO378">
        <f t="shared" si="210"/>
        <v>5.30078955569343</v>
      </c>
      <c r="AP378">
        <f t="shared" si="210"/>
        <v>5.11527747952753</v>
      </c>
      <c r="AQ378">
        <f t="shared" si="210"/>
        <v>5.27879709375227</v>
      </c>
      <c r="AR378">
        <f t="shared" si="210"/>
        <v>5.24710837548389</v>
      </c>
      <c r="AS378">
        <f t="shared" si="210"/>
        <v>5.54354052639529</v>
      </c>
      <c r="AT378">
        <f t="shared" si="210"/>
        <v>5.60639204151821</v>
      </c>
      <c r="AU378">
        <f t="shared" si="210"/>
        <v>5.64940591104918</v>
      </c>
      <c r="AV378">
        <f t="shared" si="210"/>
        <v>5.19865617100222</v>
      </c>
      <c r="AW378">
        <f t="shared" si="210"/>
        <v>5.41235116035046</v>
      </c>
      <c r="AX378">
        <f t="shared" si="210"/>
        <v>5.59114698632959</v>
      </c>
      <c r="AY378">
        <f t="shared" si="210"/>
        <v>5.43105029057621</v>
      </c>
      <c r="AZ378">
        <f t="shared" si="210"/>
        <v>5.45531321605797</v>
      </c>
      <c r="BA378">
        <f t="shared" si="210"/>
        <v>5.12143877957652</v>
      </c>
      <c r="BB378">
        <f t="shared" si="210"/>
        <v>5.41541640764971</v>
      </c>
      <c r="BC378">
        <f t="shared" si="210"/>
        <v>5.55078853295677</v>
      </c>
    </row>
    <row r="379" spans="1:55">
      <c r="A379">
        <f>VLOOKUP(C379,SelectCntr!$A$2:$C$52,3,0)</f>
        <v>1</v>
      </c>
      <c r="B379" t="str">
        <f t="shared" si="205"/>
        <v>Ghana</v>
      </c>
      <c r="C379">
        <f t="shared" si="205"/>
        <v>81</v>
      </c>
      <c r="D379" t="str">
        <f t="shared" si="205"/>
        <v>Ghana</v>
      </c>
      <c r="F379" s="16" t="s">
        <v>192</v>
      </c>
      <c r="G379">
        <f t="shared" si="208"/>
        <v>6.6673780237558</v>
      </c>
      <c r="H379">
        <f t="shared" si="210"/>
        <v>6.6601314217896</v>
      </c>
      <c r="I379">
        <f t="shared" si="210"/>
        <v>6.65900140467605</v>
      </c>
      <c r="J379">
        <f t="shared" si="210"/>
        <v>6.76600841810967</v>
      </c>
      <c r="K379">
        <f t="shared" si="210"/>
        <v>6.64882442079402</v>
      </c>
      <c r="L379">
        <f t="shared" si="210"/>
        <v>6.65333486171388</v>
      </c>
      <c r="M379">
        <f t="shared" si="210"/>
        <v>6.72510882118871</v>
      </c>
      <c r="N379">
        <f t="shared" si="210"/>
        <v>6.68314329337216</v>
      </c>
      <c r="O379">
        <f t="shared" si="210"/>
        <v>6.75127442688734</v>
      </c>
      <c r="P379">
        <f t="shared" si="210"/>
        <v>6.77543456320042</v>
      </c>
      <c r="Q379">
        <f t="shared" si="210"/>
        <v>6.78743712067132</v>
      </c>
      <c r="R379">
        <f t="shared" si="210"/>
        <v>6.73531985649102</v>
      </c>
      <c r="S379">
        <f t="shared" si="210"/>
        <v>6.7156105085721</v>
      </c>
      <c r="T379">
        <f t="shared" si="210"/>
        <v>6.80784303175647</v>
      </c>
      <c r="U379">
        <f t="shared" si="210"/>
        <v>6.71364580576186</v>
      </c>
      <c r="V379">
        <f t="shared" si="210"/>
        <v>6.56798435779738</v>
      </c>
      <c r="W379">
        <f t="shared" si="210"/>
        <v>6.43337397423592</v>
      </c>
      <c r="X379">
        <f t="shared" si="210"/>
        <v>6.40323317861872</v>
      </c>
      <c r="Y379">
        <f t="shared" si="210"/>
        <v>6.42569708904753</v>
      </c>
      <c r="Z379">
        <f t="shared" si="210"/>
        <v>6.40822542675917</v>
      </c>
      <c r="AA379">
        <f t="shared" si="210"/>
        <v>6.36465748408853</v>
      </c>
      <c r="AB379">
        <f t="shared" si="210"/>
        <v>6.26747317935833</v>
      </c>
      <c r="AC379">
        <f t="shared" si="210"/>
        <v>6.24997330594675</v>
      </c>
      <c r="AD379">
        <f t="shared" si="210"/>
        <v>6.45025453162701</v>
      </c>
      <c r="AE379">
        <f t="shared" si="210"/>
        <v>6.40888119620223</v>
      </c>
      <c r="AF379">
        <f t="shared" si="210"/>
        <v>6.46398431731374</v>
      </c>
      <c r="AG379">
        <f t="shared" si="210"/>
        <v>6.46032741191792</v>
      </c>
      <c r="AH379">
        <f t="shared" si="210"/>
        <v>6.46363583699881</v>
      </c>
      <c r="AI379">
        <f t="shared" si="210"/>
        <v>6.53886356475793</v>
      </c>
      <c r="AJ379">
        <f t="shared" si="210"/>
        <v>6.32997793486647</v>
      </c>
      <c r="AK379">
        <f t="shared" si="210"/>
        <v>6.70347897323452</v>
      </c>
      <c r="AL379">
        <f t="shared" si="210"/>
        <v>6.66650632884336</v>
      </c>
      <c r="AM379">
        <f t="shared" si="210"/>
        <v>6.71520284134625</v>
      </c>
      <c r="AN379">
        <f t="shared" si="210"/>
        <v>6.62538150775587</v>
      </c>
      <c r="AO379">
        <f t="shared" si="210"/>
        <v>6.72776870128339</v>
      </c>
      <c r="AP379">
        <f t="shared" si="210"/>
        <v>6.78025511117064</v>
      </c>
      <c r="AQ379">
        <f t="shared" si="210"/>
        <v>6.73247936504953</v>
      </c>
      <c r="AR379">
        <f t="shared" si="210"/>
        <v>6.78625400297568</v>
      </c>
      <c r="AS379">
        <f t="shared" si="210"/>
        <v>6.81706455323847</v>
      </c>
      <c r="AT379">
        <f t="shared" si="210"/>
        <v>6.78610726038149</v>
      </c>
      <c r="AU379">
        <f t="shared" si="210"/>
        <v>6.79512049263453</v>
      </c>
      <c r="AV379">
        <f t="shared" si="210"/>
        <v>6.86735107145218</v>
      </c>
      <c r="AW379">
        <f t="shared" si="210"/>
        <v>6.87712450426054</v>
      </c>
      <c r="AX379">
        <f t="shared" si="210"/>
        <v>6.89689471765663</v>
      </c>
      <c r="AY379">
        <f t="shared" si="210"/>
        <v>6.90572178158289</v>
      </c>
      <c r="AZ379">
        <f t="shared" si="210"/>
        <v>6.91544356875081</v>
      </c>
      <c r="BA379">
        <f t="shared" si="210"/>
        <v>6.87117500144419</v>
      </c>
      <c r="BB379">
        <f t="shared" si="210"/>
        <v>6.96073120650636</v>
      </c>
      <c r="BC379">
        <f t="shared" si="210"/>
        <v>6.97800957375982</v>
      </c>
    </row>
    <row r="380" spans="1:55">
      <c r="A380">
        <f>VLOOKUP(C380,SelectCntr!$A$2:$C$52,3,0)</f>
        <v>1</v>
      </c>
      <c r="B380" t="str">
        <f t="shared" si="205"/>
        <v>Guinea</v>
      </c>
      <c r="C380">
        <f t="shared" si="205"/>
        <v>90</v>
      </c>
      <c r="D380" t="str">
        <f t="shared" si="205"/>
        <v>Guinea</v>
      </c>
      <c r="F380" s="16" t="s">
        <v>192</v>
      </c>
      <c r="G380">
        <f t="shared" si="208"/>
        <v>6.05803628063455</v>
      </c>
      <c r="H380">
        <f t="shared" si="210"/>
        <v>6.05691565678677</v>
      </c>
      <c r="I380">
        <f t="shared" si="210"/>
        <v>5.9859425857992</v>
      </c>
      <c r="J380">
        <f t="shared" si="210"/>
        <v>6.01193994426147</v>
      </c>
      <c r="K380">
        <f t="shared" si="210"/>
        <v>5.97807477074843</v>
      </c>
      <c r="L380">
        <f t="shared" si="210"/>
        <v>6.0355866424872</v>
      </c>
      <c r="M380">
        <f t="shared" si="210"/>
        <v>6.05495445928083</v>
      </c>
      <c r="N380">
        <f t="shared" si="210"/>
        <v>6.06137444203466</v>
      </c>
      <c r="O380">
        <f t="shared" si="210"/>
        <v>6.03158474679253</v>
      </c>
      <c r="P380">
        <f t="shared" si="210"/>
        <v>6.05427485028286</v>
      </c>
      <c r="Q380">
        <f t="shared" si="210"/>
        <v>6.07924219065481</v>
      </c>
      <c r="R380">
        <f t="shared" si="210"/>
        <v>6.03476345112737</v>
      </c>
      <c r="S380">
        <f t="shared" si="210"/>
        <v>6.04723067393775</v>
      </c>
      <c r="T380">
        <f t="shared" si="210"/>
        <v>6.05323864534783</v>
      </c>
      <c r="U380">
        <f t="shared" si="210"/>
        <v>6.06392374641583</v>
      </c>
      <c r="V380">
        <f t="shared" si="210"/>
        <v>6.08706871678284</v>
      </c>
      <c r="W380">
        <f t="shared" si="210"/>
        <v>6.07543421050929</v>
      </c>
      <c r="X380">
        <f t="shared" si="210"/>
        <v>6.05541252258427</v>
      </c>
      <c r="Y380">
        <f t="shared" si="210"/>
        <v>6.05956580870504</v>
      </c>
      <c r="Z380">
        <f t="shared" si="210"/>
        <v>6.04615047258609</v>
      </c>
      <c r="AA380">
        <f t="shared" si="210"/>
        <v>6.04248536516357</v>
      </c>
      <c r="AB380">
        <f t="shared" si="210"/>
        <v>6.03834983432717</v>
      </c>
      <c r="AC380">
        <f t="shared" si="210"/>
        <v>6.02946034057617</v>
      </c>
      <c r="AD380">
        <f t="shared" si="210"/>
        <v>6.05401444130523</v>
      </c>
      <c r="AE380">
        <f t="shared" si="210"/>
        <v>6.04161416756715</v>
      </c>
      <c r="AF380">
        <f t="shared" si="210"/>
        <v>6.01579716344395</v>
      </c>
      <c r="AG380">
        <f t="shared" si="210"/>
        <v>6.0149978950186</v>
      </c>
      <c r="AH380">
        <f t="shared" si="210"/>
        <v>6.02937429973795</v>
      </c>
      <c r="AI380">
        <f t="shared" si="210"/>
        <v>6.05754757012527</v>
      </c>
      <c r="AJ380">
        <f t="shared" si="210"/>
        <v>6.07177606026379</v>
      </c>
      <c r="AK380">
        <f t="shared" si="210"/>
        <v>6.07350784103107</v>
      </c>
      <c r="AL380">
        <f t="shared" si="210"/>
        <v>6.08907490340288</v>
      </c>
      <c r="AM380">
        <f t="shared" si="210"/>
        <v>6.05774241082119</v>
      </c>
      <c r="AN380">
        <f t="shared" si="210"/>
        <v>6.07668554386564</v>
      </c>
      <c r="AO380">
        <f t="shared" si="210"/>
        <v>6.03848454913704</v>
      </c>
      <c r="AP380">
        <f t="shared" si="210"/>
        <v>6.05924865952945</v>
      </c>
      <c r="AQ380">
        <f t="shared" si="210"/>
        <v>6.0809402093338</v>
      </c>
      <c r="AR380">
        <f t="shared" si="210"/>
        <v>6.04992798093101</v>
      </c>
      <c r="AS380">
        <f t="shared" si="210"/>
        <v>6.08117553508825</v>
      </c>
      <c r="AT380">
        <f t="shared" si="210"/>
        <v>6.1108019296966</v>
      </c>
      <c r="AU380">
        <f t="shared" si="210"/>
        <v>6.09857175070359</v>
      </c>
      <c r="AV380">
        <f t="shared" si="210"/>
        <v>6.13919739854938</v>
      </c>
      <c r="AW380">
        <f t="shared" si="210"/>
        <v>6.1752338310875</v>
      </c>
      <c r="AX380">
        <f t="shared" si="210"/>
        <v>6.20991899044938</v>
      </c>
      <c r="AY380">
        <f t="shared" si="210"/>
        <v>6.22839218478387</v>
      </c>
      <c r="AZ380">
        <f t="shared" si="210"/>
        <v>6.22414640136872</v>
      </c>
      <c r="BA380">
        <f t="shared" si="210"/>
        <v>6.24204083910395</v>
      </c>
      <c r="BB380">
        <f t="shared" si="210"/>
        <v>6.31087806934896</v>
      </c>
      <c r="BC380">
        <f t="shared" si="210"/>
        <v>6.2290852438203</v>
      </c>
    </row>
    <row r="381" spans="1:55">
      <c r="A381">
        <f>VLOOKUP(C381,SelectCntr!$A$2:$C$52,3,0)</f>
        <v>1</v>
      </c>
      <c r="B381" t="str">
        <f t="shared" si="205"/>
        <v>Côte d'Ivoire</v>
      </c>
      <c r="C381">
        <f t="shared" si="205"/>
        <v>107</v>
      </c>
      <c r="D381" t="str">
        <f t="shared" si="205"/>
        <v>Côte d'Ivoire</v>
      </c>
      <c r="F381" s="16" t="s">
        <v>192</v>
      </c>
      <c r="G381">
        <f t="shared" si="208"/>
        <v>6.79881073126704</v>
      </c>
      <c r="H381">
        <f t="shared" si="210"/>
        <v>6.81337079912713</v>
      </c>
      <c r="I381">
        <f t="shared" si="210"/>
        <v>6.88229936629021</v>
      </c>
      <c r="J381">
        <f t="shared" si="210"/>
        <v>6.96995652342995</v>
      </c>
      <c r="K381">
        <f t="shared" si="210"/>
        <v>6.90624531509562</v>
      </c>
      <c r="L381">
        <f t="shared" si="210"/>
        <v>6.98131471116312</v>
      </c>
      <c r="M381">
        <f t="shared" si="210"/>
        <v>6.8944367989313</v>
      </c>
      <c r="N381">
        <f t="shared" si="210"/>
        <v>7.00556136609126</v>
      </c>
      <c r="O381">
        <f t="shared" si="210"/>
        <v>6.98359636417781</v>
      </c>
      <c r="P381">
        <f t="shared" si="210"/>
        <v>7.01328463215292</v>
      </c>
      <c r="Q381">
        <f t="shared" si="210"/>
        <v>7.03414070107181</v>
      </c>
      <c r="R381">
        <f t="shared" si="210"/>
        <v>7.0112095382772</v>
      </c>
      <c r="S381">
        <f t="shared" si="210"/>
        <v>7.06892271521274</v>
      </c>
      <c r="T381">
        <f t="shared" ref="H381:BC386" si="211">IF(ISERROR(LN(T260)),0,LN(T260))</f>
        <v>7.0881552590796</v>
      </c>
      <c r="U381">
        <f t="shared" si="211"/>
        <v>7.19021087926072</v>
      </c>
      <c r="V381">
        <f t="shared" si="211"/>
        <v>7.16722364927788</v>
      </c>
      <c r="W381">
        <f t="shared" si="211"/>
        <v>7.15270267532845</v>
      </c>
      <c r="X381">
        <f t="shared" si="211"/>
        <v>7.1422186830643</v>
      </c>
      <c r="Y381">
        <f t="shared" si="211"/>
        <v>7.20410200503814</v>
      </c>
      <c r="Z381">
        <f t="shared" si="211"/>
        <v>7.22136696120356</v>
      </c>
      <c r="AA381">
        <f t="shared" si="211"/>
        <v>7.26437787705324</v>
      </c>
      <c r="AB381">
        <f t="shared" si="211"/>
        <v>7.18203650146412</v>
      </c>
      <c r="AC381">
        <f t="shared" si="211"/>
        <v>7.14858590229997</v>
      </c>
      <c r="AD381">
        <f t="shared" si="211"/>
        <v>7.18163441247233</v>
      </c>
      <c r="AE381">
        <f t="shared" si="211"/>
        <v>7.22126316356157</v>
      </c>
      <c r="AF381">
        <f t="shared" si="211"/>
        <v>7.22660657873556</v>
      </c>
      <c r="AG381">
        <f t="shared" si="211"/>
        <v>7.23776982243416</v>
      </c>
      <c r="AH381">
        <f t="shared" si="211"/>
        <v>7.25692922685532</v>
      </c>
      <c r="AI381">
        <f t="shared" si="211"/>
        <v>7.25292413618585</v>
      </c>
      <c r="AJ381">
        <f t="shared" si="211"/>
        <v>7.29456242087529</v>
      </c>
      <c r="AK381">
        <f t="shared" si="211"/>
        <v>7.26138331056489</v>
      </c>
      <c r="AL381">
        <f t="shared" si="211"/>
        <v>7.29093456339623</v>
      </c>
      <c r="AM381">
        <f t="shared" si="211"/>
        <v>7.26591686731728</v>
      </c>
      <c r="AN381">
        <f t="shared" si="211"/>
        <v>7.29134094557659</v>
      </c>
      <c r="AO381">
        <f t="shared" si="211"/>
        <v>7.36639508104002</v>
      </c>
      <c r="AP381">
        <f t="shared" si="211"/>
        <v>7.40806854032239</v>
      </c>
      <c r="AQ381">
        <f t="shared" si="211"/>
        <v>7.44729985559464</v>
      </c>
      <c r="AR381">
        <f t="shared" si="211"/>
        <v>7.47362455370783</v>
      </c>
      <c r="AS381">
        <f t="shared" si="211"/>
        <v>7.49003776899769</v>
      </c>
      <c r="AT381">
        <f t="shared" si="211"/>
        <v>7.56138205450672</v>
      </c>
      <c r="AU381">
        <f t="shared" si="211"/>
        <v>7.5004987952001</v>
      </c>
      <c r="AV381">
        <f t="shared" si="211"/>
        <v>7.52048686632248</v>
      </c>
      <c r="AW381">
        <f t="shared" si="211"/>
        <v>7.51894641755032</v>
      </c>
      <c r="AX381">
        <f t="shared" si="211"/>
        <v>7.5441769863159</v>
      </c>
      <c r="AY381">
        <f t="shared" si="211"/>
        <v>7.6034537476915</v>
      </c>
      <c r="AZ381">
        <f t="shared" si="211"/>
        <v>7.6285950957048</v>
      </c>
      <c r="BA381">
        <f t="shared" si="211"/>
        <v>7.63632939740685</v>
      </c>
      <c r="BB381">
        <f t="shared" si="211"/>
        <v>7.68803447822176</v>
      </c>
      <c r="BC381">
        <f t="shared" si="211"/>
        <v>7.65921605914297</v>
      </c>
    </row>
    <row r="382" spans="1:55">
      <c r="A382">
        <f>VLOOKUP(C382,SelectCntr!$A$2:$C$52,3,0)</f>
        <v>2</v>
      </c>
      <c r="B382" t="str">
        <f t="shared" si="205"/>
        <v>Kenya</v>
      </c>
      <c r="C382">
        <f t="shared" si="205"/>
        <v>114</v>
      </c>
      <c r="D382" t="str">
        <f t="shared" si="205"/>
        <v>Kenya</v>
      </c>
      <c r="F382" s="16" t="s">
        <v>192</v>
      </c>
      <c r="G382">
        <f t="shared" si="208"/>
        <v>6.1116987697369</v>
      </c>
      <c r="H382">
        <f t="shared" si="211"/>
        <v>6.12595261071461</v>
      </c>
      <c r="I382">
        <f t="shared" si="211"/>
        <v>6.10319491942821</v>
      </c>
      <c r="J382">
        <f t="shared" si="211"/>
        <v>6.10697134581791</v>
      </c>
      <c r="K382">
        <f t="shared" si="211"/>
        <v>6.1104988950615</v>
      </c>
      <c r="L382">
        <f t="shared" si="211"/>
        <v>6.09274821311879</v>
      </c>
      <c r="M382">
        <f t="shared" si="211"/>
        <v>6.0969585210451</v>
      </c>
      <c r="N382">
        <f t="shared" si="211"/>
        <v>6.1367214485055</v>
      </c>
      <c r="O382">
        <f t="shared" si="211"/>
        <v>6.14494351235585</v>
      </c>
      <c r="P382">
        <f t="shared" si="211"/>
        <v>6.13783737019014</v>
      </c>
      <c r="Q382">
        <f t="shared" si="211"/>
        <v>6.12911464468948</v>
      </c>
      <c r="R382">
        <f t="shared" si="211"/>
        <v>6.14858880737511</v>
      </c>
      <c r="S382">
        <f t="shared" si="211"/>
        <v>6.16247884307346</v>
      </c>
      <c r="T382">
        <f t="shared" si="211"/>
        <v>6.14707580961638</v>
      </c>
      <c r="U382">
        <f t="shared" si="211"/>
        <v>6.13216075693799</v>
      </c>
      <c r="V382">
        <f t="shared" si="211"/>
        <v>6.18081837949486</v>
      </c>
      <c r="W382">
        <f t="shared" si="211"/>
        <v>6.24512761600251</v>
      </c>
      <c r="X382">
        <f t="shared" si="211"/>
        <v>6.22030436787005</v>
      </c>
      <c r="Y382">
        <f t="shared" si="211"/>
        <v>6.22974056721686</v>
      </c>
      <c r="Z382">
        <f t="shared" si="211"/>
        <v>6.16043579588721</v>
      </c>
      <c r="AA382">
        <f t="shared" si="211"/>
        <v>6.1302407652832</v>
      </c>
      <c r="AB382">
        <f t="shared" si="211"/>
        <v>6.20887183972043</v>
      </c>
      <c r="AC382">
        <f t="shared" si="211"/>
        <v>6.20750803822874</v>
      </c>
      <c r="AD382">
        <f t="shared" si="211"/>
        <v>6.08396498251831</v>
      </c>
      <c r="AE382">
        <f t="shared" si="211"/>
        <v>6.17037465987912</v>
      </c>
      <c r="AF382">
        <f t="shared" si="211"/>
        <v>6.23146637161278</v>
      </c>
      <c r="AG382">
        <f t="shared" si="211"/>
        <v>6.20069886850995</v>
      </c>
      <c r="AH382">
        <f t="shared" si="211"/>
        <v>6.24935333046146</v>
      </c>
      <c r="AI382">
        <f t="shared" si="211"/>
        <v>6.26924130571342</v>
      </c>
      <c r="AJ382">
        <f t="shared" si="211"/>
        <v>6.2124822104477</v>
      </c>
      <c r="AK382">
        <f t="shared" si="211"/>
        <v>6.20080612661891</v>
      </c>
      <c r="AL382">
        <f t="shared" si="211"/>
        <v>6.20952753791394</v>
      </c>
      <c r="AM382">
        <f t="shared" si="211"/>
        <v>6.13913861194382</v>
      </c>
      <c r="AN382">
        <f t="shared" si="211"/>
        <v>6.12038011421701</v>
      </c>
      <c r="AO382">
        <f t="shared" si="211"/>
        <v>6.10540578520566</v>
      </c>
      <c r="AP382">
        <f t="shared" si="211"/>
        <v>6.02228701196004</v>
      </c>
      <c r="AQ382">
        <f t="shared" si="211"/>
        <v>6.01610625361908</v>
      </c>
      <c r="AR382">
        <f t="shared" si="211"/>
        <v>6.04985280118861</v>
      </c>
      <c r="AS382">
        <f t="shared" si="211"/>
        <v>6.09689769220819</v>
      </c>
      <c r="AT382">
        <f t="shared" si="211"/>
        <v>5.99610260797353</v>
      </c>
      <c r="AU382">
        <f t="shared" si="211"/>
        <v>6.0775385334285</v>
      </c>
      <c r="AV382">
        <f t="shared" si="211"/>
        <v>6.10113653106768</v>
      </c>
      <c r="AW382">
        <f t="shared" si="211"/>
        <v>6.0992168002627</v>
      </c>
      <c r="AX382">
        <f t="shared" si="211"/>
        <v>6.09437616941066</v>
      </c>
      <c r="AY382">
        <f t="shared" si="211"/>
        <v>6.104877492119</v>
      </c>
      <c r="AZ382">
        <f t="shared" si="211"/>
        <v>6.19387754602034</v>
      </c>
      <c r="BA382">
        <f t="shared" si="211"/>
        <v>6.23181177626143</v>
      </c>
      <c r="BB382">
        <f t="shared" si="211"/>
        <v>6.13844916622433</v>
      </c>
      <c r="BC382">
        <f t="shared" si="211"/>
        <v>6.14987133082143</v>
      </c>
    </row>
    <row r="383" spans="1:55">
      <c r="A383">
        <f>VLOOKUP(C383,SelectCntr!$A$2:$C$52,3,0)</f>
        <v>3</v>
      </c>
      <c r="B383" t="str">
        <f t="shared" si="205"/>
        <v>Lesotho</v>
      </c>
      <c r="C383">
        <f t="shared" si="205"/>
        <v>122</v>
      </c>
      <c r="D383" t="str">
        <f t="shared" si="205"/>
        <v>Lesotho</v>
      </c>
      <c r="F383" s="16" t="s">
        <v>192</v>
      </c>
      <c r="G383">
        <f t="shared" si="208"/>
        <v>6.07549845752734</v>
      </c>
      <c r="H383">
        <f t="shared" si="211"/>
        <v>6.09279276593479</v>
      </c>
      <c r="I383">
        <f t="shared" si="211"/>
        <v>6.08670239416289</v>
      </c>
      <c r="J383">
        <f t="shared" si="211"/>
        <v>5.99878739625723</v>
      </c>
      <c r="K383">
        <f t="shared" si="211"/>
        <v>6.04673219259523</v>
      </c>
      <c r="L383">
        <f t="shared" si="211"/>
        <v>6.09588633415166</v>
      </c>
      <c r="M383">
        <f t="shared" si="211"/>
        <v>6.1306523204966</v>
      </c>
      <c r="N383">
        <f t="shared" si="211"/>
        <v>6.13778776370862</v>
      </c>
      <c r="O383">
        <f t="shared" si="211"/>
        <v>6.20426234159165</v>
      </c>
      <c r="P383">
        <f t="shared" si="211"/>
        <v>6.17733831016766</v>
      </c>
      <c r="Q383">
        <f t="shared" si="211"/>
        <v>6.17065019713955</v>
      </c>
      <c r="R383">
        <f t="shared" si="211"/>
        <v>6.00971322187033</v>
      </c>
      <c r="S383">
        <f t="shared" si="211"/>
        <v>6.14850551324385</v>
      </c>
      <c r="T383">
        <f t="shared" si="211"/>
        <v>6.30443250431713</v>
      </c>
      <c r="U383">
        <f t="shared" si="211"/>
        <v>6.12513360955886</v>
      </c>
      <c r="V383">
        <f t="shared" si="211"/>
        <v>5.94766346137208</v>
      </c>
      <c r="W383">
        <f t="shared" si="211"/>
        <v>6.17561930124074</v>
      </c>
      <c r="X383">
        <f t="shared" si="211"/>
        <v>6.15491669880532</v>
      </c>
      <c r="Y383">
        <f t="shared" si="211"/>
        <v>6.11339277698184</v>
      </c>
      <c r="Z383">
        <f t="shared" si="211"/>
        <v>6.11196701472419</v>
      </c>
      <c r="AA383">
        <f t="shared" si="211"/>
        <v>6.13793437600609</v>
      </c>
      <c r="AB383">
        <f t="shared" si="211"/>
        <v>6.10969019313128</v>
      </c>
      <c r="AC383">
        <f t="shared" si="211"/>
        <v>6.08222765786701</v>
      </c>
      <c r="AD383">
        <f t="shared" si="211"/>
        <v>6.09254164829913</v>
      </c>
      <c r="AE383">
        <f t="shared" si="211"/>
        <v>6.02779647635537</v>
      </c>
      <c r="AF383">
        <f t="shared" si="211"/>
        <v>5.99456687277265</v>
      </c>
      <c r="AG383">
        <f t="shared" si="211"/>
        <v>6.01224708629051</v>
      </c>
      <c r="AH383">
        <f t="shared" si="211"/>
        <v>6.09870949300787</v>
      </c>
      <c r="AI383">
        <f t="shared" si="211"/>
        <v>6.05237529650748</v>
      </c>
      <c r="AJ383">
        <f t="shared" si="211"/>
        <v>6.0448399746766</v>
      </c>
      <c r="AK383">
        <f t="shared" si="211"/>
        <v>5.76375114367772</v>
      </c>
      <c r="AL383">
        <f t="shared" si="211"/>
        <v>5.87318381480563</v>
      </c>
      <c r="AM383">
        <f t="shared" si="211"/>
        <v>5.9640391703704</v>
      </c>
      <c r="AN383">
        <f t="shared" si="211"/>
        <v>6.01731060671001</v>
      </c>
      <c r="AO383">
        <f t="shared" si="211"/>
        <v>5.84915471876918</v>
      </c>
      <c r="AP383">
        <f t="shared" si="211"/>
        <v>5.98752386598393</v>
      </c>
      <c r="AQ383">
        <f t="shared" si="211"/>
        <v>5.98106531671569</v>
      </c>
      <c r="AR383">
        <f t="shared" si="211"/>
        <v>5.84220111856154</v>
      </c>
      <c r="AS383">
        <f t="shared" si="211"/>
        <v>5.9592206023982</v>
      </c>
      <c r="AT383">
        <f t="shared" si="211"/>
        <v>5.91392230262315</v>
      </c>
      <c r="AU383">
        <f t="shared" si="211"/>
        <v>6.01606682138129</v>
      </c>
      <c r="AV383">
        <f t="shared" si="211"/>
        <v>5.85753647525008</v>
      </c>
      <c r="AW383">
        <f t="shared" si="211"/>
        <v>5.78554469399537</v>
      </c>
      <c r="AX383">
        <f t="shared" si="211"/>
        <v>5.83329832513532</v>
      </c>
      <c r="AY383">
        <f t="shared" si="211"/>
        <v>5.89336827687045</v>
      </c>
      <c r="AZ383">
        <f t="shared" si="211"/>
        <v>5.72753900862033</v>
      </c>
      <c r="BA383">
        <f t="shared" si="211"/>
        <v>5.89496598638866</v>
      </c>
      <c r="BB383">
        <f t="shared" si="211"/>
        <v>5.86633352654307</v>
      </c>
      <c r="BC383">
        <f t="shared" si="211"/>
        <v>5.81764838335774</v>
      </c>
    </row>
    <row r="384" spans="1:55">
      <c r="A384">
        <f>VLOOKUP(C384,SelectCntr!$A$2:$C$52,3,0)</f>
        <v>1</v>
      </c>
      <c r="B384" t="str">
        <f t="shared" ref="B384:D403" si="212">B263</f>
        <v>Liberia</v>
      </c>
      <c r="C384">
        <f t="shared" si="212"/>
        <v>123</v>
      </c>
      <c r="D384" t="str">
        <f t="shared" si="212"/>
        <v>Liberia</v>
      </c>
      <c r="F384" s="16" t="s">
        <v>192</v>
      </c>
      <c r="G384">
        <f t="shared" si="208"/>
        <v>6.18626645000385</v>
      </c>
      <c r="H384">
        <f t="shared" si="211"/>
        <v>6.20426284863218</v>
      </c>
      <c r="I384">
        <f t="shared" si="211"/>
        <v>6.17414640442692</v>
      </c>
      <c r="J384">
        <f t="shared" si="211"/>
        <v>6.1762679619664</v>
      </c>
      <c r="K384">
        <f t="shared" si="211"/>
        <v>6.22943228117206</v>
      </c>
      <c r="L384">
        <f t="shared" si="211"/>
        <v>6.27018770211501</v>
      </c>
      <c r="M384">
        <f t="shared" si="211"/>
        <v>6.27566944846147</v>
      </c>
      <c r="N384">
        <f t="shared" si="211"/>
        <v>6.29244221448268</v>
      </c>
      <c r="O384">
        <f t="shared" si="211"/>
        <v>6.29196201147287</v>
      </c>
      <c r="P384">
        <f t="shared" si="211"/>
        <v>6.39480034923338</v>
      </c>
      <c r="Q384">
        <f t="shared" si="211"/>
        <v>6.40866967524898</v>
      </c>
      <c r="R384">
        <f t="shared" si="211"/>
        <v>6.39308528063443</v>
      </c>
      <c r="S384">
        <f t="shared" si="211"/>
        <v>6.3999228076265</v>
      </c>
      <c r="T384">
        <f t="shared" si="211"/>
        <v>6.42883283479304</v>
      </c>
      <c r="U384">
        <f t="shared" si="211"/>
        <v>6.37727567099952</v>
      </c>
      <c r="V384">
        <f t="shared" si="211"/>
        <v>6.3983399173645</v>
      </c>
      <c r="W384">
        <f t="shared" si="211"/>
        <v>6.39656451503117</v>
      </c>
      <c r="X384">
        <f t="shared" si="211"/>
        <v>6.37726537117565</v>
      </c>
      <c r="Y384">
        <f t="shared" si="211"/>
        <v>6.36323217561228</v>
      </c>
      <c r="Z384">
        <f t="shared" si="211"/>
        <v>6.36531076274817</v>
      </c>
      <c r="AA384">
        <f t="shared" si="211"/>
        <v>6.36174562145684</v>
      </c>
      <c r="AB384">
        <f t="shared" si="211"/>
        <v>6.34191837272751</v>
      </c>
      <c r="AC384">
        <f t="shared" si="211"/>
        <v>6.33247030928214</v>
      </c>
      <c r="AD384">
        <f t="shared" si="211"/>
        <v>6.37090357694776</v>
      </c>
      <c r="AE384">
        <f t="shared" si="211"/>
        <v>6.3844670729397</v>
      </c>
      <c r="AF384">
        <f t="shared" si="211"/>
        <v>6.39756984434002</v>
      </c>
      <c r="AG384">
        <f t="shared" si="211"/>
        <v>6.4334580600761</v>
      </c>
      <c r="AH384">
        <f t="shared" si="211"/>
        <v>6.46785871414493</v>
      </c>
      <c r="AI384">
        <f t="shared" si="211"/>
        <v>6.47616036221882</v>
      </c>
      <c r="AJ384">
        <f t="shared" si="211"/>
        <v>6.11373670906965</v>
      </c>
      <c r="AK384">
        <f t="shared" si="211"/>
        <v>5.91173860607541</v>
      </c>
      <c r="AL384">
        <f t="shared" si="211"/>
        <v>6.03774321359368</v>
      </c>
      <c r="AM384">
        <f t="shared" si="211"/>
        <v>6.07480244026975</v>
      </c>
      <c r="AN384">
        <f t="shared" si="211"/>
        <v>5.88248952871938</v>
      </c>
      <c r="AO384">
        <f t="shared" si="211"/>
        <v>5.87332578520509</v>
      </c>
      <c r="AP384">
        <f t="shared" si="211"/>
        <v>6.03408632948868</v>
      </c>
      <c r="AQ384">
        <f t="shared" si="211"/>
        <v>6.26392792362096</v>
      </c>
      <c r="AR384">
        <f t="shared" si="211"/>
        <v>6.29782001854631</v>
      </c>
      <c r="AS384">
        <f t="shared" si="211"/>
        <v>6.3162604295382</v>
      </c>
      <c r="AT384">
        <f t="shared" si="211"/>
        <v>6.32270391467597</v>
      </c>
      <c r="AU384">
        <f t="shared" si="211"/>
        <v>6.26997022715266</v>
      </c>
      <c r="AV384">
        <f t="shared" si="211"/>
        <v>6.25800758137154</v>
      </c>
      <c r="AW384">
        <f t="shared" si="211"/>
        <v>6.24173807744841</v>
      </c>
      <c r="AX384">
        <f t="shared" si="211"/>
        <v>6.27891712059672</v>
      </c>
      <c r="AY384">
        <f t="shared" si="211"/>
        <v>6.29580368576922</v>
      </c>
      <c r="AZ384">
        <f t="shared" si="211"/>
        <v>6.16146665606274</v>
      </c>
      <c r="BA384">
        <f t="shared" si="211"/>
        <v>6.27702670012488</v>
      </c>
      <c r="BB384">
        <f t="shared" si="211"/>
        <v>6.22925759571037</v>
      </c>
      <c r="BC384">
        <f t="shared" si="211"/>
        <v>6.10800387182334</v>
      </c>
    </row>
    <row r="385" spans="1:55">
      <c r="A385">
        <f>VLOOKUP(C385,SelectCntr!$A$2:$C$52,3,0)</f>
        <v>2</v>
      </c>
      <c r="B385" t="str">
        <f t="shared" si="212"/>
        <v>Madagascar</v>
      </c>
      <c r="C385">
        <f t="shared" si="212"/>
        <v>129</v>
      </c>
      <c r="D385" t="str">
        <f t="shared" si="212"/>
        <v>Madagascar</v>
      </c>
      <c r="F385" s="16" t="s">
        <v>192</v>
      </c>
      <c r="G385">
        <f t="shared" si="208"/>
        <v>6.52616239895011</v>
      </c>
      <c r="H385">
        <f t="shared" si="211"/>
        <v>6.54808298538555</v>
      </c>
      <c r="I385">
        <f t="shared" si="211"/>
        <v>6.54949147192286</v>
      </c>
      <c r="J385">
        <f t="shared" si="211"/>
        <v>6.57462026255339</v>
      </c>
      <c r="K385">
        <f t="shared" si="211"/>
        <v>6.52953205766614</v>
      </c>
      <c r="L385">
        <f t="shared" si="211"/>
        <v>6.56909903341765</v>
      </c>
      <c r="M385">
        <f t="shared" si="211"/>
        <v>6.59204569875968</v>
      </c>
      <c r="N385">
        <f t="shared" si="211"/>
        <v>6.5867599853989</v>
      </c>
      <c r="O385">
        <f t="shared" si="211"/>
        <v>6.60031909373853</v>
      </c>
      <c r="P385">
        <f t="shared" si="211"/>
        <v>6.59786318900457</v>
      </c>
      <c r="Q385">
        <f t="shared" si="211"/>
        <v>6.56404100383629</v>
      </c>
      <c r="R385">
        <f t="shared" si="211"/>
        <v>6.57178851493007</v>
      </c>
      <c r="S385">
        <f t="shared" si="211"/>
        <v>6.55788124120835</v>
      </c>
      <c r="T385">
        <f t="shared" si="211"/>
        <v>6.6419009185341</v>
      </c>
      <c r="U385">
        <f t="shared" si="211"/>
        <v>6.6058733224696</v>
      </c>
      <c r="V385">
        <f t="shared" si="211"/>
        <v>6.60014981116184</v>
      </c>
      <c r="W385">
        <f t="shared" si="211"/>
        <v>6.50681909128373</v>
      </c>
      <c r="X385">
        <f t="shared" si="211"/>
        <v>6.55954103267794</v>
      </c>
      <c r="Y385">
        <f t="shared" si="211"/>
        <v>6.49591081227599</v>
      </c>
      <c r="Z385">
        <f t="shared" si="211"/>
        <v>6.51431257375296</v>
      </c>
      <c r="AA385">
        <f t="shared" si="211"/>
        <v>6.49261831959039</v>
      </c>
      <c r="AB385">
        <f t="shared" si="211"/>
        <v>6.47976182139795</v>
      </c>
      <c r="AC385">
        <f t="shared" si="211"/>
        <v>6.49529785532848</v>
      </c>
      <c r="AD385">
        <f t="shared" si="211"/>
        <v>6.50173468405092</v>
      </c>
      <c r="AE385">
        <f t="shared" si="211"/>
        <v>6.4858226906731</v>
      </c>
      <c r="AF385">
        <f t="shared" si="211"/>
        <v>6.49007245221115</v>
      </c>
      <c r="AG385">
        <f t="shared" si="211"/>
        <v>6.45316664678684</v>
      </c>
      <c r="AH385">
        <f t="shared" si="211"/>
        <v>6.44417441468648</v>
      </c>
      <c r="AI385">
        <f t="shared" si="211"/>
        <v>6.45828160475032</v>
      </c>
      <c r="AJ385">
        <f t="shared" si="211"/>
        <v>6.44003249166133</v>
      </c>
      <c r="AK385">
        <f t="shared" si="211"/>
        <v>6.43036170263041</v>
      </c>
      <c r="AL385">
        <f t="shared" si="211"/>
        <v>6.3943143154803</v>
      </c>
      <c r="AM385">
        <f t="shared" si="211"/>
        <v>6.40420811623227</v>
      </c>
      <c r="AN385">
        <f t="shared" si="211"/>
        <v>6.34660235633494</v>
      </c>
      <c r="AO385">
        <f t="shared" si="211"/>
        <v>6.34413502416596</v>
      </c>
      <c r="AP385">
        <f t="shared" si="211"/>
        <v>6.33451587281749</v>
      </c>
      <c r="AQ385">
        <f t="shared" si="211"/>
        <v>6.32236981810012</v>
      </c>
      <c r="AR385">
        <f t="shared" si="211"/>
        <v>6.28813890140245</v>
      </c>
      <c r="AS385">
        <f t="shared" si="211"/>
        <v>6.27088071222907</v>
      </c>
      <c r="AT385">
        <f t="shared" si="211"/>
        <v>6.22038880212411</v>
      </c>
      <c r="AU385">
        <f t="shared" si="211"/>
        <v>6.2063463095983</v>
      </c>
      <c r="AV385">
        <f t="shared" si="211"/>
        <v>6.1495831731573</v>
      </c>
      <c r="AW385">
        <f t="shared" si="211"/>
        <v>6.14357610764682</v>
      </c>
      <c r="AX385">
        <f t="shared" si="211"/>
        <v>6.12693921612755</v>
      </c>
      <c r="AY385">
        <f t="shared" si="211"/>
        <v>6.19320886960052</v>
      </c>
      <c r="AZ385">
        <f t="shared" si="211"/>
        <v>6.17587464697578</v>
      </c>
      <c r="BA385">
        <f t="shared" si="211"/>
        <v>6.12591065903849</v>
      </c>
      <c r="BB385">
        <f t="shared" si="211"/>
        <v>6.18535940710189</v>
      </c>
      <c r="BC385">
        <f t="shared" si="211"/>
        <v>6.16388188301768</v>
      </c>
    </row>
    <row r="386" spans="1:55">
      <c r="A386">
        <f>VLOOKUP(C386,SelectCntr!$A$2:$C$52,3,0)</f>
        <v>3</v>
      </c>
      <c r="B386" t="str">
        <f t="shared" si="212"/>
        <v>Malawi</v>
      </c>
      <c r="C386">
        <f t="shared" si="212"/>
        <v>130</v>
      </c>
      <c r="D386" t="str">
        <f t="shared" si="212"/>
        <v>Malawi</v>
      </c>
      <c r="F386" s="16" t="s">
        <v>192</v>
      </c>
      <c r="G386">
        <f t="shared" si="208"/>
        <v>5.55718032443567</v>
      </c>
      <c r="H386">
        <f t="shared" si="211"/>
        <v>5.61039736960977</v>
      </c>
      <c r="I386">
        <f t="shared" si="211"/>
        <v>5.56809090651221</v>
      </c>
      <c r="J386">
        <f t="shared" si="211"/>
        <v>5.60600830723933</v>
      </c>
      <c r="K386">
        <f t="shared" si="211"/>
        <v>5.65062241288389</v>
      </c>
      <c r="L386">
        <f t="shared" si="211"/>
        <v>5.64621210247619</v>
      </c>
      <c r="M386">
        <f t="shared" si="211"/>
        <v>5.7628523455677</v>
      </c>
      <c r="N386">
        <f t="shared" si="211"/>
        <v>5.69504437318637</v>
      </c>
      <c r="O386">
        <f t="shared" si="211"/>
        <v>5.70624446661775</v>
      </c>
      <c r="P386">
        <f t="shared" si="211"/>
        <v>5.66381846443109</v>
      </c>
      <c r="Q386">
        <f t="shared" si="211"/>
        <v>5.80426594716078</v>
      </c>
      <c r="R386">
        <f t="shared" si="211"/>
        <v>5.83482314915705</v>
      </c>
      <c r="S386">
        <f t="shared" si="211"/>
        <v>5.86595704772421</v>
      </c>
      <c r="T386">
        <f t="shared" si="211"/>
        <v>5.84334308912766</v>
      </c>
      <c r="U386">
        <f t="shared" si="211"/>
        <v>5.81141774912464</v>
      </c>
      <c r="V386">
        <f t="shared" si="211"/>
        <v>5.85031881233698</v>
      </c>
      <c r="W386">
        <f t="shared" si="211"/>
        <v>5.91790968937157</v>
      </c>
      <c r="X386">
        <f t="shared" si="211"/>
        <v>5.90899349685429</v>
      </c>
      <c r="Y386">
        <f t="shared" si="211"/>
        <v>5.87652554283498</v>
      </c>
      <c r="Z386">
        <f t="shared" si="211"/>
        <v>5.84082016021869</v>
      </c>
      <c r="AA386">
        <f t="shared" si="211"/>
        <v>5.86281947121574</v>
      </c>
      <c r="AB386">
        <f t="shared" si="211"/>
        <v>5.89393180490103</v>
      </c>
      <c r="AC386">
        <f t="shared" si="211"/>
        <v>5.81831341447194</v>
      </c>
      <c r="AD386">
        <f t="shared" si="211"/>
        <v>5.84975675201164</v>
      </c>
      <c r="AE386">
        <f t="shared" si="211"/>
        <v>5.84299271027314</v>
      </c>
      <c r="AF386">
        <f t="shared" si="211"/>
        <v>5.84813833886901</v>
      </c>
      <c r="AG386">
        <f t="shared" si="211"/>
        <v>5.8165941471277</v>
      </c>
      <c r="AH386">
        <f t="shared" si="211"/>
        <v>5.79817860245403</v>
      </c>
      <c r="AI386">
        <f t="shared" ref="H386:BC391" si="213">IF(ISERROR(LN(AI265)),0,LN(AI265))</f>
        <v>5.74496429335514</v>
      </c>
      <c r="AJ386">
        <f t="shared" si="213"/>
        <v>5.7186258657071</v>
      </c>
      <c r="AK386">
        <f t="shared" si="213"/>
        <v>5.77907038056102</v>
      </c>
      <c r="AL386">
        <f t="shared" si="213"/>
        <v>5.5777937211383</v>
      </c>
      <c r="AM386">
        <f t="shared" si="213"/>
        <v>5.81774696099243</v>
      </c>
      <c r="AN386">
        <f t="shared" si="213"/>
        <v>5.61232271559579</v>
      </c>
      <c r="AO386">
        <f t="shared" si="213"/>
        <v>5.79680924932458</v>
      </c>
      <c r="AP386">
        <f t="shared" si="213"/>
        <v>5.93007238495719</v>
      </c>
      <c r="AQ386">
        <f t="shared" si="213"/>
        <v>5.88757984034602</v>
      </c>
      <c r="AR386">
        <f t="shared" si="213"/>
        <v>5.97756673795161</v>
      </c>
      <c r="AS386">
        <f t="shared" si="213"/>
        <v>6.07043912320854</v>
      </c>
      <c r="AT386">
        <f t="shared" si="213"/>
        <v>6.20292765648372</v>
      </c>
      <c r="AU386">
        <f t="shared" si="213"/>
        <v>6.25137002877542</v>
      </c>
      <c r="AV386">
        <f t="shared" si="213"/>
        <v>6.00994165444571</v>
      </c>
      <c r="AW386">
        <f t="shared" si="213"/>
        <v>6.12174967194074</v>
      </c>
      <c r="AX386">
        <f t="shared" si="213"/>
        <v>6.13761304814856</v>
      </c>
      <c r="AY386">
        <f t="shared" si="213"/>
        <v>5.97571648586436</v>
      </c>
      <c r="AZ386">
        <f t="shared" si="213"/>
        <v>6.26069322969703</v>
      </c>
      <c r="BA386">
        <f t="shared" si="213"/>
        <v>6.36155131054763</v>
      </c>
      <c r="BB386">
        <f t="shared" si="213"/>
        <v>6.34446646463185</v>
      </c>
      <c r="BC386">
        <f t="shared" si="213"/>
        <v>6.31182503521494</v>
      </c>
    </row>
    <row r="387" spans="1:55">
      <c r="A387">
        <f>VLOOKUP(C387,SelectCntr!$A$2:$C$52,3,0)</f>
        <v>1</v>
      </c>
      <c r="B387" t="str">
        <f t="shared" si="212"/>
        <v>Mali</v>
      </c>
      <c r="C387">
        <f t="shared" si="212"/>
        <v>133</v>
      </c>
      <c r="D387" t="str">
        <f t="shared" si="212"/>
        <v>Mali</v>
      </c>
      <c r="F387" s="16" t="s">
        <v>192</v>
      </c>
      <c r="G387">
        <f t="shared" si="208"/>
        <v>6.19115873711249</v>
      </c>
      <c r="H387">
        <f t="shared" si="213"/>
        <v>6.24784823666387</v>
      </c>
      <c r="I387">
        <f t="shared" si="213"/>
        <v>6.26198740029848</v>
      </c>
      <c r="J387">
        <f t="shared" si="213"/>
        <v>6.25399588886523</v>
      </c>
      <c r="K387">
        <f t="shared" si="213"/>
        <v>6.29696531606277</v>
      </c>
      <c r="L387">
        <f t="shared" si="213"/>
        <v>6.29745845699877</v>
      </c>
      <c r="M387">
        <f t="shared" si="213"/>
        <v>6.34357073110608</v>
      </c>
      <c r="N387">
        <f t="shared" si="213"/>
        <v>6.311979022543</v>
      </c>
      <c r="O387">
        <f t="shared" si="213"/>
        <v>6.38928974136059</v>
      </c>
      <c r="P387">
        <f t="shared" si="213"/>
        <v>6.38194586355246</v>
      </c>
      <c r="Q387">
        <f t="shared" si="213"/>
        <v>6.3570633669886</v>
      </c>
      <c r="R387">
        <f t="shared" si="213"/>
        <v>6.22847029951468</v>
      </c>
      <c r="S387">
        <f t="shared" si="213"/>
        <v>6.12688573996032</v>
      </c>
      <c r="T387">
        <f t="shared" si="213"/>
        <v>6.24313370205651</v>
      </c>
      <c r="U387">
        <f t="shared" si="213"/>
        <v>6.37064800303446</v>
      </c>
      <c r="V387">
        <f t="shared" si="213"/>
        <v>6.39293925958333</v>
      </c>
      <c r="W387">
        <f t="shared" si="213"/>
        <v>6.37622728277704</v>
      </c>
      <c r="X387">
        <f t="shared" si="213"/>
        <v>6.41988452916906</v>
      </c>
      <c r="Y387">
        <f t="shared" si="213"/>
        <v>6.42894677659612</v>
      </c>
      <c r="Z387">
        <f t="shared" si="213"/>
        <v>6.41266386451974</v>
      </c>
      <c r="AA387">
        <f t="shared" si="213"/>
        <v>6.49683211450502</v>
      </c>
      <c r="AB387">
        <f t="shared" si="213"/>
        <v>6.52907413626344</v>
      </c>
      <c r="AC387">
        <f t="shared" si="213"/>
        <v>6.50904453642557</v>
      </c>
      <c r="AD387">
        <f t="shared" si="213"/>
        <v>6.39778617235856</v>
      </c>
      <c r="AE387">
        <f t="shared" si="213"/>
        <v>6.45924133551227</v>
      </c>
      <c r="AF387">
        <f t="shared" si="213"/>
        <v>6.52784592926922</v>
      </c>
      <c r="AG387">
        <f t="shared" si="213"/>
        <v>6.49098281207981</v>
      </c>
      <c r="AH387">
        <f t="shared" si="213"/>
        <v>6.64286265082726</v>
      </c>
      <c r="AI387">
        <f t="shared" si="213"/>
        <v>6.62591063700116</v>
      </c>
      <c r="AJ387">
        <f t="shared" si="213"/>
        <v>6.62662483302582</v>
      </c>
      <c r="AK387">
        <f t="shared" si="213"/>
        <v>6.70719703307223</v>
      </c>
      <c r="AL387">
        <f t="shared" si="213"/>
        <v>6.60157647221639</v>
      </c>
      <c r="AM387">
        <f t="shared" si="213"/>
        <v>6.58864104066109</v>
      </c>
      <c r="AN387">
        <f t="shared" si="213"/>
        <v>6.66471448875335</v>
      </c>
      <c r="AO387">
        <f t="shared" si="213"/>
        <v>6.66780797384371</v>
      </c>
      <c r="AP387">
        <f t="shared" si="213"/>
        <v>6.70157948059409</v>
      </c>
      <c r="AQ387">
        <f t="shared" si="213"/>
        <v>6.71924045947823</v>
      </c>
      <c r="AR387">
        <f t="shared" si="213"/>
        <v>6.76260579833115</v>
      </c>
      <c r="AS387">
        <f t="shared" si="213"/>
        <v>6.78595578296448</v>
      </c>
      <c r="AT387">
        <f t="shared" si="213"/>
        <v>6.6150572807781</v>
      </c>
      <c r="AU387">
        <f t="shared" si="213"/>
        <v>6.77250459180614</v>
      </c>
      <c r="AV387">
        <f t="shared" si="213"/>
        <v>6.70619074556465</v>
      </c>
      <c r="AW387">
        <f t="shared" si="213"/>
        <v>6.85541662236784</v>
      </c>
      <c r="AX387">
        <f t="shared" si="213"/>
        <v>6.76469346624364</v>
      </c>
      <c r="AY387">
        <f t="shared" si="213"/>
        <v>6.81055887693414</v>
      </c>
      <c r="AZ387">
        <f t="shared" si="213"/>
        <v>6.76834221114556</v>
      </c>
      <c r="BA387">
        <f t="shared" si="213"/>
        <v>6.78706255542588</v>
      </c>
      <c r="BB387">
        <f t="shared" si="213"/>
        <v>6.90502155607003</v>
      </c>
      <c r="BC387">
        <f t="shared" si="213"/>
        <v>6.98193343000302</v>
      </c>
    </row>
    <row r="388" spans="1:55">
      <c r="A388">
        <f>VLOOKUP(C388,SelectCntr!$A$2:$C$52,3,0)</f>
        <v>1</v>
      </c>
      <c r="B388" t="str">
        <f t="shared" si="212"/>
        <v>Mauritania</v>
      </c>
      <c r="C388">
        <f t="shared" si="212"/>
        <v>136</v>
      </c>
      <c r="D388" t="str">
        <f t="shared" si="212"/>
        <v>Mauritania</v>
      </c>
      <c r="F388" s="16" t="s">
        <v>192</v>
      </c>
      <c r="G388">
        <f t="shared" si="208"/>
        <v>6.50100078900032</v>
      </c>
      <c r="H388">
        <f t="shared" si="213"/>
        <v>6.5072609634361</v>
      </c>
      <c r="I388">
        <f t="shared" si="213"/>
        <v>6.524522867986</v>
      </c>
      <c r="J388">
        <f t="shared" si="213"/>
        <v>6.54415546891911</v>
      </c>
      <c r="K388">
        <f t="shared" si="213"/>
        <v>6.56227516026689</v>
      </c>
      <c r="L388">
        <f t="shared" si="213"/>
        <v>6.56367506030987</v>
      </c>
      <c r="M388">
        <f t="shared" si="213"/>
        <v>6.57181113604609</v>
      </c>
      <c r="N388">
        <f t="shared" si="213"/>
        <v>6.59063783450937</v>
      </c>
      <c r="O388">
        <f t="shared" si="213"/>
        <v>6.55072909185632</v>
      </c>
      <c r="P388">
        <f t="shared" si="213"/>
        <v>6.53668540709809</v>
      </c>
      <c r="Q388">
        <f t="shared" si="213"/>
        <v>6.50204528605711</v>
      </c>
      <c r="R388">
        <f t="shared" si="213"/>
        <v>6.44161782827335</v>
      </c>
      <c r="S388">
        <f t="shared" si="213"/>
        <v>6.30010154657654</v>
      </c>
      <c r="T388">
        <f t="shared" si="213"/>
        <v>6.24997320225708</v>
      </c>
      <c r="U388">
        <f t="shared" si="213"/>
        <v>6.27891905481428</v>
      </c>
      <c r="V388">
        <f t="shared" si="213"/>
        <v>6.36411212555509</v>
      </c>
      <c r="W388">
        <f t="shared" si="213"/>
        <v>6.42291307623805</v>
      </c>
      <c r="X388">
        <f t="shared" si="213"/>
        <v>6.46903049446191</v>
      </c>
      <c r="Y388">
        <f t="shared" si="213"/>
        <v>6.48081628929527</v>
      </c>
      <c r="Z388">
        <f t="shared" si="213"/>
        <v>6.52659429194914</v>
      </c>
      <c r="AA388">
        <f t="shared" si="213"/>
        <v>6.55702665654319</v>
      </c>
      <c r="AB388">
        <f t="shared" si="213"/>
        <v>6.51843005274873</v>
      </c>
      <c r="AC388">
        <f t="shared" si="213"/>
        <v>6.4634643106316</v>
      </c>
      <c r="AD388">
        <f t="shared" si="213"/>
        <v>6.42460877860414</v>
      </c>
      <c r="AE388">
        <f t="shared" si="213"/>
        <v>6.51019023315867</v>
      </c>
      <c r="AF388">
        <f t="shared" si="213"/>
        <v>6.5268164471442</v>
      </c>
      <c r="AG388">
        <f t="shared" si="213"/>
        <v>6.55311161482718</v>
      </c>
      <c r="AH388">
        <f t="shared" si="213"/>
        <v>6.58522747059599</v>
      </c>
      <c r="AI388">
        <f t="shared" si="213"/>
        <v>6.64160725962955</v>
      </c>
      <c r="AJ388">
        <f t="shared" si="213"/>
        <v>6.65511780837891</v>
      </c>
      <c r="AK388">
        <f t="shared" si="213"/>
        <v>6.64671295915263</v>
      </c>
      <c r="AL388">
        <f t="shared" si="213"/>
        <v>6.58922610928834</v>
      </c>
      <c r="AM388">
        <f t="shared" si="213"/>
        <v>6.53382586879857</v>
      </c>
      <c r="AN388">
        <f t="shared" si="213"/>
        <v>6.53554772640877</v>
      </c>
      <c r="AO388">
        <f t="shared" si="213"/>
        <v>6.54933341836753</v>
      </c>
      <c r="AP388">
        <f t="shared" si="213"/>
        <v>6.58281240156702</v>
      </c>
      <c r="AQ388">
        <f t="shared" si="213"/>
        <v>6.54540998140706</v>
      </c>
      <c r="AR388">
        <f t="shared" si="213"/>
        <v>6.544018619005</v>
      </c>
      <c r="AS388">
        <f t="shared" si="213"/>
        <v>6.5350500060574</v>
      </c>
      <c r="AT388">
        <f t="shared" si="213"/>
        <v>6.53494585906464</v>
      </c>
      <c r="AU388">
        <f t="shared" si="213"/>
        <v>6.51619055165421</v>
      </c>
      <c r="AV388">
        <f t="shared" si="213"/>
        <v>6.53542689526009</v>
      </c>
      <c r="AW388">
        <f t="shared" si="213"/>
        <v>6.54117196183535</v>
      </c>
      <c r="AX388">
        <f t="shared" si="213"/>
        <v>6.50749759182647</v>
      </c>
      <c r="AY388">
        <f t="shared" si="213"/>
        <v>6.51835105045762</v>
      </c>
      <c r="AZ388">
        <f t="shared" si="213"/>
        <v>6.49074604835416</v>
      </c>
      <c r="BA388">
        <f t="shared" si="213"/>
        <v>6.47702141408353</v>
      </c>
      <c r="BB388">
        <f t="shared" si="213"/>
        <v>6.47543706932753</v>
      </c>
      <c r="BC388">
        <f t="shared" si="213"/>
        <v>6.47376102430545</v>
      </c>
    </row>
    <row r="389" spans="1:55">
      <c r="A389">
        <f>VLOOKUP(C389,SelectCntr!$A$2:$C$52,3,0)</f>
        <v>3</v>
      </c>
      <c r="B389" t="str">
        <f t="shared" si="212"/>
        <v>Mauritius</v>
      </c>
      <c r="C389">
        <f t="shared" si="212"/>
        <v>137</v>
      </c>
      <c r="D389" t="str">
        <f t="shared" si="212"/>
        <v>Mauritius</v>
      </c>
      <c r="F389" s="16" t="s">
        <v>192</v>
      </c>
      <c r="G389">
        <f t="shared" si="208"/>
        <v>7.68591416446891</v>
      </c>
      <c r="H389">
        <f t="shared" si="213"/>
        <v>7.63274808675266</v>
      </c>
      <c r="I389">
        <f t="shared" si="213"/>
        <v>7.80939441807603</v>
      </c>
      <c r="J389">
        <f t="shared" si="213"/>
        <v>7.54897269124658</v>
      </c>
      <c r="K389">
        <f t="shared" si="213"/>
        <v>7.82091253521667</v>
      </c>
      <c r="L389">
        <f t="shared" si="213"/>
        <v>7.63998494198809</v>
      </c>
      <c r="M389">
        <f t="shared" si="213"/>
        <v>7.79730761059803</v>
      </c>
      <c r="N389">
        <f t="shared" si="213"/>
        <v>7.69337750114289</v>
      </c>
      <c r="O389">
        <f t="shared" si="213"/>
        <v>7.7852114296561</v>
      </c>
      <c r="P389">
        <f t="shared" si="213"/>
        <v>7.66478186089164</v>
      </c>
      <c r="Q389">
        <f t="shared" si="213"/>
        <v>7.69461543973704</v>
      </c>
      <c r="R389">
        <f t="shared" si="213"/>
        <v>7.84796348710946</v>
      </c>
      <c r="S389">
        <f t="shared" si="213"/>
        <v>7.8292651402028</v>
      </c>
      <c r="T389">
        <f t="shared" si="213"/>
        <v>7.79013407555444</v>
      </c>
      <c r="U389">
        <f t="shared" si="213"/>
        <v>7.49825621986509</v>
      </c>
      <c r="V389">
        <f t="shared" si="213"/>
        <v>7.84377490994442</v>
      </c>
      <c r="W389">
        <f t="shared" si="213"/>
        <v>7.78389782773568</v>
      </c>
      <c r="X389">
        <f t="shared" si="213"/>
        <v>7.79239609027173</v>
      </c>
      <c r="Y389">
        <f t="shared" si="213"/>
        <v>7.80177177164228</v>
      </c>
      <c r="Z389">
        <f t="shared" si="213"/>
        <v>7.52494431533667</v>
      </c>
      <c r="AA389">
        <f t="shared" si="213"/>
        <v>7.66852334651752</v>
      </c>
      <c r="AB389">
        <f t="shared" si="213"/>
        <v>7.87585566675165</v>
      </c>
      <c r="AC389">
        <f t="shared" si="213"/>
        <v>7.73190272603589</v>
      </c>
      <c r="AD389">
        <f t="shared" si="213"/>
        <v>7.72962065686943</v>
      </c>
      <c r="AE389">
        <f t="shared" si="213"/>
        <v>7.84390963847056</v>
      </c>
      <c r="AF389">
        <f t="shared" si="213"/>
        <v>7.92574635309834</v>
      </c>
      <c r="AG389">
        <f t="shared" si="213"/>
        <v>7.98343213125136</v>
      </c>
      <c r="AH389">
        <f t="shared" si="213"/>
        <v>7.92204521269069</v>
      </c>
      <c r="AI389">
        <f t="shared" si="213"/>
        <v>7.95155063697731</v>
      </c>
      <c r="AJ389">
        <f t="shared" si="213"/>
        <v>8.06266808273607</v>
      </c>
      <c r="AK389">
        <f t="shared" si="213"/>
        <v>8.06931732737452</v>
      </c>
      <c r="AL389">
        <f t="shared" si="213"/>
        <v>8.12874463915034</v>
      </c>
      <c r="AM389">
        <f t="shared" si="213"/>
        <v>8.10022706427273</v>
      </c>
      <c r="AN389">
        <f t="shared" si="213"/>
        <v>8.03673288944929</v>
      </c>
      <c r="AO389">
        <f t="shared" si="213"/>
        <v>8.16392857476355</v>
      </c>
      <c r="AP389">
        <f t="shared" si="213"/>
        <v>8.18107030552965</v>
      </c>
      <c r="AQ389">
        <f t="shared" si="213"/>
        <v>8.28584562446155</v>
      </c>
      <c r="AR389">
        <f t="shared" si="213"/>
        <v>8.27446291257474</v>
      </c>
      <c r="AS389">
        <f t="shared" si="213"/>
        <v>8.0418503338249</v>
      </c>
      <c r="AT389">
        <f t="shared" si="213"/>
        <v>8.27057384641098</v>
      </c>
      <c r="AU389">
        <f t="shared" si="213"/>
        <v>8.41549977883485</v>
      </c>
      <c r="AV389">
        <f t="shared" si="213"/>
        <v>8.27215291695494</v>
      </c>
      <c r="AW389">
        <f t="shared" si="213"/>
        <v>8.36202231923854</v>
      </c>
      <c r="AX389">
        <f t="shared" si="213"/>
        <v>8.47718559732477</v>
      </c>
      <c r="AY389">
        <f t="shared" si="213"/>
        <v>8.44174446070747</v>
      </c>
      <c r="AZ389">
        <f t="shared" si="213"/>
        <v>8.45184841941985</v>
      </c>
      <c r="BA389">
        <f t="shared" si="213"/>
        <v>8.41594162288039</v>
      </c>
      <c r="BB389">
        <f t="shared" si="213"/>
        <v>8.49970787707522</v>
      </c>
      <c r="BC389">
        <f t="shared" si="213"/>
        <v>8.54186238909834</v>
      </c>
    </row>
    <row r="390" spans="1:55">
      <c r="A390">
        <f>VLOOKUP(C390,SelectCntr!$A$2:$C$52,3,0)</f>
        <v>3</v>
      </c>
      <c r="B390" t="str">
        <f t="shared" si="212"/>
        <v>Mozambique</v>
      </c>
      <c r="C390">
        <f t="shared" si="212"/>
        <v>144</v>
      </c>
      <c r="D390" t="str">
        <f t="shared" si="212"/>
        <v>Mozambique</v>
      </c>
      <c r="F390" s="16" t="s">
        <v>192</v>
      </c>
      <c r="G390">
        <f t="shared" si="208"/>
        <v>5.62821569195952</v>
      </c>
      <c r="H390">
        <f t="shared" si="213"/>
        <v>5.64342070210534</v>
      </c>
      <c r="I390">
        <f t="shared" si="213"/>
        <v>5.64123155460622</v>
      </c>
      <c r="J390">
        <f t="shared" si="213"/>
        <v>5.67708505651121</v>
      </c>
      <c r="K390">
        <f t="shared" si="213"/>
        <v>5.63199734173776</v>
      </c>
      <c r="L390">
        <f t="shared" si="213"/>
        <v>5.63407173610283</v>
      </c>
      <c r="M390">
        <f t="shared" si="213"/>
        <v>5.66033428927334</v>
      </c>
      <c r="N390">
        <f t="shared" si="213"/>
        <v>5.73344895363428</v>
      </c>
      <c r="O390">
        <f t="shared" si="213"/>
        <v>5.71506357147493</v>
      </c>
      <c r="P390">
        <f t="shared" si="213"/>
        <v>5.74349027583293</v>
      </c>
      <c r="Q390">
        <f t="shared" si="213"/>
        <v>5.75852008245561</v>
      </c>
      <c r="R390">
        <f t="shared" si="213"/>
        <v>5.77529475438045</v>
      </c>
      <c r="S390">
        <f t="shared" si="213"/>
        <v>5.79715136285348</v>
      </c>
      <c r="T390">
        <f t="shared" si="213"/>
        <v>5.74440269044029</v>
      </c>
      <c r="U390">
        <f t="shared" si="213"/>
        <v>5.6461095354239</v>
      </c>
      <c r="V390">
        <f t="shared" si="213"/>
        <v>5.56346872948247</v>
      </c>
      <c r="W390">
        <f t="shared" si="213"/>
        <v>5.51471067845856</v>
      </c>
      <c r="X390">
        <f t="shared" si="213"/>
        <v>5.47217109335929</v>
      </c>
      <c r="Y390">
        <f t="shared" si="213"/>
        <v>5.44853617787552</v>
      </c>
      <c r="Z390">
        <f t="shared" si="213"/>
        <v>5.46370344495951</v>
      </c>
      <c r="AA390">
        <f t="shared" si="213"/>
        <v>5.45449856687052</v>
      </c>
      <c r="AB390">
        <f t="shared" si="213"/>
        <v>5.39763731500207</v>
      </c>
      <c r="AC390">
        <f t="shared" si="213"/>
        <v>5.32243662578754</v>
      </c>
      <c r="AD390">
        <f t="shared" si="213"/>
        <v>5.28843020918685</v>
      </c>
      <c r="AE390">
        <f t="shared" si="213"/>
        <v>5.27855250272123</v>
      </c>
      <c r="AF390">
        <f t="shared" si="213"/>
        <v>5.30692515140518</v>
      </c>
      <c r="AG390">
        <f t="shared" si="213"/>
        <v>5.30860261605053</v>
      </c>
      <c r="AH390">
        <f t="shared" si="213"/>
        <v>5.3274023912459</v>
      </c>
      <c r="AI390">
        <f t="shared" si="213"/>
        <v>5.36388723526474</v>
      </c>
      <c r="AJ390">
        <f t="shared" si="213"/>
        <v>5.40703574374469</v>
      </c>
      <c r="AK390">
        <f t="shared" si="213"/>
        <v>5.27177648475229</v>
      </c>
      <c r="AL390">
        <f t="shared" si="213"/>
        <v>5.10825234029873</v>
      </c>
      <c r="AM390">
        <f t="shared" si="213"/>
        <v>5.18290516445282</v>
      </c>
      <c r="AN390">
        <f t="shared" si="213"/>
        <v>5.12733808883293</v>
      </c>
      <c r="AO390">
        <f t="shared" si="213"/>
        <v>5.39698609896157</v>
      </c>
      <c r="AP390">
        <f t="shared" si="213"/>
        <v>5.4731508973051</v>
      </c>
      <c r="AQ390">
        <f t="shared" si="213"/>
        <v>5.51601180664996</v>
      </c>
      <c r="AR390">
        <f t="shared" si="213"/>
        <v>5.55466435649791</v>
      </c>
      <c r="AS390">
        <f t="shared" si="213"/>
        <v>5.54106620339097</v>
      </c>
      <c r="AT390">
        <f t="shared" si="213"/>
        <v>5.44252879837103</v>
      </c>
      <c r="AU390">
        <f t="shared" si="213"/>
        <v>5.48862947354694</v>
      </c>
      <c r="AV390">
        <f t="shared" si="213"/>
        <v>5.4758319501668</v>
      </c>
      <c r="AW390">
        <f t="shared" si="213"/>
        <v>5.49333354137588</v>
      </c>
      <c r="AX390">
        <f t="shared" si="213"/>
        <v>5.5104287993921</v>
      </c>
      <c r="AY390">
        <f t="shared" si="213"/>
        <v>5.53382795294459</v>
      </c>
      <c r="AZ390">
        <f t="shared" si="213"/>
        <v>5.545393217277</v>
      </c>
      <c r="BA390">
        <f t="shared" si="213"/>
        <v>5.45569937800815</v>
      </c>
      <c r="BB390">
        <f t="shared" si="213"/>
        <v>5.48089727627602</v>
      </c>
      <c r="BC390">
        <f t="shared" si="213"/>
        <v>5.45997983670512</v>
      </c>
    </row>
    <row r="391" spans="1:55">
      <c r="A391">
        <f>VLOOKUP(C391,SelectCntr!$A$2:$C$52,3,0)</f>
        <v>3</v>
      </c>
      <c r="B391" t="str">
        <f t="shared" si="212"/>
        <v>Namibia</v>
      </c>
      <c r="C391">
        <f t="shared" si="212"/>
        <v>147</v>
      </c>
      <c r="D391" t="str">
        <f t="shared" si="212"/>
        <v>Namibia</v>
      </c>
      <c r="F391" s="16" t="s">
        <v>192</v>
      </c>
      <c r="G391">
        <f t="shared" si="208"/>
        <v>7.55050401642711</v>
      </c>
      <c r="H391">
        <f t="shared" si="213"/>
        <v>7.40172398907151</v>
      </c>
      <c r="I391">
        <f t="shared" si="213"/>
        <v>7.60395903827423</v>
      </c>
      <c r="J391">
        <f t="shared" si="213"/>
        <v>7.60080847167287</v>
      </c>
      <c r="K391">
        <f t="shared" si="213"/>
        <v>7.57445801831055</v>
      </c>
      <c r="L391">
        <f t="shared" si="213"/>
        <v>7.5091559132492</v>
      </c>
      <c r="M391">
        <f t="shared" si="213"/>
        <v>7.64109015155254</v>
      </c>
      <c r="N391">
        <f t="shared" si="213"/>
        <v>7.68229792176551</v>
      </c>
      <c r="O391">
        <f t="shared" si="213"/>
        <v>7.65442105431496</v>
      </c>
      <c r="P391">
        <f t="shared" si="213"/>
        <v>7.72378642881514</v>
      </c>
      <c r="Q391">
        <f t="shared" si="213"/>
        <v>7.79686790646451</v>
      </c>
      <c r="R391">
        <f t="shared" si="213"/>
        <v>7.89074712880213</v>
      </c>
      <c r="S391">
        <f t="shared" si="213"/>
        <v>7.91859099934162</v>
      </c>
      <c r="T391">
        <f t="shared" si="213"/>
        <v>7.93355270680223</v>
      </c>
      <c r="U391">
        <f t="shared" si="213"/>
        <v>7.52920230723804</v>
      </c>
      <c r="V391">
        <f t="shared" si="213"/>
        <v>7.62669767948227</v>
      </c>
      <c r="W391">
        <f t="shared" si="213"/>
        <v>7.57821709406241</v>
      </c>
      <c r="X391">
        <f t="shared" si="213"/>
        <v>7.6665037503572</v>
      </c>
      <c r="Y391">
        <f t="shared" si="213"/>
        <v>7.70634529626664</v>
      </c>
      <c r="Z391">
        <f t="shared" si="213"/>
        <v>7.76810798862571</v>
      </c>
      <c r="AA391">
        <f t="shared" si="213"/>
        <v>7.7925308555254</v>
      </c>
      <c r="AB391">
        <f t="shared" si="213"/>
        <v>7.53665453288197</v>
      </c>
      <c r="AC391">
        <f t="shared" si="213"/>
        <v>7.38100433445434</v>
      </c>
      <c r="AD391">
        <f t="shared" si="213"/>
        <v>7.40249531449613</v>
      </c>
      <c r="AE391">
        <f t="shared" si="213"/>
        <v>7.45874076506375</v>
      </c>
      <c r="AF391">
        <f t="shared" si="213"/>
        <v>7.46875356946698</v>
      </c>
      <c r="AG391">
        <f t="shared" si="213"/>
        <v>7.50637978683152</v>
      </c>
      <c r="AH391">
        <f t="shared" si="213"/>
        <v>7.47528643627549</v>
      </c>
      <c r="AI391">
        <f t="shared" si="213"/>
        <v>7.51300904701822</v>
      </c>
      <c r="AJ391">
        <f t="shared" si="213"/>
        <v>7.43196220531512</v>
      </c>
      <c r="AK391">
        <f t="shared" si="213"/>
        <v>7.47378666736121</v>
      </c>
      <c r="AL391">
        <f t="shared" si="213"/>
        <v>7.45409006021131</v>
      </c>
      <c r="AM391">
        <f t="shared" si="213"/>
        <v>7.46318669072352</v>
      </c>
      <c r="AN391">
        <f t="shared" si="213"/>
        <v>7.51423834159837</v>
      </c>
      <c r="AO391">
        <f t="shared" si="213"/>
        <v>7.46917895551122</v>
      </c>
      <c r="AP391">
        <f t="shared" si="213"/>
        <v>7.55102809081397</v>
      </c>
      <c r="AQ391">
        <f t="shared" si="213"/>
        <v>7.11085110967611</v>
      </c>
      <c r="AR391">
        <f t="shared" si="213"/>
        <v>7.40668324498529</v>
      </c>
      <c r="AS391">
        <f t="shared" si="213"/>
        <v>7.37589477261267</v>
      </c>
      <c r="AT391">
        <f t="shared" si="213"/>
        <v>7.33049327307291</v>
      </c>
      <c r="AU391">
        <f t="shared" si="213"/>
        <v>7.34805282644044</v>
      </c>
      <c r="AV391">
        <f t="shared" si="213"/>
        <v>7.32518770788292</v>
      </c>
      <c r="AW391">
        <f t="shared" si="213"/>
        <v>7.36942773152314</v>
      </c>
      <c r="AX391">
        <f t="shared" ref="H391:BC397" si="214">IF(ISERROR(LN(AX270)),0,LN(AX270))</f>
        <v>7.43396084627213</v>
      </c>
      <c r="AY391">
        <f t="shared" si="214"/>
        <v>7.52581965341773</v>
      </c>
      <c r="AZ391">
        <f t="shared" si="214"/>
        <v>7.49100693668287</v>
      </c>
      <c r="BA391">
        <f t="shared" si="214"/>
        <v>7.4931887499435</v>
      </c>
      <c r="BB391">
        <f t="shared" si="214"/>
        <v>7.35352438487799</v>
      </c>
      <c r="BC391">
        <f t="shared" si="214"/>
        <v>7.34150341709675</v>
      </c>
    </row>
    <row r="392" spans="1:55">
      <c r="A392">
        <f>VLOOKUP(C392,SelectCntr!$A$2:$C$52,3,0)</f>
        <v>1</v>
      </c>
      <c r="B392" t="str">
        <f t="shared" si="212"/>
        <v>Niger</v>
      </c>
      <c r="C392">
        <f t="shared" si="212"/>
        <v>158</v>
      </c>
      <c r="D392" t="str">
        <f t="shared" si="212"/>
        <v>Niger</v>
      </c>
      <c r="F392" s="16" t="s">
        <v>192</v>
      </c>
      <c r="G392">
        <f t="shared" si="208"/>
        <v>6.38172318273057</v>
      </c>
      <c r="H392">
        <f t="shared" si="214"/>
        <v>6.47387989356328</v>
      </c>
      <c r="I392">
        <f t="shared" si="214"/>
        <v>6.49314284813981</v>
      </c>
      <c r="J392">
        <f t="shared" si="214"/>
        <v>6.46385906606539</v>
      </c>
      <c r="K392">
        <f t="shared" si="214"/>
        <v>6.44021346844276</v>
      </c>
      <c r="L392">
        <f t="shared" si="214"/>
        <v>6.47208128836884</v>
      </c>
      <c r="M392">
        <f t="shared" si="214"/>
        <v>6.52915445886269</v>
      </c>
      <c r="N392">
        <f t="shared" si="214"/>
        <v>6.4308812438559</v>
      </c>
      <c r="O392">
        <f t="shared" si="214"/>
        <v>6.48496900352073</v>
      </c>
      <c r="P392">
        <f t="shared" si="214"/>
        <v>6.41279158771672</v>
      </c>
      <c r="Q392">
        <f t="shared" si="214"/>
        <v>6.39646076751305</v>
      </c>
      <c r="R392">
        <f t="shared" si="214"/>
        <v>6.35846929038175</v>
      </c>
      <c r="S392">
        <f t="shared" si="214"/>
        <v>6.04701401998776</v>
      </c>
      <c r="T392">
        <f t="shared" si="214"/>
        <v>6.16944828910999</v>
      </c>
      <c r="U392">
        <f t="shared" si="214"/>
        <v>6.09651145838767</v>
      </c>
      <c r="V392">
        <f t="shared" si="214"/>
        <v>6.21819439278819</v>
      </c>
      <c r="W392">
        <f t="shared" si="214"/>
        <v>6.35496247758828</v>
      </c>
      <c r="X392">
        <f t="shared" si="214"/>
        <v>6.36015467120695</v>
      </c>
      <c r="Y392">
        <f t="shared" si="214"/>
        <v>6.33857032899735</v>
      </c>
      <c r="Z392">
        <f t="shared" si="214"/>
        <v>6.38479386090739</v>
      </c>
      <c r="AA392">
        <f t="shared" si="214"/>
        <v>6.34601640556151</v>
      </c>
      <c r="AB392">
        <f t="shared" si="214"/>
        <v>6.32491075418588</v>
      </c>
      <c r="AC392">
        <f t="shared" si="214"/>
        <v>6.30226880306913</v>
      </c>
      <c r="AD392">
        <f t="shared" si="214"/>
        <v>6.04494458324629</v>
      </c>
      <c r="AE392">
        <f t="shared" si="214"/>
        <v>6.04620454918386</v>
      </c>
      <c r="AF392">
        <f t="shared" si="214"/>
        <v>6.12344483066816</v>
      </c>
      <c r="AG392">
        <f t="shared" si="214"/>
        <v>6.02169374753233</v>
      </c>
      <c r="AH392">
        <f t="shared" si="214"/>
        <v>6.22392273487453</v>
      </c>
      <c r="AI392">
        <f t="shared" si="214"/>
        <v>6.15519762236713</v>
      </c>
      <c r="AJ392">
        <f t="shared" si="214"/>
        <v>6.17665988193257</v>
      </c>
      <c r="AK392">
        <f t="shared" si="214"/>
        <v>6.24205341693105</v>
      </c>
      <c r="AL392">
        <f t="shared" si="214"/>
        <v>6.24525593880816</v>
      </c>
      <c r="AM392">
        <f t="shared" si="214"/>
        <v>6.12549003626936</v>
      </c>
      <c r="AN392">
        <f t="shared" si="214"/>
        <v>6.27974924859329</v>
      </c>
      <c r="AO392">
        <f t="shared" si="214"/>
        <v>6.14140107085383</v>
      </c>
      <c r="AP392">
        <f t="shared" si="214"/>
        <v>6.30457026704252</v>
      </c>
      <c r="AQ392">
        <f t="shared" si="214"/>
        <v>6.15366330231692</v>
      </c>
      <c r="AR392">
        <f t="shared" si="214"/>
        <v>6.44065342312858</v>
      </c>
      <c r="AS392">
        <f t="shared" si="214"/>
        <v>6.3397724166708</v>
      </c>
      <c r="AT392">
        <f t="shared" si="214"/>
        <v>6.29161276080283</v>
      </c>
      <c r="AU392">
        <f t="shared" si="214"/>
        <v>6.4293000352466</v>
      </c>
      <c r="AV392">
        <f t="shared" si="214"/>
        <v>6.46932172603841</v>
      </c>
      <c r="AW392">
        <f t="shared" si="214"/>
        <v>6.48682731946254</v>
      </c>
      <c r="AX392">
        <f t="shared" si="214"/>
        <v>6.36869287338212</v>
      </c>
      <c r="AY392">
        <f t="shared" si="214"/>
        <v>6.48265217288279</v>
      </c>
      <c r="AZ392">
        <f t="shared" si="214"/>
        <v>6.52076175620056</v>
      </c>
      <c r="BA392">
        <f t="shared" si="214"/>
        <v>6.55519520861798</v>
      </c>
      <c r="BB392">
        <f t="shared" si="214"/>
        <v>6.68975621764991</v>
      </c>
      <c r="BC392">
        <f t="shared" si="214"/>
        <v>6.60053877052932</v>
      </c>
    </row>
    <row r="393" spans="1:55">
      <c r="A393">
        <f>VLOOKUP(C393,SelectCntr!$A$2:$C$52,3,0)</f>
        <v>1</v>
      </c>
      <c r="B393" t="str">
        <f t="shared" si="212"/>
        <v>Nigeria</v>
      </c>
      <c r="C393">
        <f t="shared" si="212"/>
        <v>159</v>
      </c>
      <c r="D393" t="str">
        <f t="shared" si="212"/>
        <v>Nigeria</v>
      </c>
      <c r="F393" s="16" t="s">
        <v>192</v>
      </c>
      <c r="G393">
        <f t="shared" si="208"/>
        <v>6.5369673842244</v>
      </c>
      <c r="H393">
        <f t="shared" si="214"/>
        <v>6.55928757615064</v>
      </c>
      <c r="I393">
        <f t="shared" si="214"/>
        <v>6.59297470295239</v>
      </c>
      <c r="J393">
        <f t="shared" si="214"/>
        <v>6.61020606957136</v>
      </c>
      <c r="K393">
        <f t="shared" si="214"/>
        <v>6.63907461955914</v>
      </c>
      <c r="L393">
        <f t="shared" si="214"/>
        <v>6.59687544964232</v>
      </c>
      <c r="M393">
        <f t="shared" si="214"/>
        <v>6.62351629278123</v>
      </c>
      <c r="N393">
        <f t="shared" si="214"/>
        <v>6.62399369392453</v>
      </c>
      <c r="O393">
        <f t="shared" si="214"/>
        <v>6.71556731787249</v>
      </c>
      <c r="P393">
        <f t="shared" si="214"/>
        <v>6.78578030543061</v>
      </c>
      <c r="Q393">
        <f t="shared" si="214"/>
        <v>6.68311317223423</v>
      </c>
      <c r="R393">
        <f t="shared" si="214"/>
        <v>6.55617913065841</v>
      </c>
      <c r="S393">
        <f t="shared" si="214"/>
        <v>6.60338039051049</v>
      </c>
      <c r="T393">
        <f t="shared" si="214"/>
        <v>6.70070315115843</v>
      </c>
      <c r="U393">
        <f t="shared" si="214"/>
        <v>6.67388179561648</v>
      </c>
      <c r="V393">
        <f t="shared" si="214"/>
        <v>6.61472639855455</v>
      </c>
      <c r="W393">
        <f t="shared" si="214"/>
        <v>6.60007603789641</v>
      </c>
      <c r="X393">
        <f t="shared" si="214"/>
        <v>6.57809424341943</v>
      </c>
      <c r="Y393">
        <f t="shared" si="214"/>
        <v>6.60315075167494</v>
      </c>
      <c r="Z393">
        <f t="shared" si="214"/>
        <v>6.65906103837591</v>
      </c>
      <c r="AA393">
        <f t="shared" si="214"/>
        <v>6.6529800961617</v>
      </c>
      <c r="AB393">
        <f t="shared" si="214"/>
        <v>6.67784860456586</v>
      </c>
      <c r="AC393">
        <f t="shared" si="214"/>
        <v>6.69340261690524</v>
      </c>
      <c r="AD393">
        <f t="shared" si="214"/>
        <v>6.74530647994725</v>
      </c>
      <c r="AE393">
        <f t="shared" si="214"/>
        <v>6.82030020827445</v>
      </c>
      <c r="AF393">
        <f t="shared" si="214"/>
        <v>6.8767023233639</v>
      </c>
      <c r="AG393">
        <f t="shared" si="214"/>
        <v>6.89867820545574</v>
      </c>
      <c r="AH393">
        <f t="shared" si="214"/>
        <v>7.04014999236695</v>
      </c>
      <c r="AI393">
        <f t="shared" si="214"/>
        <v>7.12995473367131</v>
      </c>
      <c r="AJ393">
        <f t="shared" si="214"/>
        <v>7.19732315198732</v>
      </c>
      <c r="AK393">
        <f t="shared" si="214"/>
        <v>7.32446586277275</v>
      </c>
      <c r="AL393">
        <f t="shared" si="214"/>
        <v>7.40023374616899</v>
      </c>
      <c r="AM393">
        <f t="shared" si="214"/>
        <v>7.46034728225031</v>
      </c>
      <c r="AN393">
        <f t="shared" si="214"/>
        <v>7.49499310297333</v>
      </c>
      <c r="AO393">
        <f t="shared" si="214"/>
        <v>7.52630730526998</v>
      </c>
      <c r="AP393">
        <f t="shared" si="214"/>
        <v>7.56820462405401</v>
      </c>
      <c r="AQ393">
        <f t="shared" si="214"/>
        <v>7.60959138808638</v>
      </c>
      <c r="AR393">
        <f t="shared" si="214"/>
        <v>7.66610936481818</v>
      </c>
      <c r="AS393">
        <f t="shared" si="214"/>
        <v>7.7089417925579</v>
      </c>
      <c r="AT393">
        <f t="shared" si="214"/>
        <v>7.71595488252437</v>
      </c>
      <c r="AU393">
        <f t="shared" si="214"/>
        <v>7.71718704458142</v>
      </c>
      <c r="AV393">
        <f t="shared" si="214"/>
        <v>7.76523219103717</v>
      </c>
      <c r="AW393">
        <f t="shared" si="214"/>
        <v>7.82462798317926</v>
      </c>
      <c r="AX393">
        <f t="shared" si="214"/>
        <v>7.88950663893748</v>
      </c>
      <c r="AY393">
        <f t="shared" si="214"/>
        <v>7.93381046656328</v>
      </c>
      <c r="AZ393">
        <f t="shared" si="214"/>
        <v>7.98695650052135</v>
      </c>
      <c r="BA393">
        <f t="shared" si="214"/>
        <v>7.91225823315757</v>
      </c>
      <c r="BB393">
        <f t="shared" si="214"/>
        <v>7.98135057023357</v>
      </c>
      <c r="BC393">
        <f t="shared" si="214"/>
        <v>7.84151529627998</v>
      </c>
    </row>
    <row r="394" spans="1:55">
      <c r="A394">
        <f>VLOOKUP(C394,SelectCntr!$A$2:$C$52,3,0)</f>
        <v>1</v>
      </c>
      <c r="B394" t="str">
        <f t="shared" si="212"/>
        <v>Guinea-Bissau</v>
      </c>
      <c r="C394">
        <f t="shared" si="212"/>
        <v>175</v>
      </c>
      <c r="D394" t="str">
        <f t="shared" si="212"/>
        <v>Guinea-Bissau</v>
      </c>
      <c r="F394" s="16" t="s">
        <v>192</v>
      </c>
      <c r="G394">
        <f t="shared" si="208"/>
        <v>6.07737237423392</v>
      </c>
      <c r="H394">
        <f t="shared" si="214"/>
        <v>6.08955960518619</v>
      </c>
      <c r="I394">
        <f t="shared" si="214"/>
        <v>6.06843835368551</v>
      </c>
      <c r="J394">
        <f t="shared" si="214"/>
        <v>6.04866834486995</v>
      </c>
      <c r="K394">
        <f t="shared" si="214"/>
        <v>5.97099786538436</v>
      </c>
      <c r="L394">
        <f t="shared" si="214"/>
        <v>5.92282804915366</v>
      </c>
      <c r="M394">
        <f t="shared" si="214"/>
        <v>5.90527505121582</v>
      </c>
      <c r="N394">
        <f t="shared" si="214"/>
        <v>5.90656513263652</v>
      </c>
      <c r="O394">
        <f t="shared" si="214"/>
        <v>5.85606757608802</v>
      </c>
      <c r="P394">
        <f t="shared" si="214"/>
        <v>5.86694322149146</v>
      </c>
      <c r="Q394">
        <f t="shared" si="214"/>
        <v>5.78179863648293</v>
      </c>
      <c r="R394">
        <f t="shared" si="214"/>
        <v>5.83765058651618</v>
      </c>
      <c r="S394">
        <f t="shared" si="214"/>
        <v>5.8037500059118</v>
      </c>
      <c r="T394">
        <f t="shared" si="214"/>
        <v>5.8322440910852</v>
      </c>
      <c r="U394">
        <f t="shared" si="214"/>
        <v>5.92713913199146</v>
      </c>
      <c r="V394">
        <f t="shared" si="214"/>
        <v>5.99758393783007</v>
      </c>
      <c r="W394">
        <f t="shared" si="214"/>
        <v>5.90914258323811</v>
      </c>
      <c r="X394">
        <f t="shared" si="214"/>
        <v>5.83270845381022</v>
      </c>
      <c r="Y394">
        <f t="shared" si="214"/>
        <v>5.84274099273858</v>
      </c>
      <c r="Z394">
        <f t="shared" si="214"/>
        <v>5.84814741710332</v>
      </c>
      <c r="AA394">
        <f t="shared" si="214"/>
        <v>5.91943134420815</v>
      </c>
      <c r="AB394">
        <f t="shared" si="214"/>
        <v>6.00169536667332</v>
      </c>
      <c r="AC394">
        <f t="shared" si="214"/>
        <v>5.90600911472406</v>
      </c>
      <c r="AD394">
        <f t="shared" si="214"/>
        <v>6.03778540166199</v>
      </c>
      <c r="AE394">
        <f t="shared" si="214"/>
        <v>6.02256743805927</v>
      </c>
      <c r="AF394">
        <f t="shared" si="214"/>
        <v>6.07239537051392</v>
      </c>
      <c r="AG394">
        <f t="shared" si="214"/>
        <v>6.04870430066503</v>
      </c>
      <c r="AH394">
        <f t="shared" si="214"/>
        <v>6.01515718200258</v>
      </c>
      <c r="AI394">
        <f t="shared" si="214"/>
        <v>6.08685002528213</v>
      </c>
      <c r="AJ394">
        <f t="shared" si="214"/>
        <v>6.10964855430405</v>
      </c>
      <c r="AK394">
        <f t="shared" si="214"/>
        <v>6.06142981388241</v>
      </c>
      <c r="AL394">
        <f t="shared" si="214"/>
        <v>6.09875014270723</v>
      </c>
      <c r="AM394">
        <f t="shared" si="214"/>
        <v>6.13259114273342</v>
      </c>
      <c r="AN394">
        <f t="shared" si="214"/>
        <v>6.09824904841683</v>
      </c>
      <c r="AO394">
        <f t="shared" si="214"/>
        <v>6.12545433874998</v>
      </c>
      <c r="AP394">
        <f t="shared" si="214"/>
        <v>6.14063742039986</v>
      </c>
      <c r="AQ394">
        <f t="shared" si="214"/>
        <v>6.19586205560114</v>
      </c>
      <c r="AR394">
        <f t="shared" si="214"/>
        <v>6.22710339030173</v>
      </c>
      <c r="AS394">
        <f t="shared" si="214"/>
        <v>6.26917498977848</v>
      </c>
      <c r="AT394">
        <f t="shared" si="214"/>
        <v>6.29363671742094</v>
      </c>
      <c r="AU394">
        <f t="shared" si="214"/>
        <v>6.3089698093369</v>
      </c>
      <c r="AV394">
        <f t="shared" si="214"/>
        <v>6.3084672259592</v>
      </c>
      <c r="AW394">
        <f t="shared" si="214"/>
        <v>6.29321844172015</v>
      </c>
      <c r="AX394">
        <f t="shared" si="214"/>
        <v>6.3536080876206</v>
      </c>
      <c r="AY394">
        <f t="shared" si="214"/>
        <v>6.36267246270088</v>
      </c>
      <c r="AZ394">
        <f t="shared" si="214"/>
        <v>6.38975266186615</v>
      </c>
      <c r="BA394">
        <f t="shared" si="214"/>
        <v>6.38047574724814</v>
      </c>
      <c r="BB394">
        <f t="shared" si="214"/>
        <v>6.36830998075518</v>
      </c>
      <c r="BC394">
        <f t="shared" si="214"/>
        <v>6.30051052742289</v>
      </c>
    </row>
    <row r="395" spans="1:55">
      <c r="A395">
        <f>VLOOKUP(C395,SelectCntr!$A$2:$C$52,3,0)</f>
        <v>2</v>
      </c>
      <c r="B395" t="str">
        <f t="shared" si="212"/>
        <v>Eritrea</v>
      </c>
      <c r="C395">
        <f t="shared" si="212"/>
        <v>178</v>
      </c>
      <c r="D395" t="str">
        <f t="shared" si="212"/>
        <v>Eritrea</v>
      </c>
      <c r="F395" s="16" t="s">
        <v>192</v>
      </c>
      <c r="G395">
        <f t="shared" si="208"/>
        <v>0</v>
      </c>
      <c r="H395">
        <f t="shared" si="214"/>
        <v>0</v>
      </c>
      <c r="I395">
        <f t="shared" si="214"/>
        <v>0</v>
      </c>
      <c r="J395">
        <f t="shared" si="214"/>
        <v>0</v>
      </c>
      <c r="K395">
        <f t="shared" si="214"/>
        <v>0</v>
      </c>
      <c r="L395">
        <f t="shared" si="214"/>
        <v>0</v>
      </c>
      <c r="M395">
        <f t="shared" si="214"/>
        <v>0</v>
      </c>
      <c r="N395">
        <f t="shared" si="214"/>
        <v>0</v>
      </c>
      <c r="O395">
        <f t="shared" si="214"/>
        <v>0</v>
      </c>
      <c r="P395">
        <f t="shared" si="214"/>
        <v>0</v>
      </c>
      <c r="Q395">
        <f t="shared" si="214"/>
        <v>0</v>
      </c>
      <c r="R395">
        <f t="shared" si="214"/>
        <v>0</v>
      </c>
      <c r="S395">
        <f t="shared" si="214"/>
        <v>0</v>
      </c>
      <c r="T395">
        <f t="shared" si="214"/>
        <v>0</v>
      </c>
      <c r="U395">
        <f t="shared" si="214"/>
        <v>0</v>
      </c>
      <c r="V395">
        <f t="shared" si="214"/>
        <v>0</v>
      </c>
      <c r="W395">
        <f t="shared" si="214"/>
        <v>0</v>
      </c>
      <c r="X395">
        <f t="shared" si="214"/>
        <v>0</v>
      </c>
      <c r="Y395">
        <f t="shared" si="214"/>
        <v>0</v>
      </c>
      <c r="Z395">
        <f t="shared" si="214"/>
        <v>0</v>
      </c>
      <c r="AA395">
        <f t="shared" si="214"/>
        <v>0</v>
      </c>
      <c r="AB395">
        <f t="shared" si="214"/>
        <v>0</v>
      </c>
      <c r="AC395">
        <f t="shared" si="214"/>
        <v>0</v>
      </c>
      <c r="AD395">
        <f t="shared" si="214"/>
        <v>0</v>
      </c>
      <c r="AE395">
        <f t="shared" si="214"/>
        <v>0</v>
      </c>
      <c r="AF395">
        <f t="shared" si="214"/>
        <v>0</v>
      </c>
      <c r="AG395">
        <f t="shared" si="214"/>
        <v>0</v>
      </c>
      <c r="AH395">
        <f t="shared" si="214"/>
        <v>0</v>
      </c>
      <c r="AI395">
        <f t="shared" si="214"/>
        <v>0</v>
      </c>
      <c r="AJ395">
        <f t="shared" si="214"/>
        <v>0</v>
      </c>
      <c r="AK395">
        <f t="shared" si="214"/>
        <v>0</v>
      </c>
      <c r="AL395">
        <f t="shared" si="214"/>
        <v>0</v>
      </c>
      <c r="AM395">
        <f t="shared" si="214"/>
        <v>4.97259749684122</v>
      </c>
      <c r="AN395">
        <f t="shared" si="214"/>
        <v>5.27198647002794</v>
      </c>
      <c r="AO395">
        <f t="shared" si="214"/>
        <v>5.19087355358476</v>
      </c>
      <c r="AP395">
        <f t="shared" si="214"/>
        <v>5.13260707555928</v>
      </c>
      <c r="AQ395">
        <f t="shared" si="214"/>
        <v>5.12104104687222</v>
      </c>
      <c r="AR395">
        <f t="shared" si="214"/>
        <v>5.46176750103677</v>
      </c>
      <c r="AS395">
        <f t="shared" si="214"/>
        <v>5.31356247190632</v>
      </c>
      <c r="AT395">
        <f t="shared" si="214"/>
        <v>5.08980253044204</v>
      </c>
      <c r="AU395">
        <f t="shared" si="214"/>
        <v>5.15024708078004</v>
      </c>
      <c r="AV395">
        <f t="shared" si="214"/>
        <v>4.90506347100397</v>
      </c>
      <c r="AW395">
        <f t="shared" si="214"/>
        <v>4.99907838492545</v>
      </c>
      <c r="AX395">
        <f t="shared" si="214"/>
        <v>4.98175317017835</v>
      </c>
      <c r="AY395">
        <f t="shared" si="214"/>
        <v>5.16003955126249</v>
      </c>
      <c r="AZ395">
        <f t="shared" si="214"/>
        <v>5.12556983218836</v>
      </c>
      <c r="BA395">
        <f t="shared" si="214"/>
        <v>5.19561486799698</v>
      </c>
      <c r="BB395">
        <f t="shared" si="214"/>
        <v>4.78621628663363</v>
      </c>
      <c r="BC395">
        <f t="shared" si="214"/>
        <v>4.97862073802086</v>
      </c>
    </row>
    <row r="396" spans="1:55">
      <c r="A396">
        <f>VLOOKUP(C396,SelectCntr!$A$2:$C$52,3,0)</f>
        <v>3</v>
      </c>
      <c r="B396" t="str">
        <f t="shared" si="212"/>
        <v>Zimbabwe</v>
      </c>
      <c r="C396">
        <f t="shared" si="212"/>
        <v>181</v>
      </c>
      <c r="D396" t="str">
        <f t="shared" si="212"/>
        <v>Zimbabwe</v>
      </c>
      <c r="F396" s="16" t="s">
        <v>192</v>
      </c>
      <c r="G396">
        <f t="shared" si="208"/>
        <v>6.3118679269789</v>
      </c>
      <c r="H396">
        <f t="shared" si="214"/>
        <v>6.34320790486475</v>
      </c>
      <c r="I396">
        <f t="shared" si="214"/>
        <v>6.2515441060626</v>
      </c>
      <c r="J396">
        <f t="shared" si="214"/>
        <v>6.36908477730018</v>
      </c>
      <c r="K396">
        <f t="shared" si="214"/>
        <v>6.3009670711676</v>
      </c>
      <c r="L396">
        <f t="shared" si="214"/>
        <v>6.39601217906925</v>
      </c>
      <c r="M396">
        <f t="shared" si="214"/>
        <v>6.4093294833301</v>
      </c>
      <c r="N396">
        <f t="shared" si="214"/>
        <v>6.22942104576598</v>
      </c>
      <c r="O396">
        <f t="shared" si="214"/>
        <v>6.54097599933818</v>
      </c>
      <c r="P396">
        <f t="shared" si="214"/>
        <v>6.36144535915075</v>
      </c>
      <c r="Q396">
        <f t="shared" si="214"/>
        <v>6.57492520840757</v>
      </c>
      <c r="R396">
        <f t="shared" si="214"/>
        <v>6.67927725987158</v>
      </c>
      <c r="S396">
        <f t="shared" si="214"/>
        <v>6.48308065311769</v>
      </c>
      <c r="T396">
        <f t="shared" si="214"/>
        <v>6.63375688953655</v>
      </c>
      <c r="U396">
        <f t="shared" si="214"/>
        <v>6.56230169958935</v>
      </c>
      <c r="V396">
        <f t="shared" si="214"/>
        <v>6.62669797880878</v>
      </c>
      <c r="W396">
        <f t="shared" si="214"/>
        <v>6.58022764257458</v>
      </c>
      <c r="X396">
        <f t="shared" si="214"/>
        <v>6.55306728804247</v>
      </c>
      <c r="Y396">
        <f t="shared" si="214"/>
        <v>6.45112242671012</v>
      </c>
      <c r="Z396">
        <f t="shared" si="214"/>
        <v>6.44846230126665</v>
      </c>
      <c r="AA396">
        <f t="shared" si="214"/>
        <v>6.51031941451287</v>
      </c>
      <c r="AB396">
        <f t="shared" si="214"/>
        <v>6.40071382296228</v>
      </c>
      <c r="AC396">
        <f t="shared" si="214"/>
        <v>6.23875388742441</v>
      </c>
      <c r="AD396">
        <f t="shared" si="214"/>
        <v>6.353762063027</v>
      </c>
      <c r="AE396">
        <f t="shared" si="214"/>
        <v>6.52528927712089</v>
      </c>
      <c r="AF396">
        <f t="shared" si="214"/>
        <v>6.45057264537249</v>
      </c>
      <c r="AG396">
        <f t="shared" si="214"/>
        <v>6.28802378352936</v>
      </c>
      <c r="AH396">
        <f t="shared" si="214"/>
        <v>6.45448521551583</v>
      </c>
      <c r="AI396">
        <f t="shared" si="214"/>
        <v>6.35568620391242</v>
      </c>
      <c r="AJ396">
        <f t="shared" si="214"/>
        <v>6.31036163890769</v>
      </c>
      <c r="AK396">
        <f t="shared" si="214"/>
        <v>6.28551064813726</v>
      </c>
      <c r="AL396">
        <f t="shared" si="214"/>
        <v>5.94235748382477</v>
      </c>
      <c r="AM396">
        <f t="shared" si="214"/>
        <v>6.20991289976391</v>
      </c>
      <c r="AN396">
        <f t="shared" si="214"/>
        <v>6.25663937102199</v>
      </c>
      <c r="AO396">
        <f t="shared" si="214"/>
        <v>6.03626234710297</v>
      </c>
      <c r="AP396">
        <f t="shared" si="214"/>
        <v>6.31236230318982</v>
      </c>
      <c r="AQ396">
        <f t="shared" si="214"/>
        <v>6.34010609559815</v>
      </c>
      <c r="AR396">
        <f t="shared" si="214"/>
        <v>6.32329676825582</v>
      </c>
      <c r="AS396">
        <f t="shared" si="214"/>
        <v>6.32279768611043</v>
      </c>
      <c r="AT396">
        <f t="shared" si="214"/>
        <v>6.45528946462644</v>
      </c>
      <c r="AU396">
        <f t="shared" si="214"/>
        <v>6.40080456303922</v>
      </c>
      <c r="AV396">
        <f t="shared" si="214"/>
        <v>6.20576766155013</v>
      </c>
      <c r="AW396">
        <f t="shared" si="214"/>
        <v>6.22230656243286</v>
      </c>
      <c r="AX396">
        <f t="shared" si="214"/>
        <v>6.28501040391424</v>
      </c>
      <c r="AY396">
        <f t="shared" si="214"/>
        <v>6.13373617565375</v>
      </c>
      <c r="AZ396">
        <f t="shared" si="214"/>
        <v>6.1890741882843</v>
      </c>
      <c r="BA396">
        <f t="shared" si="214"/>
        <v>6.2088327105493</v>
      </c>
      <c r="BB396">
        <f t="shared" si="214"/>
        <v>6.19384272543662</v>
      </c>
      <c r="BC396">
        <f t="shared" si="214"/>
        <v>6.19774763339789</v>
      </c>
    </row>
    <row r="397" spans="1:55">
      <c r="A397">
        <f>VLOOKUP(C397,SelectCntr!$A$2:$C$52,3,0)</f>
        <v>2</v>
      </c>
      <c r="B397" t="str">
        <f t="shared" si="212"/>
        <v>Réunion</v>
      </c>
      <c r="C397">
        <f t="shared" si="212"/>
        <v>182</v>
      </c>
      <c r="D397" t="str">
        <f t="shared" si="212"/>
        <v>Réunion</v>
      </c>
      <c r="F397" s="16" t="s">
        <v>192</v>
      </c>
      <c r="G397">
        <f t="shared" si="208"/>
        <v>7.81811827239655</v>
      </c>
      <c r="H397">
        <f t="shared" si="214"/>
        <v>7.54656633266739</v>
      </c>
      <c r="I397">
        <f t="shared" si="214"/>
        <v>7.63736089509317</v>
      </c>
      <c r="J397">
        <f t="shared" si="214"/>
        <v>7.56776466559135</v>
      </c>
      <c r="K397">
        <f t="shared" si="214"/>
        <v>7.72749956647982</v>
      </c>
      <c r="L397">
        <f t="shared" si="214"/>
        <v>7.61795110712948</v>
      </c>
      <c r="M397">
        <f t="shared" si="214"/>
        <v>7.66512553204414</v>
      </c>
      <c r="N397">
        <f t="shared" si="214"/>
        <v>7.67450184757833</v>
      </c>
      <c r="O397">
        <f t="shared" si="214"/>
        <v>7.74255318197025</v>
      </c>
      <c r="P397">
        <f t="shared" si="214"/>
        <v>7.57195973959171</v>
      </c>
      <c r="Q397">
        <f t="shared" ref="H397:BC402" si="215">IF(ISERROR(LN(Q276)),0,LN(Q276))</f>
        <v>7.4788160338265</v>
      </c>
      <c r="R397">
        <f t="shared" si="215"/>
        <v>7.64539897247151</v>
      </c>
      <c r="S397">
        <f t="shared" si="215"/>
        <v>7.63747479818816</v>
      </c>
      <c r="T397">
        <f t="shared" si="215"/>
        <v>7.62116429554625</v>
      </c>
      <c r="U397">
        <f t="shared" si="215"/>
        <v>7.59880212250752</v>
      </c>
      <c r="V397">
        <f t="shared" si="215"/>
        <v>7.68755250334732</v>
      </c>
      <c r="W397">
        <f t="shared" si="215"/>
        <v>7.74027390864829</v>
      </c>
      <c r="X397">
        <f t="shared" si="215"/>
        <v>7.7907595992737</v>
      </c>
      <c r="Y397">
        <f t="shared" si="215"/>
        <v>7.7788436883927</v>
      </c>
      <c r="Z397">
        <f t="shared" si="215"/>
        <v>7.70571282389443</v>
      </c>
      <c r="AA397">
        <f t="shared" si="215"/>
        <v>7.8267467085132</v>
      </c>
      <c r="AB397">
        <f t="shared" si="215"/>
        <v>7.91507430920386</v>
      </c>
      <c r="AC397">
        <f t="shared" si="215"/>
        <v>7.87452580370947</v>
      </c>
      <c r="AD397">
        <f t="shared" si="215"/>
        <v>8.02586915204554</v>
      </c>
      <c r="AE397">
        <f t="shared" si="215"/>
        <v>8.09390737642378</v>
      </c>
      <c r="AF397">
        <f t="shared" si="215"/>
        <v>8.24734285107369</v>
      </c>
      <c r="AG397">
        <f t="shared" si="215"/>
        <v>8.46294817656384</v>
      </c>
      <c r="AH397">
        <f t="shared" si="215"/>
        <v>8.69313331902227</v>
      </c>
      <c r="AI397">
        <f t="shared" si="215"/>
        <v>8.74987510754914</v>
      </c>
      <c r="AJ397">
        <f t="shared" si="215"/>
        <v>9.04620985044365</v>
      </c>
      <c r="AK397">
        <f t="shared" si="215"/>
        <v>9.20820475984576</v>
      </c>
      <c r="AL397">
        <f t="shared" si="215"/>
        <v>9.22702703859411</v>
      </c>
      <c r="AM397">
        <f t="shared" si="215"/>
        <v>9.22171119274845</v>
      </c>
      <c r="AN397">
        <f t="shared" si="215"/>
        <v>9.3179383825742</v>
      </c>
      <c r="AO397">
        <f t="shared" si="215"/>
        <v>9.3411526866411</v>
      </c>
      <c r="AP397">
        <f t="shared" si="215"/>
        <v>9.45222716610753</v>
      </c>
      <c r="AQ397">
        <f t="shared" si="215"/>
        <v>9.53610067827715</v>
      </c>
      <c r="AR397">
        <f t="shared" si="215"/>
        <v>9.56755062715574</v>
      </c>
      <c r="AS397">
        <f t="shared" si="215"/>
        <v>9.64369180478537</v>
      </c>
      <c r="AT397">
        <f t="shared" si="215"/>
        <v>9.71648304783779</v>
      </c>
      <c r="AU397">
        <f t="shared" si="215"/>
        <v>9.81880074436893</v>
      </c>
      <c r="AV397">
        <f t="shared" si="215"/>
        <v>9.77724382596188</v>
      </c>
      <c r="AW397">
        <f t="shared" si="215"/>
        <v>9.9505381092274</v>
      </c>
      <c r="AX397">
        <f t="shared" si="215"/>
        <v>9.99377376971163</v>
      </c>
      <c r="AY397">
        <f t="shared" si="215"/>
        <v>9.97111699497597</v>
      </c>
      <c r="AZ397">
        <f t="shared" si="215"/>
        <v>10.1215324133053</v>
      </c>
      <c r="BA397">
        <f t="shared" si="215"/>
        <v>10.0541341410163</v>
      </c>
      <c r="BB397">
        <f t="shared" si="215"/>
        <v>10.2897245349571</v>
      </c>
      <c r="BC397">
        <f t="shared" si="215"/>
        <v>10.2923997473032</v>
      </c>
    </row>
    <row r="398" spans="1:55">
      <c r="A398">
        <f>VLOOKUP(C398,SelectCntr!$A$2:$C$52,3,0)</f>
        <v>2</v>
      </c>
      <c r="B398" t="str">
        <f t="shared" si="212"/>
        <v>Rwanda</v>
      </c>
      <c r="C398">
        <f t="shared" si="212"/>
        <v>184</v>
      </c>
      <c r="D398" t="str">
        <f t="shared" si="212"/>
        <v>Rwanda</v>
      </c>
      <c r="F398" s="16" t="s">
        <v>192</v>
      </c>
      <c r="G398">
        <f t="shared" si="208"/>
        <v>5.80158451952872</v>
      </c>
      <c r="H398">
        <f t="shared" si="215"/>
        <v>6.06706126792761</v>
      </c>
      <c r="I398">
        <f t="shared" si="215"/>
        <v>5.7376589903632</v>
      </c>
      <c r="J398">
        <f t="shared" si="215"/>
        <v>5.72659043069726</v>
      </c>
      <c r="K398">
        <f t="shared" si="215"/>
        <v>5.8233154612825</v>
      </c>
      <c r="L398">
        <f t="shared" si="215"/>
        <v>5.88701581753348</v>
      </c>
      <c r="M398">
        <f t="shared" si="215"/>
        <v>6.04925783623135</v>
      </c>
      <c r="N398">
        <f t="shared" si="215"/>
        <v>6.00032142470433</v>
      </c>
      <c r="O398">
        <f t="shared" si="215"/>
        <v>6.04362384640183</v>
      </c>
      <c r="P398">
        <f t="shared" si="215"/>
        <v>6.0603439106312</v>
      </c>
      <c r="Q398">
        <f t="shared" si="215"/>
        <v>6.05081535794829</v>
      </c>
      <c r="R398">
        <f t="shared" si="215"/>
        <v>5.99813635987459</v>
      </c>
      <c r="S398">
        <f t="shared" si="215"/>
        <v>6.01488857182652</v>
      </c>
      <c r="T398">
        <f t="shared" si="215"/>
        <v>5.94235917348472</v>
      </c>
      <c r="U398">
        <f t="shared" si="215"/>
        <v>6.02912579330024</v>
      </c>
      <c r="V398">
        <f t="shared" si="215"/>
        <v>6.05537144043841</v>
      </c>
      <c r="W398">
        <f t="shared" si="215"/>
        <v>6.06375042237373</v>
      </c>
      <c r="X398">
        <f t="shared" si="215"/>
        <v>6.04463556444251</v>
      </c>
      <c r="Y398">
        <f t="shared" si="215"/>
        <v>6.08438053544127</v>
      </c>
      <c r="Z398">
        <f t="shared" si="215"/>
        <v>6.05819186715727</v>
      </c>
      <c r="AA398">
        <f t="shared" si="215"/>
        <v>6.12084770806456</v>
      </c>
      <c r="AB398">
        <f t="shared" si="215"/>
        <v>6.13840951971613</v>
      </c>
      <c r="AC398">
        <f t="shared" si="215"/>
        <v>6.11549377025063</v>
      </c>
      <c r="AD398">
        <f t="shared" si="215"/>
        <v>6.00124532608635</v>
      </c>
      <c r="AE398">
        <f t="shared" si="215"/>
        <v>6.14642490193434</v>
      </c>
      <c r="AF398">
        <f t="shared" si="215"/>
        <v>6.02437309655681</v>
      </c>
      <c r="AG398">
        <f t="shared" si="215"/>
        <v>5.98003346197875</v>
      </c>
      <c r="AH398">
        <f t="shared" si="215"/>
        <v>5.91321266245058</v>
      </c>
      <c r="AI398">
        <f t="shared" si="215"/>
        <v>6.0028968390126</v>
      </c>
      <c r="AJ398">
        <f t="shared" si="215"/>
        <v>5.97196890172486</v>
      </c>
      <c r="AK398">
        <f t="shared" si="215"/>
        <v>6.13158447224213</v>
      </c>
      <c r="AL398">
        <f t="shared" si="215"/>
        <v>6.24457742308805</v>
      </c>
      <c r="AM398">
        <f t="shared" si="215"/>
        <v>6.00140109704486</v>
      </c>
      <c r="AN398">
        <f t="shared" si="215"/>
        <v>5.67756009854148</v>
      </c>
      <c r="AO398">
        <f t="shared" si="215"/>
        <v>5.907019371225</v>
      </c>
      <c r="AP398">
        <f t="shared" si="215"/>
        <v>5.9665601095799</v>
      </c>
      <c r="AQ398">
        <f t="shared" si="215"/>
        <v>5.90113338629607</v>
      </c>
      <c r="AR398">
        <f t="shared" si="215"/>
        <v>5.91308439700469</v>
      </c>
      <c r="AS398">
        <f t="shared" si="215"/>
        <v>5.90212475405519</v>
      </c>
      <c r="AT398">
        <f t="shared" si="215"/>
        <v>5.94646734250128</v>
      </c>
      <c r="AU398">
        <f t="shared" si="215"/>
        <v>5.88214954171909</v>
      </c>
      <c r="AV398">
        <f t="shared" si="215"/>
        <v>6.0472497298743</v>
      </c>
      <c r="AW398">
        <f t="shared" si="215"/>
        <v>5.96851988483912</v>
      </c>
      <c r="AX398">
        <f t="shared" si="215"/>
        <v>5.94782537946251</v>
      </c>
      <c r="AY398">
        <f t="shared" si="215"/>
        <v>5.99408518136968</v>
      </c>
      <c r="AZ398">
        <f t="shared" si="215"/>
        <v>6.01794476542066</v>
      </c>
      <c r="BA398">
        <f t="shared" si="215"/>
        <v>5.99706380182201</v>
      </c>
      <c r="BB398">
        <f t="shared" si="215"/>
        <v>6.00093611102407</v>
      </c>
      <c r="BC398">
        <f t="shared" si="215"/>
        <v>6.07223023751366</v>
      </c>
    </row>
    <row r="399" spans="1:55">
      <c r="A399">
        <f>VLOOKUP(C399,SelectCntr!$A$2:$C$52,3,0)</f>
        <v>1</v>
      </c>
      <c r="B399" t="str">
        <f t="shared" si="212"/>
        <v>Sao Tome and Principe</v>
      </c>
      <c r="C399">
        <f t="shared" si="212"/>
        <v>193</v>
      </c>
      <c r="D399" t="str">
        <f t="shared" si="212"/>
        <v>Sao Tome and Principe</v>
      </c>
      <c r="F399" s="16" t="s">
        <v>192</v>
      </c>
      <c r="G399">
        <f t="shared" si="208"/>
        <v>6.89370303885371</v>
      </c>
      <c r="H399">
        <f t="shared" si="215"/>
        <v>6.97630207398027</v>
      </c>
      <c r="I399">
        <f t="shared" si="215"/>
        <v>6.85449800927994</v>
      </c>
      <c r="J399">
        <f t="shared" si="215"/>
        <v>7.07671190756466</v>
      </c>
      <c r="K399">
        <f t="shared" si="215"/>
        <v>7.03959453562354</v>
      </c>
      <c r="L399">
        <f t="shared" si="215"/>
        <v>7.07614166818191</v>
      </c>
      <c r="M399">
        <f t="shared" si="215"/>
        <v>7.08150078909941</v>
      </c>
      <c r="N399">
        <f t="shared" si="215"/>
        <v>7.04421187620039</v>
      </c>
      <c r="O399">
        <f t="shared" si="215"/>
        <v>7.00937796049071</v>
      </c>
      <c r="P399">
        <f t="shared" si="215"/>
        <v>7.00964463427026</v>
      </c>
      <c r="Q399">
        <f t="shared" si="215"/>
        <v>7.04530103913791</v>
      </c>
      <c r="R399">
        <f t="shared" si="215"/>
        <v>7.01608062595004</v>
      </c>
      <c r="S399">
        <f t="shared" si="215"/>
        <v>7.01828968852493</v>
      </c>
      <c r="T399">
        <f t="shared" si="215"/>
        <v>6.96567638445814</v>
      </c>
      <c r="U399">
        <f t="shared" si="215"/>
        <v>6.75008850429694</v>
      </c>
      <c r="V399">
        <f t="shared" si="215"/>
        <v>6.70643603614597</v>
      </c>
      <c r="W399">
        <f t="shared" si="215"/>
        <v>6.65325704039075</v>
      </c>
      <c r="X399">
        <f t="shared" si="215"/>
        <v>6.65975982659817</v>
      </c>
      <c r="Y399">
        <f t="shared" si="215"/>
        <v>6.74857716795937</v>
      </c>
      <c r="Z399">
        <f t="shared" si="215"/>
        <v>6.51837440892774</v>
      </c>
      <c r="AA399">
        <f t="shared" si="215"/>
        <v>6.53266505662189</v>
      </c>
      <c r="AB399">
        <f t="shared" si="215"/>
        <v>6.49334115671769</v>
      </c>
      <c r="AC399">
        <f t="shared" si="215"/>
        <v>6.49396011757099</v>
      </c>
      <c r="AD399">
        <f t="shared" si="215"/>
        <v>6.37386261460682</v>
      </c>
      <c r="AE399">
        <f t="shared" si="215"/>
        <v>6.41851322688332</v>
      </c>
      <c r="AF399">
        <f t="shared" si="215"/>
        <v>6.42388199618848</v>
      </c>
      <c r="AG399">
        <f t="shared" si="215"/>
        <v>6.4085287910595</v>
      </c>
      <c r="AH399">
        <f t="shared" si="215"/>
        <v>6.43823848773329</v>
      </c>
      <c r="AI399">
        <f t="shared" si="215"/>
        <v>6.30566682936916</v>
      </c>
      <c r="AJ399">
        <f t="shared" si="215"/>
        <v>6.23848737221214</v>
      </c>
      <c r="AK399">
        <f t="shared" si="215"/>
        <v>6.29357330272049</v>
      </c>
      <c r="AL399">
        <f t="shared" si="215"/>
        <v>6.49096629714253</v>
      </c>
      <c r="AM399">
        <f t="shared" si="215"/>
        <v>6.52690473163789</v>
      </c>
      <c r="AN399">
        <f t="shared" si="215"/>
        <v>6.58881643021306</v>
      </c>
      <c r="AO399">
        <f t="shared" si="215"/>
        <v>6.52085674044781</v>
      </c>
      <c r="AP399">
        <f t="shared" si="215"/>
        <v>6.61142049494349</v>
      </c>
      <c r="AQ399">
        <f t="shared" si="215"/>
        <v>6.77444364242926</v>
      </c>
      <c r="AR399">
        <f t="shared" si="215"/>
        <v>6.77511238041873</v>
      </c>
      <c r="AS399">
        <f t="shared" si="215"/>
        <v>6.7890968602898</v>
      </c>
      <c r="AT399">
        <f t="shared" si="215"/>
        <v>6.80386194046162</v>
      </c>
      <c r="AU399">
        <f t="shared" si="215"/>
        <v>6.84868748040157</v>
      </c>
      <c r="AV399">
        <f t="shared" si="215"/>
        <v>6.87615403523339</v>
      </c>
      <c r="AW399">
        <f t="shared" si="215"/>
        <v>6.87633578120259</v>
      </c>
      <c r="AX399">
        <f t="shared" si="215"/>
        <v>6.75122245375331</v>
      </c>
      <c r="AY399">
        <f t="shared" si="215"/>
        <v>6.75258185410719</v>
      </c>
      <c r="AZ399">
        <f t="shared" si="215"/>
        <v>6.8330317327862</v>
      </c>
      <c r="BA399">
        <f t="shared" si="215"/>
        <v>6.8392000997124</v>
      </c>
      <c r="BB399">
        <f t="shared" si="215"/>
        <v>6.8410294211303</v>
      </c>
      <c r="BC399">
        <f t="shared" si="215"/>
        <v>6.85613298311111</v>
      </c>
    </row>
    <row r="400" spans="1:55">
      <c r="A400">
        <f>VLOOKUP(C400,SelectCntr!$A$2:$C$52,3,0)</f>
        <v>1</v>
      </c>
      <c r="B400" t="str">
        <f t="shared" si="212"/>
        <v>Senegal</v>
      </c>
      <c r="C400">
        <f t="shared" si="212"/>
        <v>195</v>
      </c>
      <c r="D400" t="str">
        <f t="shared" si="212"/>
        <v>Senegal</v>
      </c>
      <c r="F400" s="16" t="s">
        <v>192</v>
      </c>
      <c r="G400">
        <f t="shared" si="208"/>
        <v>6.4156272680044</v>
      </c>
      <c r="H400">
        <f t="shared" si="215"/>
        <v>6.40722928857134</v>
      </c>
      <c r="I400">
        <f t="shared" si="215"/>
        <v>6.4608083407618</v>
      </c>
      <c r="J400">
        <f t="shared" si="215"/>
        <v>6.42029096369019</v>
      </c>
      <c r="K400">
        <f t="shared" si="215"/>
        <v>6.46731120617155</v>
      </c>
      <c r="L400">
        <f t="shared" si="215"/>
        <v>6.37165563315395</v>
      </c>
      <c r="M400">
        <f t="shared" si="215"/>
        <v>6.43672810943712</v>
      </c>
      <c r="N400">
        <f t="shared" si="215"/>
        <v>6.22745854063961</v>
      </c>
      <c r="O400">
        <f t="shared" si="215"/>
        <v>6.27290842620242</v>
      </c>
      <c r="P400">
        <f t="shared" si="215"/>
        <v>6.01640130079736</v>
      </c>
      <c r="Q400">
        <f t="shared" si="215"/>
        <v>6.32431360111482</v>
      </c>
      <c r="R400">
        <f t="shared" si="215"/>
        <v>5.93567255330114</v>
      </c>
      <c r="S400">
        <f t="shared" si="215"/>
        <v>6.0606197009884</v>
      </c>
      <c r="T400">
        <f t="shared" si="215"/>
        <v>6.28079965510944</v>
      </c>
      <c r="U400">
        <f t="shared" si="215"/>
        <v>6.45910826201193</v>
      </c>
      <c r="V400">
        <f t="shared" si="215"/>
        <v>6.34268620331312</v>
      </c>
      <c r="W400">
        <f t="shared" si="215"/>
        <v>5.86134819816198</v>
      </c>
      <c r="X400">
        <f t="shared" si="215"/>
        <v>6.29074296374184</v>
      </c>
      <c r="Y400">
        <f t="shared" si="215"/>
        <v>5.97218544216257</v>
      </c>
      <c r="Z400">
        <f t="shared" si="215"/>
        <v>5.83899158727051</v>
      </c>
      <c r="AA400">
        <f t="shared" si="215"/>
        <v>6.20344019971095</v>
      </c>
      <c r="AB400">
        <f t="shared" si="215"/>
        <v>6.17556401368383</v>
      </c>
      <c r="AC400">
        <f t="shared" si="215"/>
        <v>5.81259172169751</v>
      </c>
      <c r="AD400">
        <f t="shared" si="215"/>
        <v>5.83298286458687</v>
      </c>
      <c r="AE400">
        <f t="shared" si="215"/>
        <v>6.01401564562759</v>
      </c>
      <c r="AF400">
        <f t="shared" si="215"/>
        <v>6.08066466714995</v>
      </c>
      <c r="AG400">
        <f t="shared" si="215"/>
        <v>6.15564986440866</v>
      </c>
      <c r="AH400">
        <f t="shared" si="215"/>
        <v>5.98871545003008</v>
      </c>
      <c r="AI400">
        <f t="shared" si="215"/>
        <v>6.07579933839367</v>
      </c>
      <c r="AJ400">
        <f t="shared" si="215"/>
        <v>5.97232235063405</v>
      </c>
      <c r="AK400">
        <f t="shared" si="215"/>
        <v>5.98746015108048</v>
      </c>
      <c r="AL400">
        <f t="shared" si="215"/>
        <v>5.86586468908952</v>
      </c>
      <c r="AM400">
        <f t="shared" si="215"/>
        <v>5.93688462428282</v>
      </c>
      <c r="AN400">
        <f t="shared" si="215"/>
        <v>5.89348087946003</v>
      </c>
      <c r="AO400">
        <f t="shared" si="215"/>
        <v>5.97161570429346</v>
      </c>
      <c r="AP400">
        <f t="shared" si="215"/>
        <v>5.87444452264937</v>
      </c>
      <c r="AQ400">
        <f t="shared" si="215"/>
        <v>5.7854914472838</v>
      </c>
      <c r="AR400">
        <f t="shared" si="215"/>
        <v>5.75620698136443</v>
      </c>
      <c r="AS400">
        <f t="shared" si="215"/>
        <v>6.03395314787094</v>
      </c>
      <c r="AT400">
        <f t="shared" si="215"/>
        <v>6.03159582857619</v>
      </c>
      <c r="AU400">
        <f t="shared" si="215"/>
        <v>5.96699367875133</v>
      </c>
      <c r="AV400">
        <f t="shared" si="215"/>
        <v>5.56429632270741</v>
      </c>
      <c r="AW400">
        <f t="shared" si="215"/>
        <v>5.84316447781706</v>
      </c>
      <c r="AX400">
        <f t="shared" si="215"/>
        <v>5.81258387219494</v>
      </c>
      <c r="AY400">
        <f t="shared" si="215"/>
        <v>5.91007245937845</v>
      </c>
      <c r="AZ400">
        <f t="shared" si="215"/>
        <v>5.79877483932151</v>
      </c>
      <c r="BA400">
        <f t="shared" si="215"/>
        <v>5.67249928110719</v>
      </c>
      <c r="BB400">
        <f t="shared" si="215"/>
        <v>6.00181363401201</v>
      </c>
      <c r="BC400">
        <f t="shared" si="215"/>
        <v>6.02232236253702</v>
      </c>
    </row>
    <row r="401" spans="1:55">
      <c r="A401">
        <f>VLOOKUP(C401,SelectCntr!$A$2:$C$52,3,0)</f>
        <v>2</v>
      </c>
      <c r="B401" t="str">
        <f t="shared" si="212"/>
        <v>Seychelles</v>
      </c>
      <c r="C401">
        <f t="shared" si="212"/>
        <v>196</v>
      </c>
      <c r="D401" t="str">
        <f t="shared" si="212"/>
        <v>Seychelles</v>
      </c>
      <c r="F401" s="16" t="s">
        <v>192</v>
      </c>
      <c r="G401">
        <f t="shared" si="208"/>
        <v>5.89271258158329</v>
      </c>
      <c r="H401">
        <f t="shared" si="215"/>
        <v>5.91034206414028</v>
      </c>
      <c r="I401">
        <f t="shared" si="215"/>
        <v>5.79561914767911</v>
      </c>
      <c r="J401">
        <f t="shared" si="215"/>
        <v>5.98002085866822</v>
      </c>
      <c r="K401">
        <f t="shared" si="215"/>
        <v>5.86684868519842</v>
      </c>
      <c r="L401">
        <f t="shared" si="215"/>
        <v>5.96403603562164</v>
      </c>
      <c r="M401">
        <f t="shared" si="215"/>
        <v>6.1343735008834</v>
      </c>
      <c r="N401">
        <f t="shared" si="215"/>
        <v>6.20359493453103</v>
      </c>
      <c r="O401">
        <f t="shared" si="215"/>
        <v>5.85158303236694</v>
      </c>
      <c r="P401">
        <f t="shared" si="215"/>
        <v>5.80855113278125</v>
      </c>
      <c r="Q401">
        <f t="shared" si="215"/>
        <v>5.73150429050759</v>
      </c>
      <c r="R401">
        <f t="shared" si="215"/>
        <v>5.87531231412194</v>
      </c>
      <c r="S401">
        <f t="shared" si="215"/>
        <v>5.7747837627063</v>
      </c>
      <c r="T401">
        <f t="shared" si="215"/>
        <v>5.75147887318015</v>
      </c>
      <c r="U401">
        <f t="shared" si="215"/>
        <v>5.64274284198551</v>
      </c>
      <c r="V401">
        <f t="shared" si="215"/>
        <v>5.64162239368902</v>
      </c>
      <c r="W401">
        <f t="shared" si="215"/>
        <v>5.53098067820284</v>
      </c>
      <c r="X401">
        <f t="shared" si="215"/>
        <v>5.47427815678018</v>
      </c>
      <c r="Y401">
        <f t="shared" si="215"/>
        <v>5.58365974753339</v>
      </c>
      <c r="Z401">
        <f t="shared" si="215"/>
        <v>5.64590769175323</v>
      </c>
      <c r="AA401">
        <f t="shared" si="215"/>
        <v>5.64560051927347</v>
      </c>
      <c r="AB401">
        <f t="shared" si="215"/>
        <v>5.61026778344636</v>
      </c>
      <c r="AC401">
        <f t="shared" si="215"/>
        <v>5.73727331398179</v>
      </c>
      <c r="AD401">
        <f t="shared" si="215"/>
        <v>5.53141124871541</v>
      </c>
      <c r="AE401">
        <f t="shared" si="215"/>
        <v>5.65424202909607</v>
      </c>
      <c r="AF401">
        <f t="shared" si="215"/>
        <v>5.71001302440684</v>
      </c>
      <c r="AG401">
        <f t="shared" si="215"/>
        <v>5.50786896434278</v>
      </c>
      <c r="AH401">
        <f t="shared" si="215"/>
        <v>5.38302609447499</v>
      </c>
      <c r="AI401">
        <f t="shared" si="215"/>
        <v>5.47763441432169</v>
      </c>
      <c r="AJ401">
        <f t="shared" si="215"/>
        <v>5.47126176152939</v>
      </c>
      <c r="AK401">
        <f t="shared" si="215"/>
        <v>5.45761958952672</v>
      </c>
      <c r="AL401">
        <f t="shared" si="215"/>
        <v>5.36866828982405</v>
      </c>
      <c r="AM401">
        <f t="shared" si="215"/>
        <v>5.41678392923035</v>
      </c>
      <c r="AN401">
        <f t="shared" si="215"/>
        <v>5.5469787058492</v>
      </c>
      <c r="AO401">
        <f t="shared" si="215"/>
        <v>5.64308840598394</v>
      </c>
      <c r="AP401">
        <f t="shared" si="215"/>
        <v>5.60088805149357</v>
      </c>
      <c r="AQ401">
        <f t="shared" si="215"/>
        <v>5.69310842519176</v>
      </c>
      <c r="AR401">
        <f t="shared" si="215"/>
        <v>5.61001431520369</v>
      </c>
      <c r="AS401">
        <f t="shared" si="215"/>
        <v>5.60920042476267</v>
      </c>
      <c r="AT401">
        <f t="shared" si="215"/>
        <v>5.57405336798142</v>
      </c>
      <c r="AU401">
        <f t="shared" si="215"/>
        <v>5.5834963087817</v>
      </c>
      <c r="AV401">
        <f t="shared" si="215"/>
        <v>5.47661297292544</v>
      </c>
      <c r="AW401">
        <f t="shared" si="215"/>
        <v>5.43882865328198</v>
      </c>
      <c r="AX401">
        <f t="shared" si="215"/>
        <v>5.29590065554961</v>
      </c>
      <c r="AY401">
        <f t="shared" si="215"/>
        <v>5.14989736142976</v>
      </c>
      <c r="AZ401">
        <f t="shared" si="215"/>
        <v>5.12724267086496</v>
      </c>
      <c r="BA401">
        <f t="shared" si="215"/>
        <v>5.05709470183392</v>
      </c>
      <c r="BB401">
        <f t="shared" si="215"/>
        <v>4.98657026231362</v>
      </c>
      <c r="BC401">
        <f t="shared" si="215"/>
        <v>4.93662988078576</v>
      </c>
    </row>
    <row r="402" spans="1:55">
      <c r="A402">
        <f>VLOOKUP(C402,SelectCntr!$A$2:$C$52,3,0)</f>
        <v>1</v>
      </c>
      <c r="B402" t="str">
        <f t="shared" si="212"/>
        <v>Sierra Leone</v>
      </c>
      <c r="C402">
        <f t="shared" si="212"/>
        <v>197</v>
      </c>
      <c r="D402" t="str">
        <f t="shared" si="212"/>
        <v>Sierra Leone</v>
      </c>
      <c r="F402" s="16" t="s">
        <v>192</v>
      </c>
      <c r="G402">
        <f t="shared" si="208"/>
        <v>5.74505611719509</v>
      </c>
      <c r="H402">
        <f t="shared" si="215"/>
        <v>5.80669752542032</v>
      </c>
      <c r="I402">
        <f t="shared" si="215"/>
        <v>5.81776623680159</v>
      </c>
      <c r="J402">
        <f t="shared" si="215"/>
        <v>5.88271153022858</v>
      </c>
      <c r="K402">
        <f t="shared" si="215"/>
        <v>5.89659233220364</v>
      </c>
      <c r="L402">
        <f t="shared" si="215"/>
        <v>5.9476349119232</v>
      </c>
      <c r="M402">
        <f t="shared" si="215"/>
        <v>5.93636596447684</v>
      </c>
      <c r="N402">
        <f t="shared" si="215"/>
        <v>5.94217321174779</v>
      </c>
      <c r="O402">
        <f t="shared" si="215"/>
        <v>6.0177778106109</v>
      </c>
      <c r="P402">
        <f t="shared" si="215"/>
        <v>5.97902793172072</v>
      </c>
      <c r="Q402">
        <f t="shared" si="215"/>
        <v>5.97747649196451</v>
      </c>
      <c r="R402">
        <f t="shared" si="215"/>
        <v>5.97830925868539</v>
      </c>
      <c r="S402">
        <f t="shared" si="215"/>
        <v>5.97846930165472</v>
      </c>
      <c r="T402">
        <f t="shared" si="215"/>
        <v>5.97836115356481</v>
      </c>
      <c r="U402">
        <f t="shared" si="215"/>
        <v>6.03905105796119</v>
      </c>
      <c r="V402">
        <f t="shared" si="215"/>
        <v>6.0322456693046</v>
      </c>
      <c r="W402">
        <f t="shared" si="215"/>
        <v>6.05591695907529</v>
      </c>
      <c r="X402">
        <f t="shared" si="215"/>
        <v>6.05885978209503</v>
      </c>
      <c r="Y402">
        <f t="shared" si="215"/>
        <v>5.99758536611211</v>
      </c>
      <c r="Z402">
        <f t="shared" si="215"/>
        <v>6.0008997609268</v>
      </c>
      <c r="AA402">
        <f t="shared" si="215"/>
        <v>5.99279059060049</v>
      </c>
      <c r="AB402">
        <f t="shared" si="215"/>
        <v>6.03354967442554</v>
      </c>
      <c r="AC402">
        <f t="shared" si="215"/>
        <v>5.99153604878896</v>
      </c>
      <c r="AD402">
        <f t="shared" si="215"/>
        <v>6.02012221074922</v>
      </c>
      <c r="AE402">
        <f t="shared" si="215"/>
        <v>5.98552307359109</v>
      </c>
      <c r="AF402">
        <f t="shared" ref="H402:BC407" si="216">IF(ISERROR(LN(AF281)),0,LN(AF281))</f>
        <v>6.04322235623336</v>
      </c>
      <c r="AG402">
        <f t="shared" si="216"/>
        <v>5.99715568615172</v>
      </c>
      <c r="AH402">
        <f t="shared" si="216"/>
        <v>5.99974304007248</v>
      </c>
      <c r="AI402">
        <f t="shared" si="216"/>
        <v>6.01078870876595</v>
      </c>
      <c r="AJ402">
        <f t="shared" si="216"/>
        <v>5.98653088226191</v>
      </c>
      <c r="AK402">
        <f t="shared" si="216"/>
        <v>5.99455522479749</v>
      </c>
      <c r="AL402">
        <f t="shared" si="216"/>
        <v>5.94150215732916</v>
      </c>
      <c r="AM402">
        <f t="shared" si="216"/>
        <v>5.94702778485631</v>
      </c>
      <c r="AN402">
        <f t="shared" si="216"/>
        <v>6.00717067345469</v>
      </c>
      <c r="AO402">
        <f t="shared" si="216"/>
        <v>5.95066031964886</v>
      </c>
      <c r="AP402">
        <f t="shared" si="216"/>
        <v>6.05238555853072</v>
      </c>
      <c r="AQ402">
        <f t="shared" si="216"/>
        <v>6.10838508522103</v>
      </c>
      <c r="AR402">
        <f t="shared" si="216"/>
        <v>5.99354776563159</v>
      </c>
      <c r="AS402">
        <f t="shared" si="216"/>
        <v>5.84832704590393</v>
      </c>
      <c r="AT402">
        <f t="shared" si="216"/>
        <v>5.73951488211313</v>
      </c>
      <c r="AU402">
        <f t="shared" si="216"/>
        <v>5.87102202019376</v>
      </c>
      <c r="AV402">
        <f t="shared" si="216"/>
        <v>5.9514804323304</v>
      </c>
      <c r="AW402">
        <f t="shared" si="216"/>
        <v>6.00239458729195</v>
      </c>
      <c r="AX402">
        <f t="shared" si="216"/>
        <v>6.08846352163857</v>
      </c>
      <c r="AY402">
        <f t="shared" si="216"/>
        <v>6.19827461403217</v>
      </c>
      <c r="AZ402">
        <f t="shared" si="216"/>
        <v>6.3521134280645</v>
      </c>
      <c r="BA402">
        <f t="shared" si="216"/>
        <v>6.08477115123567</v>
      </c>
      <c r="BB402">
        <f t="shared" si="216"/>
        <v>6.14623651218727</v>
      </c>
      <c r="BC402">
        <f t="shared" si="216"/>
        <v>6.17894687926343</v>
      </c>
    </row>
    <row r="403" spans="1:55">
      <c r="A403">
        <f>VLOOKUP(C403,SelectCntr!$A$2:$C$52,3,0)</f>
        <v>2</v>
      </c>
      <c r="B403" t="str">
        <f t="shared" si="212"/>
        <v>Somalia</v>
      </c>
      <c r="C403">
        <f t="shared" si="212"/>
        <v>201</v>
      </c>
      <c r="D403" t="str">
        <f t="shared" si="212"/>
        <v>Somalia</v>
      </c>
      <c r="F403" s="16" t="s">
        <v>192</v>
      </c>
      <c r="G403">
        <f t="shared" si="208"/>
        <v>6.63407326447985</v>
      </c>
      <c r="H403">
        <f t="shared" si="216"/>
        <v>6.65274469208571</v>
      </c>
      <c r="I403">
        <f t="shared" si="216"/>
        <v>6.68885583709335</v>
      </c>
      <c r="J403">
        <f t="shared" si="216"/>
        <v>6.71076396416294</v>
      </c>
      <c r="K403">
        <f t="shared" si="216"/>
        <v>6.72617080898494</v>
      </c>
      <c r="L403">
        <f t="shared" si="216"/>
        <v>6.7450958791075</v>
      </c>
      <c r="M403">
        <f t="shared" si="216"/>
        <v>6.76776073155897</v>
      </c>
      <c r="N403">
        <f t="shared" si="216"/>
        <v>6.79386776361845</v>
      </c>
      <c r="O403">
        <f t="shared" si="216"/>
        <v>6.80247917155388</v>
      </c>
      <c r="P403">
        <f t="shared" si="216"/>
        <v>6.8185292888175</v>
      </c>
      <c r="Q403">
        <f t="shared" si="216"/>
        <v>6.80653506423965</v>
      </c>
      <c r="R403">
        <f t="shared" si="216"/>
        <v>6.86811587979802</v>
      </c>
      <c r="S403">
        <f t="shared" si="216"/>
        <v>6.81269229784533</v>
      </c>
      <c r="T403">
        <f t="shared" si="216"/>
        <v>6.7385057562982</v>
      </c>
      <c r="U403">
        <f t="shared" si="216"/>
        <v>6.77387758562038</v>
      </c>
      <c r="V403">
        <f t="shared" si="216"/>
        <v>6.70113429335201</v>
      </c>
      <c r="W403">
        <f t="shared" si="216"/>
        <v>6.65418501845669</v>
      </c>
      <c r="X403">
        <f t="shared" si="216"/>
        <v>6.59783597595354</v>
      </c>
      <c r="Y403">
        <f t="shared" si="216"/>
        <v>6.53888929674535</v>
      </c>
      <c r="Z403">
        <f t="shared" si="216"/>
        <v>6.53536619592392</v>
      </c>
      <c r="AA403">
        <f t="shared" si="216"/>
        <v>6.54974243457253</v>
      </c>
      <c r="AB403">
        <f t="shared" si="216"/>
        <v>6.59244499463098</v>
      </c>
      <c r="AC403">
        <f t="shared" si="216"/>
        <v>6.56720353885644</v>
      </c>
      <c r="AD403">
        <f t="shared" si="216"/>
        <v>6.57763829088156</v>
      </c>
      <c r="AE403">
        <f t="shared" si="216"/>
        <v>6.65900157767506</v>
      </c>
      <c r="AF403">
        <f t="shared" si="216"/>
        <v>6.65647958289766</v>
      </c>
      <c r="AG403">
        <f t="shared" si="216"/>
        <v>6.71604804759004</v>
      </c>
      <c r="AH403">
        <f t="shared" si="216"/>
        <v>6.74195529703821</v>
      </c>
      <c r="AI403">
        <f t="shared" si="216"/>
        <v>6.74252458576786</v>
      </c>
      <c r="AJ403">
        <f t="shared" si="216"/>
        <v>6.66185746858933</v>
      </c>
      <c r="AK403">
        <f t="shared" si="216"/>
        <v>6.4634458310905</v>
      </c>
      <c r="AL403">
        <f t="shared" si="216"/>
        <v>6.35457994599094</v>
      </c>
      <c r="AM403">
        <f t="shared" si="216"/>
        <v>6.45372623719029</v>
      </c>
      <c r="AN403">
        <f t="shared" si="216"/>
        <v>6.58554789558311</v>
      </c>
      <c r="AO403">
        <f t="shared" si="216"/>
        <v>6.60739078753187</v>
      </c>
      <c r="AP403">
        <f t="shared" si="216"/>
        <v>6.61987652407284</v>
      </c>
      <c r="AQ403">
        <f t="shared" si="216"/>
        <v>6.6469979733172</v>
      </c>
      <c r="AR403">
        <f t="shared" si="216"/>
        <v>6.60813570678627</v>
      </c>
      <c r="AS403">
        <f t="shared" si="216"/>
        <v>6.58609181134791</v>
      </c>
      <c r="AT403">
        <f t="shared" si="216"/>
        <v>6.58353753126774</v>
      </c>
      <c r="AU403">
        <f t="shared" si="216"/>
        <v>6.53894302749355</v>
      </c>
      <c r="AV403">
        <f t="shared" si="216"/>
        <v>6.56241030611622</v>
      </c>
      <c r="AW403">
        <f t="shared" si="216"/>
        <v>6.55103694444982</v>
      </c>
      <c r="AX403">
        <f t="shared" si="216"/>
        <v>6.5475991696901</v>
      </c>
      <c r="AY403">
        <f t="shared" si="216"/>
        <v>6.56076373347107</v>
      </c>
      <c r="AZ403">
        <f t="shared" si="216"/>
        <v>6.56600562835471</v>
      </c>
      <c r="BA403">
        <f t="shared" si="216"/>
        <v>6.53430972866826</v>
      </c>
      <c r="BB403">
        <f t="shared" si="216"/>
        <v>6.48593818766606</v>
      </c>
      <c r="BC403">
        <f t="shared" si="216"/>
        <v>6.49945121161792</v>
      </c>
    </row>
    <row r="404" spans="1:55">
      <c r="A404">
        <f>VLOOKUP(C404,SelectCntr!$A$2:$C$52,3,0)</f>
        <v>3</v>
      </c>
      <c r="B404" t="str">
        <f t="shared" ref="A404:D420" si="217">B283</f>
        <v>South Africa</v>
      </c>
      <c r="C404">
        <f t="shared" si="217"/>
        <v>202</v>
      </c>
      <c r="D404" t="str">
        <f t="shared" si="217"/>
        <v>South Africa</v>
      </c>
      <c r="F404" s="16" t="s">
        <v>192</v>
      </c>
      <c r="G404">
        <f t="shared" si="208"/>
        <v>7.76105600254171</v>
      </c>
      <c r="H404">
        <f t="shared" si="216"/>
        <v>7.76526307890807</v>
      </c>
      <c r="I404">
        <f t="shared" si="216"/>
        <v>7.81167066625626</v>
      </c>
      <c r="J404">
        <f t="shared" si="216"/>
        <v>7.76998295220823</v>
      </c>
      <c r="K404">
        <f t="shared" si="216"/>
        <v>7.81281165559222</v>
      </c>
      <c r="L404">
        <f t="shared" si="216"/>
        <v>7.85342949239619</v>
      </c>
      <c r="M404">
        <f t="shared" si="216"/>
        <v>8.01850887493299</v>
      </c>
      <c r="N404">
        <f t="shared" si="216"/>
        <v>7.89888714394446</v>
      </c>
      <c r="O404">
        <f t="shared" si="216"/>
        <v>7.94868561362385</v>
      </c>
      <c r="P404">
        <f t="shared" si="216"/>
        <v>7.92358546421047</v>
      </c>
      <c r="Q404">
        <f t="shared" si="216"/>
        <v>8.04753846820425</v>
      </c>
      <c r="R404">
        <f t="shared" si="216"/>
        <v>8.13429785093576</v>
      </c>
      <c r="S404">
        <f t="shared" si="216"/>
        <v>8.01115633034937</v>
      </c>
      <c r="T404">
        <f t="shared" si="216"/>
        <v>8.21519985675767</v>
      </c>
      <c r="U404">
        <f t="shared" si="216"/>
        <v>8.21811473339536</v>
      </c>
      <c r="V404">
        <f t="shared" si="216"/>
        <v>8.24499626290506</v>
      </c>
      <c r="W404">
        <f t="shared" si="216"/>
        <v>8.33613803423894</v>
      </c>
      <c r="X404">
        <f t="shared" si="216"/>
        <v>8.4257719642699</v>
      </c>
      <c r="Y404">
        <f t="shared" si="216"/>
        <v>8.46181027561127</v>
      </c>
      <c r="Z404">
        <f t="shared" si="216"/>
        <v>8.54957454292597</v>
      </c>
      <c r="AA404">
        <f t="shared" si="216"/>
        <v>8.62716250094197</v>
      </c>
      <c r="AB404">
        <f t="shared" si="216"/>
        <v>8.54118081534355</v>
      </c>
      <c r="AC404">
        <f t="shared" si="216"/>
        <v>8.41262003508638</v>
      </c>
      <c r="AD404">
        <f t="shared" si="216"/>
        <v>8.48526245335773</v>
      </c>
      <c r="AE404">
        <f t="shared" si="216"/>
        <v>8.53324018203664</v>
      </c>
      <c r="AF404">
        <f t="shared" si="216"/>
        <v>8.52303138865616</v>
      </c>
      <c r="AG404">
        <f t="shared" si="216"/>
        <v>8.57702228593014</v>
      </c>
      <c r="AH404">
        <f t="shared" si="216"/>
        <v>8.59812480832692</v>
      </c>
      <c r="AI404">
        <f t="shared" si="216"/>
        <v>8.65703865150606</v>
      </c>
      <c r="AJ404">
        <f t="shared" si="216"/>
        <v>8.65050747559215</v>
      </c>
      <c r="AK404">
        <f t="shared" si="216"/>
        <v>8.67266305414353</v>
      </c>
      <c r="AL404">
        <f t="shared" si="216"/>
        <v>8.52458749533981</v>
      </c>
      <c r="AM404">
        <f t="shared" si="216"/>
        <v>8.64310334558438</v>
      </c>
      <c r="AN404">
        <f t="shared" si="216"/>
        <v>8.69947744343914</v>
      </c>
      <c r="AO404">
        <f t="shared" si="216"/>
        <v>8.57062145261414</v>
      </c>
      <c r="AP404">
        <f t="shared" si="216"/>
        <v>8.72782150797483</v>
      </c>
      <c r="AQ404">
        <f t="shared" si="216"/>
        <v>8.75762265252331</v>
      </c>
      <c r="AR404">
        <f t="shared" si="216"/>
        <v>8.72055082570722</v>
      </c>
      <c r="AS404">
        <f t="shared" si="216"/>
        <v>8.79211561907119</v>
      </c>
      <c r="AT404">
        <f t="shared" si="216"/>
        <v>8.89865897556876</v>
      </c>
      <c r="AU404">
        <f t="shared" si="216"/>
        <v>8.84836017880222</v>
      </c>
      <c r="AV404">
        <f t="shared" si="216"/>
        <v>8.93241017632843</v>
      </c>
      <c r="AW404">
        <f t="shared" si="216"/>
        <v>8.94140765768087</v>
      </c>
      <c r="AX404">
        <f t="shared" si="216"/>
        <v>8.9901756522617</v>
      </c>
      <c r="AY404">
        <f t="shared" si="216"/>
        <v>9.06247012771768</v>
      </c>
      <c r="AZ404">
        <f t="shared" si="216"/>
        <v>9.05929558362556</v>
      </c>
      <c r="BA404">
        <f t="shared" si="216"/>
        <v>9.08281587400978</v>
      </c>
      <c r="BB404">
        <f t="shared" si="216"/>
        <v>9.21847505835484</v>
      </c>
      <c r="BC404">
        <f t="shared" si="216"/>
        <v>9.22290330536785</v>
      </c>
    </row>
    <row r="405" s="59" customFormat="1" spans="1:55">
      <c r="A405">
        <f>VLOOKUP(C405,SelectCntr!$A$2:$C$52,3,0)</f>
        <v>0</v>
      </c>
      <c r="B405" s="59" t="str">
        <f t="shared" si="217"/>
        <v>Western Sahara</v>
      </c>
      <c r="C405" s="59">
        <f t="shared" si="217"/>
        <v>205</v>
      </c>
      <c r="D405" s="59" t="str">
        <f t="shared" si="217"/>
        <v>Western Sahara</v>
      </c>
      <c r="F405" s="16" t="s">
        <v>192</v>
      </c>
      <c r="G405" s="59">
        <f t="shared" si="208"/>
        <v>5.20942863033572</v>
      </c>
      <c r="H405" s="59">
        <f t="shared" si="216"/>
        <v>4.65084774159001</v>
      </c>
      <c r="I405" s="59">
        <f t="shared" si="216"/>
        <v>4.53604059975624</v>
      </c>
      <c r="J405" s="59">
        <f t="shared" si="216"/>
        <v>4.46610975188442</v>
      </c>
      <c r="K405" s="59">
        <f t="shared" si="216"/>
        <v>4.23016752422579</v>
      </c>
      <c r="L405" s="59">
        <f t="shared" si="216"/>
        <v>4.70552571637371</v>
      </c>
      <c r="M405" s="59">
        <f t="shared" si="216"/>
        <v>4.78749174278205</v>
      </c>
      <c r="N405" s="59">
        <f t="shared" si="216"/>
        <v>5.02306545844888</v>
      </c>
      <c r="O405" s="59">
        <f t="shared" si="216"/>
        <v>5.19827084175036</v>
      </c>
      <c r="P405" s="59">
        <f t="shared" si="216"/>
        <v>5.22987835827103</v>
      </c>
      <c r="Q405" s="59">
        <f t="shared" si="216"/>
        <v>5.31248552829666</v>
      </c>
      <c r="R405" s="59">
        <f t="shared" si="216"/>
        <v>5.43373552300535</v>
      </c>
      <c r="S405" s="59">
        <f t="shared" si="216"/>
        <v>5.4469642061915</v>
      </c>
      <c r="T405" s="59">
        <f t="shared" si="216"/>
        <v>5.4469642061915</v>
      </c>
      <c r="U405" s="59">
        <f t="shared" si="216"/>
        <v>5.43503254004839</v>
      </c>
      <c r="V405" s="59">
        <f t="shared" si="216"/>
        <v>5.36941328823177</v>
      </c>
      <c r="W405" s="59">
        <f t="shared" si="216"/>
        <v>5.25510016130183</v>
      </c>
      <c r="X405" s="59">
        <f t="shared" si="216"/>
        <v>5.12953930865835</v>
      </c>
      <c r="Y405" s="59">
        <f t="shared" si="216"/>
        <v>5.01012054175096</v>
      </c>
      <c r="Z405" s="59">
        <f t="shared" si="216"/>
        <v>4.94875989037817</v>
      </c>
      <c r="AA405" s="59">
        <f t="shared" si="216"/>
        <v>4.92326021461125</v>
      </c>
      <c r="AB405" s="59">
        <f t="shared" si="216"/>
        <v>4.89911310617115</v>
      </c>
      <c r="AC405" s="59">
        <f t="shared" si="216"/>
        <v>4.92424456703567</v>
      </c>
      <c r="AD405" s="59">
        <f t="shared" si="216"/>
        <v>4.94286119180343</v>
      </c>
      <c r="AE405" s="59">
        <f t="shared" si="216"/>
        <v>4.96556989169795</v>
      </c>
      <c r="AF405" s="59">
        <f t="shared" si="216"/>
        <v>4.98377366422104</v>
      </c>
      <c r="AG405" s="59">
        <f t="shared" si="216"/>
        <v>5.00083129399964</v>
      </c>
      <c r="AH405" s="59">
        <f t="shared" si="216"/>
        <v>4.99689047166962</v>
      </c>
      <c r="AI405" s="59">
        <f t="shared" si="216"/>
        <v>5.01142863011565</v>
      </c>
      <c r="AJ405" s="59">
        <f t="shared" si="216"/>
        <v>5.02810092570389</v>
      </c>
      <c r="AK405" s="59">
        <f t="shared" si="216"/>
        <v>5.02081585402837</v>
      </c>
      <c r="AL405" s="59">
        <f t="shared" si="216"/>
        <v>5.03134949848382</v>
      </c>
      <c r="AM405" s="59">
        <f t="shared" si="216"/>
        <v>5.01818249973164</v>
      </c>
      <c r="AN405" s="59">
        <f t="shared" si="216"/>
        <v>5.01889736529053</v>
      </c>
      <c r="AO405" s="59">
        <f t="shared" si="216"/>
        <v>4.99618354268654</v>
      </c>
      <c r="AP405" s="59">
        <f t="shared" si="216"/>
        <v>5.02373749002289</v>
      </c>
      <c r="AQ405" s="59">
        <f t="shared" si="216"/>
        <v>4.99778715161841</v>
      </c>
      <c r="AR405" s="59">
        <f t="shared" si="216"/>
        <v>4.97926396586773</v>
      </c>
      <c r="AS405" s="59">
        <f t="shared" si="216"/>
        <v>4.95920163898141</v>
      </c>
      <c r="AT405" s="59">
        <f t="shared" si="216"/>
        <v>4.90317614178151</v>
      </c>
      <c r="AU405" s="59">
        <f t="shared" si="216"/>
        <v>4.8513324758793</v>
      </c>
      <c r="AV405" s="59">
        <f t="shared" si="216"/>
        <v>4.78219998833628</v>
      </c>
      <c r="AW405" s="59">
        <f t="shared" si="216"/>
        <v>4.75869567042143</v>
      </c>
      <c r="AX405" s="59">
        <f t="shared" si="216"/>
        <v>4.70048036579242</v>
      </c>
      <c r="AY405" s="59">
        <f t="shared" si="216"/>
        <v>4.65302094191559</v>
      </c>
      <c r="AZ405" s="59">
        <f t="shared" si="216"/>
        <v>4.5737353006784</v>
      </c>
      <c r="BA405" s="59">
        <f t="shared" si="216"/>
        <v>4.5621528009044</v>
      </c>
      <c r="BB405" s="59">
        <f t="shared" si="216"/>
        <v>4.53204792115913</v>
      </c>
      <c r="BC405" s="59">
        <f t="shared" si="216"/>
        <v>4.50022625021548</v>
      </c>
    </row>
    <row r="406" spans="1:55">
      <c r="A406">
        <f>VLOOKUP(C406,SelectCntr!$A$2:$C$52,3,0)</f>
        <v>2</v>
      </c>
      <c r="B406" t="str">
        <f t="shared" si="217"/>
        <v>Sudan</v>
      </c>
      <c r="C406">
        <f t="shared" si="217"/>
        <v>206</v>
      </c>
      <c r="D406" t="str">
        <f t="shared" si="217"/>
        <v>Sudan</v>
      </c>
      <c r="F406" s="16" t="s">
        <v>192</v>
      </c>
      <c r="G406">
        <f t="shared" si="208"/>
        <v>6.45007422885435</v>
      </c>
      <c r="H406">
        <f t="shared" si="216"/>
        <v>6.51471271047341</v>
      </c>
      <c r="I406">
        <f t="shared" si="216"/>
        <v>6.5185801033663</v>
      </c>
      <c r="J406">
        <f t="shared" si="216"/>
        <v>6.43711931345188</v>
      </c>
      <c r="K406">
        <f t="shared" si="216"/>
        <v>6.46216572507377</v>
      </c>
      <c r="L406">
        <f t="shared" si="216"/>
        <v>6.46441033506347</v>
      </c>
      <c r="M406">
        <f t="shared" si="216"/>
        <v>6.58702709322294</v>
      </c>
      <c r="N406">
        <f t="shared" si="216"/>
        <v>6.50142700371653</v>
      </c>
      <c r="O406">
        <f t="shared" si="216"/>
        <v>6.59376390386882</v>
      </c>
      <c r="P406">
        <f t="shared" si="216"/>
        <v>6.62010476034526</v>
      </c>
      <c r="Q406">
        <f t="shared" si="216"/>
        <v>6.63718087318961</v>
      </c>
      <c r="R406">
        <f t="shared" si="216"/>
        <v>6.63030955538413</v>
      </c>
      <c r="S406">
        <f t="shared" si="216"/>
        <v>6.61151098622757</v>
      </c>
      <c r="T406">
        <f t="shared" si="216"/>
        <v>6.71257398272733</v>
      </c>
      <c r="U406">
        <f t="shared" si="216"/>
        <v>6.69914899915824</v>
      </c>
      <c r="V406">
        <f t="shared" si="216"/>
        <v>6.65725881550581</v>
      </c>
      <c r="W406">
        <f t="shared" si="216"/>
        <v>6.72122538110746</v>
      </c>
      <c r="X406">
        <f t="shared" si="216"/>
        <v>6.73629528592906</v>
      </c>
      <c r="Y406">
        <f t="shared" si="216"/>
        <v>6.67260212667457</v>
      </c>
      <c r="Z406">
        <f t="shared" si="216"/>
        <v>6.70580496121968</v>
      </c>
      <c r="AA406">
        <f t="shared" si="216"/>
        <v>6.78178772583804</v>
      </c>
      <c r="AB406">
        <f t="shared" si="216"/>
        <v>6.6543564111643</v>
      </c>
      <c r="AC406">
        <f t="shared" si="216"/>
        <v>6.67612282104369</v>
      </c>
      <c r="AD406">
        <f t="shared" si="216"/>
        <v>6.57819591283032</v>
      </c>
      <c r="AE406">
        <f t="shared" si="216"/>
        <v>6.73606852344854</v>
      </c>
      <c r="AF406">
        <f t="shared" si="216"/>
        <v>6.69880891853695</v>
      </c>
      <c r="AG406">
        <f t="shared" si="216"/>
        <v>6.63158217573523</v>
      </c>
      <c r="AH406">
        <f t="shared" si="216"/>
        <v>6.76141668402972</v>
      </c>
      <c r="AI406">
        <f t="shared" si="216"/>
        <v>6.63331971074507</v>
      </c>
      <c r="AJ406">
        <f t="shared" si="216"/>
        <v>6.62044665649415</v>
      </c>
      <c r="AK406">
        <f t="shared" si="216"/>
        <v>6.76867613254175</v>
      </c>
      <c r="AL406">
        <f t="shared" si="216"/>
        <v>6.84369941798285</v>
      </c>
      <c r="AM406">
        <f t="shared" si="216"/>
        <v>6.76582471247498</v>
      </c>
      <c r="AN406">
        <f t="shared" si="216"/>
        <v>6.88503129777479</v>
      </c>
      <c r="AO406">
        <f t="shared" si="216"/>
        <v>6.88748613663473</v>
      </c>
      <c r="AP406">
        <f t="shared" si="216"/>
        <v>6.95270741025128</v>
      </c>
      <c r="AQ406">
        <f t="shared" si="216"/>
        <v>6.94161724236028</v>
      </c>
      <c r="AR406">
        <f t="shared" si="216"/>
        <v>6.96688381272967</v>
      </c>
      <c r="AS406">
        <f t="shared" si="216"/>
        <v>6.95821180573405</v>
      </c>
      <c r="AT406">
        <f t="shared" si="216"/>
        <v>6.98170054650191</v>
      </c>
      <c r="AU406">
        <f t="shared" si="216"/>
        <v>7.07446573770097</v>
      </c>
      <c r="AV406">
        <f t="shared" si="216"/>
        <v>7.0639011342613</v>
      </c>
      <c r="AW406">
        <f t="shared" si="216"/>
        <v>7.13021856159452</v>
      </c>
      <c r="AX406">
        <f t="shared" si="216"/>
        <v>7.08157234110058</v>
      </c>
      <c r="AY406">
        <f t="shared" si="216"/>
        <v>7.11925678846604</v>
      </c>
      <c r="AZ406">
        <f t="shared" si="216"/>
        <v>7.09423235118087</v>
      </c>
      <c r="BA406">
        <f t="shared" si="216"/>
        <v>7.09188952387154</v>
      </c>
      <c r="BB406">
        <f t="shared" si="216"/>
        <v>7.05436706550526</v>
      </c>
      <c r="BC406">
        <f t="shared" si="216"/>
        <v>7.05976484386583</v>
      </c>
    </row>
    <row r="407" spans="1:55">
      <c r="A407">
        <f>VLOOKUP(C407,SelectCntr!$A$2:$C$52,3,0)</f>
        <v>3</v>
      </c>
      <c r="B407" t="str">
        <f t="shared" si="217"/>
        <v>Swaziland</v>
      </c>
      <c r="C407">
        <f t="shared" si="217"/>
        <v>209</v>
      </c>
      <c r="D407" t="str">
        <f t="shared" si="217"/>
        <v>Swaziland</v>
      </c>
      <c r="F407" s="16" t="s">
        <v>192</v>
      </c>
      <c r="G407">
        <f t="shared" si="208"/>
        <v>6.71748697603833</v>
      </c>
      <c r="H407">
        <f t="shared" si="216"/>
        <v>6.7386945598779</v>
      </c>
      <c r="I407">
        <f t="shared" si="216"/>
        <v>6.81275522057672</v>
      </c>
      <c r="J407">
        <f t="shared" si="216"/>
        <v>6.77397203866602</v>
      </c>
      <c r="K407">
        <f t="shared" si="216"/>
        <v>6.7543670203024</v>
      </c>
      <c r="L407">
        <f t="shared" si="216"/>
        <v>6.91481504584364</v>
      </c>
      <c r="M407">
        <f t="shared" si="216"/>
        <v>7.01000587911599</v>
      </c>
      <c r="N407">
        <f t="shared" si="216"/>
        <v>6.96829216015984</v>
      </c>
      <c r="O407">
        <f t="shared" si="216"/>
        <v>6.99923687562398</v>
      </c>
      <c r="P407">
        <f t="shared" si="216"/>
        <v>7.11920094989951</v>
      </c>
      <c r="Q407">
        <f t="shared" si="216"/>
        <v>7.13632923493344</v>
      </c>
      <c r="R407">
        <f t="shared" si="216"/>
        <v>7.22159443239492</v>
      </c>
      <c r="S407">
        <f t="shared" si="216"/>
        <v>7.19792171395637</v>
      </c>
      <c r="T407">
        <f t="shared" si="216"/>
        <v>7.28640082243009</v>
      </c>
      <c r="U407">
        <f t="shared" si="216"/>
        <v>7.31190210219376</v>
      </c>
      <c r="V407">
        <f t="shared" si="216"/>
        <v>7.33535819720276</v>
      </c>
      <c r="W407">
        <f t="shared" si="216"/>
        <v>7.27723190228154</v>
      </c>
      <c r="X407">
        <f t="shared" si="216"/>
        <v>7.41619584106131</v>
      </c>
      <c r="Y407">
        <f t="shared" si="216"/>
        <v>7.39961057306398</v>
      </c>
      <c r="Z407">
        <f t="shared" si="216"/>
        <v>7.53186570089356</v>
      </c>
      <c r="AA407">
        <f t="shared" si="216"/>
        <v>7.58494813231724</v>
      </c>
      <c r="AB407">
        <f t="shared" si="216"/>
        <v>7.55306371762692</v>
      </c>
      <c r="AC407">
        <f t="shared" si="216"/>
        <v>7.54262528692115</v>
      </c>
      <c r="AD407">
        <f t="shared" si="216"/>
        <v>7.59834634994719</v>
      </c>
      <c r="AE407">
        <f t="shared" si="216"/>
        <v>7.6026409474958</v>
      </c>
      <c r="AF407">
        <f t="shared" si="216"/>
        <v>7.65669557546741</v>
      </c>
      <c r="AG407">
        <f t="shared" si="216"/>
        <v>7.60976762771288</v>
      </c>
      <c r="AH407">
        <f t="shared" si="216"/>
        <v>7.57953505306172</v>
      </c>
      <c r="AI407">
        <f t="shared" si="216"/>
        <v>7.56396406744776</v>
      </c>
      <c r="AJ407">
        <f t="shared" si="216"/>
        <v>7.57955756442537</v>
      </c>
      <c r="AK407">
        <f t="shared" si="216"/>
        <v>7.59216224726383</v>
      </c>
      <c r="AL407">
        <f t="shared" si="216"/>
        <v>7.53298546784137</v>
      </c>
      <c r="AM407">
        <f t="shared" si="216"/>
        <v>7.47817760029811</v>
      </c>
      <c r="AN407">
        <f t="shared" si="216"/>
        <v>7.4780076045476</v>
      </c>
      <c r="AO407">
        <f t="shared" si="216"/>
        <v>7.39601145132178</v>
      </c>
      <c r="AP407">
        <f t="shared" si="216"/>
        <v>7.4513057623932</v>
      </c>
      <c r="AQ407">
        <f t="shared" si="216"/>
        <v>7.4449933853301</v>
      </c>
      <c r="AR407">
        <f t="shared" si="216"/>
        <v>7.42200361002563</v>
      </c>
      <c r="AS407">
        <f t="shared" si="216"/>
        <v>7.49271512938345</v>
      </c>
      <c r="AT407">
        <f t="shared" si="216"/>
        <v>7.42998989628921</v>
      </c>
      <c r="AU407">
        <f t="shared" ref="H407:BC413" si="218">IF(ISERROR(LN(AU286)),0,LN(AU286))</f>
        <v>7.41388007523274</v>
      </c>
      <c r="AV407">
        <f t="shared" si="218"/>
        <v>7.51274472212088</v>
      </c>
      <c r="AW407">
        <f t="shared" si="218"/>
        <v>7.51395926204636</v>
      </c>
      <c r="AX407">
        <f t="shared" si="218"/>
        <v>7.55591982625077</v>
      </c>
      <c r="AY407">
        <f t="shared" si="218"/>
        <v>7.62336806556487</v>
      </c>
      <c r="AZ407">
        <f t="shared" si="218"/>
        <v>7.6327705302279</v>
      </c>
      <c r="BA407">
        <f t="shared" si="218"/>
        <v>7.60713122190116</v>
      </c>
      <c r="BB407">
        <f t="shared" si="218"/>
        <v>7.63131652212288</v>
      </c>
      <c r="BC407">
        <f t="shared" si="218"/>
        <v>7.62944414134315</v>
      </c>
    </row>
    <row r="408" spans="1:55">
      <c r="A408">
        <f>VLOOKUP(C408,SelectCntr!$A$2:$C$52,3,0)</f>
        <v>2</v>
      </c>
      <c r="B408" t="str">
        <f t="shared" si="217"/>
        <v>United Republic of Tanzania</v>
      </c>
      <c r="C408">
        <f t="shared" si="217"/>
        <v>215</v>
      </c>
      <c r="D408" t="str">
        <f t="shared" si="217"/>
        <v>United Republic of Tanzania</v>
      </c>
      <c r="F408" s="16" t="s">
        <v>192</v>
      </c>
      <c r="G408">
        <f t="shared" si="208"/>
        <v>5.82731798904151</v>
      </c>
      <c r="H408">
        <f t="shared" si="218"/>
        <v>5.84180793537818</v>
      </c>
      <c r="I408">
        <f t="shared" si="218"/>
        <v>5.90330389566562</v>
      </c>
      <c r="J408">
        <f t="shared" si="218"/>
        <v>5.88863122979665</v>
      </c>
      <c r="K408">
        <f t="shared" si="218"/>
        <v>5.89277637962171</v>
      </c>
      <c r="L408">
        <f t="shared" si="218"/>
        <v>5.97542111029489</v>
      </c>
      <c r="M408">
        <f t="shared" si="218"/>
        <v>5.93502284665918</v>
      </c>
      <c r="N408">
        <f t="shared" si="218"/>
        <v>5.88215870551706</v>
      </c>
      <c r="O408">
        <f t="shared" si="218"/>
        <v>5.89793888754214</v>
      </c>
      <c r="P408">
        <f t="shared" si="218"/>
        <v>5.91704477508698</v>
      </c>
      <c r="Q408">
        <f t="shared" si="218"/>
        <v>5.89136444317026</v>
      </c>
      <c r="R408">
        <f t="shared" si="218"/>
        <v>5.87616988202889</v>
      </c>
      <c r="S408">
        <f t="shared" si="218"/>
        <v>5.89364496182872</v>
      </c>
      <c r="T408">
        <f t="shared" si="218"/>
        <v>5.87583046280395</v>
      </c>
      <c r="U408">
        <f t="shared" si="218"/>
        <v>5.94737246404214</v>
      </c>
      <c r="V408">
        <f t="shared" si="218"/>
        <v>5.96109806252066</v>
      </c>
      <c r="W408">
        <f t="shared" si="218"/>
        <v>5.9961946340738</v>
      </c>
      <c r="X408">
        <f t="shared" si="218"/>
        <v>5.98621511359125</v>
      </c>
      <c r="Y408">
        <f t="shared" si="218"/>
        <v>6.01003073468763</v>
      </c>
      <c r="Z408">
        <f t="shared" si="218"/>
        <v>5.93347656288271</v>
      </c>
      <c r="AA408">
        <f t="shared" si="218"/>
        <v>5.94432464634389</v>
      </c>
      <c r="AB408">
        <f t="shared" si="218"/>
        <v>5.94893892163145</v>
      </c>
      <c r="AC408">
        <f t="shared" si="218"/>
        <v>5.96422023230725</v>
      </c>
      <c r="AD408">
        <f t="shared" si="218"/>
        <v>5.96373223132914</v>
      </c>
      <c r="AE408">
        <f t="shared" si="218"/>
        <v>5.9703188835107</v>
      </c>
      <c r="AF408">
        <f t="shared" si="218"/>
        <v>5.97374022063041</v>
      </c>
      <c r="AG408">
        <f t="shared" si="218"/>
        <v>5.94214756142525</v>
      </c>
      <c r="AH408">
        <f t="shared" si="218"/>
        <v>5.89961518969591</v>
      </c>
      <c r="AI408">
        <f t="shared" si="218"/>
        <v>5.92301660404794</v>
      </c>
      <c r="AJ408">
        <f t="shared" si="218"/>
        <v>5.89684874432238</v>
      </c>
      <c r="AK408">
        <f t="shared" si="218"/>
        <v>5.89428721061237</v>
      </c>
      <c r="AL408">
        <f t="shared" si="218"/>
        <v>5.8180940882498</v>
      </c>
      <c r="AM408">
        <f t="shared" si="218"/>
        <v>5.78912267389522</v>
      </c>
      <c r="AN408">
        <f t="shared" si="218"/>
        <v>5.7190332738454</v>
      </c>
      <c r="AO408">
        <f t="shared" si="218"/>
        <v>5.78897192564114</v>
      </c>
      <c r="AP408">
        <f t="shared" si="218"/>
        <v>5.78229216811089</v>
      </c>
      <c r="AQ408">
        <f t="shared" si="218"/>
        <v>5.70686785769491</v>
      </c>
      <c r="AR408">
        <f t="shared" si="218"/>
        <v>5.76889614217195</v>
      </c>
      <c r="AS408">
        <f t="shared" si="218"/>
        <v>5.79504109509096</v>
      </c>
      <c r="AT408">
        <f t="shared" si="218"/>
        <v>5.75311178026008</v>
      </c>
      <c r="AU408">
        <f t="shared" si="218"/>
        <v>5.83978634811264</v>
      </c>
      <c r="AV408">
        <f t="shared" si="218"/>
        <v>5.99902999534196</v>
      </c>
      <c r="AW408">
        <f t="shared" si="218"/>
        <v>5.86957916245621</v>
      </c>
      <c r="AX408">
        <f t="shared" si="218"/>
        <v>6.03117502830842</v>
      </c>
      <c r="AY408">
        <f t="shared" si="218"/>
        <v>6.00731110347534</v>
      </c>
      <c r="AZ408">
        <f t="shared" si="218"/>
        <v>6.07121043634716</v>
      </c>
      <c r="BA408">
        <f t="shared" si="218"/>
        <v>6.02817043885716</v>
      </c>
      <c r="BB408">
        <f t="shared" si="218"/>
        <v>5.99627215343705</v>
      </c>
      <c r="BC408">
        <f t="shared" si="218"/>
        <v>6.02348644379459</v>
      </c>
    </row>
    <row r="409" spans="1:55">
      <c r="A409">
        <f>VLOOKUP(C409,SelectCntr!$A$2:$C$52,3,0)</f>
        <v>1</v>
      </c>
      <c r="B409" t="str">
        <f t="shared" si="217"/>
        <v>Togo</v>
      </c>
      <c r="C409">
        <f t="shared" si="217"/>
        <v>217</v>
      </c>
      <c r="D409" t="str">
        <f t="shared" si="217"/>
        <v>Togo</v>
      </c>
      <c r="F409" s="16" t="s">
        <v>192</v>
      </c>
      <c r="G409">
        <f t="shared" si="208"/>
        <v>6.23636262772823</v>
      </c>
      <c r="H409">
        <f t="shared" si="218"/>
        <v>6.25548853929113</v>
      </c>
      <c r="I409">
        <f t="shared" si="218"/>
        <v>6.30154986461995</v>
      </c>
      <c r="J409">
        <f t="shared" si="218"/>
        <v>6.31979564659778</v>
      </c>
      <c r="K409">
        <f t="shared" si="218"/>
        <v>6.32309020322757</v>
      </c>
      <c r="L409">
        <f t="shared" si="218"/>
        <v>6.30580293242867</v>
      </c>
      <c r="M409">
        <f t="shared" si="218"/>
        <v>6.28242705013686</v>
      </c>
      <c r="N409">
        <f t="shared" si="218"/>
        <v>6.27597023216658</v>
      </c>
      <c r="O409">
        <f t="shared" si="218"/>
        <v>6.25584082176364</v>
      </c>
      <c r="P409">
        <f t="shared" si="218"/>
        <v>6.27472375224296</v>
      </c>
      <c r="Q409">
        <f t="shared" si="218"/>
        <v>6.26300902070251</v>
      </c>
      <c r="R409">
        <f t="shared" si="218"/>
        <v>6.20456290056731</v>
      </c>
      <c r="S409">
        <f t="shared" si="218"/>
        <v>6.2049160004114</v>
      </c>
      <c r="T409">
        <f t="shared" si="218"/>
        <v>6.18911718926499</v>
      </c>
      <c r="U409">
        <f t="shared" si="218"/>
        <v>6.22270244123264</v>
      </c>
      <c r="V409">
        <f t="shared" si="218"/>
        <v>6.17147612744127</v>
      </c>
      <c r="W409">
        <f t="shared" si="218"/>
        <v>6.12354293426426</v>
      </c>
      <c r="X409">
        <f t="shared" si="218"/>
        <v>6.18846472101552</v>
      </c>
      <c r="Y409">
        <f t="shared" si="218"/>
        <v>6.24689080008397</v>
      </c>
      <c r="Z409">
        <f t="shared" si="218"/>
        <v>6.24109539396307</v>
      </c>
      <c r="AA409">
        <f t="shared" si="218"/>
        <v>6.23420531520474</v>
      </c>
      <c r="AB409">
        <f t="shared" si="218"/>
        <v>6.18303890713692</v>
      </c>
      <c r="AC409">
        <f t="shared" si="218"/>
        <v>6.08151291938019</v>
      </c>
      <c r="AD409">
        <f t="shared" si="218"/>
        <v>6.11210105758755</v>
      </c>
      <c r="AE409">
        <f t="shared" si="218"/>
        <v>6.19871155597079</v>
      </c>
      <c r="AF409">
        <f t="shared" si="218"/>
        <v>6.20856807597462</v>
      </c>
      <c r="AG409">
        <f t="shared" si="218"/>
        <v>6.19715322067814</v>
      </c>
      <c r="AH409">
        <f t="shared" si="218"/>
        <v>6.22344252294123</v>
      </c>
      <c r="AI409">
        <f t="shared" si="218"/>
        <v>6.25812114893575</v>
      </c>
      <c r="AJ409">
        <f t="shared" si="218"/>
        <v>6.27142713185795</v>
      </c>
      <c r="AK409">
        <f t="shared" si="218"/>
        <v>6.25924752611413</v>
      </c>
      <c r="AL409">
        <f t="shared" si="218"/>
        <v>6.23352346085367</v>
      </c>
      <c r="AM409">
        <f t="shared" si="218"/>
        <v>6.37512800676581</v>
      </c>
      <c r="AN409">
        <f t="shared" si="218"/>
        <v>6.38852807224153</v>
      </c>
      <c r="AO409">
        <f t="shared" si="218"/>
        <v>6.36079447744525</v>
      </c>
      <c r="AP409">
        <f t="shared" si="218"/>
        <v>6.47539878389106</v>
      </c>
      <c r="AQ409">
        <f t="shared" si="218"/>
        <v>6.49564753476827</v>
      </c>
      <c r="AR409">
        <f t="shared" si="218"/>
        <v>6.46770166978728</v>
      </c>
      <c r="AS409">
        <f t="shared" si="218"/>
        <v>6.43696168900104</v>
      </c>
      <c r="AT409">
        <f t="shared" si="218"/>
        <v>6.36062451885877</v>
      </c>
      <c r="AU409">
        <f t="shared" si="218"/>
        <v>6.42197712941422</v>
      </c>
      <c r="AV409">
        <f t="shared" si="218"/>
        <v>6.41986996613259</v>
      </c>
      <c r="AW409">
        <f t="shared" si="218"/>
        <v>6.42238264719572</v>
      </c>
      <c r="AX409">
        <f t="shared" si="218"/>
        <v>6.43392436887273</v>
      </c>
      <c r="AY409">
        <f t="shared" si="218"/>
        <v>6.35326416065376</v>
      </c>
      <c r="AZ409">
        <f t="shared" si="218"/>
        <v>6.37078700525052</v>
      </c>
      <c r="BA409">
        <f t="shared" si="218"/>
        <v>6.39090043184574</v>
      </c>
      <c r="BB409">
        <f t="shared" si="218"/>
        <v>6.45007287481661</v>
      </c>
      <c r="BC409">
        <f t="shared" si="218"/>
        <v>6.39244191004595</v>
      </c>
    </row>
    <row r="410" spans="1:55">
      <c r="A410">
        <f>VLOOKUP(C410,SelectCntr!$A$2:$C$52,3,0)</f>
        <v>2</v>
      </c>
      <c r="B410" t="str">
        <f t="shared" si="217"/>
        <v>Uganda</v>
      </c>
      <c r="C410">
        <f t="shared" si="217"/>
        <v>226</v>
      </c>
      <c r="D410" t="str">
        <f t="shared" si="217"/>
        <v>Uganda</v>
      </c>
      <c r="F410" s="16" t="s">
        <v>192</v>
      </c>
      <c r="G410">
        <f t="shared" si="208"/>
        <v>6.45560590146347</v>
      </c>
      <c r="H410">
        <f t="shared" si="218"/>
        <v>6.4223853149576</v>
      </c>
      <c r="I410">
        <f t="shared" si="218"/>
        <v>6.50200842539135</v>
      </c>
      <c r="J410">
        <f t="shared" si="218"/>
        <v>6.50307223464237</v>
      </c>
      <c r="K410">
        <f t="shared" si="218"/>
        <v>6.3653883068769</v>
      </c>
      <c r="L410">
        <f t="shared" si="218"/>
        <v>6.37390039611494</v>
      </c>
      <c r="M410">
        <f t="shared" si="218"/>
        <v>6.48671680236496</v>
      </c>
      <c r="N410">
        <f t="shared" si="218"/>
        <v>6.51273266732477</v>
      </c>
      <c r="O410">
        <f t="shared" si="218"/>
        <v>6.61297919258876</v>
      </c>
      <c r="P410">
        <f t="shared" si="218"/>
        <v>6.79862125435637</v>
      </c>
      <c r="Q410">
        <f t="shared" si="218"/>
        <v>6.74582409244183</v>
      </c>
      <c r="R410">
        <f t="shared" si="218"/>
        <v>6.74691450988193</v>
      </c>
      <c r="S410">
        <f t="shared" si="218"/>
        <v>6.7313353187515</v>
      </c>
      <c r="T410">
        <f t="shared" si="218"/>
        <v>6.75187572753421</v>
      </c>
      <c r="U410">
        <f t="shared" si="218"/>
        <v>6.78827182491955</v>
      </c>
      <c r="V410">
        <f t="shared" si="218"/>
        <v>6.69094103807618</v>
      </c>
      <c r="W410">
        <f t="shared" si="218"/>
        <v>6.67329896755033</v>
      </c>
      <c r="X410">
        <f t="shared" si="218"/>
        <v>6.65147119521904</v>
      </c>
      <c r="Y410">
        <f t="shared" si="218"/>
        <v>6.32511355457628</v>
      </c>
      <c r="Z410">
        <f t="shared" si="218"/>
        <v>6.2803095096593</v>
      </c>
      <c r="AA410">
        <f t="shared" si="218"/>
        <v>6.3290271658979</v>
      </c>
      <c r="AB410">
        <f t="shared" si="218"/>
        <v>6.38962587665621</v>
      </c>
      <c r="AC410">
        <f t="shared" si="218"/>
        <v>6.40844918180259</v>
      </c>
      <c r="AD410">
        <f t="shared" si="218"/>
        <v>6.32384215390585</v>
      </c>
      <c r="AE410">
        <f t="shared" si="218"/>
        <v>6.31704334722231</v>
      </c>
      <c r="AF410">
        <f t="shared" si="218"/>
        <v>6.27822131947889</v>
      </c>
      <c r="AG410">
        <f t="shared" si="218"/>
        <v>6.29795681147518</v>
      </c>
      <c r="AH410">
        <f t="shared" si="218"/>
        <v>6.31388281683147</v>
      </c>
      <c r="AI410">
        <f t="shared" si="218"/>
        <v>6.35062298414056</v>
      </c>
      <c r="AJ410">
        <f t="shared" si="218"/>
        <v>6.36001064719511</v>
      </c>
      <c r="AK410">
        <f t="shared" si="218"/>
        <v>6.35894217625753</v>
      </c>
      <c r="AL410">
        <f t="shared" si="218"/>
        <v>6.31651233534645</v>
      </c>
      <c r="AM410">
        <f t="shared" si="218"/>
        <v>6.35387536529872</v>
      </c>
      <c r="AN410">
        <f t="shared" si="218"/>
        <v>6.32760693634405</v>
      </c>
      <c r="AO410">
        <f t="shared" si="218"/>
        <v>6.34635609377682</v>
      </c>
      <c r="AP410">
        <f t="shared" si="218"/>
        <v>6.31063969047573</v>
      </c>
      <c r="AQ410">
        <f t="shared" si="218"/>
        <v>6.29353758066501</v>
      </c>
      <c r="AR410">
        <f t="shared" si="218"/>
        <v>6.34765461060156</v>
      </c>
      <c r="AS410">
        <f t="shared" si="218"/>
        <v>6.38329666987843</v>
      </c>
      <c r="AT410">
        <f t="shared" si="218"/>
        <v>6.37387393951053</v>
      </c>
      <c r="AU410">
        <f t="shared" si="218"/>
        <v>6.4027630347811</v>
      </c>
      <c r="AV410">
        <f t="shared" si="218"/>
        <v>6.42957570576979</v>
      </c>
      <c r="AW410">
        <f t="shared" si="218"/>
        <v>6.4134367743752</v>
      </c>
      <c r="AX410">
        <f t="shared" si="218"/>
        <v>6.38642502953975</v>
      </c>
      <c r="AY410">
        <f t="shared" si="218"/>
        <v>6.32624514311953</v>
      </c>
      <c r="AZ410">
        <f t="shared" si="218"/>
        <v>6.28785082640157</v>
      </c>
      <c r="BA410">
        <f t="shared" si="218"/>
        <v>6.28826562551752</v>
      </c>
      <c r="BB410">
        <f t="shared" si="218"/>
        <v>6.28651132144917</v>
      </c>
      <c r="BC410">
        <f t="shared" si="218"/>
        <v>6.27579498531621</v>
      </c>
    </row>
    <row r="411" spans="1:55">
      <c r="A411">
        <f>VLOOKUP(C411,SelectCntr!$A$2:$C$52,3,0)</f>
        <v>1</v>
      </c>
      <c r="B411" t="str">
        <f t="shared" si="217"/>
        <v>Burkina Faso</v>
      </c>
      <c r="C411">
        <f t="shared" si="217"/>
        <v>233</v>
      </c>
      <c r="D411" t="str">
        <f t="shared" si="217"/>
        <v>Burkina Faso</v>
      </c>
      <c r="F411" s="16" t="s">
        <v>192</v>
      </c>
      <c r="G411">
        <f t="shared" si="208"/>
        <v>5.15342559146636</v>
      </c>
      <c r="H411">
        <f t="shared" si="218"/>
        <v>5.24114995242459</v>
      </c>
      <c r="I411">
        <f t="shared" si="218"/>
        <v>5.24359904491374</v>
      </c>
      <c r="J411">
        <f t="shared" si="218"/>
        <v>5.3274745216383</v>
      </c>
      <c r="K411">
        <f t="shared" si="218"/>
        <v>5.34227854290339</v>
      </c>
      <c r="L411">
        <f t="shared" si="218"/>
        <v>5.34507195336198</v>
      </c>
      <c r="M411">
        <f t="shared" si="218"/>
        <v>5.3613650685885</v>
      </c>
      <c r="N411">
        <f t="shared" si="218"/>
        <v>5.41170122561606</v>
      </c>
      <c r="O411">
        <f t="shared" si="218"/>
        <v>5.38873096275232</v>
      </c>
      <c r="P411">
        <f t="shared" si="218"/>
        <v>5.38033245435375</v>
      </c>
      <c r="Q411">
        <f t="shared" si="218"/>
        <v>5.32435427501117</v>
      </c>
      <c r="R411">
        <f t="shared" si="218"/>
        <v>5.26979566278909</v>
      </c>
      <c r="S411">
        <f t="shared" si="218"/>
        <v>5.14994787506155</v>
      </c>
      <c r="T411">
        <f t="shared" si="218"/>
        <v>5.25870772586344</v>
      </c>
      <c r="U411">
        <f t="shared" si="218"/>
        <v>5.37555482454658</v>
      </c>
      <c r="V411">
        <f t="shared" si="218"/>
        <v>5.27166334032899</v>
      </c>
      <c r="W411">
        <f t="shared" si="218"/>
        <v>5.26798982102645</v>
      </c>
      <c r="X411">
        <f t="shared" si="218"/>
        <v>5.35227933674241</v>
      </c>
      <c r="Y411">
        <f t="shared" si="218"/>
        <v>5.39929226580434</v>
      </c>
      <c r="Z411">
        <f t="shared" si="218"/>
        <v>5.31428797982785</v>
      </c>
      <c r="AA411">
        <f t="shared" si="218"/>
        <v>5.39020568318638</v>
      </c>
      <c r="AB411">
        <f t="shared" si="218"/>
        <v>5.38573828990493</v>
      </c>
      <c r="AC411">
        <f t="shared" si="218"/>
        <v>5.3845188147709</v>
      </c>
      <c r="AD411">
        <f t="shared" si="218"/>
        <v>5.38007933914954</v>
      </c>
      <c r="AE411">
        <f t="shared" si="218"/>
        <v>5.57513591807041</v>
      </c>
      <c r="AF411">
        <f t="shared" si="218"/>
        <v>5.68334421373309</v>
      </c>
      <c r="AG411">
        <f t="shared" si="218"/>
        <v>5.57543038342323</v>
      </c>
      <c r="AH411">
        <f t="shared" si="218"/>
        <v>5.67433752965483</v>
      </c>
      <c r="AI411">
        <f t="shared" si="218"/>
        <v>5.61970608031757</v>
      </c>
      <c r="AJ411">
        <f t="shared" si="218"/>
        <v>5.6196492219454</v>
      </c>
      <c r="AK411">
        <f t="shared" si="218"/>
        <v>5.75053369656713</v>
      </c>
      <c r="AL411">
        <f t="shared" si="218"/>
        <v>5.7587598239152</v>
      </c>
      <c r="AM411">
        <f t="shared" si="218"/>
        <v>5.7576290586304</v>
      </c>
      <c r="AN411">
        <f t="shared" si="218"/>
        <v>5.72482767388482</v>
      </c>
      <c r="AO411">
        <f t="shared" si="218"/>
        <v>5.70056855665202</v>
      </c>
      <c r="AP411">
        <f t="shared" si="218"/>
        <v>5.77944877728031</v>
      </c>
      <c r="AQ411">
        <f t="shared" si="218"/>
        <v>5.74361815270031</v>
      </c>
      <c r="AR411">
        <f t="shared" si="218"/>
        <v>5.84941813457167</v>
      </c>
      <c r="AS411">
        <f t="shared" si="218"/>
        <v>5.82611853401559</v>
      </c>
      <c r="AT411">
        <f t="shared" si="218"/>
        <v>5.68205475187496</v>
      </c>
      <c r="AU411">
        <f t="shared" si="218"/>
        <v>5.88623205385263</v>
      </c>
      <c r="AV411">
        <f t="shared" si="218"/>
        <v>5.88810781762935</v>
      </c>
      <c r="AW411">
        <f t="shared" si="218"/>
        <v>5.92972867773301</v>
      </c>
      <c r="AX411">
        <f t="shared" si="218"/>
        <v>5.85760422426181</v>
      </c>
      <c r="AY411">
        <f t="shared" si="218"/>
        <v>5.94044196204111</v>
      </c>
      <c r="AZ411">
        <f t="shared" si="218"/>
        <v>5.94146620789834</v>
      </c>
      <c r="BA411">
        <f t="shared" si="218"/>
        <v>5.70529063010217</v>
      </c>
      <c r="BB411">
        <f t="shared" si="218"/>
        <v>5.92306705863878</v>
      </c>
      <c r="BC411">
        <f t="shared" si="218"/>
        <v>5.78344106878216</v>
      </c>
    </row>
    <row r="412" spans="1:55">
      <c r="A412">
        <f>VLOOKUP(C412,SelectCntr!$A$2:$C$52,3,0)</f>
        <v>2</v>
      </c>
      <c r="B412" t="str">
        <f t="shared" si="217"/>
        <v>Ethiopia</v>
      </c>
      <c r="C412">
        <f t="shared" si="217"/>
        <v>238</v>
      </c>
      <c r="D412" t="str">
        <f t="shared" si="217"/>
        <v>Ethiopia</v>
      </c>
      <c r="F412" s="16" t="s">
        <v>192</v>
      </c>
      <c r="G412">
        <f t="shared" si="208"/>
        <v>0</v>
      </c>
      <c r="H412">
        <f t="shared" si="218"/>
        <v>0</v>
      </c>
      <c r="I412">
        <f t="shared" si="218"/>
        <v>0</v>
      </c>
      <c r="J412">
        <f t="shared" si="218"/>
        <v>0</v>
      </c>
      <c r="K412">
        <f t="shared" si="218"/>
        <v>0</v>
      </c>
      <c r="L412">
        <f t="shared" si="218"/>
        <v>0</v>
      </c>
      <c r="M412">
        <f t="shared" si="218"/>
        <v>0</v>
      </c>
      <c r="N412">
        <f t="shared" si="218"/>
        <v>0</v>
      </c>
      <c r="O412">
        <f t="shared" si="218"/>
        <v>0</v>
      </c>
      <c r="P412">
        <f t="shared" si="218"/>
        <v>0</v>
      </c>
      <c r="Q412">
        <f t="shared" si="218"/>
        <v>0</v>
      </c>
      <c r="R412">
        <f t="shared" si="218"/>
        <v>0</v>
      </c>
      <c r="S412">
        <f t="shared" si="218"/>
        <v>0</v>
      </c>
      <c r="T412">
        <f t="shared" si="218"/>
        <v>0</v>
      </c>
      <c r="U412">
        <f t="shared" si="218"/>
        <v>0</v>
      </c>
      <c r="V412">
        <f t="shared" si="218"/>
        <v>0</v>
      </c>
      <c r="W412">
        <f t="shared" si="218"/>
        <v>0</v>
      </c>
      <c r="X412">
        <f t="shared" si="218"/>
        <v>0</v>
      </c>
      <c r="Y412">
        <f t="shared" si="218"/>
        <v>0</v>
      </c>
      <c r="Z412">
        <f t="shared" si="218"/>
        <v>0</v>
      </c>
      <c r="AA412">
        <f t="shared" si="218"/>
        <v>0</v>
      </c>
      <c r="AB412">
        <f t="shared" si="218"/>
        <v>0</v>
      </c>
      <c r="AC412">
        <f t="shared" si="218"/>
        <v>0</v>
      </c>
      <c r="AD412">
        <f t="shared" si="218"/>
        <v>0</v>
      </c>
      <c r="AE412">
        <f t="shared" si="218"/>
        <v>0</v>
      </c>
      <c r="AF412">
        <f t="shared" si="218"/>
        <v>0</v>
      </c>
      <c r="AG412">
        <f t="shared" si="218"/>
        <v>0</v>
      </c>
      <c r="AH412">
        <f t="shared" si="218"/>
        <v>0</v>
      </c>
      <c r="AI412">
        <f t="shared" si="218"/>
        <v>0</v>
      </c>
      <c r="AJ412">
        <f t="shared" si="218"/>
        <v>0</v>
      </c>
      <c r="AK412">
        <f t="shared" si="218"/>
        <v>0</v>
      </c>
      <c r="AL412">
        <f t="shared" si="218"/>
        <v>0</v>
      </c>
      <c r="AM412">
        <f t="shared" si="218"/>
        <v>5.34089648580651</v>
      </c>
      <c r="AN412">
        <f t="shared" si="218"/>
        <v>5.31902749913307</v>
      </c>
      <c r="AO412">
        <f t="shared" si="218"/>
        <v>5.38489011710749</v>
      </c>
      <c r="AP412">
        <f t="shared" si="218"/>
        <v>5.49489370643021</v>
      </c>
      <c r="AQ412">
        <f t="shared" si="218"/>
        <v>5.47588460226134</v>
      </c>
      <c r="AR412">
        <f t="shared" si="218"/>
        <v>5.39403757847729</v>
      </c>
      <c r="AS412">
        <f t="shared" si="218"/>
        <v>5.42865324511108</v>
      </c>
      <c r="AT412">
        <f t="shared" si="218"/>
        <v>5.4287423289564</v>
      </c>
      <c r="AU412">
        <f t="shared" si="218"/>
        <v>5.48903780057984</v>
      </c>
      <c r="AV412">
        <f t="shared" si="218"/>
        <v>5.48195692895125</v>
      </c>
      <c r="AW412">
        <f t="shared" si="218"/>
        <v>5.48160267092421</v>
      </c>
      <c r="AX412">
        <f t="shared" si="218"/>
        <v>5.51744550336596</v>
      </c>
      <c r="AY412">
        <f t="shared" si="218"/>
        <v>5.58592784048651</v>
      </c>
      <c r="AZ412">
        <f t="shared" si="218"/>
        <v>5.58682073676338</v>
      </c>
      <c r="BA412">
        <f t="shared" si="218"/>
        <v>5.56225573983895</v>
      </c>
      <c r="BB412">
        <f t="shared" si="218"/>
        <v>5.58834815636147</v>
      </c>
      <c r="BC412">
        <f t="shared" si="218"/>
        <v>5.66308170002611</v>
      </c>
    </row>
    <row r="413" spans="1:55">
      <c r="A413">
        <f>VLOOKUP(C413,SelectCntr!$A$2:$C$52,3,0)</f>
        <v>2</v>
      </c>
      <c r="B413" t="str">
        <f t="shared" si="217"/>
        <v>Democratic Republic of the Congo</v>
      </c>
      <c r="C413">
        <f t="shared" si="217"/>
        <v>250</v>
      </c>
      <c r="D413" t="str">
        <f t="shared" si="217"/>
        <v>Democratic Republic of the Congo</v>
      </c>
      <c r="F413" s="16" t="s">
        <v>192</v>
      </c>
      <c r="G413">
        <f t="shared" si="208"/>
        <v>6.149911868507</v>
      </c>
      <c r="H413">
        <f t="shared" si="218"/>
        <v>6.14291883080784</v>
      </c>
      <c r="I413">
        <f t="shared" si="218"/>
        <v>6.13311958657656</v>
      </c>
      <c r="J413">
        <f t="shared" si="218"/>
        <v>6.11833015916717</v>
      </c>
      <c r="K413">
        <f t="shared" si="218"/>
        <v>6.09373137050381</v>
      </c>
      <c r="L413">
        <f t="shared" si="218"/>
        <v>6.08442640127704</v>
      </c>
      <c r="M413">
        <f t="shared" si="218"/>
        <v>6.09754471208034</v>
      </c>
      <c r="N413">
        <f t="shared" ref="H413:BC418" si="219">IF(ISERROR(LN(N292)),0,LN(N292))</f>
        <v>6.12700331382378</v>
      </c>
      <c r="O413">
        <f t="shared" si="219"/>
        <v>6.1257823519339</v>
      </c>
      <c r="P413">
        <f t="shared" si="219"/>
        <v>6.13593489481141</v>
      </c>
      <c r="Q413">
        <f t="shared" si="219"/>
        <v>6.11531567372391</v>
      </c>
      <c r="R413">
        <f t="shared" si="219"/>
        <v>6.11415631062533</v>
      </c>
      <c r="S413">
        <f t="shared" si="219"/>
        <v>6.12250270034468</v>
      </c>
      <c r="T413">
        <f t="shared" si="219"/>
        <v>6.12403507192597</v>
      </c>
      <c r="U413">
        <f t="shared" si="219"/>
        <v>6.12610903887135</v>
      </c>
      <c r="V413">
        <f t="shared" si="219"/>
        <v>6.1179949362072</v>
      </c>
      <c r="W413">
        <f t="shared" si="219"/>
        <v>6.10214822782767</v>
      </c>
      <c r="X413">
        <f t="shared" si="219"/>
        <v>6.04756489525373</v>
      </c>
      <c r="Y413">
        <f t="shared" si="219"/>
        <v>6.07172943488069</v>
      </c>
      <c r="Z413">
        <f t="shared" si="219"/>
        <v>6.09120977962336</v>
      </c>
      <c r="AA413">
        <f t="shared" si="219"/>
        <v>6.08493034738903</v>
      </c>
      <c r="AB413">
        <f t="shared" si="219"/>
        <v>6.11538459233315</v>
      </c>
      <c r="AC413">
        <f t="shared" si="219"/>
        <v>6.12052573954656</v>
      </c>
      <c r="AD413">
        <f t="shared" si="219"/>
        <v>6.12517793708441</v>
      </c>
      <c r="AE413">
        <f t="shared" si="219"/>
        <v>6.13545123658351</v>
      </c>
      <c r="AF413">
        <f t="shared" si="219"/>
        <v>6.13484718909708</v>
      </c>
      <c r="AG413">
        <f t="shared" si="219"/>
        <v>6.13538070330475</v>
      </c>
      <c r="AH413">
        <f t="shared" si="219"/>
        <v>6.13943037416526</v>
      </c>
      <c r="AI413">
        <f t="shared" si="219"/>
        <v>6.14270228718639</v>
      </c>
      <c r="AJ413">
        <f t="shared" si="219"/>
        <v>6.15729852280344</v>
      </c>
      <c r="AK413">
        <f t="shared" si="219"/>
        <v>6.15886889945858</v>
      </c>
      <c r="AL413">
        <f t="shared" si="219"/>
        <v>6.15707997920833</v>
      </c>
      <c r="AM413">
        <f t="shared" si="219"/>
        <v>6.13131630088558</v>
      </c>
      <c r="AN413">
        <f t="shared" si="219"/>
        <v>6.12216690647819</v>
      </c>
      <c r="AO413">
        <f t="shared" si="219"/>
        <v>5.91082326135654</v>
      </c>
      <c r="AP413">
        <f t="shared" si="219"/>
        <v>5.88709132640631</v>
      </c>
      <c r="AQ413">
        <f t="shared" si="219"/>
        <v>5.84862864579896</v>
      </c>
      <c r="AR413">
        <f t="shared" si="219"/>
        <v>5.85222318719554</v>
      </c>
      <c r="AS413">
        <f t="shared" si="219"/>
        <v>5.8119949107035</v>
      </c>
      <c r="AT413">
        <f t="shared" si="219"/>
        <v>5.77569311560175</v>
      </c>
      <c r="AU413">
        <f t="shared" si="219"/>
        <v>5.73462755240322</v>
      </c>
      <c r="AV413">
        <f t="shared" si="219"/>
        <v>5.69240802607049</v>
      </c>
      <c r="AW413">
        <f t="shared" si="219"/>
        <v>5.67635077150463</v>
      </c>
      <c r="AX413">
        <f t="shared" si="219"/>
        <v>5.65751644994078</v>
      </c>
      <c r="AY413">
        <f t="shared" si="219"/>
        <v>5.63721941671945</v>
      </c>
      <c r="AZ413">
        <f t="shared" si="219"/>
        <v>5.61607525347799</v>
      </c>
      <c r="BA413">
        <f t="shared" si="219"/>
        <v>5.60789774495915</v>
      </c>
      <c r="BB413">
        <f t="shared" si="219"/>
        <v>5.59189946256054</v>
      </c>
      <c r="BC413">
        <f t="shared" si="219"/>
        <v>5.56008458355596</v>
      </c>
    </row>
    <row r="414" spans="1:55">
      <c r="A414">
        <f>VLOOKUP(C414,SelectCntr!$A$2:$C$52,3,0)</f>
        <v>3</v>
      </c>
      <c r="B414" t="str">
        <f t="shared" si="217"/>
        <v>Zambia</v>
      </c>
      <c r="C414">
        <f t="shared" si="217"/>
        <v>251</v>
      </c>
      <c r="D414" t="str">
        <f t="shared" si="217"/>
        <v>Zambia</v>
      </c>
      <c r="F414" s="16" t="s">
        <v>192</v>
      </c>
      <c r="G414">
        <f t="shared" si="208"/>
        <v>5.80381106459766</v>
      </c>
      <c r="H414">
        <f t="shared" si="219"/>
        <v>5.77911185413084</v>
      </c>
      <c r="I414">
        <f t="shared" si="219"/>
        <v>5.74945287929414</v>
      </c>
      <c r="J414">
        <f t="shared" si="219"/>
        <v>5.79995006536332</v>
      </c>
      <c r="K414">
        <f t="shared" si="219"/>
        <v>5.81278306066755</v>
      </c>
      <c r="L414">
        <f t="shared" si="219"/>
        <v>5.88009465194047</v>
      </c>
      <c r="M414">
        <f t="shared" si="219"/>
        <v>5.87011263316738</v>
      </c>
      <c r="N414">
        <f t="shared" si="219"/>
        <v>5.87876417692781</v>
      </c>
      <c r="O414">
        <f t="shared" si="219"/>
        <v>5.87570486461157</v>
      </c>
      <c r="P414">
        <f t="shared" si="219"/>
        <v>5.8317047862147</v>
      </c>
      <c r="Q414">
        <f t="shared" si="219"/>
        <v>5.94949760166021</v>
      </c>
      <c r="R414">
        <f t="shared" si="219"/>
        <v>6.05839768976632</v>
      </c>
      <c r="S414">
        <f t="shared" si="219"/>
        <v>5.93427327924254</v>
      </c>
      <c r="T414">
        <f t="shared" si="219"/>
        <v>5.96269405150146</v>
      </c>
      <c r="U414">
        <f t="shared" si="219"/>
        <v>6.10178495386209</v>
      </c>
      <c r="V414">
        <f t="shared" si="219"/>
        <v>6.19051131843723</v>
      </c>
      <c r="W414">
        <f t="shared" si="219"/>
        <v>6.12695064859299</v>
      </c>
      <c r="X414">
        <f t="shared" si="219"/>
        <v>6.02126902157114</v>
      </c>
      <c r="Y414">
        <f t="shared" si="219"/>
        <v>5.8750944341304</v>
      </c>
      <c r="Z414">
        <f t="shared" si="219"/>
        <v>5.89277239053275</v>
      </c>
      <c r="AA414">
        <f t="shared" si="219"/>
        <v>5.87101619795127</v>
      </c>
      <c r="AB414">
        <f t="shared" si="219"/>
        <v>5.79477834631826</v>
      </c>
      <c r="AC414">
        <f t="shared" si="219"/>
        <v>5.81017641612133</v>
      </c>
      <c r="AD414">
        <f t="shared" si="219"/>
        <v>5.78589170125133</v>
      </c>
      <c r="AE414">
        <f t="shared" si="219"/>
        <v>5.82710897929105</v>
      </c>
      <c r="AF414">
        <f t="shared" si="219"/>
        <v>5.83586437282658</v>
      </c>
      <c r="AG414">
        <f t="shared" si="219"/>
        <v>5.77728282191888</v>
      </c>
      <c r="AH414">
        <f t="shared" si="219"/>
        <v>5.96520056744515</v>
      </c>
      <c r="AI414">
        <f t="shared" si="219"/>
        <v>5.93080783968539</v>
      </c>
      <c r="AJ414">
        <f t="shared" si="219"/>
        <v>5.82293769776962</v>
      </c>
      <c r="AK414">
        <f t="shared" si="219"/>
        <v>5.84339700069304</v>
      </c>
      <c r="AL414">
        <f t="shared" si="219"/>
        <v>5.64040755242699</v>
      </c>
      <c r="AM414">
        <f t="shared" si="219"/>
        <v>5.91552912005258</v>
      </c>
      <c r="AN414">
        <f t="shared" si="219"/>
        <v>5.78363973128349</v>
      </c>
      <c r="AO414">
        <f t="shared" si="219"/>
        <v>5.64800038608241</v>
      </c>
      <c r="AP414">
        <f t="shared" si="219"/>
        <v>5.81139984921706</v>
      </c>
      <c r="AQ414">
        <f t="shared" si="219"/>
        <v>5.75282801973387</v>
      </c>
      <c r="AR414">
        <f t="shared" si="219"/>
        <v>5.70042939629687</v>
      </c>
      <c r="AS414">
        <f t="shared" si="219"/>
        <v>5.85765941117183</v>
      </c>
      <c r="AT414">
        <f t="shared" si="219"/>
        <v>5.79382515163768</v>
      </c>
      <c r="AU414">
        <f t="shared" si="219"/>
        <v>5.77898979861403</v>
      </c>
      <c r="AV414">
        <f t="shared" si="219"/>
        <v>5.78529460851615</v>
      </c>
      <c r="AW414">
        <f t="shared" si="219"/>
        <v>5.91370486691583</v>
      </c>
      <c r="AX414">
        <f t="shared" si="219"/>
        <v>5.93136498548669</v>
      </c>
      <c r="AY414">
        <f t="shared" si="219"/>
        <v>5.95770586628178</v>
      </c>
      <c r="AZ414">
        <f t="shared" si="219"/>
        <v>5.96985705301476</v>
      </c>
      <c r="BA414">
        <f t="shared" si="219"/>
        <v>5.95481163875805</v>
      </c>
      <c r="BB414">
        <f t="shared" si="219"/>
        <v>5.94564442946881</v>
      </c>
      <c r="BC414">
        <f t="shared" si="219"/>
        <v>6.03605171097027</v>
      </c>
    </row>
    <row r="415" spans="1:55">
      <c r="A415">
        <f t="shared" si="217"/>
        <v>2</v>
      </c>
      <c r="B415" t="str">
        <f t="shared" si="217"/>
        <v>Eastern&amp;Central A</v>
      </c>
      <c r="C415">
        <f t="shared" si="217"/>
        <v>0</v>
      </c>
      <c r="D415" t="str">
        <f t="shared" si="217"/>
        <v>Eastern&amp;Central A</v>
      </c>
      <c r="F415" s="16" t="s">
        <v>192</v>
      </c>
      <c r="G415">
        <f t="shared" si="208"/>
        <v>6.13586353392462</v>
      </c>
      <c r="H415">
        <f t="shared" si="219"/>
        <v>6.15130202431924</v>
      </c>
      <c r="I415">
        <f t="shared" si="219"/>
        <v>6.15503498879774</v>
      </c>
      <c r="J415">
        <f t="shared" si="219"/>
        <v>6.14838395737636</v>
      </c>
      <c r="K415">
        <f t="shared" si="219"/>
        <v>6.1290036803698</v>
      </c>
      <c r="L415">
        <f t="shared" si="219"/>
        <v>6.14265847361179</v>
      </c>
      <c r="M415">
        <f t="shared" si="219"/>
        <v>6.17980703431101</v>
      </c>
      <c r="N415">
        <f t="shared" si="219"/>
        <v>6.17160560511441</v>
      </c>
      <c r="O415">
        <f t="shared" si="219"/>
        <v>6.20334848507445</v>
      </c>
      <c r="P415">
        <f t="shared" si="219"/>
        <v>6.23858033793268</v>
      </c>
      <c r="Q415">
        <f t="shared" si="219"/>
        <v>6.21318928686381</v>
      </c>
      <c r="R415">
        <f t="shared" si="219"/>
        <v>6.20647822963941</v>
      </c>
      <c r="S415">
        <f t="shared" si="219"/>
        <v>6.19689713268396</v>
      </c>
      <c r="T415">
        <f t="shared" si="219"/>
        <v>6.20569810431574</v>
      </c>
      <c r="U415">
        <f t="shared" si="219"/>
        <v>6.212236106258</v>
      </c>
      <c r="V415">
        <f t="shared" si="219"/>
        <v>6.2018130028244</v>
      </c>
      <c r="W415">
        <f t="shared" si="219"/>
        <v>6.21075153229479</v>
      </c>
      <c r="X415">
        <f t="shared" si="219"/>
        <v>6.19745453962575</v>
      </c>
      <c r="Y415">
        <f t="shared" si="219"/>
        <v>6.15966619310398</v>
      </c>
      <c r="Z415">
        <f t="shared" si="219"/>
        <v>6.15662676245736</v>
      </c>
      <c r="AA415">
        <f t="shared" si="219"/>
        <v>6.16746473236153</v>
      </c>
      <c r="AB415">
        <f t="shared" si="219"/>
        <v>6.16290117792767</v>
      </c>
      <c r="AC415">
        <f t="shared" si="219"/>
        <v>6.17380892541765</v>
      </c>
      <c r="AD415">
        <f t="shared" si="219"/>
        <v>6.11020722335286</v>
      </c>
      <c r="AE415">
        <f t="shared" si="219"/>
        <v>6.14082249881235</v>
      </c>
      <c r="AF415">
        <f t="shared" si="219"/>
        <v>6.14197129171267</v>
      </c>
      <c r="AG415">
        <f t="shared" si="219"/>
        <v>6.1114945840058</v>
      </c>
      <c r="AH415">
        <f t="shared" si="219"/>
        <v>6.12746534243666</v>
      </c>
      <c r="AI415">
        <f t="shared" si="219"/>
        <v>6.11623032142959</v>
      </c>
      <c r="AJ415">
        <f t="shared" si="219"/>
        <v>6.10002010018023</v>
      </c>
      <c r="AK415">
        <f t="shared" si="219"/>
        <v>6.11426763177656</v>
      </c>
      <c r="AL415">
        <f t="shared" si="219"/>
        <v>6.09563074355319</v>
      </c>
      <c r="AM415">
        <f t="shared" si="219"/>
        <v>6.04578843742811</v>
      </c>
      <c r="AN415">
        <f t="shared" si="219"/>
        <v>6.03596412976485</v>
      </c>
      <c r="AO415">
        <f t="shared" si="219"/>
        <v>6.02991364908676</v>
      </c>
      <c r="AP415">
        <f t="shared" si="219"/>
        <v>6.03887477569009</v>
      </c>
      <c r="AQ415">
        <f t="shared" si="219"/>
        <v>6.01448562160635</v>
      </c>
      <c r="AR415">
        <f t="shared" si="219"/>
        <v>6.01977256302789</v>
      </c>
      <c r="AS415">
        <f t="shared" si="219"/>
        <v>6.02822320747117</v>
      </c>
      <c r="AT415">
        <f t="shared" si="219"/>
        <v>6.00267873111468</v>
      </c>
      <c r="AU415">
        <f t="shared" si="219"/>
        <v>6.04396004937418</v>
      </c>
      <c r="AV415">
        <f t="shared" si="219"/>
        <v>6.06381147603714</v>
      </c>
      <c r="AW415">
        <f t="shared" si="219"/>
        <v>6.04889375826091</v>
      </c>
      <c r="AX415">
        <f t="shared" si="219"/>
        <v>6.05655964859423</v>
      </c>
      <c r="AY415">
        <f t="shared" si="219"/>
        <v>6.06778495508729</v>
      </c>
      <c r="AZ415">
        <f t="shared" si="219"/>
        <v>6.07618439370007</v>
      </c>
      <c r="BA415">
        <f t="shared" si="219"/>
        <v>6.0631058132706</v>
      </c>
      <c r="BB415">
        <f t="shared" si="219"/>
        <v>6.0412168680282</v>
      </c>
      <c r="BC415">
        <f t="shared" si="219"/>
        <v>6.05072017836842</v>
      </c>
    </row>
    <row r="416" spans="1:55">
      <c r="A416">
        <f t="shared" si="217"/>
        <v>1</v>
      </c>
      <c r="B416" t="str">
        <f t="shared" si="217"/>
        <v>Western A</v>
      </c>
      <c r="C416">
        <f t="shared" si="217"/>
        <v>0</v>
      </c>
      <c r="D416" t="str">
        <f t="shared" si="217"/>
        <v>Western A</v>
      </c>
      <c r="F416" s="16" t="s">
        <v>192</v>
      </c>
      <c r="G416">
        <f t="shared" si="208"/>
        <v>6.36348700895619</v>
      </c>
      <c r="H416">
        <f t="shared" si="219"/>
        <v>6.38870333582112</v>
      </c>
      <c r="I416">
        <f t="shared" si="219"/>
        <v>6.4183870940891</v>
      </c>
      <c r="J416">
        <f t="shared" si="219"/>
        <v>6.44398403802564</v>
      </c>
      <c r="K416">
        <f t="shared" si="219"/>
        <v>6.44312828284481</v>
      </c>
      <c r="L416">
        <f t="shared" si="219"/>
        <v>6.4322428396061</v>
      </c>
      <c r="M416">
        <f t="shared" si="219"/>
        <v>6.4588710305354</v>
      </c>
      <c r="N416">
        <f t="shared" si="219"/>
        <v>6.45917123328063</v>
      </c>
      <c r="O416">
        <f t="shared" si="219"/>
        <v>6.50751290045361</v>
      </c>
      <c r="P416">
        <f t="shared" si="219"/>
        <v>6.54061846889679</v>
      </c>
      <c r="Q416">
        <f t="shared" si="219"/>
        <v>6.50153345195561</v>
      </c>
      <c r="R416">
        <f t="shared" si="219"/>
        <v>6.41483075168199</v>
      </c>
      <c r="S416">
        <f t="shared" si="219"/>
        <v>6.42536327683972</v>
      </c>
      <c r="T416">
        <f t="shared" si="219"/>
        <v>6.50160053027298</v>
      </c>
      <c r="U416">
        <f t="shared" si="219"/>
        <v>6.50597081166421</v>
      </c>
      <c r="V416">
        <f t="shared" si="219"/>
        <v>6.4635931897782</v>
      </c>
      <c r="W416">
        <f t="shared" si="219"/>
        <v>6.43274668379263</v>
      </c>
      <c r="X416">
        <f t="shared" si="219"/>
        <v>6.44213544933533</v>
      </c>
      <c r="Y416">
        <f t="shared" si="219"/>
        <v>6.45042035773592</v>
      </c>
      <c r="Z416">
        <f t="shared" si="219"/>
        <v>6.46958613162621</v>
      </c>
      <c r="AA416">
        <f t="shared" si="219"/>
        <v>6.4827629319682</v>
      </c>
      <c r="AB416">
        <f t="shared" si="219"/>
        <v>6.47859404938376</v>
      </c>
      <c r="AC416">
        <f t="shared" si="219"/>
        <v>6.45894461107312</v>
      </c>
      <c r="AD416">
        <f t="shared" si="219"/>
        <v>6.48415439025907</v>
      </c>
      <c r="AE416">
        <f t="shared" si="219"/>
        <v>6.53480755686619</v>
      </c>
      <c r="AF416">
        <f t="shared" si="219"/>
        <v>6.57797151600124</v>
      </c>
      <c r="AG416">
        <f t="shared" si="219"/>
        <v>6.56570713491804</v>
      </c>
      <c r="AH416">
        <f t="shared" si="219"/>
        <v>6.64818141064078</v>
      </c>
      <c r="AI416">
        <f t="shared" si="219"/>
        <v>6.68855390113519</v>
      </c>
      <c r="AJ416">
        <f t="shared" si="219"/>
        <v>6.70090633007349</v>
      </c>
      <c r="AK416">
        <f t="shared" si="219"/>
        <v>6.79161371023007</v>
      </c>
      <c r="AL416">
        <f t="shared" si="219"/>
        <v>6.81326164993133</v>
      </c>
      <c r="AM416">
        <f t="shared" si="219"/>
        <v>6.83691692055057</v>
      </c>
      <c r="AN416">
        <f t="shared" si="219"/>
        <v>6.85564278628438</v>
      </c>
      <c r="AO416">
        <f t="shared" si="219"/>
        <v>6.87923059863347</v>
      </c>
      <c r="AP416">
        <f t="shared" si="219"/>
        <v>6.91916015796115</v>
      </c>
      <c r="AQ416">
        <f t="shared" si="219"/>
        <v>6.93028397481382</v>
      </c>
      <c r="AR416">
        <f t="shared" si="219"/>
        <v>6.97411155668069</v>
      </c>
      <c r="AS416">
        <f t="shared" si="219"/>
        <v>6.99587330919358</v>
      </c>
      <c r="AT416">
        <f t="shared" si="219"/>
        <v>6.98603605698525</v>
      </c>
      <c r="AU416">
        <f t="shared" si="219"/>
        <v>6.99261746800078</v>
      </c>
      <c r="AV416">
        <f t="shared" si="219"/>
        <v>7.01174181721957</v>
      </c>
      <c r="AW416">
        <f t="shared" si="219"/>
        <v>7.04951216820792</v>
      </c>
      <c r="AX416">
        <f t="shared" si="219"/>
        <v>7.07308212506571</v>
      </c>
      <c r="AY416">
        <f t="shared" si="219"/>
        <v>7.108091506398</v>
      </c>
      <c r="AZ416">
        <f t="shared" si="219"/>
        <v>7.1284507772853</v>
      </c>
      <c r="BA416">
        <f t="shared" si="219"/>
        <v>7.06955929464256</v>
      </c>
      <c r="BB416">
        <f t="shared" si="219"/>
        <v>7.14185271248635</v>
      </c>
      <c r="BC416">
        <f t="shared" si="219"/>
        <v>7.06057795345368</v>
      </c>
    </row>
    <row r="417" spans="1:55">
      <c r="A417">
        <f t="shared" si="217"/>
        <v>3</v>
      </c>
      <c r="B417" t="str">
        <f t="shared" si="217"/>
        <v>Southern A</v>
      </c>
      <c r="C417">
        <f t="shared" si="217"/>
        <v>0</v>
      </c>
      <c r="D417" t="str">
        <f t="shared" si="217"/>
        <v>Southern A</v>
      </c>
      <c r="F417" s="16" t="s">
        <v>192</v>
      </c>
      <c r="G417">
        <f t="shared" si="208"/>
        <v>6.61095297176864</v>
      </c>
      <c r="H417">
        <f t="shared" si="219"/>
        <v>6.61496069427556</v>
      </c>
      <c r="I417">
        <f t="shared" si="219"/>
        <v>6.63563971017843</v>
      </c>
      <c r="J417">
        <f t="shared" si="219"/>
        <v>6.62644464706661</v>
      </c>
      <c r="K417">
        <f t="shared" si="219"/>
        <v>6.64428168944552</v>
      </c>
      <c r="L417">
        <f t="shared" si="219"/>
        <v>6.67103807288436</v>
      </c>
      <c r="M417">
        <f t="shared" si="219"/>
        <v>6.77681866177464</v>
      </c>
      <c r="N417">
        <f t="shared" si="219"/>
        <v>6.69096457892229</v>
      </c>
      <c r="O417">
        <f t="shared" si="219"/>
        <v>6.74318873961254</v>
      </c>
      <c r="P417">
        <f t="shared" si="219"/>
        <v>6.71170957868842</v>
      </c>
      <c r="Q417">
        <f t="shared" si="219"/>
        <v>6.79999705325391</v>
      </c>
      <c r="R417">
        <f t="shared" si="219"/>
        <v>6.84894123355708</v>
      </c>
      <c r="S417">
        <f t="shared" si="219"/>
        <v>6.75022804764118</v>
      </c>
      <c r="T417">
        <f t="shared" si="219"/>
        <v>6.84942620819088</v>
      </c>
      <c r="U417">
        <f t="shared" si="219"/>
        <v>6.7883194210371</v>
      </c>
      <c r="V417">
        <f t="shared" si="219"/>
        <v>6.77986277684571</v>
      </c>
      <c r="W417">
        <f t="shared" si="219"/>
        <v>6.79004263033261</v>
      </c>
      <c r="X417">
        <f t="shared" si="219"/>
        <v>6.79850697993104</v>
      </c>
      <c r="Y417">
        <f t="shared" si="219"/>
        <v>6.76583280501504</v>
      </c>
      <c r="Z417">
        <f t="shared" si="219"/>
        <v>6.77562746689233</v>
      </c>
      <c r="AA417">
        <f t="shared" si="219"/>
        <v>6.81862302452048</v>
      </c>
      <c r="AB417">
        <f t="shared" si="219"/>
        <v>6.73759593020616</v>
      </c>
      <c r="AC417">
        <f t="shared" si="219"/>
        <v>6.61924576112642</v>
      </c>
      <c r="AD417">
        <f t="shared" si="219"/>
        <v>6.66490895003777</v>
      </c>
      <c r="AE417">
        <f t="shared" si="219"/>
        <v>6.70591487112515</v>
      </c>
      <c r="AF417">
        <f t="shared" si="219"/>
        <v>6.6901589376096</v>
      </c>
      <c r="AG417">
        <f t="shared" si="219"/>
        <v>6.69154723546296</v>
      </c>
      <c r="AH417">
        <f t="shared" si="219"/>
        <v>6.71530890507235</v>
      </c>
      <c r="AI417">
        <f t="shared" si="219"/>
        <v>6.72306474182116</v>
      </c>
      <c r="AJ417">
        <f t="shared" si="219"/>
        <v>6.69484761835847</v>
      </c>
      <c r="AK417">
        <f t="shared" si="219"/>
        <v>6.68585913719149</v>
      </c>
      <c r="AL417">
        <f t="shared" si="219"/>
        <v>6.51894825929171</v>
      </c>
      <c r="AM417">
        <f t="shared" si="219"/>
        <v>6.62925819239235</v>
      </c>
      <c r="AN417">
        <f t="shared" si="219"/>
        <v>6.6301264262696</v>
      </c>
      <c r="AO417">
        <f t="shared" si="219"/>
        <v>6.54442802680709</v>
      </c>
      <c r="AP417">
        <f t="shared" si="219"/>
        <v>6.66855197401663</v>
      </c>
      <c r="AQ417">
        <f t="shared" si="219"/>
        <v>6.65778533526509</v>
      </c>
      <c r="AR417">
        <f t="shared" si="219"/>
        <v>6.6379423803761</v>
      </c>
      <c r="AS417">
        <f t="shared" si="219"/>
        <v>6.66633084377738</v>
      </c>
      <c r="AT417">
        <f t="shared" si="219"/>
        <v>6.72765666758938</v>
      </c>
      <c r="AU417">
        <f t="shared" si="219"/>
        <v>6.69620472620016</v>
      </c>
      <c r="AV417">
        <f t="shared" si="219"/>
        <v>6.68412587941699</v>
      </c>
      <c r="AW417">
        <f t="shared" si="219"/>
        <v>6.69212088717788</v>
      </c>
      <c r="AX417">
        <f t="shared" si="219"/>
        <v>6.70479123515017</v>
      </c>
      <c r="AY417">
        <f t="shared" si="219"/>
        <v>6.71496555358512</v>
      </c>
      <c r="AZ417">
        <f t="shared" si="219"/>
        <v>6.71774832504744</v>
      </c>
      <c r="BA417">
        <f t="shared" si="219"/>
        <v>6.72204680650373</v>
      </c>
      <c r="BB417">
        <f t="shared" si="219"/>
        <v>6.76845036260874</v>
      </c>
      <c r="BC417">
        <f t="shared" si="219"/>
        <v>6.76434132047934</v>
      </c>
    </row>
    <row r="418" spans="1:55">
      <c r="A418">
        <f t="shared" si="217"/>
        <v>0</v>
      </c>
      <c r="B418" t="str">
        <f t="shared" si="217"/>
        <v>SSA</v>
      </c>
      <c r="C418">
        <f t="shared" si="217"/>
        <v>0</v>
      </c>
      <c r="D418" t="str">
        <f t="shared" si="217"/>
        <v>SSA</v>
      </c>
      <c r="F418" s="16" t="s">
        <v>192</v>
      </c>
      <c r="G418">
        <f t="shared" si="208"/>
        <v>6.31435417613645</v>
      </c>
      <c r="H418">
        <f t="shared" si="219"/>
        <v>6.3308546909499</v>
      </c>
      <c r="I418">
        <f t="shared" si="219"/>
        <v>6.34827567225547</v>
      </c>
      <c r="J418">
        <f t="shared" si="219"/>
        <v>6.35390452129291</v>
      </c>
      <c r="K418">
        <f t="shared" si="219"/>
        <v>6.34950962611934</v>
      </c>
      <c r="L418">
        <f t="shared" si="219"/>
        <v>6.3552117827705</v>
      </c>
      <c r="M418">
        <f t="shared" si="219"/>
        <v>6.40264943993411</v>
      </c>
      <c r="N418">
        <f t="shared" si="219"/>
        <v>6.38017174920314</v>
      </c>
      <c r="O418">
        <f t="shared" si="219"/>
        <v>6.42247305340403</v>
      </c>
      <c r="P418">
        <f t="shared" si="219"/>
        <v>6.44239778741437</v>
      </c>
      <c r="Q418">
        <f t="shared" si="219"/>
        <v>6.43451645197159</v>
      </c>
      <c r="R418">
        <f t="shared" si="219"/>
        <v>6.40886243478476</v>
      </c>
      <c r="S418">
        <f t="shared" si="219"/>
        <v>6.3856409152805</v>
      </c>
      <c r="T418">
        <f t="shared" si="219"/>
        <v>6.43997378736765</v>
      </c>
      <c r="U418">
        <f t="shared" si="219"/>
        <v>6.4295286294976</v>
      </c>
      <c r="V418">
        <f t="shared" si="219"/>
        <v>6.40634441903545</v>
      </c>
      <c r="W418">
        <f t="shared" si="219"/>
        <v>6.39989217183001</v>
      </c>
      <c r="X418">
        <f t="shared" si="219"/>
        <v>6.39912573233519</v>
      </c>
      <c r="Y418">
        <f t="shared" si="219"/>
        <v>6.37884401562207</v>
      </c>
      <c r="Z418">
        <f t="shared" si="219"/>
        <v>6.3860790040731</v>
      </c>
      <c r="AA418">
        <f t="shared" si="219"/>
        <v>6.40465582337221</v>
      </c>
      <c r="AB418">
        <f t="shared" si="219"/>
        <v>6.38275997560251</v>
      </c>
      <c r="AC418">
        <f t="shared" ref="H418:BC420" si="220">IF(ISERROR(LN(AC297)),0,LN(AC297))</f>
        <v>6.35472330119331</v>
      </c>
      <c r="AD418">
        <f t="shared" si="220"/>
        <v>6.34670541334781</v>
      </c>
      <c r="AE418">
        <f t="shared" si="220"/>
        <v>6.38607010804164</v>
      </c>
      <c r="AF418">
        <f t="shared" si="220"/>
        <v>6.39883947949331</v>
      </c>
      <c r="AG418">
        <f t="shared" si="220"/>
        <v>6.38044897604734</v>
      </c>
      <c r="AH418">
        <f t="shared" si="220"/>
        <v>6.42373444477993</v>
      </c>
      <c r="AI418">
        <f t="shared" si="220"/>
        <v>6.43653568824331</v>
      </c>
      <c r="AJ418">
        <f t="shared" si="220"/>
        <v>6.42893800287864</v>
      </c>
      <c r="AK418">
        <f t="shared" si="220"/>
        <v>6.47102545115056</v>
      </c>
      <c r="AL418">
        <f t="shared" si="220"/>
        <v>6.44426972825264</v>
      </c>
      <c r="AM418">
        <f t="shared" si="220"/>
        <v>6.45463195492139</v>
      </c>
      <c r="AN418">
        <f t="shared" si="220"/>
        <v>6.45858074425398</v>
      </c>
      <c r="AO418">
        <f t="shared" si="220"/>
        <v>6.45149552744561</v>
      </c>
      <c r="AP418">
        <f t="shared" si="220"/>
        <v>6.49314557550865</v>
      </c>
      <c r="AQ418">
        <f t="shared" si="220"/>
        <v>6.48658438080827</v>
      </c>
      <c r="AR418">
        <f t="shared" si="220"/>
        <v>6.50461922255433</v>
      </c>
      <c r="AS418">
        <f t="shared" si="220"/>
        <v>6.52100207902619</v>
      </c>
      <c r="AT418">
        <f t="shared" si="220"/>
        <v>6.51609081246401</v>
      </c>
      <c r="AU418">
        <f t="shared" si="220"/>
        <v>6.5253608140416</v>
      </c>
      <c r="AV418">
        <f t="shared" si="220"/>
        <v>6.53728185911885</v>
      </c>
      <c r="AW418">
        <f t="shared" si="220"/>
        <v>6.55011819834358</v>
      </c>
      <c r="AX418">
        <f t="shared" si="220"/>
        <v>6.56397720111166</v>
      </c>
      <c r="AY418">
        <f t="shared" si="220"/>
        <v>6.5844688176798</v>
      </c>
      <c r="AZ418">
        <f t="shared" si="220"/>
        <v>6.59629678996939</v>
      </c>
      <c r="BA418">
        <f t="shared" si="220"/>
        <v>6.56131196976045</v>
      </c>
      <c r="BB418">
        <f t="shared" si="220"/>
        <v>6.59612580277178</v>
      </c>
      <c r="BC418">
        <f t="shared" si="220"/>
        <v>6.55646252692812</v>
      </c>
    </row>
    <row r="419" spans="1:55">
      <c r="A419">
        <f t="shared" si="217"/>
        <v>0</v>
      </c>
      <c r="B419" t="str">
        <f t="shared" si="217"/>
        <v>Southern A - SA</v>
      </c>
      <c r="C419">
        <f t="shared" si="217"/>
        <v>0</v>
      </c>
      <c r="D419" t="str">
        <f t="shared" si="217"/>
        <v>Southern A - SA</v>
      </c>
      <c r="F419" s="16" t="s">
        <v>192</v>
      </c>
      <c r="G419">
        <f t="shared" si="208"/>
        <v>6.0088042374821</v>
      </c>
      <c r="H419">
        <f t="shared" si="220"/>
        <v>6.0196898859864</v>
      </c>
      <c r="I419">
        <f t="shared" si="220"/>
        <v>6.01719460597128</v>
      </c>
      <c r="J419">
        <f t="shared" si="220"/>
        <v>6.05466396357357</v>
      </c>
      <c r="K419">
        <f t="shared" si="220"/>
        <v>6.05202440710252</v>
      </c>
      <c r="L419">
        <f t="shared" si="220"/>
        <v>6.07142079334973</v>
      </c>
      <c r="M419">
        <f t="shared" si="220"/>
        <v>6.11364981855272</v>
      </c>
      <c r="N419">
        <f t="shared" si="220"/>
        <v>6.08134684269728</v>
      </c>
      <c r="O419">
        <f t="shared" si="220"/>
        <v>6.14753946952057</v>
      </c>
      <c r="P419">
        <f t="shared" si="220"/>
        <v>6.11991826575135</v>
      </c>
      <c r="Q419">
        <f t="shared" si="220"/>
        <v>6.19704668958043</v>
      </c>
      <c r="R419">
        <f t="shared" si="220"/>
        <v>6.23468294165282</v>
      </c>
      <c r="S419">
        <f t="shared" si="220"/>
        <v>6.19593342172194</v>
      </c>
      <c r="T419">
        <f t="shared" si="220"/>
        <v>6.21584386666192</v>
      </c>
      <c r="U419">
        <f t="shared" si="220"/>
        <v>6.12242834855117</v>
      </c>
      <c r="V419">
        <f t="shared" si="220"/>
        <v>6.12197850796015</v>
      </c>
      <c r="W419">
        <f t="shared" si="220"/>
        <v>6.08847744247315</v>
      </c>
      <c r="X419">
        <f t="shared" si="220"/>
        <v>6.05618689670255</v>
      </c>
      <c r="Y419">
        <f t="shared" si="220"/>
        <v>6.00521133063816</v>
      </c>
      <c r="Z419">
        <f t="shared" si="220"/>
        <v>5.98951292791037</v>
      </c>
      <c r="AA419">
        <f t="shared" si="220"/>
        <v>6.00555326993687</v>
      </c>
      <c r="AB419">
        <f t="shared" si="220"/>
        <v>5.95438480164534</v>
      </c>
      <c r="AC419">
        <f t="shared" si="220"/>
        <v>5.87044663707677</v>
      </c>
      <c r="AD419">
        <f t="shared" si="220"/>
        <v>5.8961480292111</v>
      </c>
      <c r="AE419">
        <f t="shared" si="220"/>
        <v>5.94435792609047</v>
      </c>
      <c r="AF419">
        <f t="shared" si="220"/>
        <v>5.94304896357004</v>
      </c>
      <c r="AG419">
        <f t="shared" si="220"/>
        <v>5.89523271208805</v>
      </c>
      <c r="AH419">
        <f t="shared" si="220"/>
        <v>5.95771126211858</v>
      </c>
      <c r="AI419">
        <f t="shared" si="220"/>
        <v>5.92894361840388</v>
      </c>
      <c r="AJ419">
        <f t="shared" si="220"/>
        <v>5.90485456161424</v>
      </c>
      <c r="AK419">
        <f t="shared" si="220"/>
        <v>5.88982255318633</v>
      </c>
      <c r="AL419">
        <f t="shared" si="220"/>
        <v>5.72939884255809</v>
      </c>
      <c r="AM419">
        <f t="shared" si="220"/>
        <v>5.86028815263419</v>
      </c>
      <c r="AN419">
        <f t="shared" si="220"/>
        <v>5.81979938166173</v>
      </c>
      <c r="AO419">
        <f t="shared" si="220"/>
        <v>5.82425654938392</v>
      </c>
      <c r="AP419">
        <f t="shared" si="220"/>
        <v>5.94186211294589</v>
      </c>
      <c r="AQ419">
        <f t="shared" si="220"/>
        <v>5.91739994391499</v>
      </c>
      <c r="AR419">
        <f t="shared" si="220"/>
        <v>5.95128012654467</v>
      </c>
      <c r="AS419">
        <f t="shared" si="220"/>
        <v>5.96127867389601</v>
      </c>
      <c r="AT419">
        <f t="shared" si="220"/>
        <v>6.0055646230304</v>
      </c>
      <c r="AU419">
        <f t="shared" si="220"/>
        <v>6.02892083479424</v>
      </c>
      <c r="AV419">
        <f t="shared" si="220"/>
        <v>5.94249046256665</v>
      </c>
      <c r="AW419">
        <f t="shared" si="220"/>
        <v>5.98589159452078</v>
      </c>
      <c r="AX419">
        <f t="shared" si="220"/>
        <v>5.99901137335445</v>
      </c>
      <c r="AY419">
        <f t="shared" si="220"/>
        <v>5.98106604341046</v>
      </c>
      <c r="AZ419">
        <f t="shared" si="220"/>
        <v>6.03566781408536</v>
      </c>
      <c r="BA419">
        <f t="shared" si="220"/>
        <v>6.05321889419433</v>
      </c>
      <c r="BB419">
        <f t="shared" si="220"/>
        <v>6.04608523260299</v>
      </c>
      <c r="BC419">
        <f t="shared" si="220"/>
        <v>6.08063421159819</v>
      </c>
    </row>
    <row r="420" spans="1:55">
      <c r="A420">
        <f t="shared" si="217"/>
        <v>0</v>
      </c>
      <c r="B420" t="str">
        <f t="shared" si="217"/>
        <v>Ethiopia + Eritrea</v>
      </c>
      <c r="C420">
        <f t="shared" si="217"/>
        <v>0</v>
      </c>
      <c r="D420" t="str">
        <f t="shared" si="217"/>
        <v>Ethiopia + Eritrea</v>
      </c>
      <c r="F420" s="16" t="s">
        <v>192</v>
      </c>
      <c r="G420">
        <f t="shared" si="208"/>
        <v>5.81401495047098</v>
      </c>
      <c r="H420">
        <f t="shared" si="220"/>
        <v>5.81647701546269</v>
      </c>
      <c r="I420">
        <f t="shared" si="220"/>
        <v>5.80625373783025</v>
      </c>
      <c r="J420">
        <f t="shared" si="220"/>
        <v>5.81667371195464</v>
      </c>
      <c r="K420">
        <f t="shared" si="220"/>
        <v>5.80612934408027</v>
      </c>
      <c r="L420">
        <f t="shared" si="220"/>
        <v>5.808634221239</v>
      </c>
      <c r="M420">
        <f t="shared" si="220"/>
        <v>5.81256919489478</v>
      </c>
      <c r="N420">
        <f t="shared" si="220"/>
        <v>5.80771773711036</v>
      </c>
      <c r="O420">
        <f t="shared" si="220"/>
        <v>5.8179470999167</v>
      </c>
      <c r="P420">
        <f t="shared" si="220"/>
        <v>5.82436608833794</v>
      </c>
      <c r="Q420">
        <f t="shared" si="220"/>
        <v>5.77366005374838</v>
      </c>
      <c r="R420">
        <f t="shared" si="220"/>
        <v>5.74922807502213</v>
      </c>
      <c r="S420">
        <f t="shared" si="220"/>
        <v>5.70008294489111</v>
      </c>
      <c r="T420">
        <f t="shared" si="220"/>
        <v>5.66695640486889</v>
      </c>
      <c r="U420">
        <f t="shared" si="220"/>
        <v>5.61462251550302</v>
      </c>
      <c r="V420">
        <f t="shared" si="220"/>
        <v>5.65704567165545</v>
      </c>
      <c r="W420">
        <f t="shared" si="220"/>
        <v>5.66455210098859</v>
      </c>
      <c r="X420">
        <f t="shared" si="220"/>
        <v>5.64764357215009</v>
      </c>
      <c r="Y420">
        <f t="shared" si="220"/>
        <v>5.72434245219012</v>
      </c>
      <c r="Z420">
        <f t="shared" si="220"/>
        <v>5.79466802434682</v>
      </c>
      <c r="AA420">
        <f t="shared" si="220"/>
        <v>5.75104372676386</v>
      </c>
      <c r="AB420">
        <f t="shared" si="220"/>
        <v>5.7264554206462</v>
      </c>
      <c r="AC420">
        <f t="shared" si="220"/>
        <v>5.76450250762014</v>
      </c>
      <c r="AD420">
        <f t="shared" si="220"/>
        <v>5.63762091073623</v>
      </c>
      <c r="AE420">
        <f t="shared" si="220"/>
        <v>5.55749489565296</v>
      </c>
      <c r="AF420">
        <f t="shared" si="220"/>
        <v>5.63019056171464</v>
      </c>
      <c r="AG420">
        <f t="shared" si="220"/>
        <v>5.55712657164753</v>
      </c>
      <c r="AH420">
        <f t="shared" si="220"/>
        <v>5.55402428216785</v>
      </c>
      <c r="AI420">
        <f t="shared" si="220"/>
        <v>5.54129657449826</v>
      </c>
      <c r="AJ420">
        <f t="shared" si="220"/>
        <v>5.54021658070622</v>
      </c>
      <c r="AK420">
        <f t="shared" si="220"/>
        <v>5.54469350379123</v>
      </c>
      <c r="AL420">
        <f t="shared" si="220"/>
        <v>5.4577068363368</v>
      </c>
      <c r="AM420">
        <f t="shared" si="220"/>
        <v>5.32629421775924</v>
      </c>
      <c r="AN420">
        <f t="shared" si="220"/>
        <v>5.31693881855582</v>
      </c>
      <c r="AO420">
        <f t="shared" si="220"/>
        <v>5.3770975528087</v>
      </c>
      <c r="AP420">
        <f t="shared" si="220"/>
        <v>5.48165941604061</v>
      </c>
      <c r="AQ420">
        <f t="shared" si="220"/>
        <v>5.46298413619814</v>
      </c>
      <c r="AR420">
        <f t="shared" si="220"/>
        <v>5.39703807850149</v>
      </c>
      <c r="AS420">
        <f t="shared" si="220"/>
        <v>5.42395315590122</v>
      </c>
      <c r="AT420">
        <f t="shared" si="220"/>
        <v>5.41619940239101</v>
      </c>
      <c r="AU420">
        <f t="shared" si="220"/>
        <v>5.47634634382209</v>
      </c>
      <c r="AV420">
        <f t="shared" si="220"/>
        <v>5.46225379961263</v>
      </c>
      <c r="AW420">
        <f t="shared" si="220"/>
        <v>5.46415636412045</v>
      </c>
      <c r="AX420">
        <f t="shared" si="220"/>
        <v>5.49829171654314</v>
      </c>
      <c r="AY420">
        <f t="shared" si="220"/>
        <v>5.5697746806009</v>
      </c>
      <c r="AZ420">
        <f t="shared" si="220"/>
        <v>5.56938570523509</v>
      </c>
      <c r="BA420">
        <f t="shared" si="220"/>
        <v>5.54786992376409</v>
      </c>
      <c r="BB420">
        <f t="shared" si="220"/>
        <v>5.56234908009659</v>
      </c>
      <c r="BC420">
        <f t="shared" si="220"/>
        <v>5.63975234450996</v>
      </c>
    </row>
    <row r="423" ht="12.75" spans="1:59">
      <c r="A423" s="67" t="s">
        <v>195</v>
      </c>
      <c r="C423" t="s">
        <v>196</v>
      </c>
      <c r="E423" s="16" t="s">
        <v>197</v>
      </c>
      <c r="G423" s="65">
        <v>1961</v>
      </c>
      <c r="H423" s="65">
        <v>1962</v>
      </c>
      <c r="I423" s="65">
        <v>1963</v>
      </c>
      <c r="J423" s="65">
        <v>1964</v>
      </c>
      <c r="K423" s="65">
        <v>1965</v>
      </c>
      <c r="L423" s="65">
        <v>1966</v>
      </c>
      <c r="M423" s="65">
        <v>1967</v>
      </c>
      <c r="N423" s="65">
        <v>1968</v>
      </c>
      <c r="O423" s="65">
        <v>1969</v>
      </c>
      <c r="P423" s="65">
        <v>1970</v>
      </c>
      <c r="Q423" s="65">
        <v>1971</v>
      </c>
      <c r="R423" s="65">
        <v>1972</v>
      </c>
      <c r="S423" s="65">
        <v>1973</v>
      </c>
      <c r="T423" s="65">
        <v>1974</v>
      </c>
      <c r="U423" s="65">
        <v>1975</v>
      </c>
      <c r="V423" s="65">
        <v>1976</v>
      </c>
      <c r="W423" s="65">
        <v>1977</v>
      </c>
      <c r="X423" s="65">
        <v>1978</v>
      </c>
      <c r="Y423" s="65">
        <v>1979</v>
      </c>
      <c r="Z423" s="65">
        <v>1980</v>
      </c>
      <c r="AA423" s="65">
        <v>1981</v>
      </c>
      <c r="AB423" s="65">
        <v>1982</v>
      </c>
      <c r="AC423" s="65">
        <v>1983</v>
      </c>
      <c r="AD423" s="65">
        <v>1984</v>
      </c>
      <c r="AE423" s="65">
        <v>1985</v>
      </c>
      <c r="AF423" s="65">
        <v>1986</v>
      </c>
      <c r="AG423" s="65">
        <v>1987</v>
      </c>
      <c r="AH423" s="65">
        <v>1988</v>
      </c>
      <c r="AI423" s="65">
        <v>1989</v>
      </c>
      <c r="AJ423" s="65">
        <v>1990</v>
      </c>
      <c r="AK423" s="65">
        <v>1991</v>
      </c>
      <c r="AL423" s="65">
        <v>1992</v>
      </c>
      <c r="AM423" s="65">
        <v>1993</v>
      </c>
      <c r="AN423" s="65">
        <v>1994</v>
      </c>
      <c r="AO423" s="65">
        <v>1995</v>
      </c>
      <c r="AP423" s="65">
        <v>1996</v>
      </c>
      <c r="AQ423" s="65">
        <v>1997</v>
      </c>
      <c r="AR423" s="65">
        <v>1998</v>
      </c>
      <c r="AS423" s="65">
        <v>1999</v>
      </c>
      <c r="AT423" s="65">
        <v>2000</v>
      </c>
      <c r="AU423" s="65">
        <v>2001</v>
      </c>
      <c r="AV423" s="65">
        <v>2002</v>
      </c>
      <c r="AW423" s="66">
        <v>2003</v>
      </c>
      <c r="AX423" s="66">
        <v>2004</v>
      </c>
      <c r="AY423" s="66">
        <v>2005</v>
      </c>
      <c r="AZ423" s="66">
        <v>2006</v>
      </c>
      <c r="BA423" s="66">
        <v>2007</v>
      </c>
      <c r="BB423" s="66">
        <v>2008</v>
      </c>
      <c r="BC423" s="66">
        <v>2009</v>
      </c>
      <c r="BD423" t="s">
        <v>198</v>
      </c>
      <c r="BE423" t="s">
        <v>199</v>
      </c>
      <c r="BF423" t="s">
        <v>200</v>
      </c>
      <c r="BG423" t="s">
        <v>201</v>
      </c>
    </row>
    <row r="424" spans="1:57">
      <c r="A424" s="20" t="s">
        <v>194</v>
      </c>
      <c r="B424">
        <v>1</v>
      </c>
      <c r="C424">
        <v>1</v>
      </c>
      <c r="E424">
        <v>1</v>
      </c>
      <c r="F424" t="str">
        <f>D415</f>
        <v>Eastern&amp;Central A</v>
      </c>
      <c r="G424">
        <f>G415</f>
        <v>6.13586353392462</v>
      </c>
      <c r="H424">
        <f t="shared" ref="H424:BC424" si="221">H415</f>
        <v>6.15130202431924</v>
      </c>
      <c r="I424">
        <f t="shared" si="221"/>
        <v>6.15503498879774</v>
      </c>
      <c r="J424">
        <f t="shared" si="221"/>
        <v>6.14838395737636</v>
      </c>
      <c r="K424">
        <f t="shared" si="221"/>
        <v>6.1290036803698</v>
      </c>
      <c r="L424">
        <f t="shared" si="221"/>
        <v>6.14265847361179</v>
      </c>
      <c r="M424">
        <f t="shared" si="221"/>
        <v>6.17980703431101</v>
      </c>
      <c r="N424">
        <f t="shared" si="221"/>
        <v>6.17160560511441</v>
      </c>
      <c r="O424">
        <f t="shared" si="221"/>
        <v>6.20334848507445</v>
      </c>
      <c r="P424">
        <f t="shared" si="221"/>
        <v>6.23858033793268</v>
      </c>
      <c r="Q424">
        <f t="shared" si="221"/>
        <v>6.21318928686381</v>
      </c>
      <c r="R424">
        <f t="shared" si="221"/>
        <v>6.20647822963941</v>
      </c>
      <c r="S424">
        <f t="shared" si="221"/>
        <v>6.19689713268396</v>
      </c>
      <c r="T424">
        <f t="shared" si="221"/>
        <v>6.20569810431574</v>
      </c>
      <c r="U424">
        <f t="shared" si="221"/>
        <v>6.212236106258</v>
      </c>
      <c r="V424">
        <f t="shared" si="221"/>
        <v>6.2018130028244</v>
      </c>
      <c r="W424">
        <f t="shared" si="221"/>
        <v>6.21075153229479</v>
      </c>
      <c r="X424">
        <f t="shared" si="221"/>
        <v>6.19745453962575</v>
      </c>
      <c r="Y424">
        <f t="shared" si="221"/>
        <v>6.15966619310398</v>
      </c>
      <c r="Z424">
        <f t="shared" si="221"/>
        <v>6.15662676245736</v>
      </c>
      <c r="AA424">
        <f t="shared" si="221"/>
        <v>6.16746473236153</v>
      </c>
      <c r="AB424">
        <f t="shared" si="221"/>
        <v>6.16290117792767</v>
      </c>
      <c r="AC424">
        <f t="shared" si="221"/>
        <v>6.17380892541765</v>
      </c>
      <c r="AD424">
        <f t="shared" si="221"/>
        <v>6.11020722335286</v>
      </c>
      <c r="AE424">
        <f t="shared" si="221"/>
        <v>6.14082249881235</v>
      </c>
      <c r="AF424">
        <f t="shared" si="221"/>
        <v>6.14197129171267</v>
      </c>
      <c r="AG424">
        <f t="shared" si="221"/>
        <v>6.1114945840058</v>
      </c>
      <c r="AH424">
        <f t="shared" si="221"/>
        <v>6.12746534243666</v>
      </c>
      <c r="AI424">
        <f t="shared" si="221"/>
        <v>6.11623032142959</v>
      </c>
      <c r="AJ424">
        <f t="shared" si="221"/>
        <v>6.10002010018023</v>
      </c>
      <c r="AK424">
        <f t="shared" si="221"/>
        <v>6.11426763177656</v>
      </c>
      <c r="AL424">
        <f t="shared" si="221"/>
        <v>6.09563074355319</v>
      </c>
      <c r="AM424">
        <f t="shared" si="221"/>
        <v>6.04578843742811</v>
      </c>
      <c r="AN424">
        <f t="shared" si="221"/>
        <v>6.03596412976485</v>
      </c>
      <c r="AO424">
        <f t="shared" si="221"/>
        <v>6.02991364908676</v>
      </c>
      <c r="AP424">
        <f t="shared" si="221"/>
        <v>6.03887477569009</v>
      </c>
      <c r="AQ424">
        <f t="shared" si="221"/>
        <v>6.01448562160635</v>
      </c>
      <c r="AR424">
        <f t="shared" si="221"/>
        <v>6.01977256302789</v>
      </c>
      <c r="AS424">
        <f t="shared" si="221"/>
        <v>6.02822320747117</v>
      </c>
      <c r="AT424">
        <f t="shared" si="221"/>
        <v>6.00267873111468</v>
      </c>
      <c r="AU424">
        <f t="shared" si="221"/>
        <v>6.04396004937418</v>
      </c>
      <c r="AV424">
        <f t="shared" si="221"/>
        <v>6.06381147603714</v>
      </c>
      <c r="AW424">
        <f t="shared" si="221"/>
        <v>6.04889375826091</v>
      </c>
      <c r="AX424">
        <f t="shared" si="221"/>
        <v>6.05655964859423</v>
      </c>
      <c r="AY424">
        <f t="shared" si="221"/>
        <v>6.06778495508729</v>
      </c>
      <c r="AZ424">
        <f t="shared" si="221"/>
        <v>6.07618439370007</v>
      </c>
      <c r="BA424">
        <f t="shared" si="221"/>
        <v>6.0631058132706</v>
      </c>
      <c r="BB424">
        <f t="shared" si="221"/>
        <v>6.0412168680282</v>
      </c>
      <c r="BC424">
        <f t="shared" si="221"/>
        <v>6.05072017836842</v>
      </c>
      <c r="BD424">
        <f t="shared" ref="BD424:BD428" si="222">MIN(G424:BC424)</f>
        <v>6.00267873111468</v>
      </c>
      <c r="BE424">
        <f t="shared" ref="BE424:BE428" si="223">MAX(G424:BC424)</f>
        <v>6.23858033793268</v>
      </c>
    </row>
    <row r="425" spans="1:59">
      <c r="A425" s="20" t="s">
        <v>193</v>
      </c>
      <c r="B425">
        <v>1</v>
      </c>
      <c r="C425">
        <v>2</v>
      </c>
      <c r="E425">
        <v>2</v>
      </c>
      <c r="F425" t="str">
        <f>D355</f>
        <v>Eastern&amp;Central A</v>
      </c>
      <c r="G425">
        <f>G355</f>
        <v>3.93956789436468</v>
      </c>
      <c r="H425">
        <f t="shared" ref="H425:BC425" si="224">H355</f>
        <v>3.97191898051658</v>
      </c>
      <c r="I425">
        <f t="shared" si="224"/>
        <v>3.99322003383331</v>
      </c>
      <c r="J425">
        <f t="shared" si="224"/>
        <v>4.00678400677138</v>
      </c>
      <c r="K425">
        <f t="shared" si="224"/>
        <v>4.00714207230954</v>
      </c>
      <c r="L425">
        <f t="shared" si="224"/>
        <v>4.03401309672647</v>
      </c>
      <c r="M425">
        <f t="shared" si="224"/>
        <v>4.08874459917489</v>
      </c>
      <c r="N425">
        <f t="shared" si="224"/>
        <v>4.10328160574035</v>
      </c>
      <c r="O425">
        <f t="shared" si="224"/>
        <v>4.15250929324664</v>
      </c>
      <c r="P425">
        <f t="shared" si="224"/>
        <v>4.20513351609202</v>
      </c>
      <c r="Q425">
        <f t="shared" si="224"/>
        <v>4.19380233675942</v>
      </c>
      <c r="R425">
        <f t="shared" si="224"/>
        <v>4.20757647976761</v>
      </c>
      <c r="S425">
        <f t="shared" si="224"/>
        <v>4.22203035971584</v>
      </c>
      <c r="T425">
        <f t="shared" si="224"/>
        <v>4.25317893438039</v>
      </c>
      <c r="U425">
        <f t="shared" si="224"/>
        <v>4.28064501555488</v>
      </c>
      <c r="V425">
        <f t="shared" si="224"/>
        <v>4.29143722138047</v>
      </c>
      <c r="W425">
        <f t="shared" si="224"/>
        <v>4.32127232745988</v>
      </c>
      <c r="X425">
        <f t="shared" si="224"/>
        <v>4.32897589291506</v>
      </c>
      <c r="Y425">
        <f t="shared" si="224"/>
        <v>4.32239752317787</v>
      </c>
      <c r="Z425">
        <f t="shared" si="224"/>
        <v>4.33956878270428</v>
      </c>
      <c r="AA425">
        <f t="shared" si="224"/>
        <v>4.37318108973009</v>
      </c>
      <c r="AB425">
        <f t="shared" si="224"/>
        <v>4.39793421691074</v>
      </c>
      <c r="AC425">
        <f t="shared" si="224"/>
        <v>4.42892255088782</v>
      </c>
      <c r="AD425">
        <f t="shared" si="224"/>
        <v>4.39147198880424</v>
      </c>
      <c r="AE425">
        <f t="shared" si="224"/>
        <v>4.43206678895956</v>
      </c>
      <c r="AF425">
        <f t="shared" si="224"/>
        <v>4.45120271428149</v>
      </c>
      <c r="AG425">
        <f t="shared" si="224"/>
        <v>4.44948152705753</v>
      </c>
      <c r="AH425">
        <f t="shared" si="224"/>
        <v>4.4713960033494</v>
      </c>
      <c r="AI425">
        <f t="shared" si="224"/>
        <v>4.48815241075684</v>
      </c>
      <c r="AJ425">
        <f t="shared" si="224"/>
        <v>4.50795818696893</v>
      </c>
      <c r="AK425">
        <f t="shared" si="224"/>
        <v>4.53881067971534</v>
      </c>
      <c r="AL425">
        <f t="shared" si="224"/>
        <v>4.53420943905293</v>
      </c>
      <c r="AM425">
        <f t="shared" si="224"/>
        <v>4.56246355929064</v>
      </c>
      <c r="AN425">
        <f t="shared" si="224"/>
        <v>4.56408886497838</v>
      </c>
      <c r="AO425">
        <f t="shared" si="224"/>
        <v>4.5883256623924</v>
      </c>
      <c r="AP425">
        <f t="shared" si="224"/>
        <v>4.61239243808452</v>
      </c>
      <c r="AQ425">
        <f t="shared" si="224"/>
        <v>4.60417689512433</v>
      </c>
      <c r="AR425">
        <f t="shared" si="224"/>
        <v>4.63178631759351</v>
      </c>
      <c r="AS425">
        <f t="shared" si="224"/>
        <v>4.66450552039746</v>
      </c>
      <c r="AT425">
        <f t="shared" si="224"/>
        <v>4.66010186134437</v>
      </c>
      <c r="AU425">
        <f t="shared" si="224"/>
        <v>4.71262490313152</v>
      </c>
      <c r="AV425">
        <f t="shared" si="224"/>
        <v>4.76044902465976</v>
      </c>
      <c r="AW425">
        <f t="shared" si="224"/>
        <v>4.75201713615096</v>
      </c>
      <c r="AX425">
        <f t="shared" si="224"/>
        <v>4.79433769510054</v>
      </c>
      <c r="AY425">
        <f t="shared" si="224"/>
        <v>4.80669462507701</v>
      </c>
      <c r="AZ425">
        <f t="shared" si="224"/>
        <v>4.8507587590114</v>
      </c>
      <c r="BA425">
        <f t="shared" si="224"/>
        <v>4.86307055551342</v>
      </c>
      <c r="BB425">
        <f t="shared" si="224"/>
        <v>4.85737382185575</v>
      </c>
      <c r="BC425">
        <f t="shared" si="224"/>
        <v>4.88373309563528</v>
      </c>
      <c r="BF425">
        <f t="shared" ref="BF425:BF429" si="225">MIN(G425:BC425)</f>
        <v>3.93956789436468</v>
      </c>
      <c r="BG425">
        <f t="shared" ref="BG425:BG429" si="226">MAX(G425:BC425)</f>
        <v>4.88373309563528</v>
      </c>
    </row>
    <row r="426" spans="1:57">
      <c r="A426" s="20" t="s">
        <v>194</v>
      </c>
      <c r="B426">
        <f t="shared" ref="B426:B437" si="227">B424+1</f>
        <v>2</v>
      </c>
      <c r="C426">
        <v>1</v>
      </c>
      <c r="E426">
        <v>1</v>
      </c>
      <c r="F426" t="str">
        <f>D416</f>
        <v>Western A</v>
      </c>
      <c r="G426">
        <f>G416</f>
        <v>6.36348700895619</v>
      </c>
      <c r="H426">
        <f t="shared" ref="H426:BC426" si="228">H416</f>
        <v>6.38870333582112</v>
      </c>
      <c r="I426">
        <f t="shared" si="228"/>
        <v>6.4183870940891</v>
      </c>
      <c r="J426">
        <f t="shared" si="228"/>
        <v>6.44398403802564</v>
      </c>
      <c r="K426">
        <f t="shared" si="228"/>
        <v>6.44312828284481</v>
      </c>
      <c r="L426">
        <f t="shared" si="228"/>
        <v>6.4322428396061</v>
      </c>
      <c r="M426">
        <f t="shared" si="228"/>
        <v>6.4588710305354</v>
      </c>
      <c r="N426">
        <f t="shared" si="228"/>
        <v>6.45917123328063</v>
      </c>
      <c r="O426">
        <f t="shared" si="228"/>
        <v>6.50751290045361</v>
      </c>
      <c r="P426">
        <f t="shared" si="228"/>
        <v>6.54061846889679</v>
      </c>
      <c r="Q426">
        <f t="shared" si="228"/>
        <v>6.50153345195561</v>
      </c>
      <c r="R426">
        <f t="shared" si="228"/>
        <v>6.41483075168199</v>
      </c>
      <c r="S426">
        <f t="shared" si="228"/>
        <v>6.42536327683972</v>
      </c>
      <c r="T426">
        <f t="shared" si="228"/>
        <v>6.50160053027298</v>
      </c>
      <c r="U426">
        <f t="shared" si="228"/>
        <v>6.50597081166421</v>
      </c>
      <c r="V426">
        <f t="shared" si="228"/>
        <v>6.4635931897782</v>
      </c>
      <c r="W426">
        <f t="shared" si="228"/>
        <v>6.43274668379263</v>
      </c>
      <c r="X426">
        <f t="shared" si="228"/>
        <v>6.44213544933533</v>
      </c>
      <c r="Y426">
        <f t="shared" si="228"/>
        <v>6.45042035773592</v>
      </c>
      <c r="Z426">
        <f t="shared" si="228"/>
        <v>6.46958613162621</v>
      </c>
      <c r="AA426">
        <f t="shared" si="228"/>
        <v>6.4827629319682</v>
      </c>
      <c r="AB426">
        <f t="shared" si="228"/>
        <v>6.47859404938376</v>
      </c>
      <c r="AC426">
        <f t="shared" si="228"/>
        <v>6.45894461107312</v>
      </c>
      <c r="AD426">
        <f t="shared" si="228"/>
        <v>6.48415439025907</v>
      </c>
      <c r="AE426">
        <f t="shared" si="228"/>
        <v>6.53480755686619</v>
      </c>
      <c r="AF426">
        <f t="shared" si="228"/>
        <v>6.57797151600124</v>
      </c>
      <c r="AG426">
        <f t="shared" si="228"/>
        <v>6.56570713491804</v>
      </c>
      <c r="AH426">
        <f t="shared" si="228"/>
        <v>6.64818141064078</v>
      </c>
      <c r="AI426">
        <f t="shared" si="228"/>
        <v>6.68855390113519</v>
      </c>
      <c r="AJ426">
        <f t="shared" si="228"/>
        <v>6.70090633007349</v>
      </c>
      <c r="AK426">
        <f t="shared" si="228"/>
        <v>6.79161371023007</v>
      </c>
      <c r="AL426">
        <f t="shared" si="228"/>
        <v>6.81326164993133</v>
      </c>
      <c r="AM426">
        <f t="shared" si="228"/>
        <v>6.83691692055057</v>
      </c>
      <c r="AN426">
        <f t="shared" si="228"/>
        <v>6.85564278628438</v>
      </c>
      <c r="AO426">
        <f t="shared" si="228"/>
        <v>6.87923059863347</v>
      </c>
      <c r="AP426">
        <f t="shared" si="228"/>
        <v>6.91916015796115</v>
      </c>
      <c r="AQ426">
        <f t="shared" si="228"/>
        <v>6.93028397481382</v>
      </c>
      <c r="AR426">
        <f t="shared" si="228"/>
        <v>6.97411155668069</v>
      </c>
      <c r="AS426">
        <f t="shared" si="228"/>
        <v>6.99587330919358</v>
      </c>
      <c r="AT426">
        <f t="shared" si="228"/>
        <v>6.98603605698525</v>
      </c>
      <c r="AU426">
        <f t="shared" si="228"/>
        <v>6.99261746800078</v>
      </c>
      <c r="AV426">
        <f t="shared" si="228"/>
        <v>7.01174181721957</v>
      </c>
      <c r="AW426">
        <f t="shared" si="228"/>
        <v>7.04951216820792</v>
      </c>
      <c r="AX426">
        <f t="shared" si="228"/>
        <v>7.07308212506571</v>
      </c>
      <c r="AY426">
        <f t="shared" si="228"/>
        <v>7.108091506398</v>
      </c>
      <c r="AZ426">
        <f t="shared" si="228"/>
        <v>7.1284507772853</v>
      </c>
      <c r="BA426">
        <f t="shared" si="228"/>
        <v>7.06955929464256</v>
      </c>
      <c r="BB426">
        <f t="shared" si="228"/>
        <v>7.14185271248635</v>
      </c>
      <c r="BC426">
        <f t="shared" si="228"/>
        <v>7.06057795345368</v>
      </c>
      <c r="BD426">
        <f t="shared" si="222"/>
        <v>6.36348700895619</v>
      </c>
      <c r="BE426">
        <f t="shared" si="223"/>
        <v>7.14185271248635</v>
      </c>
    </row>
    <row r="427" spans="1:59">
      <c r="A427" s="20" t="s">
        <v>193</v>
      </c>
      <c r="B427">
        <f t="shared" si="227"/>
        <v>2</v>
      </c>
      <c r="C427">
        <v>2</v>
      </c>
      <c r="E427">
        <v>2</v>
      </c>
      <c r="F427" t="str">
        <f>D356</f>
        <v>Western A</v>
      </c>
      <c r="G427">
        <f>G356</f>
        <v>4.06478137141959</v>
      </c>
      <c r="H427">
        <f t="shared" ref="H427:BC427" si="229">H356</f>
        <v>4.10047670246718</v>
      </c>
      <c r="I427">
        <f t="shared" si="229"/>
        <v>4.13703272908164</v>
      </c>
      <c r="J427">
        <f t="shared" si="229"/>
        <v>4.17692404798457</v>
      </c>
      <c r="K427">
        <f t="shared" si="229"/>
        <v>4.18614768640458</v>
      </c>
      <c r="L427">
        <f t="shared" si="229"/>
        <v>4.19836631177799</v>
      </c>
      <c r="M427">
        <f t="shared" si="229"/>
        <v>4.23350016563815</v>
      </c>
      <c r="N427">
        <f t="shared" si="229"/>
        <v>4.25361219386618</v>
      </c>
      <c r="O427">
        <f t="shared" si="229"/>
        <v>4.30272480473968</v>
      </c>
      <c r="P427">
        <f t="shared" si="229"/>
        <v>4.35617690804379</v>
      </c>
      <c r="Q427">
        <f t="shared" si="229"/>
        <v>4.32816877097334</v>
      </c>
      <c r="R427">
        <f t="shared" si="229"/>
        <v>4.26703972692557</v>
      </c>
      <c r="S427">
        <f t="shared" si="229"/>
        <v>4.2703049240738</v>
      </c>
      <c r="T427">
        <f t="shared" si="229"/>
        <v>4.36012089282628</v>
      </c>
      <c r="U427">
        <f t="shared" si="229"/>
        <v>4.37836184061781</v>
      </c>
      <c r="V427">
        <f t="shared" si="229"/>
        <v>4.34337619412992</v>
      </c>
      <c r="W427">
        <f t="shared" si="229"/>
        <v>4.33327429623431</v>
      </c>
      <c r="X427">
        <f t="shared" si="229"/>
        <v>4.35684811198145</v>
      </c>
      <c r="Y427">
        <f t="shared" si="229"/>
        <v>4.37514012451933</v>
      </c>
      <c r="Z427">
        <f t="shared" si="229"/>
        <v>4.39830094188642</v>
      </c>
      <c r="AA427">
        <f t="shared" si="229"/>
        <v>4.43318649492428</v>
      </c>
      <c r="AB427">
        <f t="shared" si="229"/>
        <v>4.44024814059831</v>
      </c>
      <c r="AC427">
        <f t="shared" si="229"/>
        <v>4.43340775142432</v>
      </c>
      <c r="AD427">
        <f t="shared" si="229"/>
        <v>4.46214207705303</v>
      </c>
      <c r="AE427">
        <f t="shared" si="229"/>
        <v>4.51618985224406</v>
      </c>
      <c r="AF427">
        <f t="shared" si="229"/>
        <v>4.55622642561008</v>
      </c>
      <c r="AG427">
        <f t="shared" si="229"/>
        <v>4.55933547600154</v>
      </c>
      <c r="AH427">
        <f t="shared" si="229"/>
        <v>4.64627207281991</v>
      </c>
      <c r="AI427">
        <f t="shared" si="229"/>
        <v>4.69378065698806</v>
      </c>
      <c r="AJ427">
        <f t="shared" si="229"/>
        <v>4.710787343326</v>
      </c>
      <c r="AK427">
        <f t="shared" si="229"/>
        <v>4.8038531567158</v>
      </c>
      <c r="AL427">
        <f t="shared" si="229"/>
        <v>4.8292681921861</v>
      </c>
      <c r="AM427">
        <f t="shared" si="229"/>
        <v>4.86747225470877</v>
      </c>
      <c r="AN427">
        <f t="shared" si="229"/>
        <v>4.88850888421461</v>
      </c>
      <c r="AO427">
        <f t="shared" si="229"/>
        <v>4.91686425485699</v>
      </c>
      <c r="AP427">
        <f t="shared" si="229"/>
        <v>4.97056858802764</v>
      </c>
      <c r="AQ427">
        <f t="shared" si="229"/>
        <v>4.99599993436409</v>
      </c>
      <c r="AR427">
        <f t="shared" si="229"/>
        <v>5.03822404838265</v>
      </c>
      <c r="AS427">
        <f t="shared" si="229"/>
        <v>5.07252500636496</v>
      </c>
      <c r="AT427">
        <f t="shared" si="229"/>
        <v>5.07661623826291</v>
      </c>
      <c r="AU427">
        <f t="shared" si="229"/>
        <v>5.08909560243516</v>
      </c>
      <c r="AV427">
        <f t="shared" si="229"/>
        <v>5.11232840213503</v>
      </c>
      <c r="AW427">
        <f t="shared" si="229"/>
        <v>5.15444393422441</v>
      </c>
      <c r="AX427">
        <f t="shared" si="229"/>
        <v>5.19428600464224</v>
      </c>
      <c r="AY427">
        <f t="shared" si="229"/>
        <v>5.21838183456971</v>
      </c>
      <c r="AZ427">
        <f t="shared" si="229"/>
        <v>5.24795414508972</v>
      </c>
      <c r="BA427">
        <f t="shared" si="229"/>
        <v>5.20338314991211</v>
      </c>
      <c r="BB427">
        <f t="shared" si="229"/>
        <v>5.28107634544589</v>
      </c>
      <c r="BC427">
        <f t="shared" si="229"/>
        <v>5.24122139920851</v>
      </c>
      <c r="BF427">
        <f t="shared" si="225"/>
        <v>4.06478137141959</v>
      </c>
      <c r="BG427">
        <f t="shared" si="226"/>
        <v>5.28107634544589</v>
      </c>
    </row>
    <row r="428" spans="1:57">
      <c r="A428" s="20" t="s">
        <v>194</v>
      </c>
      <c r="B428">
        <f t="shared" si="227"/>
        <v>3</v>
      </c>
      <c r="C428">
        <v>1</v>
      </c>
      <c r="E428">
        <v>1</v>
      </c>
      <c r="F428" t="str">
        <f>D417</f>
        <v>Southern A</v>
      </c>
      <c r="G428">
        <f>G417</f>
        <v>6.61095297176864</v>
      </c>
      <c r="H428">
        <f t="shared" ref="H428:BC428" si="230">H417</f>
        <v>6.61496069427556</v>
      </c>
      <c r="I428">
        <f t="shared" si="230"/>
        <v>6.63563971017843</v>
      </c>
      <c r="J428">
        <f t="shared" si="230"/>
        <v>6.62644464706661</v>
      </c>
      <c r="K428">
        <f t="shared" si="230"/>
        <v>6.64428168944552</v>
      </c>
      <c r="L428">
        <f t="shared" si="230"/>
        <v>6.67103807288436</v>
      </c>
      <c r="M428">
        <f t="shared" si="230"/>
        <v>6.77681866177464</v>
      </c>
      <c r="N428">
        <f t="shared" si="230"/>
        <v>6.69096457892229</v>
      </c>
      <c r="O428">
        <f t="shared" si="230"/>
        <v>6.74318873961254</v>
      </c>
      <c r="P428">
        <f t="shared" si="230"/>
        <v>6.71170957868842</v>
      </c>
      <c r="Q428">
        <f t="shared" si="230"/>
        <v>6.79999705325391</v>
      </c>
      <c r="R428">
        <f t="shared" si="230"/>
        <v>6.84894123355708</v>
      </c>
      <c r="S428">
        <f t="shared" si="230"/>
        <v>6.75022804764118</v>
      </c>
      <c r="T428">
        <f t="shared" si="230"/>
        <v>6.84942620819088</v>
      </c>
      <c r="U428">
        <f t="shared" si="230"/>
        <v>6.7883194210371</v>
      </c>
      <c r="V428">
        <f t="shared" si="230"/>
        <v>6.77986277684571</v>
      </c>
      <c r="W428">
        <f t="shared" si="230"/>
        <v>6.79004263033261</v>
      </c>
      <c r="X428">
        <f t="shared" si="230"/>
        <v>6.79850697993104</v>
      </c>
      <c r="Y428">
        <f t="shared" si="230"/>
        <v>6.76583280501504</v>
      </c>
      <c r="Z428">
        <f t="shared" si="230"/>
        <v>6.77562746689233</v>
      </c>
      <c r="AA428">
        <f t="shared" si="230"/>
        <v>6.81862302452048</v>
      </c>
      <c r="AB428">
        <f t="shared" si="230"/>
        <v>6.73759593020616</v>
      </c>
      <c r="AC428">
        <f t="shared" si="230"/>
        <v>6.61924576112642</v>
      </c>
      <c r="AD428">
        <f t="shared" si="230"/>
        <v>6.66490895003777</v>
      </c>
      <c r="AE428">
        <f t="shared" si="230"/>
        <v>6.70591487112515</v>
      </c>
      <c r="AF428">
        <f t="shared" si="230"/>
        <v>6.6901589376096</v>
      </c>
      <c r="AG428">
        <f t="shared" si="230"/>
        <v>6.69154723546296</v>
      </c>
      <c r="AH428">
        <f t="shared" si="230"/>
        <v>6.71530890507235</v>
      </c>
      <c r="AI428">
        <f t="shared" si="230"/>
        <v>6.72306474182116</v>
      </c>
      <c r="AJ428">
        <f t="shared" si="230"/>
        <v>6.69484761835847</v>
      </c>
      <c r="AK428">
        <f t="shared" si="230"/>
        <v>6.68585913719149</v>
      </c>
      <c r="AL428">
        <f t="shared" si="230"/>
        <v>6.51894825929171</v>
      </c>
      <c r="AM428">
        <f t="shared" si="230"/>
        <v>6.62925819239235</v>
      </c>
      <c r="AN428">
        <f t="shared" si="230"/>
        <v>6.6301264262696</v>
      </c>
      <c r="AO428">
        <f t="shared" si="230"/>
        <v>6.54442802680709</v>
      </c>
      <c r="AP428">
        <f t="shared" si="230"/>
        <v>6.66855197401663</v>
      </c>
      <c r="AQ428">
        <f t="shared" si="230"/>
        <v>6.65778533526509</v>
      </c>
      <c r="AR428">
        <f t="shared" si="230"/>
        <v>6.6379423803761</v>
      </c>
      <c r="AS428">
        <f t="shared" si="230"/>
        <v>6.66633084377738</v>
      </c>
      <c r="AT428">
        <f t="shared" si="230"/>
        <v>6.72765666758938</v>
      </c>
      <c r="AU428">
        <f t="shared" si="230"/>
        <v>6.69620472620016</v>
      </c>
      <c r="AV428">
        <f t="shared" si="230"/>
        <v>6.68412587941699</v>
      </c>
      <c r="AW428">
        <f t="shared" si="230"/>
        <v>6.69212088717788</v>
      </c>
      <c r="AX428">
        <f t="shared" si="230"/>
        <v>6.70479123515017</v>
      </c>
      <c r="AY428">
        <f t="shared" si="230"/>
        <v>6.71496555358512</v>
      </c>
      <c r="AZ428">
        <f t="shared" si="230"/>
        <v>6.71774832504744</v>
      </c>
      <c r="BA428">
        <f t="shared" si="230"/>
        <v>6.72204680650373</v>
      </c>
      <c r="BB428">
        <f t="shared" si="230"/>
        <v>6.76845036260874</v>
      </c>
      <c r="BC428">
        <f t="shared" si="230"/>
        <v>6.76434132047934</v>
      </c>
      <c r="BD428">
        <f t="shared" si="222"/>
        <v>6.51894825929171</v>
      </c>
      <c r="BE428">
        <f t="shared" si="223"/>
        <v>6.84942620819088</v>
      </c>
    </row>
    <row r="429" spans="1:59">
      <c r="A429" s="20" t="s">
        <v>193</v>
      </c>
      <c r="B429">
        <f t="shared" si="227"/>
        <v>3</v>
      </c>
      <c r="C429">
        <v>2</v>
      </c>
      <c r="E429">
        <v>2</v>
      </c>
      <c r="F429" t="str">
        <f>D357</f>
        <v>Southern A</v>
      </c>
      <c r="G429">
        <f>G357</f>
        <v>3.41403200681346</v>
      </c>
      <c r="H429">
        <f t="shared" ref="H429:BC429" si="231">H357</f>
        <v>3.43476375816061</v>
      </c>
      <c r="I429">
        <f t="shared" si="231"/>
        <v>3.47099283755486</v>
      </c>
      <c r="J429">
        <f t="shared" si="231"/>
        <v>3.48057700691721</v>
      </c>
      <c r="K429">
        <f t="shared" si="231"/>
        <v>3.51485432026183</v>
      </c>
      <c r="L429">
        <f t="shared" si="231"/>
        <v>3.55593448866219</v>
      </c>
      <c r="M429">
        <f t="shared" si="231"/>
        <v>3.67249864909869</v>
      </c>
      <c r="N429">
        <f t="shared" si="231"/>
        <v>3.60112654061387</v>
      </c>
      <c r="O429">
        <f t="shared" si="231"/>
        <v>3.66690657326534</v>
      </c>
      <c r="P429">
        <f t="shared" si="231"/>
        <v>3.65199303830115</v>
      </c>
      <c r="Q429">
        <f t="shared" si="231"/>
        <v>3.75129509782631</v>
      </c>
      <c r="R429">
        <f t="shared" si="231"/>
        <v>3.81323509467444</v>
      </c>
      <c r="S429">
        <f t="shared" si="231"/>
        <v>3.73233078526946</v>
      </c>
      <c r="T429">
        <f t="shared" si="231"/>
        <v>3.84211863580962</v>
      </c>
      <c r="U429">
        <f t="shared" si="231"/>
        <v>3.80033652786538</v>
      </c>
      <c r="V429">
        <f t="shared" si="231"/>
        <v>3.80664571510291</v>
      </c>
      <c r="W429">
        <f t="shared" si="231"/>
        <v>3.8347466321277</v>
      </c>
      <c r="X429">
        <f t="shared" si="231"/>
        <v>3.85819413867436</v>
      </c>
      <c r="Y429">
        <f t="shared" si="231"/>
        <v>3.84245104374683</v>
      </c>
      <c r="Z429">
        <f t="shared" si="231"/>
        <v>3.86679177104291</v>
      </c>
      <c r="AA429">
        <f t="shared" si="231"/>
        <v>3.9314641623573</v>
      </c>
      <c r="AB429">
        <f t="shared" si="231"/>
        <v>3.87307083518788</v>
      </c>
      <c r="AC429">
        <f t="shared" si="231"/>
        <v>3.77869095152102</v>
      </c>
      <c r="AD429">
        <f t="shared" si="231"/>
        <v>3.84074642634434</v>
      </c>
      <c r="AE429">
        <f t="shared" si="231"/>
        <v>3.89924727847332</v>
      </c>
      <c r="AF429">
        <f t="shared" si="231"/>
        <v>3.89423592893341</v>
      </c>
      <c r="AG429">
        <f t="shared" si="231"/>
        <v>3.90577128825634</v>
      </c>
      <c r="AH429">
        <f t="shared" si="231"/>
        <v>3.94615129010108</v>
      </c>
      <c r="AI429">
        <f t="shared" si="231"/>
        <v>3.97555430432423</v>
      </c>
      <c r="AJ429">
        <f t="shared" si="231"/>
        <v>3.97333646953479</v>
      </c>
      <c r="AK429">
        <f t="shared" si="231"/>
        <v>3.98662954718781</v>
      </c>
      <c r="AL429">
        <f t="shared" si="231"/>
        <v>3.84559769617237</v>
      </c>
      <c r="AM429">
        <f t="shared" si="231"/>
        <v>3.97488718035648</v>
      </c>
      <c r="AN429">
        <f t="shared" si="231"/>
        <v>3.99367171070892</v>
      </c>
      <c r="AO429">
        <f t="shared" si="231"/>
        <v>3.92911464273873</v>
      </c>
      <c r="AP429">
        <f t="shared" si="231"/>
        <v>4.06723846433134</v>
      </c>
      <c r="AQ429">
        <f t="shared" si="231"/>
        <v>4.07224226902676</v>
      </c>
      <c r="AR429">
        <f t="shared" si="231"/>
        <v>4.07173050265287</v>
      </c>
      <c r="AS429">
        <f t="shared" si="231"/>
        <v>4.11240741683476</v>
      </c>
      <c r="AT429">
        <f t="shared" si="231"/>
        <v>4.18830078607657</v>
      </c>
      <c r="AU429">
        <f t="shared" si="231"/>
        <v>4.17301637165977</v>
      </c>
      <c r="AV429">
        <f t="shared" si="231"/>
        <v>4.17355791727309</v>
      </c>
      <c r="AW429">
        <f t="shared" si="231"/>
        <v>4.19308501639253</v>
      </c>
      <c r="AX429">
        <f t="shared" si="231"/>
        <v>4.21884559332215</v>
      </c>
      <c r="AY429">
        <f t="shared" si="231"/>
        <v>4.24382757620318</v>
      </c>
      <c r="AZ429">
        <f t="shared" si="231"/>
        <v>4.26117022365308</v>
      </c>
      <c r="BA429">
        <f t="shared" si="231"/>
        <v>4.28597317652937</v>
      </c>
      <c r="BB429">
        <f t="shared" si="231"/>
        <v>4.34713005547792</v>
      </c>
      <c r="BC429">
        <f t="shared" si="231"/>
        <v>4.3557774470062</v>
      </c>
      <c r="BF429">
        <f t="shared" si="225"/>
        <v>3.41403200681346</v>
      </c>
      <c r="BG429">
        <f t="shared" si="226"/>
        <v>4.3557774470062</v>
      </c>
    </row>
    <row r="430" spans="1:57">
      <c r="A430" s="20" t="s">
        <v>194</v>
      </c>
      <c r="B430">
        <f t="shared" si="227"/>
        <v>4</v>
      </c>
      <c r="C430">
        <v>1</v>
      </c>
      <c r="E430">
        <v>1</v>
      </c>
      <c r="F430" t="str">
        <f>D418</f>
        <v>SSA</v>
      </c>
      <c r="G430">
        <f>G418</f>
        <v>6.31435417613645</v>
      </c>
      <c r="H430">
        <f t="shared" ref="H430:BC430" si="232">H418</f>
        <v>6.3308546909499</v>
      </c>
      <c r="I430">
        <f t="shared" si="232"/>
        <v>6.34827567225547</v>
      </c>
      <c r="J430">
        <f t="shared" si="232"/>
        <v>6.35390452129291</v>
      </c>
      <c r="K430">
        <f t="shared" si="232"/>
        <v>6.34950962611934</v>
      </c>
      <c r="L430">
        <f t="shared" si="232"/>
        <v>6.3552117827705</v>
      </c>
      <c r="M430">
        <f t="shared" si="232"/>
        <v>6.40264943993411</v>
      </c>
      <c r="N430">
        <f t="shared" si="232"/>
        <v>6.38017174920314</v>
      </c>
      <c r="O430">
        <f t="shared" si="232"/>
        <v>6.42247305340403</v>
      </c>
      <c r="P430">
        <f t="shared" si="232"/>
        <v>6.44239778741437</v>
      </c>
      <c r="Q430">
        <f t="shared" si="232"/>
        <v>6.43451645197159</v>
      </c>
      <c r="R430">
        <f t="shared" si="232"/>
        <v>6.40886243478476</v>
      </c>
      <c r="S430">
        <f t="shared" si="232"/>
        <v>6.3856409152805</v>
      </c>
      <c r="T430">
        <f t="shared" si="232"/>
        <v>6.43997378736765</v>
      </c>
      <c r="U430">
        <f t="shared" si="232"/>
        <v>6.4295286294976</v>
      </c>
      <c r="V430">
        <f t="shared" si="232"/>
        <v>6.40634441903545</v>
      </c>
      <c r="W430">
        <f t="shared" si="232"/>
        <v>6.39989217183001</v>
      </c>
      <c r="X430">
        <f t="shared" si="232"/>
        <v>6.39912573233519</v>
      </c>
      <c r="Y430">
        <f t="shared" si="232"/>
        <v>6.37884401562207</v>
      </c>
      <c r="Z430">
        <f t="shared" si="232"/>
        <v>6.3860790040731</v>
      </c>
      <c r="AA430">
        <f t="shared" si="232"/>
        <v>6.40465582337221</v>
      </c>
      <c r="AB430">
        <f t="shared" si="232"/>
        <v>6.38275997560251</v>
      </c>
      <c r="AC430">
        <f t="shared" si="232"/>
        <v>6.35472330119331</v>
      </c>
      <c r="AD430">
        <f t="shared" si="232"/>
        <v>6.34670541334781</v>
      </c>
      <c r="AE430">
        <f t="shared" si="232"/>
        <v>6.38607010804164</v>
      </c>
      <c r="AF430">
        <f t="shared" si="232"/>
        <v>6.39883947949331</v>
      </c>
      <c r="AG430">
        <f t="shared" si="232"/>
        <v>6.38044897604734</v>
      </c>
      <c r="AH430">
        <f t="shared" si="232"/>
        <v>6.42373444477993</v>
      </c>
      <c r="AI430">
        <f t="shared" si="232"/>
        <v>6.43653568824331</v>
      </c>
      <c r="AJ430">
        <f t="shared" si="232"/>
        <v>6.42893800287864</v>
      </c>
      <c r="AK430">
        <f t="shared" si="232"/>
        <v>6.47102545115056</v>
      </c>
      <c r="AL430">
        <f t="shared" si="232"/>
        <v>6.44426972825264</v>
      </c>
      <c r="AM430">
        <f t="shared" si="232"/>
        <v>6.45463195492139</v>
      </c>
      <c r="AN430">
        <f t="shared" si="232"/>
        <v>6.45858074425398</v>
      </c>
      <c r="AO430">
        <f t="shared" si="232"/>
        <v>6.45149552744561</v>
      </c>
      <c r="AP430">
        <f t="shared" si="232"/>
        <v>6.49314557550865</v>
      </c>
      <c r="AQ430">
        <f t="shared" si="232"/>
        <v>6.48658438080827</v>
      </c>
      <c r="AR430">
        <f t="shared" si="232"/>
        <v>6.50461922255433</v>
      </c>
      <c r="AS430">
        <f t="shared" si="232"/>
        <v>6.52100207902619</v>
      </c>
      <c r="AT430">
        <f t="shared" si="232"/>
        <v>6.51609081246401</v>
      </c>
      <c r="AU430">
        <f t="shared" si="232"/>
        <v>6.5253608140416</v>
      </c>
      <c r="AV430">
        <f t="shared" si="232"/>
        <v>6.53728185911885</v>
      </c>
      <c r="AW430">
        <f t="shared" si="232"/>
        <v>6.55011819834358</v>
      </c>
      <c r="AX430">
        <f t="shared" si="232"/>
        <v>6.56397720111166</v>
      </c>
      <c r="AY430">
        <f t="shared" si="232"/>
        <v>6.5844688176798</v>
      </c>
      <c r="AZ430">
        <f t="shared" si="232"/>
        <v>6.59629678996939</v>
      </c>
      <c r="BA430">
        <f t="shared" si="232"/>
        <v>6.56131196976045</v>
      </c>
      <c r="BB430">
        <f t="shared" si="232"/>
        <v>6.59612580277178</v>
      </c>
      <c r="BC430">
        <f t="shared" si="232"/>
        <v>6.55646252692812</v>
      </c>
      <c r="BD430">
        <f t="shared" ref="BD430:BD434" si="233">MIN(G430:BC430)</f>
        <v>6.31435417613645</v>
      </c>
      <c r="BE430">
        <f t="shared" ref="BE430:BE434" si="234">MAX(G430:BC430)</f>
        <v>6.59629678996939</v>
      </c>
    </row>
    <row r="431" spans="1:59">
      <c r="A431" s="20" t="s">
        <v>193</v>
      </c>
      <c r="B431">
        <f t="shared" si="227"/>
        <v>4</v>
      </c>
      <c r="C431">
        <v>2</v>
      </c>
      <c r="E431">
        <v>2</v>
      </c>
      <c r="F431" t="str">
        <f>D358</f>
        <v>SSA</v>
      </c>
      <c r="G431">
        <f>G358</f>
        <v>3.84264773789788</v>
      </c>
      <c r="H431">
        <f t="shared" ref="H431:BC431" si="235">H358</f>
        <v>3.87470745568019</v>
      </c>
      <c r="I431">
        <f t="shared" si="235"/>
        <v>3.90640553888157</v>
      </c>
      <c r="J431">
        <f t="shared" si="235"/>
        <v>3.93071725963234</v>
      </c>
      <c r="K431">
        <f t="shared" si="235"/>
        <v>3.9427769098312</v>
      </c>
      <c r="L431">
        <f t="shared" si="235"/>
        <v>3.96630658583831</v>
      </c>
      <c r="M431">
        <f t="shared" si="235"/>
        <v>4.02723397078289</v>
      </c>
      <c r="N431">
        <f t="shared" si="235"/>
        <v>4.0249556311864</v>
      </c>
      <c r="O431">
        <f t="shared" si="235"/>
        <v>4.07903766020066</v>
      </c>
      <c r="P431">
        <f t="shared" si="235"/>
        <v>4.11803164543863</v>
      </c>
      <c r="Q431">
        <f t="shared" si="235"/>
        <v>4.12307044697554</v>
      </c>
      <c r="R431">
        <f t="shared" si="235"/>
        <v>4.1179026451982</v>
      </c>
      <c r="S431">
        <f t="shared" si="235"/>
        <v>4.10735209648464</v>
      </c>
      <c r="T431">
        <f t="shared" si="235"/>
        <v>4.17817727566548</v>
      </c>
      <c r="U431">
        <f t="shared" si="235"/>
        <v>4.18666697174745</v>
      </c>
      <c r="V431">
        <f t="shared" si="235"/>
        <v>4.17898176841315</v>
      </c>
      <c r="W431">
        <f t="shared" si="235"/>
        <v>4.19323827963415</v>
      </c>
      <c r="X431">
        <f t="shared" si="235"/>
        <v>4.21022278430848</v>
      </c>
      <c r="Y431">
        <f t="shared" si="235"/>
        <v>4.21068100381519</v>
      </c>
      <c r="Z431">
        <f t="shared" si="235"/>
        <v>4.23216802834076</v>
      </c>
      <c r="AA431">
        <f t="shared" si="235"/>
        <v>4.2728406262054</v>
      </c>
      <c r="AB431">
        <f t="shared" si="235"/>
        <v>4.27231546022632</v>
      </c>
      <c r="AC431">
        <f t="shared" si="235"/>
        <v>4.26348610408583</v>
      </c>
      <c r="AD431">
        <f t="shared" si="235"/>
        <v>4.27211890039872</v>
      </c>
      <c r="AE431">
        <f t="shared" si="235"/>
        <v>4.32316806557913</v>
      </c>
      <c r="AF431">
        <f t="shared" si="235"/>
        <v>4.34681412385595</v>
      </c>
      <c r="AG431">
        <f t="shared" si="235"/>
        <v>4.34949393500367</v>
      </c>
      <c r="AH431">
        <f t="shared" si="235"/>
        <v>4.40296850183612</v>
      </c>
      <c r="AI431">
        <f t="shared" si="235"/>
        <v>4.43611767691946</v>
      </c>
      <c r="AJ431">
        <f t="shared" si="235"/>
        <v>4.45188544602905</v>
      </c>
      <c r="AK431">
        <f t="shared" si="235"/>
        <v>4.50829053445896</v>
      </c>
      <c r="AL431">
        <f t="shared" si="235"/>
        <v>4.49611311723418</v>
      </c>
      <c r="AM431">
        <f t="shared" si="235"/>
        <v>4.54516191024495</v>
      </c>
      <c r="AN431">
        <f t="shared" si="235"/>
        <v>4.5601705702616</v>
      </c>
      <c r="AO431">
        <f t="shared" si="235"/>
        <v>4.57306923006714</v>
      </c>
      <c r="AP431">
        <f t="shared" si="235"/>
        <v>4.63030543456931</v>
      </c>
      <c r="AQ431">
        <f t="shared" si="235"/>
        <v>4.64045494773679</v>
      </c>
      <c r="AR431">
        <f t="shared" si="235"/>
        <v>4.67334698672232</v>
      </c>
      <c r="AS431">
        <f t="shared" si="235"/>
        <v>4.70814891277408</v>
      </c>
      <c r="AT431">
        <f t="shared" si="235"/>
        <v>4.72156068744633</v>
      </c>
      <c r="AU431">
        <f t="shared" si="235"/>
        <v>4.74362942932831</v>
      </c>
      <c r="AV431">
        <f t="shared" si="235"/>
        <v>4.77239983588554</v>
      </c>
      <c r="AW431">
        <f t="shared" si="235"/>
        <v>4.79450068537789</v>
      </c>
      <c r="AX431">
        <f t="shared" si="235"/>
        <v>4.8324999258293</v>
      </c>
      <c r="AY431">
        <f t="shared" si="235"/>
        <v>4.85629938888617</v>
      </c>
      <c r="AZ431">
        <f t="shared" si="235"/>
        <v>4.8896600003991</v>
      </c>
      <c r="BA431">
        <f t="shared" si="235"/>
        <v>4.87602794662893</v>
      </c>
      <c r="BB431">
        <f t="shared" si="235"/>
        <v>4.92421892947339</v>
      </c>
      <c r="BC431">
        <f t="shared" si="235"/>
        <v>4.91008399099621</v>
      </c>
      <c r="BF431">
        <f t="shared" ref="BF431:BF435" si="236">MIN(G431:BC431)</f>
        <v>3.84264773789788</v>
      </c>
      <c r="BG431">
        <f t="shared" ref="BG431:BG435" si="237">MAX(G431:BC431)</f>
        <v>4.92421892947339</v>
      </c>
    </row>
    <row r="432" spans="1:57">
      <c r="A432" s="20" t="s">
        <v>194</v>
      </c>
      <c r="B432">
        <f t="shared" si="227"/>
        <v>5</v>
      </c>
      <c r="C432">
        <v>1</v>
      </c>
      <c r="E432">
        <v>1</v>
      </c>
      <c r="F432" t="s">
        <v>202</v>
      </c>
      <c r="G432">
        <f>G419</f>
        <v>6.0088042374821</v>
      </c>
      <c r="H432">
        <f t="shared" ref="H432:BC432" si="238">H419</f>
        <v>6.0196898859864</v>
      </c>
      <c r="I432">
        <f t="shared" si="238"/>
        <v>6.01719460597128</v>
      </c>
      <c r="J432">
        <f t="shared" si="238"/>
        <v>6.05466396357357</v>
      </c>
      <c r="K432">
        <f t="shared" si="238"/>
        <v>6.05202440710252</v>
      </c>
      <c r="L432">
        <f t="shared" si="238"/>
        <v>6.07142079334973</v>
      </c>
      <c r="M432">
        <f t="shared" si="238"/>
        <v>6.11364981855272</v>
      </c>
      <c r="N432">
        <f t="shared" si="238"/>
        <v>6.08134684269728</v>
      </c>
      <c r="O432">
        <f t="shared" si="238"/>
        <v>6.14753946952057</v>
      </c>
      <c r="P432">
        <f t="shared" si="238"/>
        <v>6.11991826575135</v>
      </c>
      <c r="Q432">
        <f t="shared" si="238"/>
        <v>6.19704668958043</v>
      </c>
      <c r="R432">
        <f t="shared" si="238"/>
        <v>6.23468294165282</v>
      </c>
      <c r="S432">
        <f t="shared" si="238"/>
        <v>6.19593342172194</v>
      </c>
      <c r="T432">
        <f t="shared" si="238"/>
        <v>6.21584386666192</v>
      </c>
      <c r="U432">
        <f t="shared" si="238"/>
        <v>6.12242834855117</v>
      </c>
      <c r="V432">
        <f t="shared" si="238"/>
        <v>6.12197850796015</v>
      </c>
      <c r="W432">
        <f t="shared" si="238"/>
        <v>6.08847744247315</v>
      </c>
      <c r="X432">
        <f t="shared" si="238"/>
        <v>6.05618689670255</v>
      </c>
      <c r="Y432">
        <f t="shared" si="238"/>
        <v>6.00521133063816</v>
      </c>
      <c r="Z432">
        <f t="shared" si="238"/>
        <v>5.98951292791037</v>
      </c>
      <c r="AA432">
        <f t="shared" si="238"/>
        <v>6.00555326993687</v>
      </c>
      <c r="AB432">
        <f t="shared" si="238"/>
        <v>5.95438480164534</v>
      </c>
      <c r="AC432">
        <f t="shared" si="238"/>
        <v>5.87044663707677</v>
      </c>
      <c r="AD432">
        <f t="shared" si="238"/>
        <v>5.8961480292111</v>
      </c>
      <c r="AE432">
        <f t="shared" si="238"/>
        <v>5.94435792609047</v>
      </c>
      <c r="AF432">
        <f t="shared" si="238"/>
        <v>5.94304896357004</v>
      </c>
      <c r="AG432">
        <f t="shared" si="238"/>
        <v>5.89523271208805</v>
      </c>
      <c r="AH432">
        <f t="shared" si="238"/>
        <v>5.95771126211858</v>
      </c>
      <c r="AI432">
        <f t="shared" si="238"/>
        <v>5.92894361840388</v>
      </c>
      <c r="AJ432">
        <f t="shared" si="238"/>
        <v>5.90485456161424</v>
      </c>
      <c r="AK432">
        <f t="shared" si="238"/>
        <v>5.88982255318633</v>
      </c>
      <c r="AL432">
        <f t="shared" si="238"/>
        <v>5.72939884255809</v>
      </c>
      <c r="AM432">
        <f t="shared" si="238"/>
        <v>5.86028815263419</v>
      </c>
      <c r="AN432">
        <f t="shared" si="238"/>
        <v>5.81979938166173</v>
      </c>
      <c r="AO432">
        <f t="shared" si="238"/>
        <v>5.82425654938392</v>
      </c>
      <c r="AP432">
        <f t="shared" si="238"/>
        <v>5.94186211294589</v>
      </c>
      <c r="AQ432">
        <f t="shared" si="238"/>
        <v>5.91739994391499</v>
      </c>
      <c r="AR432">
        <f t="shared" si="238"/>
        <v>5.95128012654467</v>
      </c>
      <c r="AS432">
        <f t="shared" si="238"/>
        <v>5.96127867389601</v>
      </c>
      <c r="AT432">
        <f t="shared" si="238"/>
        <v>6.0055646230304</v>
      </c>
      <c r="AU432">
        <f t="shared" si="238"/>
        <v>6.02892083479424</v>
      </c>
      <c r="AV432">
        <f t="shared" si="238"/>
        <v>5.94249046256665</v>
      </c>
      <c r="AW432">
        <f t="shared" si="238"/>
        <v>5.98589159452078</v>
      </c>
      <c r="AX432">
        <f t="shared" si="238"/>
        <v>5.99901137335445</v>
      </c>
      <c r="AY432">
        <f t="shared" si="238"/>
        <v>5.98106604341046</v>
      </c>
      <c r="AZ432">
        <f t="shared" si="238"/>
        <v>6.03566781408536</v>
      </c>
      <c r="BA432">
        <f t="shared" si="238"/>
        <v>6.05321889419433</v>
      </c>
      <c r="BB432">
        <f t="shared" si="238"/>
        <v>6.04608523260299</v>
      </c>
      <c r="BC432">
        <f t="shared" si="238"/>
        <v>6.08063421159819</v>
      </c>
      <c r="BD432">
        <f t="shared" si="233"/>
        <v>5.72939884255809</v>
      </c>
      <c r="BE432">
        <f t="shared" si="234"/>
        <v>6.23468294165282</v>
      </c>
    </row>
    <row r="433" spans="1:59">
      <c r="A433" s="20" t="s">
        <v>193</v>
      </c>
      <c r="B433">
        <f t="shared" si="227"/>
        <v>5</v>
      </c>
      <c r="C433">
        <v>2</v>
      </c>
      <c r="E433">
        <v>2</v>
      </c>
      <c r="F433" t="str">
        <f>D359</f>
        <v>Southern A - SA</v>
      </c>
      <c r="G433">
        <f>G359</f>
        <v>3.01132999751868</v>
      </c>
      <c r="H433">
        <f t="shared" ref="H433:BC433" si="239">H359</f>
        <v>3.03645092244269</v>
      </c>
      <c r="I433">
        <f t="shared" si="239"/>
        <v>3.04893416026379</v>
      </c>
      <c r="J433">
        <f t="shared" si="239"/>
        <v>3.10121856809773</v>
      </c>
      <c r="K433">
        <f t="shared" si="239"/>
        <v>3.11221793794161</v>
      </c>
      <c r="L433">
        <f t="shared" si="239"/>
        <v>3.14574781553044</v>
      </c>
      <c r="M433">
        <f t="shared" si="239"/>
        <v>3.2017350940498</v>
      </c>
      <c r="N433">
        <f t="shared" si="239"/>
        <v>3.18549750116319</v>
      </c>
      <c r="O433">
        <f t="shared" si="239"/>
        <v>3.26495942265831</v>
      </c>
      <c r="P433">
        <f t="shared" si="239"/>
        <v>3.2561683361761</v>
      </c>
      <c r="Q433">
        <f t="shared" si="239"/>
        <v>3.34953683933553</v>
      </c>
      <c r="R433">
        <f t="shared" si="239"/>
        <v>3.40550522809887</v>
      </c>
      <c r="S433">
        <f t="shared" si="239"/>
        <v>3.38620021814074</v>
      </c>
      <c r="T433">
        <f t="shared" si="239"/>
        <v>3.42447835893069</v>
      </c>
      <c r="U433">
        <f t="shared" si="239"/>
        <v>3.3565520947072</v>
      </c>
      <c r="V433">
        <f t="shared" si="239"/>
        <v>3.37786694274826</v>
      </c>
      <c r="W433">
        <f t="shared" si="239"/>
        <v>3.36962783783438</v>
      </c>
      <c r="X433">
        <f t="shared" si="239"/>
        <v>3.35965580346739</v>
      </c>
      <c r="Y433">
        <f t="shared" si="239"/>
        <v>3.33428329580723</v>
      </c>
      <c r="Z433">
        <f t="shared" si="239"/>
        <v>3.3386753731919</v>
      </c>
      <c r="AA433">
        <f t="shared" si="239"/>
        <v>3.37784156413995</v>
      </c>
      <c r="AB433">
        <f t="shared" si="239"/>
        <v>3.35153604719037</v>
      </c>
      <c r="AC433">
        <f t="shared" si="239"/>
        <v>3.29292166941701</v>
      </c>
      <c r="AD433">
        <f t="shared" si="239"/>
        <v>3.33791082311809</v>
      </c>
      <c r="AE433">
        <f t="shared" si="239"/>
        <v>3.40325070147036</v>
      </c>
      <c r="AF433">
        <f t="shared" si="239"/>
        <v>3.41522228118809</v>
      </c>
      <c r="AG433">
        <f t="shared" si="239"/>
        <v>3.38044781727052</v>
      </c>
      <c r="AH433">
        <f t="shared" si="239"/>
        <v>3.46166984274144</v>
      </c>
      <c r="AI433">
        <f t="shared" si="239"/>
        <v>3.45567988577451</v>
      </c>
      <c r="AJ433">
        <f t="shared" si="239"/>
        <v>3.45976759024215</v>
      </c>
      <c r="AK433">
        <f t="shared" si="239"/>
        <v>3.4687784472276</v>
      </c>
      <c r="AL433">
        <f t="shared" si="239"/>
        <v>3.33625467238753</v>
      </c>
      <c r="AM433">
        <f t="shared" si="239"/>
        <v>3.48918317736725</v>
      </c>
      <c r="AN433">
        <f t="shared" si="239"/>
        <v>3.46898622362453</v>
      </c>
      <c r="AO433">
        <f t="shared" si="239"/>
        <v>3.49435894954923</v>
      </c>
      <c r="AP433">
        <f t="shared" si="239"/>
        <v>3.62872339990317</v>
      </c>
      <c r="AQ433">
        <f t="shared" si="239"/>
        <v>3.62176669916916</v>
      </c>
      <c r="AR433">
        <f t="shared" si="239"/>
        <v>3.67361878636823</v>
      </c>
      <c r="AS433">
        <f t="shared" si="239"/>
        <v>3.69820577441562</v>
      </c>
      <c r="AT433">
        <f t="shared" si="239"/>
        <v>3.75924434387071</v>
      </c>
      <c r="AU433">
        <f t="shared" si="239"/>
        <v>3.79857747575857</v>
      </c>
      <c r="AV433">
        <f t="shared" si="239"/>
        <v>3.72695536661293</v>
      </c>
      <c r="AW433">
        <f t="shared" si="239"/>
        <v>3.78150199781339</v>
      </c>
      <c r="AX433">
        <f t="shared" si="239"/>
        <v>3.80768798441331</v>
      </c>
      <c r="AY433">
        <f t="shared" si="239"/>
        <v>3.80597031855101</v>
      </c>
      <c r="AZ433">
        <f t="shared" si="239"/>
        <v>3.87153868196887</v>
      </c>
      <c r="BA433">
        <f t="shared" si="239"/>
        <v>3.91330678714658</v>
      </c>
      <c r="BB433">
        <f t="shared" si="239"/>
        <v>3.92488172069948</v>
      </c>
      <c r="BC433">
        <f t="shared" si="239"/>
        <v>3.97044161522442</v>
      </c>
      <c r="BF433">
        <f t="shared" si="236"/>
        <v>3.01132999751868</v>
      </c>
      <c r="BG433">
        <f t="shared" si="237"/>
        <v>3.97044161522442</v>
      </c>
    </row>
    <row r="434" spans="1:57">
      <c r="A434" s="20" t="s">
        <v>194</v>
      </c>
      <c r="B434">
        <f t="shared" si="227"/>
        <v>6</v>
      </c>
      <c r="C434">
        <v>1</v>
      </c>
      <c r="E434">
        <v>1</v>
      </c>
      <c r="F434" t="s">
        <v>163</v>
      </c>
      <c r="G434">
        <f>G393</f>
        <v>6.5369673842244</v>
      </c>
      <c r="H434">
        <f t="shared" ref="H434:BC434" si="240">H393</f>
        <v>6.55928757615064</v>
      </c>
      <c r="I434">
        <f t="shared" si="240"/>
        <v>6.59297470295239</v>
      </c>
      <c r="J434">
        <f t="shared" si="240"/>
        <v>6.61020606957136</v>
      </c>
      <c r="K434">
        <f t="shared" si="240"/>
        <v>6.63907461955914</v>
      </c>
      <c r="L434">
        <f t="shared" si="240"/>
        <v>6.59687544964232</v>
      </c>
      <c r="M434">
        <f t="shared" si="240"/>
        <v>6.62351629278123</v>
      </c>
      <c r="N434">
        <f t="shared" si="240"/>
        <v>6.62399369392453</v>
      </c>
      <c r="O434">
        <f t="shared" si="240"/>
        <v>6.71556731787249</v>
      </c>
      <c r="P434">
        <f t="shared" si="240"/>
        <v>6.78578030543061</v>
      </c>
      <c r="Q434">
        <f t="shared" si="240"/>
        <v>6.68311317223423</v>
      </c>
      <c r="R434">
        <f t="shared" si="240"/>
        <v>6.55617913065841</v>
      </c>
      <c r="S434">
        <f t="shared" si="240"/>
        <v>6.60338039051049</v>
      </c>
      <c r="T434">
        <f t="shared" si="240"/>
        <v>6.70070315115843</v>
      </c>
      <c r="U434">
        <f t="shared" si="240"/>
        <v>6.67388179561648</v>
      </c>
      <c r="V434">
        <f t="shared" si="240"/>
        <v>6.61472639855455</v>
      </c>
      <c r="W434">
        <f t="shared" si="240"/>
        <v>6.60007603789641</v>
      </c>
      <c r="X434">
        <f t="shared" si="240"/>
        <v>6.57809424341943</v>
      </c>
      <c r="Y434">
        <f t="shared" si="240"/>
        <v>6.60315075167494</v>
      </c>
      <c r="Z434">
        <f t="shared" si="240"/>
        <v>6.65906103837591</v>
      </c>
      <c r="AA434">
        <f t="shared" si="240"/>
        <v>6.6529800961617</v>
      </c>
      <c r="AB434">
        <f t="shared" si="240"/>
        <v>6.67784860456586</v>
      </c>
      <c r="AC434">
        <f t="shared" si="240"/>
        <v>6.69340261690524</v>
      </c>
      <c r="AD434">
        <f t="shared" si="240"/>
        <v>6.74530647994725</v>
      </c>
      <c r="AE434">
        <f t="shared" si="240"/>
        <v>6.82030020827445</v>
      </c>
      <c r="AF434">
        <f t="shared" si="240"/>
        <v>6.8767023233639</v>
      </c>
      <c r="AG434">
        <f t="shared" si="240"/>
        <v>6.89867820545574</v>
      </c>
      <c r="AH434">
        <f t="shared" si="240"/>
        <v>7.04014999236695</v>
      </c>
      <c r="AI434">
        <f t="shared" si="240"/>
        <v>7.12995473367131</v>
      </c>
      <c r="AJ434">
        <f t="shared" si="240"/>
        <v>7.19732315198732</v>
      </c>
      <c r="AK434">
        <f t="shared" si="240"/>
        <v>7.32446586277275</v>
      </c>
      <c r="AL434">
        <f t="shared" si="240"/>
        <v>7.40023374616899</v>
      </c>
      <c r="AM434">
        <f t="shared" si="240"/>
        <v>7.46034728225031</v>
      </c>
      <c r="AN434">
        <f t="shared" si="240"/>
        <v>7.49499310297333</v>
      </c>
      <c r="AO434">
        <f t="shared" si="240"/>
        <v>7.52630730526998</v>
      </c>
      <c r="AP434">
        <f t="shared" si="240"/>
        <v>7.56820462405401</v>
      </c>
      <c r="AQ434">
        <f t="shared" si="240"/>
        <v>7.60959138808638</v>
      </c>
      <c r="AR434">
        <f t="shared" si="240"/>
        <v>7.66610936481818</v>
      </c>
      <c r="AS434">
        <f t="shared" si="240"/>
        <v>7.7089417925579</v>
      </c>
      <c r="AT434">
        <f t="shared" si="240"/>
        <v>7.71595488252437</v>
      </c>
      <c r="AU434">
        <f t="shared" si="240"/>
        <v>7.71718704458142</v>
      </c>
      <c r="AV434">
        <f t="shared" si="240"/>
        <v>7.76523219103717</v>
      </c>
      <c r="AW434">
        <f t="shared" si="240"/>
        <v>7.82462798317926</v>
      </c>
      <c r="AX434">
        <f t="shared" si="240"/>
        <v>7.88950663893748</v>
      </c>
      <c r="AY434">
        <f t="shared" si="240"/>
        <v>7.93381046656328</v>
      </c>
      <c r="AZ434">
        <f t="shared" si="240"/>
        <v>7.98695650052135</v>
      </c>
      <c r="BA434">
        <f t="shared" si="240"/>
        <v>7.91225823315757</v>
      </c>
      <c r="BB434">
        <f t="shared" si="240"/>
        <v>7.98135057023357</v>
      </c>
      <c r="BC434">
        <f t="shared" si="240"/>
        <v>7.84151529627998</v>
      </c>
      <c r="BD434">
        <f t="shared" si="233"/>
        <v>6.5369673842244</v>
      </c>
      <c r="BE434">
        <f t="shared" si="234"/>
        <v>7.98695650052135</v>
      </c>
    </row>
    <row r="435" spans="1:59">
      <c r="A435" s="20" t="s">
        <v>193</v>
      </c>
      <c r="B435">
        <f t="shared" si="227"/>
        <v>6</v>
      </c>
      <c r="C435">
        <v>2</v>
      </c>
      <c r="E435">
        <v>2</v>
      </c>
      <c r="F435" t="str">
        <f>D333</f>
        <v>Nigeria</v>
      </c>
      <c r="G435">
        <f>G333</f>
        <v>4.84755900478965</v>
      </c>
      <c r="H435">
        <f t="shared" ref="H435:BC435" si="241">H333</f>
        <v>4.88102069159042</v>
      </c>
      <c r="I435">
        <f t="shared" si="241"/>
        <v>4.90170393074506</v>
      </c>
      <c r="J435">
        <f t="shared" si="241"/>
        <v>4.92504868933781</v>
      </c>
      <c r="K435">
        <f t="shared" si="241"/>
        <v>4.945970734016</v>
      </c>
      <c r="L435">
        <f t="shared" si="241"/>
        <v>4.94940067776686</v>
      </c>
      <c r="M435">
        <f t="shared" si="241"/>
        <v>4.97831200027525</v>
      </c>
      <c r="N435">
        <f t="shared" si="241"/>
        <v>4.99678505838301</v>
      </c>
      <c r="O435">
        <f t="shared" si="241"/>
        <v>5.04574144013978</v>
      </c>
      <c r="P435">
        <f t="shared" si="241"/>
        <v>5.15747176086663</v>
      </c>
      <c r="Q435">
        <f t="shared" si="241"/>
        <v>5.06854418742301</v>
      </c>
      <c r="R435">
        <f t="shared" si="241"/>
        <v>5.00619719817525</v>
      </c>
      <c r="S435">
        <f t="shared" si="241"/>
        <v>4.97766736673342</v>
      </c>
      <c r="T435">
        <f t="shared" si="241"/>
        <v>5.12425332282215</v>
      </c>
      <c r="U435">
        <f t="shared" si="241"/>
        <v>5.12156225716658</v>
      </c>
      <c r="V435">
        <f t="shared" si="241"/>
        <v>5.05944827325008</v>
      </c>
      <c r="W435">
        <f t="shared" si="241"/>
        <v>5.101753223519</v>
      </c>
      <c r="X435">
        <f t="shared" si="241"/>
        <v>5.10374132932348</v>
      </c>
      <c r="Y435">
        <f t="shared" si="241"/>
        <v>5.1316881199811</v>
      </c>
      <c r="Z435">
        <f t="shared" si="241"/>
        <v>5.16065200903429</v>
      </c>
      <c r="AA435">
        <f t="shared" si="241"/>
        <v>5.19995434400887</v>
      </c>
      <c r="AB435">
        <f t="shared" si="241"/>
        <v>5.21508229886757</v>
      </c>
      <c r="AC435">
        <f t="shared" si="241"/>
        <v>5.23110543497014</v>
      </c>
      <c r="AD435">
        <f t="shared" si="241"/>
        <v>5.22791130719867</v>
      </c>
      <c r="AE435">
        <f t="shared" si="241"/>
        <v>5.27527702706597</v>
      </c>
      <c r="AF435">
        <f t="shared" si="241"/>
        <v>5.26820935425225</v>
      </c>
      <c r="AG435">
        <f t="shared" si="241"/>
        <v>5.28207366044002</v>
      </c>
      <c r="AH435">
        <f t="shared" si="241"/>
        <v>5.41990143476254</v>
      </c>
      <c r="AI435">
        <f t="shared" si="241"/>
        <v>5.46836378474921</v>
      </c>
      <c r="AJ435">
        <f t="shared" si="241"/>
        <v>5.50799007696981</v>
      </c>
      <c r="AK435">
        <f t="shared" si="241"/>
        <v>5.58294462529066</v>
      </c>
      <c r="AL435">
        <f t="shared" si="241"/>
        <v>5.6402879908597</v>
      </c>
      <c r="AM435">
        <f t="shared" si="241"/>
        <v>5.67943838848704</v>
      </c>
      <c r="AN435">
        <f t="shared" si="241"/>
        <v>5.69133949138126</v>
      </c>
      <c r="AO435">
        <f t="shared" si="241"/>
        <v>5.6930121992653</v>
      </c>
      <c r="AP435">
        <f t="shared" si="241"/>
        <v>5.72672262054227</v>
      </c>
      <c r="AQ435">
        <f t="shared" si="241"/>
        <v>5.77149723396576</v>
      </c>
      <c r="AR435">
        <f t="shared" si="241"/>
        <v>5.79345165020104</v>
      </c>
      <c r="AS435">
        <f t="shared" si="241"/>
        <v>5.84370276245086</v>
      </c>
      <c r="AT435">
        <f t="shared" si="241"/>
        <v>5.83970261665622</v>
      </c>
      <c r="AU435">
        <f t="shared" si="241"/>
        <v>5.86374550110218</v>
      </c>
      <c r="AV435">
        <f t="shared" si="241"/>
        <v>5.89437021022994</v>
      </c>
      <c r="AW435">
        <f t="shared" si="241"/>
        <v>5.9414766085892</v>
      </c>
      <c r="AX435">
        <f t="shared" si="241"/>
        <v>5.99510805367841</v>
      </c>
      <c r="AY435">
        <f t="shared" si="241"/>
        <v>6.02385342527443</v>
      </c>
      <c r="AZ435">
        <f t="shared" si="241"/>
        <v>6.06684655736116</v>
      </c>
      <c r="BA435">
        <f t="shared" si="241"/>
        <v>5.98904248790039</v>
      </c>
      <c r="BB435">
        <f t="shared" si="241"/>
        <v>6.06683864846477</v>
      </c>
      <c r="BC435">
        <f t="shared" si="241"/>
        <v>6.02758787743117</v>
      </c>
      <c r="BF435">
        <f t="shared" si="236"/>
        <v>4.84755900478965</v>
      </c>
      <c r="BG435">
        <f t="shared" si="237"/>
        <v>6.06684655736116</v>
      </c>
    </row>
    <row r="436" s="6" customFormat="1" spans="1:57">
      <c r="A436" s="20" t="s">
        <v>194</v>
      </c>
      <c r="B436" s="6">
        <f t="shared" si="227"/>
        <v>7</v>
      </c>
      <c r="C436" s="6">
        <v>1</v>
      </c>
      <c r="E436" s="6">
        <v>1</v>
      </c>
      <c r="F436" s="6" t="s">
        <v>174</v>
      </c>
      <c r="G436" s="6">
        <f>G404</f>
        <v>7.76105600254171</v>
      </c>
      <c r="H436" s="6">
        <f t="shared" ref="H436:BC436" si="242">H404</f>
        <v>7.76526307890807</v>
      </c>
      <c r="I436" s="6">
        <f t="shared" si="242"/>
        <v>7.81167066625626</v>
      </c>
      <c r="J436" s="6">
        <f t="shared" si="242"/>
        <v>7.76998295220823</v>
      </c>
      <c r="K436" s="6">
        <f t="shared" si="242"/>
        <v>7.81281165559222</v>
      </c>
      <c r="L436" s="6">
        <f t="shared" si="242"/>
        <v>7.85342949239619</v>
      </c>
      <c r="M436" s="6">
        <f t="shared" si="242"/>
        <v>8.01850887493299</v>
      </c>
      <c r="N436" s="6">
        <f t="shared" si="242"/>
        <v>7.89888714394446</v>
      </c>
      <c r="O436" s="6">
        <f t="shared" si="242"/>
        <v>7.94868561362385</v>
      </c>
      <c r="P436" s="6">
        <f t="shared" si="242"/>
        <v>7.92358546421047</v>
      </c>
      <c r="Q436" s="6">
        <f t="shared" si="242"/>
        <v>8.04753846820425</v>
      </c>
      <c r="R436" s="6">
        <f t="shared" si="242"/>
        <v>8.13429785093576</v>
      </c>
      <c r="S436" s="6">
        <f t="shared" si="242"/>
        <v>8.01115633034937</v>
      </c>
      <c r="T436" s="6">
        <f t="shared" si="242"/>
        <v>8.21519985675767</v>
      </c>
      <c r="U436" s="6">
        <f t="shared" si="242"/>
        <v>8.21811473339536</v>
      </c>
      <c r="V436" s="6">
        <f t="shared" si="242"/>
        <v>8.24499626290506</v>
      </c>
      <c r="W436" s="6">
        <f t="shared" si="242"/>
        <v>8.33613803423894</v>
      </c>
      <c r="X436" s="6">
        <f t="shared" si="242"/>
        <v>8.4257719642699</v>
      </c>
      <c r="Y436" s="6">
        <f t="shared" si="242"/>
        <v>8.46181027561127</v>
      </c>
      <c r="Z436" s="6">
        <f t="shared" si="242"/>
        <v>8.54957454292597</v>
      </c>
      <c r="AA436" s="6">
        <f t="shared" si="242"/>
        <v>8.62716250094197</v>
      </c>
      <c r="AB436" s="6">
        <f t="shared" si="242"/>
        <v>8.54118081534355</v>
      </c>
      <c r="AC436" s="6">
        <f t="shared" si="242"/>
        <v>8.41262003508638</v>
      </c>
      <c r="AD436" s="6">
        <f t="shared" si="242"/>
        <v>8.48526245335773</v>
      </c>
      <c r="AE436" s="6">
        <f t="shared" si="242"/>
        <v>8.53324018203664</v>
      </c>
      <c r="AF436" s="6">
        <f t="shared" si="242"/>
        <v>8.52303138865616</v>
      </c>
      <c r="AG436" s="6">
        <f t="shared" si="242"/>
        <v>8.57702228593014</v>
      </c>
      <c r="AH436" s="6">
        <f t="shared" si="242"/>
        <v>8.59812480832692</v>
      </c>
      <c r="AI436" s="6">
        <f t="shared" si="242"/>
        <v>8.65703865150606</v>
      </c>
      <c r="AJ436" s="6">
        <f t="shared" si="242"/>
        <v>8.65050747559215</v>
      </c>
      <c r="AK436" s="6">
        <f t="shared" si="242"/>
        <v>8.67266305414353</v>
      </c>
      <c r="AL436" s="6">
        <f t="shared" si="242"/>
        <v>8.52458749533981</v>
      </c>
      <c r="AM436" s="6">
        <f t="shared" si="242"/>
        <v>8.64310334558438</v>
      </c>
      <c r="AN436" s="6">
        <f t="shared" si="242"/>
        <v>8.69947744343914</v>
      </c>
      <c r="AO436" s="6">
        <f t="shared" si="242"/>
        <v>8.57062145261414</v>
      </c>
      <c r="AP436" s="6">
        <f t="shared" si="242"/>
        <v>8.72782150797483</v>
      </c>
      <c r="AQ436" s="6">
        <f t="shared" si="242"/>
        <v>8.75762265252331</v>
      </c>
      <c r="AR436" s="6">
        <f t="shared" si="242"/>
        <v>8.72055082570722</v>
      </c>
      <c r="AS436" s="6">
        <f t="shared" si="242"/>
        <v>8.79211561907119</v>
      </c>
      <c r="AT436" s="6">
        <f t="shared" si="242"/>
        <v>8.89865897556876</v>
      </c>
      <c r="AU436" s="6">
        <f t="shared" si="242"/>
        <v>8.84836017880222</v>
      </c>
      <c r="AV436" s="6">
        <f t="shared" si="242"/>
        <v>8.93241017632843</v>
      </c>
      <c r="AW436" s="6">
        <f t="shared" si="242"/>
        <v>8.94140765768087</v>
      </c>
      <c r="AX436" s="6">
        <f t="shared" si="242"/>
        <v>8.9901756522617</v>
      </c>
      <c r="AY436" s="6">
        <f t="shared" si="242"/>
        <v>9.06247012771768</v>
      </c>
      <c r="AZ436" s="6">
        <f t="shared" si="242"/>
        <v>9.05929558362556</v>
      </c>
      <c r="BA436" s="6">
        <f t="shared" si="242"/>
        <v>9.08281587400978</v>
      </c>
      <c r="BB436" s="6">
        <f t="shared" si="242"/>
        <v>9.21847505835484</v>
      </c>
      <c r="BC436" s="6">
        <f t="shared" si="242"/>
        <v>9.22290330536785</v>
      </c>
      <c r="BD436" s="6">
        <f>MIN(G436:BC436)</f>
        <v>7.76105600254171</v>
      </c>
      <c r="BE436" s="6">
        <f t="shared" ref="BE436:BE440" si="243">MAX(G436:BC436)</f>
        <v>9.22290330536785</v>
      </c>
    </row>
    <row r="437" s="6" customFormat="1" spans="1:59">
      <c r="A437" s="20" t="s">
        <v>193</v>
      </c>
      <c r="B437" s="6">
        <f t="shared" si="227"/>
        <v>7</v>
      </c>
      <c r="C437" s="6">
        <v>2</v>
      </c>
      <c r="E437" s="6">
        <v>2</v>
      </c>
      <c r="F437" s="6" t="str">
        <f>D344</f>
        <v>South Africa</v>
      </c>
      <c r="G437" s="6">
        <f>G344</f>
        <v>3.94206230222932</v>
      </c>
      <c r="H437" s="6">
        <f t="shared" ref="H437:BC437" si="244">H344</f>
        <v>3.96422992110076</v>
      </c>
      <c r="I437" s="6">
        <f t="shared" si="244"/>
        <v>4.02293249424724</v>
      </c>
      <c r="J437" s="6">
        <f t="shared" si="244"/>
        <v>4.00390999102236</v>
      </c>
      <c r="K437" s="6">
        <f t="shared" si="244"/>
        <v>4.06445978667066</v>
      </c>
      <c r="L437" s="6">
        <f t="shared" si="244"/>
        <v>4.11472548193313</v>
      </c>
      <c r="M437" s="6">
        <f t="shared" si="244"/>
        <v>4.27830477959009</v>
      </c>
      <c r="N437" s="6">
        <f t="shared" si="244"/>
        <v>4.16377401395932</v>
      </c>
      <c r="O437" s="6">
        <f t="shared" si="244"/>
        <v>4.22136050458374</v>
      </c>
      <c r="P437" s="6">
        <f t="shared" si="244"/>
        <v>4.20108572307412</v>
      </c>
      <c r="Q437" s="6">
        <f t="shared" si="244"/>
        <v>4.3062586087568</v>
      </c>
      <c r="R437" s="6">
        <f t="shared" si="244"/>
        <v>4.3741589796566</v>
      </c>
      <c r="S437" s="6">
        <f t="shared" si="244"/>
        <v>4.243370814675</v>
      </c>
      <c r="T437" s="6">
        <f t="shared" si="244"/>
        <v>4.41585844403331</v>
      </c>
      <c r="U437" s="6">
        <f t="shared" si="244"/>
        <v>4.396425853754</v>
      </c>
      <c r="V437" s="6">
        <f t="shared" si="244"/>
        <v>4.39064337247677</v>
      </c>
      <c r="W437" s="6">
        <f t="shared" si="244"/>
        <v>4.44773349442406</v>
      </c>
      <c r="X437" s="6">
        <f t="shared" si="244"/>
        <v>4.49643175936019</v>
      </c>
      <c r="Y437" s="6">
        <f t="shared" si="244"/>
        <v>4.48590867993045</v>
      </c>
      <c r="Z437" s="6">
        <f t="shared" si="244"/>
        <v>4.52744668753753</v>
      </c>
      <c r="AA437" s="6">
        <f t="shared" si="244"/>
        <v>4.61025466475831</v>
      </c>
      <c r="AB437" s="6">
        <f t="shared" si="244"/>
        <v>4.52922658360739</v>
      </c>
      <c r="AC437" s="6">
        <f t="shared" si="244"/>
        <v>4.40944639788254</v>
      </c>
      <c r="AD437" s="6">
        <f t="shared" si="244"/>
        <v>4.48174060413066</v>
      </c>
      <c r="AE437" s="6">
        <f t="shared" si="244"/>
        <v>4.53792632852525</v>
      </c>
      <c r="AF437" s="6">
        <f t="shared" si="244"/>
        <v>4.51909979495404</v>
      </c>
      <c r="AG437" s="6">
        <f t="shared" si="244"/>
        <v>4.56256269532909</v>
      </c>
      <c r="AH437" s="6">
        <f t="shared" si="244"/>
        <v>4.57423850935439</v>
      </c>
      <c r="AI437" s="6">
        <f t="shared" si="244"/>
        <v>4.63145989219667</v>
      </c>
      <c r="AJ437" s="6">
        <f t="shared" si="244"/>
        <v>4.625124341733</v>
      </c>
      <c r="AK437" s="6">
        <f t="shared" si="244"/>
        <v>4.64269133346513</v>
      </c>
      <c r="AL437" s="6">
        <f t="shared" si="244"/>
        <v>4.49578829629411</v>
      </c>
      <c r="AM437" s="6">
        <f t="shared" si="244"/>
        <v>4.60620141291929</v>
      </c>
      <c r="AN437" s="6">
        <f t="shared" si="244"/>
        <v>4.65294587250522</v>
      </c>
      <c r="AO437" s="6">
        <f t="shared" si="244"/>
        <v>4.52374365034423</v>
      </c>
      <c r="AP437" s="6">
        <f t="shared" si="244"/>
        <v>4.66422563952055</v>
      </c>
      <c r="AQ437" s="6">
        <f t="shared" si="244"/>
        <v>4.67978705528581</v>
      </c>
      <c r="AR437" s="6">
        <f t="shared" si="244"/>
        <v>4.6403334932891</v>
      </c>
      <c r="AS437" s="6">
        <f t="shared" si="244"/>
        <v>4.69464036056055</v>
      </c>
      <c r="AT437" s="6">
        <f t="shared" si="244"/>
        <v>4.78315531758548</v>
      </c>
      <c r="AU437" s="6">
        <f t="shared" si="244"/>
        <v>4.72290152995418</v>
      </c>
      <c r="AV437" s="6">
        <f t="shared" si="244"/>
        <v>4.7861183523971</v>
      </c>
      <c r="AW437" s="6">
        <f t="shared" si="244"/>
        <v>4.7797279846086</v>
      </c>
      <c r="AX437" s="6">
        <f t="shared" si="244"/>
        <v>4.80852939963943</v>
      </c>
      <c r="AY437" s="6">
        <f t="shared" si="244"/>
        <v>4.85760941444945</v>
      </c>
      <c r="AZ437" s="6">
        <f t="shared" si="244"/>
        <v>4.84153408734866</v>
      </c>
      <c r="BA437" s="6">
        <f t="shared" si="244"/>
        <v>4.84745630624304</v>
      </c>
      <c r="BB437" s="6">
        <f t="shared" si="244"/>
        <v>4.95076254652519</v>
      </c>
      <c r="BC437" s="6">
        <f t="shared" si="244"/>
        <v>4.93224324036431</v>
      </c>
      <c r="BF437" s="6">
        <f>MIN(G437:BC437)</f>
        <v>3.94206230222932</v>
      </c>
      <c r="BG437" s="6">
        <f t="shared" ref="BG437:BG441" si="245">MAX(G437:BC437)</f>
        <v>4.95076254652519</v>
      </c>
    </row>
    <row r="438" s="6" customFormat="1" spans="1:57">
      <c r="A438" s="20" t="s">
        <v>194</v>
      </c>
      <c r="C438" s="6">
        <v>1</v>
      </c>
      <c r="E438" s="6">
        <v>1</v>
      </c>
      <c r="F438" s="6" t="s">
        <v>152</v>
      </c>
      <c r="G438" s="6">
        <f>G382</f>
        <v>6.1116987697369</v>
      </c>
      <c r="H438" s="6">
        <f t="shared" ref="H438:BC438" si="246">H382</f>
        <v>6.12595261071461</v>
      </c>
      <c r="I438" s="6">
        <f t="shared" si="246"/>
        <v>6.10319491942821</v>
      </c>
      <c r="J438" s="6">
        <f t="shared" si="246"/>
        <v>6.10697134581791</v>
      </c>
      <c r="K438" s="6">
        <f t="shared" si="246"/>
        <v>6.1104988950615</v>
      </c>
      <c r="L438" s="6">
        <f t="shared" si="246"/>
        <v>6.09274821311879</v>
      </c>
      <c r="M438" s="6">
        <f t="shared" si="246"/>
        <v>6.0969585210451</v>
      </c>
      <c r="N438" s="6">
        <f t="shared" si="246"/>
        <v>6.1367214485055</v>
      </c>
      <c r="O438" s="6">
        <f t="shared" si="246"/>
        <v>6.14494351235585</v>
      </c>
      <c r="P438" s="6">
        <f t="shared" si="246"/>
        <v>6.13783737019014</v>
      </c>
      <c r="Q438" s="6">
        <f t="shared" si="246"/>
        <v>6.12911464468948</v>
      </c>
      <c r="R438" s="6">
        <f t="shared" si="246"/>
        <v>6.14858880737511</v>
      </c>
      <c r="S438" s="6">
        <f t="shared" si="246"/>
        <v>6.16247884307346</v>
      </c>
      <c r="T438" s="6">
        <f t="shared" si="246"/>
        <v>6.14707580961638</v>
      </c>
      <c r="U438" s="6">
        <f t="shared" si="246"/>
        <v>6.13216075693799</v>
      </c>
      <c r="V438" s="6">
        <f t="shared" si="246"/>
        <v>6.18081837949486</v>
      </c>
      <c r="W438" s="6">
        <f t="shared" si="246"/>
        <v>6.24512761600251</v>
      </c>
      <c r="X438" s="6">
        <f t="shared" si="246"/>
        <v>6.22030436787005</v>
      </c>
      <c r="Y438" s="6">
        <f t="shared" si="246"/>
        <v>6.22974056721686</v>
      </c>
      <c r="Z438" s="6">
        <f t="shared" si="246"/>
        <v>6.16043579588721</v>
      </c>
      <c r="AA438" s="6">
        <f t="shared" si="246"/>
        <v>6.1302407652832</v>
      </c>
      <c r="AB438" s="6">
        <f t="shared" si="246"/>
        <v>6.20887183972043</v>
      </c>
      <c r="AC438" s="6">
        <f t="shared" si="246"/>
        <v>6.20750803822874</v>
      </c>
      <c r="AD438" s="6">
        <f t="shared" si="246"/>
        <v>6.08396498251831</v>
      </c>
      <c r="AE438" s="6">
        <f t="shared" si="246"/>
        <v>6.17037465987912</v>
      </c>
      <c r="AF438" s="6">
        <f t="shared" si="246"/>
        <v>6.23146637161278</v>
      </c>
      <c r="AG438" s="6">
        <f t="shared" si="246"/>
        <v>6.20069886850995</v>
      </c>
      <c r="AH438" s="6">
        <f t="shared" si="246"/>
        <v>6.24935333046146</v>
      </c>
      <c r="AI438" s="6">
        <f t="shared" si="246"/>
        <v>6.26924130571342</v>
      </c>
      <c r="AJ438" s="6">
        <f t="shared" si="246"/>
        <v>6.2124822104477</v>
      </c>
      <c r="AK438" s="6">
        <f t="shared" si="246"/>
        <v>6.20080612661891</v>
      </c>
      <c r="AL438" s="6">
        <f t="shared" si="246"/>
        <v>6.20952753791394</v>
      </c>
      <c r="AM438" s="6">
        <f t="shared" si="246"/>
        <v>6.13913861194382</v>
      </c>
      <c r="AN438" s="6">
        <f t="shared" si="246"/>
        <v>6.12038011421701</v>
      </c>
      <c r="AO438" s="6">
        <f t="shared" si="246"/>
        <v>6.10540578520566</v>
      </c>
      <c r="AP438" s="6">
        <f t="shared" si="246"/>
        <v>6.02228701196004</v>
      </c>
      <c r="AQ438" s="6">
        <f t="shared" si="246"/>
        <v>6.01610625361908</v>
      </c>
      <c r="AR438" s="6">
        <f t="shared" si="246"/>
        <v>6.04985280118861</v>
      </c>
      <c r="AS438" s="6">
        <f t="shared" si="246"/>
        <v>6.09689769220819</v>
      </c>
      <c r="AT438" s="6">
        <f t="shared" si="246"/>
        <v>5.99610260797353</v>
      </c>
      <c r="AU438" s="6">
        <f t="shared" si="246"/>
        <v>6.0775385334285</v>
      </c>
      <c r="AV438" s="6">
        <f t="shared" si="246"/>
        <v>6.10113653106768</v>
      </c>
      <c r="AW438" s="6">
        <f t="shared" si="246"/>
        <v>6.0992168002627</v>
      </c>
      <c r="AX438" s="6">
        <f t="shared" si="246"/>
        <v>6.09437616941066</v>
      </c>
      <c r="AY438" s="6">
        <f t="shared" si="246"/>
        <v>6.104877492119</v>
      </c>
      <c r="AZ438" s="6">
        <f t="shared" si="246"/>
        <v>6.19387754602034</v>
      </c>
      <c r="BA438" s="6">
        <f t="shared" si="246"/>
        <v>6.23181177626143</v>
      </c>
      <c r="BB438" s="6">
        <f t="shared" si="246"/>
        <v>6.13844916622433</v>
      </c>
      <c r="BC438" s="6">
        <f t="shared" si="246"/>
        <v>6.14987133082143</v>
      </c>
      <c r="BD438" s="6">
        <f>MIN(G438:BC438)</f>
        <v>5.99610260797353</v>
      </c>
      <c r="BE438" s="6">
        <f t="shared" si="243"/>
        <v>6.26924130571342</v>
      </c>
    </row>
    <row r="439" s="6" customFormat="1" spans="1:59">
      <c r="A439" s="20" t="s">
        <v>193</v>
      </c>
      <c r="C439" s="6">
        <v>2</v>
      </c>
      <c r="E439" s="6">
        <v>2</v>
      </c>
      <c r="F439" s="6" t="str">
        <f>D322</f>
        <v>Kenya</v>
      </c>
      <c r="G439" s="6">
        <f>G322</f>
        <v>4.12112879540294</v>
      </c>
      <c r="H439" s="6">
        <f t="shared" ref="H439:BC439" si="247">H322</f>
        <v>4.15020818291815</v>
      </c>
      <c r="I439" s="6">
        <f t="shared" si="247"/>
        <v>4.14751217424073</v>
      </c>
      <c r="J439" s="6">
        <f t="shared" si="247"/>
        <v>4.17460150591307</v>
      </c>
      <c r="K439" s="6">
        <f t="shared" si="247"/>
        <v>4.1946857746817</v>
      </c>
      <c r="L439" s="6">
        <f t="shared" si="247"/>
        <v>4.20780141366372</v>
      </c>
      <c r="M439" s="6">
        <f t="shared" si="247"/>
        <v>4.23061914608735</v>
      </c>
      <c r="N439" s="6">
        <f t="shared" si="247"/>
        <v>4.28945122557403</v>
      </c>
      <c r="O439" s="6">
        <f t="shared" si="247"/>
        <v>4.32236961226981</v>
      </c>
      <c r="P439" s="6">
        <f t="shared" si="247"/>
        <v>4.34450875116724</v>
      </c>
      <c r="Q439" s="6">
        <f t="shared" si="247"/>
        <v>4.36749370253625</v>
      </c>
      <c r="R439" s="6">
        <f t="shared" si="247"/>
        <v>4.40974596114808</v>
      </c>
      <c r="S439" s="6">
        <f t="shared" si="247"/>
        <v>4.44543447948407</v>
      </c>
      <c r="T439" s="6">
        <f t="shared" si="247"/>
        <v>4.45897405771469</v>
      </c>
      <c r="U439" s="6">
        <f t="shared" si="247"/>
        <v>4.46978391164597</v>
      </c>
      <c r="V439" s="6">
        <f t="shared" si="247"/>
        <v>4.54234262569198</v>
      </c>
      <c r="W439" s="6">
        <f t="shared" si="247"/>
        <v>4.63429648106015</v>
      </c>
      <c r="X439" s="6">
        <f t="shared" si="247"/>
        <v>4.64122505375799</v>
      </c>
      <c r="Y439" s="6">
        <f t="shared" si="247"/>
        <v>4.69011727557814</v>
      </c>
      <c r="Z439" s="6">
        <f t="shared" si="247"/>
        <v>4.66269849048983</v>
      </c>
      <c r="AA439" s="6">
        <f t="shared" si="247"/>
        <v>4.67615535071643</v>
      </c>
      <c r="AB439" s="6">
        <f t="shared" si="247"/>
        <v>4.78472535107725</v>
      </c>
      <c r="AC439" s="6">
        <f t="shared" si="247"/>
        <v>4.81367759449533</v>
      </c>
      <c r="AD439" s="6">
        <f t="shared" si="247"/>
        <v>4.74114623446916</v>
      </c>
      <c r="AE439" s="6">
        <f t="shared" si="247"/>
        <v>4.83162340407189</v>
      </c>
      <c r="AF439" s="6">
        <f t="shared" si="247"/>
        <v>4.92678217540979</v>
      </c>
      <c r="AG439" s="6">
        <f t="shared" si="247"/>
        <v>4.92945057913581</v>
      </c>
      <c r="AH439" s="6">
        <f t="shared" si="247"/>
        <v>5.0021987296783</v>
      </c>
      <c r="AI439" s="6">
        <f t="shared" si="247"/>
        <v>5.04598461415137</v>
      </c>
      <c r="AJ439" s="6">
        <f t="shared" si="247"/>
        <v>5.03422490881563</v>
      </c>
      <c r="AK439" s="6">
        <f t="shared" si="247"/>
        <v>5.05510093868458</v>
      </c>
      <c r="AL439" s="6">
        <f t="shared" si="247"/>
        <v>5.09394804422778</v>
      </c>
      <c r="AM439" s="6">
        <f t="shared" si="247"/>
        <v>5.06839804624415</v>
      </c>
      <c r="AN439" s="6">
        <f t="shared" si="247"/>
        <v>5.07468131557009</v>
      </c>
      <c r="AO439" s="6">
        <f t="shared" si="247"/>
        <v>5.09416985376314</v>
      </c>
      <c r="AP439" s="6">
        <f t="shared" si="247"/>
        <v>5.062168547569</v>
      </c>
      <c r="AQ439" s="6">
        <f t="shared" si="247"/>
        <v>5.07892551224301</v>
      </c>
      <c r="AR439" s="6">
        <f t="shared" si="247"/>
        <v>5.1431175820654</v>
      </c>
      <c r="AS439" s="6">
        <f t="shared" si="247"/>
        <v>5.20323399708178</v>
      </c>
      <c r="AT439" s="6">
        <f t="shared" si="247"/>
        <v>5.1322877681702</v>
      </c>
      <c r="AU439" s="6">
        <f t="shared" si="247"/>
        <v>5.22384042225714</v>
      </c>
      <c r="AV439" s="6">
        <f t="shared" si="247"/>
        <v>5.27056334553264</v>
      </c>
      <c r="AW439" s="6">
        <f t="shared" si="247"/>
        <v>5.28828700780384</v>
      </c>
      <c r="AX439" s="6">
        <f t="shared" si="247"/>
        <v>5.32134566946975</v>
      </c>
      <c r="AY439" s="6">
        <f t="shared" si="247"/>
        <v>5.33442159970472</v>
      </c>
      <c r="AZ439" s="6">
        <f t="shared" si="247"/>
        <v>5.42925409017327</v>
      </c>
      <c r="BA439" s="6">
        <f t="shared" si="247"/>
        <v>5.50638092952315</v>
      </c>
      <c r="BB439" s="6">
        <f t="shared" si="247"/>
        <v>5.43652620670845</v>
      </c>
      <c r="BC439" s="6">
        <f t="shared" si="247"/>
        <v>5.43972138190071</v>
      </c>
      <c r="BF439" s="6">
        <f>MIN(G439:BC439)</f>
        <v>4.12112879540294</v>
      </c>
      <c r="BG439" s="6">
        <f t="shared" si="245"/>
        <v>5.50638092952315</v>
      </c>
    </row>
    <row r="440" s="6" customFormat="1" spans="1:57">
      <c r="A440" s="20" t="s">
        <v>194</v>
      </c>
      <c r="C440" s="6">
        <v>1</v>
      </c>
      <c r="E440" s="6">
        <v>1</v>
      </c>
      <c r="F440" s="6" t="s">
        <v>182</v>
      </c>
      <c r="G440" s="6">
        <f>G412</f>
        <v>0</v>
      </c>
      <c r="H440" s="6">
        <f t="shared" ref="H440:BC440" si="248">H412</f>
        <v>0</v>
      </c>
      <c r="I440" s="6">
        <f t="shared" si="248"/>
        <v>0</v>
      </c>
      <c r="J440" s="6">
        <f t="shared" si="248"/>
        <v>0</v>
      </c>
      <c r="K440" s="6">
        <f t="shared" si="248"/>
        <v>0</v>
      </c>
      <c r="L440" s="6">
        <f t="shared" si="248"/>
        <v>0</v>
      </c>
      <c r="M440" s="6">
        <f t="shared" si="248"/>
        <v>0</v>
      </c>
      <c r="N440" s="6">
        <f t="shared" si="248"/>
        <v>0</v>
      </c>
      <c r="O440" s="6">
        <f t="shared" si="248"/>
        <v>0</v>
      </c>
      <c r="P440" s="6">
        <f t="shared" si="248"/>
        <v>0</v>
      </c>
      <c r="Q440" s="6">
        <f t="shared" si="248"/>
        <v>0</v>
      </c>
      <c r="R440" s="6">
        <f t="shared" si="248"/>
        <v>0</v>
      </c>
      <c r="S440" s="6">
        <f t="shared" si="248"/>
        <v>0</v>
      </c>
      <c r="T440" s="6">
        <f t="shared" si="248"/>
        <v>0</v>
      </c>
      <c r="U440" s="6">
        <f t="shared" si="248"/>
        <v>0</v>
      </c>
      <c r="V440" s="6">
        <f t="shared" si="248"/>
        <v>0</v>
      </c>
      <c r="W440" s="6">
        <f t="shared" si="248"/>
        <v>0</v>
      </c>
      <c r="X440" s="6">
        <f t="shared" si="248"/>
        <v>0</v>
      </c>
      <c r="Y440" s="6">
        <f t="shared" si="248"/>
        <v>0</v>
      </c>
      <c r="Z440" s="6">
        <f t="shared" si="248"/>
        <v>0</v>
      </c>
      <c r="AA440" s="6">
        <f t="shared" si="248"/>
        <v>0</v>
      </c>
      <c r="AB440" s="6">
        <f t="shared" si="248"/>
        <v>0</v>
      </c>
      <c r="AC440" s="6">
        <f t="shared" si="248"/>
        <v>0</v>
      </c>
      <c r="AD440" s="6">
        <f t="shared" si="248"/>
        <v>0</v>
      </c>
      <c r="AE440" s="6">
        <f t="shared" si="248"/>
        <v>0</v>
      </c>
      <c r="AF440" s="6">
        <f t="shared" si="248"/>
        <v>0</v>
      </c>
      <c r="AG440" s="6">
        <f t="shared" si="248"/>
        <v>0</v>
      </c>
      <c r="AH440" s="6">
        <f t="shared" si="248"/>
        <v>0</v>
      </c>
      <c r="AI440" s="6">
        <f t="shared" si="248"/>
        <v>0</v>
      </c>
      <c r="AJ440" s="6">
        <f t="shared" si="248"/>
        <v>0</v>
      </c>
      <c r="AK440" s="6">
        <f t="shared" si="248"/>
        <v>0</v>
      </c>
      <c r="AL440" s="6">
        <f t="shared" si="248"/>
        <v>0</v>
      </c>
      <c r="AM440" s="6">
        <f t="shared" si="248"/>
        <v>5.34089648580651</v>
      </c>
      <c r="AN440" s="6">
        <f t="shared" si="248"/>
        <v>5.31902749913307</v>
      </c>
      <c r="AO440" s="6">
        <f t="shared" si="248"/>
        <v>5.38489011710749</v>
      </c>
      <c r="AP440" s="6">
        <f t="shared" si="248"/>
        <v>5.49489370643021</v>
      </c>
      <c r="AQ440" s="6">
        <f t="shared" si="248"/>
        <v>5.47588460226134</v>
      </c>
      <c r="AR440" s="6">
        <f t="shared" si="248"/>
        <v>5.39403757847729</v>
      </c>
      <c r="AS440" s="6">
        <f t="shared" si="248"/>
        <v>5.42865324511108</v>
      </c>
      <c r="AT440" s="6">
        <f t="shared" si="248"/>
        <v>5.4287423289564</v>
      </c>
      <c r="AU440" s="6">
        <f t="shared" si="248"/>
        <v>5.48903780057984</v>
      </c>
      <c r="AV440" s="6">
        <f t="shared" si="248"/>
        <v>5.48195692895125</v>
      </c>
      <c r="AW440" s="6">
        <f t="shared" si="248"/>
        <v>5.48160267092421</v>
      </c>
      <c r="AX440" s="6">
        <f t="shared" si="248"/>
        <v>5.51744550336596</v>
      </c>
      <c r="AY440" s="6">
        <f t="shared" si="248"/>
        <v>5.58592784048651</v>
      </c>
      <c r="AZ440" s="6">
        <f t="shared" si="248"/>
        <v>5.58682073676338</v>
      </c>
      <c r="BA440" s="6">
        <f t="shared" si="248"/>
        <v>5.56225573983895</v>
      </c>
      <c r="BB440" s="6">
        <f t="shared" si="248"/>
        <v>5.58834815636147</v>
      </c>
      <c r="BC440" s="6">
        <f t="shared" si="248"/>
        <v>5.66308170002611</v>
      </c>
      <c r="BD440" s="6">
        <f>MIN(AM440:BC440)</f>
        <v>5.31902749913307</v>
      </c>
      <c r="BE440" s="6">
        <f t="shared" si="243"/>
        <v>5.66308170002611</v>
      </c>
    </row>
    <row r="441" s="6" customFormat="1" spans="1:59">
      <c r="A441" s="20" t="s">
        <v>193</v>
      </c>
      <c r="C441" s="6">
        <v>2</v>
      </c>
      <c r="E441" s="6">
        <v>2</v>
      </c>
      <c r="F441" s="6" t="str">
        <f>D352</f>
        <v>Ethiopia</v>
      </c>
      <c r="G441" s="6">
        <f>G352</f>
        <v>0</v>
      </c>
      <c r="H441" s="6">
        <f t="shared" ref="H441:BC441" si="249">H352</f>
        <v>0</v>
      </c>
      <c r="I441" s="6">
        <f t="shared" si="249"/>
        <v>0</v>
      </c>
      <c r="J441" s="6">
        <f t="shared" si="249"/>
        <v>0</v>
      </c>
      <c r="K441" s="6">
        <f t="shared" si="249"/>
        <v>0</v>
      </c>
      <c r="L441" s="6">
        <f t="shared" si="249"/>
        <v>0</v>
      </c>
      <c r="M441" s="6">
        <f t="shared" si="249"/>
        <v>0</v>
      </c>
      <c r="N441" s="6">
        <f t="shared" si="249"/>
        <v>0</v>
      </c>
      <c r="O441" s="6">
        <f t="shared" si="249"/>
        <v>0</v>
      </c>
      <c r="P441" s="6">
        <f t="shared" si="249"/>
        <v>0</v>
      </c>
      <c r="Q441" s="6">
        <f t="shared" si="249"/>
        <v>0</v>
      </c>
      <c r="R441" s="6">
        <f t="shared" si="249"/>
        <v>0</v>
      </c>
      <c r="S441" s="6">
        <f t="shared" si="249"/>
        <v>0</v>
      </c>
      <c r="T441" s="6">
        <f t="shared" si="249"/>
        <v>0</v>
      </c>
      <c r="U441" s="6">
        <f t="shared" si="249"/>
        <v>0</v>
      </c>
      <c r="V441" s="6">
        <f t="shared" si="249"/>
        <v>0</v>
      </c>
      <c r="W441" s="6">
        <f t="shared" si="249"/>
        <v>0</v>
      </c>
      <c r="X441" s="6">
        <f t="shared" si="249"/>
        <v>0</v>
      </c>
      <c r="Y441" s="6">
        <f t="shared" si="249"/>
        <v>0</v>
      </c>
      <c r="Z441" s="6">
        <f t="shared" si="249"/>
        <v>0</v>
      </c>
      <c r="AA441" s="6">
        <f t="shared" si="249"/>
        <v>0</v>
      </c>
      <c r="AB441" s="6">
        <f t="shared" si="249"/>
        <v>0</v>
      </c>
      <c r="AC441" s="6">
        <f t="shared" si="249"/>
        <v>0</v>
      </c>
      <c r="AD441" s="6">
        <f t="shared" si="249"/>
        <v>0</v>
      </c>
      <c r="AE441" s="6">
        <f t="shared" si="249"/>
        <v>0</v>
      </c>
      <c r="AF441" s="6">
        <f t="shared" si="249"/>
        <v>0</v>
      </c>
      <c r="AG441" s="6">
        <f t="shared" si="249"/>
        <v>0</v>
      </c>
      <c r="AH441" s="6">
        <f t="shared" si="249"/>
        <v>0</v>
      </c>
      <c r="AI441" s="6">
        <f t="shared" si="249"/>
        <v>0</v>
      </c>
      <c r="AJ441" s="6">
        <f t="shared" si="249"/>
        <v>0</v>
      </c>
      <c r="AK441" s="6">
        <f t="shared" si="249"/>
        <v>0</v>
      </c>
      <c r="AL441" s="6">
        <f t="shared" si="249"/>
        <v>0</v>
      </c>
      <c r="AM441" s="6">
        <f t="shared" si="249"/>
        <v>5.00284375142853</v>
      </c>
      <c r="AN441" s="6">
        <f t="shared" si="249"/>
        <v>4.9624325674843</v>
      </c>
      <c r="AO441" s="6">
        <f t="shared" si="249"/>
        <v>5.02044153455212</v>
      </c>
      <c r="AP441" s="6">
        <f t="shared" si="249"/>
        <v>5.11986663588501</v>
      </c>
      <c r="AQ441" s="6">
        <f t="shared" si="249"/>
        <v>5.14499652897725</v>
      </c>
      <c r="AR441" s="6">
        <f t="shared" si="249"/>
        <v>5.12786083773956</v>
      </c>
      <c r="AS441" s="6">
        <f t="shared" si="249"/>
        <v>5.15032170971906</v>
      </c>
      <c r="AT441" s="6">
        <f t="shared" si="249"/>
        <v>5.188728029044</v>
      </c>
      <c r="AU441" s="6">
        <f t="shared" si="249"/>
        <v>5.2375426646031</v>
      </c>
      <c r="AV441" s="6">
        <f t="shared" si="249"/>
        <v>5.31599604389162</v>
      </c>
      <c r="AW441" s="6">
        <f t="shared" si="249"/>
        <v>5.28216904604435</v>
      </c>
      <c r="AX441" s="6">
        <f t="shared" si="249"/>
        <v>5.31251635867144</v>
      </c>
      <c r="AY441" s="6">
        <f t="shared" si="249"/>
        <v>5.38586237510276</v>
      </c>
      <c r="AZ441" s="6">
        <f t="shared" si="249"/>
        <v>5.45948873452129</v>
      </c>
      <c r="BA441" s="6">
        <f t="shared" si="249"/>
        <v>5.44322903946015</v>
      </c>
      <c r="BB441" s="6">
        <f t="shared" si="249"/>
        <v>5.47445978166968</v>
      </c>
      <c r="BC441" s="6">
        <f t="shared" si="249"/>
        <v>5.56154242846569</v>
      </c>
      <c r="BF441" s="6">
        <f>MIN(AM441:BC441)</f>
        <v>4.9624325674843</v>
      </c>
      <c r="BG441" s="6">
        <f t="shared" si="245"/>
        <v>5.56154242846569</v>
      </c>
    </row>
    <row r="442" s="6" customFormat="1" spans="1:57">
      <c r="A442" s="20" t="s">
        <v>194</v>
      </c>
      <c r="C442" s="6">
        <v>1</v>
      </c>
      <c r="E442" s="6">
        <v>1</v>
      </c>
      <c r="F442" s="6" t="s">
        <v>203</v>
      </c>
      <c r="G442" s="6">
        <f>G420</f>
        <v>5.81401495047098</v>
      </c>
      <c r="H442" s="6">
        <f t="shared" ref="H442:BC442" si="250">H420</f>
        <v>5.81647701546269</v>
      </c>
      <c r="I442" s="6">
        <f t="shared" si="250"/>
        <v>5.80625373783025</v>
      </c>
      <c r="J442" s="6">
        <f t="shared" si="250"/>
        <v>5.81667371195464</v>
      </c>
      <c r="K442" s="6">
        <f t="shared" si="250"/>
        <v>5.80612934408027</v>
      </c>
      <c r="L442" s="6">
        <f t="shared" si="250"/>
        <v>5.808634221239</v>
      </c>
      <c r="M442" s="6">
        <f t="shared" si="250"/>
        <v>5.81256919489478</v>
      </c>
      <c r="N442" s="6">
        <f t="shared" si="250"/>
        <v>5.80771773711036</v>
      </c>
      <c r="O442" s="6">
        <f t="shared" si="250"/>
        <v>5.8179470999167</v>
      </c>
      <c r="P442" s="6">
        <f t="shared" si="250"/>
        <v>5.82436608833794</v>
      </c>
      <c r="Q442" s="6">
        <f t="shared" si="250"/>
        <v>5.77366005374838</v>
      </c>
      <c r="R442" s="6">
        <f t="shared" si="250"/>
        <v>5.74922807502213</v>
      </c>
      <c r="S442" s="6">
        <f t="shared" si="250"/>
        <v>5.70008294489111</v>
      </c>
      <c r="T442" s="6">
        <f t="shared" si="250"/>
        <v>5.66695640486889</v>
      </c>
      <c r="U442" s="6">
        <f t="shared" si="250"/>
        <v>5.61462251550302</v>
      </c>
      <c r="V442" s="6">
        <f t="shared" si="250"/>
        <v>5.65704567165545</v>
      </c>
      <c r="W442" s="6">
        <f t="shared" si="250"/>
        <v>5.66455210098859</v>
      </c>
      <c r="X442" s="6">
        <f t="shared" si="250"/>
        <v>5.64764357215009</v>
      </c>
      <c r="Y442" s="6">
        <f t="shared" si="250"/>
        <v>5.72434245219012</v>
      </c>
      <c r="Z442" s="6">
        <f t="shared" si="250"/>
        <v>5.79466802434682</v>
      </c>
      <c r="AA442" s="6">
        <f t="shared" si="250"/>
        <v>5.75104372676386</v>
      </c>
      <c r="AB442" s="6">
        <f t="shared" si="250"/>
        <v>5.7264554206462</v>
      </c>
      <c r="AC442" s="6">
        <f t="shared" si="250"/>
        <v>5.76450250762014</v>
      </c>
      <c r="AD442" s="6">
        <f t="shared" si="250"/>
        <v>5.63762091073623</v>
      </c>
      <c r="AE442" s="6">
        <f t="shared" si="250"/>
        <v>5.55749489565296</v>
      </c>
      <c r="AF442" s="6">
        <f t="shared" si="250"/>
        <v>5.63019056171464</v>
      </c>
      <c r="AG442" s="6">
        <f t="shared" si="250"/>
        <v>5.55712657164753</v>
      </c>
      <c r="AH442" s="6">
        <f t="shared" si="250"/>
        <v>5.55402428216785</v>
      </c>
      <c r="AI442" s="6">
        <f t="shared" si="250"/>
        <v>5.54129657449826</v>
      </c>
      <c r="AJ442" s="6">
        <f t="shared" si="250"/>
        <v>5.54021658070622</v>
      </c>
      <c r="AK442" s="6">
        <f t="shared" si="250"/>
        <v>5.54469350379123</v>
      </c>
      <c r="AL442" s="6">
        <f t="shared" si="250"/>
        <v>5.4577068363368</v>
      </c>
      <c r="AM442" s="6">
        <f t="shared" si="250"/>
        <v>5.32629421775924</v>
      </c>
      <c r="AN442" s="6">
        <f t="shared" si="250"/>
        <v>5.31693881855582</v>
      </c>
      <c r="AO442" s="6">
        <f t="shared" si="250"/>
        <v>5.3770975528087</v>
      </c>
      <c r="AP442" s="6">
        <f t="shared" si="250"/>
        <v>5.48165941604061</v>
      </c>
      <c r="AQ442" s="6">
        <f t="shared" si="250"/>
        <v>5.46298413619814</v>
      </c>
      <c r="AR442" s="6">
        <f t="shared" si="250"/>
        <v>5.39703807850149</v>
      </c>
      <c r="AS442" s="6">
        <f t="shared" si="250"/>
        <v>5.42395315590122</v>
      </c>
      <c r="AT442" s="6">
        <f t="shared" si="250"/>
        <v>5.41619940239101</v>
      </c>
      <c r="AU442" s="6">
        <f t="shared" si="250"/>
        <v>5.47634634382209</v>
      </c>
      <c r="AV442" s="6">
        <f t="shared" si="250"/>
        <v>5.46225379961263</v>
      </c>
      <c r="AW442" s="6">
        <f t="shared" si="250"/>
        <v>5.46415636412045</v>
      </c>
      <c r="AX442" s="6">
        <f t="shared" si="250"/>
        <v>5.49829171654314</v>
      </c>
      <c r="AY442" s="6">
        <f t="shared" si="250"/>
        <v>5.5697746806009</v>
      </c>
      <c r="AZ442" s="6">
        <f t="shared" si="250"/>
        <v>5.56938570523509</v>
      </c>
      <c r="BA442" s="6">
        <f t="shared" si="250"/>
        <v>5.54786992376409</v>
      </c>
      <c r="BB442" s="6">
        <f t="shared" si="250"/>
        <v>5.56234908009659</v>
      </c>
      <c r="BC442" s="6">
        <f t="shared" si="250"/>
        <v>5.63975234450996</v>
      </c>
      <c r="BD442" s="6">
        <f>MIN(G442:BC442)</f>
        <v>5.31693881855582</v>
      </c>
      <c r="BE442" s="6">
        <f>MAX(G442:BC442)</f>
        <v>5.82436608833794</v>
      </c>
    </row>
    <row r="443" s="6" customFormat="1" spans="1:59">
      <c r="A443" s="20" t="s">
        <v>193</v>
      </c>
      <c r="C443" s="6">
        <v>2</v>
      </c>
      <c r="E443" s="6">
        <v>2</v>
      </c>
      <c r="F443" s="6" t="str">
        <f>D360</f>
        <v>Ethiopia + Eritrea</v>
      </c>
      <c r="G443" s="6">
        <f>G360</f>
        <v>4.02433436871471</v>
      </c>
      <c r="H443" s="6">
        <f t="shared" ref="H443:BC443" si="251">H360</f>
        <v>4.04028864854014</v>
      </c>
      <c r="I443" s="6">
        <f t="shared" si="251"/>
        <v>4.05022366871694</v>
      </c>
      <c r="J443" s="6">
        <f t="shared" si="251"/>
        <v>4.08149228376781</v>
      </c>
      <c r="K443" s="6">
        <f t="shared" si="251"/>
        <v>4.09117559303592</v>
      </c>
      <c r="L443" s="6">
        <f t="shared" si="251"/>
        <v>4.11387846943708</v>
      </c>
      <c r="M443" s="6">
        <f t="shared" si="251"/>
        <v>4.13775187134792</v>
      </c>
      <c r="N443" s="6">
        <f t="shared" si="251"/>
        <v>4.15263097221012</v>
      </c>
      <c r="O443" s="6">
        <f t="shared" si="251"/>
        <v>4.183375473929</v>
      </c>
      <c r="P443" s="6">
        <f t="shared" si="251"/>
        <v>4.21106640156304</v>
      </c>
      <c r="Q443" s="6">
        <f t="shared" si="251"/>
        <v>4.18309905348123</v>
      </c>
      <c r="R443" s="6">
        <f t="shared" si="251"/>
        <v>4.18933513101098</v>
      </c>
      <c r="S443" s="6">
        <f t="shared" si="251"/>
        <v>4.18498656999219</v>
      </c>
      <c r="T443" s="6">
        <f t="shared" si="251"/>
        <v>4.17602292218071</v>
      </c>
      <c r="U443" s="6">
        <f t="shared" si="251"/>
        <v>4.15779676611426</v>
      </c>
      <c r="V443" s="6">
        <f t="shared" si="251"/>
        <v>4.22110710807333</v>
      </c>
      <c r="W443" s="6">
        <f t="shared" si="251"/>
        <v>4.24393262597478</v>
      </c>
      <c r="X443" s="6">
        <f t="shared" si="251"/>
        <v>4.23464487217027</v>
      </c>
      <c r="Y443" s="6">
        <f t="shared" si="251"/>
        <v>4.32093730288581</v>
      </c>
      <c r="Z443" s="6">
        <f t="shared" si="251"/>
        <v>4.39735381171988</v>
      </c>
      <c r="AA443" s="6">
        <f t="shared" si="251"/>
        <v>4.38234735828716</v>
      </c>
      <c r="AB443" s="6">
        <f t="shared" si="251"/>
        <v>4.38206855185453</v>
      </c>
      <c r="AC443" s="6">
        <f t="shared" si="251"/>
        <v>4.44141916769246</v>
      </c>
      <c r="AD443" s="6">
        <f t="shared" si="251"/>
        <v>4.35124735404898</v>
      </c>
      <c r="AE443" s="6">
        <f t="shared" si="251"/>
        <v>4.30445266327781</v>
      </c>
      <c r="AF443" s="6">
        <f t="shared" si="251"/>
        <v>4.41271132195926</v>
      </c>
      <c r="AG443" s="6">
        <f t="shared" si="251"/>
        <v>4.37955997326752</v>
      </c>
      <c r="AH443" s="6">
        <f t="shared" si="251"/>
        <v>4.40888975629294</v>
      </c>
      <c r="AI443" s="6">
        <f t="shared" si="251"/>
        <v>4.43687427105301</v>
      </c>
      <c r="AJ443" s="6">
        <f t="shared" si="251"/>
        <v>4.46990215768395</v>
      </c>
      <c r="AK443" s="6">
        <f t="shared" si="251"/>
        <v>4.51840838376216</v>
      </c>
      <c r="AL443" s="6">
        <f t="shared" si="251"/>
        <v>4.46734996839252</v>
      </c>
      <c r="AM443" s="6">
        <f t="shared" si="251"/>
        <v>4.755914741187</v>
      </c>
      <c r="AN443" s="6">
        <f t="shared" si="251"/>
        <v>4.77225404158357</v>
      </c>
      <c r="AO443" s="6">
        <f t="shared" si="251"/>
        <v>4.8324776947229</v>
      </c>
      <c r="AP443" s="6">
        <f t="shared" si="251"/>
        <v>4.93426847542372</v>
      </c>
      <c r="AQ443" s="6">
        <f t="shared" si="251"/>
        <v>4.9561064761101</v>
      </c>
      <c r="AR443" s="6">
        <f t="shared" si="251"/>
        <v>4.9447041145008</v>
      </c>
      <c r="AS443" s="6">
        <f t="shared" si="251"/>
        <v>4.96935901590403</v>
      </c>
      <c r="AT443" s="6">
        <f t="shared" si="251"/>
        <v>5.0012347867453</v>
      </c>
      <c r="AU443" s="6">
        <f t="shared" si="251"/>
        <v>5.05762003954205</v>
      </c>
      <c r="AV443" s="6">
        <f t="shared" si="251"/>
        <v>5.12030749194205</v>
      </c>
      <c r="AW443" s="6">
        <f t="shared" si="251"/>
        <v>5.09978310982162</v>
      </c>
      <c r="AX443" s="6">
        <f t="shared" si="251"/>
        <v>5.13656861132952</v>
      </c>
      <c r="AY443" s="6">
        <f t="shared" si="251"/>
        <v>5.21638320433347</v>
      </c>
      <c r="AZ443" s="6">
        <f t="shared" si="251"/>
        <v>5.28072043769469</v>
      </c>
      <c r="BA443" s="6">
        <f t="shared" si="251"/>
        <v>5.27097403176361</v>
      </c>
      <c r="BB443" s="6">
        <f t="shared" si="251"/>
        <v>5.29664786789407</v>
      </c>
      <c r="BC443" s="6">
        <f t="shared" si="251"/>
        <v>5.38759158401238</v>
      </c>
      <c r="BF443" s="6">
        <f>MIN(G443:BC443)</f>
        <v>4.02433436871471</v>
      </c>
      <c r="BG443" s="6">
        <f>MAX(G443:BC443)</f>
        <v>5.38759158401238</v>
      </c>
    </row>
    <row r="444" s="6" customFormat="1" spans="1:1">
      <c r="A444" s="20"/>
    </row>
    <row r="445" spans="1:56">
      <c r="A445" s="20"/>
      <c r="BC445" t="s">
        <v>198</v>
      </c>
      <c r="BD445">
        <f>MIN(BD424:BD443)</f>
        <v>5.31693881855582</v>
      </c>
    </row>
    <row r="446" spans="1:57">
      <c r="A446" s="6"/>
      <c r="BC446" t="s">
        <v>199</v>
      </c>
      <c r="BE446">
        <f>MAX(BE424:BE443)</f>
        <v>9.22290330536785</v>
      </c>
    </row>
    <row r="447" spans="1:58">
      <c r="A447" s="20"/>
      <c r="BC447" t="s">
        <v>200</v>
      </c>
      <c r="BF447">
        <f>MIN(BF424:BF443)</f>
        <v>3.01132999751868</v>
      </c>
    </row>
    <row r="448" spans="1:59">
      <c r="A448" s="20"/>
      <c r="BC448" t="s">
        <v>201</v>
      </c>
      <c r="BG448">
        <f>MAX(BG424:BG443)</f>
        <v>6.06684655736116</v>
      </c>
    </row>
    <row r="449" spans="1:1">
      <c r="A449" s="20"/>
    </row>
    <row r="450" spans="1:1">
      <c r="A450" s="20"/>
    </row>
    <row r="451" spans="1:1">
      <c r="A451" s="20"/>
    </row>
    <row r="452" ht="12.75" spans="1:59">
      <c r="A452" s="68" t="s">
        <v>204</v>
      </c>
      <c r="E452" t="s">
        <v>205</v>
      </c>
      <c r="G452" s="65">
        <v>1961</v>
      </c>
      <c r="H452" s="65">
        <v>1962</v>
      </c>
      <c r="I452" s="65">
        <v>1963</v>
      </c>
      <c r="J452" s="65">
        <v>1964</v>
      </c>
      <c r="K452" s="65">
        <v>1965</v>
      </c>
      <c r="L452" s="65">
        <v>1966</v>
      </c>
      <c r="M452" s="65">
        <v>1967</v>
      </c>
      <c r="N452" s="65">
        <v>1968</v>
      </c>
      <c r="O452" s="65">
        <v>1969</v>
      </c>
      <c r="P452" s="65">
        <v>1970</v>
      </c>
      <c r="Q452" s="65">
        <v>1971</v>
      </c>
      <c r="R452" s="65">
        <v>1972</v>
      </c>
      <c r="S452" s="65">
        <v>1973</v>
      </c>
      <c r="T452" s="65">
        <v>1974</v>
      </c>
      <c r="U452" s="65">
        <v>1975</v>
      </c>
      <c r="V452" s="65">
        <v>1976</v>
      </c>
      <c r="W452" s="65">
        <v>1977</v>
      </c>
      <c r="X452" s="65">
        <v>1978</v>
      </c>
      <c r="Y452" s="65">
        <v>1979</v>
      </c>
      <c r="Z452" s="65">
        <v>1980</v>
      </c>
      <c r="AA452" s="65">
        <v>1981</v>
      </c>
      <c r="AB452" s="65">
        <v>1982</v>
      </c>
      <c r="AC452" s="65">
        <v>1983</v>
      </c>
      <c r="AD452" s="65">
        <v>1984</v>
      </c>
      <c r="AE452" s="65">
        <v>1985</v>
      </c>
      <c r="AF452" s="65">
        <v>1986</v>
      </c>
      <c r="AG452" s="65">
        <v>1987</v>
      </c>
      <c r="AH452" s="65">
        <v>1988</v>
      </c>
      <c r="AI452" s="65">
        <v>1989</v>
      </c>
      <c r="AJ452" s="65">
        <v>1990</v>
      </c>
      <c r="AK452" s="65">
        <v>1991</v>
      </c>
      <c r="AL452" s="65">
        <v>1992</v>
      </c>
      <c r="AM452" s="65">
        <v>1993</v>
      </c>
      <c r="AN452" s="65">
        <v>1994</v>
      </c>
      <c r="AO452" s="65">
        <v>1995</v>
      </c>
      <c r="AP452" s="65">
        <v>1996</v>
      </c>
      <c r="AQ452" s="65">
        <v>1997</v>
      </c>
      <c r="AR452" s="65">
        <v>1998</v>
      </c>
      <c r="AS452" s="65">
        <v>1999</v>
      </c>
      <c r="AT452" s="65">
        <v>2000</v>
      </c>
      <c r="AU452" s="65">
        <v>2001</v>
      </c>
      <c r="AV452" s="65">
        <v>2002</v>
      </c>
      <c r="AW452" s="66">
        <v>2003</v>
      </c>
      <c r="AX452" s="66">
        <v>2004</v>
      </c>
      <c r="AY452" s="66">
        <v>2005</v>
      </c>
      <c r="AZ452" s="66">
        <v>2006</v>
      </c>
      <c r="BA452" s="66">
        <v>2007</v>
      </c>
      <c r="BB452" s="66">
        <v>2008</v>
      </c>
      <c r="BC452" s="66">
        <v>2009</v>
      </c>
      <c r="BD452" t="s">
        <v>198</v>
      </c>
      <c r="BE452" t="s">
        <v>199</v>
      </c>
      <c r="BF452" t="s">
        <v>200</v>
      </c>
      <c r="BG452" t="s">
        <v>201</v>
      </c>
    </row>
    <row r="453" spans="1:57">
      <c r="A453" s="20" t="s">
        <v>194</v>
      </c>
      <c r="B453">
        <v>1</v>
      </c>
      <c r="C453">
        <v>1</v>
      </c>
      <c r="E453">
        <v>1</v>
      </c>
      <c r="F453" t="s">
        <v>131</v>
      </c>
      <c r="G453">
        <v>6.11787249039222</v>
      </c>
      <c r="H453">
        <v>6.16496209974421</v>
      </c>
      <c r="I453">
        <v>6.13840313370724</v>
      </c>
      <c r="J453">
        <v>6.19895908130819</v>
      </c>
      <c r="K453">
        <v>6.22349453884438</v>
      </c>
      <c r="L453">
        <v>6.24966641224933</v>
      </c>
      <c r="M453">
        <v>6.26397973773167</v>
      </c>
      <c r="N453">
        <v>6.23236970983611</v>
      </c>
      <c r="O453">
        <v>6.28686707953135</v>
      </c>
      <c r="P453">
        <v>6.30410505563987</v>
      </c>
      <c r="Q453">
        <v>6.3102993816593</v>
      </c>
      <c r="R453">
        <v>6.25710767265065</v>
      </c>
      <c r="S453">
        <v>6.26581025272072</v>
      </c>
      <c r="T453">
        <v>6.25914406460484</v>
      </c>
      <c r="U453">
        <v>6.13218575677452</v>
      </c>
      <c r="V453">
        <v>5.95743968392001</v>
      </c>
      <c r="W453">
        <v>5.90082705996552</v>
      </c>
      <c r="X453">
        <v>5.85552604629046</v>
      </c>
      <c r="Y453">
        <v>5.7773605517242</v>
      </c>
      <c r="Z453">
        <v>5.76092393374983</v>
      </c>
      <c r="AA453">
        <v>5.68011121809468</v>
      </c>
      <c r="AB453">
        <v>5.66354137189822</v>
      </c>
      <c r="AC453">
        <v>5.63942005967192</v>
      </c>
      <c r="AD453">
        <v>5.61999429128986</v>
      </c>
      <c r="AE453">
        <v>5.60280400327714</v>
      </c>
      <c r="AF453">
        <v>5.61624000442325</v>
      </c>
      <c r="AG453">
        <v>5.60090749855796</v>
      </c>
      <c r="AH453">
        <v>5.58138749665578</v>
      </c>
      <c r="AI453">
        <v>5.55559745066447</v>
      </c>
      <c r="AJ453">
        <v>5.52457733274845</v>
      </c>
      <c r="AK453">
        <v>5.54423881678967</v>
      </c>
      <c r="AL453">
        <v>5.56422152735677</v>
      </c>
      <c r="AM453">
        <v>5.53885045995169</v>
      </c>
      <c r="AN453">
        <v>5.62795369549529</v>
      </c>
      <c r="AO453">
        <v>5.60222740251284</v>
      </c>
      <c r="AP453">
        <v>5.61306737072973</v>
      </c>
      <c r="AQ453">
        <v>5.59472716689316</v>
      </c>
      <c r="AR453">
        <v>5.70454330167452</v>
      </c>
      <c r="AS453">
        <v>5.63450266288599</v>
      </c>
      <c r="AT453">
        <v>5.73099622457971</v>
      </c>
      <c r="AU453">
        <v>5.82025488826625</v>
      </c>
      <c r="AV453">
        <v>5.88911791941235</v>
      </c>
      <c r="AW453">
        <v>5.90040424111431</v>
      </c>
      <c r="AX453">
        <v>5.84430498257084</v>
      </c>
      <c r="AY453">
        <v>5.98394173711353</v>
      </c>
      <c r="AZ453">
        <v>5.94779142904904</v>
      </c>
      <c r="BA453">
        <v>6.00173615014676</v>
      </c>
      <c r="BB453">
        <v>5.99617416258986</v>
      </c>
      <c r="BC453">
        <v>6.16567500693525</v>
      </c>
      <c r="BD453">
        <v>5.52457733274845</v>
      </c>
      <c r="BE453">
        <v>6.3102993816593</v>
      </c>
    </row>
    <row r="454" spans="1:59">
      <c r="A454" s="20" t="s">
        <v>193</v>
      </c>
      <c r="B454">
        <v>1</v>
      </c>
      <c r="C454">
        <v>2</v>
      </c>
      <c r="E454">
        <v>2</v>
      </c>
      <c r="F454" t="s">
        <v>131</v>
      </c>
      <c r="G454">
        <v>2.73143179907654</v>
      </c>
      <c r="H454">
        <v>2.78403003089029</v>
      </c>
      <c r="I454">
        <v>2.76713669056171</v>
      </c>
      <c r="J454">
        <v>2.83718850894861</v>
      </c>
      <c r="K454">
        <v>2.87148641276027</v>
      </c>
      <c r="L454">
        <v>2.90729670877115</v>
      </c>
      <c r="M454">
        <v>2.93126702053113</v>
      </c>
      <c r="N454">
        <v>2.91012371107276</v>
      </c>
      <c r="O454">
        <v>2.97433037910309</v>
      </c>
      <c r="P454">
        <v>3.00449208893818</v>
      </c>
      <c r="Q454">
        <v>3.02604209993746</v>
      </c>
      <c r="R454">
        <v>2.98976147760761</v>
      </c>
      <c r="S454">
        <v>3.01483218497282</v>
      </c>
      <c r="T454">
        <v>3.02705823086987</v>
      </c>
      <c r="U454">
        <v>2.92388422975792</v>
      </c>
      <c r="V454">
        <v>2.77266836405357</v>
      </c>
      <c r="W454">
        <v>2.73752490177981</v>
      </c>
      <c r="X454">
        <v>2.71456574497465</v>
      </c>
      <c r="Y454">
        <v>2.66143505098027</v>
      </c>
      <c r="Z454">
        <v>2.67261715551248</v>
      </c>
      <c r="AA454">
        <v>2.62342930407333</v>
      </c>
      <c r="AB454">
        <v>2.63930763716848</v>
      </c>
      <c r="AC454">
        <v>2.64767818073168</v>
      </c>
      <c r="AD454">
        <v>2.65893580700075</v>
      </c>
      <c r="AE454">
        <v>2.66948619957614</v>
      </c>
      <c r="AF454">
        <v>2.70298693548428</v>
      </c>
      <c r="AG454">
        <v>2.70896144429744</v>
      </c>
      <c r="AH454">
        <v>2.71168343178658</v>
      </c>
      <c r="AI454">
        <v>2.70807314797201</v>
      </c>
      <c r="AJ454">
        <v>2.70599154349767</v>
      </c>
      <c r="AK454">
        <v>2.74965873452666</v>
      </c>
      <c r="AL454">
        <v>2.79645311466843</v>
      </c>
      <c r="AM454">
        <v>2.79334725376115</v>
      </c>
      <c r="AN454">
        <v>2.91630281616356</v>
      </c>
      <c r="AO454">
        <v>2.91672535986377</v>
      </c>
      <c r="AP454">
        <v>2.95364404963749</v>
      </c>
      <c r="AQ454">
        <v>2.95914406785348</v>
      </c>
      <c r="AR454">
        <v>3.0916528551445</v>
      </c>
      <c r="AS454">
        <v>3.05042973101819</v>
      </c>
      <c r="AT454">
        <v>3.17246421465709</v>
      </c>
      <c r="AU454">
        <v>3.2889474375205</v>
      </c>
      <c r="AV454">
        <v>3.38633119363359</v>
      </c>
      <c r="AW454">
        <v>3.42523900324362</v>
      </c>
      <c r="AX454">
        <v>3.39302392735821</v>
      </c>
      <c r="AY454">
        <v>3.56072342701303</v>
      </c>
      <c r="AZ454">
        <v>3.55543880280484</v>
      </c>
      <c r="BA454">
        <v>3.63694892644533</v>
      </c>
      <c r="BB454">
        <v>3.67298770385063</v>
      </c>
      <c r="BC454">
        <v>3.84470948891707</v>
      </c>
      <c r="BF454">
        <v>2.62342930407333</v>
      </c>
      <c r="BG454">
        <v>3.84470948891707</v>
      </c>
    </row>
    <row r="455" spans="1:57">
      <c r="A455" s="20" t="s">
        <v>194</v>
      </c>
      <c r="B455">
        <v>2</v>
      </c>
      <c r="C455">
        <v>1</v>
      </c>
      <c r="E455">
        <v>1</v>
      </c>
      <c r="F455" t="s">
        <v>133</v>
      </c>
      <c r="G455">
        <v>6.57409526684219</v>
      </c>
      <c r="H455">
        <v>6.57719990683008</v>
      </c>
      <c r="I455">
        <v>6.67091483306681</v>
      </c>
      <c r="J455">
        <v>6.76942564806565</v>
      </c>
      <c r="K455">
        <v>6.75294684927768</v>
      </c>
      <c r="L455">
        <v>6.77860219071522</v>
      </c>
      <c r="M455">
        <v>6.80553194901156</v>
      </c>
      <c r="N455">
        <v>6.76442479521204</v>
      </c>
      <c r="O455">
        <v>6.77705236126731</v>
      </c>
      <c r="P455">
        <v>6.8483598861053</v>
      </c>
      <c r="Q455">
        <v>6.93100780444343</v>
      </c>
      <c r="R455">
        <v>6.91506103327565</v>
      </c>
      <c r="S455">
        <v>6.86040973924943</v>
      </c>
      <c r="T455">
        <v>6.88549801009575</v>
      </c>
      <c r="U455">
        <v>6.84738248527349</v>
      </c>
      <c r="V455">
        <v>6.95053164184095</v>
      </c>
      <c r="W455">
        <v>6.89404012338395</v>
      </c>
      <c r="X455">
        <v>6.69714435331167</v>
      </c>
      <c r="Y455">
        <v>6.92007551798447</v>
      </c>
      <c r="Z455">
        <v>6.67389921322274</v>
      </c>
      <c r="AA455">
        <v>6.88011228463891</v>
      </c>
      <c r="AB455">
        <v>6.90826699637369</v>
      </c>
      <c r="AC455">
        <v>6.8244854069941</v>
      </c>
      <c r="AD455">
        <v>6.90947139819944</v>
      </c>
      <c r="AE455">
        <v>6.8723990158196</v>
      </c>
      <c r="AF455">
        <v>6.86632546088566</v>
      </c>
      <c r="AG455">
        <v>6.77328984867054</v>
      </c>
      <c r="AH455">
        <v>6.85041731180572</v>
      </c>
      <c r="AI455">
        <v>6.89748638777862</v>
      </c>
      <c r="AJ455">
        <v>6.97591738476683</v>
      </c>
      <c r="AK455">
        <v>7.02280442222777</v>
      </c>
      <c r="AL455">
        <v>6.95833887458846</v>
      </c>
      <c r="AM455">
        <v>6.92816002866799</v>
      </c>
      <c r="AN455">
        <v>6.8254978016754</v>
      </c>
      <c r="AO455">
        <v>6.97666459905316</v>
      </c>
      <c r="AP455">
        <v>6.90084636089385</v>
      </c>
      <c r="AQ455">
        <v>6.74427540998868</v>
      </c>
      <c r="AR455">
        <v>6.62041254288865</v>
      </c>
      <c r="AS455">
        <v>6.49947325745583</v>
      </c>
      <c r="AT455">
        <v>6.58185753975015</v>
      </c>
      <c r="AU455">
        <v>6.69805496838387</v>
      </c>
      <c r="AV455">
        <v>6.61773714673281</v>
      </c>
      <c r="AW455">
        <v>6.62571914295528</v>
      </c>
      <c r="AX455">
        <v>6.69056229771526</v>
      </c>
      <c r="AY455">
        <v>6.69567059457536</v>
      </c>
      <c r="AZ455">
        <v>6.66986923545047</v>
      </c>
      <c r="BA455">
        <v>6.68294367056723</v>
      </c>
      <c r="BB455">
        <v>6.77508625950502</v>
      </c>
      <c r="BC455">
        <v>6.7564515044102</v>
      </c>
      <c r="BD455">
        <v>6.49947325745583</v>
      </c>
      <c r="BE455">
        <v>7.02280442222777</v>
      </c>
    </row>
    <row r="456" spans="1:59">
      <c r="A456" s="20" t="s">
        <v>193</v>
      </c>
      <c r="B456">
        <v>2</v>
      </c>
      <c r="C456">
        <v>2</v>
      </c>
      <c r="E456">
        <v>2</v>
      </c>
      <c r="F456" t="s">
        <v>133</v>
      </c>
      <c r="G456">
        <v>1.62878752312729</v>
      </c>
      <c r="H456">
        <v>1.64116620629026</v>
      </c>
      <c r="I456">
        <v>1.73487038530789</v>
      </c>
      <c r="J456">
        <v>1.84140454081189</v>
      </c>
      <c r="K456">
        <v>1.82909419019002</v>
      </c>
      <c r="L456">
        <v>1.85677429425651</v>
      </c>
      <c r="M456">
        <v>1.88636800473009</v>
      </c>
      <c r="N456">
        <v>1.85693067636205</v>
      </c>
      <c r="O456">
        <v>1.87463508795073</v>
      </c>
      <c r="P456">
        <v>1.95261249216856</v>
      </c>
      <c r="Q456">
        <v>2.03740493942965</v>
      </c>
      <c r="R456">
        <v>2.03397439288475</v>
      </c>
      <c r="S456">
        <v>1.98137166151662</v>
      </c>
      <c r="T456">
        <v>2.01240112807369</v>
      </c>
      <c r="U456">
        <v>1.98165370851956</v>
      </c>
      <c r="V456">
        <v>2.0903721222098</v>
      </c>
      <c r="W456">
        <v>2.04502332276773</v>
      </c>
      <c r="X456">
        <v>1.85711443654204</v>
      </c>
      <c r="Y456">
        <v>2.08924738586594</v>
      </c>
      <c r="Z456">
        <v>1.84180312347937</v>
      </c>
      <c r="AA456">
        <v>2.05767423698062</v>
      </c>
      <c r="AB456">
        <v>2.10534199921039</v>
      </c>
      <c r="AC456">
        <v>2.03589069015712</v>
      </c>
      <c r="AD456">
        <v>2.13010128128482</v>
      </c>
      <c r="AE456">
        <v>2.10074533841265</v>
      </c>
      <c r="AF456">
        <v>2.08485722428154</v>
      </c>
      <c r="AG456">
        <v>1.97750357111534</v>
      </c>
      <c r="AH456">
        <v>2.03897341468396</v>
      </c>
      <c r="AI456">
        <v>2.07245534030398</v>
      </c>
      <c r="AJ456">
        <v>2.14356343178911</v>
      </c>
      <c r="AK456">
        <v>2.21225415386183</v>
      </c>
      <c r="AL456">
        <v>2.18293580488829</v>
      </c>
      <c r="AM456">
        <v>2.17905653845582</v>
      </c>
      <c r="AN456">
        <v>2.10160766641459</v>
      </c>
      <c r="AO456">
        <v>2.2700740659954</v>
      </c>
      <c r="AP456">
        <v>2.19734094269447</v>
      </c>
      <c r="AQ456">
        <v>2.13084261760544</v>
      </c>
      <c r="AR456">
        <v>2.08232631126995</v>
      </c>
      <c r="AS456">
        <v>1.9713250971972</v>
      </c>
      <c r="AT456">
        <v>2.06085040673902</v>
      </c>
      <c r="AU456">
        <v>2.14739011841516</v>
      </c>
      <c r="AV456">
        <v>2.08160323379462</v>
      </c>
      <c r="AW456">
        <v>2.10658174799322</v>
      </c>
      <c r="AX456">
        <v>2.18529563465738</v>
      </c>
      <c r="AY456">
        <v>2.20764858093313</v>
      </c>
      <c r="AZ456">
        <v>2.19791352438059</v>
      </c>
      <c r="BA456">
        <v>2.23192127552168</v>
      </c>
      <c r="BB456">
        <v>2.34311598673506</v>
      </c>
      <c r="BC456">
        <v>2.34324373780563</v>
      </c>
      <c r="BF456">
        <v>1.62878752312729</v>
      </c>
      <c r="BG456">
        <v>2.34324373780563</v>
      </c>
    </row>
    <row r="457" spans="1:57">
      <c r="A457" s="20" t="s">
        <v>194</v>
      </c>
      <c r="B457">
        <v>3</v>
      </c>
      <c r="C457">
        <v>1</v>
      </c>
      <c r="E457">
        <v>1</v>
      </c>
      <c r="F457" t="s">
        <v>135</v>
      </c>
      <c r="G457">
        <v>6.11207576841382</v>
      </c>
      <c r="H457">
        <v>6.09697827604386</v>
      </c>
      <c r="I457">
        <v>6.084632936602</v>
      </c>
      <c r="J457">
        <v>6.16488759648566</v>
      </c>
      <c r="K457">
        <v>6.14833962595186</v>
      </c>
      <c r="L457">
        <v>6.13888274763323</v>
      </c>
      <c r="M457">
        <v>6.16697683332869</v>
      </c>
      <c r="N457">
        <v>6.17430410398904</v>
      </c>
      <c r="O457">
        <v>6.15474244151149</v>
      </c>
      <c r="P457">
        <v>6.1649619850562</v>
      </c>
      <c r="Q457">
        <v>6.1845028523734</v>
      </c>
      <c r="R457">
        <v>6.08601029519926</v>
      </c>
      <c r="S457">
        <v>6.19507156002341</v>
      </c>
      <c r="T457">
        <v>6.12991429089921</v>
      </c>
      <c r="U457">
        <v>6.19184355886374</v>
      </c>
      <c r="V457">
        <v>6.20308754279845</v>
      </c>
      <c r="W457">
        <v>6.20332052858651</v>
      </c>
      <c r="X457">
        <v>6.12032413955528</v>
      </c>
      <c r="Y457">
        <v>6.11127876542316</v>
      </c>
      <c r="Z457">
        <v>6.05883268285016</v>
      </c>
      <c r="AA457">
        <v>6.11726680467018</v>
      </c>
      <c r="AB457">
        <v>6.03695611000897</v>
      </c>
      <c r="AC457">
        <v>6.00429426432286</v>
      </c>
      <c r="AD457">
        <v>5.95895629519811</v>
      </c>
      <c r="AE457">
        <v>6.05392463740032</v>
      </c>
      <c r="AF457">
        <v>6.0715658709163</v>
      </c>
      <c r="AG457">
        <v>6.06533638793451</v>
      </c>
      <c r="AH457">
        <v>6.05401785118211</v>
      </c>
      <c r="AI457">
        <v>5.96567902168464</v>
      </c>
      <c r="AJ457">
        <v>6.02229428687978</v>
      </c>
      <c r="AK457">
        <v>6.0335701721783</v>
      </c>
      <c r="AL457">
        <v>6.04840350196247</v>
      </c>
      <c r="AM457">
        <v>6.00559937238963</v>
      </c>
      <c r="AN457">
        <v>5.8700018221087</v>
      </c>
      <c r="AO457">
        <v>5.89212215132978</v>
      </c>
      <c r="AP457">
        <v>5.90326193648357</v>
      </c>
      <c r="AQ457">
        <v>5.89925825302351</v>
      </c>
      <c r="AR457">
        <v>5.83597856057099</v>
      </c>
      <c r="AS457">
        <v>5.85993946023581</v>
      </c>
      <c r="AT457">
        <v>5.80128430486732</v>
      </c>
      <c r="AU457">
        <v>5.85493459666286</v>
      </c>
      <c r="AV457">
        <v>5.86798485885035</v>
      </c>
      <c r="AW457">
        <v>5.83053243658702</v>
      </c>
      <c r="AX457">
        <v>5.81289757773673</v>
      </c>
      <c r="AY457">
        <v>5.78752494870816</v>
      </c>
      <c r="AZ457">
        <v>5.77635298774267</v>
      </c>
      <c r="BA457">
        <v>5.73590862679603</v>
      </c>
      <c r="BB457">
        <v>5.69084846023031</v>
      </c>
      <c r="BC457">
        <v>5.2724459515195</v>
      </c>
      <c r="BD457">
        <v>5.2724459515195</v>
      </c>
      <c r="BE457">
        <v>6.20332052858651</v>
      </c>
    </row>
    <row r="458" spans="1:59">
      <c r="A458" s="20" t="s">
        <v>193</v>
      </c>
      <c r="B458">
        <v>3</v>
      </c>
      <c r="C458">
        <v>2</v>
      </c>
      <c r="E458">
        <v>2</v>
      </c>
      <c r="F458" t="s">
        <v>135</v>
      </c>
      <c r="G458">
        <v>6.07651678089935</v>
      </c>
      <c r="H458">
        <v>6.09263738575621</v>
      </c>
      <c r="I458">
        <v>6.08144661653306</v>
      </c>
      <c r="J458">
        <v>6.16006199372015</v>
      </c>
      <c r="K458">
        <v>6.14743900930114</v>
      </c>
      <c r="L458">
        <v>6.14969058308359</v>
      </c>
      <c r="M458">
        <v>6.17700036794351</v>
      </c>
      <c r="N458">
        <v>6.19132824087735</v>
      </c>
      <c r="O458">
        <v>6.19696566785265</v>
      </c>
      <c r="P458">
        <v>6.18870146082949</v>
      </c>
      <c r="Q458">
        <v>6.18892179193891</v>
      </c>
      <c r="R458">
        <v>6.10120971512287</v>
      </c>
      <c r="S458">
        <v>6.16178289471286</v>
      </c>
      <c r="T458">
        <v>6.13102214801732</v>
      </c>
      <c r="U458">
        <v>6.13531159443425</v>
      </c>
      <c r="V458">
        <v>6.13966632142837</v>
      </c>
      <c r="W458">
        <v>6.13799988006377</v>
      </c>
      <c r="X458">
        <v>6.08960673298235</v>
      </c>
      <c r="Y458">
        <v>6.08192004717294</v>
      </c>
      <c r="Z458">
        <v>6.02279920339395</v>
      </c>
      <c r="AA458">
        <v>6.11361873015101</v>
      </c>
      <c r="AB458">
        <v>6.05227405245651</v>
      </c>
      <c r="AC458">
        <v>6.05411846808165</v>
      </c>
      <c r="AD458">
        <v>6.07430062838747</v>
      </c>
      <c r="AE458">
        <v>6.13340810350064</v>
      </c>
      <c r="AF458">
        <v>6.16648838077628</v>
      </c>
      <c r="AG458">
        <v>6.18922295438175</v>
      </c>
      <c r="AH458">
        <v>6.20416990269077</v>
      </c>
      <c r="AI458">
        <v>6.19501268664574</v>
      </c>
      <c r="AJ458">
        <v>6.27278854883964</v>
      </c>
      <c r="AK458">
        <v>6.27182932423648</v>
      </c>
      <c r="AL458">
        <v>6.29142375809715</v>
      </c>
      <c r="AM458">
        <v>6.27846654396616</v>
      </c>
      <c r="AN458">
        <v>6.22583612290864</v>
      </c>
      <c r="AO458">
        <v>6.22491319271303</v>
      </c>
      <c r="AP458">
        <v>6.20004193901801</v>
      </c>
      <c r="AQ458">
        <v>6.17191818832363</v>
      </c>
      <c r="AR458">
        <v>6.09582603192669</v>
      </c>
      <c r="AS458">
        <v>6.14892475280885</v>
      </c>
      <c r="AT458">
        <v>6.0918633314848</v>
      </c>
      <c r="AU458">
        <v>6.14056552601134</v>
      </c>
      <c r="AV458">
        <v>6.15542712546102</v>
      </c>
      <c r="AW458">
        <v>6.15613348659525</v>
      </c>
      <c r="AX458">
        <v>6.17120388236765</v>
      </c>
      <c r="AY458">
        <v>6.18150647877783</v>
      </c>
      <c r="AZ458">
        <v>6.23415336963584</v>
      </c>
      <c r="BA458">
        <v>6.24713689645728</v>
      </c>
      <c r="BB458">
        <v>6.23405631749206</v>
      </c>
      <c r="BC458">
        <v>5.91053951221436</v>
      </c>
      <c r="BF458">
        <v>5.91053951221436</v>
      </c>
      <c r="BG458">
        <v>6.29142375809715</v>
      </c>
    </row>
    <row r="459" spans="1:57">
      <c r="A459" s="20" t="s">
        <v>194</v>
      </c>
      <c r="B459">
        <v>4</v>
      </c>
      <c r="C459">
        <v>1</v>
      </c>
      <c r="E459">
        <v>1</v>
      </c>
      <c r="F459" t="s">
        <v>137</v>
      </c>
      <c r="G459">
        <v>6.12133014787281</v>
      </c>
      <c r="H459">
        <v>6.17321173942915</v>
      </c>
      <c r="I459">
        <v>6.25023244062762</v>
      </c>
      <c r="J459">
        <v>6.25426182527234</v>
      </c>
      <c r="K459">
        <v>6.19342484423179</v>
      </c>
      <c r="L459">
        <v>6.2204727202247</v>
      </c>
      <c r="M459">
        <v>6.30938453668708</v>
      </c>
      <c r="N459">
        <v>6.34339517230789</v>
      </c>
      <c r="O459">
        <v>6.32509302788236</v>
      </c>
      <c r="P459">
        <v>6.40021013523875</v>
      </c>
      <c r="Q459">
        <v>6.42218072930335</v>
      </c>
      <c r="R459">
        <v>6.46388766456202</v>
      </c>
      <c r="S459">
        <v>6.47743031702756</v>
      </c>
      <c r="T459">
        <v>6.55138353789237</v>
      </c>
      <c r="U459">
        <v>6.54522607946905</v>
      </c>
      <c r="V459">
        <v>6.49822306983638</v>
      </c>
      <c r="W459">
        <v>6.5135149584299</v>
      </c>
      <c r="X459">
        <v>6.50106885509259</v>
      </c>
      <c r="Y459">
        <v>6.52088234880155</v>
      </c>
      <c r="Z459">
        <v>6.53818705653903</v>
      </c>
      <c r="AA459">
        <v>6.53591719586178</v>
      </c>
      <c r="AB459">
        <v>6.56013174187232</v>
      </c>
      <c r="AC459">
        <v>6.53208156261848</v>
      </c>
      <c r="AD459">
        <v>6.54640493620136</v>
      </c>
      <c r="AE459">
        <v>6.58592225408014</v>
      </c>
      <c r="AF459">
        <v>6.63714713761181</v>
      </c>
      <c r="AG459">
        <v>6.5071315066567</v>
      </c>
      <c r="AH459">
        <v>6.54682681948535</v>
      </c>
      <c r="AI459">
        <v>6.54298828504233</v>
      </c>
      <c r="AJ459">
        <v>6.56080422191413</v>
      </c>
      <c r="AK459">
        <v>6.57146207456111</v>
      </c>
      <c r="AL459">
        <v>6.55845741418756</v>
      </c>
      <c r="AM459">
        <v>6.59119803043053</v>
      </c>
      <c r="AN459">
        <v>6.63031622652178</v>
      </c>
      <c r="AO459">
        <v>6.66877205816292</v>
      </c>
      <c r="AP459">
        <v>6.70378432439377</v>
      </c>
      <c r="AQ459">
        <v>6.6521146144443</v>
      </c>
      <c r="AR459">
        <v>6.70217036875061</v>
      </c>
      <c r="AS459">
        <v>6.74132840465712</v>
      </c>
      <c r="AT459">
        <v>6.75094224145174</v>
      </c>
      <c r="AU459">
        <v>6.75998510256549</v>
      </c>
      <c r="AV459">
        <v>6.77143026251583</v>
      </c>
      <c r="AW459">
        <v>6.791555817809</v>
      </c>
      <c r="AX459">
        <v>6.82592556653083</v>
      </c>
      <c r="AY459">
        <v>6.89785819200511</v>
      </c>
      <c r="AZ459">
        <v>6.93469817414869</v>
      </c>
      <c r="BA459">
        <v>6.94554092798781</v>
      </c>
      <c r="BB459">
        <v>6.97016601055407</v>
      </c>
      <c r="BC459">
        <v>6.99331352378492</v>
      </c>
      <c r="BD459">
        <v>6.12133014787281</v>
      </c>
      <c r="BE459">
        <v>6.99331352378492</v>
      </c>
    </row>
    <row r="460" spans="1:59">
      <c r="A460" s="20" t="s">
        <v>193</v>
      </c>
      <c r="B460">
        <v>4</v>
      </c>
      <c r="C460">
        <v>2</v>
      </c>
      <c r="E460">
        <v>2</v>
      </c>
      <c r="F460" t="s">
        <v>137</v>
      </c>
      <c r="G460">
        <v>5.46628913875616</v>
      </c>
      <c r="H460">
        <v>5.49453116396263</v>
      </c>
      <c r="I460">
        <v>5.54689526631862</v>
      </c>
      <c r="J460">
        <v>5.56952240510535</v>
      </c>
      <c r="K460">
        <v>5.52673841780126</v>
      </c>
      <c r="L460">
        <v>5.55284571659827</v>
      </c>
      <c r="M460">
        <v>5.6203840879748</v>
      </c>
      <c r="N460">
        <v>5.65993756762417</v>
      </c>
      <c r="O460">
        <v>5.63575196100197</v>
      </c>
      <c r="P460">
        <v>5.70200578188117</v>
      </c>
      <c r="Q460">
        <v>5.69237404930788</v>
      </c>
      <c r="R460">
        <v>5.75550492262709</v>
      </c>
      <c r="S460">
        <v>5.74978558736558</v>
      </c>
      <c r="T460">
        <v>5.80236449388497</v>
      </c>
      <c r="U460">
        <v>5.76872818067373</v>
      </c>
      <c r="V460">
        <v>5.74499154521101</v>
      </c>
      <c r="W460">
        <v>5.75842722132003</v>
      </c>
      <c r="X460">
        <v>5.74482843444302</v>
      </c>
      <c r="Y460">
        <v>5.77157559223561</v>
      </c>
      <c r="Z460">
        <v>5.78925459171808</v>
      </c>
      <c r="AA460">
        <v>5.82940713304225</v>
      </c>
      <c r="AB460">
        <v>5.83372267112676</v>
      </c>
      <c r="AC460">
        <v>5.8164566268309</v>
      </c>
      <c r="AD460">
        <v>5.93531205561945</v>
      </c>
      <c r="AE460">
        <v>5.94203677481887</v>
      </c>
      <c r="AF460">
        <v>5.98441118306364</v>
      </c>
      <c r="AG460">
        <v>5.97414798227038</v>
      </c>
      <c r="AH460">
        <v>5.99355075534132</v>
      </c>
      <c r="AI460">
        <v>6.02264956652798</v>
      </c>
      <c r="AJ460">
        <v>6.09497345579111</v>
      </c>
      <c r="AK460">
        <v>6.06834078964865</v>
      </c>
      <c r="AL460">
        <v>6.03854597060385</v>
      </c>
      <c r="AM460">
        <v>6.05201233739683</v>
      </c>
      <c r="AN460">
        <v>6.08764719340126</v>
      </c>
      <c r="AO460">
        <v>6.11613322255705</v>
      </c>
      <c r="AP460">
        <v>6.16813387020893</v>
      </c>
      <c r="AQ460">
        <v>6.12479497141674</v>
      </c>
      <c r="AR460">
        <v>6.16130266898364</v>
      </c>
      <c r="AS460">
        <v>6.30191263310075</v>
      </c>
      <c r="AT460">
        <v>6.28733900514139</v>
      </c>
      <c r="AU460">
        <v>6.28213025246604</v>
      </c>
      <c r="AV460">
        <v>6.24530045301466</v>
      </c>
      <c r="AW460">
        <v>6.218440348236</v>
      </c>
      <c r="AX460">
        <v>6.22609717150118</v>
      </c>
      <c r="AY460">
        <v>6.29314540355702</v>
      </c>
      <c r="AZ460">
        <v>6.31703847408784</v>
      </c>
      <c r="BA460">
        <v>6.33743783397898</v>
      </c>
      <c r="BB460">
        <v>6.34819431069424</v>
      </c>
      <c r="BC460">
        <v>6.34514873669403</v>
      </c>
      <c r="BF460">
        <v>5.46628913875616</v>
      </c>
      <c r="BG460">
        <v>6.34819431069424</v>
      </c>
    </row>
    <row r="461" spans="1:57">
      <c r="A461" s="20" t="s">
        <v>194</v>
      </c>
      <c r="B461">
        <v>5</v>
      </c>
      <c r="C461">
        <v>1</v>
      </c>
      <c r="E461">
        <v>1</v>
      </c>
      <c r="F461" t="s">
        <v>138</v>
      </c>
      <c r="G461">
        <v>5.87278472788244</v>
      </c>
      <c r="H461">
        <v>5.94583386021381</v>
      </c>
      <c r="I461">
        <v>5.98810364243194</v>
      </c>
      <c r="J461">
        <v>6.03204035748125</v>
      </c>
      <c r="K461">
        <v>6.12018470479393</v>
      </c>
      <c r="L461">
        <v>6.15262357800369</v>
      </c>
      <c r="M461">
        <v>6.10546265116139</v>
      </c>
      <c r="N461">
        <v>5.83831336761381</v>
      </c>
      <c r="O461">
        <v>5.8466555145738</v>
      </c>
      <c r="P461">
        <v>5.70194745871047</v>
      </c>
      <c r="Q461">
        <v>5.59461843847997</v>
      </c>
      <c r="R461">
        <v>5.55576572155424</v>
      </c>
      <c r="S461">
        <v>5.55979366292403</v>
      </c>
      <c r="T461">
        <v>5.56673613992423</v>
      </c>
      <c r="U461">
        <v>5.59842195899838</v>
      </c>
      <c r="V461">
        <v>5.73692097251759</v>
      </c>
      <c r="W461">
        <v>5.78595965485837</v>
      </c>
      <c r="X461">
        <v>5.91305245370454</v>
      </c>
      <c r="Y461">
        <v>6.03998256540555</v>
      </c>
      <c r="Z461">
        <v>6.26481222845696</v>
      </c>
      <c r="AA461">
        <v>5.99601301067563</v>
      </c>
      <c r="AB461">
        <v>6.07238598946021</v>
      </c>
      <c r="AC461">
        <v>5.9413735372055</v>
      </c>
      <c r="AD461">
        <v>6.11317636292716</v>
      </c>
      <c r="AE461">
        <v>6.15600999326167</v>
      </c>
      <c r="AF461">
        <v>6.40834049373747</v>
      </c>
      <c r="AG461">
        <v>6.75123512750614</v>
      </c>
      <c r="AH461">
        <v>6.77111702423951</v>
      </c>
      <c r="AI461">
        <v>6.79323529612661</v>
      </c>
      <c r="AJ461">
        <v>6.7337869717462</v>
      </c>
      <c r="AK461">
        <v>6.65138185705772</v>
      </c>
      <c r="AL461">
        <v>6.81760529186514</v>
      </c>
      <c r="AM461">
        <v>6.83461516409528</v>
      </c>
      <c r="AN461">
        <v>6.63804409185159</v>
      </c>
      <c r="AO461">
        <v>6.82685506089447</v>
      </c>
      <c r="AP461">
        <v>6.69002561751201</v>
      </c>
      <c r="AQ461">
        <v>6.75630096070262</v>
      </c>
      <c r="AR461">
        <v>6.87245373299326</v>
      </c>
      <c r="AS461">
        <v>7.03762999410312</v>
      </c>
      <c r="AT461">
        <v>6.96337918273013</v>
      </c>
      <c r="AU461">
        <v>7.01604578374087</v>
      </c>
      <c r="AV461">
        <v>6.97642809925816</v>
      </c>
      <c r="AW461">
        <v>7.03715683201708</v>
      </c>
      <c r="AX461">
        <v>7.08057101395728</v>
      </c>
      <c r="AY461">
        <v>7.04636566342824</v>
      </c>
      <c r="AZ461">
        <v>7.09946886675919</v>
      </c>
      <c r="BA461">
        <v>7.17032931165653</v>
      </c>
      <c r="BB461">
        <v>7.2718721598578</v>
      </c>
      <c r="BC461">
        <v>7.29770480726027</v>
      </c>
      <c r="BD461">
        <v>5.55576572155424</v>
      </c>
      <c r="BE461">
        <v>7.29770480726027</v>
      </c>
    </row>
    <row r="462" spans="1:59">
      <c r="A462" s="20" t="s">
        <v>193</v>
      </c>
      <c r="B462">
        <v>5</v>
      </c>
      <c r="C462">
        <v>2</v>
      </c>
      <c r="E462">
        <v>2</v>
      </c>
      <c r="F462" t="s">
        <v>138</v>
      </c>
      <c r="G462">
        <v>5.21478760946057</v>
      </c>
      <c r="H462">
        <v>5.28362076927497</v>
      </c>
      <c r="I462">
        <v>5.31973460443574</v>
      </c>
      <c r="J462">
        <v>5.40480015533709</v>
      </c>
      <c r="K462">
        <v>5.30658000551985</v>
      </c>
      <c r="L462">
        <v>5.30055688680673</v>
      </c>
      <c r="M462">
        <v>5.24481148715792</v>
      </c>
      <c r="N462">
        <v>5.40304676826885</v>
      </c>
      <c r="O462">
        <v>5.53009448257164</v>
      </c>
      <c r="P462">
        <v>5.73571108886328</v>
      </c>
      <c r="Q462">
        <v>5.6668666026876</v>
      </c>
      <c r="R462">
        <v>5.64585455633592</v>
      </c>
      <c r="S462">
        <v>5.65867945839905</v>
      </c>
      <c r="T462">
        <v>5.50450290549835</v>
      </c>
      <c r="U462">
        <v>5.47620432627413</v>
      </c>
      <c r="V462">
        <v>5.4843340808884</v>
      </c>
      <c r="W462">
        <v>5.75102160349709</v>
      </c>
      <c r="X462">
        <v>5.7816587609999</v>
      </c>
      <c r="Y462">
        <v>5.53333709489052</v>
      </c>
      <c r="Z462">
        <v>5.57316617402328</v>
      </c>
      <c r="AA462">
        <v>5.74194095025125</v>
      </c>
      <c r="AB462">
        <v>5.65003567084684</v>
      </c>
      <c r="AC462">
        <v>5.61532276281058</v>
      </c>
      <c r="AD462">
        <v>5.64317273368143</v>
      </c>
      <c r="AE462">
        <v>5.89149419884173</v>
      </c>
      <c r="AF462">
        <v>5.64247405994976</v>
      </c>
      <c r="AG462">
        <v>5.54500772384333</v>
      </c>
      <c r="AH462">
        <v>5.63369619526176</v>
      </c>
      <c r="AI462">
        <v>5.56947716569222</v>
      </c>
      <c r="AJ462">
        <v>5.54344488022519</v>
      </c>
      <c r="AK462">
        <v>5.48462542298183</v>
      </c>
      <c r="AL462">
        <v>5.69352594164572</v>
      </c>
      <c r="AM462">
        <v>5.73247967741986</v>
      </c>
      <c r="AN462">
        <v>5.55709158515635</v>
      </c>
      <c r="AO462">
        <v>5.78715398181986</v>
      </c>
      <c r="AP462">
        <v>5.63806577955178</v>
      </c>
      <c r="AQ462">
        <v>5.70903209299166</v>
      </c>
      <c r="AR462">
        <v>5.86618650064668</v>
      </c>
      <c r="AS462">
        <v>6.07649701690023</v>
      </c>
      <c r="AT462">
        <v>5.98837759188915</v>
      </c>
      <c r="AU462">
        <v>5.94371880390212</v>
      </c>
      <c r="AV462">
        <v>5.84094217200697</v>
      </c>
      <c r="AW462">
        <v>5.87869530857258</v>
      </c>
      <c r="AX462">
        <v>6.03436719233426</v>
      </c>
      <c r="AY462">
        <v>6.15425914398995</v>
      </c>
      <c r="AZ462">
        <v>6.08879886953056</v>
      </c>
      <c r="BA462">
        <v>6.19994073697137</v>
      </c>
      <c r="BB462">
        <v>6.23848280156602</v>
      </c>
      <c r="BC462">
        <v>6.37070907886967</v>
      </c>
      <c r="BF462">
        <v>5.21478760946057</v>
      </c>
      <c r="BG462">
        <v>6.37070907886967</v>
      </c>
    </row>
    <row r="463" spans="1:57">
      <c r="A463" s="20" t="s">
        <v>194</v>
      </c>
      <c r="B463">
        <v>6</v>
      </c>
      <c r="C463">
        <v>1</v>
      </c>
      <c r="E463">
        <v>1</v>
      </c>
      <c r="F463" t="s">
        <v>206</v>
      </c>
      <c r="G463">
        <v>5.93577283696748</v>
      </c>
      <c r="H463">
        <v>5.94275708952977</v>
      </c>
      <c r="I463">
        <v>5.96462141806751</v>
      </c>
      <c r="J463">
        <v>5.93740095750048</v>
      </c>
      <c r="K463">
        <v>5.98942922602141</v>
      </c>
      <c r="L463">
        <v>5.98026465584369</v>
      </c>
      <c r="M463">
        <v>6.05201132644202</v>
      </c>
      <c r="N463">
        <v>6.06499896227645</v>
      </c>
      <c r="O463">
        <v>6.1055662859969</v>
      </c>
      <c r="P463">
        <v>6.10699922582985</v>
      </c>
      <c r="Q463">
        <v>6.10268586836265</v>
      </c>
      <c r="R463">
        <v>6.14242287217337</v>
      </c>
      <c r="S463">
        <v>6.16312822199652</v>
      </c>
      <c r="T463">
        <v>6.22540433134432</v>
      </c>
      <c r="U463">
        <v>6.22663964244889</v>
      </c>
      <c r="V463">
        <v>6.23409347580116</v>
      </c>
      <c r="W463">
        <v>6.23054593597529</v>
      </c>
      <c r="X463">
        <v>6.21584687487502</v>
      </c>
      <c r="Y463">
        <v>6.23369685673949</v>
      </c>
      <c r="Z463">
        <v>6.24015372268176</v>
      </c>
      <c r="AA463">
        <v>6.2405125674314</v>
      </c>
      <c r="AB463">
        <v>6.25811039153612</v>
      </c>
      <c r="AC463">
        <v>6.23059836052417</v>
      </c>
      <c r="AD463">
        <v>6.19167843514249</v>
      </c>
      <c r="AE463">
        <v>6.1646927146537</v>
      </c>
      <c r="AF463">
        <v>6.23114139876605</v>
      </c>
      <c r="AG463">
        <v>6.21629743374363</v>
      </c>
      <c r="AH463">
        <v>6.27151849119802</v>
      </c>
      <c r="AI463">
        <v>6.26869962674075</v>
      </c>
      <c r="AJ463">
        <v>6.25792962546623</v>
      </c>
      <c r="AK463">
        <v>6.25630712758994</v>
      </c>
      <c r="AL463">
        <v>6.27062653292654</v>
      </c>
      <c r="AM463">
        <v>6.26224425491005</v>
      </c>
      <c r="AN463">
        <v>6.2936690353352</v>
      </c>
      <c r="AO463">
        <v>6.32589229437315</v>
      </c>
      <c r="AP463">
        <v>6.44467265300113</v>
      </c>
      <c r="AQ463">
        <v>6.42006249362234</v>
      </c>
      <c r="AR463">
        <v>6.42879404306351</v>
      </c>
      <c r="AS463">
        <v>6.39071120814651</v>
      </c>
      <c r="AT463">
        <v>6.48701428827888</v>
      </c>
      <c r="AU463">
        <v>6.5097995928961</v>
      </c>
      <c r="AV463">
        <v>6.50975638612088</v>
      </c>
      <c r="AW463">
        <v>6.48979619519752</v>
      </c>
      <c r="AX463">
        <v>6.51957753544967</v>
      </c>
      <c r="AY463">
        <v>6.52187851732507</v>
      </c>
      <c r="AZ463">
        <v>6.53933475990691</v>
      </c>
      <c r="BA463">
        <v>6.5743217568469</v>
      </c>
      <c r="BB463">
        <v>6.59597438895243</v>
      </c>
      <c r="BC463">
        <v>6.61236835912202</v>
      </c>
      <c r="BD463">
        <v>5.93577283696748</v>
      </c>
      <c r="BE463">
        <v>6.61236835912202</v>
      </c>
    </row>
    <row r="464" spans="1:59">
      <c r="A464" s="20" t="s">
        <v>193</v>
      </c>
      <c r="B464">
        <v>6</v>
      </c>
      <c r="C464">
        <v>2</v>
      </c>
      <c r="E464">
        <v>2</v>
      </c>
      <c r="F464" t="s">
        <v>206</v>
      </c>
      <c r="G464">
        <v>4.29845243942626</v>
      </c>
      <c r="H464">
        <v>4.31571094452598</v>
      </c>
      <c r="I464">
        <v>4.34826382997379</v>
      </c>
      <c r="J464">
        <v>4.33966179593648</v>
      </c>
      <c r="K464">
        <v>4.4092634728815</v>
      </c>
      <c r="L464">
        <v>4.39603633606428</v>
      </c>
      <c r="M464">
        <v>4.46369850036046</v>
      </c>
      <c r="N464">
        <v>4.48252336370329</v>
      </c>
      <c r="O464">
        <v>4.52823991453659</v>
      </c>
      <c r="P464">
        <v>4.5329869780875</v>
      </c>
      <c r="Q464">
        <v>4.52923245058221</v>
      </c>
      <c r="R464">
        <v>4.56786561470783</v>
      </c>
      <c r="S464">
        <v>4.58665246013053</v>
      </c>
      <c r="T464">
        <v>4.63340150555372</v>
      </c>
      <c r="U464">
        <v>4.65997932849462</v>
      </c>
      <c r="V464">
        <v>4.67398897720791</v>
      </c>
      <c r="W464">
        <v>4.68134342116421</v>
      </c>
      <c r="X464">
        <v>4.69117307892409</v>
      </c>
      <c r="Y464">
        <v>4.71220117575059</v>
      </c>
      <c r="Z464">
        <v>4.73381129827748</v>
      </c>
      <c r="AA464">
        <v>4.76162919534849</v>
      </c>
      <c r="AB464">
        <v>4.81019502852457</v>
      </c>
      <c r="AC464">
        <v>4.83589667562316</v>
      </c>
      <c r="AD464">
        <v>4.84158612009125</v>
      </c>
      <c r="AE464">
        <v>4.85407024663961</v>
      </c>
      <c r="AF464">
        <v>4.9100993636173</v>
      </c>
      <c r="AG464">
        <v>4.92042222099865</v>
      </c>
      <c r="AH464">
        <v>4.9839781170286</v>
      </c>
      <c r="AI464">
        <v>5.0059257109227</v>
      </c>
      <c r="AJ464">
        <v>5.00046755815479</v>
      </c>
      <c r="AK464">
        <v>5.02491178917085</v>
      </c>
      <c r="AL464">
        <v>5.05824770186587</v>
      </c>
      <c r="AM464">
        <v>5.068575641286</v>
      </c>
      <c r="AN464">
        <v>5.100133756198</v>
      </c>
      <c r="AO464">
        <v>5.14529283793509</v>
      </c>
      <c r="AP464">
        <v>5.25403850185588</v>
      </c>
      <c r="AQ464">
        <v>5.21109208578668</v>
      </c>
      <c r="AR464">
        <v>5.2145932109799</v>
      </c>
      <c r="AS464">
        <v>5.18539422289092</v>
      </c>
      <c r="AT464">
        <v>5.29057593640105</v>
      </c>
      <c r="AU464">
        <v>5.30706901710308</v>
      </c>
      <c r="AV464">
        <v>5.31548819909859</v>
      </c>
      <c r="AW464">
        <v>5.28182887956531</v>
      </c>
      <c r="AX464">
        <v>5.30356552401246</v>
      </c>
      <c r="AY464">
        <v>5.30412968213486</v>
      </c>
      <c r="AZ464">
        <v>5.31729185838729</v>
      </c>
      <c r="BA464">
        <v>5.35059610761922</v>
      </c>
      <c r="BB464">
        <v>5.37712975220473</v>
      </c>
      <c r="BC464">
        <v>5.38703937793218</v>
      </c>
      <c r="BF464">
        <v>4.29845243942626</v>
      </c>
      <c r="BG464">
        <v>5.38703937793218</v>
      </c>
    </row>
    <row r="465" spans="1:57">
      <c r="A465" s="20" t="s">
        <v>194</v>
      </c>
      <c r="B465">
        <v>7</v>
      </c>
      <c r="C465">
        <v>1</v>
      </c>
      <c r="E465">
        <v>1</v>
      </c>
      <c r="F465" t="s">
        <v>140</v>
      </c>
      <c r="G465">
        <v>6.3607513126885</v>
      </c>
      <c r="H465">
        <v>6.43147969178901</v>
      </c>
      <c r="I465">
        <v>6.48056289489189</v>
      </c>
      <c r="J465">
        <v>6.44020536614214</v>
      </c>
      <c r="K465">
        <v>6.39619093707571</v>
      </c>
      <c r="L465">
        <v>6.42209137809215</v>
      </c>
      <c r="M465">
        <v>6.378788451513</v>
      </c>
      <c r="N465">
        <v>6.44162336638243</v>
      </c>
      <c r="O465">
        <v>6.38481162845888</v>
      </c>
      <c r="P465">
        <v>6.32135217649897</v>
      </c>
      <c r="Q465">
        <v>6.30934709330293</v>
      </c>
      <c r="R465">
        <v>6.24433720883293</v>
      </c>
      <c r="S465">
        <v>6.17031694986355</v>
      </c>
      <c r="T465">
        <v>6.20088910767281</v>
      </c>
      <c r="U465">
        <v>6.26708429244378</v>
      </c>
      <c r="V465">
        <v>6.25720589679849</v>
      </c>
      <c r="W465">
        <v>6.24940549420983</v>
      </c>
      <c r="X465">
        <v>6.29251419204401</v>
      </c>
      <c r="Y465">
        <v>6.25065390848826</v>
      </c>
      <c r="Z465">
        <v>6.26200366892893</v>
      </c>
      <c r="AA465">
        <v>6.18854284537875</v>
      </c>
      <c r="AB465">
        <v>6.20420187646301</v>
      </c>
      <c r="AC465">
        <v>6.24321044372912</v>
      </c>
      <c r="AD465">
        <v>6.00852253001256</v>
      </c>
      <c r="AE465">
        <v>6.14066972178357</v>
      </c>
      <c r="AF465">
        <v>6.11028546557679</v>
      </c>
      <c r="AG465">
        <v>6.09744508582279</v>
      </c>
      <c r="AH465">
        <v>6.17545998458642</v>
      </c>
      <c r="AI465">
        <v>6.13769133414486</v>
      </c>
      <c r="AJ465">
        <v>6.08968448915638</v>
      </c>
      <c r="AK465">
        <v>6.20450508720231</v>
      </c>
      <c r="AL465">
        <v>6.14170461750597</v>
      </c>
      <c r="AM465">
        <v>5.95623813835272</v>
      </c>
      <c r="AN465">
        <v>6.12254290436235</v>
      </c>
      <c r="AO465">
        <v>6.1116835632921</v>
      </c>
      <c r="AP465">
        <v>6.15607003867828</v>
      </c>
      <c r="AQ465">
        <v>6.25494181909888</v>
      </c>
      <c r="AR465">
        <v>6.30269850039227</v>
      </c>
      <c r="AS465">
        <v>6.22306673781897</v>
      </c>
      <c r="AT465">
        <v>6.13202273441275</v>
      </c>
      <c r="AU465">
        <v>6.2643582438801</v>
      </c>
      <c r="AV465">
        <v>6.23172345348473</v>
      </c>
      <c r="AW465">
        <v>6.23521136211107</v>
      </c>
      <c r="AX465">
        <v>6.20500445250727</v>
      </c>
      <c r="AY465">
        <v>6.27559859111061</v>
      </c>
      <c r="AZ465">
        <v>6.23343542456645</v>
      </c>
      <c r="BA465">
        <v>6.16755253422715</v>
      </c>
      <c r="BB465">
        <v>6.22409497338073</v>
      </c>
      <c r="BC465">
        <v>6.25338705041382</v>
      </c>
      <c r="BD465">
        <v>5.95623813835272</v>
      </c>
      <c r="BE465">
        <v>6.48056289489189</v>
      </c>
    </row>
    <row r="466" spans="1:59">
      <c r="A466" s="20" t="s">
        <v>193</v>
      </c>
      <c r="B466">
        <v>7</v>
      </c>
      <c r="C466">
        <v>2</v>
      </c>
      <c r="E466">
        <v>2</v>
      </c>
      <c r="F466" t="s">
        <v>140</v>
      </c>
      <c r="G466">
        <v>2.4858927232049</v>
      </c>
      <c r="H466">
        <v>2.57215769250046</v>
      </c>
      <c r="I466">
        <v>2.64056822565915</v>
      </c>
      <c r="J466">
        <v>2.61686115470218</v>
      </c>
      <c r="K466">
        <v>2.58867854794654</v>
      </c>
      <c r="L466">
        <v>2.63567361499531</v>
      </c>
      <c r="M466">
        <v>2.60759726847253</v>
      </c>
      <c r="N466">
        <v>2.68567777615829</v>
      </c>
      <c r="O466">
        <v>2.64697445001555</v>
      </c>
      <c r="P466">
        <v>2.60197844424925</v>
      </c>
      <c r="Q466">
        <v>2.60408704708772</v>
      </c>
      <c r="R466">
        <v>2.55732315356342</v>
      </c>
      <c r="S466">
        <v>2.5023739822497</v>
      </c>
      <c r="T466">
        <v>2.54879787026522</v>
      </c>
      <c r="U466">
        <v>2.62624905677871</v>
      </c>
      <c r="V466">
        <v>2.62733802627971</v>
      </c>
      <c r="W466">
        <v>2.63200482322828</v>
      </c>
      <c r="X466">
        <v>2.68638530535372</v>
      </c>
      <c r="Y466">
        <v>2.66143075744562</v>
      </c>
      <c r="Z466">
        <v>2.68769763472744</v>
      </c>
      <c r="AA466">
        <v>2.65571066014728</v>
      </c>
      <c r="AB466">
        <v>2.70353021951032</v>
      </c>
      <c r="AC466">
        <v>2.76707394913506</v>
      </c>
      <c r="AD466">
        <v>2.57185657613837</v>
      </c>
      <c r="AE466">
        <v>2.72941895952547</v>
      </c>
      <c r="AF466">
        <v>2.74087604739561</v>
      </c>
      <c r="AG466">
        <v>2.7705063378902</v>
      </c>
      <c r="AH466">
        <v>2.88624726057566</v>
      </c>
      <c r="AI466">
        <v>2.88927946448998</v>
      </c>
      <c r="AJ466">
        <v>2.8809725827987</v>
      </c>
      <c r="AK466">
        <v>3.02292401947098</v>
      </c>
      <c r="AL466">
        <v>2.99393589527741</v>
      </c>
      <c r="AM466">
        <v>2.84669302617799</v>
      </c>
      <c r="AN466">
        <v>3.02806649365043</v>
      </c>
      <c r="AO466">
        <v>3.0345971220324</v>
      </c>
      <c r="AP466">
        <v>3.09869056481128</v>
      </c>
      <c r="AQ466">
        <v>3.20928334183456</v>
      </c>
      <c r="AR466">
        <v>3.27415931820447</v>
      </c>
      <c r="AS466">
        <v>3.21618578750494</v>
      </c>
      <c r="AT466">
        <v>3.14520207392192</v>
      </c>
      <c r="AU466">
        <v>3.293735054655</v>
      </c>
      <c r="AV466">
        <v>3.29391009905281</v>
      </c>
      <c r="AW466">
        <v>3.3282037515987</v>
      </c>
      <c r="AX466">
        <v>3.33224888827786</v>
      </c>
      <c r="AY466">
        <v>3.41047570980285</v>
      </c>
      <c r="AZ466">
        <v>3.38291141652456</v>
      </c>
      <c r="BA466">
        <v>3.3319097597274</v>
      </c>
      <c r="BB466">
        <v>3.39979668069629</v>
      </c>
      <c r="BC466">
        <v>3.44284090425492</v>
      </c>
      <c r="BF466">
        <v>2.4858927232049</v>
      </c>
      <c r="BG466">
        <v>3.44284090425492</v>
      </c>
    </row>
    <row r="467" spans="1:57">
      <c r="A467" s="20" t="s">
        <v>194</v>
      </c>
      <c r="B467">
        <v>8</v>
      </c>
      <c r="C467">
        <v>1</v>
      </c>
      <c r="E467">
        <v>1</v>
      </c>
      <c r="F467" t="s">
        <v>141</v>
      </c>
      <c r="G467">
        <v>6.00706649063558</v>
      </c>
      <c r="H467">
        <v>5.99884522457768</v>
      </c>
      <c r="I467">
        <v>6.09334160896242</v>
      </c>
      <c r="J467">
        <v>6.09298927423057</v>
      </c>
      <c r="K467">
        <v>6.09089354889029</v>
      </c>
      <c r="L467">
        <v>6.08841567691396</v>
      </c>
      <c r="M467">
        <v>6.07851440076281</v>
      </c>
      <c r="N467">
        <v>6.06956937554837</v>
      </c>
      <c r="O467">
        <v>6.09663273658001</v>
      </c>
      <c r="P467">
        <v>6.04604905860237</v>
      </c>
      <c r="Q467">
        <v>6.05696331850791</v>
      </c>
      <c r="R467">
        <v>6.03114659900116</v>
      </c>
      <c r="S467">
        <v>6.0134638016826</v>
      </c>
      <c r="T467">
        <v>6.05577250038699</v>
      </c>
      <c r="U467">
        <v>6.03357982262679</v>
      </c>
      <c r="V467">
        <v>5.99867349074017</v>
      </c>
      <c r="W467">
        <v>6.02481716458133</v>
      </c>
      <c r="X467">
        <v>5.9955645223196</v>
      </c>
      <c r="Y467">
        <v>5.96446662449522</v>
      </c>
      <c r="Z467">
        <v>5.95641014282412</v>
      </c>
      <c r="AA467">
        <v>5.85475350156608</v>
      </c>
      <c r="AB467">
        <v>5.90246101510443</v>
      </c>
      <c r="AC467">
        <v>5.89840621595321</v>
      </c>
      <c r="AD467">
        <v>5.81894098664028</v>
      </c>
      <c r="AE467">
        <v>5.8357605782183</v>
      </c>
      <c r="AF467">
        <v>5.85472243070899</v>
      </c>
      <c r="AG467">
        <v>5.905772645548</v>
      </c>
      <c r="AH467">
        <v>5.91722537970573</v>
      </c>
      <c r="AI467">
        <v>5.89754922736722</v>
      </c>
      <c r="AJ467">
        <v>5.95330105267977</v>
      </c>
      <c r="AK467">
        <v>5.94447167987583</v>
      </c>
      <c r="AL467">
        <v>5.9581680947879</v>
      </c>
      <c r="AM467">
        <v>5.96685382771599</v>
      </c>
      <c r="AN467">
        <v>5.94912817451388</v>
      </c>
      <c r="AO467">
        <v>5.92855627533886</v>
      </c>
      <c r="AP467">
        <v>5.93455278216458</v>
      </c>
      <c r="AQ467">
        <v>5.89582255125251</v>
      </c>
      <c r="AR467">
        <v>5.9280378820669</v>
      </c>
      <c r="AS467">
        <v>5.92455995557912</v>
      </c>
      <c r="AT467">
        <v>5.92722227837963</v>
      </c>
      <c r="AU467">
        <v>5.92066403633161</v>
      </c>
      <c r="AV467">
        <v>5.89236525322484</v>
      </c>
      <c r="AW467">
        <v>5.90695127575382</v>
      </c>
      <c r="AX467">
        <v>5.97911225490655</v>
      </c>
      <c r="AY467">
        <v>5.83690780194137</v>
      </c>
      <c r="AZ467">
        <v>5.85159884935042</v>
      </c>
      <c r="BA467">
        <v>5.81090728668602</v>
      </c>
      <c r="BB467">
        <v>5.77347140013765</v>
      </c>
      <c r="BC467">
        <v>5.74128043216316</v>
      </c>
      <c r="BD467">
        <v>5.74128043216316</v>
      </c>
      <c r="BE467">
        <v>6.09663273658001</v>
      </c>
    </row>
    <row r="468" spans="1:59">
      <c r="A468" s="20" t="s">
        <v>193</v>
      </c>
      <c r="B468">
        <v>8</v>
      </c>
      <c r="C468">
        <v>2</v>
      </c>
      <c r="E468">
        <v>2</v>
      </c>
      <c r="F468" t="s">
        <v>141</v>
      </c>
      <c r="G468">
        <v>6.28247745083704</v>
      </c>
      <c r="H468">
        <v>6.2757638160207</v>
      </c>
      <c r="I468">
        <v>6.35504120075672</v>
      </c>
      <c r="J468">
        <v>6.36051949086018</v>
      </c>
      <c r="K468">
        <v>6.3399701973814</v>
      </c>
      <c r="L468">
        <v>6.33189375686555</v>
      </c>
      <c r="M468">
        <v>6.35938549876659</v>
      </c>
      <c r="N468">
        <v>6.4033566463561</v>
      </c>
      <c r="O468">
        <v>6.44234237875885</v>
      </c>
      <c r="P468">
        <v>6.40704677584311</v>
      </c>
      <c r="Q468">
        <v>6.43467665651673</v>
      </c>
      <c r="R468">
        <v>6.43745665857489</v>
      </c>
      <c r="S468">
        <v>6.42956216609214</v>
      </c>
      <c r="T468">
        <v>6.47663235867036</v>
      </c>
      <c r="U468">
        <v>6.48546798920868</v>
      </c>
      <c r="V468">
        <v>6.49812460884828</v>
      </c>
      <c r="W468">
        <v>6.52703618041838</v>
      </c>
      <c r="X468">
        <v>6.48768744627842</v>
      </c>
      <c r="Y468">
        <v>6.44158828712084</v>
      </c>
      <c r="Z468">
        <v>6.45177891845269</v>
      </c>
      <c r="AA468">
        <v>6.37807977338254</v>
      </c>
      <c r="AB468">
        <v>6.41587256207226</v>
      </c>
      <c r="AC468">
        <v>6.43988700297882</v>
      </c>
      <c r="AD468">
        <v>6.39161170604271</v>
      </c>
      <c r="AE468">
        <v>6.30489791613607</v>
      </c>
      <c r="AF468">
        <v>6.32144040671933</v>
      </c>
      <c r="AG468">
        <v>6.34211432854071</v>
      </c>
      <c r="AH468">
        <v>6.36245925809979</v>
      </c>
      <c r="AI468">
        <v>6.35018932746523</v>
      </c>
      <c r="AJ468">
        <v>6.39094505915217</v>
      </c>
      <c r="AK468">
        <v>6.40185957107584</v>
      </c>
      <c r="AL468">
        <v>6.42033865300666</v>
      </c>
      <c r="AM468">
        <v>6.44432249251444</v>
      </c>
      <c r="AN468">
        <v>6.39757131594067</v>
      </c>
      <c r="AO468">
        <v>6.37929405703581</v>
      </c>
      <c r="AP468">
        <v>6.34793950616686</v>
      </c>
      <c r="AQ468">
        <v>6.30450982610087</v>
      </c>
      <c r="AR468">
        <v>6.30675055225539</v>
      </c>
      <c r="AS468">
        <v>6.31877422118543</v>
      </c>
      <c r="AT468">
        <v>6.29186539196754</v>
      </c>
      <c r="AU468">
        <v>6.26333041711615</v>
      </c>
      <c r="AV468">
        <v>6.26500828096578</v>
      </c>
      <c r="AW468">
        <v>6.32451632076093</v>
      </c>
      <c r="AX468">
        <v>6.40468608978614</v>
      </c>
      <c r="AY468">
        <v>6.35535211796933</v>
      </c>
      <c r="AZ468">
        <v>6.35223489695729</v>
      </c>
      <c r="BA468">
        <v>6.35482738672322</v>
      </c>
      <c r="BB468">
        <v>6.24435160393882</v>
      </c>
      <c r="BC468">
        <v>6.18293418811732</v>
      </c>
      <c r="BF468">
        <v>6.18293418811732</v>
      </c>
      <c r="BG468">
        <v>6.52703618041838</v>
      </c>
    </row>
    <row r="469" spans="1:57">
      <c r="A469" s="20" t="s">
        <v>194</v>
      </c>
      <c r="B469">
        <v>9</v>
      </c>
      <c r="C469">
        <v>1</v>
      </c>
      <c r="E469">
        <v>1</v>
      </c>
      <c r="F469" t="s">
        <v>207</v>
      </c>
      <c r="G469">
        <v>6.12349452337798</v>
      </c>
      <c r="H469">
        <v>6.12929836418405</v>
      </c>
      <c r="I469">
        <v>6.13302031864606</v>
      </c>
      <c r="J469">
        <v>6.14781005096751</v>
      </c>
      <c r="K469">
        <v>6.16716012106946</v>
      </c>
      <c r="L469">
        <v>6.16816314398545</v>
      </c>
      <c r="M469">
        <v>6.22458719433265</v>
      </c>
      <c r="N469">
        <v>6.19989620918686</v>
      </c>
      <c r="O469">
        <v>6.17113879612053</v>
      </c>
      <c r="P469">
        <v>6.14478676950604</v>
      </c>
      <c r="Q469">
        <v>6.15811693205285</v>
      </c>
      <c r="R469">
        <v>6.10527839536696</v>
      </c>
      <c r="S469">
        <v>6.11816566129053</v>
      </c>
      <c r="T469">
        <v>6.07199681715843</v>
      </c>
      <c r="U469">
        <v>6.08514299775401</v>
      </c>
      <c r="V469">
        <v>6.09477698182129</v>
      </c>
      <c r="W469">
        <v>6.10021132916484</v>
      </c>
      <c r="X469">
        <v>6.07309159236293</v>
      </c>
      <c r="Y469">
        <v>6.08564946548795</v>
      </c>
      <c r="Z469">
        <v>6.09034631234818</v>
      </c>
      <c r="AA469">
        <v>6.11447788416855</v>
      </c>
      <c r="AB469">
        <v>6.14022009454968</v>
      </c>
      <c r="AC469">
        <v>6.12063548521516</v>
      </c>
      <c r="AD469">
        <v>6.14171553937363</v>
      </c>
      <c r="AE469">
        <v>6.17599414950706</v>
      </c>
      <c r="AF469">
        <v>6.15314120161704</v>
      </c>
      <c r="AG469">
        <v>6.16589055342567</v>
      </c>
      <c r="AH469">
        <v>6.18037583547805</v>
      </c>
      <c r="AI469">
        <v>6.15212254750518</v>
      </c>
      <c r="AJ469">
        <v>6.14285014202898</v>
      </c>
      <c r="AK469">
        <v>6.10024454153708</v>
      </c>
      <c r="AL469">
        <v>6.11076357384215</v>
      </c>
      <c r="AM469">
        <v>6.12050195537936</v>
      </c>
      <c r="AN469">
        <v>6.17272599282648</v>
      </c>
      <c r="AO469">
        <v>6.22316843124412</v>
      </c>
      <c r="AP469">
        <v>6.24526728590957</v>
      </c>
      <c r="AQ469">
        <v>6.24695004988543</v>
      </c>
      <c r="AR469">
        <v>6.23795859573716</v>
      </c>
      <c r="AS469">
        <v>6.2976316553407</v>
      </c>
      <c r="AT469">
        <v>6.30838925648419</v>
      </c>
      <c r="AU469">
        <v>6.31826358992352</v>
      </c>
      <c r="AV469">
        <v>6.34784596971267</v>
      </c>
      <c r="AW469">
        <v>6.37188207185772</v>
      </c>
      <c r="AX469">
        <v>6.43461616725268</v>
      </c>
      <c r="AY469">
        <v>6.45873159218333</v>
      </c>
      <c r="AZ469">
        <v>6.51236208544202</v>
      </c>
      <c r="BA469">
        <v>6.46712568611159</v>
      </c>
      <c r="BB469">
        <v>6.5131355863208</v>
      </c>
      <c r="BC469">
        <v>6.59599812555694</v>
      </c>
      <c r="BD469">
        <v>6.07199681715843</v>
      </c>
      <c r="BE469">
        <v>6.59599812555694</v>
      </c>
    </row>
    <row r="470" spans="1:59">
      <c r="A470" s="20" t="s">
        <v>193</v>
      </c>
      <c r="B470">
        <v>9</v>
      </c>
      <c r="C470">
        <v>2</v>
      </c>
      <c r="E470">
        <v>2</v>
      </c>
      <c r="F470" t="s">
        <v>207</v>
      </c>
      <c r="G470">
        <v>2.54483449875785</v>
      </c>
      <c r="H470">
        <v>2.5689927708179</v>
      </c>
      <c r="I470">
        <v>2.58873658883033</v>
      </c>
      <c r="J470">
        <v>2.62464390847829</v>
      </c>
      <c r="K470">
        <v>2.66195883488418</v>
      </c>
      <c r="L470">
        <v>2.6837977513416</v>
      </c>
      <c r="M470">
        <v>2.75945554292482</v>
      </c>
      <c r="N470">
        <v>2.75672105449037</v>
      </c>
      <c r="O470">
        <v>2.74707061782867</v>
      </c>
      <c r="P470">
        <v>2.74497370212208</v>
      </c>
      <c r="Q470">
        <v>2.77050148151161</v>
      </c>
      <c r="R470">
        <v>2.73350413075149</v>
      </c>
      <c r="S470">
        <v>2.76368609050266</v>
      </c>
      <c r="T470">
        <v>2.73200015127713</v>
      </c>
      <c r="U470">
        <v>2.76054831968153</v>
      </c>
      <c r="V470">
        <v>2.78638950140441</v>
      </c>
      <c r="W470">
        <v>2.80654626621664</v>
      </c>
      <c r="X470">
        <v>2.7946755314894</v>
      </c>
      <c r="Y470">
        <v>2.8223343851244</v>
      </c>
      <c r="Z470">
        <v>2.84493451747429</v>
      </c>
      <c r="AA470">
        <v>2.88351069114578</v>
      </c>
      <c r="AB470">
        <v>2.92852228151459</v>
      </c>
      <c r="AC470">
        <v>2.92065562762973</v>
      </c>
      <c r="AD470">
        <v>2.95236833667983</v>
      </c>
      <c r="AE470">
        <v>2.99746859945044</v>
      </c>
      <c r="AF470">
        <v>2.97708174747464</v>
      </c>
      <c r="AG470">
        <v>2.99861404118891</v>
      </c>
      <c r="AH470">
        <v>3.02838160946676</v>
      </c>
      <c r="AI470">
        <v>3.0111816156911</v>
      </c>
      <c r="AJ470">
        <v>3.01272074332249</v>
      </c>
      <c r="AK470">
        <v>2.98330991279368</v>
      </c>
      <c r="AL470">
        <v>3.00457227243232</v>
      </c>
      <c r="AM470">
        <v>3.02349298061099</v>
      </c>
      <c r="AN470">
        <v>3.08454737100779</v>
      </c>
      <c r="AO470">
        <v>3.16424271482542</v>
      </c>
      <c r="AP470">
        <v>3.19826799666382</v>
      </c>
      <c r="AQ470">
        <v>3.20417961047197</v>
      </c>
      <c r="AR470">
        <v>3.20380002601518</v>
      </c>
      <c r="AS470">
        <v>3.27290226174581</v>
      </c>
      <c r="AT470">
        <v>3.2911101534017</v>
      </c>
      <c r="AU470">
        <v>3.30563527839551</v>
      </c>
      <c r="AV470">
        <v>3.33871424659181</v>
      </c>
      <c r="AW470">
        <v>3.36204558184337</v>
      </c>
      <c r="AX470">
        <v>3.42530656311651</v>
      </c>
      <c r="AY470">
        <v>3.45528415717451</v>
      </c>
      <c r="AZ470">
        <v>3.51383139193888</v>
      </c>
      <c r="BA470">
        <v>3.47352510046643</v>
      </c>
      <c r="BB470">
        <v>3.52353724134083</v>
      </c>
      <c r="BC470">
        <v>3.60746502450796</v>
      </c>
      <c r="BF470">
        <v>2.54483449875785</v>
      </c>
      <c r="BG470">
        <v>3.60746502450796</v>
      </c>
    </row>
    <row r="471" spans="1:57">
      <c r="A471" s="20" t="s">
        <v>194</v>
      </c>
      <c r="B471">
        <v>10</v>
      </c>
      <c r="C471">
        <v>1</v>
      </c>
      <c r="E471">
        <v>1</v>
      </c>
      <c r="F471" t="s">
        <v>143</v>
      </c>
      <c r="G471">
        <v>6.32376666980606</v>
      </c>
      <c r="H471">
        <v>6.2447884252813</v>
      </c>
      <c r="I471">
        <v>6.24398894502966</v>
      </c>
      <c r="J471">
        <v>6.2843450550798</v>
      </c>
      <c r="K471">
        <v>6.29544903302454</v>
      </c>
      <c r="L471">
        <v>6.25820762723203</v>
      </c>
      <c r="M471">
        <v>6.3471060581446</v>
      </c>
      <c r="N471">
        <v>6.39854735705563</v>
      </c>
      <c r="O471">
        <v>6.36298764731927</v>
      </c>
      <c r="P471">
        <v>6.37835588088614</v>
      </c>
      <c r="Q471">
        <v>6.40332574411857</v>
      </c>
      <c r="R471">
        <v>6.40283033453325</v>
      </c>
      <c r="S471">
        <v>6.41641613030017</v>
      </c>
      <c r="T471">
        <v>6.34625811627144</v>
      </c>
      <c r="U471">
        <v>6.36210532973581</v>
      </c>
      <c r="V471">
        <v>6.49164544558194</v>
      </c>
      <c r="W471">
        <v>6.47516988191777</v>
      </c>
      <c r="X471">
        <v>6.56241617173063</v>
      </c>
      <c r="Y471">
        <v>6.61668224896601</v>
      </c>
      <c r="Z471">
        <v>6.56933705867561</v>
      </c>
      <c r="AA471">
        <v>6.52731319693364</v>
      </c>
      <c r="AB471">
        <v>6.53871994200071</v>
      </c>
      <c r="AC471">
        <v>6.53656458220052</v>
      </c>
      <c r="AD471">
        <v>6.74882161025094</v>
      </c>
      <c r="AE471">
        <v>6.73585124321611</v>
      </c>
      <c r="AF471">
        <v>6.78787941574879</v>
      </c>
      <c r="AG471">
        <v>6.59845341899404</v>
      </c>
      <c r="AH471">
        <v>6.72671119333612</v>
      </c>
      <c r="AI471">
        <v>6.70589450367512</v>
      </c>
      <c r="AJ471">
        <v>6.70883424425871</v>
      </c>
      <c r="AK471">
        <v>6.74742655544042</v>
      </c>
      <c r="AL471">
        <v>6.69720929061351</v>
      </c>
      <c r="AM471">
        <v>6.78431291270687</v>
      </c>
      <c r="AN471">
        <v>6.78953908564638</v>
      </c>
      <c r="AO471">
        <v>6.85947195229316</v>
      </c>
      <c r="AP471">
        <v>6.95044994394101</v>
      </c>
      <c r="AQ471">
        <v>6.98946059266367</v>
      </c>
      <c r="AR471">
        <v>6.99818008860971</v>
      </c>
      <c r="AS471">
        <v>7.02342529851943</v>
      </c>
      <c r="AT471">
        <v>7.07231832449791</v>
      </c>
      <c r="AU471">
        <v>7.06376462464819</v>
      </c>
      <c r="AV471">
        <v>7.13034762946203</v>
      </c>
      <c r="AW471">
        <v>7.14499177142771</v>
      </c>
      <c r="AX471">
        <v>7.17722638780329</v>
      </c>
      <c r="AY471">
        <v>7.12875325456155</v>
      </c>
      <c r="AZ471">
        <v>7.04111711983199</v>
      </c>
      <c r="BA471">
        <v>7.06120510339882</v>
      </c>
      <c r="BB471">
        <v>7.20497600467606</v>
      </c>
      <c r="BC471">
        <v>7.1985277417095</v>
      </c>
      <c r="BD471">
        <v>6.24398894502966</v>
      </c>
      <c r="BE471">
        <v>7.20497600467606</v>
      </c>
    </row>
    <row r="472" spans="1:59">
      <c r="A472" s="20" t="s">
        <v>193</v>
      </c>
      <c r="B472">
        <v>10</v>
      </c>
      <c r="C472">
        <v>2</v>
      </c>
      <c r="E472">
        <v>2</v>
      </c>
      <c r="F472" t="s">
        <v>143</v>
      </c>
      <c r="G472">
        <v>5.62723879629394</v>
      </c>
      <c r="H472">
        <v>5.52851277428237</v>
      </c>
      <c r="I472">
        <v>5.56064916862662</v>
      </c>
      <c r="J472">
        <v>5.64613135981648</v>
      </c>
      <c r="K472">
        <v>5.66636142351403</v>
      </c>
      <c r="L472">
        <v>5.66800176559326</v>
      </c>
      <c r="M472">
        <v>5.71175853459754</v>
      </c>
      <c r="N472">
        <v>5.78873779257141</v>
      </c>
      <c r="O472">
        <v>5.7628169743796</v>
      </c>
      <c r="P472">
        <v>5.77447509545416</v>
      </c>
      <c r="Q472">
        <v>5.84818482036926</v>
      </c>
      <c r="R472">
        <v>5.83441206815601</v>
      </c>
      <c r="S472">
        <v>5.85978475578931</v>
      </c>
      <c r="T472">
        <v>5.82892436441914</v>
      </c>
      <c r="U472">
        <v>5.92228857258943</v>
      </c>
      <c r="V472">
        <v>6.03671235551316</v>
      </c>
      <c r="W472">
        <v>5.97650404982109</v>
      </c>
      <c r="X472">
        <v>5.91417156425436</v>
      </c>
      <c r="Y472">
        <v>5.97749911731541</v>
      </c>
      <c r="Z472">
        <v>6.01245872262205</v>
      </c>
      <c r="AA472">
        <v>5.93141368834273</v>
      </c>
      <c r="AB472">
        <v>5.9565931105619</v>
      </c>
      <c r="AC472">
        <v>5.94670190909623</v>
      </c>
      <c r="AD472">
        <v>6.12771458649812</v>
      </c>
      <c r="AE472">
        <v>6.08129203485576</v>
      </c>
      <c r="AF472">
        <v>6.11887542294883</v>
      </c>
      <c r="AG472">
        <v>6.04273411845373</v>
      </c>
      <c r="AH472">
        <v>6.09999137066979</v>
      </c>
      <c r="AI472">
        <v>6.14148525381303</v>
      </c>
      <c r="AJ472">
        <v>6.15470825310191</v>
      </c>
      <c r="AK472">
        <v>6.19371107665217</v>
      </c>
      <c r="AL472">
        <v>6.200581591293</v>
      </c>
      <c r="AM472">
        <v>6.27902971663085</v>
      </c>
      <c r="AN472">
        <v>6.26839480083058</v>
      </c>
      <c r="AO472">
        <v>6.28749239863103</v>
      </c>
      <c r="AP472">
        <v>6.31425036659514</v>
      </c>
      <c r="AQ472">
        <v>6.30686247212186</v>
      </c>
      <c r="AR472">
        <v>6.302196178137</v>
      </c>
      <c r="AS472">
        <v>6.31843431069257</v>
      </c>
      <c r="AT472">
        <v>6.35653513505055</v>
      </c>
      <c r="AU472">
        <v>6.35730320160203</v>
      </c>
      <c r="AV472">
        <v>6.35026920332801</v>
      </c>
      <c r="AW472">
        <v>6.43592659622705</v>
      </c>
      <c r="AX472">
        <v>6.46684254405236</v>
      </c>
      <c r="AY472">
        <v>6.43868804877006</v>
      </c>
      <c r="AZ472">
        <v>6.51209081508854</v>
      </c>
      <c r="BA472">
        <v>6.42439147341072</v>
      </c>
      <c r="BB472">
        <v>6.51762849608212</v>
      </c>
      <c r="BC472">
        <v>6.58027827785886</v>
      </c>
      <c r="BF472">
        <v>5.52851277428237</v>
      </c>
      <c r="BG472">
        <v>6.58027827785886</v>
      </c>
    </row>
    <row r="473" spans="1:57">
      <c r="A473" s="20" t="s">
        <v>194</v>
      </c>
      <c r="B473">
        <v>11</v>
      </c>
      <c r="C473">
        <v>1</v>
      </c>
      <c r="E473">
        <v>1</v>
      </c>
      <c r="F473" t="s">
        <v>208</v>
      </c>
      <c r="G473">
        <v>6.21735260665325</v>
      </c>
      <c r="H473">
        <v>6.34890412401354</v>
      </c>
      <c r="I473">
        <v>6.35784965710873</v>
      </c>
      <c r="J473">
        <v>6.4254373328389</v>
      </c>
      <c r="K473">
        <v>6.3934013289064</v>
      </c>
      <c r="L473">
        <v>6.42071009830028</v>
      </c>
      <c r="M473">
        <v>6.3619529823988</v>
      </c>
      <c r="N473">
        <v>6.40673808491402</v>
      </c>
      <c r="O473">
        <v>6.21971982962032</v>
      </c>
      <c r="P473">
        <v>6.36511217401472</v>
      </c>
      <c r="Q473">
        <v>6.13811953596986</v>
      </c>
      <c r="R473">
        <v>5.83628352285589</v>
      </c>
      <c r="S473">
        <v>5.95325158259482</v>
      </c>
      <c r="T473">
        <v>6.03333754950583</v>
      </c>
      <c r="U473">
        <v>5.94399824687</v>
      </c>
      <c r="V473">
        <v>5.84543118652007</v>
      </c>
      <c r="W473">
        <v>5.86324948811069</v>
      </c>
      <c r="X473">
        <v>5.92056768232559</v>
      </c>
      <c r="Y473">
        <v>5.94748606056549</v>
      </c>
      <c r="Z473">
        <v>6.00958299431142</v>
      </c>
      <c r="AA473">
        <v>6.05566190089966</v>
      </c>
      <c r="AB473">
        <v>5.9020579593924</v>
      </c>
      <c r="AC473">
        <v>5.84088978313899</v>
      </c>
      <c r="AD473">
        <v>5.81315739371367</v>
      </c>
      <c r="AE473">
        <v>5.74211626979125</v>
      </c>
      <c r="AF473">
        <v>5.72271771240676</v>
      </c>
      <c r="AG473">
        <v>5.77094749402056</v>
      </c>
      <c r="AH473">
        <v>5.74960939932055</v>
      </c>
      <c r="AI473">
        <v>5.66815529701305</v>
      </c>
      <c r="AJ473">
        <v>5.8936628401</v>
      </c>
      <c r="AK473">
        <v>5.83794054775237</v>
      </c>
      <c r="AL473">
        <v>5.76985490647034</v>
      </c>
      <c r="AM473">
        <v>5.66043473852847</v>
      </c>
      <c r="AN473">
        <v>5.69821142960675</v>
      </c>
      <c r="AO473">
        <v>5.6994370033967</v>
      </c>
      <c r="AP473">
        <v>5.69083816500579</v>
      </c>
      <c r="AQ473">
        <v>5.66293377037753</v>
      </c>
      <c r="AR473">
        <v>5.6094444589631</v>
      </c>
      <c r="AS473">
        <v>5.60774497728047</v>
      </c>
      <c r="AT473">
        <v>5.61792280295735</v>
      </c>
      <c r="AU473">
        <v>5.59494051258908</v>
      </c>
      <c r="AV473">
        <v>5.54298754840653</v>
      </c>
      <c r="AW473">
        <v>5.5621887903061</v>
      </c>
      <c r="AX473">
        <v>5.55162555967375</v>
      </c>
      <c r="AY473">
        <v>5.56708725365183</v>
      </c>
      <c r="AZ473">
        <v>5.56913068550206</v>
      </c>
      <c r="BA473">
        <v>5.65240411551305</v>
      </c>
      <c r="BB473">
        <v>5.6005236279711</v>
      </c>
      <c r="BC473">
        <v>5.59792657361073</v>
      </c>
      <c r="BD473">
        <v>5.54298754840653</v>
      </c>
      <c r="BE473">
        <v>6.4254373328389</v>
      </c>
    </row>
    <row r="474" spans="1:59">
      <c r="A474" s="20" t="s">
        <v>193</v>
      </c>
      <c r="B474">
        <v>11</v>
      </c>
      <c r="C474">
        <v>2</v>
      </c>
      <c r="E474">
        <v>2</v>
      </c>
      <c r="F474" t="s">
        <v>208</v>
      </c>
      <c r="G474">
        <v>5.29962777156472</v>
      </c>
      <c r="H474">
        <v>5.43731526017326</v>
      </c>
      <c r="I474">
        <v>5.46093520419772</v>
      </c>
      <c r="J474">
        <v>5.53583007036892</v>
      </c>
      <c r="K474">
        <v>5.51535536029976</v>
      </c>
      <c r="L474">
        <v>5.55123284660771</v>
      </c>
      <c r="M474">
        <v>5.49782639383248</v>
      </c>
      <c r="N474">
        <v>5.50187149428944</v>
      </c>
      <c r="O474">
        <v>5.35994284385892</v>
      </c>
      <c r="P474">
        <v>5.49644624083608</v>
      </c>
      <c r="Q474">
        <v>5.21918201004513</v>
      </c>
      <c r="R474">
        <v>4.95045047500398</v>
      </c>
      <c r="S474">
        <v>5.00477560115399</v>
      </c>
      <c r="T474">
        <v>5.02121253687968</v>
      </c>
      <c r="U474">
        <v>4.85894673042342</v>
      </c>
      <c r="V474">
        <v>4.71036924949883</v>
      </c>
      <c r="W474">
        <v>4.69359005467762</v>
      </c>
      <c r="X474">
        <v>4.71465441882978</v>
      </c>
      <c r="Y474">
        <v>4.73927974401264</v>
      </c>
      <c r="Z474">
        <v>4.8197393894138</v>
      </c>
      <c r="AA474">
        <v>4.92335152413268</v>
      </c>
      <c r="AB474">
        <v>4.82248543118264</v>
      </c>
      <c r="AC474">
        <v>4.84944632888549</v>
      </c>
      <c r="AD474">
        <v>4.88925525280775</v>
      </c>
      <c r="AE474">
        <v>4.85518861463328</v>
      </c>
      <c r="AF474">
        <v>4.87265400121347</v>
      </c>
      <c r="AG474">
        <v>4.94235244162442</v>
      </c>
      <c r="AH474">
        <v>4.94062281831279</v>
      </c>
      <c r="AI474">
        <v>4.88744657636554</v>
      </c>
      <c r="AJ474">
        <v>5.12256059957283</v>
      </c>
      <c r="AK474">
        <v>5.11690656460507</v>
      </c>
      <c r="AL474">
        <v>5.03467803989055</v>
      </c>
      <c r="AM474">
        <v>4.95370500620266</v>
      </c>
      <c r="AN474">
        <v>5.08130205178288</v>
      </c>
      <c r="AO474">
        <v>5.15569095951373</v>
      </c>
      <c r="AP474">
        <v>5.18593872786477</v>
      </c>
      <c r="AQ474">
        <v>5.13946684712816</v>
      </c>
      <c r="AR474">
        <v>5.16464383372931</v>
      </c>
      <c r="AS474">
        <v>5.14799756805853</v>
      </c>
      <c r="AT474">
        <v>5.19138090955525</v>
      </c>
      <c r="AU474">
        <v>5.22358954370213</v>
      </c>
      <c r="AV474">
        <v>5.30344585128268</v>
      </c>
      <c r="AW474">
        <v>5.30868721309645</v>
      </c>
      <c r="AX474">
        <v>5.28572029122263</v>
      </c>
      <c r="AY474">
        <v>5.32711223649155</v>
      </c>
      <c r="AZ474">
        <v>5.39324392911446</v>
      </c>
      <c r="BA474">
        <v>5.45150865192472</v>
      </c>
      <c r="BB474">
        <v>5.45806401551623</v>
      </c>
      <c r="BC474">
        <v>5.43748509121032</v>
      </c>
      <c r="BF474">
        <v>4.69359005467762</v>
      </c>
      <c r="BG474">
        <v>5.55123284660771</v>
      </c>
    </row>
    <row r="475" spans="1:57">
      <c r="A475" s="20" t="s">
        <v>194</v>
      </c>
      <c r="B475">
        <v>12</v>
      </c>
      <c r="C475">
        <v>1</v>
      </c>
      <c r="E475">
        <v>1</v>
      </c>
      <c r="F475" t="s">
        <v>209</v>
      </c>
      <c r="G475">
        <v>5.81401495047098</v>
      </c>
      <c r="H475">
        <v>5.81647701546269</v>
      </c>
      <c r="I475">
        <v>5.80625373783025</v>
      </c>
      <c r="J475">
        <v>5.81667371195464</v>
      </c>
      <c r="K475">
        <v>5.80612934408027</v>
      </c>
      <c r="L475">
        <v>5.808634221239</v>
      </c>
      <c r="M475">
        <v>5.81256919489478</v>
      </c>
      <c r="N475">
        <v>5.80771773711036</v>
      </c>
      <c r="O475">
        <v>5.8179470999167</v>
      </c>
      <c r="P475">
        <v>5.82436608833794</v>
      </c>
      <c r="Q475">
        <v>5.77366005374838</v>
      </c>
      <c r="R475">
        <v>5.74922807502213</v>
      </c>
      <c r="S475">
        <v>5.70008294489111</v>
      </c>
      <c r="T475">
        <v>5.66695640486889</v>
      </c>
      <c r="U475">
        <v>5.61462251550302</v>
      </c>
      <c r="V475">
        <v>5.65704567165545</v>
      </c>
      <c r="W475">
        <v>5.66455210098859</v>
      </c>
      <c r="X475">
        <v>5.64764357215009</v>
      </c>
      <c r="Y475">
        <v>5.72434245219012</v>
      </c>
      <c r="Z475">
        <v>5.79466802434682</v>
      </c>
      <c r="AA475">
        <v>5.75104372676386</v>
      </c>
      <c r="AB475">
        <v>5.7264554206462</v>
      </c>
      <c r="AC475">
        <v>5.76450250762014</v>
      </c>
      <c r="AD475">
        <v>5.63762091073623</v>
      </c>
      <c r="AE475">
        <v>5.55749489565296</v>
      </c>
      <c r="AF475">
        <v>5.63019056171464</v>
      </c>
      <c r="AG475">
        <v>5.55712657164753</v>
      </c>
      <c r="AH475">
        <v>5.55402428216785</v>
      </c>
      <c r="AI475">
        <v>5.54129657449826</v>
      </c>
      <c r="AJ475">
        <v>5.54021658070622</v>
      </c>
      <c r="AK475">
        <v>5.54469350379123</v>
      </c>
      <c r="AL475">
        <v>5.4577068363368</v>
      </c>
      <c r="AM475" t="e">
        <v>#DIV/0!</v>
      </c>
      <c r="AN475" t="e">
        <v>#DIV/0!</v>
      </c>
      <c r="AO475" t="e">
        <v>#DIV/0!</v>
      </c>
      <c r="AP475" t="e">
        <v>#DIV/0!</v>
      </c>
      <c r="AQ475" t="e">
        <v>#DIV/0!</v>
      </c>
      <c r="AR475" t="e">
        <v>#DIV/0!</v>
      </c>
      <c r="AS475" t="e">
        <v>#DIV/0!</v>
      </c>
      <c r="AT475" t="e">
        <v>#DIV/0!</v>
      </c>
      <c r="AU475" t="e">
        <v>#DIV/0!</v>
      </c>
      <c r="AV475" t="e">
        <v>#DIV/0!</v>
      </c>
      <c r="AW475" t="e">
        <v>#DIV/0!</v>
      </c>
      <c r="AX475" t="e">
        <v>#DIV/0!</v>
      </c>
      <c r="AY475" t="e">
        <v>#DIV/0!</v>
      </c>
      <c r="AZ475" t="e">
        <v>#DIV/0!</v>
      </c>
      <c r="BA475" t="e">
        <v>#DIV/0!</v>
      </c>
      <c r="BB475" t="e">
        <v>#DIV/0!</v>
      </c>
      <c r="BC475" t="e">
        <v>#DIV/0!</v>
      </c>
      <c r="BD475">
        <f>MIN(G475:AL475)</f>
        <v>5.4577068363368</v>
      </c>
      <c r="BE475">
        <f>MAX(G475:AL475)</f>
        <v>5.82436608833794</v>
      </c>
    </row>
    <row r="476" spans="1:59">
      <c r="A476" s="20" t="s">
        <v>193</v>
      </c>
      <c r="B476">
        <v>12</v>
      </c>
      <c r="C476">
        <v>2</v>
      </c>
      <c r="E476">
        <v>2</v>
      </c>
      <c r="F476" t="s">
        <v>209</v>
      </c>
      <c r="G476">
        <v>4.02433436871471</v>
      </c>
      <c r="H476">
        <v>4.04028864854014</v>
      </c>
      <c r="I476">
        <v>4.05022366871694</v>
      </c>
      <c r="J476">
        <v>4.08149228376781</v>
      </c>
      <c r="K476">
        <v>4.09117559303592</v>
      </c>
      <c r="L476">
        <v>4.11387846943708</v>
      </c>
      <c r="M476">
        <v>4.13775187134792</v>
      </c>
      <c r="N476">
        <v>4.15263097221012</v>
      </c>
      <c r="O476">
        <v>4.183375473929</v>
      </c>
      <c r="P476">
        <v>4.21106640156304</v>
      </c>
      <c r="Q476">
        <v>4.18309905348123</v>
      </c>
      <c r="R476">
        <v>4.18933513101098</v>
      </c>
      <c r="S476">
        <v>4.18498656999219</v>
      </c>
      <c r="T476">
        <v>4.17602292218071</v>
      </c>
      <c r="U476">
        <v>4.15779676611426</v>
      </c>
      <c r="V476">
        <v>4.22110710807333</v>
      </c>
      <c r="W476">
        <v>4.24393262597478</v>
      </c>
      <c r="X476">
        <v>4.23464487217027</v>
      </c>
      <c r="Y476">
        <v>4.32093730288581</v>
      </c>
      <c r="Z476">
        <v>4.39735381171988</v>
      </c>
      <c r="AA476">
        <v>4.38234735828716</v>
      </c>
      <c r="AB476">
        <v>4.38206855185453</v>
      </c>
      <c r="AC476">
        <v>4.44141916769246</v>
      </c>
      <c r="AD476">
        <v>4.35124735404898</v>
      </c>
      <c r="AE476">
        <v>4.30445266327781</v>
      </c>
      <c r="AF476">
        <v>4.41271132195926</v>
      </c>
      <c r="AG476">
        <v>4.37955997326752</v>
      </c>
      <c r="AH476">
        <v>4.40888975629294</v>
      </c>
      <c r="AI476">
        <v>4.43687427105301</v>
      </c>
      <c r="AJ476">
        <v>4.46990215768395</v>
      </c>
      <c r="AK476">
        <v>4.51840838376216</v>
      </c>
      <c r="AL476">
        <v>4.46734996839252</v>
      </c>
      <c r="AM476" t="e">
        <v>#DIV/0!</v>
      </c>
      <c r="AN476" t="e">
        <v>#DIV/0!</v>
      </c>
      <c r="AO476" t="e">
        <v>#DIV/0!</v>
      </c>
      <c r="AP476" t="e">
        <v>#DIV/0!</v>
      </c>
      <c r="AQ476" t="e">
        <v>#DIV/0!</v>
      </c>
      <c r="AR476" t="e">
        <v>#DIV/0!</v>
      </c>
      <c r="AS476" t="e">
        <v>#DIV/0!</v>
      </c>
      <c r="AT476" t="e">
        <v>#DIV/0!</v>
      </c>
      <c r="AU476" t="e">
        <v>#DIV/0!</v>
      </c>
      <c r="AV476" t="e">
        <v>#DIV/0!</v>
      </c>
      <c r="AW476" t="e">
        <v>#DIV/0!</v>
      </c>
      <c r="AX476" t="e">
        <v>#DIV/0!</v>
      </c>
      <c r="AY476" t="e">
        <v>#DIV/0!</v>
      </c>
      <c r="AZ476" t="e">
        <v>#DIV/0!</v>
      </c>
      <c r="BA476" t="e">
        <v>#DIV/0!</v>
      </c>
      <c r="BB476" t="e">
        <v>#DIV/0!</v>
      </c>
      <c r="BC476" t="e">
        <v>#DIV/0!</v>
      </c>
      <c r="BF476">
        <f>MIN(G476:AL476)</f>
        <v>4.02433436871471</v>
      </c>
      <c r="BG476">
        <f>MAX(G476:AL476)</f>
        <v>4.51840838376216</v>
      </c>
    </row>
    <row r="477" spans="1:57">
      <c r="A477" s="20" t="s">
        <v>194</v>
      </c>
      <c r="B477">
        <v>13</v>
      </c>
      <c r="C477">
        <v>1</v>
      </c>
      <c r="E477">
        <v>1</v>
      </c>
      <c r="F477" t="s">
        <v>146</v>
      </c>
      <c r="G477">
        <v>5.4274986097584</v>
      </c>
      <c r="H477">
        <v>5.38294774901619</v>
      </c>
      <c r="I477">
        <v>5.37076531310762</v>
      </c>
      <c r="J477">
        <v>5.32929308602562</v>
      </c>
      <c r="K477">
        <v>5.26971474448679</v>
      </c>
      <c r="L477">
        <v>5.29420176621435</v>
      </c>
      <c r="M477">
        <v>5.28525267233074</v>
      </c>
      <c r="N477">
        <v>5.29216469074927</v>
      </c>
      <c r="O477">
        <v>5.30343948725566</v>
      </c>
      <c r="P477">
        <v>5.28312584726716</v>
      </c>
      <c r="Q477">
        <v>5.27321382132213</v>
      </c>
      <c r="R477">
        <v>5.27329336711569</v>
      </c>
      <c r="S477">
        <v>5.21432438878836</v>
      </c>
      <c r="T477">
        <v>5.22131194240453</v>
      </c>
      <c r="U477">
        <v>5.15129915827658</v>
      </c>
      <c r="V477">
        <v>5.18734780109016</v>
      </c>
      <c r="W477">
        <v>5.07467485537033</v>
      </c>
      <c r="X477">
        <v>5.03724612913932</v>
      </c>
      <c r="Y477">
        <v>5.23297600220969</v>
      </c>
      <c r="Z477">
        <v>5.42687547537238</v>
      </c>
      <c r="AA477">
        <v>5.35829269039507</v>
      </c>
      <c r="AB477">
        <v>5.33971734526375</v>
      </c>
      <c r="AC477">
        <v>5.46985696262754</v>
      </c>
      <c r="AD477">
        <v>5.53112832326438</v>
      </c>
      <c r="AE477">
        <v>5.64598214360153</v>
      </c>
      <c r="AF477">
        <v>5.66283646450982</v>
      </c>
      <c r="AG477">
        <v>5.61590377402823</v>
      </c>
      <c r="AH477">
        <v>5.58549005002402</v>
      </c>
      <c r="AI477">
        <v>5.70630337928283</v>
      </c>
      <c r="AJ477">
        <v>5.63590750241979</v>
      </c>
      <c r="AK477">
        <v>5.31234091574647</v>
      </c>
      <c r="AL477">
        <v>5.35084027114715</v>
      </c>
      <c r="AM477">
        <v>5.29055536121255</v>
      </c>
      <c r="AN477">
        <v>5.31666836050208</v>
      </c>
      <c r="AO477">
        <v>5.36912525655855</v>
      </c>
      <c r="AP477">
        <v>5.24364586349142</v>
      </c>
      <c r="AQ477">
        <v>5.2595569248121</v>
      </c>
      <c r="AR477">
        <v>5.24843456020796</v>
      </c>
      <c r="AS477">
        <v>5.23447170371344</v>
      </c>
      <c r="AT477">
        <v>5.29043228357582</v>
      </c>
      <c r="AU477">
        <v>5.27946428828745</v>
      </c>
      <c r="AV477">
        <v>5.39021732363163</v>
      </c>
      <c r="AW477">
        <v>5.36144360055487</v>
      </c>
      <c r="AX477">
        <v>5.30761920806381</v>
      </c>
      <c r="AY477">
        <v>5.30770892514416</v>
      </c>
      <c r="AZ477">
        <v>5.43747942888121</v>
      </c>
      <c r="BA477">
        <v>5.56108489167139</v>
      </c>
      <c r="BB477">
        <v>5.5264593936528</v>
      </c>
      <c r="BC477">
        <v>5.25601952244598</v>
      </c>
      <c r="BD477">
        <v>5.03724612913932</v>
      </c>
      <c r="BE477">
        <v>5.70630337928283</v>
      </c>
    </row>
    <row r="478" spans="1:59">
      <c r="A478" s="20" t="s">
        <v>193</v>
      </c>
      <c r="B478">
        <v>13</v>
      </c>
      <c r="C478">
        <v>2</v>
      </c>
      <c r="E478">
        <v>2</v>
      </c>
      <c r="F478" t="s">
        <v>146</v>
      </c>
      <c r="G478">
        <v>1.72645153972753</v>
      </c>
      <c r="H478">
        <v>1.75251824619927</v>
      </c>
      <c r="I478">
        <v>1.78478757286153</v>
      </c>
      <c r="J478">
        <v>1.80649424740107</v>
      </c>
      <c r="K478">
        <v>1.82532599420103</v>
      </c>
      <c r="L478">
        <v>1.90486510248994</v>
      </c>
      <c r="M478">
        <v>1.94808638071099</v>
      </c>
      <c r="N478">
        <v>2.020580300786</v>
      </c>
      <c r="O478">
        <v>2.09340529996586</v>
      </c>
      <c r="P478">
        <v>2.13107122736091</v>
      </c>
      <c r="Q478">
        <v>2.17596743791087</v>
      </c>
      <c r="R478">
        <v>2.22792213360321</v>
      </c>
      <c r="S478">
        <v>2.23031441209497</v>
      </c>
      <c r="T478">
        <v>2.2951138471019</v>
      </c>
      <c r="U478">
        <v>2.31117567174519</v>
      </c>
      <c r="V478">
        <v>2.42643523960947</v>
      </c>
      <c r="W478">
        <v>2.40470331587685</v>
      </c>
      <c r="X478">
        <v>2.45860130169093</v>
      </c>
      <c r="Y478">
        <v>2.73047351737341</v>
      </c>
      <c r="Z478">
        <v>2.9727195581308</v>
      </c>
      <c r="AA478">
        <v>2.93914983315596</v>
      </c>
      <c r="AB478">
        <v>2.94603107067225</v>
      </c>
      <c r="AC478">
        <v>3.10106823965777</v>
      </c>
      <c r="AD478">
        <v>3.19436957276166</v>
      </c>
      <c r="AE478">
        <v>3.35552790859808</v>
      </c>
      <c r="AF478">
        <v>3.43091451468119</v>
      </c>
      <c r="AG478">
        <v>3.45956174614845</v>
      </c>
      <c r="AH478">
        <v>3.49981335772997</v>
      </c>
      <c r="AI478">
        <v>3.68582977611896</v>
      </c>
      <c r="AJ478">
        <v>3.66239516676502</v>
      </c>
      <c r="AK478">
        <v>3.34268752595499</v>
      </c>
      <c r="AL478">
        <v>3.37129861435417</v>
      </c>
      <c r="AM478">
        <v>3.30504151468782</v>
      </c>
      <c r="AN478">
        <v>3.34069216432985</v>
      </c>
      <c r="AO478">
        <v>3.37808059669157</v>
      </c>
      <c r="AP478">
        <v>3.26220726219319</v>
      </c>
      <c r="AQ478">
        <v>3.29284575689729</v>
      </c>
      <c r="AR478">
        <v>3.32024808408965</v>
      </c>
      <c r="AS478">
        <v>3.30460140225601</v>
      </c>
      <c r="AT478">
        <v>3.35508539382586</v>
      </c>
      <c r="AU478">
        <v>3.31662206873861</v>
      </c>
      <c r="AV478">
        <v>3.43575303683427</v>
      </c>
      <c r="AW478">
        <v>3.43061434054178</v>
      </c>
      <c r="AX478">
        <v>3.39247221431005</v>
      </c>
      <c r="AY478">
        <v>3.41136044401646</v>
      </c>
      <c r="AZ478">
        <v>3.5577710699458</v>
      </c>
      <c r="BA478">
        <v>3.7043785109257</v>
      </c>
      <c r="BB478">
        <v>3.69184746522128</v>
      </c>
      <c r="BC478">
        <v>3.4422355654903</v>
      </c>
      <c r="BF478">
        <v>1.72645153972753</v>
      </c>
      <c r="BG478">
        <v>3.7043785109257</v>
      </c>
    </row>
    <row r="479" spans="1:57">
      <c r="A479" s="20" t="s">
        <v>194</v>
      </c>
      <c r="B479">
        <v>14</v>
      </c>
      <c r="C479">
        <v>1</v>
      </c>
      <c r="E479">
        <v>1</v>
      </c>
      <c r="F479" t="s">
        <v>147</v>
      </c>
      <c r="G479">
        <v>6.16021451437757</v>
      </c>
      <c r="H479">
        <v>6.19250985593809</v>
      </c>
      <c r="I479">
        <v>6.20596747123475</v>
      </c>
      <c r="J479">
        <v>6.22166315289587</v>
      </c>
      <c r="K479">
        <v>6.24179966912944</v>
      </c>
      <c r="L479">
        <v>6.26586066353204</v>
      </c>
      <c r="M479">
        <v>6.29110469999994</v>
      </c>
      <c r="N479">
        <v>6.32461037225876</v>
      </c>
      <c r="O479">
        <v>6.32078119688864</v>
      </c>
      <c r="P479">
        <v>6.35017304154584</v>
      </c>
      <c r="Q479">
        <v>6.38346384858462</v>
      </c>
      <c r="R479">
        <v>6.4055899174353</v>
      </c>
      <c r="S479">
        <v>6.43242524179007</v>
      </c>
      <c r="T479">
        <v>6.44960298511708</v>
      </c>
      <c r="U479">
        <v>6.46058730238703</v>
      </c>
      <c r="V479">
        <v>6.49150929888365</v>
      </c>
      <c r="W479">
        <v>6.57231582136105</v>
      </c>
      <c r="X479">
        <v>6.63852364948414</v>
      </c>
      <c r="Y479">
        <v>6.68536440041979</v>
      </c>
      <c r="Z479">
        <v>6.73045708395319</v>
      </c>
      <c r="AA479">
        <v>6.70412165775728</v>
      </c>
      <c r="AB479">
        <v>6.72822980949018</v>
      </c>
      <c r="AC479">
        <v>6.74998336392118</v>
      </c>
      <c r="AD479">
        <v>6.76539118547351</v>
      </c>
      <c r="AE479">
        <v>6.76896076065825</v>
      </c>
      <c r="AF479">
        <v>6.81285726912607</v>
      </c>
      <c r="AG479">
        <v>6.82976194050452</v>
      </c>
      <c r="AH479">
        <v>6.87038261323439</v>
      </c>
      <c r="AI479">
        <v>6.87607923696946</v>
      </c>
      <c r="AJ479">
        <v>6.8743683375006</v>
      </c>
      <c r="AK479">
        <v>6.96847039444146</v>
      </c>
      <c r="AL479">
        <v>6.93482107986739</v>
      </c>
      <c r="AM479">
        <v>6.91051812547107</v>
      </c>
      <c r="AN479">
        <v>6.93209939880021</v>
      </c>
      <c r="AO479">
        <v>6.93325671939406</v>
      </c>
      <c r="AP479">
        <v>6.98351760299707</v>
      </c>
      <c r="AQ479">
        <v>7.01855952206106</v>
      </c>
      <c r="AR479">
        <v>7.06002449070969</v>
      </c>
      <c r="AS479">
        <v>7.06317164101213</v>
      </c>
      <c r="AT479">
        <v>7.0903344515436</v>
      </c>
      <c r="AU479">
        <v>7.0751406408495</v>
      </c>
      <c r="AV479">
        <v>7.08845378731911</v>
      </c>
      <c r="AW479">
        <v>7.10348489450016</v>
      </c>
      <c r="AX479">
        <v>7.11328053560773</v>
      </c>
      <c r="AY479">
        <v>7.1420646858583</v>
      </c>
      <c r="AZ479">
        <v>7.15523215383481</v>
      </c>
      <c r="BA479">
        <v>7.17822363563748</v>
      </c>
      <c r="BB479">
        <v>7.21510380388138</v>
      </c>
      <c r="BC479">
        <v>7.3307433781409</v>
      </c>
      <c r="BD479">
        <v>6.16021451437757</v>
      </c>
      <c r="BE479">
        <v>7.3307433781409</v>
      </c>
    </row>
    <row r="480" spans="1:59">
      <c r="A480" s="20" t="s">
        <v>193</v>
      </c>
      <c r="B480">
        <v>14</v>
      </c>
      <c r="C480">
        <v>2</v>
      </c>
      <c r="E480">
        <v>2</v>
      </c>
      <c r="F480" t="s">
        <v>147</v>
      </c>
      <c r="G480">
        <v>2.98733745326453</v>
      </c>
      <c r="H480">
        <v>3.01485266718154</v>
      </c>
      <c r="I480">
        <v>3.02065807591873</v>
      </c>
      <c r="J480">
        <v>3.03192326480053</v>
      </c>
      <c r="K480">
        <v>3.04748895133272</v>
      </c>
      <c r="L480">
        <v>3.06493913431579</v>
      </c>
      <c r="M480">
        <v>3.0911709931201</v>
      </c>
      <c r="N480">
        <v>3.12347683238951</v>
      </c>
      <c r="O480">
        <v>3.12970370323565</v>
      </c>
      <c r="P480">
        <v>3.16885560686434</v>
      </c>
      <c r="Q480">
        <v>3.1923687452247</v>
      </c>
      <c r="R480">
        <v>3.22009509920907</v>
      </c>
      <c r="S480">
        <v>3.2515938840707</v>
      </c>
      <c r="T480">
        <v>3.26811766889467</v>
      </c>
      <c r="U480">
        <v>3.27517569311573</v>
      </c>
      <c r="V480">
        <v>3.31555119358972</v>
      </c>
      <c r="W480">
        <v>3.3894158165109</v>
      </c>
      <c r="X480">
        <v>3.44921150051958</v>
      </c>
      <c r="Y480">
        <v>3.50087191614869</v>
      </c>
      <c r="Z480">
        <v>3.5394545346251</v>
      </c>
      <c r="AA480">
        <v>3.51921944068621</v>
      </c>
      <c r="AB480">
        <v>3.54305792329738</v>
      </c>
      <c r="AC480">
        <v>3.56908292893337</v>
      </c>
      <c r="AD480">
        <v>3.58923180034261</v>
      </c>
      <c r="AE480">
        <v>3.59645949048296</v>
      </c>
      <c r="AF480">
        <v>3.63881884267397</v>
      </c>
      <c r="AG480">
        <v>3.65486463904383</v>
      </c>
      <c r="AH480">
        <v>3.69767025897616</v>
      </c>
      <c r="AI480">
        <v>3.70792088865528</v>
      </c>
      <c r="AJ480">
        <v>3.70973181526714</v>
      </c>
      <c r="AK480">
        <v>3.80968801037592</v>
      </c>
      <c r="AL480">
        <v>3.78007485178324</v>
      </c>
      <c r="AM480">
        <v>3.76113386784645</v>
      </c>
      <c r="AN480">
        <v>3.78334422397934</v>
      </c>
      <c r="AO480">
        <v>3.80198653681098</v>
      </c>
      <c r="AP480">
        <v>3.8491080468069</v>
      </c>
      <c r="AQ480">
        <v>3.87712851247169</v>
      </c>
      <c r="AR480">
        <v>3.9125188653777</v>
      </c>
      <c r="AS480">
        <v>3.91159835880017</v>
      </c>
      <c r="AT480">
        <v>3.93289667101769</v>
      </c>
      <c r="AU480">
        <v>3.90649331161465</v>
      </c>
      <c r="AV480">
        <v>3.91378947759113</v>
      </c>
      <c r="AW480">
        <v>3.91744938877937</v>
      </c>
      <c r="AX480">
        <v>3.91723945024539</v>
      </c>
      <c r="AY480">
        <v>3.92943145269141</v>
      </c>
      <c r="AZ480">
        <v>3.93351994505291</v>
      </c>
      <c r="BA480">
        <v>3.94210421480645</v>
      </c>
      <c r="BB480">
        <v>3.96296371678304</v>
      </c>
      <c r="BC480">
        <v>4.05558153897849</v>
      </c>
      <c r="BF480">
        <v>2.98733745326453</v>
      </c>
      <c r="BG480">
        <v>4.05558153897849</v>
      </c>
    </row>
    <row r="481" spans="1:57">
      <c r="A481" s="20" t="s">
        <v>194</v>
      </c>
      <c r="B481">
        <v>15</v>
      </c>
      <c r="C481">
        <v>1</v>
      </c>
      <c r="E481">
        <v>1</v>
      </c>
      <c r="F481" t="s">
        <v>148</v>
      </c>
      <c r="G481">
        <v>6.33085685532424</v>
      </c>
      <c r="H481">
        <v>6.33108296470426</v>
      </c>
      <c r="I481">
        <v>6.31194352077682</v>
      </c>
      <c r="J481">
        <v>6.32188415114824</v>
      </c>
      <c r="K481">
        <v>6.38924666831915</v>
      </c>
      <c r="L481">
        <v>6.43632159598005</v>
      </c>
      <c r="M481">
        <v>6.32875345778843</v>
      </c>
      <c r="N481">
        <v>6.39640530469338</v>
      </c>
      <c r="O481">
        <v>6.32294723231975</v>
      </c>
      <c r="P481">
        <v>6.32990875403167</v>
      </c>
      <c r="Q481">
        <v>6.36072614214557</v>
      </c>
      <c r="R481">
        <v>6.22967067015062</v>
      </c>
      <c r="S481">
        <v>6.34155093793292</v>
      </c>
      <c r="T481">
        <v>6.23342907824581</v>
      </c>
      <c r="U481">
        <v>6.18077338850948</v>
      </c>
      <c r="V481">
        <v>6.13738764316188</v>
      </c>
      <c r="W481">
        <v>5.88696060857629</v>
      </c>
      <c r="X481">
        <v>6.08701331730154</v>
      </c>
      <c r="Y481">
        <v>5.65444522878125</v>
      </c>
      <c r="Z481">
        <v>5.67015849988206</v>
      </c>
      <c r="AA481">
        <v>5.95980045653083</v>
      </c>
      <c r="AB481">
        <v>6.105510449643</v>
      </c>
      <c r="AC481">
        <v>5.84175482176913</v>
      </c>
      <c r="AD481">
        <v>5.80476812085973</v>
      </c>
      <c r="AE481">
        <v>5.66346517938899</v>
      </c>
      <c r="AF481">
        <v>5.76928451451134</v>
      </c>
      <c r="AG481">
        <v>5.74983606791143</v>
      </c>
      <c r="AH481">
        <v>5.63503282878432</v>
      </c>
      <c r="AI481">
        <v>5.73345616660375</v>
      </c>
      <c r="AJ481">
        <v>5.39796931158503</v>
      </c>
      <c r="AK481">
        <v>5.47216649434403</v>
      </c>
      <c r="AL481">
        <v>5.25179735091314</v>
      </c>
      <c r="AM481">
        <v>5.36214762911721</v>
      </c>
      <c r="AN481">
        <v>5.37578354422861</v>
      </c>
      <c r="AO481">
        <v>5.30078955569343</v>
      </c>
      <c r="AP481">
        <v>5.11527747952753</v>
      </c>
      <c r="AQ481">
        <v>5.27879709375227</v>
      </c>
      <c r="AR481">
        <v>5.24710837548389</v>
      </c>
      <c r="AS481">
        <v>5.54354052639529</v>
      </c>
      <c r="AT481">
        <v>5.60639204151821</v>
      </c>
      <c r="AU481">
        <v>5.64940591104918</v>
      </c>
      <c r="AV481">
        <v>5.19865617100222</v>
      </c>
      <c r="AW481">
        <v>5.41235116035046</v>
      </c>
      <c r="AX481">
        <v>5.59114698632959</v>
      </c>
      <c r="AY481">
        <v>5.43105029057621</v>
      </c>
      <c r="AZ481">
        <v>5.45531321605797</v>
      </c>
      <c r="BA481">
        <v>5.12143877957652</v>
      </c>
      <c r="BB481">
        <v>5.41541640764971</v>
      </c>
      <c r="BC481">
        <v>5.55078853295677</v>
      </c>
      <c r="BD481">
        <v>5.11527747952753</v>
      </c>
      <c r="BE481">
        <v>6.43632159598005</v>
      </c>
    </row>
    <row r="482" spans="1:59">
      <c r="A482" s="20" t="s">
        <v>193</v>
      </c>
      <c r="B482">
        <v>15</v>
      </c>
      <c r="C482">
        <v>2</v>
      </c>
      <c r="E482">
        <v>2</v>
      </c>
      <c r="F482" t="s">
        <v>148</v>
      </c>
      <c r="G482">
        <v>4.94164169483401</v>
      </c>
      <c r="H482">
        <v>4.95505117339893</v>
      </c>
      <c r="I482">
        <v>4.95839777626228</v>
      </c>
      <c r="J482">
        <v>4.99086793131332</v>
      </c>
      <c r="K482">
        <v>5.07628771970937</v>
      </c>
      <c r="L482">
        <v>5.14093867698189</v>
      </c>
      <c r="M482">
        <v>5.08957323273826</v>
      </c>
      <c r="N482">
        <v>5.15394629511846</v>
      </c>
      <c r="O482">
        <v>5.11240674022286</v>
      </c>
      <c r="P482">
        <v>5.13447669227277</v>
      </c>
      <c r="Q482">
        <v>5.17350424993279</v>
      </c>
      <c r="R482">
        <v>5.09345383644885</v>
      </c>
      <c r="S482">
        <v>5.20851676982396</v>
      </c>
      <c r="T482">
        <v>5.16659780624488</v>
      </c>
      <c r="U482">
        <v>5.15520139128873</v>
      </c>
      <c r="V482">
        <v>5.13643393545595</v>
      </c>
      <c r="W482">
        <v>4.91346367118865</v>
      </c>
      <c r="X482">
        <v>5.11876400114616</v>
      </c>
      <c r="Y482">
        <v>4.81567819184131</v>
      </c>
      <c r="Z482">
        <v>4.83145741345399</v>
      </c>
      <c r="AA482">
        <v>5.10567292702235</v>
      </c>
      <c r="AB482">
        <v>5.2454709801699</v>
      </c>
      <c r="AC482">
        <v>5.05201823816263</v>
      </c>
      <c r="AD482">
        <v>5.0492492022114</v>
      </c>
      <c r="AE482">
        <v>4.86297062848762</v>
      </c>
      <c r="AF482">
        <v>5.00191229843194</v>
      </c>
      <c r="AG482">
        <v>5.00347793446502</v>
      </c>
      <c r="AH482">
        <v>4.92947535931388</v>
      </c>
      <c r="AI482">
        <v>5.07956508443853</v>
      </c>
      <c r="AJ482">
        <v>4.76870142031095</v>
      </c>
      <c r="AK482">
        <v>4.87595809176205</v>
      </c>
      <c r="AL482">
        <v>4.74149378853118</v>
      </c>
      <c r="AM482">
        <v>4.87252329782367</v>
      </c>
      <c r="AN482">
        <v>4.88499644360034</v>
      </c>
      <c r="AO482">
        <v>4.80249859930338</v>
      </c>
      <c r="AP482">
        <v>4.66514620892481</v>
      </c>
      <c r="AQ482">
        <v>4.8248682776173</v>
      </c>
      <c r="AR482">
        <v>4.85410039895724</v>
      </c>
      <c r="AS482">
        <v>5.1307629472346</v>
      </c>
      <c r="AT482">
        <v>5.21927794669503</v>
      </c>
      <c r="AU482">
        <v>5.23408257856299</v>
      </c>
      <c r="AV482">
        <v>4.95160642484485</v>
      </c>
      <c r="AW482">
        <v>5.19527719174278</v>
      </c>
      <c r="AX482">
        <v>5.37166079727974</v>
      </c>
      <c r="AY482">
        <v>5.24526068736699</v>
      </c>
      <c r="AZ482">
        <v>5.28210110839074</v>
      </c>
      <c r="BA482">
        <v>5.00250739096254</v>
      </c>
      <c r="BB482">
        <v>5.26348947724273</v>
      </c>
      <c r="BC482">
        <v>5.33295018584795</v>
      </c>
      <c r="BF482">
        <v>4.66514620892481</v>
      </c>
      <c r="BG482">
        <v>5.37166079727974</v>
      </c>
    </row>
    <row r="483" spans="1:57">
      <c r="A483" s="20" t="s">
        <v>194</v>
      </c>
      <c r="B483">
        <v>16</v>
      </c>
      <c r="C483">
        <v>1</v>
      </c>
      <c r="E483">
        <v>1</v>
      </c>
      <c r="F483" t="s">
        <v>149</v>
      </c>
      <c r="G483">
        <v>6.6673780237558</v>
      </c>
      <c r="H483">
        <v>6.6601314217896</v>
      </c>
      <c r="I483">
        <v>6.65900140467605</v>
      </c>
      <c r="J483">
        <v>6.76600841810967</v>
      </c>
      <c r="K483">
        <v>6.64882442079402</v>
      </c>
      <c r="L483">
        <v>6.65333486171388</v>
      </c>
      <c r="M483">
        <v>6.72510882118871</v>
      </c>
      <c r="N483">
        <v>6.68314329337216</v>
      </c>
      <c r="O483">
        <v>6.75127442688734</v>
      </c>
      <c r="P483">
        <v>6.77543456320042</v>
      </c>
      <c r="Q483">
        <v>6.78743712067132</v>
      </c>
      <c r="R483">
        <v>6.73531985649102</v>
      </c>
      <c r="S483">
        <v>6.7156105085721</v>
      </c>
      <c r="T483">
        <v>6.80784303175647</v>
      </c>
      <c r="U483">
        <v>6.71364580576186</v>
      </c>
      <c r="V483">
        <v>6.56798435779738</v>
      </c>
      <c r="W483">
        <v>6.43337397423592</v>
      </c>
      <c r="X483">
        <v>6.40323317861872</v>
      </c>
      <c r="Y483">
        <v>6.42569708904753</v>
      </c>
      <c r="Z483">
        <v>6.40822542675917</v>
      </c>
      <c r="AA483">
        <v>6.36465748408853</v>
      </c>
      <c r="AB483">
        <v>6.26747317935833</v>
      </c>
      <c r="AC483">
        <v>6.24997330594675</v>
      </c>
      <c r="AD483">
        <v>6.45025453162701</v>
      </c>
      <c r="AE483">
        <v>6.40888119620223</v>
      </c>
      <c r="AF483">
        <v>6.46398431731374</v>
      </c>
      <c r="AG483">
        <v>6.46032741191792</v>
      </c>
      <c r="AH483">
        <v>6.46363583699881</v>
      </c>
      <c r="AI483">
        <v>6.53886356475793</v>
      </c>
      <c r="AJ483">
        <v>6.32997793486647</v>
      </c>
      <c r="AK483">
        <v>6.70347897323452</v>
      </c>
      <c r="AL483">
        <v>6.66650632884336</v>
      </c>
      <c r="AM483">
        <v>6.71520284134625</v>
      </c>
      <c r="AN483">
        <v>6.62538150775587</v>
      </c>
      <c r="AO483">
        <v>6.72776870128339</v>
      </c>
      <c r="AP483">
        <v>6.78025511117064</v>
      </c>
      <c r="AQ483">
        <v>6.73247936504953</v>
      </c>
      <c r="AR483">
        <v>6.78625400297568</v>
      </c>
      <c r="AS483">
        <v>6.81706455323847</v>
      </c>
      <c r="AT483">
        <v>6.78610726038149</v>
      </c>
      <c r="AU483">
        <v>6.79512049263453</v>
      </c>
      <c r="AV483">
        <v>6.86735107145218</v>
      </c>
      <c r="AW483">
        <v>6.87712450426054</v>
      </c>
      <c r="AX483">
        <v>6.89689471765663</v>
      </c>
      <c r="AY483">
        <v>6.90572178158289</v>
      </c>
      <c r="AZ483">
        <v>6.91544356875081</v>
      </c>
      <c r="BA483">
        <v>6.87117500144419</v>
      </c>
      <c r="BB483">
        <v>6.96073120650636</v>
      </c>
      <c r="BC483">
        <v>6.97800957375982</v>
      </c>
      <c r="BD483">
        <v>6.24997330594675</v>
      </c>
      <c r="BE483">
        <v>6.97800957375982</v>
      </c>
    </row>
    <row r="484" spans="1:59">
      <c r="A484" s="20" t="s">
        <v>193</v>
      </c>
      <c r="B484">
        <v>16</v>
      </c>
      <c r="C484">
        <v>2</v>
      </c>
      <c r="E484">
        <v>2</v>
      </c>
      <c r="F484" t="s">
        <v>149</v>
      </c>
      <c r="G484">
        <v>4.85265562584517</v>
      </c>
      <c r="H484">
        <v>4.86421596714025</v>
      </c>
      <c r="I484">
        <v>4.87905357321577</v>
      </c>
      <c r="J484">
        <v>4.99538013728562</v>
      </c>
      <c r="K484">
        <v>4.90777875282545</v>
      </c>
      <c r="L484">
        <v>4.9491870710846</v>
      </c>
      <c r="M484">
        <v>5.01487347373608</v>
      </c>
      <c r="N484">
        <v>4.9943339639912</v>
      </c>
      <c r="O484">
        <v>5.05037494231478</v>
      </c>
      <c r="P484">
        <v>5.03456854100077</v>
      </c>
      <c r="Q484">
        <v>5.07193052395924</v>
      </c>
      <c r="R484">
        <v>5.06317343131354</v>
      </c>
      <c r="S484">
        <v>5.0744886157234</v>
      </c>
      <c r="T484">
        <v>5.1769728777438</v>
      </c>
      <c r="U484">
        <v>5.11970772122761</v>
      </c>
      <c r="V484">
        <v>5.01068813622705</v>
      </c>
      <c r="W484">
        <v>4.92206405025565</v>
      </c>
      <c r="X484">
        <v>4.92561215844874</v>
      </c>
      <c r="Y484">
        <v>4.9426871366308</v>
      </c>
      <c r="Z484">
        <v>4.95284889848093</v>
      </c>
      <c r="AA484">
        <v>4.93719894101188</v>
      </c>
      <c r="AB484">
        <v>4.898482239547</v>
      </c>
      <c r="AC484">
        <v>4.92778960699091</v>
      </c>
      <c r="AD484">
        <v>5.07480995638161</v>
      </c>
      <c r="AE484">
        <v>5.08483669708995</v>
      </c>
      <c r="AF484">
        <v>5.1699087311838</v>
      </c>
      <c r="AG484">
        <v>5.18634729732673</v>
      </c>
      <c r="AH484">
        <v>5.22966915289133</v>
      </c>
      <c r="AI484">
        <v>5.3005874216346</v>
      </c>
      <c r="AJ484">
        <v>5.17932337620315</v>
      </c>
      <c r="AK484">
        <v>5.51280604859305</v>
      </c>
      <c r="AL484">
        <v>5.4968620523828</v>
      </c>
      <c r="AM484">
        <v>5.57753351904073</v>
      </c>
      <c r="AN484">
        <v>5.52356690779539</v>
      </c>
      <c r="AO484">
        <v>5.61307303606951</v>
      </c>
      <c r="AP484">
        <v>5.67899767115629</v>
      </c>
      <c r="AQ484">
        <v>5.66632547557797</v>
      </c>
      <c r="AR484">
        <v>5.7093778854896</v>
      </c>
      <c r="AS484">
        <v>5.77406863742063</v>
      </c>
      <c r="AT484">
        <v>5.73732335489649</v>
      </c>
      <c r="AU484">
        <v>5.77044049761017</v>
      </c>
      <c r="AV484">
        <v>5.83299886089069</v>
      </c>
      <c r="AW484">
        <v>5.84061986932354</v>
      </c>
      <c r="AX484">
        <v>5.85528510258488</v>
      </c>
      <c r="AY484">
        <v>5.88767075825694</v>
      </c>
      <c r="AZ484">
        <v>5.91099211148853</v>
      </c>
      <c r="BA484">
        <v>5.94443046304214</v>
      </c>
      <c r="BB484">
        <v>6.01225946421567</v>
      </c>
      <c r="BC484">
        <v>6.06272708517202</v>
      </c>
      <c r="BF484">
        <v>4.85265562584517</v>
      </c>
      <c r="BG484">
        <v>6.06272708517202</v>
      </c>
    </row>
    <row r="485" spans="1:57">
      <c r="A485" s="20" t="s">
        <v>194</v>
      </c>
      <c r="B485">
        <v>17</v>
      </c>
      <c r="C485">
        <v>1</v>
      </c>
      <c r="E485">
        <v>1</v>
      </c>
      <c r="F485" t="s">
        <v>150</v>
      </c>
      <c r="G485">
        <v>6.05803628063455</v>
      </c>
      <c r="H485">
        <v>6.05691565678677</v>
      </c>
      <c r="I485">
        <v>5.9859425857992</v>
      </c>
      <c r="J485">
        <v>6.01193994426147</v>
      </c>
      <c r="K485">
        <v>5.97807477074843</v>
      </c>
      <c r="L485">
        <v>6.0355866424872</v>
      </c>
      <c r="M485">
        <v>6.05495445928083</v>
      </c>
      <c r="N485">
        <v>6.06137444203466</v>
      </c>
      <c r="O485">
        <v>6.03158474679253</v>
      </c>
      <c r="P485">
        <v>6.05427485028286</v>
      </c>
      <c r="Q485">
        <v>6.07924219065481</v>
      </c>
      <c r="R485">
        <v>6.03476345112737</v>
      </c>
      <c r="S485">
        <v>6.04723067393775</v>
      </c>
      <c r="T485">
        <v>6.05323864534783</v>
      </c>
      <c r="U485">
        <v>6.06392374641583</v>
      </c>
      <c r="V485">
        <v>6.08706871678284</v>
      </c>
      <c r="W485">
        <v>6.07543421050929</v>
      </c>
      <c r="X485">
        <v>6.05541252258427</v>
      </c>
      <c r="Y485">
        <v>6.05956580870504</v>
      </c>
      <c r="Z485">
        <v>6.04615047258609</v>
      </c>
      <c r="AA485">
        <v>6.04248536516357</v>
      </c>
      <c r="AB485">
        <v>6.03834983432717</v>
      </c>
      <c r="AC485">
        <v>6.02946034057617</v>
      </c>
      <c r="AD485">
        <v>6.05401444130523</v>
      </c>
      <c r="AE485">
        <v>6.04161416756715</v>
      </c>
      <c r="AF485">
        <v>6.01579716344395</v>
      </c>
      <c r="AG485">
        <v>6.0149978950186</v>
      </c>
      <c r="AH485">
        <v>6.02937429973795</v>
      </c>
      <c r="AI485">
        <v>6.05754757012527</v>
      </c>
      <c r="AJ485">
        <v>6.07177606026379</v>
      </c>
      <c r="AK485">
        <v>6.07350784103107</v>
      </c>
      <c r="AL485">
        <v>6.08907490340288</v>
      </c>
      <c r="AM485">
        <v>6.05774241082119</v>
      </c>
      <c r="AN485">
        <v>6.07668554386564</v>
      </c>
      <c r="AO485">
        <v>6.03848454913704</v>
      </c>
      <c r="AP485">
        <v>6.05924865952945</v>
      </c>
      <c r="AQ485">
        <v>6.0809402093338</v>
      </c>
      <c r="AR485">
        <v>6.04992798093101</v>
      </c>
      <c r="AS485">
        <v>6.08117553508825</v>
      </c>
      <c r="AT485">
        <v>6.1108019296966</v>
      </c>
      <c r="AU485">
        <v>6.09857175070359</v>
      </c>
      <c r="AV485">
        <v>6.13919739854938</v>
      </c>
      <c r="AW485">
        <v>6.1752338310875</v>
      </c>
      <c r="AX485">
        <v>6.20991899044938</v>
      </c>
      <c r="AY485">
        <v>6.22839218478387</v>
      </c>
      <c r="AZ485">
        <v>6.22414640136872</v>
      </c>
      <c r="BA485">
        <v>6.24204083910395</v>
      </c>
      <c r="BB485">
        <v>6.31087806934896</v>
      </c>
      <c r="BC485">
        <v>6.2290852438203</v>
      </c>
      <c r="BD485">
        <v>5.97807477074843</v>
      </c>
      <c r="BE485">
        <v>6.31087806934896</v>
      </c>
    </row>
    <row r="486" spans="1:59">
      <c r="A486" s="20" t="s">
        <v>193</v>
      </c>
      <c r="B486">
        <v>17</v>
      </c>
      <c r="C486">
        <v>2</v>
      </c>
      <c r="E486">
        <v>2</v>
      </c>
      <c r="F486" t="s">
        <v>150</v>
      </c>
      <c r="G486">
        <v>3.9441502004976</v>
      </c>
      <c r="H486">
        <v>3.95875837139603</v>
      </c>
      <c r="I486">
        <v>3.90567159712798</v>
      </c>
      <c r="J486">
        <v>3.94778418694257</v>
      </c>
      <c r="K486">
        <v>3.93339127538982</v>
      </c>
      <c r="L486">
        <v>4.00725204821704</v>
      </c>
      <c r="M486">
        <v>4.04372098544553</v>
      </c>
      <c r="N486">
        <v>4.06825270826226</v>
      </c>
      <c r="O486">
        <v>4.0560850826751</v>
      </c>
      <c r="P486">
        <v>4.08815160868083</v>
      </c>
      <c r="Q486">
        <v>4.11862526272079</v>
      </c>
      <c r="R486">
        <v>4.07842312851005</v>
      </c>
      <c r="S486">
        <v>4.09076272095828</v>
      </c>
      <c r="T486">
        <v>4.09985681401464</v>
      </c>
      <c r="U486">
        <v>4.11914875715284</v>
      </c>
      <c r="V486">
        <v>4.15566401485334</v>
      </c>
      <c r="W486">
        <v>4.16425518072594</v>
      </c>
      <c r="X486">
        <v>4.1675653595455</v>
      </c>
      <c r="Y486">
        <v>4.19409311688615</v>
      </c>
      <c r="Z486">
        <v>4.20214735481056</v>
      </c>
      <c r="AA486">
        <v>4.20733355007319</v>
      </c>
      <c r="AB486">
        <v>4.21746895561623</v>
      </c>
      <c r="AC486">
        <v>4.2250489625421</v>
      </c>
      <c r="AD486">
        <v>4.26425386243029</v>
      </c>
      <c r="AE486">
        <v>4.2702203769589</v>
      </c>
      <c r="AF486">
        <v>4.26584151125977</v>
      </c>
      <c r="AG486">
        <v>4.28435806777345</v>
      </c>
      <c r="AH486">
        <v>4.31679583733958</v>
      </c>
      <c r="AI486">
        <v>4.37098596272702</v>
      </c>
      <c r="AJ486">
        <v>4.41138289961209</v>
      </c>
      <c r="AK486">
        <v>4.46341541527345</v>
      </c>
      <c r="AL486">
        <v>4.52652912779333</v>
      </c>
      <c r="AM486">
        <v>4.54630051118151</v>
      </c>
      <c r="AN486">
        <v>4.60981729021335</v>
      </c>
      <c r="AO486">
        <v>4.60661129022846</v>
      </c>
      <c r="AP486">
        <v>4.64574012474486</v>
      </c>
      <c r="AQ486">
        <v>4.67897692026547</v>
      </c>
      <c r="AR486">
        <v>4.6528066327207</v>
      </c>
      <c r="AS486">
        <v>4.6855692295686</v>
      </c>
      <c r="AT486">
        <v>4.72173010400375</v>
      </c>
      <c r="AU486">
        <v>4.72684873730708</v>
      </c>
      <c r="AV486">
        <v>4.76844214077616</v>
      </c>
      <c r="AW486">
        <v>4.80696610558464</v>
      </c>
      <c r="AX486">
        <v>4.84622505331176</v>
      </c>
      <c r="AY486">
        <v>4.86635393474484</v>
      </c>
      <c r="AZ486">
        <v>4.88342837333427</v>
      </c>
      <c r="BA486">
        <v>4.90844518477934</v>
      </c>
      <c r="BB486">
        <v>4.97860064742417</v>
      </c>
      <c r="BC486">
        <v>4.91592017066482</v>
      </c>
      <c r="BF486">
        <v>3.90567159712798</v>
      </c>
      <c r="BG486">
        <v>4.97860064742417</v>
      </c>
    </row>
    <row r="487" spans="1:57">
      <c r="A487" s="20" t="s">
        <v>194</v>
      </c>
      <c r="B487">
        <v>18</v>
      </c>
      <c r="C487">
        <v>1</v>
      </c>
      <c r="E487">
        <v>1</v>
      </c>
      <c r="F487" t="s">
        <v>210</v>
      </c>
      <c r="G487">
        <v>6.79881073126704</v>
      </c>
      <c r="H487">
        <v>6.81337079912713</v>
      </c>
      <c r="I487">
        <v>6.88229936629021</v>
      </c>
      <c r="J487">
        <v>6.96995652342995</v>
      </c>
      <c r="K487">
        <v>6.90624531509562</v>
      </c>
      <c r="L487">
        <v>6.98131471116312</v>
      </c>
      <c r="M487">
        <v>6.8944367989313</v>
      </c>
      <c r="N487">
        <v>7.00556136609126</v>
      </c>
      <c r="O487">
        <v>6.98359636417781</v>
      </c>
      <c r="P487">
        <v>7.01328463215292</v>
      </c>
      <c r="Q487">
        <v>7.03414070107181</v>
      </c>
      <c r="R487">
        <v>7.0112095382772</v>
      </c>
      <c r="S487">
        <v>7.06892271521274</v>
      </c>
      <c r="T487">
        <v>7.0881552590796</v>
      </c>
      <c r="U487">
        <v>7.19021087926072</v>
      </c>
      <c r="V487">
        <v>7.16722364927788</v>
      </c>
      <c r="W487">
        <v>7.15270267532845</v>
      </c>
      <c r="X487">
        <v>7.1422186830643</v>
      </c>
      <c r="Y487">
        <v>7.20410200503814</v>
      </c>
      <c r="Z487">
        <v>7.22136696120356</v>
      </c>
      <c r="AA487">
        <v>7.26437787705324</v>
      </c>
      <c r="AB487">
        <v>7.18203650146412</v>
      </c>
      <c r="AC487">
        <v>7.14858590229997</v>
      </c>
      <c r="AD487">
        <v>7.18163441247233</v>
      </c>
      <c r="AE487">
        <v>7.22126316356157</v>
      </c>
      <c r="AF487">
        <v>7.22660657873556</v>
      </c>
      <c r="AG487">
        <v>7.23776982243416</v>
      </c>
      <c r="AH487">
        <v>7.25692922685532</v>
      </c>
      <c r="AI487">
        <v>7.25292413618585</v>
      </c>
      <c r="AJ487">
        <v>7.29456242087529</v>
      </c>
      <c r="AK487">
        <v>7.26138331056489</v>
      </c>
      <c r="AL487">
        <v>7.29093456339623</v>
      </c>
      <c r="AM487">
        <v>7.26591686731728</v>
      </c>
      <c r="AN487">
        <v>7.29134094557659</v>
      </c>
      <c r="AO487">
        <v>7.36639508104002</v>
      </c>
      <c r="AP487">
        <v>7.40806854032239</v>
      </c>
      <c r="AQ487">
        <v>7.44729985559464</v>
      </c>
      <c r="AR487">
        <v>7.47362455370783</v>
      </c>
      <c r="AS487">
        <v>7.49003776899769</v>
      </c>
      <c r="AT487">
        <v>7.56138205450672</v>
      </c>
      <c r="AU487">
        <v>7.5004987952001</v>
      </c>
      <c r="AV487">
        <v>7.52048686632248</v>
      </c>
      <c r="AW487">
        <v>7.51894641755032</v>
      </c>
      <c r="AX487">
        <v>7.5441769863159</v>
      </c>
      <c r="AY487">
        <v>7.6034537476915</v>
      </c>
      <c r="AZ487">
        <v>7.6285950957048</v>
      </c>
      <c r="BA487">
        <v>7.63632939740685</v>
      </c>
      <c r="BB487">
        <v>7.68803447822176</v>
      </c>
      <c r="BC487">
        <v>7.65921605914297</v>
      </c>
      <c r="BD487">
        <v>6.79881073126704</v>
      </c>
      <c r="BE487">
        <v>7.68803447822176</v>
      </c>
    </row>
    <row r="488" spans="1:59">
      <c r="A488" s="20" t="s">
        <v>193</v>
      </c>
      <c r="B488">
        <v>18</v>
      </c>
      <c r="C488">
        <v>2</v>
      </c>
      <c r="E488">
        <v>2</v>
      </c>
      <c r="F488" t="s">
        <v>210</v>
      </c>
      <c r="G488">
        <v>4.29354335583259</v>
      </c>
      <c r="H488">
        <v>4.31116761154154</v>
      </c>
      <c r="I488">
        <v>4.39652229879251</v>
      </c>
      <c r="J488">
        <v>4.50023521239714</v>
      </c>
      <c r="K488">
        <v>4.45817395039749</v>
      </c>
      <c r="L488">
        <v>4.5591787948214</v>
      </c>
      <c r="M488">
        <v>4.49373180407129</v>
      </c>
      <c r="N488">
        <v>4.63020815278775</v>
      </c>
      <c r="O488">
        <v>4.6313770103074</v>
      </c>
      <c r="P488">
        <v>4.69076215889624</v>
      </c>
      <c r="Q488">
        <v>4.73119705939913</v>
      </c>
      <c r="R488">
        <v>4.72641349259828</v>
      </c>
      <c r="S488">
        <v>4.79721489636533</v>
      </c>
      <c r="T488">
        <v>4.82501528923635</v>
      </c>
      <c r="U488">
        <v>4.9316349979779</v>
      </c>
      <c r="V488">
        <v>4.92699476458538</v>
      </c>
      <c r="W488">
        <v>4.92471733649197</v>
      </c>
      <c r="X488">
        <v>4.92888939157666</v>
      </c>
      <c r="Y488">
        <v>5.01098464854033</v>
      </c>
      <c r="Z488">
        <v>5.07694087624468</v>
      </c>
      <c r="AA488">
        <v>5.14589000253206</v>
      </c>
      <c r="AB488">
        <v>5.08561283459886</v>
      </c>
      <c r="AC488">
        <v>5.07797150742913</v>
      </c>
      <c r="AD488">
        <v>5.13033343782213</v>
      </c>
      <c r="AE488">
        <v>5.19273339340612</v>
      </c>
      <c r="AF488">
        <v>5.21029792658665</v>
      </c>
      <c r="AG488">
        <v>5.23762627967558</v>
      </c>
      <c r="AH488">
        <v>5.25703181873107</v>
      </c>
      <c r="AI488">
        <v>5.28933693705548</v>
      </c>
      <c r="AJ488">
        <v>5.32155994227302</v>
      </c>
      <c r="AK488">
        <v>5.32174959304672</v>
      </c>
      <c r="AL488">
        <v>5.36848690901116</v>
      </c>
      <c r="AM488">
        <v>5.36164462803355</v>
      </c>
      <c r="AN488">
        <v>5.38111282991695</v>
      </c>
      <c r="AO488">
        <v>5.43839940179036</v>
      </c>
      <c r="AP488">
        <v>5.50716602200693</v>
      </c>
      <c r="AQ488">
        <v>5.57053711789722</v>
      </c>
      <c r="AR488">
        <v>5.60663735157513</v>
      </c>
      <c r="AS488">
        <v>5.61707607991226</v>
      </c>
      <c r="AT488">
        <v>5.68174227159939</v>
      </c>
      <c r="AU488">
        <v>5.65058079744232</v>
      </c>
      <c r="AV488">
        <v>5.65423965807532</v>
      </c>
      <c r="AW488">
        <v>5.6469064921971</v>
      </c>
      <c r="AX488">
        <v>5.63989129851312</v>
      </c>
      <c r="AY488">
        <v>5.65954424995371</v>
      </c>
      <c r="AZ488">
        <v>5.66003610556934</v>
      </c>
      <c r="BA488">
        <v>5.65453147862542</v>
      </c>
      <c r="BB488">
        <v>5.72709592710012</v>
      </c>
      <c r="BC488">
        <v>5.71170124671282</v>
      </c>
      <c r="BF488">
        <v>4.29354335583259</v>
      </c>
      <c r="BG488">
        <v>5.72709592710012</v>
      </c>
    </row>
    <row r="489" spans="1:57">
      <c r="A489" s="20" t="s">
        <v>194</v>
      </c>
      <c r="B489">
        <v>19</v>
      </c>
      <c r="C489">
        <v>1</v>
      </c>
      <c r="E489">
        <v>1</v>
      </c>
      <c r="F489" t="s">
        <v>152</v>
      </c>
      <c r="G489">
        <v>6.1116987697369</v>
      </c>
      <c r="H489">
        <v>6.12595261071461</v>
      </c>
      <c r="I489">
        <v>6.10319491942821</v>
      </c>
      <c r="J489">
        <v>6.10697134581791</v>
      </c>
      <c r="K489">
        <v>6.1104988950615</v>
      </c>
      <c r="L489">
        <v>6.09274821311879</v>
      </c>
      <c r="M489">
        <v>6.0969585210451</v>
      </c>
      <c r="N489">
        <v>6.1367214485055</v>
      </c>
      <c r="O489">
        <v>6.14494351235585</v>
      </c>
      <c r="P489">
        <v>6.13783737019014</v>
      </c>
      <c r="Q489">
        <v>6.12911464468948</v>
      </c>
      <c r="R489">
        <v>6.14858880737511</v>
      </c>
      <c r="S489">
        <v>6.16247884307346</v>
      </c>
      <c r="T489">
        <v>6.14707580961638</v>
      </c>
      <c r="U489">
        <v>6.13216075693799</v>
      </c>
      <c r="V489">
        <v>6.18081837949486</v>
      </c>
      <c r="W489">
        <v>6.24512761600251</v>
      </c>
      <c r="X489">
        <v>6.22030436787005</v>
      </c>
      <c r="Y489">
        <v>6.22974056721686</v>
      </c>
      <c r="Z489">
        <v>6.16043579588721</v>
      </c>
      <c r="AA489">
        <v>6.1302407652832</v>
      </c>
      <c r="AB489">
        <v>6.20887183972043</v>
      </c>
      <c r="AC489">
        <v>6.20750803822874</v>
      </c>
      <c r="AD489">
        <v>6.08396498251831</v>
      </c>
      <c r="AE489">
        <v>6.17037465987912</v>
      </c>
      <c r="AF489">
        <v>6.23146637161278</v>
      </c>
      <c r="AG489">
        <v>6.20069886850995</v>
      </c>
      <c r="AH489">
        <v>6.24935333046146</v>
      </c>
      <c r="AI489">
        <v>6.26924130571342</v>
      </c>
      <c r="AJ489">
        <v>6.2124822104477</v>
      </c>
      <c r="AK489">
        <v>6.20080612661891</v>
      </c>
      <c r="AL489">
        <v>6.20952753791394</v>
      </c>
      <c r="AM489">
        <v>6.13913861194382</v>
      </c>
      <c r="AN489">
        <v>6.12038011421701</v>
      </c>
      <c r="AO489">
        <v>6.10540578520566</v>
      </c>
      <c r="AP489">
        <v>6.02228701196004</v>
      </c>
      <c r="AQ489">
        <v>6.01610625361908</v>
      </c>
      <c r="AR489">
        <v>6.04985280118861</v>
      </c>
      <c r="AS489">
        <v>6.09689769220819</v>
      </c>
      <c r="AT489">
        <v>5.99610260797353</v>
      </c>
      <c r="AU489">
        <v>6.0775385334285</v>
      </c>
      <c r="AV489">
        <v>6.10113653106768</v>
      </c>
      <c r="AW489">
        <v>6.0992168002627</v>
      </c>
      <c r="AX489">
        <v>6.09437616941066</v>
      </c>
      <c r="AY489">
        <v>6.104877492119</v>
      </c>
      <c r="AZ489">
        <v>6.19387754602034</v>
      </c>
      <c r="BA489">
        <v>6.23181177626143</v>
      </c>
      <c r="BB489">
        <v>6.13844916622433</v>
      </c>
      <c r="BC489">
        <v>6.14987133082143</v>
      </c>
      <c r="BD489">
        <v>5.99610260797353</v>
      </c>
      <c r="BE489">
        <v>6.26924130571342</v>
      </c>
    </row>
    <row r="490" spans="1:59">
      <c r="A490" s="20" t="s">
        <v>193</v>
      </c>
      <c r="B490">
        <v>19</v>
      </c>
      <c r="C490">
        <v>2</v>
      </c>
      <c r="E490">
        <v>2</v>
      </c>
      <c r="F490" t="s">
        <v>152</v>
      </c>
      <c r="G490">
        <v>4.12112879540294</v>
      </c>
      <c r="H490">
        <v>4.15020818291815</v>
      </c>
      <c r="I490">
        <v>4.14751217424073</v>
      </c>
      <c r="J490">
        <v>4.17460150591307</v>
      </c>
      <c r="K490">
        <v>4.1946857746817</v>
      </c>
      <c r="L490">
        <v>4.20780141366372</v>
      </c>
      <c r="M490">
        <v>4.23061914608735</v>
      </c>
      <c r="N490">
        <v>4.28945122557403</v>
      </c>
      <c r="O490">
        <v>4.32236961226981</v>
      </c>
      <c r="P490">
        <v>4.34450875116724</v>
      </c>
      <c r="Q490">
        <v>4.36749370253625</v>
      </c>
      <c r="R490">
        <v>4.40974596114808</v>
      </c>
      <c r="S490">
        <v>4.44543447948407</v>
      </c>
      <c r="T490">
        <v>4.45897405771469</v>
      </c>
      <c r="U490">
        <v>4.46978391164597</v>
      </c>
      <c r="V490">
        <v>4.54234262569198</v>
      </c>
      <c r="W490">
        <v>4.63429648106015</v>
      </c>
      <c r="X490">
        <v>4.64122505375799</v>
      </c>
      <c r="Y490">
        <v>4.69011727557814</v>
      </c>
      <c r="Z490">
        <v>4.66269849048983</v>
      </c>
      <c r="AA490">
        <v>4.67615535071643</v>
      </c>
      <c r="AB490">
        <v>4.78472535107725</v>
      </c>
      <c r="AC490">
        <v>4.81367759449533</v>
      </c>
      <c r="AD490">
        <v>4.74114623446916</v>
      </c>
      <c r="AE490">
        <v>4.83162340407189</v>
      </c>
      <c r="AF490">
        <v>4.92678217540979</v>
      </c>
      <c r="AG490">
        <v>4.92945057913581</v>
      </c>
      <c r="AH490">
        <v>5.0021987296783</v>
      </c>
      <c r="AI490">
        <v>5.04598461415137</v>
      </c>
      <c r="AJ490">
        <v>5.03422490881563</v>
      </c>
      <c r="AK490">
        <v>5.05510093868458</v>
      </c>
      <c r="AL490">
        <v>5.09394804422778</v>
      </c>
      <c r="AM490">
        <v>5.06839804624415</v>
      </c>
      <c r="AN490">
        <v>5.07468131557009</v>
      </c>
      <c r="AO490">
        <v>5.09416985376314</v>
      </c>
      <c r="AP490">
        <v>5.062168547569</v>
      </c>
      <c r="AQ490">
        <v>5.07892551224301</v>
      </c>
      <c r="AR490">
        <v>5.1431175820654</v>
      </c>
      <c r="AS490">
        <v>5.20323399708178</v>
      </c>
      <c r="AT490">
        <v>5.1322877681702</v>
      </c>
      <c r="AU490">
        <v>5.22384042225714</v>
      </c>
      <c r="AV490">
        <v>5.27056334553264</v>
      </c>
      <c r="AW490">
        <v>5.28828700780384</v>
      </c>
      <c r="AX490">
        <v>5.32134566946975</v>
      </c>
      <c r="AY490">
        <v>5.33442159970472</v>
      </c>
      <c r="AZ490">
        <v>5.42925409017327</v>
      </c>
      <c r="BA490">
        <v>5.50638092952315</v>
      </c>
      <c r="BB490">
        <v>5.43652620670845</v>
      </c>
      <c r="BC490">
        <v>5.43972138190071</v>
      </c>
      <c r="BF490">
        <v>4.12112879540294</v>
      </c>
      <c r="BG490">
        <v>5.50638092952315</v>
      </c>
    </row>
    <row r="491" spans="1:57">
      <c r="A491" s="20" t="s">
        <v>194</v>
      </c>
      <c r="B491">
        <v>20</v>
      </c>
      <c r="C491">
        <v>1</v>
      </c>
      <c r="E491">
        <v>1</v>
      </c>
      <c r="F491" t="s">
        <v>153</v>
      </c>
      <c r="G491">
        <v>6.07549845752734</v>
      </c>
      <c r="H491">
        <v>6.09279276593479</v>
      </c>
      <c r="I491">
        <v>6.08670239416289</v>
      </c>
      <c r="J491">
        <v>5.99878739625723</v>
      </c>
      <c r="K491">
        <v>6.04673219259523</v>
      </c>
      <c r="L491">
        <v>6.09588633415166</v>
      </c>
      <c r="M491">
        <v>6.1306523204966</v>
      </c>
      <c r="N491">
        <v>6.13778776370862</v>
      </c>
      <c r="O491">
        <v>6.20426234159165</v>
      </c>
      <c r="P491">
        <v>6.17733831016766</v>
      </c>
      <c r="Q491">
        <v>6.17065019713955</v>
      </c>
      <c r="R491">
        <v>6.00971322187033</v>
      </c>
      <c r="S491">
        <v>6.14850551324385</v>
      </c>
      <c r="T491">
        <v>6.30443250431713</v>
      </c>
      <c r="U491">
        <v>6.12513360955886</v>
      </c>
      <c r="V491">
        <v>5.94766346137208</v>
      </c>
      <c r="W491">
        <v>6.17561930124074</v>
      </c>
      <c r="X491">
        <v>6.15491669880532</v>
      </c>
      <c r="Y491">
        <v>6.11339277698184</v>
      </c>
      <c r="Z491">
        <v>6.11196701472419</v>
      </c>
      <c r="AA491">
        <v>6.13793437600609</v>
      </c>
      <c r="AB491">
        <v>6.10969019313128</v>
      </c>
      <c r="AC491">
        <v>6.08222765786701</v>
      </c>
      <c r="AD491">
        <v>6.09254164829913</v>
      </c>
      <c r="AE491">
        <v>6.02779647635537</v>
      </c>
      <c r="AF491">
        <v>5.99456687277265</v>
      </c>
      <c r="AG491">
        <v>6.01224708629051</v>
      </c>
      <c r="AH491">
        <v>6.09870949300787</v>
      </c>
      <c r="AI491">
        <v>6.05237529650748</v>
      </c>
      <c r="AJ491">
        <v>6.0448399746766</v>
      </c>
      <c r="AK491">
        <v>5.76375114367772</v>
      </c>
      <c r="AL491">
        <v>5.87318381480563</v>
      </c>
      <c r="AM491">
        <v>5.9640391703704</v>
      </c>
      <c r="AN491">
        <v>6.01731060671001</v>
      </c>
      <c r="AO491">
        <v>5.84915471876918</v>
      </c>
      <c r="AP491">
        <v>5.98752386598393</v>
      </c>
      <c r="AQ491">
        <v>5.98106531671569</v>
      </c>
      <c r="AR491">
        <v>5.84220111856154</v>
      </c>
      <c r="AS491">
        <v>5.9592206023982</v>
      </c>
      <c r="AT491">
        <v>5.91392230262315</v>
      </c>
      <c r="AU491">
        <v>6.01606682138129</v>
      </c>
      <c r="AV491">
        <v>5.85753647525008</v>
      </c>
      <c r="AW491">
        <v>5.78554469399537</v>
      </c>
      <c r="AX491">
        <v>5.83329832513532</v>
      </c>
      <c r="AY491">
        <v>5.89336827687045</v>
      </c>
      <c r="AZ491">
        <v>5.72753900862033</v>
      </c>
      <c r="BA491">
        <v>5.89496598638866</v>
      </c>
      <c r="BB491">
        <v>5.86633352654307</v>
      </c>
      <c r="BC491">
        <v>5.81764838335774</v>
      </c>
      <c r="BD491">
        <v>5.72753900862033</v>
      </c>
      <c r="BE491">
        <v>6.30443250431713</v>
      </c>
    </row>
    <row r="492" spans="1:59">
      <c r="A492" s="20" t="s">
        <v>193</v>
      </c>
      <c r="B492">
        <v>20</v>
      </c>
      <c r="C492">
        <v>2</v>
      </c>
      <c r="E492">
        <v>2</v>
      </c>
      <c r="F492" t="s">
        <v>153</v>
      </c>
      <c r="G492">
        <v>3.57628334266537</v>
      </c>
      <c r="H492">
        <v>3.59964275693343</v>
      </c>
      <c r="I492">
        <v>3.59392798769501</v>
      </c>
      <c r="J492">
        <v>3.51056685595212</v>
      </c>
      <c r="K492">
        <v>3.5591236554825</v>
      </c>
      <c r="L492">
        <v>3.61641094228777</v>
      </c>
      <c r="M492">
        <v>3.65179473435056</v>
      </c>
      <c r="N492">
        <v>3.67748379214198</v>
      </c>
      <c r="O492">
        <v>3.77122542961548</v>
      </c>
      <c r="P492">
        <v>3.77378494834347</v>
      </c>
      <c r="Q492">
        <v>3.79434968156155</v>
      </c>
      <c r="R492">
        <v>3.66444284288944</v>
      </c>
      <c r="S492">
        <v>3.82165585307627</v>
      </c>
      <c r="T492">
        <v>3.96996591658825</v>
      </c>
      <c r="U492">
        <v>3.82857468786813</v>
      </c>
      <c r="V492">
        <v>3.68005536796737</v>
      </c>
      <c r="W492">
        <v>3.9401753015826</v>
      </c>
      <c r="X492">
        <v>3.91442317140396</v>
      </c>
      <c r="Y492">
        <v>3.88934434923191</v>
      </c>
      <c r="Z492">
        <v>3.90272792523494</v>
      </c>
      <c r="AA492">
        <v>3.95138165197999</v>
      </c>
      <c r="AB492">
        <v>3.95016748297907</v>
      </c>
      <c r="AC492">
        <v>3.94939879932076</v>
      </c>
      <c r="AD492">
        <v>3.97498954590962</v>
      </c>
      <c r="AE492">
        <v>3.92367252169372</v>
      </c>
      <c r="AF492">
        <v>3.92222188071312</v>
      </c>
      <c r="AG492">
        <v>3.93778943481259</v>
      </c>
      <c r="AH492">
        <v>4.01953738417353</v>
      </c>
      <c r="AI492">
        <v>4.02586824232006</v>
      </c>
      <c r="AJ492">
        <v>4.02935462095467</v>
      </c>
      <c r="AK492">
        <v>3.8000029169047</v>
      </c>
      <c r="AL492">
        <v>3.92358652800797</v>
      </c>
      <c r="AM492">
        <v>4.02591323344459</v>
      </c>
      <c r="AN492">
        <v>4.03700077259471</v>
      </c>
      <c r="AO492">
        <v>3.96267012697778</v>
      </c>
      <c r="AP492">
        <v>4.06396443104801</v>
      </c>
      <c r="AQ492">
        <v>4.07769284734129</v>
      </c>
      <c r="AR492">
        <v>3.99367198142674</v>
      </c>
      <c r="AS492">
        <v>4.09712278481435</v>
      </c>
      <c r="AT492">
        <v>4.05214277572373</v>
      </c>
      <c r="AU492">
        <v>4.14143061898059</v>
      </c>
      <c r="AV492">
        <v>4.01279043404603</v>
      </c>
      <c r="AW492">
        <v>3.94822014619293</v>
      </c>
      <c r="AX492">
        <v>4.00844643298611</v>
      </c>
      <c r="AY492">
        <v>4.08029645477138</v>
      </c>
      <c r="AZ492">
        <v>3.87943176853903</v>
      </c>
      <c r="BA492">
        <v>4.07423530695125</v>
      </c>
      <c r="BB492">
        <v>4.04274342567178</v>
      </c>
      <c r="BC492">
        <v>4.00525239351535</v>
      </c>
      <c r="BF492">
        <v>3.51056685595212</v>
      </c>
      <c r="BG492">
        <v>4.14143061898059</v>
      </c>
    </row>
    <row r="493" spans="1:57">
      <c r="A493" s="20" t="s">
        <v>194</v>
      </c>
      <c r="B493">
        <v>21</v>
      </c>
      <c r="C493">
        <v>1</v>
      </c>
      <c r="E493">
        <v>1</v>
      </c>
      <c r="F493" t="s">
        <v>154</v>
      </c>
      <c r="G493">
        <v>6.18626645000385</v>
      </c>
      <c r="H493">
        <v>6.20426284863218</v>
      </c>
      <c r="I493">
        <v>6.17414640442692</v>
      </c>
      <c r="J493">
        <v>6.1762679619664</v>
      </c>
      <c r="K493">
        <v>6.22943228117206</v>
      </c>
      <c r="L493">
        <v>6.27018770211501</v>
      </c>
      <c r="M493">
        <v>6.27566944846147</v>
      </c>
      <c r="N493">
        <v>6.29244221448268</v>
      </c>
      <c r="O493">
        <v>6.29196201147287</v>
      </c>
      <c r="P493">
        <v>6.39480034923338</v>
      </c>
      <c r="Q493">
        <v>6.40866967524898</v>
      </c>
      <c r="R493">
        <v>6.39308528063443</v>
      </c>
      <c r="S493">
        <v>6.3999228076265</v>
      </c>
      <c r="T493">
        <v>6.42883283479304</v>
      </c>
      <c r="U493">
        <v>6.37727567099952</v>
      </c>
      <c r="V493">
        <v>6.3983399173645</v>
      </c>
      <c r="W493">
        <v>6.39656451503117</v>
      </c>
      <c r="X493">
        <v>6.37726537117565</v>
      </c>
      <c r="Y493">
        <v>6.36323217561228</v>
      </c>
      <c r="Z493">
        <v>6.36531076274817</v>
      </c>
      <c r="AA493">
        <v>6.36174562145684</v>
      </c>
      <c r="AB493">
        <v>6.34191837272751</v>
      </c>
      <c r="AC493">
        <v>6.33247030928214</v>
      </c>
      <c r="AD493">
        <v>6.37090357694776</v>
      </c>
      <c r="AE493">
        <v>6.3844670729397</v>
      </c>
      <c r="AF493">
        <v>6.39756984434002</v>
      </c>
      <c r="AG493">
        <v>6.4334580600761</v>
      </c>
      <c r="AH493">
        <v>6.46785871414493</v>
      </c>
      <c r="AI493">
        <v>6.47616036221882</v>
      </c>
      <c r="AJ493">
        <v>6.11373670906965</v>
      </c>
      <c r="AK493">
        <v>5.91173860607541</v>
      </c>
      <c r="AL493">
        <v>6.03774321359368</v>
      </c>
      <c r="AM493">
        <v>6.07480244026975</v>
      </c>
      <c r="AN493">
        <v>5.88248952871938</v>
      </c>
      <c r="AO493">
        <v>5.87332578520509</v>
      </c>
      <c r="AP493">
        <v>6.03408632948868</v>
      </c>
      <c r="AQ493">
        <v>6.26392792362096</v>
      </c>
      <c r="AR493">
        <v>6.29782001854631</v>
      </c>
      <c r="AS493">
        <v>6.3162604295382</v>
      </c>
      <c r="AT493">
        <v>6.32270391467597</v>
      </c>
      <c r="AU493">
        <v>6.26997022715266</v>
      </c>
      <c r="AV493">
        <v>6.25800758137154</v>
      </c>
      <c r="AW493">
        <v>6.24173807744841</v>
      </c>
      <c r="AX493">
        <v>6.27891712059672</v>
      </c>
      <c r="AY493">
        <v>6.29580368576922</v>
      </c>
      <c r="AZ493">
        <v>6.16146665606274</v>
      </c>
      <c r="BA493">
        <v>6.27702670012488</v>
      </c>
      <c r="BB493">
        <v>6.22925759571037</v>
      </c>
      <c r="BC493">
        <v>6.10800387182334</v>
      </c>
      <c r="BD493">
        <v>5.87332578520509</v>
      </c>
      <c r="BE493">
        <v>6.47616036221882</v>
      </c>
    </row>
    <row r="494" spans="1:59">
      <c r="A494" s="20" t="s">
        <v>193</v>
      </c>
      <c r="B494">
        <v>21</v>
      </c>
      <c r="C494">
        <v>2</v>
      </c>
      <c r="E494">
        <v>2</v>
      </c>
      <c r="F494" t="s">
        <v>154</v>
      </c>
      <c r="G494">
        <v>4.30651206522433</v>
      </c>
      <c r="H494">
        <v>4.34030629973719</v>
      </c>
      <c r="I494">
        <v>4.31840585284379</v>
      </c>
      <c r="J494">
        <v>4.33561910262575</v>
      </c>
      <c r="K494">
        <v>4.40317925674192</v>
      </c>
      <c r="L494">
        <v>4.51278933462454</v>
      </c>
      <c r="M494">
        <v>4.54214845916016</v>
      </c>
      <c r="N494">
        <v>4.57494638856477</v>
      </c>
      <c r="O494">
        <v>4.59236860678296</v>
      </c>
      <c r="P494">
        <v>4.70287711675724</v>
      </c>
      <c r="Q494">
        <v>4.72783860099765</v>
      </c>
      <c r="R494">
        <v>4.73278810728667</v>
      </c>
      <c r="S494">
        <v>4.75619878474166</v>
      </c>
      <c r="T494">
        <v>4.79553577670922</v>
      </c>
      <c r="U494">
        <v>4.77360129512664</v>
      </c>
      <c r="V494">
        <v>4.81451674884691</v>
      </c>
      <c r="W494">
        <v>4.83093114879471</v>
      </c>
      <c r="X494">
        <v>4.83128106361775</v>
      </c>
      <c r="Y494">
        <v>4.83624921536344</v>
      </c>
      <c r="Z494">
        <v>4.86068402193947</v>
      </c>
      <c r="AA494">
        <v>4.87541373625255</v>
      </c>
      <c r="AB494">
        <v>4.88072891386243</v>
      </c>
      <c r="AC494">
        <v>4.8910990642828</v>
      </c>
      <c r="AD494">
        <v>4.94942884797285</v>
      </c>
      <c r="AE494">
        <v>4.96560197698214</v>
      </c>
      <c r="AF494">
        <v>4.9761805962333</v>
      </c>
      <c r="AG494">
        <v>4.99886606232339</v>
      </c>
      <c r="AH494">
        <v>5.01518130308053</v>
      </c>
      <c r="AI494">
        <v>4.99242251846674</v>
      </c>
      <c r="AJ494">
        <v>4.6795743895655</v>
      </c>
      <c r="AK494">
        <v>4.4955697399075</v>
      </c>
      <c r="AL494">
        <v>4.58700128911666</v>
      </c>
      <c r="AM494">
        <v>4.62895897203329</v>
      </c>
      <c r="AN494">
        <v>4.45179432165669</v>
      </c>
      <c r="AO494">
        <v>4.46163789382979</v>
      </c>
      <c r="AP494">
        <v>4.64498166042261</v>
      </c>
      <c r="AQ494">
        <v>4.88637989576818</v>
      </c>
      <c r="AR494">
        <v>4.96210765853539</v>
      </c>
      <c r="AS494">
        <v>5.02785820231809</v>
      </c>
      <c r="AT494">
        <v>5.06835993339785</v>
      </c>
      <c r="AU494">
        <v>5.04921223625769</v>
      </c>
      <c r="AV494">
        <v>5.04732804921475</v>
      </c>
      <c r="AW494">
        <v>5.03328636961541</v>
      </c>
      <c r="AX494">
        <v>5.0767068833662</v>
      </c>
      <c r="AY494">
        <v>5.10289143228422</v>
      </c>
      <c r="AZ494">
        <v>5.01794118413686</v>
      </c>
      <c r="BA494">
        <v>5.1398725235626</v>
      </c>
      <c r="BB494">
        <v>5.13458270846703</v>
      </c>
      <c r="BC494">
        <v>5.07219982556649</v>
      </c>
      <c r="BF494">
        <v>4.30651206522433</v>
      </c>
      <c r="BG494">
        <v>5.1398725235626</v>
      </c>
    </row>
    <row r="495" spans="1:57">
      <c r="A495" s="20" t="s">
        <v>194</v>
      </c>
      <c r="B495">
        <v>22</v>
      </c>
      <c r="C495">
        <v>1</v>
      </c>
      <c r="E495">
        <v>1</v>
      </c>
      <c r="F495" t="s">
        <v>155</v>
      </c>
      <c r="G495">
        <v>6.52616239895011</v>
      </c>
      <c r="H495">
        <v>6.54808298538555</v>
      </c>
      <c r="I495">
        <v>6.54949147192286</v>
      </c>
      <c r="J495">
        <v>6.57462026255339</v>
      </c>
      <c r="K495">
        <v>6.52953205766614</v>
      </c>
      <c r="L495">
        <v>6.56909903341765</v>
      </c>
      <c r="M495">
        <v>6.59204569875968</v>
      </c>
      <c r="N495">
        <v>6.5867599853989</v>
      </c>
      <c r="O495">
        <v>6.60031909373853</v>
      </c>
      <c r="P495">
        <v>6.59786318900457</v>
      </c>
      <c r="Q495">
        <v>6.56404100383629</v>
      </c>
      <c r="R495">
        <v>6.57178851493007</v>
      </c>
      <c r="S495">
        <v>6.55788124120835</v>
      </c>
      <c r="T495">
        <v>6.6419009185341</v>
      </c>
      <c r="U495">
        <v>6.6058733224696</v>
      </c>
      <c r="V495">
        <v>6.60014981116184</v>
      </c>
      <c r="W495">
        <v>6.50681909128373</v>
      </c>
      <c r="X495">
        <v>6.55954103267794</v>
      </c>
      <c r="Y495">
        <v>6.49591081227599</v>
      </c>
      <c r="Z495">
        <v>6.51431257375296</v>
      </c>
      <c r="AA495">
        <v>6.49261831959039</v>
      </c>
      <c r="AB495">
        <v>6.47976182139795</v>
      </c>
      <c r="AC495">
        <v>6.49529785532848</v>
      </c>
      <c r="AD495">
        <v>6.50173468405092</v>
      </c>
      <c r="AE495">
        <v>6.4858226906731</v>
      </c>
      <c r="AF495">
        <v>6.49007245221115</v>
      </c>
      <c r="AG495">
        <v>6.45316664678684</v>
      </c>
      <c r="AH495">
        <v>6.44417441468648</v>
      </c>
      <c r="AI495">
        <v>6.45828160475032</v>
      </c>
      <c r="AJ495">
        <v>6.44003249166133</v>
      </c>
      <c r="AK495">
        <v>6.43036170263041</v>
      </c>
      <c r="AL495">
        <v>6.3943143154803</v>
      </c>
      <c r="AM495">
        <v>6.40420811623227</v>
      </c>
      <c r="AN495">
        <v>6.34660235633494</v>
      </c>
      <c r="AO495">
        <v>6.34413502416596</v>
      </c>
      <c r="AP495">
        <v>6.33451587281749</v>
      </c>
      <c r="AQ495">
        <v>6.32236981810012</v>
      </c>
      <c r="AR495">
        <v>6.28813890140245</v>
      </c>
      <c r="AS495">
        <v>6.27088071222907</v>
      </c>
      <c r="AT495">
        <v>6.22038880212411</v>
      </c>
      <c r="AU495">
        <v>6.2063463095983</v>
      </c>
      <c r="AV495">
        <v>6.1495831731573</v>
      </c>
      <c r="AW495">
        <v>6.14357610764682</v>
      </c>
      <c r="AX495">
        <v>6.12693921612755</v>
      </c>
      <c r="AY495">
        <v>6.19320886960052</v>
      </c>
      <c r="AZ495">
        <v>6.17587464697578</v>
      </c>
      <c r="BA495">
        <v>6.12591065903849</v>
      </c>
      <c r="BB495">
        <v>6.18535940710189</v>
      </c>
      <c r="BC495">
        <v>6.16388188301768</v>
      </c>
      <c r="BD495">
        <v>6.12591065903849</v>
      </c>
      <c r="BE495">
        <v>6.6419009185341</v>
      </c>
    </row>
    <row r="496" spans="1:59">
      <c r="A496" s="20" t="s">
        <v>193</v>
      </c>
      <c r="B496">
        <v>22</v>
      </c>
      <c r="C496">
        <v>2</v>
      </c>
      <c r="E496">
        <v>2</v>
      </c>
      <c r="F496" t="s">
        <v>155</v>
      </c>
      <c r="G496">
        <v>3.73274229603913</v>
      </c>
      <c r="H496">
        <v>3.77316624796733</v>
      </c>
      <c r="I496">
        <v>3.7953848890062</v>
      </c>
      <c r="J496">
        <v>3.83982993174912</v>
      </c>
      <c r="K496">
        <v>3.81559639960094</v>
      </c>
      <c r="L496">
        <v>3.87294781972084</v>
      </c>
      <c r="M496">
        <v>3.91611695704718</v>
      </c>
      <c r="N496">
        <v>3.93138689613185</v>
      </c>
      <c r="O496">
        <v>3.96628444522432</v>
      </c>
      <c r="P496">
        <v>3.98596843493551</v>
      </c>
      <c r="Q496">
        <v>3.9723793269916</v>
      </c>
      <c r="R496">
        <v>4.00025645737344</v>
      </c>
      <c r="S496">
        <v>4.0068264008567</v>
      </c>
      <c r="T496">
        <v>4.11073837407948</v>
      </c>
      <c r="U496">
        <v>4.09530321611603</v>
      </c>
      <c r="V496">
        <v>4.1102297558965</v>
      </c>
      <c r="W496">
        <v>4.03681532904518</v>
      </c>
      <c r="X496">
        <v>4.11084531309602</v>
      </c>
      <c r="Y496">
        <v>4.0691145141521</v>
      </c>
      <c r="Z496">
        <v>4.10808319919141</v>
      </c>
      <c r="AA496">
        <v>4.10926067946299</v>
      </c>
      <c r="AB496">
        <v>4.11711223808597</v>
      </c>
      <c r="AC496">
        <v>4.1522363881667</v>
      </c>
      <c r="AD496">
        <v>4.17988818097843</v>
      </c>
      <c r="AE496">
        <v>4.18483048325378</v>
      </c>
      <c r="AF496">
        <v>4.21086527080722</v>
      </c>
      <c r="AG496">
        <v>4.2025659837656</v>
      </c>
      <c r="AH496">
        <v>4.21639745255989</v>
      </c>
      <c r="AI496">
        <v>4.25338307033631</v>
      </c>
      <c r="AJ496">
        <v>4.2590735411789</v>
      </c>
      <c r="AK496">
        <v>4.27527212034499</v>
      </c>
      <c r="AL496">
        <v>4.26579675668001</v>
      </c>
      <c r="AM496">
        <v>4.29740314572563</v>
      </c>
      <c r="AN496">
        <v>4.27086479745197</v>
      </c>
      <c r="AO496">
        <v>4.29337533031233</v>
      </c>
      <c r="AP496">
        <v>4.3064183436012</v>
      </c>
      <c r="AQ496">
        <v>4.29500099467798</v>
      </c>
      <c r="AR496">
        <v>4.25909747010555</v>
      </c>
      <c r="AS496">
        <v>4.24283905806726</v>
      </c>
      <c r="AT496">
        <v>4.19297805028101</v>
      </c>
      <c r="AU496">
        <v>4.19745981641418</v>
      </c>
      <c r="AV496">
        <v>4.16795575019224</v>
      </c>
      <c r="AW496">
        <v>4.18700624906894</v>
      </c>
      <c r="AX496">
        <v>4.22819765324172</v>
      </c>
      <c r="AY496">
        <v>4.34142383200694</v>
      </c>
      <c r="AZ496">
        <v>4.34954543083769</v>
      </c>
      <c r="BA496">
        <v>4.31548299563461</v>
      </c>
      <c r="BB496">
        <v>4.40443688638146</v>
      </c>
      <c r="BC496">
        <v>4.41123988913151</v>
      </c>
      <c r="BF496">
        <v>3.73274229603913</v>
      </c>
      <c r="BG496">
        <v>4.41123988913151</v>
      </c>
    </row>
    <row r="497" spans="1:57">
      <c r="A497" s="20" t="s">
        <v>194</v>
      </c>
      <c r="B497">
        <v>23</v>
      </c>
      <c r="C497">
        <v>1</v>
      </c>
      <c r="E497">
        <v>1</v>
      </c>
      <c r="F497" t="s">
        <v>156</v>
      </c>
      <c r="G497">
        <v>5.55718032443567</v>
      </c>
      <c r="H497">
        <v>5.61039736960977</v>
      </c>
      <c r="I497">
        <v>5.56809090651221</v>
      </c>
      <c r="J497">
        <v>5.60600830723933</v>
      </c>
      <c r="K497">
        <v>5.65062241288389</v>
      </c>
      <c r="L497">
        <v>5.64621210247619</v>
      </c>
      <c r="M497">
        <v>5.7628523455677</v>
      </c>
      <c r="N497">
        <v>5.69504437318637</v>
      </c>
      <c r="O497">
        <v>5.70624446661775</v>
      </c>
      <c r="P497">
        <v>5.66381846443109</v>
      </c>
      <c r="Q497">
        <v>5.80426594716078</v>
      </c>
      <c r="R497">
        <v>5.83482314915705</v>
      </c>
      <c r="S497">
        <v>5.86595704772421</v>
      </c>
      <c r="T497">
        <v>5.84334308912766</v>
      </c>
      <c r="U497">
        <v>5.81141774912464</v>
      </c>
      <c r="V497">
        <v>5.85031881233698</v>
      </c>
      <c r="W497">
        <v>5.91790968937157</v>
      </c>
      <c r="X497">
        <v>5.90899349685429</v>
      </c>
      <c r="Y497">
        <v>5.87652554283498</v>
      </c>
      <c r="Z497">
        <v>5.84082016021869</v>
      </c>
      <c r="AA497">
        <v>5.86281947121574</v>
      </c>
      <c r="AB497">
        <v>5.89393180490103</v>
      </c>
      <c r="AC497">
        <v>5.81831341447194</v>
      </c>
      <c r="AD497">
        <v>5.84975675201164</v>
      </c>
      <c r="AE497">
        <v>5.84299271027314</v>
      </c>
      <c r="AF497">
        <v>5.84813833886901</v>
      </c>
      <c r="AG497">
        <v>5.8165941471277</v>
      </c>
      <c r="AH497">
        <v>5.79817860245403</v>
      </c>
      <c r="AI497">
        <v>5.74496429335514</v>
      </c>
      <c r="AJ497">
        <v>5.7186258657071</v>
      </c>
      <c r="AK497">
        <v>5.77907038056102</v>
      </c>
      <c r="AL497">
        <v>5.5777937211383</v>
      </c>
      <c r="AM497">
        <v>5.81774696099243</v>
      </c>
      <c r="AN497">
        <v>5.61232271559579</v>
      </c>
      <c r="AO497">
        <v>5.79680924932458</v>
      </c>
      <c r="AP497">
        <v>5.93007238495719</v>
      </c>
      <c r="AQ497">
        <v>5.88757984034602</v>
      </c>
      <c r="AR497">
        <v>5.97756673795161</v>
      </c>
      <c r="AS497">
        <v>6.07043912320854</v>
      </c>
      <c r="AT497">
        <v>6.20292765648372</v>
      </c>
      <c r="AU497">
        <v>6.25137002877542</v>
      </c>
      <c r="AV497">
        <v>6.00994165444571</v>
      </c>
      <c r="AW497">
        <v>6.12174967194074</v>
      </c>
      <c r="AX497">
        <v>6.13761304814856</v>
      </c>
      <c r="AY497">
        <v>5.97571648586436</v>
      </c>
      <c r="AZ497">
        <v>6.26069322969703</v>
      </c>
      <c r="BA497">
        <v>6.36155131054763</v>
      </c>
      <c r="BB497">
        <v>6.34446646463185</v>
      </c>
      <c r="BC497">
        <v>6.31182503521494</v>
      </c>
      <c r="BD497">
        <v>5.55718032443567</v>
      </c>
      <c r="BE497">
        <v>6.36155131054763</v>
      </c>
    </row>
    <row r="498" spans="1:59">
      <c r="A498" s="20" t="s">
        <v>193</v>
      </c>
      <c r="B498">
        <v>23</v>
      </c>
      <c r="C498">
        <v>2</v>
      </c>
      <c r="E498">
        <v>2</v>
      </c>
      <c r="F498" t="s">
        <v>156</v>
      </c>
      <c r="G498">
        <v>4.88756313242092</v>
      </c>
      <c r="H498">
        <v>4.943899260445</v>
      </c>
      <c r="I498">
        <v>4.90322931073862</v>
      </c>
      <c r="J498">
        <v>4.9639903604591</v>
      </c>
      <c r="K498">
        <v>4.9496167705765</v>
      </c>
      <c r="L498">
        <v>4.95771404474949</v>
      </c>
      <c r="M498">
        <v>5.12805360244814</v>
      </c>
      <c r="N498">
        <v>5.0294609163885</v>
      </c>
      <c r="O498">
        <v>5.05413722843295</v>
      </c>
      <c r="P498">
        <v>5.04664152333324</v>
      </c>
      <c r="Q498">
        <v>5.17098580218163</v>
      </c>
      <c r="R498">
        <v>5.20432574551885</v>
      </c>
      <c r="S498">
        <v>5.23746805892231</v>
      </c>
      <c r="T498">
        <v>5.24415370238953</v>
      </c>
      <c r="U498">
        <v>5.26822419419984</v>
      </c>
      <c r="V498">
        <v>5.32180174453071</v>
      </c>
      <c r="W498">
        <v>5.40650123749327</v>
      </c>
      <c r="X498">
        <v>5.40457074091766</v>
      </c>
      <c r="Y498">
        <v>5.39304883218237</v>
      </c>
      <c r="Z498">
        <v>5.42856620981519</v>
      </c>
      <c r="AA498">
        <v>5.44314675249518</v>
      </c>
      <c r="AB498">
        <v>5.4688954441468</v>
      </c>
      <c r="AC498">
        <v>5.4411974916783</v>
      </c>
      <c r="AD498">
        <v>5.466748920698</v>
      </c>
      <c r="AE498">
        <v>5.46921840366504</v>
      </c>
      <c r="AF498">
        <v>5.47397454602936</v>
      </c>
      <c r="AG498">
        <v>5.46247205951133</v>
      </c>
      <c r="AH498">
        <v>5.50498056170852</v>
      </c>
      <c r="AI498">
        <v>5.49912945346642</v>
      </c>
      <c r="AJ498">
        <v>5.50059360771249</v>
      </c>
      <c r="AK498">
        <v>5.5593287921307</v>
      </c>
      <c r="AL498">
        <v>5.39206155850681</v>
      </c>
      <c r="AM498">
        <v>5.63130890047848</v>
      </c>
      <c r="AN498">
        <v>5.47949381089117</v>
      </c>
      <c r="AO498">
        <v>5.60396441048558</v>
      </c>
      <c r="AP498">
        <v>5.73892291966762</v>
      </c>
      <c r="AQ498">
        <v>5.7044717196177</v>
      </c>
      <c r="AR498">
        <v>5.7833314584552</v>
      </c>
      <c r="AS498">
        <v>5.86920231151813</v>
      </c>
      <c r="AT498">
        <v>6.00364785736675</v>
      </c>
      <c r="AU498">
        <v>6.03315855993756</v>
      </c>
      <c r="AV498">
        <v>5.82813268583539</v>
      </c>
      <c r="AW498">
        <v>5.89965207573379</v>
      </c>
      <c r="AX498">
        <v>5.93504957890928</v>
      </c>
      <c r="AY498">
        <v>5.77423198351204</v>
      </c>
      <c r="AZ498">
        <v>6.0348955272227</v>
      </c>
      <c r="BA498">
        <v>6.26463805529882</v>
      </c>
      <c r="BB498">
        <v>6.18097846869259</v>
      </c>
      <c r="BC498">
        <v>6.13457821693685</v>
      </c>
      <c r="BF498">
        <v>4.88756313242092</v>
      </c>
      <c r="BG498">
        <v>6.26463805529882</v>
      </c>
    </row>
    <row r="499" spans="1:57">
      <c r="A499" s="20" t="s">
        <v>194</v>
      </c>
      <c r="B499">
        <v>24</v>
      </c>
      <c r="C499">
        <v>1</v>
      </c>
      <c r="E499">
        <v>1</v>
      </c>
      <c r="F499" t="s">
        <v>157</v>
      </c>
      <c r="G499">
        <v>6.19115873711249</v>
      </c>
      <c r="H499">
        <v>6.24784823666387</v>
      </c>
      <c r="I499">
        <v>6.26198740029848</v>
      </c>
      <c r="J499">
        <v>6.25399588886523</v>
      </c>
      <c r="K499">
        <v>6.29696531606277</v>
      </c>
      <c r="L499">
        <v>6.29745845699877</v>
      </c>
      <c r="M499">
        <v>6.34357073110608</v>
      </c>
      <c r="N499">
        <v>6.311979022543</v>
      </c>
      <c r="O499">
        <v>6.38928974136059</v>
      </c>
      <c r="P499">
        <v>6.38194586355246</v>
      </c>
      <c r="Q499">
        <v>6.3570633669886</v>
      </c>
      <c r="R499">
        <v>6.22847029951468</v>
      </c>
      <c r="S499">
        <v>6.12688573996032</v>
      </c>
      <c r="T499">
        <v>6.24313370205651</v>
      </c>
      <c r="U499">
        <v>6.37064800303446</v>
      </c>
      <c r="V499">
        <v>6.39293925958333</v>
      </c>
      <c r="W499">
        <v>6.37622728277704</v>
      </c>
      <c r="X499">
        <v>6.41988452916906</v>
      </c>
      <c r="Y499">
        <v>6.42894677659612</v>
      </c>
      <c r="Z499">
        <v>6.41266386451974</v>
      </c>
      <c r="AA499">
        <v>6.49683211450502</v>
      </c>
      <c r="AB499">
        <v>6.52907413626344</v>
      </c>
      <c r="AC499">
        <v>6.50904453642557</v>
      </c>
      <c r="AD499">
        <v>6.39778617235856</v>
      </c>
      <c r="AE499">
        <v>6.45924133551227</v>
      </c>
      <c r="AF499">
        <v>6.52784592926922</v>
      </c>
      <c r="AG499">
        <v>6.49098281207981</v>
      </c>
      <c r="AH499">
        <v>6.64286265082726</v>
      </c>
      <c r="AI499">
        <v>6.62591063700116</v>
      </c>
      <c r="AJ499">
        <v>6.62662483302582</v>
      </c>
      <c r="AK499">
        <v>6.70719703307223</v>
      </c>
      <c r="AL499">
        <v>6.60157647221639</v>
      </c>
      <c r="AM499">
        <v>6.58864104066109</v>
      </c>
      <c r="AN499">
        <v>6.66471448875335</v>
      </c>
      <c r="AO499">
        <v>6.66780797384371</v>
      </c>
      <c r="AP499">
        <v>6.70157948059409</v>
      </c>
      <c r="AQ499">
        <v>6.71924045947823</v>
      </c>
      <c r="AR499">
        <v>6.76260579833115</v>
      </c>
      <c r="AS499">
        <v>6.78595578296448</v>
      </c>
      <c r="AT499">
        <v>6.6150572807781</v>
      </c>
      <c r="AU499">
        <v>6.77250459180614</v>
      </c>
      <c r="AV499">
        <v>6.70619074556465</v>
      </c>
      <c r="AW499">
        <v>6.85541662236784</v>
      </c>
      <c r="AX499">
        <v>6.76469346624364</v>
      </c>
      <c r="AY499">
        <v>6.81055887693414</v>
      </c>
      <c r="AZ499">
        <v>6.76834221114556</v>
      </c>
      <c r="BA499">
        <v>6.78706255542588</v>
      </c>
      <c r="BB499">
        <v>6.90502155607003</v>
      </c>
      <c r="BC499">
        <v>6.98193343000302</v>
      </c>
      <c r="BD499">
        <v>6.12688573996032</v>
      </c>
      <c r="BE499">
        <v>6.98193343000302</v>
      </c>
    </row>
    <row r="500" spans="1:59">
      <c r="A500" s="20" t="s">
        <v>193</v>
      </c>
      <c r="B500">
        <v>24</v>
      </c>
      <c r="C500">
        <v>2</v>
      </c>
      <c r="E500">
        <v>2</v>
      </c>
      <c r="F500" t="s">
        <v>157</v>
      </c>
      <c r="G500">
        <v>3.01559144241139</v>
      </c>
      <c r="H500">
        <v>3.08466505613683</v>
      </c>
      <c r="I500">
        <v>3.11127109553557</v>
      </c>
      <c r="J500">
        <v>3.13071300918756</v>
      </c>
      <c r="K500">
        <v>3.18927558661172</v>
      </c>
      <c r="L500">
        <v>3.20181205239606</v>
      </c>
      <c r="M500">
        <v>3.25569991701066</v>
      </c>
      <c r="N500">
        <v>3.24366189874464</v>
      </c>
      <c r="O500">
        <v>3.33572000155852</v>
      </c>
      <c r="P500">
        <v>3.34644832882543</v>
      </c>
      <c r="Q500">
        <v>3.33653262242789</v>
      </c>
      <c r="R500">
        <v>3.22216055032993</v>
      </c>
      <c r="S500">
        <v>3.13242499994777</v>
      </c>
      <c r="T500">
        <v>3.25748965401635</v>
      </c>
      <c r="U500">
        <v>3.39831297680808</v>
      </c>
      <c r="V500">
        <v>3.42519988019418</v>
      </c>
      <c r="W500">
        <v>3.4212864971732</v>
      </c>
      <c r="X500">
        <v>3.49853061365373</v>
      </c>
      <c r="Y500">
        <v>3.51432590714097</v>
      </c>
      <c r="Z500">
        <v>3.50909934945495</v>
      </c>
      <c r="AA500">
        <v>3.60430731522263</v>
      </c>
      <c r="AB500">
        <v>3.64535290868945</v>
      </c>
      <c r="AC500">
        <v>3.63451248566512</v>
      </c>
      <c r="AD500">
        <v>3.53805249396248</v>
      </c>
      <c r="AE500">
        <v>3.6110394789632</v>
      </c>
      <c r="AF500">
        <v>3.6892675596806</v>
      </c>
      <c r="AG500">
        <v>3.6604093978241</v>
      </c>
      <c r="AH500">
        <v>3.79166286955471</v>
      </c>
      <c r="AI500">
        <v>3.78804642890571</v>
      </c>
      <c r="AJ500">
        <v>3.79097681776774</v>
      </c>
      <c r="AK500">
        <v>3.89333153320616</v>
      </c>
      <c r="AL500">
        <v>3.78952858845342</v>
      </c>
      <c r="AM500">
        <v>3.78270139916294</v>
      </c>
      <c r="AN500">
        <v>3.82644476209792</v>
      </c>
      <c r="AO500">
        <v>3.85643586796926</v>
      </c>
      <c r="AP500">
        <v>3.92291635348084</v>
      </c>
      <c r="AQ500">
        <v>3.93103617394843</v>
      </c>
      <c r="AR500">
        <v>3.99083018178138</v>
      </c>
      <c r="AS500">
        <v>4.02374167742567</v>
      </c>
      <c r="AT500">
        <v>3.86286446311443</v>
      </c>
      <c r="AU500">
        <v>4.00763177313866</v>
      </c>
      <c r="AV500">
        <v>3.95095625186228</v>
      </c>
      <c r="AW500">
        <v>4.11846041807586</v>
      </c>
      <c r="AX500">
        <v>4.06006881397154</v>
      </c>
      <c r="AY500">
        <v>4.13508183817688</v>
      </c>
      <c r="AZ500">
        <v>4.11900241197851</v>
      </c>
      <c r="BA500">
        <v>4.15962819268436</v>
      </c>
      <c r="BB500">
        <v>4.30471956820261</v>
      </c>
      <c r="BC500">
        <v>4.38768867525467</v>
      </c>
      <c r="BF500">
        <v>3.01559144241139</v>
      </c>
      <c r="BG500">
        <v>4.38768867525467</v>
      </c>
    </row>
    <row r="501" spans="1:57">
      <c r="A501" s="20" t="s">
        <v>194</v>
      </c>
      <c r="B501">
        <v>25</v>
      </c>
      <c r="C501">
        <v>1</v>
      </c>
      <c r="E501">
        <v>1</v>
      </c>
      <c r="F501" t="s">
        <v>158</v>
      </c>
      <c r="G501">
        <v>6.50100078900032</v>
      </c>
      <c r="H501">
        <v>6.5072609634361</v>
      </c>
      <c r="I501">
        <v>6.524522867986</v>
      </c>
      <c r="J501">
        <v>6.54415546891911</v>
      </c>
      <c r="K501">
        <v>6.56227516026689</v>
      </c>
      <c r="L501">
        <v>6.56367506030987</v>
      </c>
      <c r="M501">
        <v>6.57181113604609</v>
      </c>
      <c r="N501">
        <v>6.59063783450937</v>
      </c>
      <c r="O501">
        <v>6.55072909185632</v>
      </c>
      <c r="P501">
        <v>6.53668540709809</v>
      </c>
      <c r="Q501">
        <v>6.50204528605711</v>
      </c>
      <c r="R501">
        <v>6.44161782827335</v>
      </c>
      <c r="S501">
        <v>6.30010154657654</v>
      </c>
      <c r="T501">
        <v>6.24997320225708</v>
      </c>
      <c r="U501">
        <v>6.27891905481428</v>
      </c>
      <c r="V501">
        <v>6.36411212555509</v>
      </c>
      <c r="W501">
        <v>6.42291307623805</v>
      </c>
      <c r="X501">
        <v>6.46903049446191</v>
      </c>
      <c r="Y501">
        <v>6.48081628929527</v>
      </c>
      <c r="Z501">
        <v>6.52659429194914</v>
      </c>
      <c r="AA501">
        <v>6.55702665654319</v>
      </c>
      <c r="AB501">
        <v>6.51843005274873</v>
      </c>
      <c r="AC501">
        <v>6.4634643106316</v>
      </c>
      <c r="AD501">
        <v>6.42460877860414</v>
      </c>
      <c r="AE501">
        <v>6.51019023315867</v>
      </c>
      <c r="AF501">
        <v>6.5268164471442</v>
      </c>
      <c r="AG501">
        <v>6.55311161482718</v>
      </c>
      <c r="AH501">
        <v>6.58522747059599</v>
      </c>
      <c r="AI501">
        <v>6.64160725962955</v>
      </c>
      <c r="AJ501">
        <v>6.65511780837891</v>
      </c>
      <c r="AK501">
        <v>6.64671295915263</v>
      </c>
      <c r="AL501">
        <v>6.58922610928834</v>
      </c>
      <c r="AM501">
        <v>6.53382586879857</v>
      </c>
      <c r="AN501">
        <v>6.53554772640877</v>
      </c>
      <c r="AO501">
        <v>6.54933341836753</v>
      </c>
      <c r="AP501">
        <v>6.58281240156702</v>
      </c>
      <c r="AQ501">
        <v>6.54540998140706</v>
      </c>
      <c r="AR501">
        <v>6.544018619005</v>
      </c>
      <c r="AS501">
        <v>6.5350500060574</v>
      </c>
      <c r="AT501">
        <v>6.53494585906464</v>
      </c>
      <c r="AU501">
        <v>6.51619055165421</v>
      </c>
      <c r="AV501">
        <v>6.53542689526009</v>
      </c>
      <c r="AW501">
        <v>6.54117196183535</v>
      </c>
      <c r="AX501">
        <v>6.50749759182647</v>
      </c>
      <c r="AY501">
        <v>6.51835105045762</v>
      </c>
      <c r="AZ501">
        <v>6.49074604835416</v>
      </c>
      <c r="BA501">
        <v>6.47702141408353</v>
      </c>
      <c r="BB501">
        <v>6.47543706932753</v>
      </c>
      <c r="BC501">
        <v>6.47376102430545</v>
      </c>
      <c r="BD501">
        <v>6.24997320225708</v>
      </c>
      <c r="BE501">
        <v>6.65511780837891</v>
      </c>
    </row>
    <row r="502" spans="1:59">
      <c r="A502" s="20" t="s">
        <v>193</v>
      </c>
      <c r="B502">
        <v>25</v>
      </c>
      <c r="C502">
        <v>2</v>
      </c>
      <c r="E502">
        <v>2</v>
      </c>
      <c r="F502" t="s">
        <v>158</v>
      </c>
      <c r="G502">
        <v>1.79255389268538</v>
      </c>
      <c r="H502">
        <v>1.8128092856675</v>
      </c>
      <c r="I502">
        <v>1.8411022651805</v>
      </c>
      <c r="J502">
        <v>1.8720845100847</v>
      </c>
      <c r="K502">
        <v>1.90220446577803</v>
      </c>
      <c r="L502">
        <v>1.91821186533961</v>
      </c>
      <c r="M502">
        <v>1.93723538228627</v>
      </c>
      <c r="N502">
        <v>1.96920245841705</v>
      </c>
      <c r="O502">
        <v>1.94121151897362</v>
      </c>
      <c r="P502">
        <v>1.94044725605605</v>
      </c>
      <c r="Q502">
        <v>1.91396726458536</v>
      </c>
      <c r="R502">
        <v>1.86355748563353</v>
      </c>
      <c r="S502">
        <v>1.73053350160005</v>
      </c>
      <c r="T502">
        <v>1.68757552968931</v>
      </c>
      <c r="U502">
        <v>1.72347275193497</v>
      </c>
      <c r="V502">
        <v>1.81555546083373</v>
      </c>
      <c r="W502">
        <v>1.88042225916687</v>
      </c>
      <c r="X502">
        <v>1.93117754261431</v>
      </c>
      <c r="Y502">
        <v>1.94895320684046</v>
      </c>
      <c r="Z502">
        <v>2.00061338984808</v>
      </c>
      <c r="AA502">
        <v>2.03493410725307</v>
      </c>
      <c r="AB502">
        <v>2.00344014831777</v>
      </c>
      <c r="AC502">
        <v>1.95404948417078</v>
      </c>
      <c r="AD502">
        <v>1.91973466068736</v>
      </c>
      <c r="AE502">
        <v>2.00587736885454</v>
      </c>
      <c r="AF502">
        <v>2.02215712646651</v>
      </c>
      <c r="AG502">
        <v>2.04919622230398</v>
      </c>
      <c r="AH502">
        <v>2.07992637134709</v>
      </c>
      <c r="AI502">
        <v>2.13405440369699</v>
      </c>
      <c r="AJ502">
        <v>2.14784012893499</v>
      </c>
      <c r="AK502">
        <v>2.16509449628663</v>
      </c>
      <c r="AL502">
        <v>2.13480671754389</v>
      </c>
      <c r="AM502">
        <v>2.10334291396736</v>
      </c>
      <c r="AN502">
        <v>2.12651998080339</v>
      </c>
      <c r="AO502">
        <v>2.16722072388883</v>
      </c>
      <c r="AP502">
        <v>2.22861678565179</v>
      </c>
      <c r="AQ502">
        <v>2.21995076999774</v>
      </c>
      <c r="AR502">
        <v>2.24625514248523</v>
      </c>
      <c r="AS502">
        <v>2.26556284834178</v>
      </c>
      <c r="AT502">
        <v>2.29446068227891</v>
      </c>
      <c r="AU502">
        <v>2.30337986012431</v>
      </c>
      <c r="AV502">
        <v>2.35193924811776</v>
      </c>
      <c r="AW502">
        <v>2.38448930671575</v>
      </c>
      <c r="AX502">
        <v>2.3807123171622</v>
      </c>
      <c r="AY502">
        <v>2.41832663798881</v>
      </c>
      <c r="AZ502">
        <v>2.41654262769102</v>
      </c>
      <c r="BA502">
        <v>2.42589911804755</v>
      </c>
      <c r="BB502">
        <v>2.45020846929928</v>
      </c>
      <c r="BC502">
        <v>2.47499991154566</v>
      </c>
      <c r="BF502">
        <v>1.68757552968931</v>
      </c>
      <c r="BG502">
        <v>2.47499991154566</v>
      </c>
    </row>
    <row r="503" spans="1:57">
      <c r="A503" s="20" t="s">
        <v>194</v>
      </c>
      <c r="B503">
        <v>26</v>
      </c>
      <c r="C503">
        <v>1</v>
      </c>
      <c r="E503">
        <v>1</v>
      </c>
      <c r="F503" t="s">
        <v>159</v>
      </c>
      <c r="G503">
        <v>7.68591416446891</v>
      </c>
      <c r="H503">
        <v>7.63274808675266</v>
      </c>
      <c r="I503">
        <v>7.80939441807603</v>
      </c>
      <c r="J503">
        <v>7.54897269124658</v>
      </c>
      <c r="K503">
        <v>7.82091253521667</v>
      </c>
      <c r="L503">
        <v>7.63998494198809</v>
      </c>
      <c r="M503">
        <v>7.79730761059803</v>
      </c>
      <c r="N503">
        <v>7.69337750114289</v>
      </c>
      <c r="O503">
        <v>7.7852114296561</v>
      </c>
      <c r="P503">
        <v>7.66478186089164</v>
      </c>
      <c r="Q503">
        <v>7.69461543973704</v>
      </c>
      <c r="R503">
        <v>7.84796348710946</v>
      </c>
      <c r="S503">
        <v>7.8292651402028</v>
      </c>
      <c r="T503">
        <v>7.79013407555444</v>
      </c>
      <c r="U503">
        <v>7.49825621986509</v>
      </c>
      <c r="V503">
        <v>7.84377490994442</v>
      </c>
      <c r="W503">
        <v>7.78389782773568</v>
      </c>
      <c r="X503">
        <v>7.79239609027173</v>
      </c>
      <c r="Y503">
        <v>7.80177177164228</v>
      </c>
      <c r="Z503">
        <v>7.52494431533667</v>
      </c>
      <c r="AA503">
        <v>7.66852334651752</v>
      </c>
      <c r="AB503">
        <v>7.87585566675165</v>
      </c>
      <c r="AC503">
        <v>7.73190272603589</v>
      </c>
      <c r="AD503">
        <v>7.72962065686943</v>
      </c>
      <c r="AE503">
        <v>7.84390963847056</v>
      </c>
      <c r="AF503">
        <v>7.92574635309834</v>
      </c>
      <c r="AG503">
        <v>7.98343213125136</v>
      </c>
      <c r="AH503">
        <v>7.92204521269069</v>
      </c>
      <c r="AI503">
        <v>7.95155063697731</v>
      </c>
      <c r="AJ503">
        <v>8.06266808273607</v>
      </c>
      <c r="AK503">
        <v>8.06931732737452</v>
      </c>
      <c r="AL503">
        <v>8.12874463915034</v>
      </c>
      <c r="AM503">
        <v>8.10022706427273</v>
      </c>
      <c r="AN503">
        <v>8.03673288944929</v>
      </c>
      <c r="AO503">
        <v>8.16392857476355</v>
      </c>
      <c r="AP503">
        <v>8.18107030552965</v>
      </c>
      <c r="AQ503">
        <v>8.28584562446155</v>
      </c>
      <c r="AR503">
        <v>8.27446291257474</v>
      </c>
      <c r="AS503">
        <v>8.0418503338249</v>
      </c>
      <c r="AT503">
        <v>8.27057384641098</v>
      </c>
      <c r="AU503">
        <v>8.41549977883485</v>
      </c>
      <c r="AV503">
        <v>8.27215291695494</v>
      </c>
      <c r="AW503">
        <v>8.36202231923854</v>
      </c>
      <c r="AX503">
        <v>8.47718559732477</v>
      </c>
      <c r="AY503">
        <v>8.44174446070747</v>
      </c>
      <c r="AZ503">
        <v>8.45184841941985</v>
      </c>
      <c r="BA503">
        <v>8.41594162288039</v>
      </c>
      <c r="BB503">
        <v>8.49970787707522</v>
      </c>
      <c r="BC503">
        <v>8.54186238909834</v>
      </c>
      <c r="BD503">
        <v>7.49825621986509</v>
      </c>
      <c r="BE503">
        <v>8.54186238909834</v>
      </c>
    </row>
    <row r="504" spans="1:59">
      <c r="A504" s="20" t="s">
        <v>193</v>
      </c>
      <c r="B504">
        <v>26</v>
      </c>
      <c r="C504">
        <v>2</v>
      </c>
      <c r="E504">
        <v>2</v>
      </c>
      <c r="F504" t="s">
        <v>159</v>
      </c>
      <c r="G504">
        <v>7.54132372197094</v>
      </c>
      <c r="H504">
        <v>7.45876148186427</v>
      </c>
      <c r="I504">
        <v>7.68631809951976</v>
      </c>
      <c r="J504">
        <v>7.42906276240542</v>
      </c>
      <c r="K504">
        <v>7.70760649047209</v>
      </c>
      <c r="L504">
        <v>7.52972825359877</v>
      </c>
      <c r="M504">
        <v>7.71300528212192</v>
      </c>
      <c r="N504">
        <v>7.62905481211892</v>
      </c>
      <c r="O504">
        <v>7.73734627789637</v>
      </c>
      <c r="P504">
        <v>7.60864235743749</v>
      </c>
      <c r="Q504">
        <v>7.64730058333197</v>
      </c>
      <c r="R504">
        <v>7.80405979074146</v>
      </c>
      <c r="S504">
        <v>7.79260440992741</v>
      </c>
      <c r="T504">
        <v>7.76613899310959</v>
      </c>
      <c r="U504">
        <v>7.4732868975949</v>
      </c>
      <c r="V504">
        <v>7.81701321985977</v>
      </c>
      <c r="W504">
        <v>7.75982057463579</v>
      </c>
      <c r="X504">
        <v>7.78424871825375</v>
      </c>
      <c r="Y504">
        <v>7.83156110045303</v>
      </c>
      <c r="Z504">
        <v>7.56090315419093</v>
      </c>
      <c r="AA504">
        <v>7.69850365172037</v>
      </c>
      <c r="AB504">
        <v>7.87390910891698</v>
      </c>
      <c r="AC504">
        <v>7.7078226518132</v>
      </c>
      <c r="AD504">
        <v>7.67998199149533</v>
      </c>
      <c r="AE504">
        <v>7.77358580125973</v>
      </c>
      <c r="AF504">
        <v>7.84174605917982</v>
      </c>
      <c r="AG504">
        <v>7.88040340186274</v>
      </c>
      <c r="AH504">
        <v>7.80443150353854</v>
      </c>
      <c r="AI504">
        <v>7.7995928359427</v>
      </c>
      <c r="AJ504">
        <v>7.83525631987672</v>
      </c>
      <c r="AK504">
        <v>7.84872636447724</v>
      </c>
      <c r="AL504">
        <v>7.89599333639515</v>
      </c>
      <c r="AM504">
        <v>7.87807860249052</v>
      </c>
      <c r="AN504">
        <v>7.80888807763125</v>
      </c>
      <c r="AO504">
        <v>7.89355853805539</v>
      </c>
      <c r="AP504">
        <v>7.9138085511057</v>
      </c>
      <c r="AQ504">
        <v>7.97889582710666</v>
      </c>
      <c r="AR504">
        <v>7.93750727632644</v>
      </c>
      <c r="AS504">
        <v>7.72596808796056</v>
      </c>
      <c r="AT504">
        <v>7.92339944560619</v>
      </c>
      <c r="AU504">
        <v>8.04296894842722</v>
      </c>
      <c r="AV504">
        <v>7.93315552654861</v>
      </c>
      <c r="AW504">
        <v>7.99410588030566</v>
      </c>
      <c r="AX504">
        <v>8.0360316468081</v>
      </c>
      <c r="AY504">
        <v>8.00580305435155</v>
      </c>
      <c r="AZ504">
        <v>8.01845594821705</v>
      </c>
      <c r="BA504">
        <v>7.98646522028247</v>
      </c>
      <c r="BB504">
        <v>8.07744349381868</v>
      </c>
      <c r="BC504">
        <v>8.10594567353434</v>
      </c>
      <c r="BF504">
        <v>7.42906276240542</v>
      </c>
      <c r="BG504">
        <v>8.10594567353434</v>
      </c>
    </row>
    <row r="505" spans="1:57">
      <c r="A505" s="20" t="s">
        <v>194</v>
      </c>
      <c r="B505">
        <v>27</v>
      </c>
      <c r="C505">
        <v>1</v>
      </c>
      <c r="E505">
        <v>1</v>
      </c>
      <c r="F505" t="s">
        <v>160</v>
      </c>
      <c r="G505">
        <v>5.62821569195952</v>
      </c>
      <c r="H505">
        <v>5.64342070210534</v>
      </c>
      <c r="I505">
        <v>5.64123155460622</v>
      </c>
      <c r="J505">
        <v>5.67708505651121</v>
      </c>
      <c r="K505">
        <v>5.63199734173776</v>
      </c>
      <c r="L505">
        <v>5.63407173610283</v>
      </c>
      <c r="M505">
        <v>5.66033428927334</v>
      </c>
      <c r="N505">
        <v>5.73344895363428</v>
      </c>
      <c r="O505">
        <v>5.71506357147493</v>
      </c>
      <c r="P505">
        <v>5.74349027583293</v>
      </c>
      <c r="Q505">
        <v>5.75852008245561</v>
      </c>
      <c r="R505">
        <v>5.77529475438045</v>
      </c>
      <c r="S505">
        <v>5.79715136285348</v>
      </c>
      <c r="T505">
        <v>5.74440269044029</v>
      </c>
      <c r="U505">
        <v>5.6461095354239</v>
      </c>
      <c r="V505">
        <v>5.56346872948247</v>
      </c>
      <c r="W505">
        <v>5.51471067845856</v>
      </c>
      <c r="X505">
        <v>5.47217109335929</v>
      </c>
      <c r="Y505">
        <v>5.44853617787552</v>
      </c>
      <c r="Z505">
        <v>5.46370344495951</v>
      </c>
      <c r="AA505">
        <v>5.45449856687052</v>
      </c>
      <c r="AB505">
        <v>5.39763731500207</v>
      </c>
      <c r="AC505">
        <v>5.32243662578754</v>
      </c>
      <c r="AD505">
        <v>5.28843020918685</v>
      </c>
      <c r="AE505">
        <v>5.27855250272123</v>
      </c>
      <c r="AF505">
        <v>5.30692515140518</v>
      </c>
      <c r="AG505">
        <v>5.30860261605053</v>
      </c>
      <c r="AH505">
        <v>5.3274023912459</v>
      </c>
      <c r="AI505">
        <v>5.36388723526474</v>
      </c>
      <c r="AJ505">
        <v>5.40703574374469</v>
      </c>
      <c r="AK505">
        <v>5.27177648475229</v>
      </c>
      <c r="AL505">
        <v>5.10825234029873</v>
      </c>
      <c r="AM505">
        <v>5.18290516445282</v>
      </c>
      <c r="AN505">
        <v>5.12733808883293</v>
      </c>
      <c r="AO505">
        <v>5.39698609896157</v>
      </c>
      <c r="AP505">
        <v>5.4731508973051</v>
      </c>
      <c r="AQ505">
        <v>5.51601180664996</v>
      </c>
      <c r="AR505">
        <v>5.55466435649791</v>
      </c>
      <c r="AS505">
        <v>5.54106620339097</v>
      </c>
      <c r="AT505">
        <v>5.44252879837103</v>
      </c>
      <c r="AU505">
        <v>5.48862947354694</v>
      </c>
      <c r="AV505">
        <v>5.4758319501668</v>
      </c>
      <c r="AW505">
        <v>5.49333354137588</v>
      </c>
      <c r="AX505">
        <v>5.5104287993921</v>
      </c>
      <c r="AY505">
        <v>5.53382795294459</v>
      </c>
      <c r="AZ505">
        <v>5.545393217277</v>
      </c>
      <c r="BA505">
        <v>5.45569937800815</v>
      </c>
      <c r="BB505">
        <v>5.48089727627602</v>
      </c>
      <c r="BC505">
        <v>5.45997983670512</v>
      </c>
      <c r="BD505">
        <v>5.10825234029873</v>
      </c>
      <c r="BE505">
        <v>5.79715136285348</v>
      </c>
    </row>
    <row r="506" spans="1:59">
      <c r="A506" s="20" t="s">
        <v>193</v>
      </c>
      <c r="B506">
        <v>27</v>
      </c>
      <c r="C506">
        <v>2</v>
      </c>
      <c r="E506">
        <v>2</v>
      </c>
      <c r="F506" t="s">
        <v>160</v>
      </c>
      <c r="G506">
        <v>3.03970964828647</v>
      </c>
      <c r="H506">
        <v>3.0716933329644</v>
      </c>
      <c r="I506">
        <v>3.08462337138722</v>
      </c>
      <c r="J506">
        <v>3.13535563089973</v>
      </c>
      <c r="K506">
        <v>3.10498000315393</v>
      </c>
      <c r="L506">
        <v>3.12299151607326</v>
      </c>
      <c r="M506">
        <v>3.1632818334715</v>
      </c>
      <c r="N506">
        <v>3.25162756444318</v>
      </c>
      <c r="O506">
        <v>3.25061331900289</v>
      </c>
      <c r="P506">
        <v>3.29847502004256</v>
      </c>
      <c r="Q506">
        <v>3.32951157404286</v>
      </c>
      <c r="R506">
        <v>3.36321345342877</v>
      </c>
      <c r="S506">
        <v>3.39773164295956</v>
      </c>
      <c r="T506">
        <v>3.36660962259142</v>
      </c>
      <c r="U506">
        <v>3.29406019782491</v>
      </c>
      <c r="V506">
        <v>3.23709380535194</v>
      </c>
      <c r="W506">
        <v>3.21541133357526</v>
      </c>
      <c r="X506">
        <v>3.19726837136257</v>
      </c>
      <c r="Y506">
        <v>3.19493349409338</v>
      </c>
      <c r="Z506">
        <v>3.22805610611915</v>
      </c>
      <c r="AA506">
        <v>3.23727341884189</v>
      </c>
      <c r="AB506">
        <v>3.1970069781498</v>
      </c>
      <c r="AC506">
        <v>3.13907265691363</v>
      </c>
      <c r="AD506">
        <v>3.11427058496325</v>
      </c>
      <c r="AE506">
        <v>3.10558887570651</v>
      </c>
      <c r="AF506">
        <v>3.12288846907381</v>
      </c>
      <c r="AG506">
        <v>3.11069804083547</v>
      </c>
      <c r="AH506">
        <v>3.11309128177751</v>
      </c>
      <c r="AI506">
        <v>3.14091116510203</v>
      </c>
      <c r="AJ506">
        <v>3.19534450550993</v>
      </c>
      <c r="AK506">
        <v>3.08312993034063</v>
      </c>
      <c r="AL506">
        <v>2.96374919609077</v>
      </c>
      <c r="AM506">
        <v>3.09002832356373</v>
      </c>
      <c r="AN506">
        <v>3.07055971433093</v>
      </c>
      <c r="AO506">
        <v>3.36876456010098</v>
      </c>
      <c r="AP506">
        <v>3.47418447653501</v>
      </c>
      <c r="AQ506">
        <v>3.53317599988633</v>
      </c>
      <c r="AR506">
        <v>3.58852141810332</v>
      </c>
      <c r="AS506">
        <v>3.60468674512349</v>
      </c>
      <c r="AT506">
        <v>3.53234600635815</v>
      </c>
      <c r="AU506">
        <v>3.6009632755474</v>
      </c>
      <c r="AV506">
        <v>3.60367999136827</v>
      </c>
      <c r="AW506">
        <v>3.63645143219503</v>
      </c>
      <c r="AX506">
        <v>3.67392572469803</v>
      </c>
      <c r="AY506">
        <v>3.71708251618174</v>
      </c>
      <c r="AZ506">
        <v>3.73568889474576</v>
      </c>
      <c r="BA506">
        <v>3.67358982927063</v>
      </c>
      <c r="BB506">
        <v>3.71638458534531</v>
      </c>
      <c r="BC506">
        <v>3.71084251645213</v>
      </c>
      <c r="BF506">
        <v>2.96374919609077</v>
      </c>
      <c r="BG506">
        <v>3.73568889474576</v>
      </c>
    </row>
    <row r="507" spans="1:57">
      <c r="A507" s="20" t="s">
        <v>194</v>
      </c>
      <c r="B507">
        <v>28</v>
      </c>
      <c r="C507">
        <v>1</v>
      </c>
      <c r="E507">
        <v>1</v>
      </c>
      <c r="F507" t="s">
        <v>161</v>
      </c>
      <c r="G507">
        <v>7.55050401642711</v>
      </c>
      <c r="H507">
        <v>7.40172398907151</v>
      </c>
      <c r="I507">
        <v>7.60395903827423</v>
      </c>
      <c r="J507">
        <v>7.60080847167287</v>
      </c>
      <c r="K507">
        <v>7.57445801831055</v>
      </c>
      <c r="L507">
        <v>7.5091559132492</v>
      </c>
      <c r="M507">
        <v>7.64109015155254</v>
      </c>
      <c r="N507">
        <v>7.68229792176551</v>
      </c>
      <c r="O507">
        <v>7.65442105431496</v>
      </c>
      <c r="P507">
        <v>7.72378642881514</v>
      </c>
      <c r="Q507">
        <v>7.79686790646451</v>
      </c>
      <c r="R507">
        <v>7.89074712880213</v>
      </c>
      <c r="S507">
        <v>7.91859099934162</v>
      </c>
      <c r="T507">
        <v>7.93355270680223</v>
      </c>
      <c r="U507">
        <v>7.52920230723804</v>
      </c>
      <c r="V507">
        <v>7.62669767948227</v>
      </c>
      <c r="W507">
        <v>7.57821709406241</v>
      </c>
      <c r="X507">
        <v>7.6665037503572</v>
      </c>
      <c r="Y507">
        <v>7.70634529626664</v>
      </c>
      <c r="Z507">
        <v>7.76810798862571</v>
      </c>
      <c r="AA507">
        <v>7.7925308555254</v>
      </c>
      <c r="AB507">
        <v>7.53665453288197</v>
      </c>
      <c r="AC507">
        <v>7.38100433445434</v>
      </c>
      <c r="AD507">
        <v>7.40249531449613</v>
      </c>
      <c r="AE507">
        <v>7.45874076506375</v>
      </c>
      <c r="AF507">
        <v>7.46875356946698</v>
      </c>
      <c r="AG507">
        <v>7.50637978683152</v>
      </c>
      <c r="AH507">
        <v>7.47528643627549</v>
      </c>
      <c r="AI507">
        <v>7.51300904701822</v>
      </c>
      <c r="AJ507">
        <v>7.43196220531512</v>
      </c>
      <c r="AK507">
        <v>7.47378666736121</v>
      </c>
      <c r="AL507">
        <v>7.45409006021131</v>
      </c>
      <c r="AM507">
        <v>7.46318669072352</v>
      </c>
      <c r="AN507">
        <v>7.51423834159837</v>
      </c>
      <c r="AO507">
        <v>7.46917895551122</v>
      </c>
      <c r="AP507">
        <v>7.55102809081397</v>
      </c>
      <c r="AQ507">
        <v>7.11085110967611</v>
      </c>
      <c r="AR507">
        <v>7.40668324498529</v>
      </c>
      <c r="AS507">
        <v>7.37589477261267</v>
      </c>
      <c r="AT507">
        <v>7.33049327307291</v>
      </c>
      <c r="AU507">
        <v>7.34805282644044</v>
      </c>
      <c r="AV507">
        <v>7.32518770788292</v>
      </c>
      <c r="AW507">
        <v>7.36942773152314</v>
      </c>
      <c r="AX507">
        <v>7.43396084627213</v>
      </c>
      <c r="AY507">
        <v>7.52581965341773</v>
      </c>
      <c r="AZ507">
        <v>7.49100693668287</v>
      </c>
      <c r="BA507">
        <v>7.4931887499435</v>
      </c>
      <c r="BB507">
        <v>7.35352438487799</v>
      </c>
      <c r="BC507">
        <v>7.34150341709675</v>
      </c>
      <c r="BD507">
        <v>7.11085110967611</v>
      </c>
      <c r="BE507">
        <v>7.93355270680223</v>
      </c>
    </row>
    <row r="508" spans="1:59">
      <c r="A508" s="20" t="s">
        <v>193</v>
      </c>
      <c r="B508">
        <v>28</v>
      </c>
      <c r="C508">
        <v>2</v>
      </c>
      <c r="E508">
        <v>2</v>
      </c>
      <c r="F508" t="s">
        <v>161</v>
      </c>
      <c r="G508">
        <v>2.06337604147596</v>
      </c>
      <c r="H508">
        <v>1.92420511950174</v>
      </c>
      <c r="I508">
        <v>2.13605431551298</v>
      </c>
      <c r="J508">
        <v>2.14211020341531</v>
      </c>
      <c r="K508">
        <v>2.12480041755743</v>
      </c>
      <c r="L508">
        <v>2.06854925287974</v>
      </c>
      <c r="M508">
        <v>2.20945453246104</v>
      </c>
      <c r="N508">
        <v>2.25965326867123</v>
      </c>
      <c r="O508">
        <v>2.24068399627626</v>
      </c>
      <c r="P508">
        <v>2.31905582129605</v>
      </c>
      <c r="Q508">
        <v>2.40077521640561</v>
      </c>
      <c r="R508">
        <v>2.50344382670135</v>
      </c>
      <c r="S508">
        <v>2.53990258564049</v>
      </c>
      <c r="T508">
        <v>2.56349454998807</v>
      </c>
      <c r="U508">
        <v>2.1632544000924</v>
      </c>
      <c r="V508">
        <v>2.2607078953033</v>
      </c>
      <c r="W508">
        <v>2.21201271760794</v>
      </c>
      <c r="X508">
        <v>2.29595354611858</v>
      </c>
      <c r="Y508">
        <v>2.33565642026778</v>
      </c>
      <c r="Z508">
        <v>2.39297083385512</v>
      </c>
      <c r="AA508">
        <v>2.41735969360022</v>
      </c>
      <c r="AB508">
        <v>2.16695763208509</v>
      </c>
      <c r="AC508">
        <v>2.01672139286899</v>
      </c>
      <c r="AD508">
        <v>2.04926345558832</v>
      </c>
      <c r="AE508">
        <v>2.12235562817373</v>
      </c>
      <c r="AF508">
        <v>2.16426240535076</v>
      </c>
      <c r="AG508">
        <v>2.23819461023059</v>
      </c>
      <c r="AH508">
        <v>2.24160801420793</v>
      </c>
      <c r="AI508">
        <v>2.31758111654143</v>
      </c>
      <c r="AJ508">
        <v>2.2690732415808</v>
      </c>
      <c r="AK508">
        <v>2.33357016820167</v>
      </c>
      <c r="AL508">
        <v>2.32765904567968</v>
      </c>
      <c r="AM508">
        <v>2.35378057133971</v>
      </c>
      <c r="AN508">
        <v>2.4140825560174</v>
      </c>
      <c r="AO508">
        <v>2.36971280582807</v>
      </c>
      <c r="AP508">
        <v>2.45561836189906</v>
      </c>
      <c r="AQ508">
        <v>2.02307694996789</v>
      </c>
      <c r="AR508">
        <v>2.34596672683886</v>
      </c>
      <c r="AS508">
        <v>2.33472954342544</v>
      </c>
      <c r="AT508">
        <v>2.30867968819921</v>
      </c>
      <c r="AU508">
        <v>2.33134070562921</v>
      </c>
      <c r="AV508">
        <v>2.31331339084304</v>
      </c>
      <c r="AW508">
        <v>2.3559639446547</v>
      </c>
      <c r="AX508">
        <v>2.42020579622813</v>
      </c>
      <c r="AY508">
        <v>2.51272706721273</v>
      </c>
      <c r="AZ508">
        <v>2.4811424604237</v>
      </c>
      <c r="BA508">
        <v>2.500383156797</v>
      </c>
      <c r="BB508">
        <v>2.36884284178441</v>
      </c>
      <c r="BC508">
        <v>2.3661646354706</v>
      </c>
      <c r="BF508">
        <v>1.92420511950174</v>
      </c>
      <c r="BG508">
        <v>2.56349454998807</v>
      </c>
    </row>
    <row r="509" spans="1:57">
      <c r="A509" s="20" t="s">
        <v>194</v>
      </c>
      <c r="B509">
        <v>29</v>
      </c>
      <c r="C509">
        <v>1</v>
      </c>
      <c r="E509">
        <v>1</v>
      </c>
      <c r="F509" t="s">
        <v>162</v>
      </c>
      <c r="G509">
        <v>6.38172318273057</v>
      </c>
      <c r="H509">
        <v>6.47387989356328</v>
      </c>
      <c r="I509">
        <v>6.49314284813981</v>
      </c>
      <c r="J509">
        <v>6.46385906606539</v>
      </c>
      <c r="K509">
        <v>6.44021346844276</v>
      </c>
      <c r="L509">
        <v>6.47208128836884</v>
      </c>
      <c r="M509">
        <v>6.52915445886269</v>
      </c>
      <c r="N509">
        <v>6.4308812438559</v>
      </c>
      <c r="O509">
        <v>6.48496900352073</v>
      </c>
      <c r="P509">
        <v>6.41279158771672</v>
      </c>
      <c r="Q509">
        <v>6.39646076751305</v>
      </c>
      <c r="R509">
        <v>6.35846929038175</v>
      </c>
      <c r="S509">
        <v>6.04701401998776</v>
      </c>
      <c r="T509">
        <v>6.16944828910999</v>
      </c>
      <c r="U509">
        <v>6.09651145838767</v>
      </c>
      <c r="V509">
        <v>6.21819439278819</v>
      </c>
      <c r="W509">
        <v>6.35496247758828</v>
      </c>
      <c r="X509">
        <v>6.36015467120695</v>
      </c>
      <c r="Y509">
        <v>6.33857032899735</v>
      </c>
      <c r="Z509">
        <v>6.38479386090739</v>
      </c>
      <c r="AA509">
        <v>6.34601640556151</v>
      </c>
      <c r="AB509">
        <v>6.32491075418588</v>
      </c>
      <c r="AC509">
        <v>6.30226880306913</v>
      </c>
      <c r="AD509">
        <v>6.04494458324629</v>
      </c>
      <c r="AE509">
        <v>6.04620454918386</v>
      </c>
      <c r="AF509">
        <v>6.12344483066816</v>
      </c>
      <c r="AG509">
        <v>6.02169374753233</v>
      </c>
      <c r="AH509">
        <v>6.22392273487453</v>
      </c>
      <c r="AI509">
        <v>6.15519762236713</v>
      </c>
      <c r="AJ509">
        <v>6.17665988193257</v>
      </c>
      <c r="AK509">
        <v>6.24205341693105</v>
      </c>
      <c r="AL509">
        <v>6.24525593880816</v>
      </c>
      <c r="AM509">
        <v>6.12549003626936</v>
      </c>
      <c r="AN509">
        <v>6.27974924859329</v>
      </c>
      <c r="AO509">
        <v>6.14140107085383</v>
      </c>
      <c r="AP509">
        <v>6.30457026704252</v>
      </c>
      <c r="AQ509">
        <v>6.15366330231692</v>
      </c>
      <c r="AR509">
        <v>6.44065342312858</v>
      </c>
      <c r="AS509">
        <v>6.3397724166708</v>
      </c>
      <c r="AT509">
        <v>6.29161276080283</v>
      </c>
      <c r="AU509">
        <v>6.4293000352466</v>
      </c>
      <c r="AV509">
        <v>6.46932172603841</v>
      </c>
      <c r="AW509">
        <v>6.48682731946254</v>
      </c>
      <c r="AX509">
        <v>6.36869287338212</v>
      </c>
      <c r="AY509">
        <v>6.48265217288279</v>
      </c>
      <c r="AZ509">
        <v>6.52076175620056</v>
      </c>
      <c r="BA509">
        <v>6.55519520861798</v>
      </c>
      <c r="BB509">
        <v>6.68975621764991</v>
      </c>
      <c r="BC509">
        <v>6.60053877052932</v>
      </c>
      <c r="BD509">
        <v>6.02169374753233</v>
      </c>
      <c r="BE509">
        <v>6.68975621764991</v>
      </c>
    </row>
    <row r="510" spans="1:59">
      <c r="A510" s="20" t="s">
        <v>193</v>
      </c>
      <c r="B510">
        <v>29</v>
      </c>
      <c r="C510">
        <v>2</v>
      </c>
      <c r="E510">
        <v>2</v>
      </c>
      <c r="F510" t="s">
        <v>162</v>
      </c>
      <c r="G510">
        <v>3.24501822088954</v>
      </c>
      <c r="H510">
        <v>3.35626855784228</v>
      </c>
      <c r="I510">
        <v>3.40113100220299</v>
      </c>
      <c r="J510">
        <v>3.40839160424601</v>
      </c>
      <c r="K510">
        <v>3.41229495544398</v>
      </c>
      <c r="L510">
        <v>3.46625560391326</v>
      </c>
      <c r="M510">
        <v>3.54410768946971</v>
      </c>
      <c r="N510">
        <v>3.46563390527741</v>
      </c>
      <c r="O510">
        <v>3.52804361113029</v>
      </c>
      <c r="P510">
        <v>3.48218685765312</v>
      </c>
      <c r="Q510">
        <v>3.49230639285117</v>
      </c>
      <c r="R510">
        <v>3.49480823904271</v>
      </c>
      <c r="S510">
        <v>3.23273905541802</v>
      </c>
      <c r="T510">
        <v>3.37244243639858</v>
      </c>
      <c r="U510">
        <v>3.3415836591657</v>
      </c>
      <c r="V510">
        <v>3.47189120883115</v>
      </c>
      <c r="W510">
        <v>3.63125550083337</v>
      </c>
      <c r="X510">
        <v>3.65387419179521</v>
      </c>
      <c r="Y510">
        <v>3.66013933681163</v>
      </c>
      <c r="Z510">
        <v>3.70000362126408</v>
      </c>
      <c r="AA510">
        <v>3.67379923710223</v>
      </c>
      <c r="AB510">
        <v>3.66211014836442</v>
      </c>
      <c r="AC510">
        <v>3.63433187094415</v>
      </c>
      <c r="AD510">
        <v>3.40154534102978</v>
      </c>
      <c r="AE510">
        <v>3.41903654931656</v>
      </c>
      <c r="AF510">
        <v>3.50116964768874</v>
      </c>
      <c r="AG510">
        <v>3.41567079664378</v>
      </c>
      <c r="AH510">
        <v>3.61219073009428</v>
      </c>
      <c r="AI510">
        <v>3.55599184776666</v>
      </c>
      <c r="AJ510">
        <v>3.53235067999007</v>
      </c>
      <c r="AK510">
        <v>3.63265314385938</v>
      </c>
      <c r="AL510">
        <v>3.59420373121165</v>
      </c>
      <c r="AM510">
        <v>3.54339560222534</v>
      </c>
      <c r="AN510">
        <v>3.73778005485402</v>
      </c>
      <c r="AO510">
        <v>3.60659358106201</v>
      </c>
      <c r="AP510">
        <v>3.81151373229378</v>
      </c>
      <c r="AQ510">
        <v>3.71514464893679</v>
      </c>
      <c r="AR510">
        <v>3.98716473133767</v>
      </c>
      <c r="AS510">
        <v>3.89191288441155</v>
      </c>
      <c r="AT510">
        <v>3.91213851624528</v>
      </c>
      <c r="AU510">
        <v>4.01455918227682</v>
      </c>
      <c r="AV510">
        <v>4.07184819505318</v>
      </c>
      <c r="AW510">
        <v>4.09628222549083</v>
      </c>
      <c r="AX510">
        <v>4.053678183588</v>
      </c>
      <c r="AY510">
        <v>4.04867166354365</v>
      </c>
      <c r="AZ510">
        <v>4.08740079033911</v>
      </c>
      <c r="BA510">
        <v>4.13341641814401</v>
      </c>
      <c r="BB510">
        <v>4.26213063702339</v>
      </c>
      <c r="BC510">
        <v>4.2276898526928</v>
      </c>
      <c r="BF510">
        <v>3.23273905541802</v>
      </c>
      <c r="BG510">
        <v>4.26213063702339</v>
      </c>
    </row>
    <row r="511" spans="1:57">
      <c r="A511" s="20" t="s">
        <v>194</v>
      </c>
      <c r="B511">
        <v>30</v>
      </c>
      <c r="C511">
        <v>1</v>
      </c>
      <c r="E511">
        <v>1</v>
      </c>
      <c r="F511" t="s">
        <v>163</v>
      </c>
      <c r="G511">
        <v>6.5369673842244</v>
      </c>
      <c r="H511">
        <v>6.55928757615064</v>
      </c>
      <c r="I511">
        <v>6.59297470295239</v>
      </c>
      <c r="J511">
        <v>6.61020606957136</v>
      </c>
      <c r="K511">
        <v>6.63907461955914</v>
      </c>
      <c r="L511">
        <v>6.59687544964232</v>
      </c>
      <c r="M511">
        <v>6.62351629278123</v>
      </c>
      <c r="N511">
        <v>6.62399369392453</v>
      </c>
      <c r="O511">
        <v>6.71556731787249</v>
      </c>
      <c r="P511">
        <v>6.78578030543061</v>
      </c>
      <c r="Q511">
        <v>6.68311317223423</v>
      </c>
      <c r="R511">
        <v>6.55617913065841</v>
      </c>
      <c r="S511">
        <v>6.60338039051049</v>
      </c>
      <c r="T511">
        <v>6.70070315115843</v>
      </c>
      <c r="U511">
        <v>6.67388179561648</v>
      </c>
      <c r="V511">
        <v>6.61472639855455</v>
      </c>
      <c r="W511">
        <v>6.60007603789641</v>
      </c>
      <c r="X511">
        <v>6.57809424341943</v>
      </c>
      <c r="Y511">
        <v>6.60315075167494</v>
      </c>
      <c r="Z511">
        <v>6.65906103837591</v>
      </c>
      <c r="AA511">
        <v>6.6529800961617</v>
      </c>
      <c r="AB511">
        <v>6.67784860456586</v>
      </c>
      <c r="AC511">
        <v>6.69340261690524</v>
      </c>
      <c r="AD511">
        <v>6.74530647994725</v>
      </c>
      <c r="AE511">
        <v>6.82030020827445</v>
      </c>
      <c r="AF511">
        <v>6.8767023233639</v>
      </c>
      <c r="AG511">
        <v>6.89867820545574</v>
      </c>
      <c r="AH511">
        <v>7.04014999236695</v>
      </c>
      <c r="AI511">
        <v>7.12995473367131</v>
      </c>
      <c r="AJ511">
        <v>7.19732315198732</v>
      </c>
      <c r="AK511">
        <v>7.32446586277275</v>
      </c>
      <c r="AL511">
        <v>7.40023374616899</v>
      </c>
      <c r="AM511">
        <v>7.46034728225031</v>
      </c>
      <c r="AN511">
        <v>7.49499310297333</v>
      </c>
      <c r="AO511">
        <v>7.52630730526998</v>
      </c>
      <c r="AP511">
        <v>7.56820462405401</v>
      </c>
      <c r="AQ511">
        <v>7.60959138808638</v>
      </c>
      <c r="AR511">
        <v>7.66610936481818</v>
      </c>
      <c r="AS511">
        <v>7.7089417925579</v>
      </c>
      <c r="AT511">
        <v>7.71595488252437</v>
      </c>
      <c r="AU511">
        <v>7.71718704458142</v>
      </c>
      <c r="AV511">
        <v>7.76523219103717</v>
      </c>
      <c r="AW511">
        <v>7.82462798317926</v>
      </c>
      <c r="AX511">
        <v>7.88950663893748</v>
      </c>
      <c r="AY511">
        <v>7.93381046656328</v>
      </c>
      <c r="AZ511">
        <v>7.98695650052135</v>
      </c>
      <c r="BA511">
        <v>7.91225823315757</v>
      </c>
      <c r="BB511">
        <v>7.98135057023357</v>
      </c>
      <c r="BC511">
        <v>7.84151529627998</v>
      </c>
      <c r="BD511">
        <v>6.5369673842244</v>
      </c>
      <c r="BE511">
        <v>7.98695650052135</v>
      </c>
    </row>
    <row r="512" spans="1:59">
      <c r="A512" s="20" t="s">
        <v>193</v>
      </c>
      <c r="B512">
        <v>30</v>
      </c>
      <c r="C512">
        <v>2</v>
      </c>
      <c r="E512">
        <v>2</v>
      </c>
      <c r="F512" t="s">
        <v>163</v>
      </c>
      <c r="G512">
        <v>4.84755900478965</v>
      </c>
      <c r="H512">
        <v>4.88102069159042</v>
      </c>
      <c r="I512">
        <v>4.90170393074506</v>
      </c>
      <c r="J512">
        <v>4.92504868933781</v>
      </c>
      <c r="K512">
        <v>4.945970734016</v>
      </c>
      <c r="L512">
        <v>4.94940067776686</v>
      </c>
      <c r="M512">
        <v>4.97831200027525</v>
      </c>
      <c r="N512">
        <v>4.99678505838301</v>
      </c>
      <c r="O512">
        <v>5.04574144013978</v>
      </c>
      <c r="P512">
        <v>5.15747176086663</v>
      </c>
      <c r="Q512">
        <v>5.06854418742301</v>
      </c>
      <c r="R512">
        <v>5.00619719817525</v>
      </c>
      <c r="S512">
        <v>4.97766736673342</v>
      </c>
      <c r="T512">
        <v>5.12425332282215</v>
      </c>
      <c r="U512">
        <v>5.12156225716658</v>
      </c>
      <c r="V512">
        <v>5.05944827325008</v>
      </c>
      <c r="W512">
        <v>5.101753223519</v>
      </c>
      <c r="X512">
        <v>5.10374132932348</v>
      </c>
      <c r="Y512">
        <v>5.1316881199811</v>
      </c>
      <c r="Z512">
        <v>5.16065200903429</v>
      </c>
      <c r="AA512">
        <v>5.19995434400887</v>
      </c>
      <c r="AB512">
        <v>5.21508229886757</v>
      </c>
      <c r="AC512">
        <v>5.23110543497014</v>
      </c>
      <c r="AD512">
        <v>5.22791130719867</v>
      </c>
      <c r="AE512">
        <v>5.27527702706597</v>
      </c>
      <c r="AF512">
        <v>5.26820935425225</v>
      </c>
      <c r="AG512">
        <v>5.28207366044002</v>
      </c>
      <c r="AH512">
        <v>5.41990143476254</v>
      </c>
      <c r="AI512">
        <v>5.46836378474921</v>
      </c>
      <c r="AJ512">
        <v>5.50799007696981</v>
      </c>
      <c r="AK512">
        <v>5.58294462529066</v>
      </c>
      <c r="AL512">
        <v>5.6402879908597</v>
      </c>
      <c r="AM512">
        <v>5.67943838848704</v>
      </c>
      <c r="AN512">
        <v>5.69133949138126</v>
      </c>
      <c r="AO512">
        <v>5.6930121992653</v>
      </c>
      <c r="AP512">
        <v>5.72672262054227</v>
      </c>
      <c r="AQ512">
        <v>5.77149723396576</v>
      </c>
      <c r="AR512">
        <v>5.79345165020104</v>
      </c>
      <c r="AS512">
        <v>5.84370276245086</v>
      </c>
      <c r="AT512">
        <v>5.83970261665622</v>
      </c>
      <c r="AU512">
        <v>5.86374550110218</v>
      </c>
      <c r="AV512">
        <v>5.89437021022994</v>
      </c>
      <c r="AW512">
        <v>5.9414766085892</v>
      </c>
      <c r="AX512">
        <v>5.99510805367841</v>
      </c>
      <c r="AY512">
        <v>6.02385342527443</v>
      </c>
      <c r="AZ512">
        <v>6.06684655736116</v>
      </c>
      <c r="BA512">
        <v>5.98904248790039</v>
      </c>
      <c r="BB512">
        <v>6.06683864846477</v>
      </c>
      <c r="BC512">
        <v>6.02758787743117</v>
      </c>
      <c r="BF512">
        <v>4.84755900478965</v>
      </c>
      <c r="BG512">
        <v>6.06684655736116</v>
      </c>
    </row>
    <row r="513" spans="1:57">
      <c r="A513" s="20" t="s">
        <v>194</v>
      </c>
      <c r="B513">
        <v>31</v>
      </c>
      <c r="C513">
        <v>1</v>
      </c>
      <c r="E513">
        <v>1</v>
      </c>
      <c r="F513" t="s">
        <v>211</v>
      </c>
      <c r="G513">
        <v>6.07737237423392</v>
      </c>
      <c r="H513">
        <v>6.08955960518619</v>
      </c>
      <c r="I513">
        <v>6.06843835368551</v>
      </c>
      <c r="J513">
        <v>6.04866834486995</v>
      </c>
      <c r="K513">
        <v>5.97099786538436</v>
      </c>
      <c r="L513">
        <v>5.92282804915366</v>
      </c>
      <c r="M513">
        <v>5.90527505121582</v>
      </c>
      <c r="N513">
        <v>5.90656513263652</v>
      </c>
      <c r="O513">
        <v>5.85606757608802</v>
      </c>
      <c r="P513">
        <v>5.86694322149146</v>
      </c>
      <c r="Q513">
        <v>5.78179863648293</v>
      </c>
      <c r="R513">
        <v>5.83765058651618</v>
      </c>
      <c r="S513">
        <v>5.8037500059118</v>
      </c>
      <c r="T513">
        <v>5.8322440910852</v>
      </c>
      <c r="U513">
        <v>5.92713913199146</v>
      </c>
      <c r="V513">
        <v>5.99758393783007</v>
      </c>
      <c r="W513">
        <v>5.90914258323811</v>
      </c>
      <c r="X513">
        <v>5.83270845381022</v>
      </c>
      <c r="Y513">
        <v>5.84274099273858</v>
      </c>
      <c r="Z513">
        <v>5.84814741710332</v>
      </c>
      <c r="AA513">
        <v>5.91943134420815</v>
      </c>
      <c r="AB513">
        <v>6.00169536667332</v>
      </c>
      <c r="AC513">
        <v>5.90600911472406</v>
      </c>
      <c r="AD513">
        <v>6.03778540166199</v>
      </c>
      <c r="AE513">
        <v>6.02256743805927</v>
      </c>
      <c r="AF513">
        <v>6.07239537051392</v>
      </c>
      <c r="AG513">
        <v>6.04870430066503</v>
      </c>
      <c r="AH513">
        <v>6.01515718200258</v>
      </c>
      <c r="AI513">
        <v>6.08685002528213</v>
      </c>
      <c r="AJ513">
        <v>6.10964855430405</v>
      </c>
      <c r="AK513">
        <v>6.06142981388241</v>
      </c>
      <c r="AL513">
        <v>6.09875014270723</v>
      </c>
      <c r="AM513">
        <v>6.13259114273342</v>
      </c>
      <c r="AN513">
        <v>6.09824904841683</v>
      </c>
      <c r="AO513">
        <v>6.12545433874998</v>
      </c>
      <c r="AP513">
        <v>6.14063742039986</v>
      </c>
      <c r="AQ513">
        <v>6.19586205560114</v>
      </c>
      <c r="AR513">
        <v>6.22710339030173</v>
      </c>
      <c r="AS513">
        <v>6.26917498977848</v>
      </c>
      <c r="AT513">
        <v>6.29363671742094</v>
      </c>
      <c r="AU513">
        <v>6.3089698093369</v>
      </c>
      <c r="AV513">
        <v>6.3084672259592</v>
      </c>
      <c r="AW513">
        <v>6.29321844172015</v>
      </c>
      <c r="AX513">
        <v>6.3536080876206</v>
      </c>
      <c r="AY513">
        <v>6.36267246270088</v>
      </c>
      <c r="AZ513">
        <v>6.38975266186615</v>
      </c>
      <c r="BA513">
        <v>6.38047574724814</v>
      </c>
      <c r="BB513">
        <v>6.36830998075518</v>
      </c>
      <c r="BC513">
        <v>6.30051052742289</v>
      </c>
      <c r="BD513">
        <v>5.78179863648293</v>
      </c>
      <c r="BE513">
        <v>6.38975266186615</v>
      </c>
    </row>
    <row r="514" spans="1:59">
      <c r="A514" s="20" t="s">
        <v>193</v>
      </c>
      <c r="B514">
        <v>31</v>
      </c>
      <c r="C514">
        <v>2</v>
      </c>
      <c r="E514">
        <v>2</v>
      </c>
      <c r="F514" t="s">
        <v>211</v>
      </c>
      <c r="G514">
        <v>4.33026616896057</v>
      </c>
      <c r="H514">
        <v>4.33170523930901</v>
      </c>
      <c r="I514">
        <v>4.31156342417861</v>
      </c>
      <c r="J514">
        <v>4.2684961291257</v>
      </c>
      <c r="K514">
        <v>4.20183028532324</v>
      </c>
      <c r="L514">
        <v>4.16451464763569</v>
      </c>
      <c r="M514">
        <v>4.15552481869269</v>
      </c>
      <c r="N514">
        <v>4.16663947748023</v>
      </c>
      <c r="O514">
        <v>4.12901821134457</v>
      </c>
      <c r="P514">
        <v>4.14418071099672</v>
      </c>
      <c r="Q514">
        <v>4.07513220703971</v>
      </c>
      <c r="R514">
        <v>4.14093565358822</v>
      </c>
      <c r="S514">
        <v>4.1170140351053</v>
      </c>
      <c r="T514">
        <v>4.1435355228733</v>
      </c>
      <c r="U514">
        <v>4.23656133709687</v>
      </c>
      <c r="V514">
        <v>4.32182199793977</v>
      </c>
      <c r="W514">
        <v>4.27330356624397</v>
      </c>
      <c r="X514">
        <v>4.24374939726332</v>
      </c>
      <c r="Y514">
        <v>4.27385620564046</v>
      </c>
      <c r="Z514">
        <v>4.29922383844996</v>
      </c>
      <c r="AA514">
        <v>4.36474318346702</v>
      </c>
      <c r="AB514">
        <v>4.4168439057982</v>
      </c>
      <c r="AC514">
        <v>4.34959606271667</v>
      </c>
      <c r="AD514">
        <v>4.49757538135004</v>
      </c>
      <c r="AE514">
        <v>4.55629096966743</v>
      </c>
      <c r="AF514">
        <v>4.61952984424353</v>
      </c>
      <c r="AG514">
        <v>4.63767173875299</v>
      </c>
      <c r="AH514">
        <v>4.64471020707327</v>
      </c>
      <c r="AI514">
        <v>4.70046003620462</v>
      </c>
      <c r="AJ514">
        <v>4.73475024314197</v>
      </c>
      <c r="AK514">
        <v>4.71158761816241</v>
      </c>
      <c r="AL514">
        <v>4.75028783187221</v>
      </c>
      <c r="AM514">
        <v>4.79393996297423</v>
      </c>
      <c r="AN514">
        <v>4.76418336053538</v>
      </c>
      <c r="AO514">
        <v>4.79407140000733</v>
      </c>
      <c r="AP514">
        <v>4.82552871334267</v>
      </c>
      <c r="AQ514">
        <v>4.86371663572778</v>
      </c>
      <c r="AR514">
        <v>4.89419800828811</v>
      </c>
      <c r="AS514">
        <v>4.91367661797847</v>
      </c>
      <c r="AT514">
        <v>4.927691872244</v>
      </c>
      <c r="AU514">
        <v>4.97122955712625</v>
      </c>
      <c r="AV514">
        <v>4.9753943327487</v>
      </c>
      <c r="AW514">
        <v>4.97889094674818</v>
      </c>
      <c r="AX514">
        <v>5.04307541415615</v>
      </c>
      <c r="AY514">
        <v>5.07139264163781</v>
      </c>
      <c r="AZ514">
        <v>5.11289791527616</v>
      </c>
      <c r="BA514">
        <v>5.10569336199588</v>
      </c>
      <c r="BB514">
        <v>5.09504273379127</v>
      </c>
      <c r="BC514">
        <v>5.04417990460721</v>
      </c>
      <c r="BF514">
        <v>4.07513220703971</v>
      </c>
      <c r="BG514">
        <v>5.11289791527616</v>
      </c>
    </row>
    <row r="515" spans="1:57">
      <c r="A515" s="20" t="s">
        <v>194</v>
      </c>
      <c r="B515">
        <v>32</v>
      </c>
      <c r="C515">
        <v>1</v>
      </c>
      <c r="E515">
        <v>1</v>
      </c>
      <c r="F515" t="s">
        <v>165</v>
      </c>
      <c r="G515" t="e">
        <v>#DIV/0!</v>
      </c>
      <c r="H515" t="e">
        <v>#DIV/0!</v>
      </c>
      <c r="I515" t="e">
        <v>#DIV/0!</v>
      </c>
      <c r="J515" t="e">
        <v>#DIV/0!</v>
      </c>
      <c r="K515" t="e">
        <v>#DIV/0!</v>
      </c>
      <c r="L515" t="e">
        <v>#DIV/0!</v>
      </c>
      <c r="M515" t="e">
        <v>#DIV/0!</v>
      </c>
      <c r="N515" t="e">
        <v>#DIV/0!</v>
      </c>
      <c r="O515" t="e">
        <v>#DIV/0!</v>
      </c>
      <c r="P515" t="e">
        <v>#DIV/0!</v>
      </c>
      <c r="Q515" t="e">
        <v>#DIV/0!</v>
      </c>
      <c r="R515" t="e">
        <v>#DIV/0!</v>
      </c>
      <c r="S515" t="e">
        <v>#DIV/0!</v>
      </c>
      <c r="T515" t="e">
        <v>#DIV/0!</v>
      </c>
      <c r="U515" t="e">
        <v>#DIV/0!</v>
      </c>
      <c r="V515" t="e">
        <v>#DIV/0!</v>
      </c>
      <c r="W515" t="e">
        <v>#DIV/0!</v>
      </c>
      <c r="X515" t="e">
        <v>#DIV/0!</v>
      </c>
      <c r="Y515" t="e">
        <v>#DIV/0!</v>
      </c>
      <c r="Z515" t="e">
        <v>#DIV/0!</v>
      </c>
      <c r="AA515" t="e">
        <v>#DIV/0!</v>
      </c>
      <c r="AB515" t="e">
        <v>#DIV/0!</v>
      </c>
      <c r="AC515" t="e">
        <v>#DIV/0!</v>
      </c>
      <c r="AD515" t="e">
        <v>#DIV/0!</v>
      </c>
      <c r="AE515" t="e">
        <v>#DIV/0!</v>
      </c>
      <c r="AF515" t="e">
        <v>#DIV/0!</v>
      </c>
      <c r="AG515" t="e">
        <v>#DIV/0!</v>
      </c>
      <c r="AH515" t="e">
        <v>#DIV/0!</v>
      </c>
      <c r="AI515" t="e">
        <v>#DIV/0!</v>
      </c>
      <c r="AJ515" t="e">
        <v>#DIV/0!</v>
      </c>
      <c r="AK515" t="e">
        <v>#DIV/0!</v>
      </c>
      <c r="AL515" t="e">
        <v>#DIV/0!</v>
      </c>
      <c r="AM515">
        <v>4.97259749684122</v>
      </c>
      <c r="AN515">
        <v>5.27198647002794</v>
      </c>
      <c r="AO515">
        <v>5.19087355358476</v>
      </c>
      <c r="AP515">
        <v>5.13260707555928</v>
      </c>
      <c r="AQ515">
        <v>5.12104104687222</v>
      </c>
      <c r="AR515">
        <v>5.46176750103677</v>
      </c>
      <c r="AS515">
        <v>5.31356247190632</v>
      </c>
      <c r="AT515">
        <v>5.08980253044204</v>
      </c>
      <c r="AU515">
        <v>5.15024708078004</v>
      </c>
      <c r="AV515">
        <v>4.90506347100397</v>
      </c>
      <c r="AW515">
        <v>4.99907838492545</v>
      </c>
      <c r="AX515">
        <v>4.98175317017835</v>
      </c>
      <c r="AY515">
        <v>5.16003955126249</v>
      </c>
      <c r="AZ515">
        <v>5.12556983218836</v>
      </c>
      <c r="BA515">
        <v>5.19561486799698</v>
      </c>
      <c r="BB515">
        <v>4.78621628663363</v>
      </c>
      <c r="BC515">
        <v>4.97862073802086</v>
      </c>
      <c r="BD515">
        <f>MIN(AM515:BC515)</f>
        <v>4.78621628663363</v>
      </c>
      <c r="BE515">
        <f>MAX(AM515:BC515)</f>
        <v>5.46176750103677</v>
      </c>
    </row>
    <row r="516" spans="1:59">
      <c r="A516" s="20" t="s">
        <v>193</v>
      </c>
      <c r="B516">
        <v>32</v>
      </c>
      <c r="C516">
        <v>2</v>
      </c>
      <c r="E516">
        <v>2</v>
      </c>
      <c r="F516" t="s">
        <v>165</v>
      </c>
      <c r="G516" t="e">
        <v>#DIV/0!</v>
      </c>
      <c r="H516" t="e">
        <v>#DIV/0!</v>
      </c>
      <c r="I516" t="e">
        <v>#DIV/0!</v>
      </c>
      <c r="J516" t="e">
        <v>#DIV/0!</v>
      </c>
      <c r="K516" t="e">
        <v>#DIV/0!</v>
      </c>
      <c r="L516" t="e">
        <v>#DIV/0!</v>
      </c>
      <c r="M516" t="e">
        <v>#DIV/0!</v>
      </c>
      <c r="N516" t="e">
        <v>#DIV/0!</v>
      </c>
      <c r="O516" t="e">
        <v>#DIV/0!</v>
      </c>
      <c r="P516" t="e">
        <v>#DIV/0!</v>
      </c>
      <c r="Q516" t="e">
        <v>#DIV/0!</v>
      </c>
      <c r="R516" t="e">
        <v>#DIV/0!</v>
      </c>
      <c r="S516" t="e">
        <v>#DIV/0!</v>
      </c>
      <c r="T516" t="e">
        <v>#DIV/0!</v>
      </c>
      <c r="U516" t="e">
        <v>#DIV/0!</v>
      </c>
      <c r="V516" t="e">
        <v>#DIV/0!</v>
      </c>
      <c r="W516" t="e">
        <v>#DIV/0!</v>
      </c>
      <c r="X516" t="e">
        <v>#DIV/0!</v>
      </c>
      <c r="Y516" t="e">
        <v>#DIV/0!</v>
      </c>
      <c r="Z516" t="e">
        <v>#DIV/0!</v>
      </c>
      <c r="AA516" t="e">
        <v>#DIV/0!</v>
      </c>
      <c r="AB516" t="e">
        <v>#DIV/0!</v>
      </c>
      <c r="AC516" t="e">
        <v>#DIV/0!</v>
      </c>
      <c r="AD516" t="e">
        <v>#DIV/0!</v>
      </c>
      <c r="AE516" t="e">
        <v>#DIV/0!</v>
      </c>
      <c r="AF516" t="e">
        <v>#DIV/0!</v>
      </c>
      <c r="AG516" t="e">
        <v>#DIV/0!</v>
      </c>
      <c r="AH516" t="e">
        <v>#DIV/0!</v>
      </c>
      <c r="AI516" t="e">
        <v>#DIV/0!</v>
      </c>
      <c r="AJ516" t="e">
        <v>#DIV/0!</v>
      </c>
      <c r="AK516" t="e">
        <v>#DIV/0!</v>
      </c>
      <c r="AL516" t="e">
        <v>#DIV/0!</v>
      </c>
      <c r="AM516">
        <v>2.75380066786155</v>
      </c>
      <c r="AN516">
        <v>3.20023311171939</v>
      </c>
      <c r="AO516">
        <v>3.12434331205133</v>
      </c>
      <c r="AP516">
        <v>3.08076800099306</v>
      </c>
      <c r="AQ516">
        <v>3.08822416225608</v>
      </c>
      <c r="AR516">
        <v>3.4426568265076</v>
      </c>
      <c r="AS516">
        <v>3.33615497414931</v>
      </c>
      <c r="AT516">
        <v>3.1616492363856</v>
      </c>
      <c r="AU516">
        <v>3.2601830103085</v>
      </c>
      <c r="AV516">
        <v>3.06700335126142</v>
      </c>
      <c r="AW516">
        <v>3.19646827517312</v>
      </c>
      <c r="AX516">
        <v>3.22692343058053</v>
      </c>
      <c r="AY516">
        <v>3.43685233087501</v>
      </c>
      <c r="AZ516">
        <v>3.44159206128502</v>
      </c>
      <c r="BA516">
        <v>3.53433546418242</v>
      </c>
      <c r="BB516">
        <v>3.16297255109768</v>
      </c>
      <c r="BC516">
        <v>3.37433933362648</v>
      </c>
      <c r="BF516">
        <f>MIN(AM516:BC516)</f>
        <v>2.75380066786155</v>
      </c>
      <c r="BG516">
        <f>MAX(AM516:BC516)</f>
        <v>3.53433546418242</v>
      </c>
    </row>
    <row r="517" spans="1:57">
      <c r="A517" s="20" t="s">
        <v>194</v>
      </c>
      <c r="B517">
        <v>33</v>
      </c>
      <c r="C517">
        <v>1</v>
      </c>
      <c r="E517">
        <v>1</v>
      </c>
      <c r="F517" t="s">
        <v>166</v>
      </c>
      <c r="G517">
        <v>6.3118679269789</v>
      </c>
      <c r="H517">
        <v>6.34320790486475</v>
      </c>
      <c r="I517">
        <v>6.2515441060626</v>
      </c>
      <c r="J517">
        <v>6.36908477730018</v>
      </c>
      <c r="K517">
        <v>6.3009670711676</v>
      </c>
      <c r="L517">
        <v>6.39601217906925</v>
      </c>
      <c r="M517">
        <v>6.4093294833301</v>
      </c>
      <c r="N517">
        <v>6.22942104576598</v>
      </c>
      <c r="O517">
        <v>6.54097599933818</v>
      </c>
      <c r="P517">
        <v>6.36144535915075</v>
      </c>
      <c r="Q517">
        <v>6.57492520840757</v>
      </c>
      <c r="R517">
        <v>6.67927725987158</v>
      </c>
      <c r="S517">
        <v>6.48308065311769</v>
      </c>
      <c r="T517">
        <v>6.63375688953655</v>
      </c>
      <c r="U517">
        <v>6.56230169958935</v>
      </c>
      <c r="V517">
        <v>6.62669797880878</v>
      </c>
      <c r="W517">
        <v>6.58022764257458</v>
      </c>
      <c r="X517">
        <v>6.55306728804247</v>
      </c>
      <c r="Y517">
        <v>6.45112242671012</v>
      </c>
      <c r="Z517">
        <v>6.44846230126665</v>
      </c>
      <c r="AA517">
        <v>6.51031941451287</v>
      </c>
      <c r="AB517">
        <v>6.40071382296228</v>
      </c>
      <c r="AC517">
        <v>6.23875388742441</v>
      </c>
      <c r="AD517">
        <v>6.353762063027</v>
      </c>
      <c r="AE517">
        <v>6.52528927712089</v>
      </c>
      <c r="AF517">
        <v>6.45057264537249</v>
      </c>
      <c r="AG517">
        <v>6.28802378352936</v>
      </c>
      <c r="AH517">
        <v>6.45448521551583</v>
      </c>
      <c r="AI517">
        <v>6.35568620391242</v>
      </c>
      <c r="AJ517">
        <v>6.31036163890769</v>
      </c>
      <c r="AK517">
        <v>6.28551064813726</v>
      </c>
      <c r="AL517">
        <v>5.94235748382477</v>
      </c>
      <c r="AM517">
        <v>6.20991289976391</v>
      </c>
      <c r="AN517">
        <v>6.25663937102199</v>
      </c>
      <c r="AO517">
        <v>6.03626234710297</v>
      </c>
      <c r="AP517">
        <v>6.31236230318982</v>
      </c>
      <c r="AQ517">
        <v>6.34010609559815</v>
      </c>
      <c r="AR517">
        <v>6.32329676825582</v>
      </c>
      <c r="AS517">
        <v>6.32279768611043</v>
      </c>
      <c r="AT517">
        <v>6.45528946462644</v>
      </c>
      <c r="AU517">
        <v>6.40080456303922</v>
      </c>
      <c r="AV517">
        <v>6.20576766155013</v>
      </c>
      <c r="AW517">
        <v>6.22230656243286</v>
      </c>
      <c r="AX517">
        <v>6.28501040391424</v>
      </c>
      <c r="AY517">
        <v>6.13373617565375</v>
      </c>
      <c r="AZ517">
        <v>6.1890741882843</v>
      </c>
      <c r="BA517">
        <v>6.2088327105493</v>
      </c>
      <c r="BB517">
        <v>6.19384272543662</v>
      </c>
      <c r="BC517">
        <v>6.19774763339789</v>
      </c>
      <c r="BD517">
        <v>5.94235748382477</v>
      </c>
      <c r="BE517">
        <v>6.67927725987158</v>
      </c>
    </row>
    <row r="518" spans="1:59">
      <c r="A518" s="20" t="s">
        <v>193</v>
      </c>
      <c r="B518">
        <v>33</v>
      </c>
      <c r="C518">
        <v>2</v>
      </c>
      <c r="E518">
        <v>2</v>
      </c>
      <c r="F518" t="s">
        <v>166</v>
      </c>
      <c r="G518">
        <v>4.20723729649295</v>
      </c>
      <c r="H518">
        <v>4.25471626145757</v>
      </c>
      <c r="I518">
        <v>4.19119116653449</v>
      </c>
      <c r="J518">
        <v>4.32442763704889</v>
      </c>
      <c r="K518">
        <v>4.27820003005294</v>
      </c>
      <c r="L518">
        <v>4.38634229128844</v>
      </c>
      <c r="M518">
        <v>4.40130521914145</v>
      </c>
      <c r="N518">
        <v>4.25942614713454</v>
      </c>
      <c r="O518">
        <v>4.54356101064637</v>
      </c>
      <c r="P518">
        <v>4.39716723346343</v>
      </c>
      <c r="Q518">
        <v>4.62168594949153</v>
      </c>
      <c r="R518">
        <v>4.74165966031708</v>
      </c>
      <c r="S518">
        <v>4.59152506020962</v>
      </c>
      <c r="T518">
        <v>4.72206618527062</v>
      </c>
      <c r="U518">
        <v>4.68106423362218</v>
      </c>
      <c r="V518">
        <v>4.76302186332948</v>
      </c>
      <c r="W518">
        <v>4.76030519164798</v>
      </c>
      <c r="X518">
        <v>4.74013628527225</v>
      </c>
      <c r="Y518">
        <v>4.67803956593997</v>
      </c>
      <c r="Z518">
        <v>4.66759914659175</v>
      </c>
      <c r="AA518">
        <v>4.73603829849429</v>
      </c>
      <c r="AB518">
        <v>4.65331555358265</v>
      </c>
      <c r="AC518">
        <v>4.53003099788128</v>
      </c>
      <c r="AD518">
        <v>4.68477073125265</v>
      </c>
      <c r="AE518">
        <v>4.88772449331795</v>
      </c>
      <c r="AF518">
        <v>4.8470291610291</v>
      </c>
      <c r="AG518">
        <v>4.71044517460471</v>
      </c>
      <c r="AH518">
        <v>4.89202396147146</v>
      </c>
      <c r="AI518">
        <v>4.84741555454543</v>
      </c>
      <c r="AJ518">
        <v>4.84198026606009</v>
      </c>
      <c r="AK518">
        <v>4.8311556917728</v>
      </c>
      <c r="AL518">
        <v>4.5424652225911</v>
      </c>
      <c r="AM518">
        <v>4.77940661968738</v>
      </c>
      <c r="AN518">
        <v>4.81470769025744</v>
      </c>
      <c r="AO518">
        <v>4.60419306769692</v>
      </c>
      <c r="AP518">
        <v>4.87326695743961</v>
      </c>
      <c r="AQ518">
        <v>4.89795059572678</v>
      </c>
      <c r="AR518">
        <v>4.89885862596645</v>
      </c>
      <c r="AS518">
        <v>4.86239508434959</v>
      </c>
      <c r="AT518">
        <v>4.98329721622694</v>
      </c>
      <c r="AU518">
        <v>4.92684650660676</v>
      </c>
      <c r="AV518">
        <v>4.71165623940164</v>
      </c>
      <c r="AW518">
        <v>4.7121683812057</v>
      </c>
      <c r="AX518">
        <v>4.74015747014392</v>
      </c>
      <c r="AY518">
        <v>4.5729520933759</v>
      </c>
      <c r="AZ518">
        <v>4.61000906865031</v>
      </c>
      <c r="BA518">
        <v>4.62533568707228</v>
      </c>
      <c r="BB518">
        <v>4.59274471595259</v>
      </c>
      <c r="BC518">
        <v>4.61430962593433</v>
      </c>
      <c r="BF518">
        <v>4.19119116653449</v>
      </c>
      <c r="BG518">
        <v>4.98329721622694</v>
      </c>
    </row>
    <row r="519" spans="1:57">
      <c r="A519" s="20" t="s">
        <v>194</v>
      </c>
      <c r="B519">
        <v>34</v>
      </c>
      <c r="C519">
        <v>1</v>
      </c>
      <c r="E519">
        <v>1</v>
      </c>
      <c r="F519" t="s">
        <v>212</v>
      </c>
      <c r="G519">
        <v>7.81811827239655</v>
      </c>
      <c r="H519">
        <v>7.54656633266739</v>
      </c>
      <c r="I519">
        <v>7.63736089509317</v>
      </c>
      <c r="J519">
        <v>7.56776466559135</v>
      </c>
      <c r="K519">
        <v>7.72749956647982</v>
      </c>
      <c r="L519">
        <v>7.61795110712948</v>
      </c>
      <c r="M519">
        <v>7.66512553204414</v>
      </c>
      <c r="N519">
        <v>7.67450184757833</v>
      </c>
      <c r="O519">
        <v>7.74255318197025</v>
      </c>
      <c r="P519">
        <v>7.57195973959171</v>
      </c>
      <c r="Q519">
        <v>7.4788160338265</v>
      </c>
      <c r="R519">
        <v>7.64539897247151</v>
      </c>
      <c r="S519">
        <v>7.63747479818816</v>
      </c>
      <c r="T519">
        <v>7.62116429554625</v>
      </c>
      <c r="U519">
        <v>7.59880212250752</v>
      </c>
      <c r="V519">
        <v>7.68755250334732</v>
      </c>
      <c r="W519">
        <v>7.74027390864829</v>
      </c>
      <c r="X519">
        <v>7.7907595992737</v>
      </c>
      <c r="Y519">
        <v>7.7788436883927</v>
      </c>
      <c r="Z519">
        <v>7.70571282389443</v>
      </c>
      <c r="AA519">
        <v>7.8267467085132</v>
      </c>
      <c r="AB519">
        <v>7.91507430920386</v>
      </c>
      <c r="AC519">
        <v>7.87452580370947</v>
      </c>
      <c r="AD519">
        <v>8.02586915204554</v>
      </c>
      <c r="AE519">
        <v>8.09390737642378</v>
      </c>
      <c r="AF519">
        <v>8.24734285107369</v>
      </c>
      <c r="AG519">
        <v>8.46294817656384</v>
      </c>
      <c r="AH519">
        <v>8.69313331902227</v>
      </c>
      <c r="AI519">
        <v>8.74987510754914</v>
      </c>
      <c r="AJ519">
        <v>9.04620985044365</v>
      </c>
      <c r="AK519">
        <v>9.20820475984576</v>
      </c>
      <c r="AL519">
        <v>9.22702703859411</v>
      </c>
      <c r="AM519">
        <v>9.22171119274845</v>
      </c>
      <c r="AN519">
        <v>9.3179383825742</v>
      </c>
      <c r="AO519">
        <v>9.3411526866411</v>
      </c>
      <c r="AP519">
        <v>9.45222716610753</v>
      </c>
      <c r="AQ519">
        <v>9.53610067827715</v>
      </c>
      <c r="AR519">
        <v>9.56755062715574</v>
      </c>
      <c r="AS519">
        <v>9.64369180478537</v>
      </c>
      <c r="AT519">
        <v>9.71648304783779</v>
      </c>
      <c r="AU519">
        <v>9.81880074436893</v>
      </c>
      <c r="AV519">
        <v>9.77724382596188</v>
      </c>
      <c r="AW519">
        <v>9.9505381092274</v>
      </c>
      <c r="AX519">
        <v>9.99377376971163</v>
      </c>
      <c r="AY519">
        <v>9.97111699497597</v>
      </c>
      <c r="AZ519">
        <v>10.1215324133053</v>
      </c>
      <c r="BA519">
        <v>10.0541341410163</v>
      </c>
      <c r="BB519">
        <v>10.2897245349571</v>
      </c>
      <c r="BC519">
        <v>10.2923997473032</v>
      </c>
      <c r="BD519">
        <v>7.4788160338265</v>
      </c>
      <c r="BE519">
        <v>10.2923997473032</v>
      </c>
    </row>
    <row r="520" spans="1:59">
      <c r="A520" s="20" t="s">
        <v>193</v>
      </c>
      <c r="B520">
        <v>34</v>
      </c>
      <c r="C520">
        <v>2</v>
      </c>
      <c r="E520">
        <v>2</v>
      </c>
      <c r="F520" t="s">
        <v>212</v>
      </c>
      <c r="G520">
        <v>7.59709304078869</v>
      </c>
      <c r="H520">
        <v>7.35261201923899</v>
      </c>
      <c r="I520">
        <v>7.43569414139582</v>
      </c>
      <c r="J520">
        <v>7.37702384002021</v>
      </c>
      <c r="K520">
        <v>7.56415136535567</v>
      </c>
      <c r="L520">
        <v>7.4758139930331</v>
      </c>
      <c r="M520">
        <v>7.57077381445393</v>
      </c>
      <c r="N520">
        <v>7.6040624038341</v>
      </c>
      <c r="O520">
        <v>7.61859124036188</v>
      </c>
      <c r="P520">
        <v>7.44058304762063</v>
      </c>
      <c r="Q520">
        <v>7.26777164751975</v>
      </c>
      <c r="R520">
        <v>7.47032634093941</v>
      </c>
      <c r="S520">
        <v>7.6243019599919</v>
      </c>
      <c r="T520">
        <v>7.62533268729272</v>
      </c>
      <c r="U520">
        <v>7.62281012364456</v>
      </c>
      <c r="V520">
        <v>7.6776838600736</v>
      </c>
      <c r="W520">
        <v>7.77449593330889</v>
      </c>
      <c r="X520">
        <v>7.7267835463221</v>
      </c>
      <c r="Y520">
        <v>7.68025502968011</v>
      </c>
      <c r="Z520">
        <v>7.60729060838347</v>
      </c>
      <c r="AA520">
        <v>7.63005427156944</v>
      </c>
      <c r="AB520">
        <v>7.68681658486709</v>
      </c>
      <c r="AC520">
        <v>7.54580127323642</v>
      </c>
      <c r="AD520">
        <v>7.62150991834903</v>
      </c>
      <c r="AE520">
        <v>7.52729570865812</v>
      </c>
      <c r="AF520">
        <v>7.575898226532</v>
      </c>
      <c r="AG520">
        <v>7.64546802948378</v>
      </c>
      <c r="AH520">
        <v>7.69110841432549</v>
      </c>
      <c r="AI520">
        <v>7.61000891764591</v>
      </c>
      <c r="AJ520">
        <v>7.63084224183805</v>
      </c>
      <c r="AK520">
        <v>7.75835673740356</v>
      </c>
      <c r="AL520">
        <v>7.78380114122089</v>
      </c>
      <c r="AM520">
        <v>7.83098025921499</v>
      </c>
      <c r="AN520">
        <v>7.82327265833473</v>
      </c>
      <c r="AO520">
        <v>7.86347191756722</v>
      </c>
      <c r="AP520">
        <v>7.87125731765295</v>
      </c>
      <c r="AQ520">
        <v>7.94017024920156</v>
      </c>
      <c r="AR520">
        <v>7.89920935953127</v>
      </c>
      <c r="AS520">
        <v>8.05789478546524</v>
      </c>
      <c r="AT520">
        <v>8.08440340492287</v>
      </c>
      <c r="AU520">
        <v>8.06362842213873</v>
      </c>
      <c r="AV520">
        <v>8.0174337920406</v>
      </c>
      <c r="AW520">
        <v>8.01778557171282</v>
      </c>
      <c r="AX520">
        <v>8.05923156298885</v>
      </c>
      <c r="AY520">
        <v>8.01172668436397</v>
      </c>
      <c r="AZ520">
        <v>8.00818991518809</v>
      </c>
      <c r="BA520">
        <v>7.95827454479079</v>
      </c>
      <c r="BB520">
        <v>8.02304299630943</v>
      </c>
      <c r="BC520">
        <v>8.00486061251445</v>
      </c>
      <c r="BF520">
        <v>7.26777164751975</v>
      </c>
      <c r="BG520">
        <v>8.08440340492287</v>
      </c>
    </row>
    <row r="521" spans="1:57">
      <c r="A521" s="20" t="s">
        <v>194</v>
      </c>
      <c r="B521">
        <v>35</v>
      </c>
      <c r="C521">
        <v>1</v>
      </c>
      <c r="E521">
        <v>1</v>
      </c>
      <c r="F521" t="s">
        <v>168</v>
      </c>
      <c r="G521">
        <v>5.80158451952872</v>
      </c>
      <c r="H521">
        <v>6.06706126792761</v>
      </c>
      <c r="I521">
        <v>5.7376589903632</v>
      </c>
      <c r="J521">
        <v>5.72659043069726</v>
      </c>
      <c r="K521">
        <v>5.8233154612825</v>
      </c>
      <c r="L521">
        <v>5.88701581753348</v>
      </c>
      <c r="M521">
        <v>6.04925783623135</v>
      </c>
      <c r="N521">
        <v>6.00032142470433</v>
      </c>
      <c r="O521">
        <v>6.04362384640183</v>
      </c>
      <c r="P521">
        <v>6.0603439106312</v>
      </c>
      <c r="Q521">
        <v>6.05081535794829</v>
      </c>
      <c r="R521">
        <v>5.99813635987459</v>
      </c>
      <c r="S521">
        <v>6.01488857182652</v>
      </c>
      <c r="T521">
        <v>5.94235917348472</v>
      </c>
      <c r="U521">
        <v>6.02912579330024</v>
      </c>
      <c r="V521">
        <v>6.05537144043841</v>
      </c>
      <c r="W521">
        <v>6.06375042237373</v>
      </c>
      <c r="X521">
        <v>6.04463556444251</v>
      </c>
      <c r="Y521">
        <v>6.08438053544127</v>
      </c>
      <c r="Z521">
        <v>6.05819186715727</v>
      </c>
      <c r="AA521">
        <v>6.12084770806456</v>
      </c>
      <c r="AB521">
        <v>6.13840951971613</v>
      </c>
      <c r="AC521">
        <v>6.11549377025063</v>
      </c>
      <c r="AD521">
        <v>6.00124532608635</v>
      </c>
      <c r="AE521">
        <v>6.14642490193434</v>
      </c>
      <c r="AF521">
        <v>6.02437309655681</v>
      </c>
      <c r="AG521">
        <v>5.98003346197875</v>
      </c>
      <c r="AH521">
        <v>5.91321266245058</v>
      </c>
      <c r="AI521">
        <v>6.0028968390126</v>
      </c>
      <c r="AJ521">
        <v>5.97196890172486</v>
      </c>
      <c r="AK521">
        <v>6.13158447224213</v>
      </c>
      <c r="AL521">
        <v>6.24457742308805</v>
      </c>
      <c r="AM521">
        <v>6.00140109704486</v>
      </c>
      <c r="AN521">
        <v>5.67756009854148</v>
      </c>
      <c r="AO521">
        <v>5.907019371225</v>
      </c>
      <c r="AP521">
        <v>5.9665601095799</v>
      </c>
      <c r="AQ521">
        <v>5.90113338629607</v>
      </c>
      <c r="AR521">
        <v>5.91308439700469</v>
      </c>
      <c r="AS521">
        <v>5.90212475405519</v>
      </c>
      <c r="AT521">
        <v>5.94646734250128</v>
      </c>
      <c r="AU521">
        <v>5.88214954171909</v>
      </c>
      <c r="AV521">
        <v>6.0472497298743</v>
      </c>
      <c r="AW521">
        <v>5.96851988483912</v>
      </c>
      <c r="AX521">
        <v>5.94782537946251</v>
      </c>
      <c r="AY521">
        <v>5.99408518136968</v>
      </c>
      <c r="AZ521">
        <v>6.01794476542066</v>
      </c>
      <c r="BA521">
        <v>5.99706380182201</v>
      </c>
      <c r="BB521">
        <v>6.00093611102407</v>
      </c>
      <c r="BC521">
        <v>6.07223023751366</v>
      </c>
      <c r="BD521">
        <v>5.67756009854148</v>
      </c>
      <c r="BE521">
        <v>6.24457742308805</v>
      </c>
    </row>
    <row r="522" spans="1:59">
      <c r="A522" s="20" t="s">
        <v>193</v>
      </c>
      <c r="B522">
        <v>35</v>
      </c>
      <c r="C522">
        <v>2</v>
      </c>
      <c r="E522">
        <v>2</v>
      </c>
      <c r="F522" t="s">
        <v>168</v>
      </c>
      <c r="G522">
        <v>5.79916076770368</v>
      </c>
      <c r="H522">
        <v>6.01162823806476</v>
      </c>
      <c r="I522">
        <v>5.78009532004708</v>
      </c>
      <c r="J522">
        <v>5.81822170546867</v>
      </c>
      <c r="K522">
        <v>5.91246835948688</v>
      </c>
      <c r="L522">
        <v>5.91436868302562</v>
      </c>
      <c r="M522">
        <v>6.07197703558991</v>
      </c>
      <c r="N522">
        <v>6.05584784842799</v>
      </c>
      <c r="O522">
        <v>6.11285980517294</v>
      </c>
      <c r="P522">
        <v>6.1175419069298</v>
      </c>
      <c r="Q522">
        <v>6.14517319662154</v>
      </c>
      <c r="R522">
        <v>6.12821491275713</v>
      </c>
      <c r="S522">
        <v>6.16159283789935</v>
      </c>
      <c r="T522">
        <v>6.06820944751666</v>
      </c>
      <c r="U522">
        <v>6.16934984676014</v>
      </c>
      <c r="V522">
        <v>6.20249685109943</v>
      </c>
      <c r="W522">
        <v>6.21893460541897</v>
      </c>
      <c r="X522">
        <v>6.2236265316938</v>
      </c>
      <c r="Y522">
        <v>6.28104075822049</v>
      </c>
      <c r="Z522">
        <v>6.26231238396713</v>
      </c>
      <c r="AA522">
        <v>6.30672964956679</v>
      </c>
      <c r="AB522">
        <v>6.34686532398657</v>
      </c>
      <c r="AC522">
        <v>6.33551479684941</v>
      </c>
      <c r="AD522">
        <v>6.23863526932523</v>
      </c>
      <c r="AE522">
        <v>6.37686817030561</v>
      </c>
      <c r="AF522">
        <v>6.34280440444747</v>
      </c>
      <c r="AG522">
        <v>6.36365263676764</v>
      </c>
      <c r="AH522">
        <v>6.26841204475534</v>
      </c>
      <c r="AI522">
        <v>6.33365330398946</v>
      </c>
      <c r="AJ522">
        <v>6.22200455470546</v>
      </c>
      <c r="AK522">
        <v>6.29795884557511</v>
      </c>
      <c r="AL522">
        <v>6.34274167187529</v>
      </c>
      <c r="AM522">
        <v>6.26023895277392</v>
      </c>
      <c r="AN522">
        <v>6.1278036500613</v>
      </c>
      <c r="AO522">
        <v>6.29579938407194</v>
      </c>
      <c r="AP522">
        <v>6.29774240832114</v>
      </c>
      <c r="AQ522">
        <v>6.23031281226723</v>
      </c>
      <c r="AR522">
        <v>6.3229128821312</v>
      </c>
      <c r="AS522">
        <v>6.35121171634372</v>
      </c>
      <c r="AT522">
        <v>6.37732239140926</v>
      </c>
      <c r="AU522">
        <v>6.32828054427787</v>
      </c>
      <c r="AV522">
        <v>6.53379279961629</v>
      </c>
      <c r="AW522">
        <v>6.48565078147819</v>
      </c>
      <c r="AX522">
        <v>6.47815008476263</v>
      </c>
      <c r="AY522">
        <v>6.54810848885788</v>
      </c>
      <c r="AZ522">
        <v>6.60177246470202</v>
      </c>
      <c r="BA522">
        <v>6.58752436974395</v>
      </c>
      <c r="BB522">
        <v>6.6034886360907</v>
      </c>
      <c r="BC522">
        <v>6.75016060741971</v>
      </c>
      <c r="BF522">
        <v>5.78009532004708</v>
      </c>
      <c r="BG522">
        <v>6.75016060741971</v>
      </c>
    </row>
    <row r="523" spans="1:57">
      <c r="A523" s="20" t="s">
        <v>194</v>
      </c>
      <c r="B523">
        <v>36</v>
      </c>
      <c r="C523">
        <v>1</v>
      </c>
      <c r="E523">
        <v>1</v>
      </c>
      <c r="F523" t="s">
        <v>213</v>
      </c>
      <c r="G523">
        <v>6.89370303885371</v>
      </c>
      <c r="H523">
        <v>6.97630207398027</v>
      </c>
      <c r="I523">
        <v>6.85449800927994</v>
      </c>
      <c r="J523">
        <v>7.07671190756466</v>
      </c>
      <c r="K523">
        <v>7.03959453562354</v>
      </c>
      <c r="L523">
        <v>7.07614166818191</v>
      </c>
      <c r="M523">
        <v>7.08150078909941</v>
      </c>
      <c r="N523">
        <v>7.04421187620039</v>
      </c>
      <c r="O523">
        <v>7.00937796049071</v>
      </c>
      <c r="P523">
        <v>7.00964463427026</v>
      </c>
      <c r="Q523">
        <v>7.04530103913791</v>
      </c>
      <c r="R523">
        <v>7.01608062595004</v>
      </c>
      <c r="S523">
        <v>7.01828968852493</v>
      </c>
      <c r="T523">
        <v>6.96567638445814</v>
      </c>
      <c r="U523">
        <v>6.75008850429694</v>
      </c>
      <c r="V523">
        <v>6.70643603614597</v>
      </c>
      <c r="W523">
        <v>6.65325704039075</v>
      </c>
      <c r="X523">
        <v>6.65975982659817</v>
      </c>
      <c r="Y523">
        <v>6.74857716795937</v>
      </c>
      <c r="Z523">
        <v>6.51837440892774</v>
      </c>
      <c r="AA523">
        <v>6.53266505662189</v>
      </c>
      <c r="AB523">
        <v>6.49334115671769</v>
      </c>
      <c r="AC523">
        <v>6.49396011757099</v>
      </c>
      <c r="AD523">
        <v>6.37386261460682</v>
      </c>
      <c r="AE523">
        <v>6.41851322688332</v>
      </c>
      <c r="AF523">
        <v>6.42388199618848</v>
      </c>
      <c r="AG523">
        <v>6.4085287910595</v>
      </c>
      <c r="AH523">
        <v>6.43823848773329</v>
      </c>
      <c r="AI523">
        <v>6.30566682936916</v>
      </c>
      <c r="AJ523">
        <v>6.23848737221214</v>
      </c>
      <c r="AK523">
        <v>6.29357330272049</v>
      </c>
      <c r="AL523">
        <v>6.49096629714253</v>
      </c>
      <c r="AM523">
        <v>6.52690473163789</v>
      </c>
      <c r="AN523">
        <v>6.58881643021306</v>
      </c>
      <c r="AO523">
        <v>6.52085674044781</v>
      </c>
      <c r="AP523">
        <v>6.61142049494349</v>
      </c>
      <c r="AQ523">
        <v>6.77444364242926</v>
      </c>
      <c r="AR523">
        <v>6.77511238041873</v>
      </c>
      <c r="AS523">
        <v>6.7890968602898</v>
      </c>
      <c r="AT523">
        <v>6.80386194046162</v>
      </c>
      <c r="AU523">
        <v>6.84868748040157</v>
      </c>
      <c r="AV523">
        <v>6.87615403523339</v>
      </c>
      <c r="AW523">
        <v>6.87633578120259</v>
      </c>
      <c r="AX523">
        <v>6.75122245375331</v>
      </c>
      <c r="AY523">
        <v>6.75258185410719</v>
      </c>
      <c r="AZ523">
        <v>6.8330317327862</v>
      </c>
      <c r="BA523">
        <v>6.8392000997124</v>
      </c>
      <c r="BB523">
        <v>6.8410294211303</v>
      </c>
      <c r="BC523">
        <v>6.85613298311111</v>
      </c>
      <c r="BD523">
        <v>6.23848737221214</v>
      </c>
      <c r="BE523">
        <v>7.08150078909941</v>
      </c>
    </row>
    <row r="524" spans="1:59">
      <c r="A524" s="20" t="s">
        <v>193</v>
      </c>
      <c r="B524">
        <v>36</v>
      </c>
      <c r="C524">
        <v>2</v>
      </c>
      <c r="E524">
        <v>2</v>
      </c>
      <c r="F524" t="s">
        <v>213</v>
      </c>
      <c r="G524">
        <v>5.95111973613575</v>
      </c>
      <c r="H524">
        <v>5.962190508601</v>
      </c>
      <c r="I524">
        <v>5.8490757006494</v>
      </c>
      <c r="J524">
        <v>5.99521168909569</v>
      </c>
      <c r="K524">
        <v>5.90526630646305</v>
      </c>
      <c r="L524">
        <v>5.97761851657553</v>
      </c>
      <c r="M524">
        <v>5.98373501246769</v>
      </c>
      <c r="N524">
        <v>5.96862454381569</v>
      </c>
      <c r="O524">
        <v>5.87510378684525</v>
      </c>
      <c r="P524">
        <v>5.91439290660216</v>
      </c>
      <c r="Q524">
        <v>5.99136559109385</v>
      </c>
      <c r="R524">
        <v>5.94458796167077</v>
      </c>
      <c r="S524">
        <v>5.98970381105689</v>
      </c>
      <c r="T524">
        <v>5.93426027038658</v>
      </c>
      <c r="U524">
        <v>5.81944212589719</v>
      </c>
      <c r="V524">
        <v>5.79340571568211</v>
      </c>
      <c r="W524">
        <v>5.68834192554452</v>
      </c>
      <c r="X524">
        <v>5.7855054506213</v>
      </c>
      <c r="Y524">
        <v>5.81581958729415</v>
      </c>
      <c r="Z524">
        <v>5.6759865420381</v>
      </c>
      <c r="AA524">
        <v>5.75511406247939</v>
      </c>
      <c r="AB524">
        <v>5.71610352759578</v>
      </c>
      <c r="AC524">
        <v>5.71047376992874</v>
      </c>
      <c r="AD524">
        <v>5.71799258260059</v>
      </c>
      <c r="AE524">
        <v>5.74928623004103</v>
      </c>
      <c r="AF524">
        <v>5.79030021600942</v>
      </c>
      <c r="AG524">
        <v>5.7666749048871</v>
      </c>
      <c r="AH524">
        <v>5.78629833957929</v>
      </c>
      <c r="AI524">
        <v>5.74101611890826</v>
      </c>
      <c r="AJ524">
        <v>5.66753136639312</v>
      </c>
      <c r="AK524">
        <v>5.67301921667998</v>
      </c>
      <c r="AL524">
        <v>5.92763171820407</v>
      </c>
      <c r="AM524">
        <v>5.95597038381372</v>
      </c>
      <c r="AN524">
        <v>5.99615278823144</v>
      </c>
      <c r="AO524">
        <v>6.0559912890582</v>
      </c>
      <c r="AP524">
        <v>6.15175861930066</v>
      </c>
      <c r="AQ524">
        <v>6.30836597894247</v>
      </c>
      <c r="AR524">
        <v>6.31240381407602</v>
      </c>
      <c r="AS524">
        <v>6.25351358539808</v>
      </c>
      <c r="AT524">
        <v>6.2440829005464</v>
      </c>
      <c r="AU524">
        <v>6.26824917726922</v>
      </c>
      <c r="AV524">
        <v>6.32150976852916</v>
      </c>
      <c r="AW524">
        <v>6.23786328607541</v>
      </c>
      <c r="AX524">
        <v>6.2408590057396</v>
      </c>
      <c r="AY524">
        <v>6.39829308816143</v>
      </c>
      <c r="AZ524">
        <v>6.49741700657912</v>
      </c>
      <c r="BA524">
        <v>6.39166474421779</v>
      </c>
      <c r="BB524">
        <v>6.50487981719458</v>
      </c>
      <c r="BC524">
        <v>6.42301217701445</v>
      </c>
      <c r="BF524">
        <v>5.66753136639312</v>
      </c>
      <c r="BG524">
        <v>6.50487981719458</v>
      </c>
    </row>
    <row r="525" spans="1:57">
      <c r="A525" s="20" t="s">
        <v>194</v>
      </c>
      <c r="B525">
        <v>37</v>
      </c>
      <c r="C525">
        <v>1</v>
      </c>
      <c r="E525">
        <v>1</v>
      </c>
      <c r="F525" t="s">
        <v>170</v>
      </c>
      <c r="G525">
        <v>6.4156272680044</v>
      </c>
      <c r="H525">
        <v>6.40722928857134</v>
      </c>
      <c r="I525">
        <v>6.4608083407618</v>
      </c>
      <c r="J525">
        <v>6.42029096369019</v>
      </c>
      <c r="K525">
        <v>6.46731120617155</v>
      </c>
      <c r="L525">
        <v>6.37165563315395</v>
      </c>
      <c r="M525">
        <v>6.43672810943712</v>
      </c>
      <c r="N525">
        <v>6.22745854063961</v>
      </c>
      <c r="O525">
        <v>6.27290842620242</v>
      </c>
      <c r="P525">
        <v>6.01640130079736</v>
      </c>
      <c r="Q525">
        <v>6.32431360111482</v>
      </c>
      <c r="R525">
        <v>5.93567255330114</v>
      </c>
      <c r="S525">
        <v>6.0606197009884</v>
      </c>
      <c r="T525">
        <v>6.28079965510944</v>
      </c>
      <c r="U525">
        <v>6.45910826201193</v>
      </c>
      <c r="V525">
        <v>6.34268620331312</v>
      </c>
      <c r="W525">
        <v>5.86134819816198</v>
      </c>
      <c r="X525">
        <v>6.29074296374184</v>
      </c>
      <c r="Y525">
        <v>5.97218544216257</v>
      </c>
      <c r="Z525">
        <v>5.83899158727051</v>
      </c>
      <c r="AA525">
        <v>6.20344019971095</v>
      </c>
      <c r="AB525">
        <v>6.17556401368383</v>
      </c>
      <c r="AC525">
        <v>5.81259172169751</v>
      </c>
      <c r="AD525">
        <v>5.83298286458687</v>
      </c>
      <c r="AE525">
        <v>6.01401564562759</v>
      </c>
      <c r="AF525">
        <v>6.08066466714995</v>
      </c>
      <c r="AG525">
        <v>6.15564986440866</v>
      </c>
      <c r="AH525">
        <v>5.98871545003008</v>
      </c>
      <c r="AI525">
        <v>6.07579933839367</v>
      </c>
      <c r="AJ525">
        <v>5.97232235063405</v>
      </c>
      <c r="AK525">
        <v>5.98746015108048</v>
      </c>
      <c r="AL525">
        <v>5.86586468908952</v>
      </c>
      <c r="AM525">
        <v>5.93688462428282</v>
      </c>
      <c r="AN525">
        <v>5.89348087946003</v>
      </c>
      <c r="AO525">
        <v>5.97161570429346</v>
      </c>
      <c r="AP525">
        <v>5.87444452264937</v>
      </c>
      <c r="AQ525">
        <v>5.7854914472838</v>
      </c>
      <c r="AR525">
        <v>5.75620698136443</v>
      </c>
      <c r="AS525">
        <v>6.03395314787094</v>
      </c>
      <c r="AT525">
        <v>6.03159582857619</v>
      </c>
      <c r="AU525">
        <v>5.96699367875133</v>
      </c>
      <c r="AV525">
        <v>5.56429632270741</v>
      </c>
      <c r="AW525">
        <v>5.84316447781706</v>
      </c>
      <c r="AX525">
        <v>5.81258387219494</v>
      </c>
      <c r="AY525">
        <v>5.91007245937845</v>
      </c>
      <c r="AZ525">
        <v>5.79877483932151</v>
      </c>
      <c r="BA525">
        <v>5.67249928110719</v>
      </c>
      <c r="BB525">
        <v>6.00181363401201</v>
      </c>
      <c r="BC525">
        <v>6.02232236253702</v>
      </c>
      <c r="BD525">
        <v>5.56429632270741</v>
      </c>
      <c r="BE525">
        <v>6.46731120617155</v>
      </c>
    </row>
    <row r="526" spans="1:59">
      <c r="A526" s="20" t="s">
        <v>193</v>
      </c>
      <c r="B526">
        <v>37</v>
      </c>
      <c r="C526">
        <v>2</v>
      </c>
      <c r="E526">
        <v>2</v>
      </c>
      <c r="F526" t="s">
        <v>170</v>
      </c>
      <c r="G526">
        <v>4.51651289157582</v>
      </c>
      <c r="H526">
        <v>4.52957344239134</v>
      </c>
      <c r="I526">
        <v>4.58649620643975</v>
      </c>
      <c r="J526">
        <v>4.56507757568967</v>
      </c>
      <c r="K526">
        <v>4.62137928258366</v>
      </c>
      <c r="L526">
        <v>4.55719976661339</v>
      </c>
      <c r="M526">
        <v>4.61264619811213</v>
      </c>
      <c r="N526">
        <v>4.45214528001638</v>
      </c>
      <c r="O526">
        <v>4.55056267600746</v>
      </c>
      <c r="P526">
        <v>4.32985746358168</v>
      </c>
      <c r="Q526">
        <v>4.6516853135218</v>
      </c>
      <c r="R526">
        <v>4.29205116130325</v>
      </c>
      <c r="S526">
        <v>4.42890206960205</v>
      </c>
      <c r="T526">
        <v>4.64557208524127</v>
      </c>
      <c r="U526">
        <v>4.84919854898459</v>
      </c>
      <c r="V526">
        <v>4.75943757413981</v>
      </c>
      <c r="W526">
        <v>4.3234890150213</v>
      </c>
      <c r="X526">
        <v>4.7475574415153</v>
      </c>
      <c r="Y526">
        <v>4.48562160093965</v>
      </c>
      <c r="Z526">
        <v>4.35239888998493</v>
      </c>
      <c r="AA526">
        <v>4.72761976419259</v>
      </c>
      <c r="AB526">
        <v>4.72928716054881</v>
      </c>
      <c r="AC526">
        <v>4.42266265309268</v>
      </c>
      <c r="AD526">
        <v>4.45948075346138</v>
      </c>
      <c r="AE526">
        <v>4.64328359780951</v>
      </c>
      <c r="AF526">
        <v>4.75263957796453</v>
      </c>
      <c r="AG526">
        <v>4.84120131853273</v>
      </c>
      <c r="AH526">
        <v>4.69350947646609</v>
      </c>
      <c r="AI526">
        <v>4.81525224885214</v>
      </c>
      <c r="AJ526">
        <v>4.71768172841356</v>
      </c>
      <c r="AK526">
        <v>4.77848040371473</v>
      </c>
      <c r="AL526">
        <v>4.674471841554</v>
      </c>
      <c r="AM526">
        <v>4.76739824483191</v>
      </c>
      <c r="AN526">
        <v>4.73501881752556</v>
      </c>
      <c r="AO526">
        <v>4.84996142748474</v>
      </c>
      <c r="AP526">
        <v>4.76360486642871</v>
      </c>
      <c r="AQ526">
        <v>4.73373273200807</v>
      </c>
      <c r="AR526">
        <v>4.75928161605543</v>
      </c>
      <c r="AS526">
        <v>4.96505860726902</v>
      </c>
      <c r="AT526">
        <v>5.00084928504969</v>
      </c>
      <c r="AU526">
        <v>4.98965334973303</v>
      </c>
      <c r="AV526">
        <v>4.61179785919708</v>
      </c>
      <c r="AW526">
        <v>4.93069693613441</v>
      </c>
      <c r="AX526">
        <v>4.91969452400141</v>
      </c>
      <c r="AY526">
        <v>5.03246308613538</v>
      </c>
      <c r="AZ526">
        <v>4.9810611995255</v>
      </c>
      <c r="BA526">
        <v>4.89075539768371</v>
      </c>
      <c r="BB526">
        <v>5.14733657500291</v>
      </c>
      <c r="BC526">
        <v>5.1692052104845</v>
      </c>
      <c r="BF526">
        <v>4.29205116130325</v>
      </c>
      <c r="BG526">
        <v>5.1692052104845</v>
      </c>
    </row>
    <row r="527" spans="1:57">
      <c r="A527" s="20" t="s">
        <v>194</v>
      </c>
      <c r="B527">
        <v>38</v>
      </c>
      <c r="C527">
        <v>1</v>
      </c>
      <c r="E527">
        <v>1</v>
      </c>
      <c r="F527" t="s">
        <v>171</v>
      </c>
      <c r="G527">
        <v>5.89271258158329</v>
      </c>
      <c r="H527">
        <v>5.91034206414028</v>
      </c>
      <c r="I527">
        <v>5.79561914767911</v>
      </c>
      <c r="J527">
        <v>5.98002085866822</v>
      </c>
      <c r="K527">
        <v>5.86684868519842</v>
      </c>
      <c r="L527">
        <v>5.96403603562164</v>
      </c>
      <c r="M527">
        <v>6.1343735008834</v>
      </c>
      <c r="N527">
        <v>6.20359493453103</v>
      </c>
      <c r="O527">
        <v>5.85158303236694</v>
      </c>
      <c r="P527">
        <v>5.80855113278125</v>
      </c>
      <c r="Q527">
        <v>5.73150429050759</v>
      </c>
      <c r="R527">
        <v>5.87531231412194</v>
      </c>
      <c r="S527">
        <v>5.7747837627063</v>
      </c>
      <c r="T527">
        <v>5.75147887318015</v>
      </c>
      <c r="U527">
        <v>5.64274284198551</v>
      </c>
      <c r="V527">
        <v>5.64162239368902</v>
      </c>
      <c r="W527">
        <v>5.53098067820284</v>
      </c>
      <c r="X527">
        <v>5.47427815678018</v>
      </c>
      <c r="Y527">
        <v>5.58365974753339</v>
      </c>
      <c r="Z527">
        <v>5.64590769175323</v>
      </c>
      <c r="AA527">
        <v>5.64560051927347</v>
      </c>
      <c r="AB527">
        <v>5.61026778344636</v>
      </c>
      <c r="AC527">
        <v>5.73727331398179</v>
      </c>
      <c r="AD527">
        <v>5.53141124871541</v>
      </c>
      <c r="AE527">
        <v>5.65424202909607</v>
      </c>
      <c r="AF527">
        <v>5.71001302440684</v>
      </c>
      <c r="AG527">
        <v>5.50786896434278</v>
      </c>
      <c r="AH527">
        <v>5.38302609447499</v>
      </c>
      <c r="AI527">
        <v>5.47763441432169</v>
      </c>
      <c r="AJ527">
        <v>5.47126176152939</v>
      </c>
      <c r="AK527">
        <v>5.45761958952672</v>
      </c>
      <c r="AL527">
        <v>5.36866828982405</v>
      </c>
      <c r="AM527">
        <v>5.41678392923035</v>
      </c>
      <c r="AN527">
        <v>5.5469787058492</v>
      </c>
      <c r="AO527">
        <v>5.64308840598394</v>
      </c>
      <c r="AP527">
        <v>5.60088805149357</v>
      </c>
      <c r="AQ527">
        <v>5.69310842519176</v>
      </c>
      <c r="AR527">
        <v>5.61001431520369</v>
      </c>
      <c r="AS527">
        <v>5.60920042476267</v>
      </c>
      <c r="AT527">
        <v>5.57405336798142</v>
      </c>
      <c r="AU527">
        <v>5.5834963087817</v>
      </c>
      <c r="AV527">
        <v>5.47661297292544</v>
      </c>
      <c r="AW527">
        <v>5.43882865328198</v>
      </c>
      <c r="AX527">
        <v>5.29590065554961</v>
      </c>
      <c r="AY527">
        <v>5.14989736142976</v>
      </c>
      <c r="AZ527">
        <v>5.12724267086496</v>
      </c>
      <c r="BA527">
        <v>5.05709470183392</v>
      </c>
      <c r="BB527">
        <v>4.98657026231362</v>
      </c>
      <c r="BC527">
        <v>4.93662988078576</v>
      </c>
      <c r="BD527">
        <v>4.93662988078576</v>
      </c>
      <c r="BE527">
        <v>6.20359493453103</v>
      </c>
    </row>
    <row r="528" spans="1:59">
      <c r="A528" s="20" t="s">
        <v>193</v>
      </c>
      <c r="B528">
        <v>38</v>
      </c>
      <c r="C528">
        <v>2</v>
      </c>
      <c r="E528">
        <v>2</v>
      </c>
      <c r="F528" t="s">
        <v>171</v>
      </c>
      <c r="G528">
        <v>6.06952239943419</v>
      </c>
      <c r="H528">
        <v>6.0420082939798</v>
      </c>
      <c r="I528">
        <v>6.13196016761316</v>
      </c>
      <c r="J528">
        <v>6.11343932712121</v>
      </c>
      <c r="K528">
        <v>6.04325103621403</v>
      </c>
      <c r="L528">
        <v>6.02531635440194</v>
      </c>
      <c r="M528">
        <v>5.95410035444978</v>
      </c>
      <c r="N528">
        <v>5.93334559657745</v>
      </c>
      <c r="O528">
        <v>6.09042093184584</v>
      </c>
      <c r="P528">
        <v>6.1315176303744</v>
      </c>
      <c r="Q528">
        <v>6.17161074541595</v>
      </c>
      <c r="R528">
        <v>6.08127415696134</v>
      </c>
      <c r="S528">
        <v>6.16733951281902</v>
      </c>
      <c r="T528">
        <v>6.22345174445867</v>
      </c>
      <c r="U528">
        <v>6.32449366990221</v>
      </c>
      <c r="V528">
        <v>6.34175377330653</v>
      </c>
      <c r="W528">
        <v>6.41497259136726</v>
      </c>
      <c r="X528">
        <v>6.52920646336779</v>
      </c>
      <c r="Y528">
        <v>6.59294811780682</v>
      </c>
      <c r="Z528">
        <v>6.6085838727474</v>
      </c>
      <c r="AA528">
        <v>6.71575211790228</v>
      </c>
      <c r="AB528">
        <v>6.50974415065358</v>
      </c>
      <c r="AC528">
        <v>6.5171157159802</v>
      </c>
      <c r="AD528">
        <v>6.8425981373485</v>
      </c>
      <c r="AE528">
        <v>6.63885621371076</v>
      </c>
      <c r="AF528">
        <v>6.66149924818465</v>
      </c>
      <c r="AG528">
        <v>6.9503810054609</v>
      </c>
      <c r="AH528">
        <v>7.12622399708862</v>
      </c>
      <c r="AI528">
        <v>7.31497719517171</v>
      </c>
      <c r="AJ528">
        <v>7.39568442894328</v>
      </c>
      <c r="AK528">
        <v>7.15023010264328</v>
      </c>
      <c r="AL528">
        <v>7.35953557388458</v>
      </c>
      <c r="AM528">
        <v>7.44465529178183</v>
      </c>
      <c r="AN528">
        <v>7.28032413960378</v>
      </c>
      <c r="AO528">
        <v>7.27879424523866</v>
      </c>
      <c r="AP528">
        <v>7.19945929469828</v>
      </c>
      <c r="AQ528">
        <v>7.32086118332926</v>
      </c>
      <c r="AR528">
        <v>7.2726967421566</v>
      </c>
      <c r="AS528">
        <v>7.33579656808431</v>
      </c>
      <c r="AT528">
        <v>7.30950001887989</v>
      </c>
      <c r="AU528">
        <v>7.29789799019118</v>
      </c>
      <c r="AV528">
        <v>7.20298606626065</v>
      </c>
      <c r="AW528">
        <v>7.17747235191055</v>
      </c>
      <c r="AX528">
        <v>7.05395859310465</v>
      </c>
      <c r="AY528">
        <v>6.75658045118502</v>
      </c>
      <c r="AZ528">
        <v>6.69117989578002</v>
      </c>
      <c r="BA528">
        <v>7.67439053966767</v>
      </c>
      <c r="BB528">
        <v>7.55355502313723</v>
      </c>
      <c r="BC528">
        <v>7.59922881898405</v>
      </c>
      <c r="BF528">
        <v>5.93334559657745</v>
      </c>
      <c r="BG528">
        <v>7.67439053966767</v>
      </c>
    </row>
    <row r="529" spans="1:57">
      <c r="A529" s="20" t="s">
        <v>194</v>
      </c>
      <c r="B529">
        <v>39</v>
      </c>
      <c r="C529">
        <v>1</v>
      </c>
      <c r="E529">
        <v>1</v>
      </c>
      <c r="F529" t="s">
        <v>172</v>
      </c>
      <c r="G529">
        <v>5.74505611719509</v>
      </c>
      <c r="H529">
        <v>5.80669752542032</v>
      </c>
      <c r="I529">
        <v>5.81776623680159</v>
      </c>
      <c r="J529">
        <v>5.88271153022858</v>
      </c>
      <c r="K529">
        <v>5.89659233220364</v>
      </c>
      <c r="L529">
        <v>5.9476349119232</v>
      </c>
      <c r="M529">
        <v>5.93636596447684</v>
      </c>
      <c r="N529">
        <v>5.94217321174779</v>
      </c>
      <c r="O529">
        <v>6.0177778106109</v>
      </c>
      <c r="P529">
        <v>5.97902793172072</v>
      </c>
      <c r="Q529">
        <v>5.97747649196451</v>
      </c>
      <c r="R529">
        <v>5.97830925868539</v>
      </c>
      <c r="S529">
        <v>5.97846930165472</v>
      </c>
      <c r="T529">
        <v>5.97836115356481</v>
      </c>
      <c r="U529">
        <v>6.03905105796119</v>
      </c>
      <c r="V529">
        <v>6.0322456693046</v>
      </c>
      <c r="W529">
        <v>6.05591695907529</v>
      </c>
      <c r="X529">
        <v>6.05885978209503</v>
      </c>
      <c r="Y529">
        <v>5.99758536611211</v>
      </c>
      <c r="Z529">
        <v>6.0008997609268</v>
      </c>
      <c r="AA529">
        <v>5.99279059060049</v>
      </c>
      <c r="AB529">
        <v>6.03354967442554</v>
      </c>
      <c r="AC529">
        <v>5.99153604878896</v>
      </c>
      <c r="AD529">
        <v>6.02012221074922</v>
      </c>
      <c r="AE529">
        <v>5.98552307359109</v>
      </c>
      <c r="AF529">
        <v>6.04322235623336</v>
      </c>
      <c r="AG529">
        <v>5.99715568615172</v>
      </c>
      <c r="AH529">
        <v>5.99974304007248</v>
      </c>
      <c r="AI529">
        <v>6.01078870876595</v>
      </c>
      <c r="AJ529">
        <v>5.98653088226191</v>
      </c>
      <c r="AK529">
        <v>5.99455522479749</v>
      </c>
      <c r="AL529">
        <v>5.94150215732916</v>
      </c>
      <c r="AM529">
        <v>5.94702778485631</v>
      </c>
      <c r="AN529">
        <v>6.00717067345469</v>
      </c>
      <c r="AO529">
        <v>5.95066031964886</v>
      </c>
      <c r="AP529">
        <v>6.05238555853072</v>
      </c>
      <c r="AQ529">
        <v>6.10838508522103</v>
      </c>
      <c r="AR529">
        <v>5.99354776563159</v>
      </c>
      <c r="AS529">
        <v>5.84832704590393</v>
      </c>
      <c r="AT529">
        <v>5.73951488211313</v>
      </c>
      <c r="AU529">
        <v>5.87102202019376</v>
      </c>
      <c r="AV529">
        <v>5.9514804323304</v>
      </c>
      <c r="AW529">
        <v>6.00239458729195</v>
      </c>
      <c r="AX529">
        <v>6.08846352163857</v>
      </c>
      <c r="AY529">
        <v>6.19827461403217</v>
      </c>
      <c r="AZ529">
        <v>6.3521134280645</v>
      </c>
      <c r="BA529">
        <v>6.08477115123567</v>
      </c>
      <c r="BB529">
        <v>6.14623651218727</v>
      </c>
      <c r="BC529">
        <v>6.17894687926343</v>
      </c>
      <c r="BD529">
        <v>5.73951488211313</v>
      </c>
      <c r="BE529">
        <v>6.3521134280645</v>
      </c>
    </row>
    <row r="530" spans="1:59">
      <c r="A530" s="20" t="s">
        <v>193</v>
      </c>
      <c r="B530">
        <v>39</v>
      </c>
      <c r="C530">
        <v>2</v>
      </c>
      <c r="E530">
        <v>2</v>
      </c>
      <c r="F530" t="s">
        <v>172</v>
      </c>
      <c r="G530">
        <v>4.52389593641234</v>
      </c>
      <c r="H530">
        <v>4.59725731724498</v>
      </c>
      <c r="I530">
        <v>4.60825816488711</v>
      </c>
      <c r="J530">
        <v>4.6754215777853</v>
      </c>
      <c r="K530">
        <v>4.68081237784033</v>
      </c>
      <c r="L530">
        <v>4.72694614919441</v>
      </c>
      <c r="M530">
        <v>4.71285731374337</v>
      </c>
      <c r="N530">
        <v>4.73456576578898</v>
      </c>
      <c r="O530">
        <v>4.81888705213651</v>
      </c>
      <c r="P530">
        <v>4.77667686614293</v>
      </c>
      <c r="Q530">
        <v>4.77312757313405</v>
      </c>
      <c r="R530">
        <v>4.78259825024632</v>
      </c>
      <c r="S530">
        <v>4.78906939108904</v>
      </c>
      <c r="T530">
        <v>4.79140887220277</v>
      </c>
      <c r="U530">
        <v>4.85600151979064</v>
      </c>
      <c r="V530">
        <v>4.84924341584184</v>
      </c>
      <c r="W530">
        <v>4.87697676763129</v>
      </c>
      <c r="X530">
        <v>4.8818524269862</v>
      </c>
      <c r="Y530">
        <v>4.83626773546181</v>
      </c>
      <c r="Z530">
        <v>4.84366687496804</v>
      </c>
      <c r="AA530">
        <v>4.85216141718227</v>
      </c>
      <c r="AB530">
        <v>4.90586448792812</v>
      </c>
      <c r="AC530">
        <v>4.89091307104723</v>
      </c>
      <c r="AD530">
        <v>4.9519791316877</v>
      </c>
      <c r="AE530">
        <v>4.91594584955052</v>
      </c>
      <c r="AF530">
        <v>4.99480290320123</v>
      </c>
      <c r="AG530">
        <v>4.96535288463315</v>
      </c>
      <c r="AH530">
        <v>4.97804718105923</v>
      </c>
      <c r="AI530">
        <v>5.00125481869155</v>
      </c>
      <c r="AJ530">
        <v>4.98122828263995</v>
      </c>
      <c r="AK530">
        <v>4.98589907774642</v>
      </c>
      <c r="AL530">
        <v>4.94863295411135</v>
      </c>
      <c r="AM530">
        <v>4.928586469975</v>
      </c>
      <c r="AN530">
        <v>4.96568216375051</v>
      </c>
      <c r="AO530">
        <v>4.93118547384962</v>
      </c>
      <c r="AP530">
        <v>5.00755411481966</v>
      </c>
      <c r="AQ530">
        <v>5.03560001109972</v>
      </c>
      <c r="AR530">
        <v>4.94356420302951</v>
      </c>
      <c r="AS530">
        <v>4.84873539651824</v>
      </c>
      <c r="AT530">
        <v>4.78443839459365</v>
      </c>
      <c r="AU530">
        <v>4.88233482000678</v>
      </c>
      <c r="AV530">
        <v>4.93453594041705</v>
      </c>
      <c r="AW530">
        <v>5.00706812173451</v>
      </c>
      <c r="AX530">
        <v>5.07601499373438</v>
      </c>
      <c r="AY530">
        <v>5.17279553465826</v>
      </c>
      <c r="AZ530">
        <v>5.30281071217814</v>
      </c>
      <c r="BA530">
        <v>5.171092619396</v>
      </c>
      <c r="BB530">
        <v>5.2304120916489</v>
      </c>
      <c r="BC530">
        <v>5.27335519543601</v>
      </c>
      <c r="BF530">
        <v>4.52389593641234</v>
      </c>
      <c r="BG530">
        <v>5.30281071217814</v>
      </c>
    </row>
    <row r="531" spans="1:57">
      <c r="A531" s="20" t="s">
        <v>194</v>
      </c>
      <c r="B531">
        <v>40</v>
      </c>
      <c r="C531">
        <v>1</v>
      </c>
      <c r="E531">
        <v>1</v>
      </c>
      <c r="F531" t="s">
        <v>173</v>
      </c>
      <c r="G531">
        <v>6.63407326447985</v>
      </c>
      <c r="H531">
        <v>6.65274469208571</v>
      </c>
      <c r="I531">
        <v>6.68885583709335</v>
      </c>
      <c r="J531">
        <v>6.71076396416294</v>
      </c>
      <c r="K531">
        <v>6.72617080898494</v>
      </c>
      <c r="L531">
        <v>6.7450958791075</v>
      </c>
      <c r="M531">
        <v>6.76776073155897</v>
      </c>
      <c r="N531">
        <v>6.79386776361845</v>
      </c>
      <c r="O531">
        <v>6.80247917155388</v>
      </c>
      <c r="P531">
        <v>6.8185292888175</v>
      </c>
      <c r="Q531">
        <v>6.80653506423965</v>
      </c>
      <c r="R531">
        <v>6.86811587979802</v>
      </c>
      <c r="S531">
        <v>6.81269229784533</v>
      </c>
      <c r="T531">
        <v>6.7385057562982</v>
      </c>
      <c r="U531">
        <v>6.77387758562038</v>
      </c>
      <c r="V531">
        <v>6.70113429335201</v>
      </c>
      <c r="W531">
        <v>6.65418501845669</v>
      </c>
      <c r="X531">
        <v>6.59783597595354</v>
      </c>
      <c r="Y531">
        <v>6.53888929674535</v>
      </c>
      <c r="Z531">
        <v>6.53536619592392</v>
      </c>
      <c r="AA531">
        <v>6.54974243457253</v>
      </c>
      <c r="AB531">
        <v>6.59244499463098</v>
      </c>
      <c r="AC531">
        <v>6.56720353885644</v>
      </c>
      <c r="AD531">
        <v>6.57763829088156</v>
      </c>
      <c r="AE531">
        <v>6.65900157767506</v>
      </c>
      <c r="AF531">
        <v>6.65647958289766</v>
      </c>
      <c r="AG531">
        <v>6.71604804759004</v>
      </c>
      <c r="AH531">
        <v>6.74195529703821</v>
      </c>
      <c r="AI531">
        <v>6.74252458576786</v>
      </c>
      <c r="AJ531">
        <v>6.66185746858933</v>
      </c>
      <c r="AK531">
        <v>6.4634458310905</v>
      </c>
      <c r="AL531">
        <v>6.35457994599094</v>
      </c>
      <c r="AM531">
        <v>6.45372623719029</v>
      </c>
      <c r="AN531">
        <v>6.58554789558311</v>
      </c>
      <c r="AO531">
        <v>6.60739078753187</v>
      </c>
      <c r="AP531">
        <v>6.61987652407284</v>
      </c>
      <c r="AQ531">
        <v>6.6469979733172</v>
      </c>
      <c r="AR531">
        <v>6.60813570678627</v>
      </c>
      <c r="AS531">
        <v>6.58609181134791</v>
      </c>
      <c r="AT531">
        <v>6.58353753126774</v>
      </c>
      <c r="AU531">
        <v>6.53894302749355</v>
      </c>
      <c r="AV531">
        <v>6.56241030611622</v>
      </c>
      <c r="AW531">
        <v>6.55103694444982</v>
      </c>
      <c r="AX531">
        <v>6.5475991696901</v>
      </c>
      <c r="AY531">
        <v>6.56076373347107</v>
      </c>
      <c r="AZ531">
        <v>6.56600562835471</v>
      </c>
      <c r="BA531">
        <v>6.53430972866826</v>
      </c>
      <c r="BB531">
        <v>6.48593818766606</v>
      </c>
      <c r="BC531">
        <v>6.49945121161792</v>
      </c>
      <c r="BD531">
        <v>6.35457994599094</v>
      </c>
      <c r="BE531">
        <v>6.86811587979802</v>
      </c>
    </row>
    <row r="532" spans="1:59">
      <c r="A532" s="20" t="s">
        <v>193</v>
      </c>
      <c r="B532">
        <v>40</v>
      </c>
      <c r="C532">
        <v>2</v>
      </c>
      <c r="E532">
        <v>2</v>
      </c>
      <c r="F532" t="s">
        <v>173</v>
      </c>
      <c r="G532">
        <v>2.83835168709189</v>
      </c>
      <c r="H532">
        <v>2.8728293801254</v>
      </c>
      <c r="I532">
        <v>2.92457483826866</v>
      </c>
      <c r="J532">
        <v>2.96270942461885</v>
      </c>
      <c r="K532">
        <v>2.99384922867551</v>
      </c>
      <c r="L532">
        <v>3.03113641509609</v>
      </c>
      <c r="M532">
        <v>3.0728082830015</v>
      </c>
      <c r="N532">
        <v>3.11950825930678</v>
      </c>
      <c r="O532">
        <v>3.14480339017676</v>
      </c>
      <c r="P532">
        <v>3.17345883908362</v>
      </c>
      <c r="Q532">
        <v>3.16776324037712</v>
      </c>
      <c r="R532">
        <v>3.22389793399102</v>
      </c>
      <c r="S532">
        <v>3.1802764681543</v>
      </c>
      <c r="T532">
        <v>3.13478723164263</v>
      </c>
      <c r="U532">
        <v>3.223375883225</v>
      </c>
      <c r="V532">
        <v>3.23432359343088</v>
      </c>
      <c r="W532">
        <v>3.2876300768251</v>
      </c>
      <c r="X532">
        <v>3.32967034665049</v>
      </c>
      <c r="Y532">
        <v>3.34569600103261</v>
      </c>
      <c r="Z532">
        <v>3.38977378339132</v>
      </c>
      <c r="AA532">
        <v>3.41983895878546</v>
      </c>
      <c r="AB532">
        <v>3.45855107210249</v>
      </c>
      <c r="AC532">
        <v>3.42286468653552</v>
      </c>
      <c r="AD532">
        <v>3.4106338517559</v>
      </c>
      <c r="AE532">
        <v>3.48075663200233</v>
      </c>
      <c r="AF532">
        <v>3.4766504358338</v>
      </c>
      <c r="AG532">
        <v>3.53818507514896</v>
      </c>
      <c r="AH532">
        <v>3.5711322758241</v>
      </c>
      <c r="AI532">
        <v>3.58060967334853</v>
      </c>
      <c r="AJ532">
        <v>3.50762239941781</v>
      </c>
      <c r="AK532">
        <v>3.31479244882052</v>
      </c>
      <c r="AL532">
        <v>3.20374016204476</v>
      </c>
      <c r="AM532">
        <v>3.29570065116025</v>
      </c>
      <c r="AN532">
        <v>3.41094089387508</v>
      </c>
      <c r="AO532">
        <v>3.4463926330454</v>
      </c>
      <c r="AP532">
        <v>3.47154436177539</v>
      </c>
      <c r="AQ532">
        <v>3.51636183231147</v>
      </c>
      <c r="AR532">
        <v>3.50354172245682</v>
      </c>
      <c r="AS532">
        <v>3.50376576503803</v>
      </c>
      <c r="AT532">
        <v>3.52256094627605</v>
      </c>
      <c r="AU532">
        <v>3.49884522593122</v>
      </c>
      <c r="AV532">
        <v>3.54024379009607</v>
      </c>
      <c r="AW532">
        <v>3.5475483586893</v>
      </c>
      <c r="AX532">
        <v>3.55708946933733</v>
      </c>
      <c r="AY532">
        <v>3.58557499713326</v>
      </c>
      <c r="AZ532">
        <v>3.61004419734642</v>
      </c>
      <c r="BA532">
        <v>3.59977777713603</v>
      </c>
      <c r="BB532">
        <v>3.56382351089453</v>
      </c>
      <c r="BC532">
        <v>3.59338627487231</v>
      </c>
      <c r="BF532">
        <v>2.83835168709189</v>
      </c>
      <c r="BG532">
        <v>3.61004419734642</v>
      </c>
    </row>
    <row r="533" spans="1:57">
      <c r="A533" s="20" t="s">
        <v>194</v>
      </c>
      <c r="B533">
        <v>41</v>
      </c>
      <c r="C533">
        <v>1</v>
      </c>
      <c r="E533">
        <v>1</v>
      </c>
      <c r="F533" t="s">
        <v>174</v>
      </c>
      <c r="G533">
        <v>7.76105600254171</v>
      </c>
      <c r="H533">
        <v>7.76526307890807</v>
      </c>
      <c r="I533">
        <v>7.81167066625626</v>
      </c>
      <c r="J533">
        <v>7.76998295220823</v>
      </c>
      <c r="K533">
        <v>7.81281165559222</v>
      </c>
      <c r="L533">
        <v>7.85342949239619</v>
      </c>
      <c r="M533">
        <v>8.01850887493299</v>
      </c>
      <c r="N533">
        <v>7.89888714394446</v>
      </c>
      <c r="O533">
        <v>7.94868561362385</v>
      </c>
      <c r="P533">
        <v>7.92358546421047</v>
      </c>
      <c r="Q533">
        <v>8.04753846820425</v>
      </c>
      <c r="R533">
        <v>8.13429785093576</v>
      </c>
      <c r="S533">
        <v>8.01115633034937</v>
      </c>
      <c r="T533">
        <v>8.21519985675767</v>
      </c>
      <c r="U533">
        <v>8.21811473339536</v>
      </c>
      <c r="V533">
        <v>8.24499626290506</v>
      </c>
      <c r="W533">
        <v>8.33613803423894</v>
      </c>
      <c r="X533">
        <v>8.4257719642699</v>
      </c>
      <c r="Y533">
        <v>8.46181027561127</v>
      </c>
      <c r="Z533">
        <v>8.54957454292597</v>
      </c>
      <c r="AA533">
        <v>8.62716250094197</v>
      </c>
      <c r="AB533">
        <v>8.54118081534355</v>
      </c>
      <c r="AC533">
        <v>8.41262003508638</v>
      </c>
      <c r="AD533">
        <v>8.48526245335773</v>
      </c>
      <c r="AE533">
        <v>8.53324018203664</v>
      </c>
      <c r="AF533">
        <v>8.52303138865616</v>
      </c>
      <c r="AG533">
        <v>8.57702228593014</v>
      </c>
      <c r="AH533">
        <v>8.59812480832692</v>
      </c>
      <c r="AI533">
        <v>8.65703865150606</v>
      </c>
      <c r="AJ533">
        <v>8.65050747559215</v>
      </c>
      <c r="AK533">
        <v>8.67266305414353</v>
      </c>
      <c r="AL533">
        <v>8.52458749533981</v>
      </c>
      <c r="AM533">
        <v>8.64310334558438</v>
      </c>
      <c r="AN533">
        <v>8.69947744343914</v>
      </c>
      <c r="AO533">
        <v>8.57062145261414</v>
      </c>
      <c r="AP533">
        <v>8.72782150797483</v>
      </c>
      <c r="AQ533">
        <v>8.75762265252331</v>
      </c>
      <c r="AR533">
        <v>8.72055082570722</v>
      </c>
      <c r="AS533">
        <v>8.79211561907119</v>
      </c>
      <c r="AT533">
        <v>8.89865897556876</v>
      </c>
      <c r="AU533">
        <v>8.84836017880222</v>
      </c>
      <c r="AV533">
        <v>8.93241017632843</v>
      </c>
      <c r="AW533">
        <v>8.94140765768087</v>
      </c>
      <c r="AX533">
        <v>8.9901756522617</v>
      </c>
      <c r="AY533">
        <v>9.06247012771768</v>
      </c>
      <c r="AZ533">
        <v>9.05929558362556</v>
      </c>
      <c r="BA533">
        <v>9.08281587400978</v>
      </c>
      <c r="BB533">
        <v>9.21847505835484</v>
      </c>
      <c r="BC533">
        <v>9.22290330536785</v>
      </c>
      <c r="BD533">
        <v>7.76105600254171</v>
      </c>
      <c r="BE533">
        <v>9.22290330536785</v>
      </c>
    </row>
    <row r="534" spans="1:59">
      <c r="A534" s="20" t="s">
        <v>193</v>
      </c>
      <c r="B534">
        <v>41</v>
      </c>
      <c r="C534">
        <v>2</v>
      </c>
      <c r="E534">
        <v>2</v>
      </c>
      <c r="F534" t="s">
        <v>174</v>
      </c>
      <c r="G534">
        <v>3.94206230222932</v>
      </c>
      <c r="H534">
        <v>3.96422992110076</v>
      </c>
      <c r="I534">
        <v>4.02293249424724</v>
      </c>
      <c r="J534">
        <v>4.00390999102236</v>
      </c>
      <c r="K534">
        <v>4.06445978667066</v>
      </c>
      <c r="L534">
        <v>4.11472548193313</v>
      </c>
      <c r="M534">
        <v>4.27830477959009</v>
      </c>
      <c r="N534">
        <v>4.16377401395932</v>
      </c>
      <c r="O534">
        <v>4.22136050458374</v>
      </c>
      <c r="P534">
        <v>4.20108572307412</v>
      </c>
      <c r="Q534">
        <v>4.3062586087568</v>
      </c>
      <c r="R534">
        <v>4.3741589796566</v>
      </c>
      <c r="S534">
        <v>4.243370814675</v>
      </c>
      <c r="T534">
        <v>4.41585844403331</v>
      </c>
      <c r="U534">
        <v>4.396425853754</v>
      </c>
      <c r="V534">
        <v>4.39064337247677</v>
      </c>
      <c r="W534">
        <v>4.44773349442406</v>
      </c>
      <c r="X534">
        <v>4.49643175936019</v>
      </c>
      <c r="Y534">
        <v>4.48590867993045</v>
      </c>
      <c r="Z534">
        <v>4.52744668753753</v>
      </c>
      <c r="AA534">
        <v>4.61025466475831</v>
      </c>
      <c r="AB534">
        <v>4.52922658360739</v>
      </c>
      <c r="AC534">
        <v>4.40944639788254</v>
      </c>
      <c r="AD534">
        <v>4.48174060413066</v>
      </c>
      <c r="AE534">
        <v>4.53792632852525</v>
      </c>
      <c r="AF534">
        <v>4.51909979495404</v>
      </c>
      <c r="AG534">
        <v>4.56256269532909</v>
      </c>
      <c r="AH534">
        <v>4.57423850935439</v>
      </c>
      <c r="AI534">
        <v>4.63145989219667</v>
      </c>
      <c r="AJ534">
        <v>4.625124341733</v>
      </c>
      <c r="AK534">
        <v>4.64269133346513</v>
      </c>
      <c r="AL534">
        <v>4.49578829629411</v>
      </c>
      <c r="AM534">
        <v>4.60620141291929</v>
      </c>
      <c r="AN534">
        <v>4.65294587250522</v>
      </c>
      <c r="AO534">
        <v>4.52374365034423</v>
      </c>
      <c r="AP534">
        <v>4.66422563952055</v>
      </c>
      <c r="AQ534">
        <v>4.67978705528581</v>
      </c>
      <c r="AR534">
        <v>4.6403334932891</v>
      </c>
      <c r="AS534">
        <v>4.69464036056055</v>
      </c>
      <c r="AT534">
        <v>4.78315531758548</v>
      </c>
      <c r="AU534">
        <v>4.72290152995418</v>
      </c>
      <c r="AV534">
        <v>4.7861183523971</v>
      </c>
      <c r="AW534">
        <v>4.7797279846086</v>
      </c>
      <c r="AX534">
        <v>4.80852939963943</v>
      </c>
      <c r="AY534">
        <v>4.85760941444945</v>
      </c>
      <c r="AZ534">
        <v>4.84153408734866</v>
      </c>
      <c r="BA534">
        <v>4.84745630624304</v>
      </c>
      <c r="BB534">
        <v>4.95076254652519</v>
      </c>
      <c r="BC534">
        <v>4.93224324036431</v>
      </c>
      <c r="BF534">
        <v>3.94206230222932</v>
      </c>
      <c r="BG534">
        <v>4.95076254652519</v>
      </c>
    </row>
    <row r="535" spans="1:57">
      <c r="A535" s="20" t="s">
        <v>194</v>
      </c>
      <c r="B535">
        <v>42</v>
      </c>
      <c r="C535">
        <v>1</v>
      </c>
      <c r="E535">
        <v>1</v>
      </c>
      <c r="F535" t="s">
        <v>214</v>
      </c>
      <c r="G535">
        <v>5.20942863033572</v>
      </c>
      <c r="H535">
        <v>4.65084774159001</v>
      </c>
      <c r="I535">
        <v>4.53604059975624</v>
      </c>
      <c r="J535">
        <v>4.46610975188442</v>
      </c>
      <c r="K535">
        <v>4.23016752422579</v>
      </c>
      <c r="L535">
        <v>4.70552571637371</v>
      </c>
      <c r="M535">
        <v>4.78749174278205</v>
      </c>
      <c r="N535">
        <v>5.02306545844888</v>
      </c>
      <c r="O535">
        <v>5.19827084175036</v>
      </c>
      <c r="P535">
        <v>5.22987835827103</v>
      </c>
      <c r="Q535">
        <v>5.31248552829666</v>
      </c>
      <c r="R535">
        <v>5.43373552300535</v>
      </c>
      <c r="S535">
        <v>5.4469642061915</v>
      </c>
      <c r="T535">
        <v>5.4469642061915</v>
      </c>
      <c r="U535">
        <v>5.43503254004839</v>
      </c>
      <c r="V535">
        <v>5.36941328823177</v>
      </c>
      <c r="W535">
        <v>5.25510016130183</v>
      </c>
      <c r="X535">
        <v>5.12953930865835</v>
      </c>
      <c r="Y535">
        <v>5.01012054175096</v>
      </c>
      <c r="Z535">
        <v>4.94875989037817</v>
      </c>
      <c r="AA535">
        <v>4.92326021461125</v>
      </c>
      <c r="AB535">
        <v>4.89911310617115</v>
      </c>
      <c r="AC535">
        <v>4.92424456703567</v>
      </c>
      <c r="AD535">
        <v>4.94286119180343</v>
      </c>
      <c r="AE535">
        <v>4.96556989169795</v>
      </c>
      <c r="AF535">
        <v>4.98377366422104</v>
      </c>
      <c r="AG535">
        <v>5.00083129399964</v>
      </c>
      <c r="AH535">
        <v>4.99689047166962</v>
      </c>
      <c r="AI535">
        <v>5.01142863011565</v>
      </c>
      <c r="AJ535">
        <v>5.02810092570389</v>
      </c>
      <c r="AK535">
        <v>5.02081585402837</v>
      </c>
      <c r="AL535">
        <v>5.03134949848382</v>
      </c>
      <c r="AM535">
        <v>5.01818249973164</v>
      </c>
      <c r="AN535">
        <v>5.01889736529053</v>
      </c>
      <c r="AO535">
        <v>4.99618354268654</v>
      </c>
      <c r="AP535">
        <v>5.02373749002289</v>
      </c>
      <c r="AQ535">
        <v>4.99778715161841</v>
      </c>
      <c r="AR535">
        <v>4.97926396586773</v>
      </c>
      <c r="AS535">
        <v>4.95920163898141</v>
      </c>
      <c r="AT535">
        <v>4.90317614178151</v>
      </c>
      <c r="AU535">
        <v>4.8513324758793</v>
      </c>
      <c r="AV535">
        <v>4.78219998833628</v>
      </c>
      <c r="AW535">
        <v>4.75869567042143</v>
      </c>
      <c r="AX535">
        <v>4.70048036579242</v>
      </c>
      <c r="AY535">
        <v>4.65302094191559</v>
      </c>
      <c r="AZ535">
        <v>4.5737353006784</v>
      </c>
      <c r="BA535">
        <v>4.5621528009044</v>
      </c>
      <c r="BB535">
        <v>4.53204792115913</v>
      </c>
      <c r="BC535">
        <v>4.50022625021548</v>
      </c>
      <c r="BD535">
        <v>4.23016752422579</v>
      </c>
      <c r="BE535">
        <v>5.4469642061915</v>
      </c>
    </row>
    <row r="536" spans="1:59">
      <c r="A536" s="20" t="s">
        <v>193</v>
      </c>
      <c r="B536">
        <v>42</v>
      </c>
      <c r="C536">
        <v>2</v>
      </c>
      <c r="E536">
        <v>2</v>
      </c>
      <c r="F536" t="s">
        <v>214</v>
      </c>
      <c r="G536">
        <v>-0.833329211159808</v>
      </c>
      <c r="H536">
        <v>-1.39191009990553</v>
      </c>
      <c r="I536">
        <v>-1.41140706193497</v>
      </c>
      <c r="J536">
        <v>-1.39432653281715</v>
      </c>
      <c r="K536">
        <v>-1.55022605280225</v>
      </c>
      <c r="L536">
        <v>-1.00075988850061</v>
      </c>
      <c r="M536">
        <v>-0.785262469467751</v>
      </c>
      <c r="N536">
        <v>-0.489283108007479</v>
      </c>
      <c r="O536">
        <v>-0.256953502793342</v>
      </c>
      <c r="P536">
        <v>-0.171309556731737</v>
      </c>
      <c r="Q536">
        <v>-0.142769607976389</v>
      </c>
      <c r="R536">
        <v>-0.0786780271076458</v>
      </c>
      <c r="S536">
        <v>-0.126079964016428</v>
      </c>
      <c r="T536">
        <v>-0.126089961067298</v>
      </c>
      <c r="U536">
        <v>-0.0773970053939649</v>
      </c>
      <c r="V536">
        <v>-0.0318106159022908</v>
      </c>
      <c r="W536">
        <v>0.0004597379574664</v>
      </c>
      <c r="X536">
        <v>0.0418929921689246</v>
      </c>
      <c r="Y536">
        <v>0.065575068902206</v>
      </c>
      <c r="Z536">
        <v>0.0686929644558824</v>
      </c>
      <c r="AA536">
        <v>0.0944865830765194</v>
      </c>
      <c r="AB536">
        <v>0.0950320872267866</v>
      </c>
      <c r="AC536">
        <v>0.120143557486888</v>
      </c>
      <c r="AD536">
        <v>0.138760182254653</v>
      </c>
      <c r="AE536">
        <v>0.161448891944367</v>
      </c>
      <c r="AF536">
        <v>0.179632674662264</v>
      </c>
      <c r="AG536">
        <v>0.196690304440854</v>
      </c>
      <c r="AH536">
        <v>0.216827044284288</v>
      </c>
      <c r="AI536">
        <v>0.231345213724268</v>
      </c>
      <c r="AJ536">
        <v>0.247997520706011</v>
      </c>
      <c r="AK536">
        <v>0.264222958233731</v>
      </c>
      <c r="AL536">
        <v>0.274713429525608</v>
      </c>
      <c r="AM536">
        <v>0.284559134354257</v>
      </c>
      <c r="AN536">
        <v>0.307826609500109</v>
      </c>
      <c r="AO536">
        <v>0.306991952472062</v>
      </c>
      <c r="AP536">
        <v>0.334394807929469</v>
      </c>
      <c r="AQ536">
        <v>0.330081779616443</v>
      </c>
      <c r="AR536">
        <v>0.353108978477441</v>
      </c>
      <c r="AS536">
        <v>0.353351684088558</v>
      </c>
      <c r="AT536">
        <v>0.355754999070542</v>
      </c>
      <c r="AU536">
        <v>0.358891155126246</v>
      </c>
      <c r="AV536">
        <v>0.358831494295289</v>
      </c>
      <c r="AW536">
        <v>0.399823920115406</v>
      </c>
      <c r="AX536">
        <v>0.402295004510634</v>
      </c>
      <c r="AY536">
        <v>0.397907807468698</v>
      </c>
      <c r="AZ536">
        <v>0.360107327424686</v>
      </c>
      <c r="BA536">
        <v>0.375173084927643</v>
      </c>
      <c r="BB536">
        <v>0.370963736360515</v>
      </c>
      <c r="BC536">
        <v>0.364408705411841</v>
      </c>
      <c r="BF536">
        <v>-1.55022605280225</v>
      </c>
      <c r="BG536">
        <v>0.402295004510634</v>
      </c>
    </row>
    <row r="537" spans="1:57">
      <c r="A537" s="20" t="s">
        <v>194</v>
      </c>
      <c r="B537">
        <v>43</v>
      </c>
      <c r="C537">
        <v>1</v>
      </c>
      <c r="E537">
        <v>1</v>
      </c>
      <c r="F537" t="s">
        <v>176</v>
      </c>
      <c r="G537">
        <v>6.45007422885435</v>
      </c>
      <c r="H537">
        <v>6.51471271047341</v>
      </c>
      <c r="I537">
        <v>6.5185801033663</v>
      </c>
      <c r="J537">
        <v>6.43711931345188</v>
      </c>
      <c r="K537">
        <v>6.46216572507377</v>
      </c>
      <c r="L537">
        <v>6.46441033506347</v>
      </c>
      <c r="M537">
        <v>6.58702709322294</v>
      </c>
      <c r="N537">
        <v>6.50142700371653</v>
      </c>
      <c r="O537">
        <v>6.59376390386882</v>
      </c>
      <c r="P537">
        <v>6.62010476034526</v>
      </c>
      <c r="Q537">
        <v>6.63718087318961</v>
      </c>
      <c r="R537">
        <v>6.63030955538413</v>
      </c>
      <c r="S537">
        <v>6.61151098622757</v>
      </c>
      <c r="T537">
        <v>6.71257398272733</v>
      </c>
      <c r="U537">
        <v>6.69914899915824</v>
      </c>
      <c r="V537">
        <v>6.65725881550581</v>
      </c>
      <c r="W537">
        <v>6.72122538110746</v>
      </c>
      <c r="X537">
        <v>6.73629528592906</v>
      </c>
      <c r="Y537">
        <v>6.67260212667457</v>
      </c>
      <c r="Z537">
        <v>6.70580496121968</v>
      </c>
      <c r="AA537">
        <v>6.78178772583804</v>
      </c>
      <c r="AB537">
        <v>6.6543564111643</v>
      </c>
      <c r="AC537">
        <v>6.67612282104369</v>
      </c>
      <c r="AD537">
        <v>6.57819591283032</v>
      </c>
      <c r="AE537">
        <v>6.73606852344854</v>
      </c>
      <c r="AF537">
        <v>6.69880891853695</v>
      </c>
      <c r="AG537">
        <v>6.63158217573523</v>
      </c>
      <c r="AH537">
        <v>6.76141668402972</v>
      </c>
      <c r="AI537">
        <v>6.63331971074507</v>
      </c>
      <c r="AJ537">
        <v>6.62044665649415</v>
      </c>
      <c r="AK537">
        <v>6.76867613254175</v>
      </c>
      <c r="AL537">
        <v>6.84369941798285</v>
      </c>
      <c r="AM537">
        <v>6.76582471247498</v>
      </c>
      <c r="AN537">
        <v>6.88503129777479</v>
      </c>
      <c r="AO537">
        <v>6.88748613663473</v>
      </c>
      <c r="AP537">
        <v>6.95270741025128</v>
      </c>
      <c r="AQ537">
        <v>6.94161724236028</v>
      </c>
      <c r="AR537">
        <v>6.96688381272967</v>
      </c>
      <c r="AS537">
        <v>6.95821180573405</v>
      </c>
      <c r="AT537">
        <v>6.98170054650191</v>
      </c>
      <c r="AU537">
        <v>7.07446573770097</v>
      </c>
      <c r="AV537">
        <v>7.0639011342613</v>
      </c>
      <c r="AW537">
        <v>7.13021856159452</v>
      </c>
      <c r="AX537">
        <v>7.08157234110058</v>
      </c>
      <c r="AY537">
        <v>7.11925678846604</v>
      </c>
      <c r="AZ537">
        <v>7.09423235118087</v>
      </c>
      <c r="BA537">
        <v>7.09188952387154</v>
      </c>
      <c r="BB537">
        <v>7.05436706550526</v>
      </c>
      <c r="BC537">
        <v>7.05976484386583</v>
      </c>
      <c r="BD537">
        <v>6.43711931345188</v>
      </c>
      <c r="BE537">
        <v>7.13021856159452</v>
      </c>
    </row>
    <row r="538" spans="1:59">
      <c r="A538" s="20" t="s">
        <v>193</v>
      </c>
      <c r="B538">
        <v>43</v>
      </c>
      <c r="C538">
        <v>2</v>
      </c>
      <c r="E538">
        <v>2</v>
      </c>
      <c r="F538" t="s">
        <v>176</v>
      </c>
      <c r="G538">
        <v>3.06903250624561</v>
      </c>
      <c r="H538">
        <v>3.14260836661962</v>
      </c>
      <c r="I538">
        <v>3.15525776333735</v>
      </c>
      <c r="J538">
        <v>3.08631496755427</v>
      </c>
      <c r="K538">
        <v>3.12239568449286</v>
      </c>
      <c r="L538">
        <v>3.13694894302326</v>
      </c>
      <c r="M538">
        <v>3.26281618531323</v>
      </c>
      <c r="N538">
        <v>3.19811125821033</v>
      </c>
      <c r="O538">
        <v>3.29572485893064</v>
      </c>
      <c r="P538">
        <v>3.32998329708282</v>
      </c>
      <c r="Q538">
        <v>3.3615144987109</v>
      </c>
      <c r="R538">
        <v>3.36771122067569</v>
      </c>
      <c r="S538">
        <v>3.36394565138252</v>
      </c>
      <c r="T538">
        <v>3.48295120636205</v>
      </c>
      <c r="U538">
        <v>3.48247446824729</v>
      </c>
      <c r="V538">
        <v>3.46104048960649</v>
      </c>
      <c r="W538">
        <v>3.53954843696047</v>
      </c>
      <c r="X538">
        <v>3.57651108907019</v>
      </c>
      <c r="Y538">
        <v>3.54255559697309</v>
      </c>
      <c r="Z538">
        <v>3.59189840553213</v>
      </c>
      <c r="AA538">
        <v>3.68589023746795</v>
      </c>
      <c r="AB538">
        <v>3.60082537732731</v>
      </c>
      <c r="AC538">
        <v>3.64324383629253</v>
      </c>
      <c r="AD538">
        <v>3.55544323957303</v>
      </c>
      <c r="AE538">
        <v>3.677312297039</v>
      </c>
      <c r="AF538">
        <v>3.62083463125998</v>
      </c>
      <c r="AG538">
        <v>3.55201291709668</v>
      </c>
      <c r="AH538">
        <v>3.62245631196502</v>
      </c>
      <c r="AI538">
        <v>3.50106777360771</v>
      </c>
      <c r="AJ538">
        <v>3.51196335286493</v>
      </c>
      <c r="AK538">
        <v>3.65519851604064</v>
      </c>
      <c r="AL538">
        <v>3.71855221103615</v>
      </c>
      <c r="AM538">
        <v>3.66395159153784</v>
      </c>
      <c r="AN538">
        <v>3.77228638625462</v>
      </c>
      <c r="AO538">
        <v>3.813615033942</v>
      </c>
      <c r="AP538">
        <v>3.8908039206475</v>
      </c>
      <c r="AQ538">
        <v>3.87870839350166</v>
      </c>
      <c r="AR538">
        <v>3.92032630540822</v>
      </c>
      <c r="AS538">
        <v>3.93361891556322</v>
      </c>
      <c r="AT538">
        <v>3.97347908890157</v>
      </c>
      <c r="AU538">
        <v>4.05960269113945</v>
      </c>
      <c r="AV538">
        <v>4.06837287112886</v>
      </c>
      <c r="AW538">
        <v>4.12458007476465</v>
      </c>
      <c r="AX538">
        <v>4.12129351866812</v>
      </c>
      <c r="AY538">
        <v>4.11777620370222</v>
      </c>
      <c r="AZ538">
        <v>4.13003634232675</v>
      </c>
      <c r="BA538">
        <v>4.15157938286284</v>
      </c>
      <c r="BB538">
        <v>4.12249921102245</v>
      </c>
      <c r="BC538">
        <v>4.14386548153587</v>
      </c>
      <c r="BF538">
        <v>3.06903250624561</v>
      </c>
      <c r="BG538">
        <v>4.15157938286284</v>
      </c>
    </row>
    <row r="539" spans="1:57">
      <c r="A539" s="20" t="s">
        <v>194</v>
      </c>
      <c r="B539">
        <v>44</v>
      </c>
      <c r="C539">
        <v>1</v>
      </c>
      <c r="E539">
        <v>1</v>
      </c>
      <c r="F539" t="s">
        <v>177</v>
      </c>
      <c r="G539">
        <v>6.71748697603833</v>
      </c>
      <c r="H539">
        <v>6.7386945598779</v>
      </c>
      <c r="I539">
        <v>6.81275522057672</v>
      </c>
      <c r="J539">
        <v>6.77397203866602</v>
      </c>
      <c r="K539">
        <v>6.7543670203024</v>
      </c>
      <c r="L539">
        <v>6.91481504584364</v>
      </c>
      <c r="M539">
        <v>7.01000587911599</v>
      </c>
      <c r="N539">
        <v>6.96829216015984</v>
      </c>
      <c r="O539">
        <v>6.99923687562398</v>
      </c>
      <c r="P539">
        <v>7.11920094989951</v>
      </c>
      <c r="Q539">
        <v>7.13632923493344</v>
      </c>
      <c r="R539">
        <v>7.22159443239492</v>
      </c>
      <c r="S539">
        <v>7.19792171395637</v>
      </c>
      <c r="T539">
        <v>7.28640082243009</v>
      </c>
      <c r="U539">
        <v>7.31190210219376</v>
      </c>
      <c r="V539">
        <v>7.33535819720276</v>
      </c>
      <c r="W539">
        <v>7.27723190228154</v>
      </c>
      <c r="X539">
        <v>7.41619584106131</v>
      </c>
      <c r="Y539">
        <v>7.39961057306398</v>
      </c>
      <c r="Z539">
        <v>7.53186570089356</v>
      </c>
      <c r="AA539">
        <v>7.58494813231724</v>
      </c>
      <c r="AB539">
        <v>7.55306371762692</v>
      </c>
      <c r="AC539">
        <v>7.54262528692115</v>
      </c>
      <c r="AD539">
        <v>7.59834634994719</v>
      </c>
      <c r="AE539">
        <v>7.6026409474958</v>
      </c>
      <c r="AF539">
        <v>7.65669557546741</v>
      </c>
      <c r="AG539">
        <v>7.60976762771288</v>
      </c>
      <c r="AH539">
        <v>7.57953505306172</v>
      </c>
      <c r="AI539">
        <v>7.56396406744776</v>
      </c>
      <c r="AJ539">
        <v>7.57955756442537</v>
      </c>
      <c r="AK539">
        <v>7.59216224726383</v>
      </c>
      <c r="AL539">
        <v>7.53298546784137</v>
      </c>
      <c r="AM539">
        <v>7.47817760029811</v>
      </c>
      <c r="AN539">
        <v>7.4780076045476</v>
      </c>
      <c r="AO539">
        <v>7.39601145132178</v>
      </c>
      <c r="AP539">
        <v>7.4513057623932</v>
      </c>
      <c r="AQ539">
        <v>7.4449933853301</v>
      </c>
      <c r="AR539">
        <v>7.42200361002563</v>
      </c>
      <c r="AS539">
        <v>7.49271512938345</v>
      </c>
      <c r="AT539">
        <v>7.42998989628921</v>
      </c>
      <c r="AU539">
        <v>7.41388007523274</v>
      </c>
      <c r="AV539">
        <v>7.51274472212088</v>
      </c>
      <c r="AW539">
        <v>7.51395926204636</v>
      </c>
      <c r="AX539">
        <v>7.55591982625077</v>
      </c>
      <c r="AY539">
        <v>7.62336806556487</v>
      </c>
      <c r="AZ539">
        <v>7.6327705302279</v>
      </c>
      <c r="BA539">
        <v>7.60713122190116</v>
      </c>
      <c r="BB539">
        <v>7.63131652212288</v>
      </c>
      <c r="BC539">
        <v>7.62944414134315</v>
      </c>
      <c r="BD539">
        <v>6.71748697603833</v>
      </c>
      <c r="BE539">
        <v>7.65669557546741</v>
      </c>
    </row>
    <row r="540" spans="1:59">
      <c r="A540" s="20" t="s">
        <v>193</v>
      </c>
      <c r="B540">
        <v>44</v>
      </c>
      <c r="C540">
        <v>2</v>
      </c>
      <c r="E540">
        <v>2</v>
      </c>
      <c r="F540" t="s">
        <v>177</v>
      </c>
      <c r="G540">
        <v>4.18683555325718</v>
      </c>
      <c r="H540">
        <v>4.20933049781751</v>
      </c>
      <c r="I540">
        <v>4.29015961470501</v>
      </c>
      <c r="J540">
        <v>4.25167027636553</v>
      </c>
      <c r="K540">
        <v>4.22824929915199</v>
      </c>
      <c r="L540">
        <v>4.3790810294046</v>
      </c>
      <c r="M540">
        <v>4.46690760806222</v>
      </c>
      <c r="N540">
        <v>4.42169930534166</v>
      </c>
      <c r="O540">
        <v>4.45055073209361</v>
      </c>
      <c r="P540">
        <v>4.57715859102977</v>
      </c>
      <c r="Q540">
        <v>4.62276461225766</v>
      </c>
      <c r="R540">
        <v>4.70526603831929</v>
      </c>
      <c r="S540">
        <v>4.67548143650659</v>
      </c>
      <c r="T540">
        <v>4.77893914212793</v>
      </c>
      <c r="U540">
        <v>4.93637001641187</v>
      </c>
      <c r="V540">
        <v>4.91184247058099</v>
      </c>
      <c r="W540">
        <v>4.84248773477581</v>
      </c>
      <c r="X540">
        <v>5.00224292216427</v>
      </c>
      <c r="Y540">
        <v>4.99865757617435</v>
      </c>
      <c r="Z540">
        <v>5.16338733747642</v>
      </c>
      <c r="AA540">
        <v>5.2082632304681</v>
      </c>
      <c r="AB540">
        <v>5.18245633511937</v>
      </c>
      <c r="AC540">
        <v>5.19152082596314</v>
      </c>
      <c r="AD540">
        <v>5.27566933626004</v>
      </c>
      <c r="AE540">
        <v>5.27077592609336</v>
      </c>
      <c r="AF540">
        <v>5.32163497315459</v>
      </c>
      <c r="AG540">
        <v>5.32079847648561</v>
      </c>
      <c r="AH540">
        <v>5.31239599886894</v>
      </c>
      <c r="AI540">
        <v>5.35091448300139</v>
      </c>
      <c r="AJ540">
        <v>5.39554376732347</v>
      </c>
      <c r="AK540">
        <v>5.45863724704352</v>
      </c>
      <c r="AL540">
        <v>5.41288194444265</v>
      </c>
      <c r="AM540">
        <v>5.36911530568522</v>
      </c>
      <c r="AN540">
        <v>5.36316516956624</v>
      </c>
      <c r="AO540">
        <v>5.29126434131589</v>
      </c>
      <c r="AP540">
        <v>5.34816200589028</v>
      </c>
      <c r="AQ540">
        <v>5.33032767956918</v>
      </c>
      <c r="AR540">
        <v>5.32030813290253</v>
      </c>
      <c r="AS540">
        <v>5.38350570865838</v>
      </c>
      <c r="AT540">
        <v>5.33420543466954</v>
      </c>
      <c r="AU540">
        <v>5.33151848133028</v>
      </c>
      <c r="AV540">
        <v>5.41105592081016</v>
      </c>
      <c r="AW540">
        <v>5.40086049830541</v>
      </c>
      <c r="AX540">
        <v>5.43941998358616</v>
      </c>
      <c r="AY540">
        <v>5.49535421525797</v>
      </c>
      <c r="AZ540">
        <v>5.5010010677006</v>
      </c>
      <c r="BA540">
        <v>5.47644877029934</v>
      </c>
      <c r="BB540">
        <v>5.49322522317356</v>
      </c>
      <c r="BC540">
        <v>5.48484691167543</v>
      </c>
      <c r="BF540">
        <v>4.18683555325718</v>
      </c>
      <c r="BG540">
        <v>5.5010010677006</v>
      </c>
    </row>
    <row r="541" spans="1:57">
      <c r="A541" s="20" t="s">
        <v>194</v>
      </c>
      <c r="B541">
        <v>45</v>
      </c>
      <c r="C541">
        <v>1</v>
      </c>
      <c r="E541">
        <v>1</v>
      </c>
      <c r="F541" t="s">
        <v>215</v>
      </c>
      <c r="G541">
        <v>5.82731798904151</v>
      </c>
      <c r="H541">
        <v>5.84180793537818</v>
      </c>
      <c r="I541">
        <v>5.90330389566562</v>
      </c>
      <c r="J541">
        <v>5.88863122979665</v>
      </c>
      <c r="K541">
        <v>5.89277637962171</v>
      </c>
      <c r="L541">
        <v>5.97542111029489</v>
      </c>
      <c r="M541">
        <v>5.93502284665918</v>
      </c>
      <c r="N541">
        <v>5.88215870551706</v>
      </c>
      <c r="O541">
        <v>5.89793888754214</v>
      </c>
      <c r="P541">
        <v>5.91704477508698</v>
      </c>
      <c r="Q541">
        <v>5.89136444317026</v>
      </c>
      <c r="R541">
        <v>5.87616988202889</v>
      </c>
      <c r="S541">
        <v>5.89364496182872</v>
      </c>
      <c r="T541">
        <v>5.87583046280395</v>
      </c>
      <c r="U541">
        <v>5.94737246404214</v>
      </c>
      <c r="V541">
        <v>5.96109806252066</v>
      </c>
      <c r="W541">
        <v>5.9961946340738</v>
      </c>
      <c r="X541">
        <v>5.98621511359125</v>
      </c>
      <c r="Y541">
        <v>6.01003073468763</v>
      </c>
      <c r="Z541">
        <v>5.93347656288271</v>
      </c>
      <c r="AA541">
        <v>5.94432464634389</v>
      </c>
      <c r="AB541">
        <v>5.94893892163145</v>
      </c>
      <c r="AC541">
        <v>5.96422023230725</v>
      </c>
      <c r="AD541">
        <v>5.96373223132914</v>
      </c>
      <c r="AE541">
        <v>5.9703188835107</v>
      </c>
      <c r="AF541">
        <v>5.97374022063041</v>
      </c>
      <c r="AG541">
        <v>5.94214756142525</v>
      </c>
      <c r="AH541">
        <v>5.89961518969591</v>
      </c>
      <c r="AI541">
        <v>5.92301660404794</v>
      </c>
      <c r="AJ541">
        <v>5.89684874432238</v>
      </c>
      <c r="AK541">
        <v>5.89428721061237</v>
      </c>
      <c r="AL541">
        <v>5.8180940882498</v>
      </c>
      <c r="AM541">
        <v>5.78912267389522</v>
      </c>
      <c r="AN541">
        <v>5.7190332738454</v>
      </c>
      <c r="AO541">
        <v>5.78897192564114</v>
      </c>
      <c r="AP541">
        <v>5.78229216811089</v>
      </c>
      <c r="AQ541">
        <v>5.70686785769491</v>
      </c>
      <c r="AR541">
        <v>5.76889614217195</v>
      </c>
      <c r="AS541">
        <v>5.79504109509096</v>
      </c>
      <c r="AT541">
        <v>5.75311178026008</v>
      </c>
      <c r="AU541">
        <v>5.83978634811264</v>
      </c>
      <c r="AV541">
        <v>5.99902999534196</v>
      </c>
      <c r="AW541">
        <v>5.86957916245621</v>
      </c>
      <c r="AX541">
        <v>6.03117502830842</v>
      </c>
      <c r="AY541">
        <v>6.00731110347534</v>
      </c>
      <c r="AZ541">
        <v>6.07121043634716</v>
      </c>
      <c r="BA541">
        <v>6.02817043885716</v>
      </c>
      <c r="BB541">
        <v>5.99627215343705</v>
      </c>
      <c r="BC541">
        <v>6.02348644379459</v>
      </c>
      <c r="BD541">
        <v>5.70686785769491</v>
      </c>
      <c r="BE541">
        <v>6.07121043634716</v>
      </c>
    </row>
    <row r="542" spans="1:59">
      <c r="A542" s="20" t="s">
        <v>193</v>
      </c>
      <c r="B542">
        <v>45</v>
      </c>
      <c r="C542">
        <v>2</v>
      </c>
      <c r="E542">
        <v>2</v>
      </c>
      <c r="F542" t="s">
        <v>215</v>
      </c>
      <c r="G542">
        <v>4.26911164226302</v>
      </c>
      <c r="H542">
        <v>4.30405770214693</v>
      </c>
      <c r="I542">
        <v>4.37458296503048</v>
      </c>
      <c r="J542">
        <v>4.38512614045325</v>
      </c>
      <c r="K542">
        <v>4.41050710108529</v>
      </c>
      <c r="L542">
        <v>4.4150892351281</v>
      </c>
      <c r="M542">
        <v>4.40772176503102</v>
      </c>
      <c r="N542">
        <v>4.37686071496631</v>
      </c>
      <c r="O542">
        <v>4.40945584818411</v>
      </c>
      <c r="P542">
        <v>4.44640993423921</v>
      </c>
      <c r="Q542">
        <v>4.37937018731588</v>
      </c>
      <c r="R542">
        <v>4.38327339401949</v>
      </c>
      <c r="S542">
        <v>4.42132413882853</v>
      </c>
      <c r="T542">
        <v>4.4232522905045</v>
      </c>
      <c r="U542">
        <v>4.51933574142822</v>
      </c>
      <c r="V542">
        <v>4.54080868394339</v>
      </c>
      <c r="W542">
        <v>4.58955188484684</v>
      </c>
      <c r="X542">
        <v>4.59131022851413</v>
      </c>
      <c r="Y542">
        <v>4.64163557853549</v>
      </c>
      <c r="Z542">
        <v>4.58215644815952</v>
      </c>
      <c r="AA542">
        <v>4.62698367726147</v>
      </c>
      <c r="AB542">
        <v>4.68282752853491</v>
      </c>
      <c r="AC542">
        <v>4.71797593142493</v>
      </c>
      <c r="AD542">
        <v>4.73460408823221</v>
      </c>
      <c r="AE542">
        <v>4.75689550345545</v>
      </c>
      <c r="AF542">
        <v>4.7784174892342</v>
      </c>
      <c r="AG542">
        <v>4.77480673914863</v>
      </c>
      <c r="AH542">
        <v>4.77106235012672</v>
      </c>
      <c r="AI542">
        <v>4.81353242821402</v>
      </c>
      <c r="AJ542">
        <v>4.84147844272148</v>
      </c>
      <c r="AK542">
        <v>4.84975798331442</v>
      </c>
      <c r="AL542">
        <v>4.80980230975012</v>
      </c>
      <c r="AM542">
        <v>4.81069623847672</v>
      </c>
      <c r="AN542">
        <v>4.79776121990608</v>
      </c>
      <c r="AO542">
        <v>4.88488392357484</v>
      </c>
      <c r="AP542">
        <v>4.8797114417911</v>
      </c>
      <c r="AQ542">
        <v>4.82077397020711</v>
      </c>
      <c r="AR542">
        <v>4.87245748161989</v>
      </c>
      <c r="AS542">
        <v>4.96592975792584</v>
      </c>
      <c r="AT542">
        <v>4.91964096834203</v>
      </c>
      <c r="AU542">
        <v>5.01975097370297</v>
      </c>
      <c r="AV542">
        <v>5.14877253007382</v>
      </c>
      <c r="AW542">
        <v>5.00349713522339</v>
      </c>
      <c r="AX542">
        <v>5.17006567813551</v>
      </c>
      <c r="AY542">
        <v>5.1558949670188</v>
      </c>
      <c r="AZ542">
        <v>5.24871601539882</v>
      </c>
      <c r="BA542">
        <v>5.23536581876233</v>
      </c>
      <c r="BB542">
        <v>5.21020593878092</v>
      </c>
      <c r="BC542">
        <v>5.23181133891212</v>
      </c>
      <c r="BF542">
        <v>4.26911164226302</v>
      </c>
      <c r="BG542">
        <v>5.24871601539882</v>
      </c>
    </row>
    <row r="543" spans="1:57">
      <c r="A543" s="20" t="s">
        <v>194</v>
      </c>
      <c r="B543">
        <v>46</v>
      </c>
      <c r="C543">
        <v>1</v>
      </c>
      <c r="E543">
        <v>1</v>
      </c>
      <c r="F543" t="s">
        <v>179</v>
      </c>
      <c r="G543">
        <v>6.23636262772823</v>
      </c>
      <c r="H543">
        <v>6.25548853929113</v>
      </c>
      <c r="I543">
        <v>6.30154986461995</v>
      </c>
      <c r="J543">
        <v>6.31979564659778</v>
      </c>
      <c r="K543">
        <v>6.32309020322757</v>
      </c>
      <c r="L543">
        <v>6.30580293242867</v>
      </c>
      <c r="M543">
        <v>6.28242705013686</v>
      </c>
      <c r="N543">
        <v>6.27597023216658</v>
      </c>
      <c r="O543">
        <v>6.25584082176364</v>
      </c>
      <c r="P543">
        <v>6.27472375224296</v>
      </c>
      <c r="Q543">
        <v>6.26300902070251</v>
      </c>
      <c r="R543">
        <v>6.20456290056731</v>
      </c>
      <c r="S543">
        <v>6.2049160004114</v>
      </c>
      <c r="T543">
        <v>6.18911718926499</v>
      </c>
      <c r="U543">
        <v>6.22270244123264</v>
      </c>
      <c r="V543">
        <v>6.17147612744127</v>
      </c>
      <c r="W543">
        <v>6.12354293426426</v>
      </c>
      <c r="X543">
        <v>6.18846472101552</v>
      </c>
      <c r="Y543">
        <v>6.24689080008397</v>
      </c>
      <c r="Z543">
        <v>6.24109539396307</v>
      </c>
      <c r="AA543">
        <v>6.23420531520474</v>
      </c>
      <c r="AB543">
        <v>6.18303890713692</v>
      </c>
      <c r="AC543">
        <v>6.08151291938019</v>
      </c>
      <c r="AD543">
        <v>6.11210105758755</v>
      </c>
      <c r="AE543">
        <v>6.19871155597079</v>
      </c>
      <c r="AF543">
        <v>6.20856807597462</v>
      </c>
      <c r="AG543">
        <v>6.19715322067814</v>
      </c>
      <c r="AH543">
        <v>6.22344252294123</v>
      </c>
      <c r="AI543">
        <v>6.25812114893575</v>
      </c>
      <c r="AJ543">
        <v>6.27142713185795</v>
      </c>
      <c r="AK543">
        <v>6.25924752611413</v>
      </c>
      <c r="AL543">
        <v>6.23352346085367</v>
      </c>
      <c r="AM543">
        <v>6.37512800676581</v>
      </c>
      <c r="AN543">
        <v>6.38852807224153</v>
      </c>
      <c r="AO543">
        <v>6.36079447744525</v>
      </c>
      <c r="AP543">
        <v>6.47539878389106</v>
      </c>
      <c r="AQ543">
        <v>6.49564753476827</v>
      </c>
      <c r="AR543">
        <v>6.46770166978728</v>
      </c>
      <c r="AS543">
        <v>6.43696168900104</v>
      </c>
      <c r="AT543">
        <v>6.36062451885877</v>
      </c>
      <c r="AU543">
        <v>6.42197712941422</v>
      </c>
      <c r="AV543">
        <v>6.41986996613259</v>
      </c>
      <c r="AW543">
        <v>6.42238264719572</v>
      </c>
      <c r="AX543">
        <v>6.43392436887273</v>
      </c>
      <c r="AY543">
        <v>6.35326416065376</v>
      </c>
      <c r="AZ543">
        <v>6.37078700525052</v>
      </c>
      <c r="BA543">
        <v>6.39090043184574</v>
      </c>
      <c r="BB543">
        <v>6.45007287481661</v>
      </c>
      <c r="BC543">
        <v>6.39244191004595</v>
      </c>
      <c r="BD543">
        <v>6.08151291938019</v>
      </c>
      <c r="BE543">
        <v>6.49564753476827</v>
      </c>
    </row>
    <row r="544" spans="1:59">
      <c r="A544" s="20" t="s">
        <v>193</v>
      </c>
      <c r="B544">
        <v>46</v>
      </c>
      <c r="C544">
        <v>2</v>
      </c>
      <c r="E544">
        <v>2</v>
      </c>
      <c r="F544" t="s">
        <v>179</v>
      </c>
      <c r="G544">
        <v>4.91056412133811</v>
      </c>
      <c r="H544">
        <v>4.92184925400082</v>
      </c>
      <c r="I544">
        <v>4.93617514390814</v>
      </c>
      <c r="J544">
        <v>4.9424717013787</v>
      </c>
      <c r="K544">
        <v>4.93239838683852</v>
      </c>
      <c r="L544">
        <v>4.8872716421047</v>
      </c>
      <c r="M544">
        <v>4.94411079283538</v>
      </c>
      <c r="N544">
        <v>5.02121835102646</v>
      </c>
      <c r="O544">
        <v>5.10126869152042</v>
      </c>
      <c r="P544">
        <v>5.10776683885111</v>
      </c>
      <c r="Q544">
        <v>5.24162628812986</v>
      </c>
      <c r="R544">
        <v>5.29888157419786</v>
      </c>
      <c r="S544">
        <v>5.29033340593968</v>
      </c>
      <c r="T544">
        <v>5.31587418282968</v>
      </c>
      <c r="U544">
        <v>5.35532679217634</v>
      </c>
      <c r="V544">
        <v>5.29945944792491</v>
      </c>
      <c r="W544">
        <v>5.24921930289166</v>
      </c>
      <c r="X544">
        <v>5.30287519704908</v>
      </c>
      <c r="Y544">
        <v>5.29976303790286</v>
      </c>
      <c r="Z544">
        <v>5.25915302678726</v>
      </c>
      <c r="AA544">
        <v>5.30742565093718</v>
      </c>
      <c r="AB544">
        <v>5.27705655933977</v>
      </c>
      <c r="AC544">
        <v>5.18934164865913</v>
      </c>
      <c r="AD544">
        <v>5.20291240898522</v>
      </c>
      <c r="AE544">
        <v>5.33631565120591</v>
      </c>
      <c r="AF544">
        <v>5.35333399862353</v>
      </c>
      <c r="AG544">
        <v>5.35099262335962</v>
      </c>
      <c r="AH544">
        <v>5.357533220628</v>
      </c>
      <c r="AI544">
        <v>5.40165715300877</v>
      </c>
      <c r="AJ544">
        <v>5.4056902307104</v>
      </c>
      <c r="AK544">
        <v>5.45197499130712</v>
      </c>
      <c r="AL544">
        <v>5.4444027718705</v>
      </c>
      <c r="AM544">
        <v>5.47042853049684</v>
      </c>
      <c r="AN544">
        <v>5.47389884516329</v>
      </c>
      <c r="AO544">
        <v>5.49086530381567</v>
      </c>
      <c r="AP544">
        <v>5.52045190876763</v>
      </c>
      <c r="AQ544">
        <v>5.60433744334185</v>
      </c>
      <c r="AR544">
        <v>5.59561740528047</v>
      </c>
      <c r="AS544">
        <v>5.62368344085373</v>
      </c>
      <c r="AT544">
        <v>5.57559568246772</v>
      </c>
      <c r="AU544">
        <v>5.66384717747523</v>
      </c>
      <c r="AV544">
        <v>5.66930263615409</v>
      </c>
      <c r="AW544">
        <v>5.68384572275971</v>
      </c>
      <c r="AX544">
        <v>5.68707605060717</v>
      </c>
      <c r="AY544">
        <v>5.633823501442</v>
      </c>
      <c r="AZ544">
        <v>5.64086069986491</v>
      </c>
      <c r="BA544">
        <v>5.67795420206958</v>
      </c>
      <c r="BB544">
        <v>5.7205152052711</v>
      </c>
      <c r="BC544">
        <v>5.76020059163419</v>
      </c>
      <c r="BF544">
        <v>4.8872716421047</v>
      </c>
      <c r="BG544">
        <v>5.76020059163419</v>
      </c>
    </row>
    <row r="545" spans="1:57">
      <c r="A545" s="20" t="s">
        <v>194</v>
      </c>
      <c r="B545">
        <v>47</v>
      </c>
      <c r="C545">
        <v>1</v>
      </c>
      <c r="E545">
        <v>1</v>
      </c>
      <c r="F545" t="s">
        <v>180</v>
      </c>
      <c r="G545">
        <v>6.45560590146347</v>
      </c>
      <c r="H545">
        <v>6.4223853149576</v>
      </c>
      <c r="I545">
        <v>6.50200842539135</v>
      </c>
      <c r="J545">
        <v>6.50307223464237</v>
      </c>
      <c r="K545">
        <v>6.3653883068769</v>
      </c>
      <c r="L545">
        <v>6.37390039611494</v>
      </c>
      <c r="M545">
        <v>6.48671680236496</v>
      </c>
      <c r="N545">
        <v>6.51273266732477</v>
      </c>
      <c r="O545">
        <v>6.61297919258876</v>
      </c>
      <c r="P545">
        <v>6.79862125435637</v>
      </c>
      <c r="Q545">
        <v>6.74582409244183</v>
      </c>
      <c r="R545">
        <v>6.74691450988193</v>
      </c>
      <c r="S545">
        <v>6.7313353187515</v>
      </c>
      <c r="T545">
        <v>6.75187572753421</v>
      </c>
      <c r="U545">
        <v>6.78827182491955</v>
      </c>
      <c r="V545">
        <v>6.69094103807618</v>
      </c>
      <c r="W545">
        <v>6.67329896755033</v>
      </c>
      <c r="X545">
        <v>6.65147119521904</v>
      </c>
      <c r="Y545">
        <v>6.32511355457628</v>
      </c>
      <c r="Z545">
        <v>6.2803095096593</v>
      </c>
      <c r="AA545">
        <v>6.3290271658979</v>
      </c>
      <c r="AB545">
        <v>6.38962587665621</v>
      </c>
      <c r="AC545">
        <v>6.40844918180259</v>
      </c>
      <c r="AD545">
        <v>6.32384215390585</v>
      </c>
      <c r="AE545">
        <v>6.31704334722231</v>
      </c>
      <c r="AF545">
        <v>6.27822131947889</v>
      </c>
      <c r="AG545">
        <v>6.29795681147518</v>
      </c>
      <c r="AH545">
        <v>6.31388281683147</v>
      </c>
      <c r="AI545">
        <v>6.35062298414056</v>
      </c>
      <c r="AJ545">
        <v>6.36001064719511</v>
      </c>
      <c r="AK545">
        <v>6.35894217625753</v>
      </c>
      <c r="AL545">
        <v>6.31651233534645</v>
      </c>
      <c r="AM545">
        <v>6.35387536529872</v>
      </c>
      <c r="AN545">
        <v>6.32760693634405</v>
      </c>
      <c r="AO545">
        <v>6.34635609377682</v>
      </c>
      <c r="AP545">
        <v>6.31063969047573</v>
      </c>
      <c r="AQ545">
        <v>6.29353758066501</v>
      </c>
      <c r="AR545">
        <v>6.34765461060156</v>
      </c>
      <c r="AS545">
        <v>6.38329666987843</v>
      </c>
      <c r="AT545">
        <v>6.37387393951053</v>
      </c>
      <c r="AU545">
        <v>6.4027630347811</v>
      </c>
      <c r="AV545">
        <v>6.42957570576979</v>
      </c>
      <c r="AW545">
        <v>6.4134367743752</v>
      </c>
      <c r="AX545">
        <v>6.38642502953975</v>
      </c>
      <c r="AY545">
        <v>6.32624514311953</v>
      </c>
      <c r="AZ545">
        <v>6.28785082640157</v>
      </c>
      <c r="BA545">
        <v>6.28826562551752</v>
      </c>
      <c r="BB545">
        <v>6.28651132144917</v>
      </c>
      <c r="BC545">
        <v>6.27579498531621</v>
      </c>
      <c r="BD545">
        <v>6.27579498531621</v>
      </c>
      <c r="BE545">
        <v>6.79862125435637</v>
      </c>
    </row>
    <row r="546" spans="1:59">
      <c r="A546" s="20" t="s">
        <v>193</v>
      </c>
      <c r="B546">
        <v>47</v>
      </c>
      <c r="C546">
        <v>2</v>
      </c>
      <c r="E546">
        <v>2</v>
      </c>
      <c r="F546" t="s">
        <v>180</v>
      </c>
      <c r="G546">
        <v>5.38729167007311</v>
      </c>
      <c r="H546">
        <v>5.39565178234728</v>
      </c>
      <c r="I546">
        <v>5.48126115406889</v>
      </c>
      <c r="J546">
        <v>5.49043766235312</v>
      </c>
      <c r="K546">
        <v>5.3806912022225</v>
      </c>
      <c r="L546">
        <v>5.42980468020483</v>
      </c>
      <c r="M546">
        <v>5.54323341902028</v>
      </c>
      <c r="N546">
        <v>5.58252322054439</v>
      </c>
      <c r="O546">
        <v>5.67417665159775</v>
      </c>
      <c r="P546">
        <v>5.83885689266067</v>
      </c>
      <c r="Q546">
        <v>5.75607165767845</v>
      </c>
      <c r="R546">
        <v>5.7972065000139</v>
      </c>
      <c r="S546">
        <v>5.80729034137991</v>
      </c>
      <c r="T546">
        <v>5.87514500993894</v>
      </c>
      <c r="U546">
        <v>5.90955303146792</v>
      </c>
      <c r="V546">
        <v>5.83065568912574</v>
      </c>
      <c r="W546">
        <v>5.8640127067235</v>
      </c>
      <c r="X546">
        <v>5.82968971311805</v>
      </c>
      <c r="Y546">
        <v>5.6963781990489</v>
      </c>
      <c r="Z546">
        <v>5.71591054015089</v>
      </c>
      <c r="AA546">
        <v>5.78285036240729</v>
      </c>
      <c r="AB546">
        <v>5.83821474406483</v>
      </c>
      <c r="AC546">
        <v>5.85654428318293</v>
      </c>
      <c r="AD546">
        <v>5.79690584648089</v>
      </c>
      <c r="AE546">
        <v>5.85796047378928</v>
      </c>
      <c r="AF546">
        <v>5.801549329604</v>
      </c>
      <c r="AG546">
        <v>5.86488360165389</v>
      </c>
      <c r="AH546">
        <v>5.88452647692054</v>
      </c>
      <c r="AI546">
        <v>5.92889764127798</v>
      </c>
      <c r="AJ546">
        <v>5.94975891375336</v>
      </c>
      <c r="AK546">
        <v>5.95785656046755</v>
      </c>
      <c r="AL546">
        <v>5.92795754896053</v>
      </c>
      <c r="AM546">
        <v>5.98050996958651</v>
      </c>
      <c r="AN546">
        <v>5.96892033834028</v>
      </c>
      <c r="AO546">
        <v>6.00110470130889</v>
      </c>
      <c r="AP546">
        <v>5.97434708136782</v>
      </c>
      <c r="AQ546">
        <v>5.97006867839121</v>
      </c>
      <c r="AR546">
        <v>6.03076488966799</v>
      </c>
      <c r="AS546">
        <v>6.07146407460363</v>
      </c>
      <c r="AT546">
        <v>6.06561843868055</v>
      </c>
      <c r="AU546">
        <v>6.10918367931263</v>
      </c>
      <c r="AV546">
        <v>6.15066746633324</v>
      </c>
      <c r="AW546">
        <v>6.13773642799678</v>
      </c>
      <c r="AX546">
        <v>6.13057819657885</v>
      </c>
      <c r="AY546">
        <v>6.09575028036458</v>
      </c>
      <c r="AZ546">
        <v>6.07750865312325</v>
      </c>
      <c r="BA546">
        <v>6.09313322530586</v>
      </c>
      <c r="BB546">
        <v>6.10038074666096</v>
      </c>
      <c r="BC546">
        <v>6.10922999842786</v>
      </c>
      <c r="BF546">
        <v>5.3806912022225</v>
      </c>
      <c r="BG546">
        <v>6.15066746633324</v>
      </c>
    </row>
    <row r="547" spans="1:57">
      <c r="A547" s="20" t="s">
        <v>194</v>
      </c>
      <c r="B547">
        <v>48</v>
      </c>
      <c r="C547">
        <v>1</v>
      </c>
      <c r="E547">
        <v>1</v>
      </c>
      <c r="F547" t="s">
        <v>181</v>
      </c>
      <c r="G547">
        <v>5.15342559146636</v>
      </c>
      <c r="H547">
        <v>5.24114995242459</v>
      </c>
      <c r="I547">
        <v>5.24359904491374</v>
      </c>
      <c r="J547">
        <v>5.3274745216383</v>
      </c>
      <c r="K547">
        <v>5.34227854290339</v>
      </c>
      <c r="L547">
        <v>5.34507195336198</v>
      </c>
      <c r="M547">
        <v>5.3613650685885</v>
      </c>
      <c r="N547">
        <v>5.41170122561606</v>
      </c>
      <c r="O547">
        <v>5.38873096275232</v>
      </c>
      <c r="P547">
        <v>5.38033245435375</v>
      </c>
      <c r="Q547">
        <v>5.32435427501117</v>
      </c>
      <c r="R547">
        <v>5.26979566278909</v>
      </c>
      <c r="S547">
        <v>5.14994787506155</v>
      </c>
      <c r="T547">
        <v>5.25870772586344</v>
      </c>
      <c r="U547">
        <v>5.37555482454658</v>
      </c>
      <c r="V547">
        <v>5.27166334032899</v>
      </c>
      <c r="W547">
        <v>5.26798982102645</v>
      </c>
      <c r="X547">
        <v>5.35227933674241</v>
      </c>
      <c r="Y547">
        <v>5.39929226580434</v>
      </c>
      <c r="Z547">
        <v>5.31428797982785</v>
      </c>
      <c r="AA547">
        <v>5.39020568318638</v>
      </c>
      <c r="AB547">
        <v>5.38573828990493</v>
      </c>
      <c r="AC547">
        <v>5.3845188147709</v>
      </c>
      <c r="AD547">
        <v>5.38007933914954</v>
      </c>
      <c r="AE547">
        <v>5.57513591807041</v>
      </c>
      <c r="AF547">
        <v>5.68334421373309</v>
      </c>
      <c r="AG547">
        <v>5.57543038342323</v>
      </c>
      <c r="AH547">
        <v>5.67433752965483</v>
      </c>
      <c r="AI547">
        <v>5.61970608031757</v>
      </c>
      <c r="AJ547">
        <v>5.6196492219454</v>
      </c>
      <c r="AK547">
        <v>5.75053369656713</v>
      </c>
      <c r="AL547">
        <v>5.7587598239152</v>
      </c>
      <c r="AM547">
        <v>5.7576290586304</v>
      </c>
      <c r="AN547">
        <v>5.72482767388482</v>
      </c>
      <c r="AO547">
        <v>5.70056855665202</v>
      </c>
      <c r="AP547">
        <v>5.77944877728031</v>
      </c>
      <c r="AQ547">
        <v>5.74361815270031</v>
      </c>
      <c r="AR547">
        <v>5.84941813457167</v>
      </c>
      <c r="AS547">
        <v>5.82611853401559</v>
      </c>
      <c r="AT547">
        <v>5.68205475187496</v>
      </c>
      <c r="AU547">
        <v>5.88623205385263</v>
      </c>
      <c r="AV547">
        <v>5.88810781762935</v>
      </c>
      <c r="AW547">
        <v>5.92972867773301</v>
      </c>
      <c r="AX547">
        <v>5.85760422426181</v>
      </c>
      <c r="AY547">
        <v>5.94044196204111</v>
      </c>
      <c r="AZ547">
        <v>5.94146620789834</v>
      </c>
      <c r="BA547">
        <v>5.70529063010217</v>
      </c>
      <c r="BB547">
        <v>5.92306705863878</v>
      </c>
      <c r="BC547">
        <v>5.78344106878216</v>
      </c>
      <c r="BD547">
        <v>5.14994787506155</v>
      </c>
      <c r="BE547">
        <v>5.94146620789834</v>
      </c>
    </row>
    <row r="548" spans="1:59">
      <c r="A548" s="20" t="s">
        <v>193</v>
      </c>
      <c r="B548">
        <v>48</v>
      </c>
      <c r="C548">
        <v>2</v>
      </c>
      <c r="E548">
        <v>2</v>
      </c>
      <c r="F548" t="s">
        <v>181</v>
      </c>
      <c r="G548">
        <v>3.87571127421076</v>
      </c>
      <c r="H548">
        <v>3.95152790056405</v>
      </c>
      <c r="I548">
        <v>3.95529668408469</v>
      </c>
      <c r="J548">
        <v>4.03974596606474</v>
      </c>
      <c r="K548">
        <v>4.0627770759327</v>
      </c>
      <c r="L548">
        <v>4.0673789877288</v>
      </c>
      <c r="M548">
        <v>4.06126850561498</v>
      </c>
      <c r="N548">
        <v>4.18556078577614</v>
      </c>
      <c r="O548">
        <v>4.12921516474763</v>
      </c>
      <c r="P548">
        <v>4.14224725418432</v>
      </c>
      <c r="Q548">
        <v>4.11456362737344</v>
      </c>
      <c r="R548">
        <v>4.08685964441881</v>
      </c>
      <c r="S548">
        <v>3.97697913278354</v>
      </c>
      <c r="T548">
        <v>4.05560446277576</v>
      </c>
      <c r="U548">
        <v>4.18023647627676</v>
      </c>
      <c r="V548">
        <v>4.12440265262075</v>
      </c>
      <c r="W548">
        <v>4.12061877834639</v>
      </c>
      <c r="X548">
        <v>4.22567691176938</v>
      </c>
      <c r="Y548">
        <v>4.28483760157641</v>
      </c>
      <c r="Z548">
        <v>4.24549543391646</v>
      </c>
      <c r="AA548">
        <v>4.29220450425</v>
      </c>
      <c r="AB548">
        <v>4.31688610629912</v>
      </c>
      <c r="AC548">
        <v>4.33746522787605</v>
      </c>
      <c r="AD548">
        <v>4.39683783208672</v>
      </c>
      <c r="AE548">
        <v>4.54652014916813</v>
      </c>
      <c r="AF548">
        <v>4.61682487179104</v>
      </c>
      <c r="AG548">
        <v>4.55650850827571</v>
      </c>
      <c r="AH548">
        <v>4.6348041240885</v>
      </c>
      <c r="AI548">
        <v>4.61664911517709</v>
      </c>
      <c r="AJ548">
        <v>4.69299929117792</v>
      </c>
      <c r="AK548">
        <v>4.79425811423818</v>
      </c>
      <c r="AL548">
        <v>4.82713697910955</v>
      </c>
      <c r="AM548">
        <v>4.88370379273325</v>
      </c>
      <c r="AN548">
        <v>4.86361025263873</v>
      </c>
      <c r="AO548">
        <v>4.87982959365106</v>
      </c>
      <c r="AP548">
        <v>4.97413125431951</v>
      </c>
      <c r="AQ548">
        <v>4.95835308442041</v>
      </c>
      <c r="AR548">
        <v>5.05285644825057</v>
      </c>
      <c r="AS548">
        <v>5.07120616690396</v>
      </c>
      <c r="AT548">
        <v>5.02659255543209</v>
      </c>
      <c r="AU548">
        <v>5.12942151621302</v>
      </c>
      <c r="AV548">
        <v>5.15864922548259</v>
      </c>
      <c r="AW548">
        <v>5.17781729550882</v>
      </c>
      <c r="AX548">
        <v>5.21384080019428</v>
      </c>
      <c r="AY548">
        <v>5.27911423979404</v>
      </c>
      <c r="AZ548">
        <v>5.33172092490198</v>
      </c>
      <c r="BA548">
        <v>5.15125778651285</v>
      </c>
      <c r="BB548">
        <v>5.30279485541895</v>
      </c>
      <c r="BC548">
        <v>5.24465621620611</v>
      </c>
      <c r="BF548">
        <v>3.87571127421076</v>
      </c>
      <c r="BG548">
        <v>5.33172092490198</v>
      </c>
    </row>
    <row r="549" spans="1:57">
      <c r="A549" s="20" t="s">
        <v>194</v>
      </c>
      <c r="B549">
        <v>49</v>
      </c>
      <c r="C549">
        <v>1</v>
      </c>
      <c r="E549">
        <v>1</v>
      </c>
      <c r="F549" t="s">
        <v>182</v>
      </c>
      <c r="G549" t="e">
        <v>#DIV/0!</v>
      </c>
      <c r="H549" t="e">
        <v>#DIV/0!</v>
      </c>
      <c r="I549" t="e">
        <v>#DIV/0!</v>
      </c>
      <c r="J549" t="e">
        <v>#DIV/0!</v>
      </c>
      <c r="K549" t="e">
        <v>#DIV/0!</v>
      </c>
      <c r="L549" t="e">
        <v>#DIV/0!</v>
      </c>
      <c r="M549" t="e">
        <v>#DIV/0!</v>
      </c>
      <c r="N549" t="e">
        <v>#DIV/0!</v>
      </c>
      <c r="O549" t="e">
        <v>#DIV/0!</v>
      </c>
      <c r="P549" t="e">
        <v>#DIV/0!</v>
      </c>
      <c r="Q549" t="e">
        <v>#DIV/0!</v>
      </c>
      <c r="R549" t="e">
        <v>#DIV/0!</v>
      </c>
      <c r="S549" t="e">
        <v>#DIV/0!</v>
      </c>
      <c r="T549" t="e">
        <v>#DIV/0!</v>
      </c>
      <c r="U549" t="e">
        <v>#DIV/0!</v>
      </c>
      <c r="V549" t="e">
        <v>#DIV/0!</v>
      </c>
      <c r="W549" t="e">
        <v>#DIV/0!</v>
      </c>
      <c r="X549" t="e">
        <v>#DIV/0!</v>
      </c>
      <c r="Y549" t="e">
        <v>#DIV/0!</v>
      </c>
      <c r="Z549" t="e">
        <v>#DIV/0!</v>
      </c>
      <c r="AA549" t="e">
        <v>#DIV/0!</v>
      </c>
      <c r="AB549" t="e">
        <v>#DIV/0!</v>
      </c>
      <c r="AC549" t="e">
        <v>#DIV/0!</v>
      </c>
      <c r="AD549" t="e">
        <v>#DIV/0!</v>
      </c>
      <c r="AE549" t="e">
        <v>#DIV/0!</v>
      </c>
      <c r="AF549" t="e">
        <v>#DIV/0!</v>
      </c>
      <c r="AG549" t="e">
        <v>#DIV/0!</v>
      </c>
      <c r="AH549" t="e">
        <v>#DIV/0!</v>
      </c>
      <c r="AI549" t="e">
        <v>#DIV/0!</v>
      </c>
      <c r="AJ549" t="e">
        <v>#DIV/0!</v>
      </c>
      <c r="AK549" t="e">
        <v>#DIV/0!</v>
      </c>
      <c r="AL549" t="e">
        <v>#DIV/0!</v>
      </c>
      <c r="AM549">
        <v>5.34089648580651</v>
      </c>
      <c r="AN549">
        <v>5.31902749913307</v>
      </c>
      <c r="AO549">
        <v>5.38489011710749</v>
      </c>
      <c r="AP549">
        <v>5.49489370643021</v>
      </c>
      <c r="AQ549">
        <v>5.47588460226134</v>
      </c>
      <c r="AR549">
        <v>5.39403757847729</v>
      </c>
      <c r="AS549">
        <v>5.42865324511108</v>
      </c>
      <c r="AT549">
        <v>5.4287423289564</v>
      </c>
      <c r="AU549">
        <v>5.48903780057984</v>
      </c>
      <c r="AV549">
        <v>5.48195692895125</v>
      </c>
      <c r="AW549">
        <v>5.48160267092421</v>
      </c>
      <c r="AX549">
        <v>5.51744550336596</v>
      </c>
      <c r="AY549">
        <v>5.58592784048651</v>
      </c>
      <c r="AZ549">
        <v>5.58682073676338</v>
      </c>
      <c r="BA549">
        <v>5.56225573983895</v>
      </c>
      <c r="BB549">
        <v>5.58834815636147</v>
      </c>
      <c r="BC549">
        <v>5.66308170002611</v>
      </c>
      <c r="BD549">
        <f>MIN(AM549:BC549)</f>
        <v>5.31902749913307</v>
      </c>
      <c r="BE549">
        <f>MAX(AM549:BC549)</f>
        <v>5.66308170002611</v>
      </c>
    </row>
    <row r="550" spans="1:59">
      <c r="A550" s="20" t="s">
        <v>193</v>
      </c>
      <c r="B550">
        <v>49</v>
      </c>
      <c r="C550">
        <v>2</v>
      </c>
      <c r="E550">
        <v>2</v>
      </c>
      <c r="F550" t="s">
        <v>182</v>
      </c>
      <c r="G550" t="e">
        <v>#DIV/0!</v>
      </c>
      <c r="H550" t="e">
        <v>#DIV/0!</v>
      </c>
      <c r="I550" t="e">
        <v>#DIV/0!</v>
      </c>
      <c r="J550" t="e">
        <v>#DIV/0!</v>
      </c>
      <c r="K550" t="e">
        <v>#DIV/0!</v>
      </c>
      <c r="L550" t="e">
        <v>#DIV/0!</v>
      </c>
      <c r="M550" t="e">
        <v>#DIV/0!</v>
      </c>
      <c r="N550" t="e">
        <v>#DIV/0!</v>
      </c>
      <c r="O550" t="e">
        <v>#DIV/0!</v>
      </c>
      <c r="P550" t="e">
        <v>#DIV/0!</v>
      </c>
      <c r="Q550" t="e">
        <v>#DIV/0!</v>
      </c>
      <c r="R550" t="e">
        <v>#DIV/0!</v>
      </c>
      <c r="S550" t="e">
        <v>#DIV/0!</v>
      </c>
      <c r="T550" t="e">
        <v>#DIV/0!</v>
      </c>
      <c r="U550" t="e">
        <v>#DIV/0!</v>
      </c>
      <c r="V550" t="e">
        <v>#DIV/0!</v>
      </c>
      <c r="W550" t="e">
        <v>#DIV/0!</v>
      </c>
      <c r="X550" t="e">
        <v>#DIV/0!</v>
      </c>
      <c r="Y550" t="e">
        <v>#DIV/0!</v>
      </c>
      <c r="Z550" t="e">
        <v>#DIV/0!</v>
      </c>
      <c r="AA550" t="e">
        <v>#DIV/0!</v>
      </c>
      <c r="AB550" t="e">
        <v>#DIV/0!</v>
      </c>
      <c r="AC550" t="e">
        <v>#DIV/0!</v>
      </c>
      <c r="AD550" t="e">
        <v>#DIV/0!</v>
      </c>
      <c r="AE550" t="e">
        <v>#DIV/0!</v>
      </c>
      <c r="AF550" t="e">
        <v>#DIV/0!</v>
      </c>
      <c r="AG550" t="e">
        <v>#DIV/0!</v>
      </c>
      <c r="AH550" t="e">
        <v>#DIV/0!</v>
      </c>
      <c r="AI550" t="e">
        <v>#DIV/0!</v>
      </c>
      <c r="AJ550" t="e">
        <v>#DIV/0!</v>
      </c>
      <c r="AK550" t="e">
        <v>#DIV/0!</v>
      </c>
      <c r="AL550" t="e">
        <v>#DIV/0!</v>
      </c>
      <c r="AM550">
        <v>5.00284375142853</v>
      </c>
      <c r="AN550">
        <v>4.9624325674843</v>
      </c>
      <c r="AO550">
        <v>5.02044153455212</v>
      </c>
      <c r="AP550">
        <v>5.11986663588501</v>
      </c>
      <c r="AQ550">
        <v>5.14499652897725</v>
      </c>
      <c r="AR550">
        <v>5.12786083773956</v>
      </c>
      <c r="AS550">
        <v>5.15032170971906</v>
      </c>
      <c r="AT550">
        <v>5.188728029044</v>
      </c>
      <c r="AU550">
        <v>5.2375426646031</v>
      </c>
      <c r="AV550">
        <v>5.31599604389162</v>
      </c>
      <c r="AW550">
        <v>5.28216904604435</v>
      </c>
      <c r="AX550">
        <v>5.31251635867144</v>
      </c>
      <c r="AY550">
        <v>5.38586237510276</v>
      </c>
      <c r="AZ550">
        <v>5.45948873452129</v>
      </c>
      <c r="BA550">
        <v>5.44322903946015</v>
      </c>
      <c r="BB550">
        <v>5.47445978166968</v>
      </c>
      <c r="BC550">
        <v>5.56154242846569</v>
      </c>
      <c r="BF550">
        <f>MIN(AM550:BC550)</f>
        <v>4.9624325674843</v>
      </c>
      <c r="BG550">
        <f>MAX(AM550:BC550)</f>
        <v>5.56154242846569</v>
      </c>
    </row>
    <row r="551" spans="1:57">
      <c r="A551" s="20" t="s">
        <v>194</v>
      </c>
      <c r="B551">
        <v>50</v>
      </c>
      <c r="C551">
        <v>1</v>
      </c>
      <c r="E551">
        <v>1</v>
      </c>
      <c r="F551" t="s">
        <v>216</v>
      </c>
      <c r="G551">
        <v>6.149911868507</v>
      </c>
      <c r="H551">
        <v>6.14291883080784</v>
      </c>
      <c r="I551">
        <v>6.13311958657656</v>
      </c>
      <c r="J551">
        <v>6.11833015916717</v>
      </c>
      <c r="K551">
        <v>6.09373137050381</v>
      </c>
      <c r="L551">
        <v>6.08442640127704</v>
      </c>
      <c r="M551">
        <v>6.09754471208034</v>
      </c>
      <c r="N551">
        <v>6.12700331382378</v>
      </c>
      <c r="O551">
        <v>6.1257823519339</v>
      </c>
      <c r="P551">
        <v>6.13593489481141</v>
      </c>
      <c r="Q551">
        <v>6.11531567372391</v>
      </c>
      <c r="R551">
        <v>6.11415631062533</v>
      </c>
      <c r="S551">
        <v>6.12250270034468</v>
      </c>
      <c r="T551">
        <v>6.12403507192597</v>
      </c>
      <c r="U551">
        <v>6.12610903887135</v>
      </c>
      <c r="V551">
        <v>6.1179949362072</v>
      </c>
      <c r="W551">
        <v>6.10214822782767</v>
      </c>
      <c r="X551">
        <v>6.04756489525373</v>
      </c>
      <c r="Y551">
        <v>6.07172943488069</v>
      </c>
      <c r="Z551">
        <v>6.09120977962336</v>
      </c>
      <c r="AA551">
        <v>6.08493034738903</v>
      </c>
      <c r="AB551">
        <v>6.11538459233315</v>
      </c>
      <c r="AC551">
        <v>6.12052573954656</v>
      </c>
      <c r="AD551">
        <v>6.12517793708441</v>
      </c>
      <c r="AE551">
        <v>6.13545123658351</v>
      </c>
      <c r="AF551">
        <v>6.13484718909708</v>
      </c>
      <c r="AG551">
        <v>6.13538070330475</v>
      </c>
      <c r="AH551">
        <v>6.13943037416526</v>
      </c>
      <c r="AI551">
        <v>6.14270228718639</v>
      </c>
      <c r="AJ551">
        <v>6.15729852280344</v>
      </c>
      <c r="AK551">
        <v>6.15886889945858</v>
      </c>
      <c r="AL551">
        <v>6.15707997920833</v>
      </c>
      <c r="AM551">
        <v>6.13131630088558</v>
      </c>
      <c r="AN551">
        <v>6.12216690647819</v>
      </c>
      <c r="AO551">
        <v>5.91082326135654</v>
      </c>
      <c r="AP551">
        <v>5.88709132640631</v>
      </c>
      <c r="AQ551">
        <v>5.84862864579896</v>
      </c>
      <c r="AR551">
        <v>5.85222318719554</v>
      </c>
      <c r="AS551">
        <v>5.8119949107035</v>
      </c>
      <c r="AT551">
        <v>5.77569311560175</v>
      </c>
      <c r="AU551">
        <v>5.73462755240322</v>
      </c>
      <c r="AV551">
        <v>5.69240802607049</v>
      </c>
      <c r="AW551">
        <v>5.67635077150463</v>
      </c>
      <c r="AX551">
        <v>5.65751644994078</v>
      </c>
      <c r="AY551">
        <v>5.63721941671945</v>
      </c>
      <c r="AZ551">
        <v>5.61607525347799</v>
      </c>
      <c r="BA551">
        <v>5.60789774495915</v>
      </c>
      <c r="BB551">
        <v>5.59189946256054</v>
      </c>
      <c r="BC551">
        <v>5.56008458355596</v>
      </c>
      <c r="BD551">
        <v>5.56008458355596</v>
      </c>
      <c r="BE551">
        <v>6.15886889945858</v>
      </c>
    </row>
    <row r="552" spans="1:59">
      <c r="A552" s="20" t="s">
        <v>193</v>
      </c>
      <c r="B552">
        <v>50</v>
      </c>
      <c r="C552">
        <v>2</v>
      </c>
      <c r="E552">
        <v>2</v>
      </c>
      <c r="F552" t="s">
        <v>216</v>
      </c>
      <c r="G552">
        <v>4.84446618340299</v>
      </c>
      <c r="H552">
        <v>4.85368474602627</v>
      </c>
      <c r="I552">
        <v>4.86420044387039</v>
      </c>
      <c r="J552">
        <v>4.86813935694843</v>
      </c>
      <c r="K552">
        <v>4.86303594177357</v>
      </c>
      <c r="L552">
        <v>4.87062780441233</v>
      </c>
      <c r="M552">
        <v>4.89828772637807</v>
      </c>
      <c r="N552">
        <v>4.93688963520646</v>
      </c>
      <c r="O552">
        <v>4.95414402872705</v>
      </c>
      <c r="P552">
        <v>4.977228864945</v>
      </c>
      <c r="Q552">
        <v>4.9746137419819</v>
      </c>
      <c r="R552">
        <v>4.99027867036087</v>
      </c>
      <c r="S552">
        <v>5.01441451749779</v>
      </c>
      <c r="T552">
        <v>5.03236222522679</v>
      </c>
      <c r="U552">
        <v>5.05140537730651</v>
      </c>
      <c r="V552">
        <v>5.06141289622788</v>
      </c>
      <c r="W552">
        <v>5.06414635100704</v>
      </c>
      <c r="X552">
        <v>5.02970456251733</v>
      </c>
      <c r="Y552">
        <v>5.0745299532395</v>
      </c>
      <c r="Z552">
        <v>5.10495585116005</v>
      </c>
      <c r="AA552">
        <v>5.11267538086362</v>
      </c>
      <c r="AB552">
        <v>5.15178245359852</v>
      </c>
      <c r="AC552">
        <v>5.16981854158953</v>
      </c>
      <c r="AD552">
        <v>5.19051716602826</v>
      </c>
      <c r="AE552">
        <v>5.2196399771061</v>
      </c>
      <c r="AF552">
        <v>5.23397844477728</v>
      </c>
      <c r="AG552">
        <v>5.25745316032267</v>
      </c>
      <c r="AH552">
        <v>5.27493357002411</v>
      </c>
      <c r="AI552">
        <v>5.29206865522658</v>
      </c>
      <c r="AJ552">
        <v>5.32190535649015</v>
      </c>
      <c r="AK552">
        <v>5.34525385134453</v>
      </c>
      <c r="AL552">
        <v>5.36103351441422</v>
      </c>
      <c r="AM552">
        <v>5.35862701912348</v>
      </c>
      <c r="AN552">
        <v>5.37461357903889</v>
      </c>
      <c r="AO552">
        <v>5.24047974056129</v>
      </c>
      <c r="AP552">
        <v>5.23177900020973</v>
      </c>
      <c r="AQ552">
        <v>5.21715233636935</v>
      </c>
      <c r="AR552">
        <v>5.22818046206615</v>
      </c>
      <c r="AS552">
        <v>5.20675878186119</v>
      </c>
      <c r="AT552">
        <v>5.19044372992416</v>
      </c>
      <c r="AU552">
        <v>5.17361194535359</v>
      </c>
      <c r="AV552">
        <v>5.15694465671649</v>
      </c>
      <c r="AW552">
        <v>5.16163116869775</v>
      </c>
      <c r="AX552">
        <v>5.16405606802094</v>
      </c>
      <c r="AY552">
        <v>5.16545715521421</v>
      </c>
      <c r="AZ552">
        <v>5.16289053857968</v>
      </c>
      <c r="BA552">
        <v>5.17084987790634</v>
      </c>
      <c r="BB552">
        <v>5.17196081082599</v>
      </c>
      <c r="BC552">
        <v>5.15955256069664</v>
      </c>
      <c r="BF552">
        <v>4.84446618340299</v>
      </c>
      <c r="BG552">
        <v>5.37461357903889</v>
      </c>
    </row>
    <row r="553" spans="1:57">
      <c r="A553" s="20" t="s">
        <v>194</v>
      </c>
      <c r="B553">
        <v>51</v>
      </c>
      <c r="C553">
        <v>1</v>
      </c>
      <c r="E553">
        <v>1</v>
      </c>
      <c r="F553" t="s">
        <v>184</v>
      </c>
      <c r="G553">
        <v>5.80381106459766</v>
      </c>
      <c r="H553">
        <v>5.77911185413084</v>
      </c>
      <c r="I553">
        <v>5.74945287929414</v>
      </c>
      <c r="J553">
        <v>5.79995006536332</v>
      </c>
      <c r="K553">
        <v>5.81278306066755</v>
      </c>
      <c r="L553">
        <v>5.88009465194047</v>
      </c>
      <c r="M553">
        <v>5.87011263316738</v>
      </c>
      <c r="N553">
        <v>5.87876417692781</v>
      </c>
      <c r="O553">
        <v>5.87570486461157</v>
      </c>
      <c r="P553">
        <v>5.8317047862147</v>
      </c>
      <c r="Q553">
        <v>5.94949760166021</v>
      </c>
      <c r="R553">
        <v>6.05839768976632</v>
      </c>
      <c r="S553">
        <v>5.93427327924254</v>
      </c>
      <c r="T553">
        <v>5.96269405150146</v>
      </c>
      <c r="U553">
        <v>6.10178495386209</v>
      </c>
      <c r="V553">
        <v>6.19051131843723</v>
      </c>
      <c r="W553">
        <v>6.12695064859299</v>
      </c>
      <c r="X553">
        <v>6.02126902157114</v>
      </c>
      <c r="Y553">
        <v>5.8750944341304</v>
      </c>
      <c r="Z553">
        <v>5.89277239053275</v>
      </c>
      <c r="AA553">
        <v>5.87101619795127</v>
      </c>
      <c r="AB553">
        <v>5.79477834631826</v>
      </c>
      <c r="AC553">
        <v>5.81017641612133</v>
      </c>
      <c r="AD553">
        <v>5.78589170125133</v>
      </c>
      <c r="AE553">
        <v>5.82710897929105</v>
      </c>
      <c r="AF553">
        <v>5.83586437282658</v>
      </c>
      <c r="AG553">
        <v>5.77728282191888</v>
      </c>
      <c r="AH553">
        <v>5.96520056744515</v>
      </c>
      <c r="AI553">
        <v>5.93080783968539</v>
      </c>
      <c r="AJ553">
        <v>5.82293769776962</v>
      </c>
      <c r="AK553">
        <v>5.84339700069304</v>
      </c>
      <c r="AL553">
        <v>5.64040755242699</v>
      </c>
      <c r="AM553">
        <v>5.91552912005258</v>
      </c>
      <c r="AN553">
        <v>5.78363973128349</v>
      </c>
      <c r="AO553">
        <v>5.64800038608241</v>
      </c>
      <c r="AP553">
        <v>5.81139984921706</v>
      </c>
      <c r="AQ553">
        <v>5.75282801973387</v>
      </c>
      <c r="AR553">
        <v>5.70042939629687</v>
      </c>
      <c r="AS553">
        <v>5.85765941117183</v>
      </c>
      <c r="AT553">
        <v>5.79382515163768</v>
      </c>
      <c r="AU553">
        <v>5.77898979861403</v>
      </c>
      <c r="AV553">
        <v>5.78529460851615</v>
      </c>
      <c r="AW553">
        <v>5.91370486691583</v>
      </c>
      <c r="AX553">
        <v>5.93136498548669</v>
      </c>
      <c r="AY553">
        <v>5.95770586628178</v>
      </c>
      <c r="AZ553">
        <v>5.96985705301476</v>
      </c>
      <c r="BA553">
        <v>5.95481163875805</v>
      </c>
      <c r="BB553">
        <v>5.94564442946881</v>
      </c>
      <c r="BC553">
        <v>6.03605171097027</v>
      </c>
      <c r="BD553">
        <v>5.64040755242699</v>
      </c>
      <c r="BE553">
        <v>6.19051131843723</v>
      </c>
    </row>
    <row r="554" spans="1:59">
      <c r="A554" s="20" t="s">
        <v>193</v>
      </c>
      <c r="B554">
        <v>51</v>
      </c>
      <c r="C554">
        <v>2</v>
      </c>
      <c r="E554">
        <v>2</v>
      </c>
      <c r="F554" t="s">
        <v>184</v>
      </c>
      <c r="G554">
        <v>2.88909779689547</v>
      </c>
      <c r="H554">
        <v>2.88010752549013</v>
      </c>
      <c r="I554">
        <v>2.86622728249212</v>
      </c>
      <c r="J554">
        <v>2.93302802642604</v>
      </c>
      <c r="K554">
        <v>2.96200729874174</v>
      </c>
      <c r="L554">
        <v>3.04392510994445</v>
      </c>
      <c r="M554">
        <v>3.05018375526566</v>
      </c>
      <c r="N554">
        <v>3.07483711175684</v>
      </c>
      <c r="O554">
        <v>3.08843227614259</v>
      </c>
      <c r="P554">
        <v>3.06127988332439</v>
      </c>
      <c r="Q554">
        <v>3.19474037284091</v>
      </c>
      <c r="R554">
        <v>3.31908884423977</v>
      </c>
      <c r="S554">
        <v>3.22668557074362</v>
      </c>
      <c r="T554">
        <v>3.27845051789375</v>
      </c>
      <c r="U554">
        <v>3.44136880197612</v>
      </c>
      <c r="V554">
        <v>3.54600966264062</v>
      </c>
      <c r="W554">
        <v>3.51443644244076</v>
      </c>
      <c r="X554">
        <v>3.43973527688773</v>
      </c>
      <c r="Y554">
        <v>3.33876730506244</v>
      </c>
      <c r="Z554">
        <v>3.37717456645997</v>
      </c>
      <c r="AA554">
        <v>3.38728682039706</v>
      </c>
      <c r="AB554">
        <v>3.34979542752354</v>
      </c>
      <c r="AC554">
        <v>3.39453410540151</v>
      </c>
      <c r="AD554">
        <v>3.4066110488796</v>
      </c>
      <c r="AE554">
        <v>3.48586077405843</v>
      </c>
      <c r="AF554">
        <v>3.53441074636611</v>
      </c>
      <c r="AG554">
        <v>3.5132683077193</v>
      </c>
      <c r="AH554">
        <v>3.73535479962292</v>
      </c>
      <c r="AI554">
        <v>3.72294009709669</v>
      </c>
      <c r="AJ554">
        <v>3.66244548289088</v>
      </c>
      <c r="AK554">
        <v>3.71161728654486</v>
      </c>
      <c r="AL554">
        <v>3.51480834511783</v>
      </c>
      <c r="AM554">
        <v>3.80124436715707</v>
      </c>
      <c r="AN554">
        <v>3.6719114194428</v>
      </c>
      <c r="AO554">
        <v>3.55495045129795</v>
      </c>
      <c r="AP554">
        <v>3.71782294557098</v>
      </c>
      <c r="AQ554">
        <v>3.67390569641954</v>
      </c>
      <c r="AR554">
        <v>3.63709271149403</v>
      </c>
      <c r="AS554">
        <v>3.79322719331309</v>
      </c>
      <c r="AT554">
        <v>3.7414269185591</v>
      </c>
      <c r="AU554">
        <v>3.73866008427263</v>
      </c>
      <c r="AV554">
        <v>3.75540733531384</v>
      </c>
      <c r="AW554">
        <v>3.88277293325033</v>
      </c>
      <c r="AX554">
        <v>3.9156290255498</v>
      </c>
      <c r="AY554">
        <v>3.96356889398081</v>
      </c>
      <c r="AZ554">
        <v>3.97741115835497</v>
      </c>
      <c r="BA554">
        <v>3.98816815909323</v>
      </c>
      <c r="BB554">
        <v>3.99520343748641</v>
      </c>
      <c r="BC554">
        <v>4.09385106123228</v>
      </c>
      <c r="BF554">
        <v>2.86622728249212</v>
      </c>
      <c r="BG554">
        <v>4.09385106123228</v>
      </c>
    </row>
    <row r="555" spans="1:55">
      <c r="A555" s="20" t="s">
        <v>194</v>
      </c>
      <c r="B555">
        <v>52</v>
      </c>
      <c r="C555">
        <v>1</v>
      </c>
      <c r="E555">
        <v>1</v>
      </c>
      <c r="F555" t="s">
        <v>217</v>
      </c>
      <c r="G555">
        <v>6.13586353392462</v>
      </c>
      <c r="H555">
        <v>6.15130202431924</v>
      </c>
      <c r="I555">
        <v>6.15503498879774</v>
      </c>
      <c r="J555">
        <v>6.14838395737636</v>
      </c>
      <c r="K555">
        <v>6.1290036803698</v>
      </c>
      <c r="L555">
        <v>6.14265847361179</v>
      </c>
      <c r="M555">
        <v>6.17980703431101</v>
      </c>
      <c r="N555">
        <v>6.17160560511441</v>
      </c>
      <c r="O555">
        <v>6.20334848507445</v>
      </c>
      <c r="P555">
        <v>6.23858033793268</v>
      </c>
      <c r="Q555">
        <v>6.21318928686381</v>
      </c>
      <c r="R555">
        <v>6.20647822963941</v>
      </c>
      <c r="S555">
        <v>6.19689713268396</v>
      </c>
      <c r="T555">
        <v>6.20569810431574</v>
      </c>
      <c r="U555">
        <v>6.212236106258</v>
      </c>
      <c r="V555">
        <v>6.2018130028244</v>
      </c>
      <c r="W555">
        <v>6.21075153229479</v>
      </c>
      <c r="X555">
        <v>6.19745453962575</v>
      </c>
      <c r="Y555">
        <v>6.15966619310398</v>
      </c>
      <c r="Z555">
        <v>6.15662676245736</v>
      </c>
      <c r="AA555">
        <v>6.16746473236153</v>
      </c>
      <c r="AB555">
        <v>6.16290117792767</v>
      </c>
      <c r="AC555">
        <v>6.17380892541765</v>
      </c>
      <c r="AD555">
        <v>6.11020722335286</v>
      </c>
      <c r="AE555">
        <v>6.14082249881235</v>
      </c>
      <c r="AF555">
        <v>6.14197129171267</v>
      </c>
      <c r="AG555">
        <v>6.1114945840058</v>
      </c>
      <c r="AH555">
        <v>6.12746534243666</v>
      </c>
      <c r="AI555">
        <v>6.11623032142959</v>
      </c>
      <c r="AJ555">
        <v>6.10002010018023</v>
      </c>
      <c r="AK555">
        <v>6.11426763177656</v>
      </c>
      <c r="AL555">
        <v>6.09563074355319</v>
      </c>
      <c r="AM555">
        <v>6.04578843742811</v>
      </c>
      <c r="AN555">
        <v>6.03596412976485</v>
      </c>
      <c r="AO555">
        <v>6.02991364908676</v>
      </c>
      <c r="AP555">
        <v>6.03887477569009</v>
      </c>
      <c r="AQ555">
        <v>6.01448562160635</v>
      </c>
      <c r="AR555">
        <v>6.01977256302789</v>
      </c>
      <c r="AS555">
        <v>6.02822320747117</v>
      </c>
      <c r="AT555">
        <v>6.00267873111468</v>
      </c>
      <c r="AU555">
        <v>6.04396004937418</v>
      </c>
      <c r="AV555">
        <v>6.06381147603714</v>
      </c>
      <c r="AW555">
        <v>6.04889375826091</v>
      </c>
      <c r="AX555">
        <v>6.05655964859423</v>
      </c>
      <c r="AY555">
        <v>6.06778495508729</v>
      </c>
      <c r="AZ555">
        <v>6.07618439370007</v>
      </c>
      <c r="BA555">
        <v>6.0631058132706</v>
      </c>
      <c r="BB555">
        <v>6.0412168680282</v>
      </c>
      <c r="BC555">
        <v>6.05072017836842</v>
      </c>
    </row>
    <row r="556" spans="1:55">
      <c r="A556" s="20" t="s">
        <v>193</v>
      </c>
      <c r="B556">
        <v>52</v>
      </c>
      <c r="C556">
        <v>2</v>
      </c>
      <c r="E556">
        <v>2</v>
      </c>
      <c r="F556" t="s">
        <v>217</v>
      </c>
      <c r="G556">
        <v>3.93956789436468</v>
      </c>
      <c r="H556">
        <v>3.97191898051658</v>
      </c>
      <c r="I556">
        <v>3.99322003383331</v>
      </c>
      <c r="J556">
        <v>4.00678400677138</v>
      </c>
      <c r="K556">
        <v>4.00714207230954</v>
      </c>
      <c r="L556">
        <v>4.03401309672647</v>
      </c>
      <c r="M556">
        <v>4.08874459917489</v>
      </c>
      <c r="N556">
        <v>4.10328160574035</v>
      </c>
      <c r="O556">
        <v>4.15250929324664</v>
      </c>
      <c r="P556">
        <v>4.20513351609202</v>
      </c>
      <c r="Q556">
        <v>4.19380233675942</v>
      </c>
      <c r="R556">
        <v>4.20757647976761</v>
      </c>
      <c r="S556">
        <v>4.22203035971584</v>
      </c>
      <c r="T556">
        <v>4.25317893438039</v>
      </c>
      <c r="U556">
        <v>4.28064501555488</v>
      </c>
      <c r="V556">
        <v>4.29143722138047</v>
      </c>
      <c r="W556">
        <v>4.32127232745988</v>
      </c>
      <c r="X556">
        <v>4.32897589291506</v>
      </c>
      <c r="Y556">
        <v>4.32239752317787</v>
      </c>
      <c r="Z556">
        <v>4.33956878270428</v>
      </c>
      <c r="AA556">
        <v>4.37318108973009</v>
      </c>
      <c r="AB556">
        <v>4.39793421691074</v>
      </c>
      <c r="AC556">
        <v>4.42892255088782</v>
      </c>
      <c r="AD556">
        <v>4.39147198880424</v>
      </c>
      <c r="AE556">
        <v>4.43206678895956</v>
      </c>
      <c r="AF556">
        <v>4.45120271428149</v>
      </c>
      <c r="AG556">
        <v>4.44948152705753</v>
      </c>
      <c r="AH556">
        <v>4.4713960033494</v>
      </c>
      <c r="AI556">
        <v>4.48815241075684</v>
      </c>
      <c r="AJ556">
        <v>4.50795818696893</v>
      </c>
      <c r="AK556">
        <v>4.53881067971534</v>
      </c>
      <c r="AL556">
        <v>4.53420943905293</v>
      </c>
      <c r="AM556">
        <v>4.56246355929064</v>
      </c>
      <c r="AN556">
        <v>4.56408886497838</v>
      </c>
      <c r="AO556">
        <v>4.5883256623924</v>
      </c>
      <c r="AP556">
        <v>4.61239243808452</v>
      </c>
      <c r="AQ556">
        <v>4.60417689512433</v>
      </c>
      <c r="AR556">
        <v>4.63178631759351</v>
      </c>
      <c r="AS556">
        <v>4.66450552039746</v>
      </c>
      <c r="AT556">
        <v>4.66010186134437</v>
      </c>
      <c r="AU556">
        <v>4.71262490313152</v>
      </c>
      <c r="AV556">
        <v>4.76044902465976</v>
      </c>
      <c r="AW556">
        <v>4.75201713615096</v>
      </c>
      <c r="AX556">
        <v>4.79433769510054</v>
      </c>
      <c r="AY556">
        <v>4.80669462507701</v>
      </c>
      <c r="AZ556">
        <v>4.8507587590114</v>
      </c>
      <c r="BA556">
        <v>4.86307055551342</v>
      </c>
      <c r="BB556">
        <v>4.85737382185575</v>
      </c>
      <c r="BC556">
        <v>4.88373309563528</v>
      </c>
    </row>
    <row r="557" spans="1:55">
      <c r="A557" s="20" t="s">
        <v>194</v>
      </c>
      <c r="B557">
        <v>53</v>
      </c>
      <c r="C557">
        <v>1</v>
      </c>
      <c r="E557">
        <v>1</v>
      </c>
      <c r="F557" t="s">
        <v>218</v>
      </c>
      <c r="G557">
        <v>6.36348700895619</v>
      </c>
      <c r="H557">
        <v>6.38870333582112</v>
      </c>
      <c r="I557">
        <v>6.4183870940891</v>
      </c>
      <c r="J557">
        <v>6.44398403802564</v>
      </c>
      <c r="K557">
        <v>6.44312828284481</v>
      </c>
      <c r="L557">
        <v>6.4322428396061</v>
      </c>
      <c r="M557">
        <v>6.4588710305354</v>
      </c>
      <c r="N557">
        <v>6.45917123328063</v>
      </c>
      <c r="O557">
        <v>6.50751290045361</v>
      </c>
      <c r="P557">
        <v>6.54061846889679</v>
      </c>
      <c r="Q557">
        <v>6.50153345195561</v>
      </c>
      <c r="R557">
        <v>6.41483075168199</v>
      </c>
      <c r="S557">
        <v>6.42536327683972</v>
      </c>
      <c r="T557">
        <v>6.50160053027298</v>
      </c>
      <c r="U557">
        <v>6.50597081166421</v>
      </c>
      <c r="V557">
        <v>6.4635931897782</v>
      </c>
      <c r="W557">
        <v>6.43274668379263</v>
      </c>
      <c r="X557">
        <v>6.44213544933533</v>
      </c>
      <c r="Y557">
        <v>6.45042035773592</v>
      </c>
      <c r="Z557">
        <v>6.46958613162621</v>
      </c>
      <c r="AA557">
        <v>6.4827629319682</v>
      </c>
      <c r="AB557">
        <v>6.47859404938376</v>
      </c>
      <c r="AC557">
        <v>6.45894461107312</v>
      </c>
      <c r="AD557">
        <v>6.48415439025907</v>
      </c>
      <c r="AE557">
        <v>6.53480755686619</v>
      </c>
      <c r="AF557">
        <v>6.57797151600124</v>
      </c>
      <c r="AG557">
        <v>6.56570713491804</v>
      </c>
      <c r="AH557">
        <v>6.64818141064078</v>
      </c>
      <c r="AI557">
        <v>6.68855390113519</v>
      </c>
      <c r="AJ557">
        <v>6.70090633007349</v>
      </c>
      <c r="AK557">
        <v>6.79161371023007</v>
      </c>
      <c r="AL557">
        <v>6.81326164993133</v>
      </c>
      <c r="AM557">
        <v>6.83691692055057</v>
      </c>
      <c r="AN557">
        <v>6.85564278628438</v>
      </c>
      <c r="AO557">
        <v>6.87923059863347</v>
      </c>
      <c r="AP557">
        <v>6.91916015796115</v>
      </c>
      <c r="AQ557">
        <v>6.93028397481382</v>
      </c>
      <c r="AR557">
        <v>6.97411155668069</v>
      </c>
      <c r="AS557">
        <v>6.99587330919358</v>
      </c>
      <c r="AT557">
        <v>6.98603605698525</v>
      </c>
      <c r="AU557">
        <v>6.99261746800078</v>
      </c>
      <c r="AV557">
        <v>7.01174181721957</v>
      </c>
      <c r="AW557">
        <v>7.04951216820792</v>
      </c>
      <c r="AX557">
        <v>7.07308212506571</v>
      </c>
      <c r="AY557">
        <v>7.108091506398</v>
      </c>
      <c r="AZ557">
        <v>7.1284507772853</v>
      </c>
      <c r="BA557">
        <v>7.06955929464256</v>
      </c>
      <c r="BB557">
        <v>7.14185271248635</v>
      </c>
      <c r="BC557">
        <v>7.06057795345368</v>
      </c>
    </row>
    <row r="558" spans="1:55">
      <c r="A558" s="20" t="s">
        <v>193</v>
      </c>
      <c r="B558">
        <v>53</v>
      </c>
      <c r="C558">
        <v>2</v>
      </c>
      <c r="E558">
        <v>2</v>
      </c>
      <c r="F558" t="s">
        <v>218</v>
      </c>
      <c r="G558">
        <v>4.06478137141959</v>
      </c>
      <c r="H558">
        <v>4.10047670246718</v>
      </c>
      <c r="I558">
        <v>4.13703272908164</v>
      </c>
      <c r="J558">
        <v>4.17692404798457</v>
      </c>
      <c r="K558">
        <v>4.18614768640458</v>
      </c>
      <c r="L558">
        <v>4.19836631177799</v>
      </c>
      <c r="M558">
        <v>4.23350016563815</v>
      </c>
      <c r="N558">
        <v>4.25361219386618</v>
      </c>
      <c r="O558">
        <v>4.30272480473968</v>
      </c>
      <c r="P558">
        <v>4.35617690804379</v>
      </c>
      <c r="Q558">
        <v>4.32816877097334</v>
      </c>
      <c r="R558">
        <v>4.26703972692557</v>
      </c>
      <c r="S558">
        <v>4.2703049240738</v>
      </c>
      <c r="T558">
        <v>4.36012089282628</v>
      </c>
      <c r="U558">
        <v>4.37836184061781</v>
      </c>
      <c r="V558">
        <v>4.34337619412992</v>
      </c>
      <c r="W558">
        <v>4.33327429623431</v>
      </c>
      <c r="X558">
        <v>4.35684811198145</v>
      </c>
      <c r="Y558">
        <v>4.37514012451933</v>
      </c>
      <c r="Z558">
        <v>4.39830094188642</v>
      </c>
      <c r="AA558">
        <v>4.43318649492428</v>
      </c>
      <c r="AB558">
        <v>4.44024814059831</v>
      </c>
      <c r="AC558">
        <v>4.43340775142432</v>
      </c>
      <c r="AD558">
        <v>4.46214207705303</v>
      </c>
      <c r="AE558">
        <v>4.51618985224406</v>
      </c>
      <c r="AF558">
        <v>4.55622642561008</v>
      </c>
      <c r="AG558">
        <v>4.55933547600154</v>
      </c>
      <c r="AH558">
        <v>4.64627207281991</v>
      </c>
      <c r="AI558">
        <v>4.69378065698806</v>
      </c>
      <c r="AJ558">
        <v>4.710787343326</v>
      </c>
      <c r="AK558">
        <v>4.8038531567158</v>
      </c>
      <c r="AL558">
        <v>4.8292681921861</v>
      </c>
      <c r="AM558">
        <v>4.86747225470877</v>
      </c>
      <c r="AN558">
        <v>4.88850888421461</v>
      </c>
      <c r="AO558">
        <v>4.91686425485699</v>
      </c>
      <c r="AP558">
        <v>4.97056858802764</v>
      </c>
      <c r="AQ558">
        <v>4.99599993436409</v>
      </c>
      <c r="AR558">
        <v>5.03822404838265</v>
      </c>
      <c r="AS558">
        <v>5.07252500636496</v>
      </c>
      <c r="AT558">
        <v>5.07661623826291</v>
      </c>
      <c r="AU558">
        <v>5.08909560243516</v>
      </c>
      <c r="AV558">
        <v>5.11232840213503</v>
      </c>
      <c r="AW558">
        <v>5.15444393422441</v>
      </c>
      <c r="AX558">
        <v>5.19428600464224</v>
      </c>
      <c r="AY558">
        <v>5.21838183456971</v>
      </c>
      <c r="AZ558">
        <v>5.24795414508972</v>
      </c>
      <c r="BA558">
        <v>5.20338314991211</v>
      </c>
      <c r="BB558">
        <v>5.28107634544589</v>
      </c>
      <c r="BC558">
        <v>5.24122139920851</v>
      </c>
    </row>
    <row r="559" spans="1:55">
      <c r="A559" s="20" t="s">
        <v>194</v>
      </c>
      <c r="B559">
        <v>54</v>
      </c>
      <c r="C559">
        <v>1</v>
      </c>
      <c r="E559">
        <v>1</v>
      </c>
      <c r="F559" t="s">
        <v>219</v>
      </c>
      <c r="G559">
        <v>6.61095297176864</v>
      </c>
      <c r="H559">
        <v>6.61496069427556</v>
      </c>
      <c r="I559">
        <v>6.63563971017843</v>
      </c>
      <c r="J559">
        <v>6.62644464706661</v>
      </c>
      <c r="K559">
        <v>6.64428168944552</v>
      </c>
      <c r="L559">
        <v>6.67103807288436</v>
      </c>
      <c r="M559">
        <v>6.77681866177464</v>
      </c>
      <c r="N559">
        <v>6.69096457892229</v>
      </c>
      <c r="O559">
        <v>6.74318873961254</v>
      </c>
      <c r="P559">
        <v>6.71170957868842</v>
      </c>
      <c r="Q559">
        <v>6.79999705325391</v>
      </c>
      <c r="R559">
        <v>6.84894123355708</v>
      </c>
      <c r="S559">
        <v>6.75022804764118</v>
      </c>
      <c r="T559">
        <v>6.84942620819088</v>
      </c>
      <c r="U559">
        <v>6.7883194210371</v>
      </c>
      <c r="V559">
        <v>6.77986277684571</v>
      </c>
      <c r="W559">
        <v>6.79004263033261</v>
      </c>
      <c r="X559">
        <v>6.79850697993104</v>
      </c>
      <c r="Y559">
        <v>6.76583280501504</v>
      </c>
      <c r="Z559">
        <v>6.77562746689233</v>
      </c>
      <c r="AA559">
        <v>6.81862302452048</v>
      </c>
      <c r="AB559">
        <v>6.73759593020616</v>
      </c>
      <c r="AC559">
        <v>6.61924576112642</v>
      </c>
      <c r="AD559">
        <v>6.66490895003777</v>
      </c>
      <c r="AE559">
        <v>6.70591487112515</v>
      </c>
      <c r="AF559">
        <v>6.6901589376096</v>
      </c>
      <c r="AG559">
        <v>6.69154723546296</v>
      </c>
      <c r="AH559">
        <v>6.71530890507235</v>
      </c>
      <c r="AI559">
        <v>6.72306474182116</v>
      </c>
      <c r="AJ559">
        <v>6.69484761835847</v>
      </c>
      <c r="AK559">
        <v>6.68585913719149</v>
      </c>
      <c r="AL559">
        <v>6.51894825929171</v>
      </c>
      <c r="AM559">
        <v>6.62925819239235</v>
      </c>
      <c r="AN559">
        <v>6.6301264262696</v>
      </c>
      <c r="AO559">
        <v>6.54442802680709</v>
      </c>
      <c r="AP559">
        <v>6.66855197401663</v>
      </c>
      <c r="AQ559">
        <v>6.65778533526509</v>
      </c>
      <c r="AR559">
        <v>6.6379423803761</v>
      </c>
      <c r="AS559">
        <v>6.66633084377738</v>
      </c>
      <c r="AT559">
        <v>6.72765666758938</v>
      </c>
      <c r="AU559">
        <v>6.69620472620016</v>
      </c>
      <c r="AV559">
        <v>6.68412587941699</v>
      </c>
      <c r="AW559">
        <v>6.69212088717788</v>
      </c>
      <c r="AX559">
        <v>6.70479123515017</v>
      </c>
      <c r="AY559">
        <v>6.71496555358512</v>
      </c>
      <c r="AZ559">
        <v>6.71774832504744</v>
      </c>
      <c r="BA559">
        <v>6.72204680650373</v>
      </c>
      <c r="BB559">
        <v>6.76845036260874</v>
      </c>
      <c r="BC559">
        <v>6.76434132047934</v>
      </c>
    </row>
    <row r="560" spans="1:55">
      <c r="A560" s="20" t="s">
        <v>193</v>
      </c>
      <c r="B560">
        <v>54</v>
      </c>
      <c r="C560">
        <v>2</v>
      </c>
      <c r="E560">
        <v>2</v>
      </c>
      <c r="F560" t="s">
        <v>219</v>
      </c>
      <c r="G560">
        <v>3.41403200681346</v>
      </c>
      <c r="H560">
        <v>3.43476375816061</v>
      </c>
      <c r="I560">
        <v>3.47099283755486</v>
      </c>
      <c r="J560">
        <v>3.48057700691721</v>
      </c>
      <c r="K560">
        <v>3.51485432026183</v>
      </c>
      <c r="L560">
        <v>3.55593448866219</v>
      </c>
      <c r="M560">
        <v>3.67249864909869</v>
      </c>
      <c r="N560">
        <v>3.60112654061387</v>
      </c>
      <c r="O560">
        <v>3.66690657326534</v>
      </c>
      <c r="P560">
        <v>3.65199303830115</v>
      </c>
      <c r="Q560">
        <v>3.75129509782631</v>
      </c>
      <c r="R560">
        <v>3.81323509467444</v>
      </c>
      <c r="S560">
        <v>3.73233078526946</v>
      </c>
      <c r="T560">
        <v>3.84211863580962</v>
      </c>
      <c r="U560">
        <v>3.80033652786538</v>
      </c>
      <c r="V560">
        <v>3.80664571510291</v>
      </c>
      <c r="W560">
        <v>3.8347466321277</v>
      </c>
      <c r="X560">
        <v>3.85819413867436</v>
      </c>
      <c r="Y560">
        <v>3.84245104374683</v>
      </c>
      <c r="Z560">
        <v>3.86679177104291</v>
      </c>
      <c r="AA560">
        <v>3.9314641623573</v>
      </c>
      <c r="AB560">
        <v>3.87307083518788</v>
      </c>
      <c r="AC560">
        <v>3.77869095152102</v>
      </c>
      <c r="AD560">
        <v>3.84074642634434</v>
      </c>
      <c r="AE560">
        <v>3.89924727847332</v>
      </c>
      <c r="AF560">
        <v>3.89423592893341</v>
      </c>
      <c r="AG560">
        <v>3.90577128825634</v>
      </c>
      <c r="AH560">
        <v>3.94615129010108</v>
      </c>
      <c r="AI560">
        <v>3.97555430432423</v>
      </c>
      <c r="AJ560">
        <v>3.97333646953479</v>
      </c>
      <c r="AK560">
        <v>3.98662954718781</v>
      </c>
      <c r="AL560">
        <v>3.84559769617237</v>
      </c>
      <c r="AM560">
        <v>3.97488718035648</v>
      </c>
      <c r="AN560">
        <v>3.99367171070892</v>
      </c>
      <c r="AO560">
        <v>3.92911464273873</v>
      </c>
      <c r="AP560">
        <v>4.06723846433134</v>
      </c>
      <c r="AQ560">
        <v>4.07224226902676</v>
      </c>
      <c r="AR560">
        <v>4.07173050265287</v>
      </c>
      <c r="AS560">
        <v>4.11240741683476</v>
      </c>
      <c r="AT560">
        <v>4.18830078607657</v>
      </c>
      <c r="AU560">
        <v>4.17301637165977</v>
      </c>
      <c r="AV560">
        <v>4.17355791727309</v>
      </c>
      <c r="AW560">
        <v>4.19308501639253</v>
      </c>
      <c r="AX560">
        <v>4.21884559332215</v>
      </c>
      <c r="AY560">
        <v>4.24382757620318</v>
      </c>
      <c r="AZ560">
        <v>4.26117022365308</v>
      </c>
      <c r="BA560">
        <v>4.28597317652937</v>
      </c>
      <c r="BB560">
        <v>4.34713005547792</v>
      </c>
      <c r="BC560">
        <v>4.3557774470062</v>
      </c>
    </row>
    <row r="561" spans="1:55">
      <c r="A561" s="20" t="s">
        <v>194</v>
      </c>
      <c r="B561">
        <v>55</v>
      </c>
      <c r="C561">
        <v>1</v>
      </c>
      <c r="E561">
        <v>1</v>
      </c>
      <c r="F561" t="s">
        <v>220</v>
      </c>
      <c r="G561">
        <v>6.31435417613645</v>
      </c>
      <c r="H561">
        <v>6.3308546909499</v>
      </c>
      <c r="I561">
        <v>6.34827567225547</v>
      </c>
      <c r="J561">
        <v>6.35390452129291</v>
      </c>
      <c r="K561">
        <v>6.34950962611934</v>
      </c>
      <c r="L561">
        <v>6.3552117827705</v>
      </c>
      <c r="M561">
        <v>6.40264943993411</v>
      </c>
      <c r="N561">
        <v>6.38017174920314</v>
      </c>
      <c r="O561">
        <v>6.42247305340403</v>
      </c>
      <c r="P561">
        <v>6.44239778741437</v>
      </c>
      <c r="Q561">
        <v>6.43451645197159</v>
      </c>
      <c r="R561">
        <v>6.40886243478476</v>
      </c>
      <c r="S561">
        <v>6.3856409152805</v>
      </c>
      <c r="T561">
        <v>6.43997378736765</v>
      </c>
      <c r="U561">
        <v>6.4295286294976</v>
      </c>
      <c r="V561">
        <v>6.40634441903545</v>
      </c>
      <c r="W561">
        <v>6.39989217183001</v>
      </c>
      <c r="X561">
        <v>6.39912573233519</v>
      </c>
      <c r="Y561">
        <v>6.37884401562207</v>
      </c>
      <c r="Z561">
        <v>6.3860790040731</v>
      </c>
      <c r="AA561">
        <v>6.40465582337221</v>
      </c>
      <c r="AB561">
        <v>6.38275997560251</v>
      </c>
      <c r="AC561">
        <v>6.35472330119331</v>
      </c>
      <c r="AD561">
        <v>6.34670541334781</v>
      </c>
      <c r="AE561">
        <v>6.38607010804164</v>
      </c>
      <c r="AF561">
        <v>6.39883947949331</v>
      </c>
      <c r="AG561">
        <v>6.38044897604734</v>
      </c>
      <c r="AH561">
        <v>6.42373444477993</v>
      </c>
      <c r="AI561">
        <v>6.43653568824331</v>
      </c>
      <c r="AJ561">
        <v>6.42893800287864</v>
      </c>
      <c r="AK561">
        <v>6.47102545115056</v>
      </c>
      <c r="AL561">
        <v>6.44426972825264</v>
      </c>
      <c r="AM561">
        <v>6.45463195492139</v>
      </c>
      <c r="AN561">
        <v>6.45858074425398</v>
      </c>
      <c r="AO561">
        <v>6.45149552744561</v>
      </c>
      <c r="AP561">
        <v>6.49314557550865</v>
      </c>
      <c r="AQ561">
        <v>6.48658438080827</v>
      </c>
      <c r="AR561">
        <v>6.50461922255433</v>
      </c>
      <c r="AS561">
        <v>6.52100207902619</v>
      </c>
      <c r="AT561">
        <v>6.51609081246401</v>
      </c>
      <c r="AU561">
        <v>6.5253608140416</v>
      </c>
      <c r="AV561">
        <v>6.53728185911885</v>
      </c>
      <c r="AW561">
        <v>6.55011819834358</v>
      </c>
      <c r="AX561">
        <v>6.56397720111166</v>
      </c>
      <c r="AY561">
        <v>6.5844688176798</v>
      </c>
      <c r="AZ561">
        <v>6.59629678996939</v>
      </c>
      <c r="BA561">
        <v>6.56131196976045</v>
      </c>
      <c r="BB561">
        <v>6.59612580277178</v>
      </c>
      <c r="BC561">
        <v>6.55646252692812</v>
      </c>
    </row>
    <row r="562" spans="1:55">
      <c r="A562" s="20" t="s">
        <v>193</v>
      </c>
      <c r="B562">
        <v>55</v>
      </c>
      <c r="C562">
        <v>2</v>
      </c>
      <c r="E562">
        <v>2</v>
      </c>
      <c r="F562" t="s">
        <v>220</v>
      </c>
      <c r="G562">
        <v>3.84264773789788</v>
      </c>
      <c r="H562">
        <v>3.87470745568019</v>
      </c>
      <c r="I562">
        <v>3.90640553888157</v>
      </c>
      <c r="J562">
        <v>3.93071725963234</v>
      </c>
      <c r="K562">
        <v>3.9427769098312</v>
      </c>
      <c r="L562">
        <v>3.96630658583831</v>
      </c>
      <c r="M562">
        <v>4.02723397078289</v>
      </c>
      <c r="N562">
        <v>4.0249556311864</v>
      </c>
      <c r="O562">
        <v>4.07903766020066</v>
      </c>
      <c r="P562">
        <v>4.11803164543863</v>
      </c>
      <c r="Q562">
        <v>4.12307044697554</v>
      </c>
      <c r="R562">
        <v>4.1179026451982</v>
      </c>
      <c r="S562">
        <v>4.10735209648464</v>
      </c>
      <c r="T562">
        <v>4.17817727566548</v>
      </c>
      <c r="U562">
        <v>4.18666697174745</v>
      </c>
      <c r="V562">
        <v>4.17898176841315</v>
      </c>
      <c r="W562">
        <v>4.19323827963415</v>
      </c>
      <c r="X562">
        <v>4.21022278430848</v>
      </c>
      <c r="Y562">
        <v>4.21068100381519</v>
      </c>
      <c r="Z562">
        <v>4.23216802834076</v>
      </c>
      <c r="AA562">
        <v>4.2728406262054</v>
      </c>
      <c r="AB562">
        <v>4.27231546022632</v>
      </c>
      <c r="AC562">
        <v>4.26348610408583</v>
      </c>
      <c r="AD562">
        <v>4.27211890039872</v>
      </c>
      <c r="AE562">
        <v>4.32316806557913</v>
      </c>
      <c r="AF562">
        <v>4.34681412385595</v>
      </c>
      <c r="AG562">
        <v>4.34949393500367</v>
      </c>
      <c r="AH562">
        <v>4.40296850183612</v>
      </c>
      <c r="AI562">
        <v>4.43611767691946</v>
      </c>
      <c r="AJ562">
        <v>4.45188544602905</v>
      </c>
      <c r="AK562">
        <v>4.50829053445896</v>
      </c>
      <c r="AL562">
        <v>4.49611311723418</v>
      </c>
      <c r="AM562">
        <v>4.54516191024495</v>
      </c>
      <c r="AN562">
        <v>4.5601705702616</v>
      </c>
      <c r="AO562">
        <v>4.57306923006714</v>
      </c>
      <c r="AP562">
        <v>4.63030543456931</v>
      </c>
      <c r="AQ562">
        <v>4.64045494773679</v>
      </c>
      <c r="AR562">
        <v>4.67334698672232</v>
      </c>
      <c r="AS562">
        <v>4.70814891277408</v>
      </c>
      <c r="AT562">
        <v>4.72156068744633</v>
      </c>
      <c r="AU562">
        <v>4.74362942932831</v>
      </c>
      <c r="AV562">
        <v>4.77239983588554</v>
      </c>
      <c r="AW562">
        <v>4.79450068537789</v>
      </c>
      <c r="AX562">
        <v>4.8324999258293</v>
      </c>
      <c r="AY562">
        <v>4.85629938888617</v>
      </c>
      <c r="AZ562">
        <v>4.8896600003991</v>
      </c>
      <c r="BA562">
        <v>4.87602794662893</v>
      </c>
      <c r="BB562">
        <v>4.92421892947339</v>
      </c>
      <c r="BC562">
        <v>4.91008399099621</v>
      </c>
    </row>
    <row r="563" spans="1:1">
      <c r="A563" s="20"/>
    </row>
    <row r="564" spans="1:1">
      <c r="A564" s="20"/>
    </row>
    <row r="565" spans="1:3">
      <c r="A565" s="20" t="s">
        <v>193</v>
      </c>
      <c r="B565">
        <f>B509+1</f>
        <v>30</v>
      </c>
      <c r="C565">
        <v>2</v>
      </c>
    </row>
    <row r="566" spans="1:56">
      <c r="A566" s="20" t="s">
        <v>194</v>
      </c>
      <c r="B566">
        <f>B511+1</f>
        <v>31</v>
      </c>
      <c r="C566">
        <v>1</v>
      </c>
      <c r="K566" s="16" t="s">
        <v>221</v>
      </c>
      <c r="BB566" t="s">
        <v>198</v>
      </c>
      <c r="BD566">
        <f>MIN(BD453:BD554)</f>
        <v>4.23016752422579</v>
      </c>
    </row>
    <row r="567" spans="1:57">
      <c r="A567" s="20" t="s">
        <v>193</v>
      </c>
      <c r="B567">
        <f t="shared" ref="B567:B599" si="252">B565+1</f>
        <v>31</v>
      </c>
      <c r="C567">
        <v>2</v>
      </c>
      <c r="BB567" t="s">
        <v>199</v>
      </c>
      <c r="BE567">
        <f>MAX(BE453:BE554)</f>
        <v>10.2923997473032</v>
      </c>
    </row>
    <row r="568" spans="1:58">
      <c r="A568" s="20" t="s">
        <v>194</v>
      </c>
      <c r="B568">
        <f t="shared" si="252"/>
        <v>32</v>
      </c>
      <c r="C568">
        <v>1</v>
      </c>
      <c r="BB568" t="s">
        <v>200</v>
      </c>
      <c r="BF568">
        <f>MIN(BF453:BF554)</f>
        <v>-1.55022605280225</v>
      </c>
    </row>
    <row r="569" spans="1:59">
      <c r="A569" s="20" t="s">
        <v>193</v>
      </c>
      <c r="B569">
        <f t="shared" si="252"/>
        <v>32</v>
      </c>
      <c r="C569">
        <v>2</v>
      </c>
      <c r="BB569" t="s">
        <v>201</v>
      </c>
      <c r="BG569">
        <f>MAX(BG453:BG554)</f>
        <v>8.10594567353434</v>
      </c>
    </row>
    <row r="570" spans="1:8">
      <c r="A570" s="20" t="s">
        <v>194</v>
      </c>
      <c r="B570">
        <f t="shared" si="252"/>
        <v>33</v>
      </c>
      <c r="C570">
        <v>1</v>
      </c>
      <c r="E570" t="s">
        <v>222</v>
      </c>
      <c r="F570">
        <v>20</v>
      </c>
      <c r="G570">
        <v>6</v>
      </c>
      <c r="H570">
        <v>6.8</v>
      </c>
    </row>
    <row r="571" spans="1:8">
      <c r="A571" s="20" t="s">
        <v>193</v>
      </c>
      <c r="B571">
        <f t="shared" si="252"/>
        <v>33</v>
      </c>
      <c r="C571">
        <v>2</v>
      </c>
      <c r="E571" t="s">
        <v>223</v>
      </c>
      <c r="F571">
        <v>20</v>
      </c>
      <c r="G571">
        <v>3.6</v>
      </c>
      <c r="H571">
        <v>4.4</v>
      </c>
    </row>
    <row r="572" spans="1:8">
      <c r="A572" s="20" t="s">
        <v>194</v>
      </c>
      <c r="B572">
        <f t="shared" si="252"/>
        <v>34</v>
      </c>
      <c r="C572">
        <v>1</v>
      </c>
      <c r="E572" t="s">
        <v>222</v>
      </c>
      <c r="F572">
        <v>21</v>
      </c>
      <c r="G572">
        <v>6.2</v>
      </c>
      <c r="H572">
        <v>6.8</v>
      </c>
    </row>
    <row r="573" spans="1:26">
      <c r="A573" s="20" t="s">
        <v>193</v>
      </c>
      <c r="B573">
        <f t="shared" si="252"/>
        <v>34</v>
      </c>
      <c r="C573">
        <v>2</v>
      </c>
      <c r="E573" t="s">
        <v>223</v>
      </c>
      <c r="F573">
        <v>21</v>
      </c>
      <c r="G573">
        <v>3.6</v>
      </c>
      <c r="H573">
        <v>4.2</v>
      </c>
      <c r="Z573" s="29"/>
    </row>
    <row r="574" spans="1:8">
      <c r="A574" s="20" t="s">
        <v>194</v>
      </c>
      <c r="B574">
        <f t="shared" si="252"/>
        <v>35</v>
      </c>
      <c r="C574">
        <v>1</v>
      </c>
      <c r="E574" t="s">
        <v>222</v>
      </c>
      <c r="F574">
        <v>22</v>
      </c>
      <c r="G574">
        <v>6.4</v>
      </c>
      <c r="H574">
        <v>6.8</v>
      </c>
    </row>
    <row r="575" spans="1:8">
      <c r="A575" s="20" t="s">
        <v>193</v>
      </c>
      <c r="B575">
        <f t="shared" si="252"/>
        <v>35</v>
      </c>
      <c r="C575">
        <v>2</v>
      </c>
      <c r="E575" t="s">
        <v>223</v>
      </c>
      <c r="F575">
        <v>22</v>
      </c>
      <c r="G575">
        <v>3.6</v>
      </c>
      <c r="H575">
        <v>4</v>
      </c>
    </row>
    <row r="576" spans="1:8">
      <c r="A576" s="20" t="s">
        <v>194</v>
      </c>
      <c r="B576">
        <f t="shared" si="252"/>
        <v>36</v>
      </c>
      <c r="C576">
        <v>1</v>
      </c>
      <c r="E576" t="s">
        <v>222</v>
      </c>
      <c r="F576">
        <v>23</v>
      </c>
      <c r="G576">
        <v>6.6</v>
      </c>
      <c r="H576">
        <v>6.8</v>
      </c>
    </row>
    <row r="577" spans="1:8">
      <c r="A577" s="20" t="s">
        <v>193</v>
      </c>
      <c r="B577">
        <f t="shared" si="252"/>
        <v>36</v>
      </c>
      <c r="C577">
        <v>2</v>
      </c>
      <c r="E577" t="s">
        <v>223</v>
      </c>
      <c r="F577">
        <v>23</v>
      </c>
      <c r="G577">
        <v>3.6</v>
      </c>
      <c r="H577">
        <v>3.8</v>
      </c>
    </row>
    <row r="578" spans="1:8">
      <c r="A578" s="20" t="s">
        <v>194</v>
      </c>
      <c r="B578">
        <f t="shared" si="252"/>
        <v>37</v>
      </c>
      <c r="C578">
        <v>1</v>
      </c>
      <c r="E578" t="s">
        <v>222</v>
      </c>
      <c r="F578">
        <v>24</v>
      </c>
      <c r="G578">
        <v>6</v>
      </c>
      <c r="H578">
        <v>6.8</v>
      </c>
    </row>
    <row r="579" spans="1:26">
      <c r="A579" s="20" t="s">
        <v>193</v>
      </c>
      <c r="B579">
        <f t="shared" si="252"/>
        <v>37</v>
      </c>
      <c r="C579">
        <v>2</v>
      </c>
      <c r="E579" t="s">
        <v>223</v>
      </c>
      <c r="F579">
        <v>24</v>
      </c>
      <c r="G579">
        <v>3.8</v>
      </c>
      <c r="H579">
        <v>4.6</v>
      </c>
      <c r="Z579" s="29"/>
    </row>
    <row r="580" spans="1:8">
      <c r="A580" s="20" t="s">
        <v>194</v>
      </c>
      <c r="B580">
        <f t="shared" si="252"/>
        <v>38</v>
      </c>
      <c r="C580">
        <v>1</v>
      </c>
      <c r="E580" t="s">
        <v>222</v>
      </c>
      <c r="F580">
        <v>25</v>
      </c>
      <c r="G580">
        <v>6</v>
      </c>
      <c r="H580">
        <v>6.8</v>
      </c>
    </row>
    <row r="581" spans="1:8">
      <c r="A581" s="20" t="s">
        <v>193</v>
      </c>
      <c r="B581">
        <f t="shared" si="252"/>
        <v>38</v>
      </c>
      <c r="C581">
        <v>2</v>
      </c>
      <c r="E581" t="s">
        <v>223</v>
      </c>
      <c r="F581">
        <v>25</v>
      </c>
      <c r="G581">
        <v>4</v>
      </c>
      <c r="H581">
        <v>4.8</v>
      </c>
    </row>
    <row r="582" spans="1:8">
      <c r="A582" s="20" t="s">
        <v>194</v>
      </c>
      <c r="B582">
        <f t="shared" si="252"/>
        <v>39</v>
      </c>
      <c r="C582">
        <v>1</v>
      </c>
      <c r="E582" t="s">
        <v>222</v>
      </c>
      <c r="F582">
        <v>26</v>
      </c>
      <c r="G582">
        <v>6</v>
      </c>
      <c r="H582">
        <v>6.8</v>
      </c>
    </row>
    <row r="583" spans="1:8">
      <c r="A583" s="20" t="s">
        <v>193</v>
      </c>
      <c r="B583">
        <f t="shared" si="252"/>
        <v>39</v>
      </c>
      <c r="C583">
        <v>2</v>
      </c>
      <c r="E583" t="s">
        <v>223</v>
      </c>
      <c r="F583">
        <v>26</v>
      </c>
      <c r="G583">
        <v>4.2</v>
      </c>
      <c r="H583">
        <v>5</v>
      </c>
    </row>
    <row r="584" spans="1:8">
      <c r="A584" s="20" t="s">
        <v>194</v>
      </c>
      <c r="B584">
        <f t="shared" si="252"/>
        <v>40</v>
      </c>
      <c r="C584">
        <v>1</v>
      </c>
      <c r="E584" t="s">
        <v>222</v>
      </c>
      <c r="F584">
        <v>27</v>
      </c>
      <c r="G584">
        <v>6</v>
      </c>
      <c r="H584">
        <v>6.6</v>
      </c>
    </row>
    <row r="585" spans="1:8">
      <c r="A585" s="20" t="s">
        <v>193</v>
      </c>
      <c r="B585">
        <f t="shared" si="252"/>
        <v>40</v>
      </c>
      <c r="C585">
        <v>2</v>
      </c>
      <c r="E585" t="s">
        <v>223</v>
      </c>
      <c r="F585">
        <v>27</v>
      </c>
      <c r="G585">
        <v>4.4</v>
      </c>
      <c r="H585">
        <v>5</v>
      </c>
    </row>
    <row r="586" spans="1:8">
      <c r="A586" s="20" t="s">
        <v>194</v>
      </c>
      <c r="B586">
        <f t="shared" si="252"/>
        <v>41</v>
      </c>
      <c r="C586">
        <v>1</v>
      </c>
      <c r="E586" t="s">
        <v>222</v>
      </c>
      <c r="F586">
        <v>28</v>
      </c>
      <c r="G586">
        <v>6</v>
      </c>
      <c r="H586">
        <v>6.4</v>
      </c>
    </row>
    <row r="587" spans="1:8">
      <c r="A587" s="20" t="s">
        <v>193</v>
      </c>
      <c r="B587">
        <f t="shared" si="252"/>
        <v>41</v>
      </c>
      <c r="C587">
        <v>2</v>
      </c>
      <c r="E587" t="s">
        <v>223</v>
      </c>
      <c r="F587">
        <v>28</v>
      </c>
      <c r="G587">
        <v>4.6</v>
      </c>
      <c r="H587">
        <v>5</v>
      </c>
    </row>
    <row r="588" spans="1:5">
      <c r="A588" s="20" t="s">
        <v>194</v>
      </c>
      <c r="B588">
        <f t="shared" si="252"/>
        <v>42</v>
      </c>
      <c r="C588">
        <v>1</v>
      </c>
      <c r="E588" t="s">
        <v>222</v>
      </c>
    </row>
    <row r="589" spans="1:5">
      <c r="A589" s="20" t="s">
        <v>193</v>
      </c>
      <c r="B589">
        <f t="shared" si="252"/>
        <v>42</v>
      </c>
      <c r="C589">
        <v>2</v>
      </c>
      <c r="E589" t="s">
        <v>223</v>
      </c>
    </row>
    <row r="590" spans="1:8">
      <c r="A590" s="20" t="s">
        <v>194</v>
      </c>
      <c r="B590">
        <f t="shared" si="252"/>
        <v>43</v>
      </c>
      <c r="C590">
        <v>1</v>
      </c>
      <c r="E590" t="s">
        <v>222</v>
      </c>
      <c r="F590">
        <v>30</v>
      </c>
      <c r="G590">
        <v>5.7</v>
      </c>
      <c r="H590">
        <v>7.5</v>
      </c>
    </row>
    <row r="591" spans="1:8">
      <c r="A591" s="20" t="s">
        <v>193</v>
      </c>
      <c r="B591">
        <f t="shared" si="252"/>
        <v>43</v>
      </c>
      <c r="C591">
        <v>2</v>
      </c>
      <c r="E591" t="s">
        <v>223</v>
      </c>
      <c r="F591">
        <v>30</v>
      </c>
      <c r="G591">
        <v>3</v>
      </c>
      <c r="H591">
        <v>4.8</v>
      </c>
    </row>
    <row r="592" spans="1:8">
      <c r="A592" s="20" t="s">
        <v>194</v>
      </c>
      <c r="B592">
        <f t="shared" si="252"/>
        <v>44</v>
      </c>
      <c r="C592">
        <v>1</v>
      </c>
      <c r="E592" t="s">
        <v>222</v>
      </c>
      <c r="F592">
        <v>31</v>
      </c>
      <c r="G592">
        <f t="shared" ref="G592:G596" si="253">G590+0.2</f>
        <v>5.9</v>
      </c>
      <c r="H592">
        <f t="shared" ref="H592:H596" si="254">H590</f>
        <v>7.5</v>
      </c>
    </row>
    <row r="593" spans="1:8">
      <c r="A593" s="20" t="s">
        <v>193</v>
      </c>
      <c r="B593">
        <f t="shared" si="252"/>
        <v>44</v>
      </c>
      <c r="C593">
        <v>2</v>
      </c>
      <c r="E593" t="s">
        <v>223</v>
      </c>
      <c r="F593">
        <v>31</v>
      </c>
      <c r="G593">
        <f t="shared" ref="G593:G597" si="255">G591</f>
        <v>3</v>
      </c>
      <c r="H593">
        <f t="shared" ref="H593:H597" si="256">H591-0.2</f>
        <v>4.6</v>
      </c>
    </row>
    <row r="594" spans="1:8">
      <c r="A594" s="20" t="s">
        <v>194</v>
      </c>
      <c r="B594">
        <f t="shared" si="252"/>
        <v>45</v>
      </c>
      <c r="C594">
        <v>1</v>
      </c>
      <c r="E594" t="s">
        <v>222</v>
      </c>
      <c r="F594">
        <v>32</v>
      </c>
      <c r="G594">
        <f t="shared" si="253"/>
        <v>6.1</v>
      </c>
      <c r="H594">
        <f t="shared" si="254"/>
        <v>7.5</v>
      </c>
    </row>
    <row r="595" spans="1:8">
      <c r="A595" s="20" t="s">
        <v>193</v>
      </c>
      <c r="B595">
        <f t="shared" si="252"/>
        <v>45</v>
      </c>
      <c r="C595">
        <v>2</v>
      </c>
      <c r="E595" t="s">
        <v>223</v>
      </c>
      <c r="F595">
        <v>32</v>
      </c>
      <c r="G595">
        <f t="shared" si="255"/>
        <v>3</v>
      </c>
      <c r="H595">
        <f t="shared" si="256"/>
        <v>4.4</v>
      </c>
    </row>
    <row r="596" spans="1:8">
      <c r="A596" s="20" t="s">
        <v>194</v>
      </c>
      <c r="B596">
        <f t="shared" si="252"/>
        <v>46</v>
      </c>
      <c r="C596">
        <v>1</v>
      </c>
      <c r="E596" t="s">
        <v>222</v>
      </c>
      <c r="F596">
        <v>33</v>
      </c>
      <c r="G596">
        <f t="shared" si="253"/>
        <v>6.3</v>
      </c>
      <c r="H596">
        <f t="shared" si="254"/>
        <v>7.5</v>
      </c>
    </row>
    <row r="597" spans="1:8">
      <c r="A597" s="20" t="s">
        <v>193</v>
      </c>
      <c r="B597">
        <f t="shared" si="252"/>
        <v>46</v>
      </c>
      <c r="C597">
        <v>2</v>
      </c>
      <c r="E597" t="s">
        <v>223</v>
      </c>
      <c r="F597">
        <v>33</v>
      </c>
      <c r="G597">
        <f t="shared" si="255"/>
        <v>3</v>
      </c>
      <c r="H597">
        <f t="shared" si="256"/>
        <v>4.2</v>
      </c>
    </row>
    <row r="598" spans="1:8">
      <c r="A598" s="20" t="s">
        <v>194</v>
      </c>
      <c r="B598">
        <f t="shared" si="252"/>
        <v>47</v>
      </c>
      <c r="C598">
        <v>1</v>
      </c>
      <c r="E598" t="s">
        <v>222</v>
      </c>
      <c r="F598">
        <v>34</v>
      </c>
      <c r="G598">
        <f t="shared" ref="G598:G602" si="257">G596+0.2</f>
        <v>6.5</v>
      </c>
      <c r="H598">
        <f t="shared" ref="H598:H602" si="258">H596</f>
        <v>7.5</v>
      </c>
    </row>
    <row r="599" spans="1:8">
      <c r="A599" s="20" t="s">
        <v>193</v>
      </c>
      <c r="B599">
        <f t="shared" si="252"/>
        <v>47</v>
      </c>
      <c r="C599">
        <v>2</v>
      </c>
      <c r="E599" t="s">
        <v>223</v>
      </c>
      <c r="F599">
        <v>34</v>
      </c>
      <c r="G599">
        <f t="shared" ref="G599:G603" si="259">G597</f>
        <v>3</v>
      </c>
      <c r="H599">
        <f t="shared" ref="H599:H603" si="260">H597-0.2</f>
        <v>4</v>
      </c>
    </row>
    <row r="600" spans="1:8">
      <c r="A600" s="20" t="s">
        <v>194</v>
      </c>
      <c r="B600">
        <f t="shared" ref="B600:B627" si="261">B598+1</f>
        <v>48</v>
      </c>
      <c r="C600">
        <v>1</v>
      </c>
      <c r="E600" t="s">
        <v>222</v>
      </c>
      <c r="F600">
        <v>35</v>
      </c>
      <c r="G600">
        <f t="shared" si="257"/>
        <v>6.7</v>
      </c>
      <c r="H600">
        <f t="shared" si="258"/>
        <v>7.5</v>
      </c>
    </row>
    <row r="601" spans="1:8">
      <c r="A601" s="20" t="s">
        <v>193</v>
      </c>
      <c r="B601">
        <f t="shared" si="261"/>
        <v>48</v>
      </c>
      <c r="C601">
        <v>2</v>
      </c>
      <c r="E601" t="s">
        <v>223</v>
      </c>
      <c r="F601">
        <v>35</v>
      </c>
      <c r="G601">
        <f t="shared" si="259"/>
        <v>3</v>
      </c>
      <c r="H601">
        <f t="shared" si="260"/>
        <v>3.8</v>
      </c>
    </row>
    <row r="602" spans="1:8">
      <c r="A602" s="20" t="s">
        <v>194</v>
      </c>
      <c r="B602">
        <f t="shared" si="261"/>
        <v>49</v>
      </c>
      <c r="C602">
        <v>1</v>
      </c>
      <c r="E602" t="s">
        <v>222</v>
      </c>
      <c r="F602">
        <v>36</v>
      </c>
      <c r="G602">
        <f t="shared" si="257"/>
        <v>6.9</v>
      </c>
      <c r="H602">
        <f t="shared" si="258"/>
        <v>7.5</v>
      </c>
    </row>
    <row r="603" spans="1:8">
      <c r="A603" s="20" t="s">
        <v>193</v>
      </c>
      <c r="B603">
        <f t="shared" si="261"/>
        <v>49</v>
      </c>
      <c r="C603">
        <v>2</v>
      </c>
      <c r="E603" t="s">
        <v>223</v>
      </c>
      <c r="F603">
        <v>36</v>
      </c>
      <c r="G603">
        <f t="shared" si="259"/>
        <v>3</v>
      </c>
      <c r="H603">
        <f t="shared" si="260"/>
        <v>3.6</v>
      </c>
    </row>
    <row r="604" spans="1:28">
      <c r="A604" s="20" t="s">
        <v>194</v>
      </c>
      <c r="B604">
        <f t="shared" si="261"/>
        <v>50</v>
      </c>
      <c r="C604">
        <v>1</v>
      </c>
      <c r="E604" t="s">
        <v>222</v>
      </c>
      <c r="F604">
        <v>37</v>
      </c>
      <c r="G604">
        <f t="shared" ref="G604:G609" si="262">G602+0.2</f>
        <v>7.1</v>
      </c>
      <c r="H604">
        <f>H602</f>
        <v>7.5</v>
      </c>
      <c r="J604" t="s">
        <v>224</v>
      </c>
      <c r="K604">
        <v>20</v>
      </c>
      <c r="L604">
        <v>35</v>
      </c>
      <c r="M604">
        <v>55</v>
      </c>
      <c r="N604">
        <v>95</v>
      </c>
      <c r="O604">
        <v>150</v>
      </c>
      <c r="P604">
        <v>245</v>
      </c>
      <c r="Q604">
        <v>400</v>
      </c>
      <c r="R604">
        <v>700</v>
      </c>
      <c r="S604">
        <v>1100</v>
      </c>
      <c r="T604">
        <v>1800</v>
      </c>
      <c r="U604">
        <v>3000</v>
      </c>
      <c r="V604">
        <v>4250</v>
      </c>
      <c r="W604">
        <v>5000</v>
      </c>
      <c r="X604">
        <v>8100</v>
      </c>
      <c r="Y604">
        <v>13500</v>
      </c>
      <c r="Z604">
        <v>22000</v>
      </c>
      <c r="AA604">
        <v>36500</v>
      </c>
      <c r="AB604">
        <v>100000</v>
      </c>
    </row>
    <row r="605" spans="1:28">
      <c r="A605" s="20" t="s">
        <v>193</v>
      </c>
      <c r="B605">
        <f t="shared" si="261"/>
        <v>50</v>
      </c>
      <c r="C605">
        <v>2</v>
      </c>
      <c r="E605" t="s">
        <v>223</v>
      </c>
      <c r="F605">
        <v>37</v>
      </c>
      <c r="G605">
        <f>G603</f>
        <v>3</v>
      </c>
      <c r="H605">
        <f>H603-0.2</f>
        <v>3.4</v>
      </c>
      <c r="J605" t="s">
        <v>225</v>
      </c>
      <c r="K605">
        <f t="shared" ref="K605:V605" si="263">LN(K604)</f>
        <v>2.99573227355399</v>
      </c>
      <c r="L605">
        <f t="shared" si="263"/>
        <v>3.55534806148941</v>
      </c>
      <c r="M605">
        <f t="shared" si="263"/>
        <v>4.00733318523247</v>
      </c>
      <c r="N605">
        <f t="shared" si="263"/>
        <v>4.55387689160054</v>
      </c>
      <c r="O605">
        <f t="shared" si="263"/>
        <v>5.01063529409626</v>
      </c>
      <c r="P605">
        <f t="shared" si="263"/>
        <v>5.50125821054473</v>
      </c>
      <c r="Q605">
        <f t="shared" si="263"/>
        <v>5.99146454710798</v>
      </c>
      <c r="R605">
        <f t="shared" si="263"/>
        <v>6.5510803350434</v>
      </c>
      <c r="S605">
        <f t="shared" si="263"/>
        <v>7.00306545878646</v>
      </c>
      <c r="T605">
        <f t="shared" si="263"/>
        <v>7.49554194388426</v>
      </c>
      <c r="U605">
        <f t="shared" si="263"/>
        <v>8.00636756765025</v>
      </c>
      <c r="V605">
        <f t="shared" si="263"/>
        <v>8.35467426191846</v>
      </c>
      <c r="W605">
        <f t="shared" ref="W605:AB605" si="264">LN(W604)</f>
        <v>8.51719319141624</v>
      </c>
      <c r="X605">
        <f t="shared" si="264"/>
        <v>8.99961934066053</v>
      </c>
      <c r="Y605">
        <f t="shared" si="264"/>
        <v>9.51044496442652</v>
      </c>
      <c r="Z605">
        <f t="shared" si="264"/>
        <v>9.99879773234045</v>
      </c>
      <c r="AA605">
        <f t="shared" si="264"/>
        <v>10.5050675395706</v>
      </c>
      <c r="AB605">
        <f t="shared" si="264"/>
        <v>11.5129254649702</v>
      </c>
    </row>
    <row r="606" spans="1:8">
      <c r="A606" s="20" t="s">
        <v>194</v>
      </c>
      <c r="B606">
        <f t="shared" si="261"/>
        <v>51</v>
      </c>
      <c r="C606">
        <v>1</v>
      </c>
      <c r="E606" t="s">
        <v>222</v>
      </c>
      <c r="F606">
        <v>38</v>
      </c>
      <c r="G606">
        <f t="shared" si="262"/>
        <v>7.3</v>
      </c>
      <c r="H606">
        <f>H604</f>
        <v>7.5</v>
      </c>
    </row>
    <row r="607" spans="1:8">
      <c r="A607" s="20" t="s">
        <v>193</v>
      </c>
      <c r="B607">
        <f t="shared" si="261"/>
        <v>51</v>
      </c>
      <c r="C607">
        <v>2</v>
      </c>
      <c r="E607" t="s">
        <v>223</v>
      </c>
      <c r="F607">
        <v>38</v>
      </c>
      <c r="G607">
        <f>G605</f>
        <v>3</v>
      </c>
      <c r="H607">
        <f>H605-0.2</f>
        <v>3.2</v>
      </c>
    </row>
    <row r="608" spans="1:8">
      <c r="A608" s="20" t="s">
        <v>194</v>
      </c>
      <c r="B608">
        <f t="shared" si="261"/>
        <v>52</v>
      </c>
      <c r="C608">
        <v>1</v>
      </c>
      <c r="E608" t="s">
        <v>222</v>
      </c>
      <c r="F608">
        <v>39</v>
      </c>
      <c r="G608">
        <v>5.7</v>
      </c>
      <c r="H608">
        <v>7.5</v>
      </c>
    </row>
    <row r="609" spans="1:8">
      <c r="A609" s="20" t="s">
        <v>193</v>
      </c>
      <c r="B609">
        <f t="shared" si="261"/>
        <v>52</v>
      </c>
      <c r="C609">
        <v>2</v>
      </c>
      <c r="E609" t="s">
        <v>223</v>
      </c>
      <c r="F609">
        <v>39</v>
      </c>
      <c r="G609">
        <f t="shared" si="262"/>
        <v>3.2</v>
      </c>
      <c r="H609">
        <v>5</v>
      </c>
    </row>
    <row r="610" spans="1:8">
      <c r="A610" s="20" t="s">
        <v>194</v>
      </c>
      <c r="B610">
        <f t="shared" si="261"/>
        <v>53</v>
      </c>
      <c r="C610">
        <v>1</v>
      </c>
      <c r="E610" t="s">
        <v>222</v>
      </c>
      <c r="F610">
        <v>40</v>
      </c>
      <c r="G610">
        <v>5.7</v>
      </c>
      <c r="H610">
        <v>7.5</v>
      </c>
    </row>
    <row r="611" spans="1:8">
      <c r="A611" s="20" t="s">
        <v>193</v>
      </c>
      <c r="B611">
        <f t="shared" si="261"/>
        <v>53</v>
      </c>
      <c r="C611">
        <v>2</v>
      </c>
      <c r="E611" t="s">
        <v>223</v>
      </c>
      <c r="F611">
        <v>40</v>
      </c>
      <c r="G611">
        <f t="shared" ref="G611:G615" si="265">G609+0.2</f>
        <v>3.4</v>
      </c>
      <c r="H611">
        <f t="shared" ref="H611:H615" si="266">H609+0.2</f>
        <v>5.2</v>
      </c>
    </row>
    <row r="612" spans="1:8">
      <c r="A612" s="20" t="s">
        <v>194</v>
      </c>
      <c r="B612">
        <f t="shared" si="261"/>
        <v>54</v>
      </c>
      <c r="C612">
        <v>1</v>
      </c>
      <c r="E612" t="s">
        <v>222</v>
      </c>
      <c r="F612">
        <v>41</v>
      </c>
      <c r="G612">
        <v>5.7</v>
      </c>
      <c r="H612">
        <v>7.5</v>
      </c>
    </row>
    <row r="613" spans="1:8">
      <c r="A613" s="20" t="s">
        <v>193</v>
      </c>
      <c r="B613">
        <f t="shared" si="261"/>
        <v>54</v>
      </c>
      <c r="C613">
        <v>2</v>
      </c>
      <c r="E613" t="s">
        <v>223</v>
      </c>
      <c r="F613">
        <v>41</v>
      </c>
      <c r="G613">
        <f t="shared" si="265"/>
        <v>3.6</v>
      </c>
      <c r="H613">
        <f t="shared" si="266"/>
        <v>5.4</v>
      </c>
    </row>
    <row r="614" spans="1:8">
      <c r="A614" s="20" t="s">
        <v>194</v>
      </c>
      <c r="B614">
        <f t="shared" si="261"/>
        <v>55</v>
      </c>
      <c r="C614">
        <v>1</v>
      </c>
      <c r="E614" t="s">
        <v>222</v>
      </c>
      <c r="F614">
        <v>42</v>
      </c>
      <c r="G614">
        <v>5.7</v>
      </c>
      <c r="H614">
        <v>7.5</v>
      </c>
    </row>
    <row r="615" spans="1:8">
      <c r="A615" s="20" t="s">
        <v>193</v>
      </c>
      <c r="B615">
        <f t="shared" si="261"/>
        <v>55</v>
      </c>
      <c r="C615">
        <v>2</v>
      </c>
      <c r="E615" t="s">
        <v>223</v>
      </c>
      <c r="F615">
        <v>42</v>
      </c>
      <c r="G615">
        <f t="shared" si="265"/>
        <v>3.8</v>
      </c>
      <c r="H615">
        <f t="shared" si="266"/>
        <v>5.6</v>
      </c>
    </row>
    <row r="616" spans="1:8">
      <c r="A616" s="20" t="s">
        <v>194</v>
      </c>
      <c r="B616">
        <f t="shared" si="261"/>
        <v>56</v>
      </c>
      <c r="C616">
        <v>1</v>
      </c>
      <c r="E616" t="s">
        <v>222</v>
      </c>
      <c r="F616">
        <v>43</v>
      </c>
      <c r="G616">
        <f t="shared" ref="G616:G620" si="267">G614</f>
        <v>5.7</v>
      </c>
      <c r="H616">
        <f t="shared" ref="H616:H620" si="268">H614-0.2</f>
        <v>7.3</v>
      </c>
    </row>
    <row r="617" spans="1:8">
      <c r="A617" s="20" t="s">
        <v>193</v>
      </c>
      <c r="B617">
        <f t="shared" si="261"/>
        <v>56</v>
      </c>
      <c r="C617">
        <v>2</v>
      </c>
      <c r="E617" t="s">
        <v>223</v>
      </c>
      <c r="F617">
        <v>43</v>
      </c>
      <c r="G617">
        <f t="shared" ref="G617:G621" si="269">G615+0.2</f>
        <v>4</v>
      </c>
      <c r="H617">
        <f t="shared" ref="H617:H621" si="270">H615</f>
        <v>5.6</v>
      </c>
    </row>
    <row r="618" spans="1:8">
      <c r="A618" s="20" t="s">
        <v>194</v>
      </c>
      <c r="B618">
        <f t="shared" si="261"/>
        <v>57</v>
      </c>
      <c r="C618">
        <v>1</v>
      </c>
      <c r="E618" t="s">
        <v>222</v>
      </c>
      <c r="F618">
        <v>44</v>
      </c>
      <c r="G618">
        <f t="shared" si="267"/>
        <v>5.7</v>
      </c>
      <c r="H618">
        <f t="shared" si="268"/>
        <v>7.1</v>
      </c>
    </row>
    <row r="619" spans="2:8">
      <c r="B619">
        <f t="shared" si="261"/>
        <v>57</v>
      </c>
      <c r="C619">
        <v>2</v>
      </c>
      <c r="E619" t="s">
        <v>223</v>
      </c>
      <c r="F619">
        <v>44</v>
      </c>
      <c r="G619">
        <f t="shared" si="269"/>
        <v>4.2</v>
      </c>
      <c r="H619">
        <f t="shared" si="270"/>
        <v>5.6</v>
      </c>
    </row>
    <row r="620" spans="2:8">
      <c r="B620">
        <f t="shared" si="261"/>
        <v>58</v>
      </c>
      <c r="C620">
        <v>1</v>
      </c>
      <c r="E620" t="s">
        <v>222</v>
      </c>
      <c r="F620">
        <v>45</v>
      </c>
      <c r="G620">
        <f t="shared" si="267"/>
        <v>5.7</v>
      </c>
      <c r="H620">
        <f t="shared" si="268"/>
        <v>6.9</v>
      </c>
    </row>
    <row r="621" spans="2:8">
      <c r="B621">
        <f t="shared" si="261"/>
        <v>58</v>
      </c>
      <c r="C621">
        <v>2</v>
      </c>
      <c r="E621" t="s">
        <v>223</v>
      </c>
      <c r="F621">
        <v>45</v>
      </c>
      <c r="G621">
        <f t="shared" si="269"/>
        <v>4.4</v>
      </c>
      <c r="H621">
        <f t="shared" si="270"/>
        <v>5.6</v>
      </c>
    </row>
    <row r="622" spans="2:8">
      <c r="B622">
        <f t="shared" si="261"/>
        <v>59</v>
      </c>
      <c r="C622">
        <v>1</v>
      </c>
      <c r="E622" t="s">
        <v>222</v>
      </c>
      <c r="F622">
        <v>46</v>
      </c>
      <c r="G622">
        <f t="shared" ref="G622:G626" si="271">G620</f>
        <v>5.7</v>
      </c>
      <c r="H622">
        <f t="shared" ref="H622:H626" si="272">H620-0.2</f>
        <v>6.7</v>
      </c>
    </row>
    <row r="623" spans="2:8">
      <c r="B623">
        <f t="shared" si="261"/>
        <v>59</v>
      </c>
      <c r="C623">
        <v>2</v>
      </c>
      <c r="E623" t="s">
        <v>223</v>
      </c>
      <c r="F623">
        <v>46</v>
      </c>
      <c r="G623">
        <f t="shared" ref="G623:G627" si="273">G621+0.2</f>
        <v>4.6</v>
      </c>
      <c r="H623">
        <f t="shared" ref="H623:H627" si="274">H621</f>
        <v>5.6</v>
      </c>
    </row>
    <row r="624" spans="2:8">
      <c r="B624">
        <f t="shared" si="261"/>
        <v>60</v>
      </c>
      <c r="C624">
        <v>1</v>
      </c>
      <c r="E624" t="s">
        <v>222</v>
      </c>
      <c r="F624">
        <v>47</v>
      </c>
      <c r="G624">
        <f t="shared" si="271"/>
        <v>5.7</v>
      </c>
      <c r="H624">
        <f t="shared" si="272"/>
        <v>6.5</v>
      </c>
    </row>
    <row r="625" spans="2:8">
      <c r="B625">
        <f t="shared" si="261"/>
        <v>60</v>
      </c>
      <c r="C625">
        <v>2</v>
      </c>
      <c r="E625" t="s">
        <v>223</v>
      </c>
      <c r="F625">
        <v>47</v>
      </c>
      <c r="G625">
        <f t="shared" si="273"/>
        <v>4.8</v>
      </c>
      <c r="H625">
        <f t="shared" si="274"/>
        <v>5.6</v>
      </c>
    </row>
    <row r="626" spans="2:8">
      <c r="B626">
        <f t="shared" si="261"/>
        <v>61</v>
      </c>
      <c r="C626">
        <v>1</v>
      </c>
      <c r="E626" t="s">
        <v>222</v>
      </c>
      <c r="F626">
        <v>48</v>
      </c>
      <c r="G626">
        <f t="shared" si="271"/>
        <v>5.7</v>
      </c>
      <c r="H626">
        <f t="shared" si="272"/>
        <v>6.3</v>
      </c>
    </row>
    <row r="627" spans="2:8">
      <c r="B627">
        <f t="shared" si="261"/>
        <v>61</v>
      </c>
      <c r="C627">
        <v>2</v>
      </c>
      <c r="E627" t="s">
        <v>223</v>
      </c>
      <c r="F627">
        <v>48</v>
      </c>
      <c r="G627">
        <f t="shared" si="273"/>
        <v>5</v>
      </c>
      <c r="H627">
        <f t="shared" si="274"/>
        <v>5.6</v>
      </c>
    </row>
    <row r="628" spans="5:8">
      <c r="E628" t="s">
        <v>222</v>
      </c>
      <c r="F628">
        <v>49</v>
      </c>
      <c r="G628">
        <f>G626</f>
        <v>5.7</v>
      </c>
      <c r="H628">
        <f>H626-0.2</f>
        <v>6.1</v>
      </c>
    </row>
    <row r="629" spans="5:8">
      <c r="E629" t="s">
        <v>223</v>
      </c>
      <c r="F629">
        <v>49</v>
      </c>
      <c r="G629">
        <f>G627+0.2</f>
        <v>5.2</v>
      </c>
      <c r="H629">
        <f>H627</f>
        <v>5.6</v>
      </c>
    </row>
    <row r="630" spans="5:8">
      <c r="E630" t="s">
        <v>222</v>
      </c>
      <c r="F630">
        <v>50</v>
      </c>
      <c r="G630">
        <f>G628</f>
        <v>5.7</v>
      </c>
      <c r="H630">
        <f>H628-0.2</f>
        <v>5.9</v>
      </c>
    </row>
    <row r="631" spans="5:8">
      <c r="E631" t="s">
        <v>223</v>
      </c>
      <c r="F631">
        <v>50</v>
      </c>
      <c r="G631">
        <f>G629+0.2</f>
        <v>5.4</v>
      </c>
      <c r="H631">
        <f>H629</f>
        <v>5.6</v>
      </c>
    </row>
    <row r="634" spans="5:8">
      <c r="E634" t="s">
        <v>222</v>
      </c>
      <c r="F634">
        <v>51</v>
      </c>
      <c r="G634">
        <v>5.3</v>
      </c>
      <c r="H634">
        <v>7.7</v>
      </c>
    </row>
    <row r="635" spans="5:8">
      <c r="E635" t="s">
        <v>223</v>
      </c>
      <c r="F635">
        <v>51</v>
      </c>
      <c r="G635">
        <v>3.9</v>
      </c>
      <c r="H635">
        <v>6.3</v>
      </c>
    </row>
    <row r="636" spans="5:8">
      <c r="E636" t="s">
        <v>222</v>
      </c>
      <c r="F636">
        <v>52</v>
      </c>
      <c r="G636">
        <f t="shared" ref="G636:G640" si="275">G634+0.4</f>
        <v>5.7</v>
      </c>
      <c r="H636">
        <f t="shared" ref="H636:H640" si="276">H634+0.4</f>
        <v>8.1</v>
      </c>
    </row>
    <row r="637" spans="5:8">
      <c r="E637" t="s">
        <v>223</v>
      </c>
      <c r="F637">
        <v>52</v>
      </c>
      <c r="G637">
        <v>3.9</v>
      </c>
      <c r="H637">
        <v>6.3</v>
      </c>
    </row>
    <row r="638" spans="5:8">
      <c r="E638" t="s">
        <v>222</v>
      </c>
      <c r="F638">
        <v>53</v>
      </c>
      <c r="G638">
        <f t="shared" si="275"/>
        <v>6.1</v>
      </c>
      <c r="H638">
        <f t="shared" si="276"/>
        <v>8.5</v>
      </c>
    </row>
    <row r="639" spans="5:8">
      <c r="E639" t="s">
        <v>223</v>
      </c>
      <c r="F639">
        <v>53</v>
      </c>
      <c r="G639">
        <v>3.9</v>
      </c>
      <c r="H639">
        <v>6.3</v>
      </c>
    </row>
    <row r="640" spans="5:8">
      <c r="E640" t="s">
        <v>222</v>
      </c>
      <c r="F640">
        <v>54</v>
      </c>
      <c r="G640">
        <f t="shared" si="275"/>
        <v>6.5</v>
      </c>
      <c r="H640">
        <f t="shared" si="276"/>
        <v>8.9</v>
      </c>
    </row>
    <row r="641" spans="5:8">
      <c r="E641" t="s">
        <v>223</v>
      </c>
      <c r="F641">
        <v>54</v>
      </c>
      <c r="G641">
        <v>3.9</v>
      </c>
      <c r="H641">
        <v>6.3</v>
      </c>
    </row>
    <row r="642" spans="5:8">
      <c r="E642" t="s">
        <v>222</v>
      </c>
      <c r="F642">
        <v>55</v>
      </c>
      <c r="G642">
        <f t="shared" ref="G642:G646" si="277">G640+0.4</f>
        <v>6.9</v>
      </c>
      <c r="H642">
        <f>H640+0.4</f>
        <v>9.3</v>
      </c>
    </row>
    <row r="643" spans="5:8">
      <c r="E643" t="s">
        <v>223</v>
      </c>
      <c r="F643">
        <v>55</v>
      </c>
      <c r="G643">
        <v>3.9</v>
      </c>
      <c r="H643">
        <f t="shared" ref="H643:H646" si="278">H641</f>
        <v>6.3</v>
      </c>
    </row>
    <row r="644" spans="5:8">
      <c r="E644" t="s">
        <v>222</v>
      </c>
      <c r="F644">
        <v>56</v>
      </c>
      <c r="G644">
        <f t="shared" si="277"/>
        <v>7.3</v>
      </c>
      <c r="H644">
        <f t="shared" si="278"/>
        <v>9.3</v>
      </c>
    </row>
    <row r="645" spans="5:8">
      <c r="E645" t="s">
        <v>223</v>
      </c>
      <c r="F645">
        <v>56</v>
      </c>
      <c r="G645">
        <v>3.9</v>
      </c>
      <c r="H645">
        <f t="shared" ref="H645:H649" si="279">H643-0.4</f>
        <v>5.9</v>
      </c>
    </row>
    <row r="646" spans="5:8">
      <c r="E646" t="s">
        <v>222</v>
      </c>
      <c r="F646">
        <v>57</v>
      </c>
      <c r="G646">
        <f t="shared" si="277"/>
        <v>7.7</v>
      </c>
      <c r="H646">
        <f t="shared" si="278"/>
        <v>9.3</v>
      </c>
    </row>
    <row r="647" spans="5:8">
      <c r="E647" t="s">
        <v>223</v>
      </c>
      <c r="F647">
        <v>57</v>
      </c>
      <c r="G647">
        <v>3.9</v>
      </c>
      <c r="H647">
        <f t="shared" si="279"/>
        <v>5.5</v>
      </c>
    </row>
    <row r="648" spans="5:8">
      <c r="E648" t="s">
        <v>222</v>
      </c>
      <c r="F648">
        <v>58</v>
      </c>
      <c r="G648">
        <f t="shared" ref="G648:G652" si="280">G646+0.4</f>
        <v>8.1</v>
      </c>
      <c r="H648">
        <f t="shared" ref="H648:H652" si="281">H646</f>
        <v>9.3</v>
      </c>
    </row>
    <row r="649" spans="5:8">
      <c r="E649" t="s">
        <v>223</v>
      </c>
      <c r="F649">
        <v>58</v>
      </c>
      <c r="G649">
        <v>3.9</v>
      </c>
      <c r="H649">
        <f t="shared" si="279"/>
        <v>5.1</v>
      </c>
    </row>
    <row r="650" spans="5:8">
      <c r="E650" t="s">
        <v>222</v>
      </c>
      <c r="F650">
        <v>59</v>
      </c>
      <c r="G650">
        <f t="shared" si="280"/>
        <v>8.5</v>
      </c>
      <c r="H650">
        <f t="shared" si="281"/>
        <v>9.3</v>
      </c>
    </row>
    <row r="651" spans="5:8">
      <c r="E651" t="s">
        <v>223</v>
      </c>
      <c r="F651">
        <v>59</v>
      </c>
      <c r="G651">
        <v>3.9</v>
      </c>
      <c r="H651">
        <f t="shared" ref="H651:H656" si="282">H649-0.4</f>
        <v>4.7</v>
      </c>
    </row>
    <row r="652" spans="5:8">
      <c r="E652" t="s">
        <v>222</v>
      </c>
      <c r="F652">
        <v>60</v>
      </c>
      <c r="G652">
        <f t="shared" si="280"/>
        <v>8.9</v>
      </c>
      <c r="H652">
        <f t="shared" si="281"/>
        <v>9.3</v>
      </c>
    </row>
    <row r="653" spans="5:8">
      <c r="E653" t="s">
        <v>223</v>
      </c>
      <c r="F653">
        <v>60</v>
      </c>
      <c r="G653">
        <v>3.9</v>
      </c>
      <c r="H653">
        <f t="shared" si="282"/>
        <v>4.3</v>
      </c>
    </row>
    <row r="654" spans="5:8">
      <c r="E654" t="s">
        <v>222</v>
      </c>
      <c r="F654">
        <v>61</v>
      </c>
      <c r="G654">
        <v>5.3</v>
      </c>
      <c r="H654">
        <v>7.3</v>
      </c>
    </row>
    <row r="655" spans="5:8">
      <c r="E655" t="s">
        <v>223</v>
      </c>
      <c r="F655">
        <v>61</v>
      </c>
      <c r="G655">
        <v>4.3</v>
      </c>
      <c r="H655">
        <v>6.3</v>
      </c>
    </row>
    <row r="656" spans="5:8">
      <c r="E656" t="s">
        <v>222</v>
      </c>
      <c r="F656">
        <v>62</v>
      </c>
      <c r="G656">
        <f t="shared" ref="G656:G660" si="283">G654</f>
        <v>5.3</v>
      </c>
      <c r="H656">
        <f t="shared" si="282"/>
        <v>6.9</v>
      </c>
    </row>
    <row r="657" spans="5:8">
      <c r="E657" t="s">
        <v>223</v>
      </c>
      <c r="F657">
        <v>62</v>
      </c>
      <c r="G657">
        <f t="shared" ref="G657:G661" si="284">G655+0.4</f>
        <v>4.7</v>
      </c>
      <c r="H657">
        <f t="shared" ref="H657:H661" si="285">H655</f>
        <v>6.3</v>
      </c>
    </row>
    <row r="658" spans="5:8">
      <c r="E658" t="s">
        <v>222</v>
      </c>
      <c r="F658">
        <v>63</v>
      </c>
      <c r="G658">
        <f t="shared" si="283"/>
        <v>5.3</v>
      </c>
      <c r="H658">
        <f t="shared" ref="H658:H662" si="286">H656-0.4</f>
        <v>6.5</v>
      </c>
    </row>
    <row r="659" spans="5:8">
      <c r="E659" t="s">
        <v>223</v>
      </c>
      <c r="F659">
        <v>63</v>
      </c>
      <c r="G659">
        <f t="shared" si="284"/>
        <v>5.1</v>
      </c>
      <c r="H659">
        <f t="shared" si="285"/>
        <v>6.3</v>
      </c>
    </row>
    <row r="660" spans="5:8">
      <c r="E660" t="s">
        <v>222</v>
      </c>
      <c r="F660">
        <v>64</v>
      </c>
      <c r="G660">
        <f t="shared" si="283"/>
        <v>5.3</v>
      </c>
      <c r="H660">
        <f t="shared" si="286"/>
        <v>6.1</v>
      </c>
    </row>
    <row r="661" spans="5:8">
      <c r="E661" t="s">
        <v>223</v>
      </c>
      <c r="F661">
        <v>64</v>
      </c>
      <c r="G661">
        <f t="shared" si="284"/>
        <v>5.5</v>
      </c>
      <c r="H661">
        <f t="shared" si="285"/>
        <v>6.3</v>
      </c>
    </row>
    <row r="662" spans="5:8">
      <c r="E662" t="s">
        <v>222</v>
      </c>
      <c r="F662">
        <v>65</v>
      </c>
      <c r="G662">
        <f>G660</f>
        <v>5.3</v>
      </c>
      <c r="H662">
        <f t="shared" si="286"/>
        <v>5.7</v>
      </c>
    </row>
    <row r="663" spans="5:8">
      <c r="E663" t="s">
        <v>223</v>
      </c>
      <c r="F663">
        <v>65</v>
      </c>
      <c r="G663">
        <f>G661+0.4</f>
        <v>5.9</v>
      </c>
      <c r="H663">
        <f>H661</f>
        <v>6.3</v>
      </c>
    </row>
  </sheetData>
  <autoFilter ref="A1:BG631"/>
  <sortState ref="A403:BG505">
    <sortCondition ref="B403:B505"/>
    <sortCondition ref="F403:F505"/>
  </sortState>
  <pageMargins left="0.75" right="0.75" top="1" bottom="1" header="0.5" footer="0.5"/>
  <pageSetup paperSize="1" orientation="portrait" horizontalDpi="360" verticalDpi="36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O3:W15"/>
  <sheetViews>
    <sheetView tabSelected="1" workbookViewId="0">
      <selection activeCell="F33" sqref="F33"/>
    </sheetView>
  </sheetViews>
  <sheetFormatPr defaultColWidth="9.1358024691358" defaultRowHeight="12.15"/>
  <cols>
    <col min="1" max="15" width="9.1358024691358" style="57"/>
    <col min="16" max="35" width="6" style="57" customWidth="1"/>
    <col min="36" max="16384" width="9.1358024691358" style="57"/>
  </cols>
  <sheetData>
    <row r="3" spans="15:23">
      <c r="O3" s="58" t="s">
        <v>226</v>
      </c>
      <c r="P3" s="57">
        <v>3.4</v>
      </c>
      <c r="Q3" s="57">
        <f>P3+0.2</f>
        <v>3.6</v>
      </c>
      <c r="R3" s="57">
        <f t="shared" ref="R3:W3" si="0">Q3+0.2</f>
        <v>3.8</v>
      </c>
      <c r="S3" s="57">
        <f t="shared" si="0"/>
        <v>4</v>
      </c>
      <c r="T3" s="57">
        <f t="shared" si="0"/>
        <v>4.2</v>
      </c>
      <c r="U3" s="57">
        <f t="shared" si="0"/>
        <v>4.4</v>
      </c>
      <c r="V3" s="57">
        <f t="shared" si="0"/>
        <v>4.6</v>
      </c>
      <c r="W3" s="57">
        <f t="shared" si="0"/>
        <v>4.8</v>
      </c>
    </row>
    <row r="4" spans="15:23">
      <c r="O4" s="58" t="s">
        <v>224</v>
      </c>
      <c r="P4" s="57">
        <v>30</v>
      </c>
      <c r="Q4" s="57">
        <v>37</v>
      </c>
      <c r="R4" s="57">
        <v>45</v>
      </c>
      <c r="S4" s="57">
        <v>55</v>
      </c>
      <c r="T4" s="57">
        <v>67</v>
      </c>
      <c r="U4" s="57">
        <v>81</v>
      </c>
      <c r="V4" s="57">
        <v>100</v>
      </c>
      <c r="W4" s="57">
        <v>122</v>
      </c>
    </row>
    <row r="5" spans="15:23">
      <c r="O5" s="58" t="s">
        <v>225</v>
      </c>
      <c r="P5" s="57">
        <f t="shared" ref="P5:W5" si="1">LN(P4)</f>
        <v>3.40119738166216</v>
      </c>
      <c r="Q5" s="57">
        <f t="shared" si="1"/>
        <v>3.61091791264422</v>
      </c>
      <c r="R5" s="57">
        <f t="shared" si="1"/>
        <v>3.80666248977032</v>
      </c>
      <c r="S5" s="57">
        <f t="shared" si="1"/>
        <v>4.00733318523247</v>
      </c>
      <c r="T5" s="57">
        <f t="shared" si="1"/>
        <v>4.20469261939097</v>
      </c>
      <c r="U5" s="57">
        <f t="shared" si="1"/>
        <v>4.39444915467244</v>
      </c>
      <c r="V5" s="57">
        <f t="shared" si="1"/>
        <v>4.60517018598809</v>
      </c>
      <c r="W5" s="57">
        <f t="shared" si="1"/>
        <v>4.80402104473326</v>
      </c>
    </row>
    <row r="8" spans="15:23">
      <c r="O8" s="58" t="s">
        <v>226</v>
      </c>
      <c r="P8" s="57">
        <f>W3+0.2</f>
        <v>5</v>
      </c>
      <c r="Q8" s="57">
        <f t="shared" ref="Q8:W8" si="2">P8+0.2</f>
        <v>5.2</v>
      </c>
      <c r="R8" s="57">
        <f t="shared" si="2"/>
        <v>5.4</v>
      </c>
      <c r="S8" s="57">
        <f t="shared" si="2"/>
        <v>5.6</v>
      </c>
      <c r="T8" s="57">
        <f t="shared" si="2"/>
        <v>5.8</v>
      </c>
      <c r="U8" s="57">
        <f t="shared" si="2"/>
        <v>6</v>
      </c>
      <c r="V8" s="57">
        <f t="shared" si="2"/>
        <v>6.2</v>
      </c>
      <c r="W8" s="57">
        <f t="shared" si="2"/>
        <v>6.4</v>
      </c>
    </row>
    <row r="9" spans="15:23">
      <c r="O9" s="58" t="s">
        <v>224</v>
      </c>
      <c r="P9" s="57">
        <v>148</v>
      </c>
      <c r="Q9" s="57">
        <v>182</v>
      </c>
      <c r="R9" s="57">
        <v>222</v>
      </c>
      <c r="S9" s="57">
        <v>260</v>
      </c>
      <c r="T9" s="57">
        <v>330</v>
      </c>
      <c r="U9" s="57">
        <v>400</v>
      </c>
      <c r="V9" s="57">
        <v>494</v>
      </c>
      <c r="W9" s="57">
        <v>600</v>
      </c>
    </row>
    <row r="10" spans="15:23">
      <c r="O10" s="58" t="s">
        <v>225</v>
      </c>
      <c r="P10" s="57">
        <f t="shared" ref="P10:W10" si="3">LN(P9)</f>
        <v>4.99721227376411</v>
      </c>
      <c r="Q10" s="57">
        <f t="shared" si="3"/>
        <v>5.2040066870768</v>
      </c>
      <c r="R10" s="57">
        <f t="shared" si="3"/>
        <v>5.40267738187228</v>
      </c>
      <c r="S10" s="57">
        <f t="shared" si="3"/>
        <v>5.56068163101553</v>
      </c>
      <c r="T10" s="57">
        <f t="shared" si="3"/>
        <v>5.79909265446053</v>
      </c>
      <c r="U10" s="57">
        <f t="shared" si="3"/>
        <v>5.99146454710798</v>
      </c>
      <c r="V10" s="57">
        <f t="shared" si="3"/>
        <v>6.20253551718792</v>
      </c>
      <c r="W10" s="57">
        <f t="shared" si="3"/>
        <v>6.39692965521615</v>
      </c>
    </row>
    <row r="13" spans="15:19">
      <c r="O13" s="58" t="s">
        <v>226</v>
      </c>
      <c r="P13" s="57">
        <f>W8+0.2</f>
        <v>6.6</v>
      </c>
      <c r="Q13" s="57">
        <f t="shared" ref="Q13:S13" si="4">P13+0.2</f>
        <v>6.8</v>
      </c>
      <c r="R13" s="57">
        <f t="shared" si="4"/>
        <v>7</v>
      </c>
      <c r="S13" s="57">
        <f t="shared" si="4"/>
        <v>7.2</v>
      </c>
    </row>
    <row r="14" spans="15:19">
      <c r="O14" s="58" t="s">
        <v>224</v>
      </c>
      <c r="P14" s="57">
        <v>736</v>
      </c>
      <c r="Q14" s="57">
        <v>900</v>
      </c>
      <c r="R14" s="57">
        <v>1100</v>
      </c>
      <c r="S14" s="57">
        <v>1350</v>
      </c>
    </row>
    <row r="15" spans="15:19">
      <c r="O15" s="58" t="s">
        <v>225</v>
      </c>
      <c r="P15" s="57">
        <f t="shared" ref="P15:S15" si="5">LN(P14)</f>
        <v>6.60123011872888</v>
      </c>
      <c r="Q15" s="57">
        <f t="shared" si="5"/>
        <v>6.80239476332431</v>
      </c>
      <c r="R15" s="57">
        <f t="shared" si="5"/>
        <v>7.00306545878646</v>
      </c>
      <c r="S15" s="57">
        <f t="shared" si="5"/>
        <v>7.20785987143248</v>
      </c>
    </row>
  </sheetData>
  <pageMargins left="0.699305555555556" right="0.699305555555556" top="0.75" bottom="0.75" header="0.3" footer="0.3"/>
  <pageSetup paperSize="1" scale="95" orientation="landscape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O3:AE17"/>
  <sheetViews>
    <sheetView topLeftCell="A7" workbookViewId="0">
      <selection activeCell="P21" sqref="P21"/>
    </sheetView>
  </sheetViews>
  <sheetFormatPr defaultColWidth="9.1358024691358" defaultRowHeight="11.6"/>
  <cols>
    <col min="15" max="46" width="6" customWidth="1"/>
  </cols>
  <sheetData>
    <row r="3" spans="15:29">
      <c r="O3" t="s">
        <v>226</v>
      </c>
      <c r="P3">
        <v>3</v>
      </c>
      <c r="Q3">
        <f t="shared" ref="Q3:AC3" si="0">P3+0.1</f>
        <v>3.1</v>
      </c>
      <c r="R3">
        <f t="shared" si="0"/>
        <v>3.2</v>
      </c>
      <c r="S3">
        <f t="shared" si="0"/>
        <v>3.3</v>
      </c>
      <c r="T3">
        <f t="shared" si="0"/>
        <v>3.4</v>
      </c>
      <c r="U3">
        <f t="shared" si="0"/>
        <v>3.5</v>
      </c>
      <c r="V3">
        <f t="shared" si="0"/>
        <v>3.6</v>
      </c>
      <c r="W3">
        <f t="shared" si="0"/>
        <v>3.7</v>
      </c>
      <c r="X3">
        <f t="shared" si="0"/>
        <v>3.8</v>
      </c>
      <c r="Y3">
        <f t="shared" si="0"/>
        <v>3.9</v>
      </c>
      <c r="Z3">
        <f t="shared" si="0"/>
        <v>4</v>
      </c>
      <c r="AA3">
        <f t="shared" si="0"/>
        <v>4.1</v>
      </c>
      <c r="AB3">
        <f t="shared" si="0"/>
        <v>4.2</v>
      </c>
      <c r="AC3">
        <f t="shared" si="0"/>
        <v>4.3</v>
      </c>
    </row>
    <row r="4" spans="15:29">
      <c r="O4" t="s">
        <v>224</v>
      </c>
      <c r="P4">
        <v>20</v>
      </c>
      <c r="Q4">
        <v>22</v>
      </c>
      <c r="R4">
        <v>25</v>
      </c>
      <c r="S4">
        <v>27</v>
      </c>
      <c r="T4">
        <v>30</v>
      </c>
      <c r="U4">
        <v>33</v>
      </c>
      <c r="V4">
        <v>37</v>
      </c>
      <c r="W4">
        <v>40</v>
      </c>
      <c r="X4">
        <v>45</v>
      </c>
      <c r="Y4">
        <v>49</v>
      </c>
      <c r="Z4">
        <v>55</v>
      </c>
      <c r="AA4">
        <v>60</v>
      </c>
      <c r="AB4">
        <v>67</v>
      </c>
      <c r="AC4">
        <v>74</v>
      </c>
    </row>
    <row r="5" spans="15:29">
      <c r="O5" t="s">
        <v>225</v>
      </c>
      <c r="P5">
        <f t="shared" ref="P5:AC5" si="1">LN(P4)</f>
        <v>2.99573227355399</v>
      </c>
      <c r="Q5">
        <f t="shared" si="1"/>
        <v>3.09104245335832</v>
      </c>
      <c r="R5">
        <f t="shared" si="1"/>
        <v>3.2188758248682</v>
      </c>
      <c r="S5">
        <f t="shared" si="1"/>
        <v>3.29583686600433</v>
      </c>
      <c r="T5">
        <f t="shared" si="1"/>
        <v>3.40119738166216</v>
      </c>
      <c r="U5">
        <f t="shared" si="1"/>
        <v>3.49650756146648</v>
      </c>
      <c r="V5">
        <f t="shared" si="1"/>
        <v>3.61091791264422</v>
      </c>
      <c r="W5">
        <f t="shared" si="1"/>
        <v>3.68887945411394</v>
      </c>
      <c r="X5">
        <f t="shared" si="1"/>
        <v>3.80666248977032</v>
      </c>
      <c r="Y5">
        <f t="shared" si="1"/>
        <v>3.89182029811063</v>
      </c>
      <c r="Z5">
        <f t="shared" si="1"/>
        <v>4.00733318523247</v>
      </c>
      <c r="AA5">
        <f t="shared" si="1"/>
        <v>4.0943445622221</v>
      </c>
      <c r="AB5">
        <f t="shared" si="1"/>
        <v>4.20469261939097</v>
      </c>
      <c r="AC5">
        <f t="shared" si="1"/>
        <v>4.30406509320417</v>
      </c>
    </row>
    <row r="7" spans="15:21">
      <c r="O7" t="s">
        <v>226</v>
      </c>
      <c r="P7">
        <f>AC3+0.1</f>
        <v>4.4</v>
      </c>
      <c r="Q7">
        <f>P7+0.1</f>
        <v>4.5</v>
      </c>
      <c r="R7">
        <f t="shared" ref="R7:U7" si="2">P7+0.2</f>
        <v>4.6</v>
      </c>
      <c r="S7">
        <f t="shared" si="2"/>
        <v>4.7</v>
      </c>
      <c r="T7">
        <f t="shared" si="2"/>
        <v>4.8</v>
      </c>
      <c r="U7">
        <f t="shared" si="2"/>
        <v>4.9</v>
      </c>
    </row>
    <row r="8" spans="15:21">
      <c r="O8" t="s">
        <v>224</v>
      </c>
      <c r="P8">
        <v>81</v>
      </c>
      <c r="Q8">
        <v>90</v>
      </c>
      <c r="R8">
        <v>100</v>
      </c>
      <c r="S8">
        <v>110</v>
      </c>
      <c r="T8">
        <v>122</v>
      </c>
      <c r="U8">
        <v>134</v>
      </c>
    </row>
    <row r="9" spans="15:21">
      <c r="O9" t="s">
        <v>225</v>
      </c>
      <c r="P9">
        <f t="shared" ref="P9:U9" si="3">LN(P8)</f>
        <v>4.39444915467244</v>
      </c>
      <c r="Q9">
        <f t="shared" si="3"/>
        <v>4.49980967033027</v>
      </c>
      <c r="R9">
        <f t="shared" si="3"/>
        <v>4.60517018598809</v>
      </c>
      <c r="S9">
        <f t="shared" si="3"/>
        <v>4.70048036579242</v>
      </c>
      <c r="T9">
        <f t="shared" si="3"/>
        <v>4.80402104473326</v>
      </c>
      <c r="U9">
        <f t="shared" si="3"/>
        <v>4.89783979995091</v>
      </c>
    </row>
    <row r="11" spans="15:31">
      <c r="O11" t="s">
        <v>226</v>
      </c>
      <c r="P11">
        <f>T7+0.2</f>
        <v>5</v>
      </c>
      <c r="Q11">
        <f>P11+0.1</f>
        <v>5.1</v>
      </c>
      <c r="R11">
        <f t="shared" ref="R11:AD11" si="4">Q11+0.1</f>
        <v>5.2</v>
      </c>
      <c r="S11">
        <f t="shared" si="4"/>
        <v>5.3</v>
      </c>
      <c r="T11">
        <f t="shared" si="4"/>
        <v>5.4</v>
      </c>
      <c r="U11">
        <f t="shared" si="4"/>
        <v>5.5</v>
      </c>
      <c r="V11">
        <f t="shared" si="4"/>
        <v>5.6</v>
      </c>
      <c r="W11">
        <f t="shared" si="4"/>
        <v>5.7</v>
      </c>
      <c r="X11">
        <f t="shared" si="4"/>
        <v>5.8</v>
      </c>
      <c r="Y11">
        <f t="shared" si="4"/>
        <v>5.9</v>
      </c>
      <c r="Z11">
        <f t="shared" si="4"/>
        <v>6</v>
      </c>
      <c r="AA11">
        <f t="shared" si="4"/>
        <v>6.1</v>
      </c>
      <c r="AB11">
        <f t="shared" si="4"/>
        <v>6.2</v>
      </c>
      <c r="AC11">
        <f t="shared" si="4"/>
        <v>6.3</v>
      </c>
      <c r="AD11">
        <f t="shared" si="4"/>
        <v>6.4</v>
      </c>
      <c r="AE11">
        <f t="shared" ref="AE11" si="5">AD11+0.1</f>
        <v>6.49999999999999</v>
      </c>
    </row>
    <row r="12" spans="15:31">
      <c r="O12" t="s">
        <v>224</v>
      </c>
      <c r="P12">
        <v>148</v>
      </c>
      <c r="Q12">
        <v>164</v>
      </c>
      <c r="R12">
        <v>182</v>
      </c>
      <c r="S12">
        <v>200</v>
      </c>
      <c r="T12">
        <v>222</v>
      </c>
      <c r="U12">
        <v>245</v>
      </c>
      <c r="V12">
        <v>260</v>
      </c>
      <c r="W12">
        <v>300</v>
      </c>
      <c r="X12">
        <v>330</v>
      </c>
      <c r="Y12">
        <v>360</v>
      </c>
      <c r="Z12">
        <v>400</v>
      </c>
      <c r="AA12">
        <v>450</v>
      </c>
      <c r="AB12">
        <v>494</v>
      </c>
      <c r="AC12">
        <v>550</v>
      </c>
      <c r="AD12">
        <v>600</v>
      </c>
      <c r="AE12">
        <v>665</v>
      </c>
    </row>
    <row r="13" spans="15:31">
      <c r="O13" t="s">
        <v>225</v>
      </c>
      <c r="P13">
        <f>LN(P12)</f>
        <v>4.99721227376411</v>
      </c>
      <c r="Q13">
        <f t="shared" ref="Q13:AE13" si="6">LN(Q12)</f>
        <v>5.0998664278242</v>
      </c>
      <c r="R13">
        <f t="shared" si="6"/>
        <v>5.2040066870768</v>
      </c>
      <c r="S13">
        <f t="shared" si="6"/>
        <v>5.29831736654804</v>
      </c>
      <c r="T13">
        <f t="shared" si="6"/>
        <v>5.40267738187228</v>
      </c>
      <c r="U13">
        <f t="shared" si="6"/>
        <v>5.50125821054473</v>
      </c>
      <c r="V13">
        <f t="shared" si="6"/>
        <v>5.56068163101553</v>
      </c>
      <c r="W13">
        <f t="shared" si="6"/>
        <v>5.7037824746562</v>
      </c>
      <c r="X13">
        <f t="shared" si="6"/>
        <v>5.79909265446053</v>
      </c>
      <c r="Y13">
        <f t="shared" si="6"/>
        <v>5.88610403145016</v>
      </c>
      <c r="Z13">
        <f t="shared" si="6"/>
        <v>5.99146454710798</v>
      </c>
      <c r="AA13">
        <f t="shared" si="6"/>
        <v>6.10924758276437</v>
      </c>
      <c r="AB13">
        <f t="shared" si="6"/>
        <v>6.20253551718792</v>
      </c>
      <c r="AC13">
        <f t="shared" si="6"/>
        <v>6.30991827822652</v>
      </c>
      <c r="AD13">
        <f t="shared" si="6"/>
        <v>6.39692965521615</v>
      </c>
      <c r="AE13">
        <f t="shared" si="6"/>
        <v>6.49978704065585</v>
      </c>
    </row>
    <row r="15" spans="15:30">
      <c r="O15" t="s">
        <v>226</v>
      </c>
      <c r="P15">
        <f>AD11+0.2</f>
        <v>6.6</v>
      </c>
      <c r="Q15">
        <f>P15+0.1</f>
        <v>6.69999999999999</v>
      </c>
      <c r="R15">
        <f t="shared" ref="R15:AD15" si="7">Q15+0.1</f>
        <v>6.79999999999999</v>
      </c>
      <c r="S15">
        <f t="shared" si="7"/>
        <v>6.89999999999999</v>
      </c>
      <c r="T15">
        <f t="shared" si="7"/>
        <v>6.99999999999999</v>
      </c>
      <c r="U15">
        <f t="shared" si="7"/>
        <v>7.09999999999999</v>
      </c>
      <c r="V15">
        <f t="shared" si="7"/>
        <v>7.19999999999999</v>
      </c>
      <c r="W15">
        <f t="shared" si="7"/>
        <v>7.29999999999999</v>
      </c>
      <c r="X15">
        <f t="shared" si="7"/>
        <v>7.39999999999999</v>
      </c>
      <c r="Y15">
        <f t="shared" si="7"/>
        <v>7.49999999999999</v>
      </c>
      <c r="Z15">
        <f t="shared" si="7"/>
        <v>7.59999999999999</v>
      </c>
      <c r="AA15">
        <f t="shared" si="7"/>
        <v>7.69999999999999</v>
      </c>
      <c r="AB15">
        <f t="shared" si="7"/>
        <v>7.79999999999999</v>
      </c>
      <c r="AC15">
        <f t="shared" si="7"/>
        <v>7.89999999999999</v>
      </c>
      <c r="AD15">
        <f t="shared" si="7"/>
        <v>7.99999999999999</v>
      </c>
    </row>
    <row r="16" spans="15:30">
      <c r="O16" t="s">
        <v>224</v>
      </c>
      <c r="P16">
        <v>736</v>
      </c>
      <c r="Q16">
        <v>810</v>
      </c>
      <c r="R16">
        <v>900</v>
      </c>
      <c r="S16">
        <v>1000</v>
      </c>
      <c r="T16">
        <v>1100</v>
      </c>
      <c r="U16">
        <v>1225</v>
      </c>
      <c r="V16">
        <v>1350</v>
      </c>
      <c r="W16">
        <v>1450</v>
      </c>
      <c r="X16">
        <v>1650</v>
      </c>
      <c r="Y16">
        <v>1820</v>
      </c>
      <c r="Z16">
        <v>2000</v>
      </c>
      <c r="AA16">
        <v>2250</v>
      </c>
      <c r="AB16">
        <v>2450</v>
      </c>
      <c r="AC16">
        <v>2750</v>
      </c>
      <c r="AD16">
        <v>3000</v>
      </c>
    </row>
    <row r="17" spans="15:30">
      <c r="O17" t="s">
        <v>225</v>
      </c>
      <c r="P17">
        <f>LN(P16)</f>
        <v>6.60123011872888</v>
      </c>
      <c r="Q17">
        <f t="shared" ref="Q17:AD17" si="8">LN(Q16)</f>
        <v>6.69703424766648</v>
      </c>
      <c r="R17">
        <f t="shared" si="8"/>
        <v>6.80239476332431</v>
      </c>
      <c r="S17">
        <f t="shared" si="8"/>
        <v>6.90775527898214</v>
      </c>
      <c r="T17">
        <f t="shared" si="8"/>
        <v>7.00306545878646</v>
      </c>
      <c r="U17">
        <f t="shared" si="8"/>
        <v>7.11069612297883</v>
      </c>
      <c r="V17">
        <f t="shared" si="8"/>
        <v>7.20785987143248</v>
      </c>
      <c r="W17">
        <f t="shared" si="8"/>
        <v>7.27931883541462</v>
      </c>
      <c r="X17">
        <f t="shared" si="8"/>
        <v>7.40853056689463</v>
      </c>
      <c r="Y17">
        <f t="shared" si="8"/>
        <v>7.50659178007084</v>
      </c>
      <c r="Z17">
        <f t="shared" si="8"/>
        <v>7.60090245954208</v>
      </c>
      <c r="AA17">
        <f t="shared" si="8"/>
        <v>7.71868549519847</v>
      </c>
      <c r="AB17">
        <f t="shared" si="8"/>
        <v>7.80384330353877</v>
      </c>
      <c r="AC17">
        <f t="shared" si="8"/>
        <v>7.91935619066062</v>
      </c>
      <c r="AD17">
        <f t="shared" si="8"/>
        <v>8.00636756765025</v>
      </c>
    </row>
  </sheetData>
  <pageMargins left="0.699305555555556" right="0.699305555555556" top="0.75" bottom="0.75" header="0.3" footer="0.3"/>
  <pageSetup paperSize="1" scale="95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Q3:AG21"/>
  <sheetViews>
    <sheetView topLeftCell="A19" workbookViewId="0">
      <selection activeCell="Q25" sqref="Q25"/>
    </sheetView>
  </sheetViews>
  <sheetFormatPr defaultColWidth="9.1358024691358" defaultRowHeight="11.6"/>
  <cols>
    <col min="14" max="45" width="6" customWidth="1"/>
  </cols>
  <sheetData>
    <row r="3" spans="17:31">
      <c r="Q3" t="s">
        <v>226</v>
      </c>
      <c r="R3">
        <v>3</v>
      </c>
      <c r="S3">
        <f t="shared" ref="S3:AE3" si="0">R3+0.1</f>
        <v>3.1</v>
      </c>
      <c r="T3">
        <f t="shared" si="0"/>
        <v>3.2</v>
      </c>
      <c r="U3">
        <f t="shared" si="0"/>
        <v>3.3</v>
      </c>
      <c r="V3">
        <f t="shared" si="0"/>
        <v>3.4</v>
      </c>
      <c r="W3">
        <f t="shared" si="0"/>
        <v>3.5</v>
      </c>
      <c r="X3">
        <f t="shared" si="0"/>
        <v>3.6</v>
      </c>
      <c r="Y3">
        <f t="shared" si="0"/>
        <v>3.7</v>
      </c>
      <c r="Z3">
        <f t="shared" si="0"/>
        <v>3.8</v>
      </c>
      <c r="AA3">
        <f t="shared" si="0"/>
        <v>3.9</v>
      </c>
      <c r="AB3">
        <f t="shared" si="0"/>
        <v>4</v>
      </c>
      <c r="AC3">
        <f t="shared" si="0"/>
        <v>4.1</v>
      </c>
      <c r="AD3">
        <f t="shared" si="0"/>
        <v>4.2</v>
      </c>
      <c r="AE3">
        <f t="shared" si="0"/>
        <v>4.3</v>
      </c>
    </row>
    <row r="4" spans="17:31">
      <c r="Q4" t="s">
        <v>224</v>
      </c>
      <c r="R4">
        <v>20</v>
      </c>
      <c r="S4">
        <v>22</v>
      </c>
      <c r="T4">
        <v>25</v>
      </c>
      <c r="U4">
        <v>27</v>
      </c>
      <c r="V4">
        <v>30</v>
      </c>
      <c r="W4">
        <v>33</v>
      </c>
      <c r="X4">
        <v>37</v>
      </c>
      <c r="Y4">
        <v>40</v>
      </c>
      <c r="Z4">
        <v>45</v>
      </c>
      <c r="AA4">
        <v>49</v>
      </c>
      <c r="AB4">
        <v>55</v>
      </c>
      <c r="AC4">
        <v>60</v>
      </c>
      <c r="AD4">
        <v>67</v>
      </c>
      <c r="AE4">
        <v>74</v>
      </c>
    </row>
    <row r="5" spans="17:31">
      <c r="Q5" t="s">
        <v>225</v>
      </c>
      <c r="R5">
        <f t="shared" ref="R5:AE5" si="1">LN(R4)</f>
        <v>2.99573227355399</v>
      </c>
      <c r="S5">
        <f t="shared" si="1"/>
        <v>3.09104245335832</v>
      </c>
      <c r="T5">
        <f t="shared" si="1"/>
        <v>3.2188758248682</v>
      </c>
      <c r="U5">
        <f t="shared" si="1"/>
        <v>3.29583686600433</v>
      </c>
      <c r="V5">
        <f t="shared" si="1"/>
        <v>3.40119738166216</v>
      </c>
      <c r="W5">
        <f t="shared" si="1"/>
        <v>3.49650756146648</v>
      </c>
      <c r="X5">
        <f t="shared" si="1"/>
        <v>3.61091791264422</v>
      </c>
      <c r="Y5">
        <f t="shared" si="1"/>
        <v>3.68887945411394</v>
      </c>
      <c r="Z5">
        <f t="shared" si="1"/>
        <v>3.80666248977032</v>
      </c>
      <c r="AA5">
        <f t="shared" si="1"/>
        <v>3.89182029811063</v>
      </c>
      <c r="AB5">
        <f t="shared" si="1"/>
        <v>4.00733318523247</v>
      </c>
      <c r="AC5">
        <f t="shared" si="1"/>
        <v>4.0943445622221</v>
      </c>
      <c r="AD5">
        <f t="shared" si="1"/>
        <v>4.20469261939097</v>
      </c>
      <c r="AE5">
        <f t="shared" si="1"/>
        <v>4.30406509320417</v>
      </c>
    </row>
    <row r="7" spans="17:23">
      <c r="Q7" t="s">
        <v>226</v>
      </c>
      <c r="R7">
        <f>AE3+0.1</f>
        <v>4.4</v>
      </c>
      <c r="S7">
        <f>R7+0.1</f>
        <v>4.5</v>
      </c>
      <c r="T7">
        <f t="shared" ref="T7:W7" si="2">R7+0.2</f>
        <v>4.6</v>
      </c>
      <c r="U7">
        <f t="shared" si="2"/>
        <v>4.7</v>
      </c>
      <c r="V7">
        <f t="shared" si="2"/>
        <v>4.8</v>
      </c>
      <c r="W7">
        <f t="shared" si="2"/>
        <v>4.9</v>
      </c>
    </row>
    <row r="8" spans="17:23">
      <c r="Q8" t="s">
        <v>224</v>
      </c>
      <c r="R8">
        <v>81</v>
      </c>
      <c r="S8">
        <v>90</v>
      </c>
      <c r="T8">
        <v>100</v>
      </c>
      <c r="U8">
        <v>110</v>
      </c>
      <c r="V8">
        <v>122</v>
      </c>
      <c r="W8">
        <v>134</v>
      </c>
    </row>
    <row r="9" spans="17:23">
      <c r="Q9" t="s">
        <v>225</v>
      </c>
      <c r="R9">
        <f t="shared" ref="R9:W9" si="3">LN(R8)</f>
        <v>4.39444915467244</v>
      </c>
      <c r="S9">
        <f t="shared" si="3"/>
        <v>4.49980967033027</v>
      </c>
      <c r="T9">
        <f t="shared" si="3"/>
        <v>4.60517018598809</v>
      </c>
      <c r="U9">
        <f t="shared" si="3"/>
        <v>4.70048036579242</v>
      </c>
      <c r="V9">
        <f t="shared" si="3"/>
        <v>4.80402104473326</v>
      </c>
      <c r="W9">
        <f t="shared" si="3"/>
        <v>4.89783979995091</v>
      </c>
    </row>
    <row r="11" spans="17:33">
      <c r="Q11" t="s">
        <v>226</v>
      </c>
      <c r="R11">
        <f>V7+0.2</f>
        <v>5</v>
      </c>
      <c r="S11">
        <f>R11+0.1</f>
        <v>5.1</v>
      </c>
      <c r="T11">
        <f t="shared" ref="T11:AG11" si="4">S11+0.1</f>
        <v>5.2</v>
      </c>
      <c r="U11">
        <f t="shared" si="4"/>
        <v>5.3</v>
      </c>
      <c r="V11">
        <f t="shared" si="4"/>
        <v>5.4</v>
      </c>
      <c r="W11">
        <f t="shared" si="4"/>
        <v>5.5</v>
      </c>
      <c r="X11">
        <f t="shared" si="4"/>
        <v>5.6</v>
      </c>
      <c r="Y11">
        <f t="shared" si="4"/>
        <v>5.7</v>
      </c>
      <c r="Z11">
        <f t="shared" si="4"/>
        <v>5.8</v>
      </c>
      <c r="AA11">
        <f t="shared" si="4"/>
        <v>5.9</v>
      </c>
      <c r="AB11">
        <f t="shared" si="4"/>
        <v>6</v>
      </c>
      <c r="AC11">
        <f t="shared" si="4"/>
        <v>6.1</v>
      </c>
      <c r="AD11">
        <f t="shared" si="4"/>
        <v>6.2</v>
      </c>
      <c r="AE11">
        <f t="shared" si="4"/>
        <v>6.3</v>
      </c>
      <c r="AF11">
        <f t="shared" si="4"/>
        <v>6.4</v>
      </c>
      <c r="AG11">
        <f t="shared" si="4"/>
        <v>6.49999999999999</v>
      </c>
    </row>
    <row r="12" spans="17:33">
      <c r="Q12" t="s">
        <v>224</v>
      </c>
      <c r="R12">
        <v>148</v>
      </c>
      <c r="S12">
        <v>164</v>
      </c>
      <c r="T12">
        <v>182</v>
      </c>
      <c r="U12">
        <v>200</v>
      </c>
      <c r="V12">
        <v>222</v>
      </c>
      <c r="W12">
        <v>245</v>
      </c>
      <c r="X12">
        <v>260</v>
      </c>
      <c r="Y12">
        <v>300</v>
      </c>
      <c r="Z12">
        <v>330</v>
      </c>
      <c r="AA12">
        <v>360</v>
      </c>
      <c r="AB12">
        <v>400</v>
      </c>
      <c r="AC12">
        <v>450</v>
      </c>
      <c r="AD12">
        <v>494</v>
      </c>
      <c r="AE12">
        <v>550</v>
      </c>
      <c r="AF12">
        <v>600</v>
      </c>
      <c r="AG12">
        <v>665</v>
      </c>
    </row>
    <row r="13" spans="17:33">
      <c r="Q13" t="s">
        <v>225</v>
      </c>
      <c r="R13">
        <f>LN(R12)</f>
        <v>4.99721227376411</v>
      </c>
      <c r="S13">
        <f t="shared" ref="S13:AG13" si="5">LN(S12)</f>
        <v>5.0998664278242</v>
      </c>
      <c r="T13">
        <f t="shared" si="5"/>
        <v>5.2040066870768</v>
      </c>
      <c r="U13">
        <f t="shared" si="5"/>
        <v>5.29831736654804</v>
      </c>
      <c r="V13">
        <f t="shared" si="5"/>
        <v>5.40267738187228</v>
      </c>
      <c r="W13">
        <f t="shared" si="5"/>
        <v>5.50125821054473</v>
      </c>
      <c r="X13">
        <f t="shared" si="5"/>
        <v>5.56068163101553</v>
      </c>
      <c r="Y13">
        <f t="shared" si="5"/>
        <v>5.7037824746562</v>
      </c>
      <c r="Z13">
        <f t="shared" si="5"/>
        <v>5.79909265446053</v>
      </c>
      <c r="AA13">
        <f t="shared" si="5"/>
        <v>5.88610403145016</v>
      </c>
      <c r="AB13">
        <f t="shared" si="5"/>
        <v>5.99146454710798</v>
      </c>
      <c r="AC13">
        <f t="shared" si="5"/>
        <v>6.10924758276437</v>
      </c>
      <c r="AD13">
        <f t="shared" si="5"/>
        <v>6.20253551718792</v>
      </c>
      <c r="AE13">
        <f t="shared" si="5"/>
        <v>6.30991827822652</v>
      </c>
      <c r="AF13">
        <f t="shared" si="5"/>
        <v>6.39692965521615</v>
      </c>
      <c r="AG13">
        <f t="shared" si="5"/>
        <v>6.49978704065585</v>
      </c>
    </row>
    <row r="15" spans="17:32">
      <c r="Q15" t="s">
        <v>226</v>
      </c>
      <c r="R15">
        <f>AF11+0.2</f>
        <v>6.6</v>
      </c>
      <c r="S15">
        <f>R15+0.1</f>
        <v>6.69999999999999</v>
      </c>
      <c r="T15">
        <f t="shared" ref="T15:AF15" si="6">S15+0.1</f>
        <v>6.79999999999999</v>
      </c>
      <c r="U15">
        <f t="shared" si="6"/>
        <v>6.89999999999999</v>
      </c>
      <c r="V15">
        <f t="shared" si="6"/>
        <v>6.99999999999999</v>
      </c>
      <c r="W15">
        <f t="shared" si="6"/>
        <v>7.09999999999999</v>
      </c>
      <c r="X15">
        <f t="shared" si="6"/>
        <v>7.19999999999999</v>
      </c>
      <c r="Y15">
        <f t="shared" si="6"/>
        <v>7.29999999999999</v>
      </c>
      <c r="Z15">
        <f t="shared" si="6"/>
        <v>7.39999999999999</v>
      </c>
      <c r="AA15">
        <f t="shared" si="6"/>
        <v>7.49999999999999</v>
      </c>
      <c r="AB15">
        <f t="shared" si="6"/>
        <v>7.59999999999999</v>
      </c>
      <c r="AC15">
        <f t="shared" si="6"/>
        <v>7.69999999999999</v>
      </c>
      <c r="AD15">
        <f t="shared" si="6"/>
        <v>7.79999999999999</v>
      </c>
      <c r="AE15">
        <f t="shared" si="6"/>
        <v>7.89999999999999</v>
      </c>
      <c r="AF15">
        <f t="shared" si="6"/>
        <v>7.99999999999999</v>
      </c>
    </row>
    <row r="16" spans="17:32">
      <c r="Q16" t="s">
        <v>224</v>
      </c>
      <c r="R16">
        <v>736</v>
      </c>
      <c r="S16">
        <v>810</v>
      </c>
      <c r="T16">
        <v>900</v>
      </c>
      <c r="U16">
        <v>1000</v>
      </c>
      <c r="V16">
        <v>1100</v>
      </c>
      <c r="W16">
        <v>1225</v>
      </c>
      <c r="X16">
        <v>1350</v>
      </c>
      <c r="Y16">
        <v>1450</v>
      </c>
      <c r="Z16">
        <v>1650</v>
      </c>
      <c r="AA16">
        <v>1820</v>
      </c>
      <c r="AB16">
        <v>2000</v>
      </c>
      <c r="AC16">
        <v>2250</v>
      </c>
      <c r="AD16">
        <v>2450</v>
      </c>
      <c r="AE16">
        <v>2750</v>
      </c>
      <c r="AF16">
        <v>3000</v>
      </c>
    </row>
    <row r="17" spans="17:32">
      <c r="Q17" t="s">
        <v>225</v>
      </c>
      <c r="R17">
        <f>LN(R16)</f>
        <v>6.60123011872888</v>
      </c>
      <c r="S17">
        <f t="shared" ref="S17:AF17" si="7">LN(S16)</f>
        <v>6.69703424766648</v>
      </c>
      <c r="T17">
        <f t="shared" si="7"/>
        <v>6.80239476332431</v>
      </c>
      <c r="U17">
        <f t="shared" si="7"/>
        <v>6.90775527898214</v>
      </c>
      <c r="V17">
        <f t="shared" si="7"/>
        <v>7.00306545878646</v>
      </c>
      <c r="W17">
        <f t="shared" si="7"/>
        <v>7.11069612297883</v>
      </c>
      <c r="X17">
        <f t="shared" si="7"/>
        <v>7.20785987143248</v>
      </c>
      <c r="Y17">
        <f t="shared" si="7"/>
        <v>7.27931883541462</v>
      </c>
      <c r="Z17">
        <f t="shared" si="7"/>
        <v>7.40853056689463</v>
      </c>
      <c r="AA17">
        <f t="shared" si="7"/>
        <v>7.50659178007084</v>
      </c>
      <c r="AB17">
        <f t="shared" si="7"/>
        <v>7.60090245954208</v>
      </c>
      <c r="AC17">
        <f t="shared" si="7"/>
        <v>7.71868549519847</v>
      </c>
      <c r="AD17">
        <f t="shared" si="7"/>
        <v>7.80384330353877</v>
      </c>
      <c r="AE17">
        <f t="shared" si="7"/>
        <v>7.91935619066062</v>
      </c>
      <c r="AF17">
        <f t="shared" si="7"/>
        <v>8.00636756765025</v>
      </c>
    </row>
    <row r="19" spans="17:32">
      <c r="Q19" t="s">
        <v>226</v>
      </c>
      <c r="R19">
        <f>AF15+0.1</f>
        <v>8.09999999999999</v>
      </c>
      <c r="S19">
        <f>R19+0.1</f>
        <v>8.19999999999999</v>
      </c>
      <c r="T19">
        <f t="shared" ref="T19:AF19" si="8">S19+0.1</f>
        <v>8.29999999999999</v>
      </c>
      <c r="U19">
        <f t="shared" si="8"/>
        <v>8.39999999999999</v>
      </c>
      <c r="V19">
        <f t="shared" si="8"/>
        <v>8.49999999999999</v>
      </c>
      <c r="W19">
        <f t="shared" si="8"/>
        <v>8.59999999999999</v>
      </c>
      <c r="X19">
        <f t="shared" si="8"/>
        <v>8.69999999999999</v>
      </c>
      <c r="Y19">
        <f t="shared" si="8"/>
        <v>8.79999999999999</v>
      </c>
      <c r="Z19">
        <f t="shared" si="8"/>
        <v>8.89999999999999</v>
      </c>
      <c r="AA19">
        <f t="shared" si="8"/>
        <v>8.99999999999999</v>
      </c>
      <c r="AB19">
        <f t="shared" si="8"/>
        <v>9.09999999999999</v>
      </c>
      <c r="AC19">
        <f t="shared" si="8"/>
        <v>9.19999999999999</v>
      </c>
      <c r="AD19">
        <f t="shared" si="8"/>
        <v>9.29999999999999</v>
      </c>
      <c r="AE19">
        <f t="shared" si="8"/>
        <v>9.39999999999999</v>
      </c>
      <c r="AF19">
        <f t="shared" si="8"/>
        <v>9.49999999999999</v>
      </c>
    </row>
    <row r="20" spans="17:32">
      <c r="Q20" t="s">
        <v>224</v>
      </c>
      <c r="R20">
        <v>3300</v>
      </c>
      <c r="S20">
        <v>3650</v>
      </c>
      <c r="T20">
        <v>4100</v>
      </c>
      <c r="U20">
        <v>4500</v>
      </c>
      <c r="V20">
        <v>4950</v>
      </c>
      <c r="W20">
        <v>5450</v>
      </c>
      <c r="X20">
        <v>6000</v>
      </c>
      <c r="Y20">
        <v>6650</v>
      </c>
      <c r="Z20">
        <v>7400</v>
      </c>
      <c r="AA20">
        <v>8100</v>
      </c>
      <c r="AB20">
        <v>8950</v>
      </c>
      <c r="AC20">
        <v>9900</v>
      </c>
      <c r="AD20">
        <v>10950</v>
      </c>
      <c r="AE20">
        <v>12150</v>
      </c>
      <c r="AF20">
        <v>13500</v>
      </c>
    </row>
    <row r="21" spans="17:32">
      <c r="Q21" t="s">
        <v>225</v>
      </c>
      <c r="R21">
        <f>LN(R20)</f>
        <v>8.10167774745457</v>
      </c>
      <c r="S21">
        <f t="shared" ref="S21:AF21" si="9">LN(S20)</f>
        <v>8.20248244657654</v>
      </c>
      <c r="T21">
        <f t="shared" si="9"/>
        <v>8.3187422526924</v>
      </c>
      <c r="U21">
        <f t="shared" si="9"/>
        <v>8.41183267575841</v>
      </c>
      <c r="V21">
        <f t="shared" si="9"/>
        <v>8.50714285556274</v>
      </c>
      <c r="W21">
        <f t="shared" si="9"/>
        <v>8.60337088765729</v>
      </c>
      <c r="X21">
        <f t="shared" si="9"/>
        <v>8.69951474821019</v>
      </c>
      <c r="Y21">
        <f t="shared" si="9"/>
        <v>8.8023721336499</v>
      </c>
      <c r="Z21">
        <f t="shared" si="9"/>
        <v>8.90923527919226</v>
      </c>
      <c r="AA21">
        <f t="shared" si="9"/>
        <v>8.99961934066053</v>
      </c>
      <c r="AB21">
        <f t="shared" si="9"/>
        <v>9.0994088112689</v>
      </c>
      <c r="AC21">
        <f t="shared" si="9"/>
        <v>9.20029003612268</v>
      </c>
      <c r="AD21">
        <f t="shared" si="9"/>
        <v>9.30109473524465</v>
      </c>
      <c r="AE21">
        <f t="shared" si="9"/>
        <v>9.40508444876869</v>
      </c>
      <c r="AF21">
        <f t="shared" si="9"/>
        <v>9.51044496442652</v>
      </c>
    </row>
  </sheetData>
  <pageMargins left="0.699305555555556" right="0.699305555555556" top="0.75" bottom="0.75" header="0.3" footer="0.3"/>
  <pageSetup paperSize="1" scale="95" orientation="landscape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B050"/>
  </sheetPr>
  <dimension ref="A1:BC58"/>
  <sheetViews>
    <sheetView topLeftCell="A34" workbookViewId="0">
      <selection activeCell="A1" sqref="A1"/>
    </sheetView>
  </sheetViews>
  <sheetFormatPr defaultColWidth="9.1358024691358" defaultRowHeight="11.6"/>
  <cols>
    <col min="1" max="1" width="9.5679012345679" style="6" customWidth="1"/>
    <col min="2" max="2" width="32.4197530864198" style="6" customWidth="1"/>
    <col min="3" max="3" width="12.283950617284" style="6" customWidth="1"/>
    <col min="4" max="4" width="27.5679012345679" style="6" customWidth="1"/>
    <col min="5" max="5" width="12.716049382716" style="6" customWidth="1"/>
    <col min="6" max="6" width="16.8518518518519" style="6" customWidth="1"/>
    <col min="7" max="48" width="11" style="6" customWidth="1"/>
    <col min="49" max="16384" width="9.1358024691358" style="6"/>
  </cols>
  <sheetData>
    <row r="1" s="5" customFormat="1" spans="1:55">
      <c r="A1" s="54" t="str">
        <f>'q-AreaHarv'!A1</f>
        <v>agg_SSA</v>
      </c>
      <c r="B1" s="54" t="str">
        <f>'q-AreaHarv'!B1</f>
        <v>Name_TabLAC</v>
      </c>
      <c r="C1" s="54" t="str">
        <f>'q-AreaHarv'!C1</f>
        <v>code_dream</v>
      </c>
      <c r="D1" s="54" t="str">
        <f>'q-AreaHarv'!D1</f>
        <v>name_dream</v>
      </c>
      <c r="E1" s="54" t="str">
        <f>'q-AreaHarv'!E1</f>
        <v>Element-Code</v>
      </c>
      <c r="F1" s="54" t="str">
        <f>'q-AreaHarv'!F1</f>
        <v>Element</v>
      </c>
      <c r="G1" s="54">
        <v>1961</v>
      </c>
      <c r="H1" s="54">
        <f>G1+1</f>
        <v>1962</v>
      </c>
      <c r="I1" s="54">
        <f t="shared" ref="I1:AV1" si="0">H1+1</f>
        <v>1963</v>
      </c>
      <c r="J1" s="54">
        <f t="shared" si="0"/>
        <v>1964</v>
      </c>
      <c r="K1" s="54">
        <f t="shared" si="0"/>
        <v>1965</v>
      </c>
      <c r="L1" s="54">
        <f t="shared" si="0"/>
        <v>1966</v>
      </c>
      <c r="M1" s="54">
        <f t="shared" si="0"/>
        <v>1967</v>
      </c>
      <c r="N1" s="54">
        <f t="shared" si="0"/>
        <v>1968</v>
      </c>
      <c r="O1" s="54">
        <f t="shared" si="0"/>
        <v>1969</v>
      </c>
      <c r="P1" s="54">
        <f t="shared" si="0"/>
        <v>1970</v>
      </c>
      <c r="Q1" s="54">
        <f t="shared" si="0"/>
        <v>1971</v>
      </c>
      <c r="R1" s="54">
        <f t="shared" si="0"/>
        <v>1972</v>
      </c>
      <c r="S1" s="54">
        <f t="shared" si="0"/>
        <v>1973</v>
      </c>
      <c r="T1" s="54">
        <f t="shared" si="0"/>
        <v>1974</v>
      </c>
      <c r="U1" s="54">
        <f t="shared" si="0"/>
        <v>1975</v>
      </c>
      <c r="V1" s="54">
        <f t="shared" si="0"/>
        <v>1976</v>
      </c>
      <c r="W1" s="54">
        <f t="shared" si="0"/>
        <v>1977</v>
      </c>
      <c r="X1" s="54">
        <f t="shared" si="0"/>
        <v>1978</v>
      </c>
      <c r="Y1" s="54">
        <f t="shared" si="0"/>
        <v>1979</v>
      </c>
      <c r="Z1" s="54">
        <f t="shared" si="0"/>
        <v>1980</v>
      </c>
      <c r="AA1" s="54">
        <f t="shared" si="0"/>
        <v>1981</v>
      </c>
      <c r="AB1" s="54">
        <f t="shared" si="0"/>
        <v>1982</v>
      </c>
      <c r="AC1" s="54">
        <f t="shared" si="0"/>
        <v>1983</v>
      </c>
      <c r="AD1" s="54">
        <f t="shared" si="0"/>
        <v>1984</v>
      </c>
      <c r="AE1" s="54">
        <f t="shared" si="0"/>
        <v>1985</v>
      </c>
      <c r="AF1" s="54">
        <f t="shared" si="0"/>
        <v>1986</v>
      </c>
      <c r="AG1" s="54">
        <f t="shared" si="0"/>
        <v>1987</v>
      </c>
      <c r="AH1" s="54">
        <f t="shared" si="0"/>
        <v>1988</v>
      </c>
      <c r="AI1" s="54">
        <f t="shared" si="0"/>
        <v>1989</v>
      </c>
      <c r="AJ1" s="54">
        <f t="shared" si="0"/>
        <v>1990</v>
      </c>
      <c r="AK1" s="54">
        <f t="shared" si="0"/>
        <v>1991</v>
      </c>
      <c r="AL1" s="54">
        <f t="shared" si="0"/>
        <v>1992</v>
      </c>
      <c r="AM1" s="54">
        <f t="shared" si="0"/>
        <v>1993</v>
      </c>
      <c r="AN1" s="54">
        <f t="shared" si="0"/>
        <v>1994</v>
      </c>
      <c r="AO1" s="54">
        <f t="shared" si="0"/>
        <v>1995</v>
      </c>
      <c r="AP1" s="54">
        <f t="shared" si="0"/>
        <v>1996</v>
      </c>
      <c r="AQ1" s="54">
        <f t="shared" si="0"/>
        <v>1997</v>
      </c>
      <c r="AR1" s="54">
        <f t="shared" si="0"/>
        <v>1998</v>
      </c>
      <c r="AS1" s="54">
        <f t="shared" si="0"/>
        <v>1999</v>
      </c>
      <c r="AT1" s="54">
        <f t="shared" si="0"/>
        <v>2000</v>
      </c>
      <c r="AU1" s="54">
        <f t="shared" si="0"/>
        <v>2001</v>
      </c>
      <c r="AV1" s="54">
        <f t="shared" si="0"/>
        <v>2002</v>
      </c>
      <c r="AW1" s="54">
        <f t="shared" ref="AW1" si="1">AV1+1</f>
        <v>2003</v>
      </c>
      <c r="AX1" s="54">
        <f t="shared" ref="AX1" si="2">AW1+1</f>
        <v>2004</v>
      </c>
      <c r="AY1" s="54">
        <f t="shared" ref="AY1" si="3">AX1+1</f>
        <v>2005</v>
      </c>
      <c r="AZ1" s="54">
        <f t="shared" ref="AZ1" si="4">AY1+1</f>
        <v>2006</v>
      </c>
      <c r="BA1" s="54">
        <f t="shared" ref="BA1" si="5">AZ1+1</f>
        <v>2007</v>
      </c>
      <c r="BB1" s="54">
        <f t="shared" ref="BB1" si="6">BA1+1</f>
        <v>2008</v>
      </c>
      <c r="BC1" s="54">
        <f t="shared" ref="BC1" si="7">BB1+1</f>
        <v>2009</v>
      </c>
    </row>
    <row r="2" spans="1:55">
      <c r="A2">
        <f>VLOOKUP(C2,SelectCntr!$A$2:$C$52,3,0)</f>
        <v>3</v>
      </c>
      <c r="B2" s="6" t="str">
        <f>'q-AreaHarv'!B2</f>
        <v>Angola</v>
      </c>
      <c r="C2" s="6">
        <f>'q-AreaHarv'!C2</f>
        <v>7</v>
      </c>
      <c r="D2" s="6" t="str">
        <f>'q-AreaHarv'!D2</f>
        <v>Angola</v>
      </c>
      <c r="E2" s="69" t="s">
        <v>227</v>
      </c>
      <c r="F2" s="6" t="s">
        <v>228</v>
      </c>
      <c r="G2" s="6">
        <f>'q-AreaHarv'!G2+'q-PermP'!G2*1000</f>
        <v>55750375</v>
      </c>
      <c r="H2" s="6">
        <f>'q-AreaHarv'!H2+'q-PermP'!H2*1000</f>
        <v>55961797</v>
      </c>
      <c r="I2" s="6">
        <f>'q-AreaHarv'!I2+'q-PermP'!I2*1000</f>
        <v>55961838</v>
      </c>
      <c r="J2" s="6">
        <f>'q-AreaHarv'!J2+'q-PermP'!J2*1000</f>
        <v>55966200</v>
      </c>
      <c r="K2" s="6">
        <f>'q-AreaHarv'!K2+'q-PermP'!K2*1000</f>
        <v>55950564</v>
      </c>
      <c r="L2" s="6">
        <f>'q-AreaHarv'!L2+'q-PermP'!L2*1000</f>
        <v>55986697</v>
      </c>
      <c r="M2" s="6">
        <f>'q-AreaHarv'!M2+'q-PermP'!M2*1000</f>
        <v>56015949</v>
      </c>
      <c r="N2" s="6">
        <f>'q-AreaHarv'!N2+'q-PermP'!N2*1000</f>
        <v>56042927</v>
      </c>
      <c r="O2" s="6">
        <f>'q-AreaHarv'!O2+'q-PermP'!O2*1000</f>
        <v>56129923</v>
      </c>
      <c r="P2" s="6">
        <f>'q-AreaHarv'!P2+'q-PermP'!P2*1000</f>
        <v>56053475</v>
      </c>
      <c r="Q2" s="6">
        <f>'q-AreaHarv'!Q2+'q-PermP'!Q2*1000</f>
        <v>56092275</v>
      </c>
      <c r="R2" s="6">
        <f>'q-AreaHarv'!R2+'q-PermP'!R2*1000</f>
        <v>56075870</v>
      </c>
      <c r="S2" s="6">
        <f>'q-AreaHarv'!S2+'q-PermP'!S2*1000</f>
        <v>56142870</v>
      </c>
      <c r="T2" s="6">
        <f>'q-AreaHarv'!T2+'q-PermP'!T2*1000</f>
        <v>56118170</v>
      </c>
      <c r="U2" s="6">
        <f>'q-AreaHarv'!U2+'q-PermP'!U2*1000</f>
        <v>55888200</v>
      </c>
      <c r="V2" s="6">
        <f>'q-AreaHarv'!V2+'q-PermP'!V2*1000</f>
        <v>55716000</v>
      </c>
      <c r="W2" s="6">
        <f>'q-AreaHarv'!W2+'q-PermP'!W2*1000</f>
        <v>55698600</v>
      </c>
      <c r="X2" s="6">
        <f>'q-AreaHarv'!X2+'q-PermP'!X2*1000</f>
        <v>55689700</v>
      </c>
      <c r="Y2" s="6">
        <f>'q-AreaHarv'!Y2+'q-PermP'!Y2*1000</f>
        <v>55663200</v>
      </c>
      <c r="Z2" s="6">
        <f>'q-AreaHarv'!Z2+'q-PermP'!Z2*1000</f>
        <v>55595700</v>
      </c>
      <c r="AA2" s="6">
        <f>'q-AreaHarv'!AA2+'q-PermP'!AA2*1000</f>
        <v>55544300</v>
      </c>
      <c r="AB2" s="6">
        <f>'q-AreaHarv'!AB2+'q-PermP'!AB2*1000</f>
        <v>55581800</v>
      </c>
      <c r="AC2" s="6">
        <f>'q-AreaHarv'!AC2+'q-PermP'!AC2*1000</f>
        <v>55597700</v>
      </c>
      <c r="AD2" s="6">
        <f>'q-AreaHarv'!AD2+'q-PermP'!AD2*1000</f>
        <v>55617700</v>
      </c>
      <c r="AE2" s="6">
        <f>'q-AreaHarv'!AE2+'q-PermP'!AE2*1000</f>
        <v>55636800</v>
      </c>
      <c r="AF2" s="6">
        <f>'q-AreaHarv'!AF2+'q-PermP'!AF2*1000</f>
        <v>55876000</v>
      </c>
      <c r="AG2" s="6">
        <f>'q-AreaHarv'!AG2+'q-PermP'!AG2*1000</f>
        <v>55942000</v>
      </c>
      <c r="AH2" s="6">
        <f>'q-AreaHarv'!AH2+'q-PermP'!AH2*1000</f>
        <v>55945700</v>
      </c>
      <c r="AI2" s="6">
        <f>'q-AreaHarv'!AI2+'q-PermP'!AI2*1000</f>
        <v>55925650</v>
      </c>
      <c r="AJ2" s="6">
        <f>'q-AreaHarv'!AJ2+'q-PermP'!AJ2*1000</f>
        <v>55670689</v>
      </c>
      <c r="AK2" s="6">
        <f>'q-AreaHarv'!AK2+'q-PermP'!AK2*1000</f>
        <v>55773139</v>
      </c>
      <c r="AL2" s="6">
        <f>'q-AreaHarv'!AL2+'q-PermP'!AL2*1000</f>
        <v>55937712</v>
      </c>
      <c r="AM2" s="6">
        <f>'q-AreaHarv'!AM2+'q-PermP'!AM2*1000</f>
        <v>56123103</v>
      </c>
      <c r="AN2" s="6">
        <f>'q-AreaHarv'!AN2+'q-PermP'!AN2*1000</f>
        <v>56001280</v>
      </c>
      <c r="AO2" s="6">
        <f>'q-AreaHarv'!AO2+'q-PermP'!AO2*1000</f>
        <v>55817130</v>
      </c>
      <c r="AP2" s="6">
        <f>'q-AreaHarv'!AP2+'q-PermP'!AP2*1000</f>
        <v>55809112</v>
      </c>
      <c r="AQ2" s="6">
        <f>'q-AreaHarv'!AQ2+'q-PermP'!AQ2*1000</f>
        <v>55847635</v>
      </c>
      <c r="AR2" s="6">
        <f>'q-AreaHarv'!AR2+'q-PermP'!AR2*1000</f>
        <v>56026609</v>
      </c>
      <c r="AS2" s="6">
        <f>'q-AreaHarv'!AS2+'q-PermP'!AS2*1000</f>
        <v>55919215</v>
      </c>
      <c r="AT2" s="6">
        <f>'q-AreaHarv'!AT2+'q-PermP'!AT2*1000</f>
        <v>56020342</v>
      </c>
      <c r="AU2" s="6">
        <f>'q-AreaHarv'!AU2+'q-PermP'!AU2*1000</f>
        <v>56175017</v>
      </c>
      <c r="AV2" s="6">
        <f>'q-AreaHarv'!AV2+'q-PermP'!AV2*1000</f>
        <v>56403537</v>
      </c>
      <c r="AW2" s="6">
        <f>'q-AreaHarv'!AW2+'q-PermP'!AW2*1000</f>
        <v>56637574</v>
      </c>
      <c r="AX2" s="6">
        <f>'q-AreaHarv'!AX2+'q-PermP'!AX2*1000</f>
        <v>57110958</v>
      </c>
      <c r="AY2" s="6">
        <f>'q-AreaHarv'!AY2+'q-PermP'!AY2*1000</f>
        <v>57290556</v>
      </c>
      <c r="AZ2" s="6">
        <f>'q-AreaHarv'!AZ2+'q-PermP'!AZ2*1000</f>
        <v>57233892</v>
      </c>
      <c r="BA2" s="6">
        <f>'q-AreaHarv'!BA2+'q-PermP'!BA2*1000</f>
        <v>57465581</v>
      </c>
      <c r="BB2" s="6">
        <f>'q-AreaHarv'!BB2+'q-PermP'!BB2*1000</f>
        <v>56747108</v>
      </c>
      <c r="BC2" s="6">
        <f>'q-AreaHarv'!BC2+'q-PermP'!BC2*1000</f>
        <v>58240711</v>
      </c>
    </row>
    <row r="3" spans="1:55">
      <c r="A3">
        <f>VLOOKUP(C3,SelectCntr!$A$2:$C$52,3,0)</f>
        <v>3</v>
      </c>
      <c r="B3" s="6" t="str">
        <f>'q-AreaHarv'!B3</f>
        <v>Botswana</v>
      </c>
      <c r="C3" s="6">
        <f>'q-AreaHarv'!C3</f>
        <v>20</v>
      </c>
      <c r="D3" s="6" t="str">
        <f>'q-AreaHarv'!D3</f>
        <v>Botswana</v>
      </c>
      <c r="E3" s="69" t="s">
        <v>227</v>
      </c>
      <c r="F3" s="6" t="s">
        <v>228</v>
      </c>
      <c r="G3" s="6">
        <f>'q-AreaHarv'!G3+'q-PermP'!G3*1000</f>
        <v>25819341</v>
      </c>
      <c r="H3" s="6">
        <f>'q-AreaHarv'!H3+'q-PermP'!H3*1000</f>
        <v>25680924</v>
      </c>
      <c r="I3" s="6">
        <f>'q-AreaHarv'!I3+'q-PermP'!I3*1000</f>
        <v>25681200</v>
      </c>
      <c r="J3" s="6">
        <f>'q-AreaHarv'!J3+'q-PermP'!J3*1000</f>
        <v>25674232</v>
      </c>
      <c r="K3" s="6">
        <f>'q-AreaHarv'!K3+'q-PermP'!K3*1000</f>
        <v>25666149</v>
      </c>
      <c r="L3" s="6">
        <f>'q-AreaHarv'!L3+'q-PermP'!L3*1000</f>
        <v>25712750</v>
      </c>
      <c r="M3" s="6">
        <f>'q-AreaHarv'!M3+'q-PermP'!M3*1000</f>
        <v>25840852</v>
      </c>
      <c r="N3" s="6">
        <f>'q-AreaHarv'!N3+'q-PermP'!N3*1000</f>
        <v>25735275</v>
      </c>
      <c r="O3" s="6">
        <f>'q-AreaHarv'!O3+'q-PermP'!O3*1000</f>
        <v>25798197</v>
      </c>
      <c r="P3" s="6">
        <f>'q-AreaHarv'!P3+'q-PermP'!P3*1000</f>
        <v>25818659</v>
      </c>
      <c r="Q3" s="6">
        <f>'q-AreaHarv'!Q3+'q-PermP'!Q3*1000</f>
        <v>25859124</v>
      </c>
      <c r="R3" s="6">
        <f>'q-AreaHarv'!R3+'q-PermP'!R3*1000</f>
        <v>25726649</v>
      </c>
      <c r="S3" s="6">
        <f>'q-AreaHarv'!S3+'q-PermP'!S3*1000</f>
        <v>25768390</v>
      </c>
      <c r="T3" s="6">
        <f>'q-AreaHarv'!T3+'q-PermP'!T3*1000</f>
        <v>25803410</v>
      </c>
      <c r="U3" s="6">
        <f>'q-AreaHarv'!U3+'q-PermP'!U3*1000</f>
        <v>25800270</v>
      </c>
      <c r="V3" s="6">
        <f>'q-AreaHarv'!V3+'q-PermP'!V3*1000</f>
        <v>25842230</v>
      </c>
      <c r="W3" s="6">
        <f>'q-AreaHarv'!W3+'q-PermP'!W3*1000</f>
        <v>25830670</v>
      </c>
      <c r="X3" s="6">
        <f>'q-AreaHarv'!X3+'q-PermP'!X3*1000</f>
        <v>25781130</v>
      </c>
      <c r="Y3" s="6">
        <f>'q-AreaHarv'!Y3+'q-PermP'!Y3*1000</f>
        <v>25724880</v>
      </c>
      <c r="Z3" s="6">
        <f>'q-AreaHarv'!Z3+'q-PermP'!Z3*1000</f>
        <v>25847580</v>
      </c>
      <c r="AA3" s="6">
        <f>'q-AreaHarv'!AA3+'q-PermP'!AA3*1000</f>
        <v>25847680</v>
      </c>
      <c r="AB3" s="6">
        <f>'q-AreaHarv'!AB3+'q-PermP'!AB3*1000</f>
        <v>25713801</v>
      </c>
      <c r="AC3" s="6">
        <f>'q-AreaHarv'!AC3+'q-PermP'!AC3*1000</f>
        <v>25708340</v>
      </c>
      <c r="AD3" s="6">
        <f>'q-AreaHarv'!AD3+'q-PermP'!AD3*1000</f>
        <v>25710340</v>
      </c>
      <c r="AE3" s="6">
        <f>'q-AreaHarv'!AE3+'q-PermP'!AE3*1000</f>
        <v>25748940</v>
      </c>
      <c r="AF3" s="6">
        <f>'q-AreaHarv'!AF3+'q-PermP'!AF3*1000</f>
        <v>25764340</v>
      </c>
      <c r="AG3" s="6">
        <f>'q-AreaHarv'!AG3+'q-PermP'!AG3*1000</f>
        <v>25772890</v>
      </c>
      <c r="AH3" s="6">
        <f>'q-AreaHarv'!AH3+'q-PermP'!AH3*1000</f>
        <v>25933790</v>
      </c>
      <c r="AI3" s="6">
        <f>'q-AreaHarv'!AI3+'q-PermP'!AI3*1000</f>
        <v>25914790</v>
      </c>
      <c r="AJ3" s="6">
        <f>'q-AreaHarv'!AJ3+'q-PermP'!AJ3*1000</f>
        <v>25854246</v>
      </c>
      <c r="AK3" s="6">
        <f>'q-AreaHarv'!AK3+'q-PermP'!AK3*1000</f>
        <v>25787826</v>
      </c>
      <c r="AL3" s="6">
        <f>'q-AreaHarv'!AL3+'q-PermP'!AL3*1000</f>
        <v>25727106</v>
      </c>
      <c r="AM3" s="6">
        <f>'q-AreaHarv'!AM3+'q-PermP'!AM3*1000</f>
        <v>25752198</v>
      </c>
      <c r="AN3" s="6">
        <f>'q-AreaHarv'!AN3+'q-PermP'!AN3*1000</f>
        <v>25899254</v>
      </c>
      <c r="AO3" s="6">
        <f>'q-AreaHarv'!AO3+'q-PermP'!AO3*1000</f>
        <v>25787083</v>
      </c>
      <c r="AP3" s="6">
        <f>'q-AreaHarv'!AP3+'q-PermP'!AP3*1000</f>
        <v>25928316</v>
      </c>
      <c r="AQ3" s="6">
        <f>'q-AreaHarv'!AQ3+'q-PermP'!AQ3*1000</f>
        <v>25812399</v>
      </c>
      <c r="AR3" s="6">
        <f>'q-AreaHarv'!AR3+'q-PermP'!AR3*1000</f>
        <v>25715709</v>
      </c>
      <c r="AS3" s="6">
        <f>'q-AreaHarv'!AS3+'q-PermP'!AS3*1000</f>
        <v>25739171</v>
      </c>
      <c r="AT3" s="6">
        <f>'q-AreaHarv'!AT3+'q-PermP'!AT3*1000</f>
        <v>25831806</v>
      </c>
      <c r="AU3" s="6">
        <f>'q-AreaHarv'!AU3+'q-PermP'!AU3*1000</f>
        <v>25757134</v>
      </c>
      <c r="AV3" s="6">
        <f>'q-AreaHarv'!AV3+'q-PermP'!AV3*1000</f>
        <v>25758882</v>
      </c>
      <c r="AW3" s="6">
        <f>'q-AreaHarv'!AW3+'q-PermP'!AW3*1000</f>
        <v>25691796</v>
      </c>
      <c r="AX3" s="6">
        <f>'q-AreaHarv'!AX3+'q-PermP'!AX3*1000</f>
        <v>25699862</v>
      </c>
      <c r="AY3" s="6">
        <f>'q-AreaHarv'!AY3+'q-PermP'!AY3*1000</f>
        <v>25705203</v>
      </c>
      <c r="AZ3" s="6">
        <f>'q-AreaHarv'!AZ3+'q-PermP'!AZ3*1000</f>
        <v>25733154</v>
      </c>
      <c r="BA3" s="6">
        <f>'q-AreaHarv'!BA3+'q-PermP'!BA3*1000</f>
        <v>25714360</v>
      </c>
      <c r="BB3" s="6">
        <f>'q-AreaHarv'!BB3+'q-PermP'!BB3*1000</f>
        <v>25733666</v>
      </c>
      <c r="BC3" s="6">
        <f>'q-AreaHarv'!BC3+'q-PermP'!BC3*1000</f>
        <v>25750542</v>
      </c>
    </row>
    <row r="4" spans="1:55">
      <c r="A4">
        <f>VLOOKUP(C4,SelectCntr!$A$2:$C$52,3,0)</f>
        <v>2</v>
      </c>
      <c r="B4" s="6" t="str">
        <f>'q-AreaHarv'!B4</f>
        <v>Burundi</v>
      </c>
      <c r="C4" s="6">
        <f>'q-AreaHarv'!C4</f>
        <v>29</v>
      </c>
      <c r="D4" s="6" t="str">
        <f>'q-AreaHarv'!D4</f>
        <v>Burundi</v>
      </c>
      <c r="E4" s="69" t="s">
        <v>227</v>
      </c>
      <c r="F4" s="6" t="s">
        <v>228</v>
      </c>
      <c r="G4" s="6">
        <f>'q-AreaHarv'!G4+'q-PermP'!G4*1000</f>
        <v>1453929</v>
      </c>
      <c r="H4" s="6">
        <f>'q-AreaHarv'!H4+'q-PermP'!H4*1000</f>
        <v>1429436</v>
      </c>
      <c r="I4" s="6">
        <f>'q-AreaHarv'!I4+'q-PermP'!I4*1000</f>
        <v>1447958</v>
      </c>
      <c r="J4" s="6">
        <f>'q-AreaHarv'!J4+'q-PermP'!J4*1000</f>
        <v>1472295</v>
      </c>
      <c r="K4" s="6">
        <f>'q-AreaHarv'!K4+'q-PermP'!K4*1000</f>
        <v>1488403</v>
      </c>
      <c r="L4" s="6">
        <f>'q-AreaHarv'!L4+'q-PermP'!L4*1000</f>
        <v>1495293</v>
      </c>
      <c r="M4" s="6">
        <f>'q-AreaHarv'!M4+'q-PermP'!M4*1000</f>
        <v>1521566</v>
      </c>
      <c r="N4" s="6">
        <f>'q-AreaHarv'!N4+'q-PermP'!N4*1000</f>
        <v>1535876</v>
      </c>
      <c r="O4" s="6">
        <f>'q-AreaHarv'!O4+'q-PermP'!O4*1000</f>
        <v>1518609</v>
      </c>
      <c r="P4" s="6">
        <f>'q-AreaHarv'!P4+'q-PermP'!P4*1000</f>
        <v>1564014</v>
      </c>
      <c r="Q4" s="6">
        <f>'q-AreaHarv'!Q4+'q-PermP'!Q4*1000</f>
        <v>1607581</v>
      </c>
      <c r="R4" s="6">
        <f>'q-AreaHarv'!R4+'q-PermP'!R4*1000</f>
        <v>1598954</v>
      </c>
      <c r="S4" s="6">
        <f>'q-AreaHarv'!S4+'q-PermP'!S4*1000</f>
        <v>1686529</v>
      </c>
      <c r="T4" s="6">
        <f>'q-AreaHarv'!T4+'q-PermP'!T4*1000</f>
        <v>1640857</v>
      </c>
      <c r="U4" s="6">
        <f>'q-AreaHarv'!U4+'q-PermP'!U4*1000</f>
        <v>1755791</v>
      </c>
      <c r="V4" s="6">
        <f>'q-AreaHarv'!V4+'q-PermP'!V4*1000</f>
        <v>1794010</v>
      </c>
      <c r="W4" s="6">
        <f>'q-AreaHarv'!W4+'q-PermP'!W4*1000</f>
        <v>1829151</v>
      </c>
      <c r="X4" s="6">
        <f>'q-AreaHarv'!X4+'q-PermP'!X4*1000</f>
        <v>1804802</v>
      </c>
      <c r="Y4" s="6">
        <f>'q-AreaHarv'!Y4+'q-PermP'!Y4*1000</f>
        <v>1846465</v>
      </c>
      <c r="Z4" s="6">
        <f>'q-AreaHarv'!Z4+'q-PermP'!Z4*1000</f>
        <v>1909584</v>
      </c>
      <c r="AA4" s="6">
        <f>'q-AreaHarv'!AA4+'q-PermP'!AA4*1000</f>
        <v>1906944</v>
      </c>
      <c r="AB4" s="6">
        <f>'q-AreaHarv'!AB4+'q-PermP'!AB4*1000</f>
        <v>1938084</v>
      </c>
      <c r="AC4" s="6">
        <f>'q-AreaHarv'!AC4+'q-PermP'!AC4*1000</f>
        <v>1937995</v>
      </c>
      <c r="AD4" s="6">
        <f>'q-AreaHarv'!AD4+'q-PermP'!AD4*1000</f>
        <v>1879244</v>
      </c>
      <c r="AE4" s="6">
        <f>'q-AreaHarv'!AE4+'q-PermP'!AE4*1000</f>
        <v>2009739</v>
      </c>
      <c r="AF4" s="6">
        <f>'q-AreaHarv'!AF4+'q-PermP'!AF4*1000</f>
        <v>2040791</v>
      </c>
      <c r="AG4" s="6">
        <f>'q-AreaHarv'!AG4+'q-PermP'!AG4*1000</f>
        <v>2059392</v>
      </c>
      <c r="AH4" s="6">
        <f>'q-AreaHarv'!AH4+'q-PermP'!AH4*1000</f>
        <v>2075712</v>
      </c>
      <c r="AI4" s="6">
        <f>'q-AreaHarv'!AI4+'q-PermP'!AI4*1000</f>
        <v>1974937</v>
      </c>
      <c r="AJ4" s="6">
        <f>'q-AreaHarv'!AJ4+'q-PermP'!AJ4*1000</f>
        <v>1981847</v>
      </c>
      <c r="AK4" s="6">
        <f>'q-AreaHarv'!AK4+'q-PermP'!AK4*1000</f>
        <v>2037764</v>
      </c>
      <c r="AL4" s="6">
        <f>'q-AreaHarv'!AL4+'q-PermP'!AL4*1000</f>
        <v>2055534</v>
      </c>
      <c r="AM4" s="6">
        <f>'q-AreaHarv'!AM4+'q-PermP'!AM4*1000</f>
        <v>2017925</v>
      </c>
      <c r="AN4" s="6">
        <f>'q-AreaHarv'!AN4+'q-PermP'!AN4*1000</f>
        <v>1871973</v>
      </c>
      <c r="AO4" s="6">
        <f>'q-AreaHarv'!AO4+'q-PermP'!AO4*1000</f>
        <v>1926364</v>
      </c>
      <c r="AP4" s="6">
        <f>'q-AreaHarv'!AP4+'q-PermP'!AP4*1000</f>
        <v>2002201</v>
      </c>
      <c r="AQ4" s="6">
        <f>'q-AreaHarv'!AQ4+'q-PermP'!AQ4*1000</f>
        <v>2050320</v>
      </c>
      <c r="AR4" s="6">
        <f>'q-AreaHarv'!AR4+'q-PermP'!AR4*1000</f>
        <v>2078301</v>
      </c>
      <c r="AS4" s="6">
        <f>'q-AreaHarv'!AS4+'q-PermP'!AS4*1000</f>
        <v>2032100</v>
      </c>
      <c r="AT4" s="6">
        <f>'q-AreaHarv'!AT4+'q-PermP'!AT4*1000</f>
        <v>2059525</v>
      </c>
      <c r="AU4" s="6">
        <f>'q-AreaHarv'!AU4+'q-PermP'!AU4*1000</f>
        <v>2117088</v>
      </c>
      <c r="AV4" s="6">
        <f>'q-AreaHarv'!AV4+'q-PermP'!AV4*1000</f>
        <v>2177022</v>
      </c>
      <c r="AW4" s="6">
        <f>'q-AreaHarv'!AW4+'q-PermP'!AW4*1000</f>
        <v>2169168</v>
      </c>
      <c r="AX4" s="6">
        <f>'q-AreaHarv'!AX4+'q-PermP'!AX4*1000</f>
        <v>2175548</v>
      </c>
      <c r="AY4" s="6">
        <f>'q-AreaHarv'!AY4+'q-PermP'!AY4*1000</f>
        <v>2174832</v>
      </c>
      <c r="AZ4" s="6">
        <f>'q-AreaHarv'!AZ4+'q-PermP'!AZ4*1000</f>
        <v>2111865</v>
      </c>
      <c r="BA4" s="6">
        <f>'q-AreaHarv'!BA4+'q-PermP'!BA4*1000</f>
        <v>2073365</v>
      </c>
      <c r="BB4" s="6">
        <f>'q-AreaHarv'!BB4+'q-PermP'!BB4*1000</f>
        <v>2070263</v>
      </c>
      <c r="BC4" s="6">
        <f>'q-AreaHarv'!BC4+'q-PermP'!BC4*1000</f>
        <v>1933573</v>
      </c>
    </row>
    <row r="5" spans="1:55">
      <c r="A5">
        <f>VLOOKUP(C5,SelectCntr!$A$2:$C$52,3,0)</f>
        <v>1</v>
      </c>
      <c r="B5" s="6" t="str">
        <f>'q-AreaHarv'!B5</f>
        <v>Cameroon</v>
      </c>
      <c r="C5" s="6">
        <f>'q-AreaHarv'!C5</f>
        <v>32</v>
      </c>
      <c r="D5" s="6" t="str">
        <f>'q-AreaHarv'!D5</f>
        <v>Cameroon</v>
      </c>
      <c r="E5" s="69" t="s">
        <v>227</v>
      </c>
      <c r="F5" s="6" t="s">
        <v>228</v>
      </c>
      <c r="G5" s="6">
        <f>'q-AreaHarv'!G5+'q-PermP'!G5*1000</f>
        <v>4148746</v>
      </c>
      <c r="H5" s="6">
        <f>'q-AreaHarv'!H5+'q-PermP'!H5*1000</f>
        <v>4295008</v>
      </c>
      <c r="I5" s="6">
        <f>'q-AreaHarv'!I5+'q-PermP'!I5*1000</f>
        <v>4452271</v>
      </c>
      <c r="J5" s="6">
        <f>'q-AreaHarv'!J5+'q-PermP'!J5*1000</f>
        <v>4422997</v>
      </c>
      <c r="K5" s="6">
        <f>'q-AreaHarv'!K5+'q-PermP'!K5*1000</f>
        <v>4397471</v>
      </c>
      <c r="L5" s="6">
        <f>'q-AreaHarv'!L5+'q-PermP'!L5*1000</f>
        <v>4457054</v>
      </c>
      <c r="M5" s="6">
        <f>'q-AreaHarv'!M5+'q-PermP'!M5*1000</f>
        <v>4613639</v>
      </c>
      <c r="N5" s="6">
        <f>'q-AreaHarv'!N5+'q-PermP'!N5*1000</f>
        <v>4651735</v>
      </c>
      <c r="O5" s="6">
        <f>'q-AreaHarv'!O5+'q-PermP'!O5*1000</f>
        <v>4744985</v>
      </c>
      <c r="P5" s="6">
        <f>'q-AreaHarv'!P5+'q-PermP'!P5*1000</f>
        <v>4855459</v>
      </c>
      <c r="Q5" s="6">
        <f>'q-AreaHarv'!Q5+'q-PermP'!Q5*1000</f>
        <v>5030386</v>
      </c>
      <c r="R5" s="6">
        <f>'q-AreaHarv'!R5+'q-PermP'!R5*1000</f>
        <v>4942391</v>
      </c>
      <c r="S5" s="6">
        <f>'q-AreaHarv'!S5+'q-PermP'!S5*1000</f>
        <v>5059405</v>
      </c>
      <c r="T5" s="6">
        <f>'q-AreaHarv'!T5+'q-PermP'!T5*1000</f>
        <v>5193933</v>
      </c>
      <c r="U5" s="6">
        <f>'q-AreaHarv'!U5+'q-PermP'!U5*1000</f>
        <v>5366555</v>
      </c>
      <c r="V5" s="6">
        <f>'q-AreaHarv'!V5+'q-PermP'!V5*1000</f>
        <v>5272362</v>
      </c>
      <c r="W5" s="6">
        <f>'q-AreaHarv'!W5+'q-PermP'!W5*1000</f>
        <v>5315342</v>
      </c>
      <c r="X5" s="6">
        <f>'q-AreaHarv'!X5+'q-PermP'!X5*1000</f>
        <v>5354695</v>
      </c>
      <c r="Y5" s="6">
        <f>'q-AreaHarv'!Y5+'q-PermP'!Y5*1000</f>
        <v>5348748</v>
      </c>
      <c r="Z5" s="6">
        <f>'q-AreaHarv'!Z5+'q-PermP'!Z5*1000</f>
        <v>5377787</v>
      </c>
      <c r="AA5" s="6">
        <f>'q-AreaHarv'!AA5+'q-PermP'!AA5*1000</f>
        <v>5255765</v>
      </c>
      <c r="AB5" s="6">
        <f>'q-AreaHarv'!AB5+'q-PermP'!AB5*1000</f>
        <v>5419291</v>
      </c>
      <c r="AC5" s="6">
        <f>'q-AreaHarv'!AC5+'q-PermP'!AC5*1000</f>
        <v>5455254</v>
      </c>
      <c r="AD5" s="6">
        <f>'q-AreaHarv'!AD5+'q-PermP'!AD5*1000</f>
        <v>4989338</v>
      </c>
      <c r="AE5" s="6">
        <f>'q-AreaHarv'!AE5+'q-PermP'!AE5*1000</f>
        <v>5233722</v>
      </c>
      <c r="AF5" s="6">
        <f>'q-AreaHarv'!AF5+'q-PermP'!AF5*1000</f>
        <v>5403179</v>
      </c>
      <c r="AG5" s="6">
        <f>'q-AreaHarv'!AG5+'q-PermP'!AG5*1000</f>
        <v>4905841</v>
      </c>
      <c r="AH5" s="6">
        <f>'q-AreaHarv'!AH5+'q-PermP'!AH5*1000</f>
        <v>5121180</v>
      </c>
      <c r="AI5" s="6">
        <f>'q-AreaHarv'!AI5+'q-PermP'!AI5*1000</f>
        <v>5074714</v>
      </c>
      <c r="AJ5" s="6">
        <f>'q-AreaHarv'!AJ5+'q-PermP'!AJ5*1000</f>
        <v>4917039</v>
      </c>
      <c r="AK5" s="6">
        <f>'q-AreaHarv'!AK5+'q-PermP'!AK5*1000</f>
        <v>5178284</v>
      </c>
      <c r="AL5" s="6">
        <f>'q-AreaHarv'!AL5+'q-PermP'!AL5*1000</f>
        <v>5338283</v>
      </c>
      <c r="AM5" s="6">
        <f>'q-AreaHarv'!AM5+'q-PermP'!AM5*1000</f>
        <v>5514186</v>
      </c>
      <c r="AN5" s="6">
        <f>'q-AreaHarv'!AN5+'q-PermP'!AN5*1000</f>
        <v>5602251</v>
      </c>
      <c r="AO5" s="6">
        <f>'q-AreaHarv'!AO5+'q-PermP'!AO5*1000</f>
        <v>5727897</v>
      </c>
      <c r="AP5" s="6">
        <f>'q-AreaHarv'!AP5+'q-PermP'!AP5*1000</f>
        <v>5698045</v>
      </c>
      <c r="AQ5" s="6">
        <f>'q-AreaHarv'!AQ5+'q-PermP'!AQ5*1000</f>
        <v>5721937</v>
      </c>
      <c r="AR5" s="6">
        <f>'q-AreaHarv'!AR5+'q-PermP'!AR5*1000</f>
        <v>5866968</v>
      </c>
      <c r="AS5" s="6">
        <f>'q-AreaHarv'!AS5+'q-PermP'!AS5*1000</f>
        <v>5355263</v>
      </c>
      <c r="AT5" s="6">
        <f>'q-AreaHarv'!AT5+'q-PermP'!AT5*1000</f>
        <v>5535656</v>
      </c>
      <c r="AU5" s="6">
        <f>'q-AreaHarv'!AU5+'q-PermP'!AU5*1000</f>
        <v>5660266</v>
      </c>
      <c r="AV5" s="6">
        <f>'q-AreaHarv'!AV5+'q-PermP'!AV5*1000</f>
        <v>5967296</v>
      </c>
      <c r="AW5" s="6">
        <f>'q-AreaHarv'!AW5+'q-PermP'!AW5*1000</f>
        <v>6275650</v>
      </c>
      <c r="AX5" s="6">
        <f>'q-AreaHarv'!AX5+'q-PermP'!AX5*1000</f>
        <v>6465590</v>
      </c>
      <c r="AY5" s="6">
        <f>'q-AreaHarv'!AY5+'q-PermP'!AY5*1000</f>
        <v>6515555</v>
      </c>
      <c r="AZ5" s="6">
        <f>'q-AreaHarv'!AZ5+'q-PermP'!AZ5*1000</f>
        <v>6617151</v>
      </c>
      <c r="BA5" s="6">
        <f>'q-AreaHarv'!BA5+'q-PermP'!BA5*1000</f>
        <v>6511965</v>
      </c>
      <c r="BB5" s="6">
        <f>'q-AreaHarv'!BB5+'q-PermP'!BB5*1000</f>
        <v>6621532</v>
      </c>
      <c r="BC5" s="6">
        <f>'q-AreaHarv'!BC5+'q-PermP'!BC5*1000</f>
        <v>6812558</v>
      </c>
    </row>
    <row r="6" spans="1:55">
      <c r="A6">
        <f>VLOOKUP(C6,SelectCntr!$A$2:$C$52,3,0)</f>
        <v>1</v>
      </c>
      <c r="B6" s="6" t="str">
        <f>'q-AreaHarv'!B6</f>
        <v>Cape Verde</v>
      </c>
      <c r="C6" s="6">
        <f>'q-AreaHarv'!C6</f>
        <v>35</v>
      </c>
      <c r="D6" s="6" t="str">
        <f>'q-AreaHarv'!D6</f>
        <v>Cape Verde</v>
      </c>
      <c r="E6" s="69" t="s">
        <v>227</v>
      </c>
      <c r="F6" s="6" t="s">
        <v>228</v>
      </c>
      <c r="G6" s="6">
        <f>'q-AreaHarv'!G6+'q-PermP'!G6*1000</f>
        <v>73375</v>
      </c>
      <c r="H6" s="6">
        <f>'q-AreaHarv'!H6+'q-PermP'!H6*1000</f>
        <v>73685</v>
      </c>
      <c r="I6" s="6">
        <f>'q-AreaHarv'!I6+'q-PermP'!I6*1000</f>
        <v>74140</v>
      </c>
      <c r="J6" s="6">
        <f>'q-AreaHarv'!J6+'q-PermP'!J6*1000</f>
        <v>73025</v>
      </c>
      <c r="K6" s="6">
        <f>'q-AreaHarv'!K6+'q-PermP'!K6*1000</f>
        <v>87985</v>
      </c>
      <c r="L6" s="6">
        <f>'q-AreaHarv'!L6+'q-PermP'!L6*1000</f>
        <v>91435</v>
      </c>
      <c r="M6" s="6">
        <f>'q-AreaHarv'!M6+'q-PermP'!M6*1000</f>
        <v>94588</v>
      </c>
      <c r="N6" s="6">
        <f>'q-AreaHarv'!N6+'q-PermP'!N6*1000</f>
        <v>61815</v>
      </c>
      <c r="O6" s="6">
        <f>'q-AreaHarv'!O6+'q-PermP'!O6*1000</f>
        <v>54896</v>
      </c>
      <c r="P6" s="6">
        <f>'q-AreaHarv'!P6+'q-PermP'!P6*1000</f>
        <v>38672</v>
      </c>
      <c r="Q6" s="6">
        <f>'q-AreaHarv'!Q6+'q-PermP'!Q6*1000</f>
        <v>37212</v>
      </c>
      <c r="R6" s="6">
        <f>'q-AreaHarv'!R6+'q-PermP'!R6*1000</f>
        <v>36554</v>
      </c>
      <c r="S6" s="6">
        <f>'q-AreaHarv'!S6+'q-PermP'!S6*1000</f>
        <v>35328</v>
      </c>
      <c r="T6" s="6">
        <f>'q-AreaHarv'!T6+'q-PermP'!T6*1000</f>
        <v>40440</v>
      </c>
      <c r="U6" s="6">
        <f>'q-AreaHarv'!U6+'q-PermP'!U6*1000</f>
        <v>42940</v>
      </c>
      <c r="V6" s="6">
        <f>'q-AreaHarv'!V6+'q-PermP'!V6*1000</f>
        <v>47632</v>
      </c>
      <c r="W6" s="6">
        <f>'q-AreaHarv'!W6+'q-PermP'!W6*1000</f>
        <v>37280</v>
      </c>
      <c r="X6" s="6">
        <f>'q-AreaHarv'!X6+'q-PermP'!X6*1000</f>
        <v>41055</v>
      </c>
      <c r="Y6" s="6">
        <f>'q-AreaHarv'!Y6+'q-PermP'!Y6*1000</f>
        <v>58090</v>
      </c>
      <c r="Z6" s="6">
        <f>'q-AreaHarv'!Z6+'q-PermP'!Z6*1000</f>
        <v>69895</v>
      </c>
      <c r="AA6" s="6">
        <f>'q-AreaHarv'!AA6+'q-PermP'!AA6*1000</f>
        <v>43835</v>
      </c>
      <c r="AB6" s="6">
        <f>'q-AreaHarv'!AB6+'q-PermP'!AB6*1000</f>
        <v>53394</v>
      </c>
      <c r="AC6" s="6">
        <f>'q-AreaHarv'!AC6+'q-PermP'!AC6*1000</f>
        <v>48492</v>
      </c>
      <c r="AD6" s="6">
        <f>'q-AreaHarv'!AD6+'q-PermP'!AD6*1000</f>
        <v>56000</v>
      </c>
      <c r="AE6" s="6">
        <f>'q-AreaHarv'!AE6+'q-PermP'!AE6*1000</f>
        <v>45598</v>
      </c>
      <c r="AF6" s="6">
        <f>'q-AreaHarv'!AF6+'q-PermP'!AF6*1000</f>
        <v>75280</v>
      </c>
      <c r="AG6" s="6">
        <f>'q-AreaHarv'!AG6+'q-PermP'!AG6*1000</f>
        <v>116930</v>
      </c>
      <c r="AH6" s="6">
        <f>'q-AreaHarv'!AH6+'q-PermP'!AH6*1000</f>
        <v>109155</v>
      </c>
      <c r="AI6" s="6">
        <f>'q-AreaHarv'!AI6+'q-PermP'!AI6*1000</f>
        <v>115598</v>
      </c>
      <c r="AJ6" s="6">
        <f>'q-AreaHarv'!AJ6+'q-PermP'!AJ6*1000</f>
        <v>111799</v>
      </c>
      <c r="AK6" s="6">
        <f>'q-AreaHarv'!AK6+'q-PermP'!AK6*1000</f>
        <v>109193</v>
      </c>
      <c r="AL6" s="6">
        <f>'q-AreaHarv'!AL6+'q-PermP'!AL6*1000</f>
        <v>104631</v>
      </c>
      <c r="AM6" s="6">
        <f>'q-AreaHarv'!AM6+'q-PermP'!AM6*1000</f>
        <v>102360</v>
      </c>
      <c r="AN6" s="6">
        <f>'q-AreaHarv'!AN6+'q-PermP'!AN6*1000</f>
        <v>103162</v>
      </c>
      <c r="AO6" s="6">
        <f>'q-AreaHarv'!AO6+'q-PermP'!AO6*1000</f>
        <v>98993</v>
      </c>
      <c r="AP6" s="6">
        <f>'q-AreaHarv'!AP6+'q-PermP'!AP6*1000</f>
        <v>100214</v>
      </c>
      <c r="AQ6" s="6">
        <f>'q-AreaHarv'!AQ6+'q-PermP'!AQ6*1000</f>
        <v>99745</v>
      </c>
      <c r="AR6" s="6">
        <f>'q-AreaHarv'!AR6+'q-PermP'!AR6*1000</f>
        <v>95738</v>
      </c>
      <c r="AS6" s="6">
        <f>'q-AreaHarv'!AS6+'q-PermP'!AS6*1000</f>
        <v>91513</v>
      </c>
      <c r="AT6" s="6">
        <f>'q-AreaHarv'!AT6+'q-PermP'!AT6*1000</f>
        <v>92791</v>
      </c>
      <c r="AU6" s="6">
        <f>'q-AreaHarv'!AU6+'q-PermP'!AU6*1000</f>
        <v>102276</v>
      </c>
      <c r="AV6" s="6">
        <f>'q-AreaHarv'!AV6+'q-PermP'!AV6*1000</f>
        <v>108944</v>
      </c>
      <c r="AW6" s="6">
        <f>'q-AreaHarv'!AW6+'q-PermP'!AW6*1000</f>
        <v>108291</v>
      </c>
      <c r="AX6" s="6">
        <f>'q-AreaHarv'!AX6+'q-PermP'!AX6*1000</f>
        <v>96792</v>
      </c>
      <c r="AY6" s="6">
        <f>'q-AreaHarv'!AY6+'q-PermP'!AY6*1000</f>
        <v>82969</v>
      </c>
      <c r="AZ6" s="6">
        <f>'q-AreaHarv'!AZ6+'q-PermP'!AZ6*1000</f>
        <v>93413</v>
      </c>
      <c r="BA6" s="6">
        <f>'q-AreaHarv'!BA6+'q-PermP'!BA6*1000</f>
        <v>87086</v>
      </c>
      <c r="BB6" s="6">
        <f>'q-AreaHarv'!BB6+'q-PermP'!BB6*1000</f>
        <v>92749</v>
      </c>
      <c r="BC6" s="6">
        <f>'q-AreaHarv'!BC6+'q-PermP'!BC6*1000</f>
        <v>80861</v>
      </c>
    </row>
    <row r="7" spans="1:55">
      <c r="A7">
        <f>VLOOKUP(C7,SelectCntr!$A$2:$C$52,3,0)</f>
        <v>1</v>
      </c>
      <c r="B7" s="6" t="str">
        <f>'q-AreaHarv'!B7</f>
        <v>Cent Afr Rep</v>
      </c>
      <c r="C7" s="6">
        <f>'q-AreaHarv'!C7</f>
        <v>37</v>
      </c>
      <c r="D7" s="6" t="str">
        <f>'q-AreaHarv'!D7</f>
        <v>Cent Afr Rep</v>
      </c>
      <c r="E7" s="69" t="s">
        <v>227</v>
      </c>
      <c r="F7" s="6" t="s">
        <v>228</v>
      </c>
      <c r="G7" s="6">
        <f>'q-AreaHarv'!G7+'q-PermP'!G7*1000</f>
        <v>3727090</v>
      </c>
      <c r="H7" s="6">
        <f>'q-AreaHarv'!H7+'q-PermP'!H7*1000</f>
        <v>3718950</v>
      </c>
      <c r="I7" s="6">
        <f>'q-AreaHarv'!I7+'q-PermP'!I7*1000</f>
        <v>3709050</v>
      </c>
      <c r="J7" s="6">
        <f>'q-AreaHarv'!J7+'q-PermP'!J7*1000</f>
        <v>3673880</v>
      </c>
      <c r="K7" s="6">
        <f>'q-AreaHarv'!K7+'q-PermP'!K7*1000</f>
        <v>3642550</v>
      </c>
      <c r="L7" s="6">
        <f>'q-AreaHarv'!L7+'q-PermP'!L7*1000</f>
        <v>3694280</v>
      </c>
      <c r="M7" s="6">
        <f>'q-AreaHarv'!M7+'q-PermP'!M7*1000</f>
        <v>3746453</v>
      </c>
      <c r="N7" s="6">
        <f>'q-AreaHarv'!N7+'q-PermP'!N7*1000</f>
        <v>3765578</v>
      </c>
      <c r="O7" s="6">
        <f>'q-AreaHarv'!O7+'q-PermP'!O7*1000</f>
        <v>3782886</v>
      </c>
      <c r="P7" s="6">
        <f>'q-AreaHarv'!P7+'q-PermP'!P7*1000</f>
        <v>3802838</v>
      </c>
      <c r="Q7" s="6">
        <f>'q-AreaHarv'!Q7+'q-PermP'!Q7*1000</f>
        <v>3825051</v>
      </c>
      <c r="R7" s="6">
        <f>'q-AreaHarv'!R7+'q-PermP'!R7*1000</f>
        <v>3853640</v>
      </c>
      <c r="S7" s="6">
        <f>'q-AreaHarv'!S7+'q-PermP'!S7*1000</f>
        <v>3881383</v>
      </c>
      <c r="T7" s="6">
        <f>'q-AreaHarv'!T7+'q-PermP'!T7*1000</f>
        <v>3966913</v>
      </c>
      <c r="U7" s="6">
        <f>'q-AreaHarv'!U7+'q-PermP'!U7*1000</f>
        <v>3899875</v>
      </c>
      <c r="V7" s="6">
        <f>'q-AreaHarv'!V7+'q-PermP'!V7*1000</f>
        <v>3910414</v>
      </c>
      <c r="W7" s="6">
        <f>'q-AreaHarv'!W7+'q-PermP'!W7*1000</f>
        <v>3907605</v>
      </c>
      <c r="X7" s="6">
        <f>'q-AreaHarv'!X7+'q-PermP'!X7*1000</f>
        <v>3855417</v>
      </c>
      <c r="Y7" s="6">
        <f>'q-AreaHarv'!Y7+'q-PermP'!Y7*1000</f>
        <v>3893245</v>
      </c>
      <c r="Z7" s="6">
        <f>'q-AreaHarv'!Z7+'q-PermP'!Z7*1000</f>
        <v>3887796</v>
      </c>
      <c r="AA7" s="6">
        <f>'q-AreaHarv'!AA7+'q-PermP'!AA7*1000</f>
        <v>3865866</v>
      </c>
      <c r="AB7" s="6">
        <f>'q-AreaHarv'!AB7+'q-PermP'!AB7*1000</f>
        <v>3845830</v>
      </c>
      <c r="AC7" s="6">
        <f>'q-AreaHarv'!AC7+'q-PermP'!AC7*1000</f>
        <v>3735272</v>
      </c>
      <c r="AD7" s="6">
        <f>'q-AreaHarv'!AD7+'q-PermP'!AD7*1000</f>
        <v>3657177</v>
      </c>
      <c r="AE7" s="6">
        <f>'q-AreaHarv'!AE7+'q-PermP'!AE7*1000</f>
        <v>3589810</v>
      </c>
      <c r="AF7" s="6">
        <f>'q-AreaHarv'!AF7+'q-PermP'!AF7*1000</f>
        <v>3687367</v>
      </c>
      <c r="AG7" s="6">
        <f>'q-AreaHarv'!AG7+'q-PermP'!AG7*1000</f>
        <v>3639576</v>
      </c>
      <c r="AH7" s="6">
        <f>'q-AreaHarv'!AH7+'q-PermP'!AH7*1000</f>
        <v>3656477</v>
      </c>
      <c r="AI7" s="6">
        <f>'q-AreaHarv'!AI7+'q-PermP'!AI7*1000</f>
        <v>3612989</v>
      </c>
      <c r="AJ7" s="6">
        <f>'q-AreaHarv'!AJ7+'q-PermP'!AJ7*1000</f>
        <v>3650112</v>
      </c>
      <c r="AK7" s="6">
        <f>'q-AreaHarv'!AK7+'q-PermP'!AK7*1000</f>
        <v>3611011</v>
      </c>
      <c r="AL7" s="6">
        <f>'q-AreaHarv'!AL7+'q-PermP'!AL7*1000</f>
        <v>3600136</v>
      </c>
      <c r="AM7" s="6">
        <f>'q-AreaHarv'!AM7+'q-PermP'!AM7*1000</f>
        <v>3596087</v>
      </c>
      <c r="AN7" s="6">
        <f>'q-AreaHarv'!AN7+'q-PermP'!AN7*1000</f>
        <v>3661582</v>
      </c>
      <c r="AO7" s="6">
        <f>'q-AreaHarv'!AO7+'q-PermP'!AO7*1000</f>
        <v>3669879</v>
      </c>
      <c r="AP7" s="6">
        <f>'q-AreaHarv'!AP7+'q-PermP'!AP7*1000</f>
        <v>3756228</v>
      </c>
      <c r="AQ7" s="6">
        <f>'q-AreaHarv'!AQ7+'q-PermP'!AQ7*1000</f>
        <v>3875989</v>
      </c>
      <c r="AR7" s="6">
        <f>'q-AreaHarv'!AR7+'q-PermP'!AR7*1000</f>
        <v>3940094</v>
      </c>
      <c r="AS7" s="6">
        <f>'q-AreaHarv'!AS7+'q-PermP'!AS7*1000</f>
        <v>3938624</v>
      </c>
      <c r="AT7" s="6">
        <f>'q-AreaHarv'!AT7+'q-PermP'!AT7*1000</f>
        <v>3933584</v>
      </c>
      <c r="AU7" s="6">
        <f>'q-AreaHarv'!AU7+'q-PermP'!AU7*1000</f>
        <v>3975059</v>
      </c>
      <c r="AV7" s="6">
        <f>'q-AreaHarv'!AV7+'q-PermP'!AV7*1000</f>
        <v>3954767</v>
      </c>
      <c r="AW7" s="6">
        <f>'q-AreaHarv'!AW7+'q-PermP'!AW7*1000</f>
        <v>4016010</v>
      </c>
      <c r="AX7" s="6">
        <f>'q-AreaHarv'!AX7+'q-PermP'!AX7*1000</f>
        <v>4058569</v>
      </c>
      <c r="AY7" s="6">
        <f>'q-AreaHarv'!AY7+'q-PermP'!AY7*1000</f>
        <v>4082522</v>
      </c>
      <c r="AZ7" s="6">
        <f>'q-AreaHarv'!AZ7+'q-PermP'!AZ7*1000</f>
        <v>4120455</v>
      </c>
      <c r="BA7" s="6">
        <f>'q-AreaHarv'!BA7+'q-PermP'!BA7*1000</f>
        <v>4157993</v>
      </c>
      <c r="BB7" s="6">
        <f>'q-AreaHarv'!BB7+'q-PermP'!BB7*1000</f>
        <v>4171580</v>
      </c>
      <c r="BC7" s="6">
        <f>'q-AreaHarv'!BC7+'q-PermP'!BC7*1000</f>
        <v>4236176</v>
      </c>
    </row>
    <row r="8" spans="1:55">
      <c r="A8">
        <f>VLOOKUP(C8,SelectCntr!$A$2:$C$52,3,0)</f>
        <v>1</v>
      </c>
      <c r="B8" s="6" t="str">
        <f>'q-AreaHarv'!B8</f>
        <v>Chad</v>
      </c>
      <c r="C8" s="6">
        <f>'q-AreaHarv'!C8</f>
        <v>39</v>
      </c>
      <c r="D8" s="6" t="str">
        <f>'q-AreaHarv'!D8</f>
        <v>Chad</v>
      </c>
      <c r="E8" s="69" t="s">
        <v>227</v>
      </c>
      <c r="F8" s="6" t="s">
        <v>228</v>
      </c>
      <c r="G8" s="6">
        <f>'q-AreaHarv'!G8+'q-PermP'!G8*1000</f>
        <v>46961170</v>
      </c>
      <c r="H8" s="6">
        <f>'q-AreaHarv'!H8+'q-PermP'!H8*1000</f>
        <v>47001970</v>
      </c>
      <c r="I8" s="6">
        <f>'q-AreaHarv'!I8+'q-PermP'!I8*1000</f>
        <v>46914920</v>
      </c>
      <c r="J8" s="6">
        <f>'q-AreaHarv'!J8+'q-PermP'!J8*1000</f>
        <v>46908724</v>
      </c>
      <c r="K8" s="6">
        <f>'q-AreaHarv'!K8+'q-PermP'!K8*1000</f>
        <v>46928342</v>
      </c>
      <c r="L8" s="6">
        <f>'q-AreaHarv'!L8+'q-PermP'!L8*1000</f>
        <v>46719031</v>
      </c>
      <c r="M8" s="6">
        <f>'q-AreaHarv'!M8+'q-PermP'!M8*1000</f>
        <v>46742488</v>
      </c>
      <c r="N8" s="6">
        <f>'q-AreaHarv'!N8+'q-PermP'!N8*1000</f>
        <v>46782415</v>
      </c>
      <c r="O8" s="6">
        <f>'q-AreaHarv'!O8+'q-PermP'!O8*1000</f>
        <v>46704836</v>
      </c>
      <c r="P8" s="6">
        <f>'q-AreaHarv'!P8+'q-PermP'!P8*1000</f>
        <v>46653837</v>
      </c>
      <c r="Q8" s="6">
        <f>'q-AreaHarv'!Q8+'q-PermP'!Q8*1000</f>
        <v>46737534</v>
      </c>
      <c r="R8" s="6">
        <f>'q-AreaHarv'!R8+'q-PermP'!R8*1000</f>
        <v>46670333</v>
      </c>
      <c r="S8" s="6">
        <f>'q-AreaHarv'!S8+'q-PermP'!S8*1000</f>
        <v>46578173</v>
      </c>
      <c r="T8" s="6">
        <f>'q-AreaHarv'!T8+'q-PermP'!T8*1000</f>
        <v>46596793</v>
      </c>
      <c r="U8" s="6">
        <f>'q-AreaHarv'!U8+'q-PermP'!U8*1000</f>
        <v>46766753</v>
      </c>
      <c r="V8" s="6">
        <f>'q-AreaHarv'!V8+'q-PermP'!V8*1000</f>
        <v>46889953</v>
      </c>
      <c r="W8" s="6">
        <f>'q-AreaHarv'!W8+'q-PermP'!W8*1000</f>
        <v>46884418</v>
      </c>
      <c r="X8" s="6">
        <f>'q-AreaHarv'!X8+'q-PermP'!X8*1000</f>
        <v>46927887</v>
      </c>
      <c r="Y8" s="6">
        <f>'q-AreaHarv'!Y8+'q-PermP'!Y8*1000</f>
        <v>46724963</v>
      </c>
      <c r="Z8" s="6">
        <f>'q-AreaHarv'!Z8+'q-PermP'!Z8*1000</f>
        <v>46656175</v>
      </c>
      <c r="AA8" s="6">
        <f>'q-AreaHarv'!AA8+'q-PermP'!AA8*1000</f>
        <v>46129571</v>
      </c>
      <c r="AB8" s="6">
        <f>'q-AreaHarv'!AB8+'q-PermP'!AB8*1000</f>
        <v>46094543</v>
      </c>
      <c r="AC8" s="6">
        <f>'q-AreaHarv'!AC8+'q-PermP'!AC8*1000</f>
        <v>46432422</v>
      </c>
      <c r="AD8" s="6">
        <f>'q-AreaHarv'!AD8+'q-PermP'!AD8*1000</f>
        <v>46251731</v>
      </c>
      <c r="AE8" s="6">
        <f>'q-AreaHarv'!AE8+'q-PermP'!AE8*1000</f>
        <v>46727415</v>
      </c>
      <c r="AF8" s="6">
        <f>'q-AreaHarv'!AF8+'q-PermP'!AF8*1000</f>
        <v>46643481</v>
      </c>
      <c r="AG8" s="6">
        <f>'q-AreaHarv'!AG8+'q-PermP'!AG8*1000</f>
        <v>46570126</v>
      </c>
      <c r="AH8" s="6">
        <f>'q-AreaHarv'!AH8+'q-PermP'!AH8*1000</f>
        <v>46696648</v>
      </c>
      <c r="AI8" s="6">
        <f>'q-AreaHarv'!AI8+'q-PermP'!AI8*1000</f>
        <v>46709437</v>
      </c>
      <c r="AJ8" s="6">
        <f>'q-AreaHarv'!AJ8+'q-PermP'!AJ8*1000</f>
        <v>46747440</v>
      </c>
      <c r="AK8" s="6">
        <f>'q-AreaHarv'!AK8+'q-PermP'!AK8*1000</f>
        <v>47109875</v>
      </c>
      <c r="AL8" s="6">
        <f>'q-AreaHarv'!AL8+'q-PermP'!AL8*1000</f>
        <v>47103640</v>
      </c>
      <c r="AM8" s="6">
        <f>'q-AreaHarv'!AM8+'q-PermP'!AM8*1000</f>
        <v>46928315</v>
      </c>
      <c r="AN8" s="6">
        <f>'q-AreaHarv'!AN8+'q-PermP'!AN8*1000</f>
        <v>47352327</v>
      </c>
      <c r="AO8" s="6">
        <f>'q-AreaHarv'!AO8+'q-PermP'!AO8*1000</f>
        <v>47382099</v>
      </c>
      <c r="AP8" s="6">
        <f>'q-AreaHarv'!AP8+'q-PermP'!AP8*1000</f>
        <v>47372167</v>
      </c>
      <c r="AQ8" s="6">
        <f>'q-AreaHarv'!AQ8+'q-PermP'!AQ8*1000</f>
        <v>47850329</v>
      </c>
      <c r="AR8" s="6">
        <f>'q-AreaHarv'!AR8+'q-PermP'!AR8*1000</f>
        <v>48071488</v>
      </c>
      <c r="AS8" s="6">
        <f>'q-AreaHarv'!AS8+'q-PermP'!AS8*1000</f>
        <v>47931404</v>
      </c>
      <c r="AT8" s="6">
        <f>'q-AreaHarv'!AT8+'q-PermP'!AT8*1000</f>
        <v>47930949</v>
      </c>
      <c r="AU8" s="6">
        <f>'q-AreaHarv'!AU8+'q-PermP'!AU8*1000</f>
        <v>48389599</v>
      </c>
      <c r="AV8" s="6">
        <f>'q-AreaHarv'!AV8+'q-PermP'!AV8*1000</f>
        <v>48073426</v>
      </c>
      <c r="AW8" s="6">
        <f>'q-AreaHarv'!AW8+'q-PermP'!AW8*1000</f>
        <v>48298846</v>
      </c>
      <c r="AX8" s="6">
        <f>'q-AreaHarv'!AX8+'q-PermP'!AX8*1000</f>
        <v>48140435</v>
      </c>
      <c r="AY8" s="6">
        <f>'q-AreaHarv'!AY8+'q-PermP'!AY8*1000</f>
        <v>48774812</v>
      </c>
      <c r="AZ8" s="6">
        <f>'q-AreaHarv'!AZ8+'q-PermP'!AZ8*1000</f>
        <v>48742504</v>
      </c>
      <c r="BA8" s="6">
        <f>'q-AreaHarv'!BA8+'q-PermP'!BA8*1000</f>
        <v>48567849</v>
      </c>
      <c r="BB8" s="6">
        <f>'q-AreaHarv'!BB8+'q-PermP'!BB8*1000</f>
        <v>48677101</v>
      </c>
      <c r="BC8" s="6">
        <f>'q-AreaHarv'!BC8+'q-PermP'!BC8*1000</f>
        <v>48627171</v>
      </c>
    </row>
    <row r="9" spans="1:55">
      <c r="A9">
        <f>VLOOKUP(C9,SelectCntr!$A$2:$C$52,3,0)</f>
        <v>2</v>
      </c>
      <c r="B9" s="6" t="str">
        <f>'q-AreaHarv'!B9</f>
        <v>Comoros</v>
      </c>
      <c r="C9" s="6">
        <f>'q-AreaHarv'!C9</f>
        <v>45</v>
      </c>
      <c r="D9" s="6" t="str">
        <f>'q-AreaHarv'!D9</f>
        <v>Comoros</v>
      </c>
      <c r="E9" s="69" t="s">
        <v>227</v>
      </c>
      <c r="F9" s="6" t="s">
        <v>228</v>
      </c>
      <c r="G9" s="6">
        <f>'q-AreaHarv'!G9+'q-PermP'!G9*1000</f>
        <v>51890</v>
      </c>
      <c r="H9" s="6">
        <f>'q-AreaHarv'!H9+'q-PermP'!H9*1000</f>
        <v>52375</v>
      </c>
      <c r="I9" s="6">
        <f>'q-AreaHarv'!I9+'q-PermP'!I9*1000</f>
        <v>53750</v>
      </c>
      <c r="J9" s="6">
        <f>'q-AreaHarv'!J9+'q-PermP'!J9*1000</f>
        <v>54006</v>
      </c>
      <c r="K9" s="6">
        <f>'q-AreaHarv'!K9+'q-PermP'!K9*1000</f>
        <v>56170</v>
      </c>
      <c r="L9" s="6">
        <f>'q-AreaHarv'!L9+'q-PermP'!L9*1000</f>
        <v>57650</v>
      </c>
      <c r="M9" s="6">
        <f>'q-AreaHarv'!M9+'q-PermP'!M9*1000</f>
        <v>56656</v>
      </c>
      <c r="N9" s="6">
        <f>'q-AreaHarv'!N9+'q-PermP'!N9*1000</f>
        <v>54800</v>
      </c>
      <c r="O9" s="6">
        <f>'q-AreaHarv'!O9+'q-PermP'!O9*1000</f>
        <v>55202</v>
      </c>
      <c r="P9" s="6">
        <f>'q-AreaHarv'!P9+'q-PermP'!P9*1000</f>
        <v>55400</v>
      </c>
      <c r="Q9" s="6">
        <f>'q-AreaHarv'!Q9+'q-PermP'!Q9*1000</f>
        <v>55500</v>
      </c>
      <c r="R9" s="6">
        <f>'q-AreaHarv'!R9+'q-PermP'!R9*1000</f>
        <v>54925</v>
      </c>
      <c r="S9" s="6">
        <f>'q-AreaHarv'!S9+'q-PermP'!S9*1000</f>
        <v>55370</v>
      </c>
      <c r="T9" s="6">
        <f>'q-AreaHarv'!T9+'q-PermP'!T9*1000</f>
        <v>56570</v>
      </c>
      <c r="U9" s="6">
        <f>'q-AreaHarv'!U9+'q-PermP'!U9*1000</f>
        <v>56260</v>
      </c>
      <c r="V9" s="6">
        <f>'q-AreaHarv'!V9+'q-PermP'!V9*1000</f>
        <v>55450</v>
      </c>
      <c r="W9" s="6">
        <f>'q-AreaHarv'!W9+'q-PermP'!W9*1000</f>
        <v>57095</v>
      </c>
      <c r="X9" s="6">
        <f>'q-AreaHarv'!X9+'q-PermP'!X9*1000</f>
        <v>59945</v>
      </c>
      <c r="Y9" s="6">
        <f>'q-AreaHarv'!Y9+'q-PermP'!Y9*1000</f>
        <v>62695</v>
      </c>
      <c r="Z9" s="6">
        <f>'q-AreaHarv'!Z9+'q-PermP'!Z9*1000</f>
        <v>63372</v>
      </c>
      <c r="AA9" s="6">
        <f>'q-AreaHarv'!AA9+'q-PermP'!AA9*1000</f>
        <v>63995</v>
      </c>
      <c r="AB9" s="6">
        <f>'q-AreaHarv'!AB9+'q-PermP'!AB9*1000</f>
        <v>66428</v>
      </c>
      <c r="AC9" s="6">
        <f>'q-AreaHarv'!AC9+'q-PermP'!AC9*1000</f>
        <v>66335</v>
      </c>
      <c r="AD9" s="6">
        <f>'q-AreaHarv'!AD9+'q-PermP'!AD9*1000</f>
        <v>65990</v>
      </c>
      <c r="AE9" s="6">
        <f>'q-AreaHarv'!AE9+'q-PermP'!AE9*1000</f>
        <v>75065</v>
      </c>
      <c r="AF9" s="6">
        <f>'q-AreaHarv'!AF9+'q-PermP'!AF9*1000</f>
        <v>77128</v>
      </c>
      <c r="AG9" s="6">
        <f>'q-AreaHarv'!AG9+'q-PermP'!AG9*1000</f>
        <v>81446</v>
      </c>
      <c r="AH9" s="6">
        <f>'q-AreaHarv'!AH9+'q-PermP'!AH9*1000</f>
        <v>82647</v>
      </c>
      <c r="AI9" s="6">
        <f>'q-AreaHarv'!AI9+'q-PermP'!AI9*1000</f>
        <v>83945</v>
      </c>
      <c r="AJ9" s="6">
        <f>'q-AreaHarv'!AJ9+'q-PermP'!AJ9*1000</f>
        <v>87150</v>
      </c>
      <c r="AK9" s="6">
        <f>'q-AreaHarv'!AK9+'q-PermP'!AK9*1000</f>
        <v>87345</v>
      </c>
      <c r="AL9" s="6">
        <f>'q-AreaHarv'!AL9+'q-PermP'!AL9*1000</f>
        <v>88818</v>
      </c>
      <c r="AM9" s="6">
        <f>'q-AreaHarv'!AM9+'q-PermP'!AM9*1000</f>
        <v>89951</v>
      </c>
      <c r="AN9" s="6">
        <f>'q-AreaHarv'!AN9+'q-PermP'!AN9*1000</f>
        <v>94516</v>
      </c>
      <c r="AO9" s="6">
        <f>'q-AreaHarv'!AO9+'q-PermP'!AO9*1000</f>
        <v>96848</v>
      </c>
      <c r="AP9" s="6">
        <f>'q-AreaHarv'!AP9+'q-PermP'!AP9*1000</f>
        <v>102518</v>
      </c>
      <c r="AQ9" s="6">
        <f>'q-AreaHarv'!AQ9+'q-PermP'!AQ9*1000</f>
        <v>105659</v>
      </c>
      <c r="AR9" s="6">
        <f>'q-AreaHarv'!AR9+'q-PermP'!AR9*1000</f>
        <v>111613</v>
      </c>
      <c r="AS9" s="6">
        <f>'q-AreaHarv'!AS9+'q-PermP'!AS9*1000</f>
        <v>112593</v>
      </c>
      <c r="AT9" s="6">
        <f>'q-AreaHarv'!AT9+'q-PermP'!AT9*1000</f>
        <v>118750</v>
      </c>
      <c r="AU9" s="6">
        <f>'q-AreaHarv'!AU9+'q-PermP'!AU9*1000</f>
        <v>124938</v>
      </c>
      <c r="AV9" s="6">
        <f>'q-AreaHarv'!AV9+'q-PermP'!AV9*1000</f>
        <v>124004</v>
      </c>
      <c r="AW9" s="6">
        <f>'q-AreaHarv'!AW9+'q-PermP'!AW9*1000</f>
        <v>121850</v>
      </c>
      <c r="AX9" s="6">
        <f>'q-AreaHarv'!AX9+'q-PermP'!AX9*1000</f>
        <v>124145</v>
      </c>
      <c r="AY9" s="6">
        <f>'q-AreaHarv'!AY9+'q-PermP'!AY9*1000</f>
        <v>116112</v>
      </c>
      <c r="AZ9" s="6">
        <f>'q-AreaHarv'!AZ9+'q-PermP'!AZ9*1000</f>
        <v>121229</v>
      </c>
      <c r="BA9" s="6">
        <f>'q-AreaHarv'!BA9+'q-PermP'!BA9*1000</f>
        <v>118996</v>
      </c>
      <c r="BB9" s="6">
        <f>'q-AreaHarv'!BB9+'q-PermP'!BB9*1000</f>
        <v>131135</v>
      </c>
      <c r="BC9" s="6">
        <f>'q-AreaHarv'!BC9+'q-PermP'!BC9*1000</f>
        <v>138882</v>
      </c>
    </row>
    <row r="10" spans="1:55">
      <c r="A10">
        <f>VLOOKUP(C10,SelectCntr!$A$2:$C$52,3,0)</f>
        <v>1</v>
      </c>
      <c r="B10" s="6" t="str">
        <f>'q-AreaHarv'!B10</f>
        <v>Congo, Rep</v>
      </c>
      <c r="C10" s="6">
        <f>'q-AreaHarv'!C10</f>
        <v>46</v>
      </c>
      <c r="D10" s="6" t="str">
        <f>'q-AreaHarv'!D10</f>
        <v>Congo, Rep</v>
      </c>
      <c r="E10" s="69" t="s">
        <v>227</v>
      </c>
      <c r="F10" s="6" t="s">
        <v>228</v>
      </c>
      <c r="G10" s="6">
        <f>'q-AreaHarv'!G10+'q-PermP'!G10*1000</f>
        <v>10196200</v>
      </c>
      <c r="H10" s="6">
        <f>'q-AreaHarv'!H10+'q-PermP'!H10*1000</f>
        <v>10202050</v>
      </c>
      <c r="I10" s="6">
        <f>'q-AreaHarv'!I10+'q-PermP'!I10*1000</f>
        <v>10196770</v>
      </c>
      <c r="J10" s="6">
        <f>'q-AreaHarv'!J10+'q-PermP'!J10*1000</f>
        <v>10198730</v>
      </c>
      <c r="K10" s="6">
        <f>'q-AreaHarv'!K10+'q-PermP'!K10*1000</f>
        <v>10198180</v>
      </c>
      <c r="L10" s="6">
        <f>'q-AreaHarv'!L10+'q-PermP'!L10*1000</f>
        <v>10194740</v>
      </c>
      <c r="M10" s="6">
        <f>'q-AreaHarv'!M10+'q-PermP'!M10*1000</f>
        <v>10203440</v>
      </c>
      <c r="N10" s="6">
        <f>'q-AreaHarv'!N10+'q-PermP'!N10*1000</f>
        <v>10208710</v>
      </c>
      <c r="O10" s="6">
        <f>'q-AreaHarv'!O10+'q-PermP'!O10*1000</f>
        <v>10210250</v>
      </c>
      <c r="P10" s="6">
        <f>'q-AreaHarv'!P10+'q-PermP'!P10*1000</f>
        <v>10209966</v>
      </c>
      <c r="Q10" s="6">
        <f>'q-AreaHarv'!Q10+'q-PermP'!Q10*1000</f>
        <v>10220310</v>
      </c>
      <c r="R10" s="6">
        <f>'q-AreaHarv'!R10+'q-PermP'!R10*1000</f>
        <v>10218104</v>
      </c>
      <c r="S10" s="6">
        <f>'q-AreaHarv'!S10+'q-PermP'!S10*1000</f>
        <v>10224559</v>
      </c>
      <c r="T10" s="6">
        <f>'q-AreaHarv'!T10+'q-PermP'!T10*1000</f>
        <v>10231010</v>
      </c>
      <c r="U10" s="6">
        <f>'q-AreaHarv'!U10+'q-PermP'!U10*1000</f>
        <v>10225759</v>
      </c>
      <c r="V10" s="6">
        <f>'q-AreaHarv'!V10+'q-PermP'!V10*1000</f>
        <v>10210054</v>
      </c>
      <c r="W10" s="6">
        <f>'q-AreaHarv'!W10+'q-PermP'!W10*1000</f>
        <v>10231775</v>
      </c>
      <c r="X10" s="6">
        <f>'q-AreaHarv'!X10+'q-PermP'!X10*1000</f>
        <v>10221234</v>
      </c>
      <c r="Y10" s="6">
        <f>'q-AreaHarv'!Y10+'q-PermP'!Y10*1000</f>
        <v>10210180</v>
      </c>
      <c r="Z10" s="6">
        <f>'q-AreaHarv'!Z10+'q-PermP'!Z10*1000</f>
        <v>10191895</v>
      </c>
      <c r="AA10" s="6">
        <f>'q-AreaHarv'!AA10+'q-PermP'!AA10*1000</f>
        <v>10197560</v>
      </c>
      <c r="AB10" s="6">
        <f>'q-AreaHarv'!AB10+'q-PermP'!AB10*1000</f>
        <v>10201510</v>
      </c>
      <c r="AC10" s="6">
        <f>'q-AreaHarv'!AC10+'q-PermP'!AC10*1000</f>
        <v>10205327</v>
      </c>
      <c r="AD10" s="6">
        <f>'q-AreaHarv'!AD10+'q-PermP'!AD10*1000</f>
        <v>10218755</v>
      </c>
      <c r="AE10" s="6">
        <f>'q-AreaHarv'!AE10+'q-PermP'!AE10*1000</f>
        <v>10228824</v>
      </c>
      <c r="AF10" s="6">
        <f>'q-AreaHarv'!AF10+'q-PermP'!AF10*1000</f>
        <v>10227582</v>
      </c>
      <c r="AG10" s="6">
        <f>'q-AreaHarv'!AG10+'q-PermP'!AG10*1000</f>
        <v>10233118</v>
      </c>
      <c r="AH10" s="6">
        <f>'q-AreaHarv'!AH10+'q-PermP'!AH10*1000</f>
        <v>10241600</v>
      </c>
      <c r="AI10" s="6">
        <f>'q-AreaHarv'!AI10+'q-PermP'!AI10*1000</f>
        <v>10244648</v>
      </c>
      <c r="AJ10" s="6">
        <f>'q-AreaHarv'!AJ10+'q-PermP'!AJ10*1000</f>
        <v>10225992</v>
      </c>
      <c r="AK10" s="6">
        <f>'q-AreaHarv'!AK10+'q-PermP'!AK10*1000</f>
        <v>10204834</v>
      </c>
      <c r="AL10" s="6">
        <f>'q-AreaHarv'!AL10+'q-PermP'!AL10*1000</f>
        <v>10207466</v>
      </c>
      <c r="AM10" s="6">
        <f>'q-AreaHarv'!AM10+'q-PermP'!AM10*1000</f>
        <v>10224825</v>
      </c>
      <c r="AN10" s="6">
        <f>'q-AreaHarv'!AN10+'q-PermP'!AN10*1000</f>
        <v>10222682</v>
      </c>
      <c r="AO10" s="6">
        <f>'q-AreaHarv'!AO10+'q-PermP'!AO10*1000</f>
        <v>10204931</v>
      </c>
      <c r="AP10" s="6">
        <f>'q-AreaHarv'!AP10+'q-PermP'!AP10*1000</f>
        <v>10210258</v>
      </c>
      <c r="AQ10" s="6">
        <f>'q-AreaHarv'!AQ10+'q-PermP'!AQ10*1000</f>
        <v>10209098</v>
      </c>
      <c r="AR10" s="6">
        <f>'q-AreaHarv'!AR10+'q-PermP'!AR10*1000</f>
        <v>10204690</v>
      </c>
      <c r="AS10" s="6">
        <f>'q-AreaHarv'!AS10+'q-PermP'!AS10*1000</f>
        <v>10232451</v>
      </c>
      <c r="AT10" s="6">
        <f>'q-AreaHarv'!AT10+'q-PermP'!AT10*1000</f>
        <v>10238242</v>
      </c>
      <c r="AU10" s="6">
        <f>'q-AreaHarv'!AU10+'q-PermP'!AU10*1000</f>
        <v>10251759</v>
      </c>
      <c r="AV10" s="6">
        <f>'q-AreaHarv'!AV10+'q-PermP'!AV10*1000</f>
        <v>10256515</v>
      </c>
      <c r="AW10" s="6">
        <f>'q-AreaHarv'!AW10+'q-PermP'!AW10*1000</f>
        <v>10263746</v>
      </c>
      <c r="AX10" s="6">
        <f>'q-AreaHarv'!AX10+'q-PermP'!AX10*1000</f>
        <v>10278613</v>
      </c>
      <c r="AY10" s="6">
        <f>'q-AreaHarv'!AY10+'q-PermP'!AY10*1000</f>
        <v>10278999</v>
      </c>
      <c r="AZ10" s="6">
        <f>'q-AreaHarv'!AZ10+'q-PermP'!AZ10*1000</f>
        <v>10288752</v>
      </c>
      <c r="BA10" s="6">
        <f>'q-AreaHarv'!BA10+'q-PermP'!BA10*1000</f>
        <v>10278067</v>
      </c>
      <c r="BB10" s="6">
        <f>'q-AreaHarv'!BB10+'q-PermP'!BB10*1000</f>
        <v>10296647</v>
      </c>
      <c r="BC10" s="6">
        <f>'q-AreaHarv'!BC10+'q-PermP'!BC10*1000</f>
        <v>10345254</v>
      </c>
    </row>
    <row r="11" spans="1:55">
      <c r="A11">
        <f>VLOOKUP(C11,SelectCntr!$A$2:$C$52,3,0)</f>
        <v>1</v>
      </c>
      <c r="B11" s="6" t="str">
        <f>'q-AreaHarv'!B11</f>
        <v>Benin</v>
      </c>
      <c r="C11" s="6">
        <f>'q-AreaHarv'!C11</f>
        <v>53</v>
      </c>
      <c r="D11" s="6" t="str">
        <f>'q-AreaHarv'!D11</f>
        <v>Benin</v>
      </c>
      <c r="E11" s="69" t="s">
        <v>227</v>
      </c>
      <c r="F11" s="6" t="s">
        <v>228</v>
      </c>
      <c r="G11" s="6">
        <f>'q-AreaHarv'!G11+'q-PermP'!G11*1000</f>
        <v>1426279</v>
      </c>
      <c r="H11" s="6">
        <f>'q-AreaHarv'!H11+'q-PermP'!H11*1000</f>
        <v>1468182</v>
      </c>
      <c r="I11" s="6">
        <f>'q-AreaHarv'!I11+'q-PermP'!I11*1000</f>
        <v>1433635</v>
      </c>
      <c r="J11" s="6">
        <f>'q-AreaHarv'!J11+'q-PermP'!J11*1000</f>
        <v>1384070</v>
      </c>
      <c r="K11" s="6">
        <f>'q-AreaHarv'!K11+'q-PermP'!K11*1000</f>
        <v>1387530</v>
      </c>
      <c r="L11" s="6">
        <f>'q-AreaHarv'!L11+'q-PermP'!L11*1000</f>
        <v>1350038</v>
      </c>
      <c r="M11" s="6">
        <f>'q-AreaHarv'!M11+'q-PermP'!M11*1000</f>
        <v>1430994</v>
      </c>
      <c r="N11" s="6">
        <f>'q-AreaHarv'!N11+'q-PermP'!N11*1000</f>
        <v>1414269</v>
      </c>
      <c r="O11" s="6">
        <f>'q-AreaHarv'!O11+'q-PermP'!O11*1000</f>
        <v>1421072</v>
      </c>
      <c r="P11" s="6">
        <f>'q-AreaHarv'!P11+'q-PermP'!P11*1000</f>
        <v>1448002</v>
      </c>
      <c r="Q11" s="6">
        <f>'q-AreaHarv'!Q11+'q-PermP'!Q11*1000</f>
        <v>1376828</v>
      </c>
      <c r="R11" s="6">
        <f>'q-AreaHarv'!R11+'q-PermP'!R11*1000</f>
        <v>1392909</v>
      </c>
      <c r="S11" s="6">
        <f>'q-AreaHarv'!S11+'q-PermP'!S11*1000</f>
        <v>1374293</v>
      </c>
      <c r="T11" s="6">
        <f>'q-AreaHarv'!T11+'q-PermP'!T11*1000</f>
        <v>1320231</v>
      </c>
      <c r="U11" s="6">
        <f>'q-AreaHarv'!U11+'q-PermP'!U11*1000</f>
        <v>1220736</v>
      </c>
      <c r="V11" s="6">
        <f>'q-AreaHarv'!V11+'q-PermP'!V11*1000</f>
        <v>1238293</v>
      </c>
      <c r="W11" s="6">
        <f>'q-AreaHarv'!W11+'q-PermP'!W11*1000</f>
        <v>1292566</v>
      </c>
      <c r="X11" s="6">
        <f>'q-AreaHarv'!X11+'q-PermP'!X11*1000</f>
        <v>1501115</v>
      </c>
      <c r="Y11" s="6">
        <f>'q-AreaHarv'!Y11+'q-PermP'!Y11*1000</f>
        <v>1488820</v>
      </c>
      <c r="Z11" s="6">
        <f>'q-AreaHarv'!Z11+'q-PermP'!Z11*1000</f>
        <v>1373485</v>
      </c>
      <c r="AA11" s="6">
        <f>'q-AreaHarv'!AA11+'q-PermP'!AA11*1000</f>
        <v>1457174</v>
      </c>
      <c r="AB11" s="6">
        <f>'q-AreaHarv'!AB11+'q-PermP'!AB11*1000</f>
        <v>1464090</v>
      </c>
      <c r="AC11" s="6">
        <f>'q-AreaHarv'!AC11+'q-PermP'!AC11*1000</f>
        <v>1502516</v>
      </c>
      <c r="AD11" s="6">
        <f>'q-AreaHarv'!AD11+'q-PermP'!AD11*1000</f>
        <v>1581839</v>
      </c>
      <c r="AE11" s="6">
        <f>'q-AreaHarv'!AE11+'q-PermP'!AE11*1000</f>
        <v>1668363</v>
      </c>
      <c r="AF11" s="6">
        <f>'q-AreaHarv'!AF11+'q-PermP'!AF11*1000</f>
        <v>1725826</v>
      </c>
      <c r="AG11" s="6">
        <f>'q-AreaHarv'!AG11+'q-PermP'!AG11*1000</f>
        <v>1622914</v>
      </c>
      <c r="AH11" s="6">
        <f>'q-AreaHarv'!AH11+'q-PermP'!AH11*1000</f>
        <v>1835904</v>
      </c>
      <c r="AI11" s="6">
        <f>'q-AreaHarv'!AI11+'q-PermP'!AI11*1000</f>
        <v>1819953</v>
      </c>
      <c r="AJ11" s="6">
        <f>'q-AreaHarv'!AJ11+'q-PermP'!AJ11*1000</f>
        <v>1905759</v>
      </c>
      <c r="AK11" s="6">
        <f>'q-AreaHarv'!AK11+'q-PermP'!AK11*1000</f>
        <v>2004140</v>
      </c>
      <c r="AL11" s="6">
        <f>'q-AreaHarv'!AL11+'q-PermP'!AL11*1000</f>
        <v>1993166</v>
      </c>
      <c r="AM11" s="6">
        <f>'q-AreaHarv'!AM11+'q-PermP'!AM11*1000</f>
        <v>2055244</v>
      </c>
      <c r="AN11" s="6">
        <f>'q-AreaHarv'!AN11+'q-PermP'!AN11*1000</f>
        <v>2135253</v>
      </c>
      <c r="AO11" s="6">
        <f>'q-AreaHarv'!AO11+'q-PermP'!AO11*1000</f>
        <v>2289128</v>
      </c>
      <c r="AP11" s="6">
        <f>'q-AreaHarv'!AP11+'q-PermP'!AP11*1000</f>
        <v>2480634</v>
      </c>
      <c r="AQ11" s="6">
        <f>'q-AreaHarv'!AQ11+'q-PermP'!AQ11*1000</f>
        <v>2634066</v>
      </c>
      <c r="AR11" s="6">
        <f>'q-AreaHarv'!AR11+'q-PermP'!AR11*1000</f>
        <v>2701653</v>
      </c>
      <c r="AS11" s="6">
        <f>'q-AreaHarv'!AS11+'q-PermP'!AS11*1000</f>
        <v>2760502</v>
      </c>
      <c r="AT11" s="6">
        <f>'q-AreaHarv'!AT11+'q-PermP'!AT11*1000</f>
        <v>2831371</v>
      </c>
      <c r="AU11" s="6">
        <f>'q-AreaHarv'!AU11+'q-PermP'!AU11*1000</f>
        <v>2849690</v>
      </c>
      <c r="AV11" s="6">
        <f>'q-AreaHarv'!AV11+'q-PermP'!AV11*1000</f>
        <v>3119750</v>
      </c>
      <c r="AW11" s="6">
        <f>'q-AreaHarv'!AW11+'q-PermP'!AW11*1000</f>
        <v>2956692</v>
      </c>
      <c r="AX11" s="6">
        <f>'q-AreaHarv'!AX11+'q-PermP'!AX11*1000</f>
        <v>3009428</v>
      </c>
      <c r="AY11" s="6">
        <f>'q-AreaHarv'!AY11+'q-PermP'!AY11*1000</f>
        <v>2994756</v>
      </c>
      <c r="AZ11" s="6">
        <f>'q-AreaHarv'!AZ11+'q-PermP'!AZ11*1000</f>
        <v>2586653</v>
      </c>
      <c r="BA11" s="6">
        <f>'q-AreaHarv'!BA11+'q-PermP'!BA11*1000</f>
        <v>2922632</v>
      </c>
      <c r="BB11" s="6">
        <f>'q-AreaHarv'!BB11+'q-PermP'!BB11*1000</f>
        <v>3113888</v>
      </c>
      <c r="BC11" s="6">
        <f>'q-AreaHarv'!BC11+'q-PermP'!BC11*1000</f>
        <v>2939392</v>
      </c>
    </row>
    <row r="12" spans="1:55">
      <c r="A12">
        <f>VLOOKUP(C12,SelectCntr!$A$2:$C$52,3,0)</f>
        <v>1</v>
      </c>
      <c r="B12" s="6" t="str">
        <f>'q-AreaHarv'!B12</f>
        <v>Eq Guinea</v>
      </c>
      <c r="C12" s="6">
        <f>'q-AreaHarv'!C12</f>
        <v>61</v>
      </c>
      <c r="D12" s="6" t="str">
        <f>'q-AreaHarv'!D12</f>
        <v>Eq Guinea</v>
      </c>
      <c r="E12" s="69" t="s">
        <v>227</v>
      </c>
      <c r="F12" s="6" t="s">
        <v>228</v>
      </c>
      <c r="G12" s="6">
        <f>'q-AreaHarv'!G12+'q-PermP'!G12*1000</f>
        <v>232600</v>
      </c>
      <c r="H12" s="6">
        <f>'q-AreaHarv'!H12+'q-PermP'!H12*1000</f>
        <v>233400</v>
      </c>
      <c r="I12" s="6">
        <f>'q-AreaHarv'!I12+'q-PermP'!I12*1000</f>
        <v>230000</v>
      </c>
      <c r="J12" s="6">
        <f>'q-AreaHarv'!J12+'q-PermP'!J12*1000</f>
        <v>230500</v>
      </c>
      <c r="K12" s="6">
        <f>'q-AreaHarv'!K12+'q-PermP'!K12*1000</f>
        <v>230000</v>
      </c>
      <c r="L12" s="6">
        <f>'q-AreaHarv'!L12+'q-PermP'!L12*1000</f>
        <v>232300</v>
      </c>
      <c r="M12" s="6">
        <f>'q-AreaHarv'!M12+'q-PermP'!M12*1000</f>
        <v>235300</v>
      </c>
      <c r="N12" s="6">
        <f>'q-AreaHarv'!N12+'q-PermP'!N12*1000</f>
        <v>249500</v>
      </c>
      <c r="O12" s="6">
        <f>'q-AreaHarv'!O12+'q-PermP'!O12*1000</f>
        <v>238500</v>
      </c>
      <c r="P12" s="6">
        <f>'q-AreaHarv'!P12+'q-PermP'!P12*1000</f>
        <v>238500</v>
      </c>
      <c r="Q12" s="6">
        <f>'q-AreaHarv'!Q12+'q-PermP'!Q12*1000</f>
        <v>239600</v>
      </c>
      <c r="R12" s="6">
        <f>'q-AreaHarv'!R12+'q-PermP'!R12*1000</f>
        <v>218800</v>
      </c>
      <c r="S12" s="6">
        <f>'q-AreaHarv'!S12+'q-PermP'!S12*1000</f>
        <v>216800</v>
      </c>
      <c r="T12" s="6">
        <f>'q-AreaHarv'!T12+'q-PermP'!T12*1000</f>
        <v>216300</v>
      </c>
      <c r="U12" s="6">
        <f>'q-AreaHarv'!U12+'q-PermP'!U12*1000</f>
        <v>216800</v>
      </c>
      <c r="V12" s="6">
        <f>'q-AreaHarv'!V12+'q-PermP'!V12*1000</f>
        <v>216800</v>
      </c>
      <c r="W12" s="6">
        <f>'q-AreaHarv'!W12+'q-PermP'!W12*1000</f>
        <v>215800</v>
      </c>
      <c r="X12" s="6">
        <f>'q-AreaHarv'!X12+'q-PermP'!X12*1000</f>
        <v>217800</v>
      </c>
      <c r="Y12" s="6">
        <f>'q-AreaHarv'!Y12+'q-PermP'!Y12*1000</f>
        <v>218300</v>
      </c>
      <c r="Z12" s="6">
        <f>'q-AreaHarv'!Z12+'q-PermP'!Z12*1000</f>
        <v>220200</v>
      </c>
      <c r="AA12" s="6">
        <f>'q-AreaHarv'!AA12+'q-PermP'!AA12*1000</f>
        <v>220300</v>
      </c>
      <c r="AB12" s="6">
        <f>'q-AreaHarv'!AB12+'q-PermP'!AB12*1000</f>
        <v>223700</v>
      </c>
      <c r="AC12" s="6">
        <f>'q-AreaHarv'!AC12+'q-PermP'!AC12*1000</f>
        <v>221000</v>
      </c>
      <c r="AD12" s="6">
        <f>'q-AreaHarv'!AD12+'q-PermP'!AD12*1000</f>
        <v>224200</v>
      </c>
      <c r="AE12" s="6">
        <f>'q-AreaHarv'!AE12+'q-PermP'!AE12*1000</f>
        <v>228200</v>
      </c>
      <c r="AF12" s="6">
        <f>'q-AreaHarv'!AF12+'q-PermP'!AF12*1000</f>
        <v>229300</v>
      </c>
      <c r="AG12" s="6">
        <f>'q-AreaHarv'!AG12+'q-PermP'!AG12*1000</f>
        <v>231300</v>
      </c>
      <c r="AH12" s="6">
        <f>'q-AreaHarv'!AH12+'q-PermP'!AH12*1000</f>
        <v>231300</v>
      </c>
      <c r="AI12" s="6">
        <f>'q-AreaHarv'!AI12+'q-PermP'!AI12*1000</f>
        <v>231400</v>
      </c>
      <c r="AJ12" s="6">
        <f>'q-AreaHarv'!AJ12+'q-PermP'!AJ12*1000</f>
        <v>233512</v>
      </c>
      <c r="AK12" s="6">
        <f>'q-AreaHarv'!AK12+'q-PermP'!AK12*1000</f>
        <v>228278</v>
      </c>
      <c r="AL12" s="6">
        <f>'q-AreaHarv'!AL12+'q-PermP'!AL12*1000</f>
        <v>237787</v>
      </c>
      <c r="AM12" s="6">
        <f>'q-AreaHarv'!AM12+'q-PermP'!AM12*1000</f>
        <v>237200</v>
      </c>
      <c r="AN12" s="6">
        <f>'q-AreaHarv'!AN12+'q-PermP'!AN12*1000</f>
        <v>222383</v>
      </c>
      <c r="AO12" s="6">
        <f>'q-AreaHarv'!AO12+'q-PermP'!AO12*1000</f>
        <v>211861</v>
      </c>
      <c r="AP12" s="6">
        <f>'q-AreaHarv'!AP12+'q-PermP'!AP12*1000</f>
        <v>210416</v>
      </c>
      <c r="AQ12" s="6">
        <f>'q-AreaHarv'!AQ12+'q-PermP'!AQ12*1000</f>
        <v>219423</v>
      </c>
      <c r="AR12" s="6">
        <f>'q-AreaHarv'!AR12+'q-PermP'!AR12*1000</f>
        <v>209064</v>
      </c>
      <c r="AS12" s="6">
        <f>'q-AreaHarv'!AS12+'q-PermP'!AS12*1000</f>
        <v>218547</v>
      </c>
      <c r="AT12" s="6">
        <f>'q-AreaHarv'!AT12+'q-PermP'!AT12*1000</f>
        <v>217537</v>
      </c>
      <c r="AU12" s="6">
        <f>'q-AreaHarv'!AU12+'q-PermP'!AU12*1000</f>
        <v>211655</v>
      </c>
      <c r="AV12" s="6">
        <f>'q-AreaHarv'!AV12+'q-PermP'!AV12*1000</f>
        <v>190600</v>
      </c>
      <c r="AW12" s="6">
        <f>'q-AreaHarv'!AW12+'q-PermP'!AW12*1000</f>
        <v>197145</v>
      </c>
      <c r="AX12" s="6">
        <f>'q-AreaHarv'!AX12+'q-PermP'!AX12*1000</f>
        <v>204824</v>
      </c>
      <c r="AY12" s="6">
        <f>'q-AreaHarv'!AY12+'q-PermP'!AY12*1000</f>
        <v>204666</v>
      </c>
      <c r="AZ12" s="6">
        <f>'q-AreaHarv'!AZ12+'q-PermP'!AZ12*1000</f>
        <v>196730</v>
      </c>
      <c r="BA12" s="6">
        <f>'q-AreaHarv'!BA12+'q-PermP'!BA12*1000</f>
        <v>201712</v>
      </c>
      <c r="BB12" s="6">
        <f>'q-AreaHarv'!BB12+'q-PermP'!BB12*1000</f>
        <v>194875</v>
      </c>
      <c r="BC12" s="6">
        <f>'q-AreaHarv'!BC12+'q-PermP'!BC12*1000</f>
        <v>201933</v>
      </c>
    </row>
    <row r="13" spans="1:55">
      <c r="A13">
        <f>VLOOKUP(C13,SelectCntr!$A$2:$C$52,3,0)</f>
        <v>2</v>
      </c>
      <c r="B13" s="6" t="str">
        <f>'q-AreaHarv'!B13</f>
        <v>Ethiopia Pdr</v>
      </c>
      <c r="C13" s="6">
        <f>'q-AreaHarv'!C13</f>
        <v>62</v>
      </c>
      <c r="D13" s="6" t="str">
        <f>'q-AreaHarv'!D13</f>
        <v>Ethiopia Pdr</v>
      </c>
      <c r="E13" s="69" t="s">
        <v>227</v>
      </c>
      <c r="F13" s="6" t="s">
        <v>228</v>
      </c>
      <c r="G13" s="6">
        <f>'q-AreaHarv'!G13+'q-PermP'!G13*1000</f>
        <v>54653000</v>
      </c>
      <c r="H13" s="6">
        <f>'q-AreaHarv'!H13+'q-PermP'!H13*1000</f>
        <v>55026650</v>
      </c>
      <c r="I13" s="6">
        <f>'q-AreaHarv'!I13+'q-PermP'!I13*1000</f>
        <v>55060280</v>
      </c>
      <c r="J13" s="6">
        <f>'q-AreaHarv'!J13+'q-PermP'!J13*1000</f>
        <v>55074740</v>
      </c>
      <c r="K13" s="6">
        <f>'q-AreaHarv'!K13+'q-PermP'!K13*1000</f>
        <v>55131450</v>
      </c>
      <c r="L13" s="6">
        <f>'q-AreaHarv'!L13+'q-PermP'!L13*1000</f>
        <v>55187900</v>
      </c>
      <c r="M13" s="6">
        <f>'q-AreaHarv'!M13+'q-PermP'!M13*1000</f>
        <v>55256400</v>
      </c>
      <c r="N13" s="6">
        <f>'q-AreaHarv'!N13+'q-PermP'!N13*1000</f>
        <v>55346720</v>
      </c>
      <c r="O13" s="6">
        <f>'q-AreaHarv'!O13+'q-PermP'!O13*1000</f>
        <v>55428170</v>
      </c>
      <c r="P13" s="6">
        <f>'q-AreaHarv'!P13+'q-PermP'!P13*1000</f>
        <v>55511900</v>
      </c>
      <c r="Q13" s="6">
        <f>'q-AreaHarv'!Q13+'q-PermP'!Q13*1000</f>
        <v>55595380</v>
      </c>
      <c r="R13" s="6">
        <f>'q-AreaHarv'!R13+'q-PermP'!R13*1000</f>
        <v>55278195</v>
      </c>
      <c r="S13" s="6">
        <f>'q-AreaHarv'!S13+'q-PermP'!S13*1000</f>
        <v>54151335</v>
      </c>
      <c r="T13" s="6">
        <f>'q-AreaHarv'!T13+'q-PermP'!T13*1000</f>
        <v>54005194</v>
      </c>
      <c r="U13" s="6">
        <f>'q-AreaHarv'!U13+'q-PermP'!U13*1000</f>
        <v>53136035</v>
      </c>
      <c r="V13" s="6">
        <f>'q-AreaHarv'!V13+'q-PermP'!V13*1000</f>
        <v>52758888</v>
      </c>
      <c r="W13" s="6">
        <f>'q-AreaHarv'!W13+'q-PermP'!W13*1000</f>
        <v>52520241</v>
      </c>
      <c r="X13" s="6">
        <f>'q-AreaHarv'!X13+'q-PermP'!X13*1000</f>
        <v>52646765</v>
      </c>
      <c r="Y13" s="6">
        <f>'q-AreaHarv'!Y13+'q-PermP'!Y13*1000</f>
        <v>52788528</v>
      </c>
      <c r="Z13" s="6">
        <f>'q-AreaHarv'!Z13+'q-PermP'!Z13*1000</f>
        <v>53348667</v>
      </c>
      <c r="AA13" s="6">
        <f>'q-AreaHarv'!AA13+'q-PermP'!AA13*1000</f>
        <v>52896882</v>
      </c>
      <c r="AB13" s="6">
        <f>'q-AreaHarv'!AB13+'q-PermP'!AB13*1000</f>
        <v>52876971</v>
      </c>
      <c r="AC13" s="6">
        <f>'q-AreaHarv'!AC13+'q-PermP'!AC13*1000</f>
        <v>53181802</v>
      </c>
      <c r="AD13" s="6">
        <f>'q-AreaHarv'!AD13+'q-PermP'!AD13*1000</f>
        <v>52720003</v>
      </c>
      <c r="AE13" s="6">
        <f>'q-AreaHarv'!AE13+'q-PermP'!AE13*1000</f>
        <v>52889268</v>
      </c>
      <c r="AF13" s="6">
        <f>'q-AreaHarv'!AF13+'q-PermP'!AF13*1000</f>
        <v>52926712</v>
      </c>
      <c r="AG13" s="6">
        <f>'q-AreaHarv'!AG13+'q-PermP'!AG13*1000</f>
        <v>52732325</v>
      </c>
      <c r="AH13" s="6">
        <f>'q-AreaHarv'!AH13+'q-PermP'!AH13*1000</f>
        <v>52922689</v>
      </c>
      <c r="AI13" s="6">
        <f>'q-AreaHarv'!AI13+'q-PermP'!AI13*1000</f>
        <v>52664092</v>
      </c>
      <c r="AJ13" s="6">
        <f>'q-AreaHarv'!AJ13+'q-PermP'!AJ13*1000</f>
        <v>52744135</v>
      </c>
      <c r="AK13" s="6">
        <f>'q-AreaHarv'!AK13+'q-PermP'!AK13*1000</f>
        <v>52272218</v>
      </c>
      <c r="AL13" s="6">
        <f>'q-AreaHarv'!AL13+'q-PermP'!AL13*1000</f>
        <v>52198970</v>
      </c>
      <c r="AM13" s="6">
        <f>'q-AreaHarv'!AM13+'q-PermP'!AM13*1000</f>
        <v>0</v>
      </c>
      <c r="AN13" s="6">
        <f>'q-AreaHarv'!AN13+'q-PermP'!AN13*1000</f>
        <v>0</v>
      </c>
      <c r="AO13" s="6">
        <f>'q-AreaHarv'!AO13+'q-PermP'!AO13*1000</f>
        <v>0</v>
      </c>
      <c r="AP13" s="6">
        <f>'q-AreaHarv'!AP13+'q-PermP'!AP13*1000</f>
        <v>0</v>
      </c>
      <c r="AQ13" s="6">
        <f>'q-AreaHarv'!AQ13+'q-PermP'!AQ13*1000</f>
        <v>0</v>
      </c>
      <c r="AR13" s="6">
        <f>'q-AreaHarv'!AR13+'q-PermP'!AR13*1000</f>
        <v>0</v>
      </c>
      <c r="AS13" s="6">
        <f>'q-AreaHarv'!AS13+'q-PermP'!AS13*1000</f>
        <v>0</v>
      </c>
      <c r="AT13" s="6">
        <f>'q-AreaHarv'!AT13+'q-PermP'!AT13*1000</f>
        <v>0</v>
      </c>
      <c r="AU13" s="6">
        <f>'q-AreaHarv'!AU13+'q-PermP'!AU13*1000</f>
        <v>0</v>
      </c>
      <c r="AV13" s="6">
        <f>'q-AreaHarv'!AV13+'q-PermP'!AV13*1000</f>
        <v>0</v>
      </c>
      <c r="AW13" s="6">
        <f>'q-AreaHarv'!AW13+'q-PermP'!AW13*1000</f>
        <v>0</v>
      </c>
      <c r="AX13" s="6">
        <f>'q-AreaHarv'!AX13+'q-PermP'!AX13*1000</f>
        <v>0</v>
      </c>
      <c r="AY13" s="6">
        <f>'q-AreaHarv'!AY13+'q-PermP'!AY13*1000</f>
        <v>0</v>
      </c>
      <c r="AZ13" s="6">
        <f>'q-AreaHarv'!AZ13+'q-PermP'!AZ13*1000</f>
        <v>0</v>
      </c>
      <c r="BA13" s="6">
        <f>'q-AreaHarv'!BA13+'q-PermP'!BA13*1000</f>
        <v>0</v>
      </c>
      <c r="BB13" s="6">
        <f>'q-AreaHarv'!BB13+'q-PermP'!BB13*1000</f>
        <v>0</v>
      </c>
      <c r="BC13" s="6">
        <f>'q-AreaHarv'!BC13+'q-PermP'!BC13*1000</f>
        <v>0</v>
      </c>
    </row>
    <row r="14" spans="1:55">
      <c r="A14">
        <f>VLOOKUP(C14,SelectCntr!$A$2:$C$52,3,0)</f>
        <v>2</v>
      </c>
      <c r="B14" s="6" t="str">
        <f>'q-AreaHarv'!B14</f>
        <v>Djibouti</v>
      </c>
      <c r="C14" s="6">
        <f>'q-AreaHarv'!C14</f>
        <v>72</v>
      </c>
      <c r="D14" s="6" t="str">
        <f>'q-AreaHarv'!D14</f>
        <v>Djibouti</v>
      </c>
      <c r="E14" s="69" t="s">
        <v>227</v>
      </c>
      <c r="F14" s="6" t="s">
        <v>228</v>
      </c>
      <c r="G14" s="6">
        <f>'q-AreaHarv'!G14+'q-PermP'!G14*1000</f>
        <v>1300200</v>
      </c>
      <c r="H14" s="6">
        <f>'q-AreaHarv'!H14+'q-PermP'!H14*1000</f>
        <v>1300200</v>
      </c>
      <c r="I14" s="6">
        <f>'q-AreaHarv'!I14+'q-PermP'!I14*1000</f>
        <v>1300200</v>
      </c>
      <c r="J14" s="6">
        <f>'q-AreaHarv'!J14+'q-PermP'!J14*1000</f>
        <v>1300200</v>
      </c>
      <c r="K14" s="6">
        <f>'q-AreaHarv'!K14+'q-PermP'!K14*1000</f>
        <v>1300280</v>
      </c>
      <c r="L14" s="6">
        <f>'q-AreaHarv'!L14+'q-PermP'!L14*1000</f>
        <v>1300290</v>
      </c>
      <c r="M14" s="6">
        <f>'q-AreaHarv'!M14+'q-PermP'!M14*1000</f>
        <v>1300310</v>
      </c>
      <c r="N14" s="6">
        <f>'q-AreaHarv'!N14+'q-PermP'!N14*1000</f>
        <v>1300330</v>
      </c>
      <c r="O14" s="6">
        <f>'q-AreaHarv'!O14+'q-PermP'!O14*1000</f>
        <v>1300340</v>
      </c>
      <c r="P14" s="6">
        <f>'q-AreaHarv'!P14+'q-PermP'!P14*1000</f>
        <v>1300350</v>
      </c>
      <c r="Q14" s="6">
        <f>'q-AreaHarv'!Q14+'q-PermP'!Q14*1000</f>
        <v>1300350</v>
      </c>
      <c r="R14" s="6">
        <f>'q-AreaHarv'!R14+'q-PermP'!R14*1000</f>
        <v>1300460</v>
      </c>
      <c r="S14" s="6">
        <f>'q-AreaHarv'!S14+'q-PermP'!S14*1000</f>
        <v>1300470</v>
      </c>
      <c r="T14" s="6">
        <f>'q-AreaHarv'!T14+'q-PermP'!T14*1000</f>
        <v>1300480</v>
      </c>
      <c r="U14" s="6">
        <f>'q-AreaHarv'!U14+'q-PermP'!U14*1000</f>
        <v>1300480</v>
      </c>
      <c r="V14" s="6">
        <f>'q-AreaHarv'!V14+'q-PermP'!V14*1000</f>
        <v>1300530</v>
      </c>
      <c r="W14" s="6">
        <f>'q-AreaHarv'!W14+'q-PermP'!W14*1000</f>
        <v>1300570</v>
      </c>
      <c r="X14" s="6">
        <f>'q-AreaHarv'!X14+'q-PermP'!X14*1000</f>
        <v>1300600</v>
      </c>
      <c r="Y14" s="6">
        <f>'q-AreaHarv'!Y14+'q-PermP'!Y14*1000</f>
        <v>1300900</v>
      </c>
      <c r="Z14" s="6">
        <f>'q-AreaHarv'!Z14+'q-PermP'!Z14*1000</f>
        <v>1303300</v>
      </c>
      <c r="AA14" s="6">
        <f>'q-AreaHarv'!AA14+'q-PermP'!AA14*1000</f>
        <v>1303402</v>
      </c>
      <c r="AB14" s="6">
        <f>'q-AreaHarv'!AB14+'q-PermP'!AB14*1000</f>
        <v>1303502</v>
      </c>
      <c r="AC14" s="6">
        <f>'q-AreaHarv'!AC14+'q-PermP'!AC14*1000</f>
        <v>1303502</v>
      </c>
      <c r="AD14" s="6">
        <f>'q-AreaHarv'!AD14+'q-PermP'!AD14*1000</f>
        <v>1303803</v>
      </c>
      <c r="AE14" s="6">
        <f>'q-AreaHarv'!AE14+'q-PermP'!AE14*1000</f>
        <v>1304084</v>
      </c>
      <c r="AF14" s="6">
        <f>'q-AreaHarv'!AF14+'q-PermP'!AF14*1000</f>
        <v>1304486</v>
      </c>
      <c r="AG14" s="6">
        <f>'q-AreaHarv'!AG14+'q-PermP'!AG14*1000</f>
        <v>1304561</v>
      </c>
      <c r="AH14" s="6">
        <f>'q-AreaHarv'!AH14+'q-PermP'!AH14*1000</f>
        <v>1304106</v>
      </c>
      <c r="AI14" s="6">
        <f>'q-AreaHarv'!AI14+'q-PermP'!AI14*1000</f>
        <v>1304748</v>
      </c>
      <c r="AJ14" s="6">
        <f>'q-AreaHarv'!AJ14+'q-PermP'!AJ14*1000</f>
        <v>1309655</v>
      </c>
      <c r="AK14" s="6">
        <f>'q-AreaHarv'!AK14+'q-PermP'!AK14*1000</f>
        <v>1347620</v>
      </c>
      <c r="AL14" s="6">
        <f>'q-AreaHarv'!AL14+'q-PermP'!AL14*1000</f>
        <v>1382730</v>
      </c>
      <c r="AM14" s="6">
        <f>'q-AreaHarv'!AM14+'q-PermP'!AM14*1000</f>
        <v>1412861</v>
      </c>
      <c r="AN14" s="6">
        <f>'q-AreaHarv'!AN14+'q-PermP'!AN14*1000</f>
        <v>1413877</v>
      </c>
      <c r="AO14" s="6">
        <f>'q-AreaHarv'!AO14+'q-PermP'!AO14*1000</f>
        <v>1464636</v>
      </c>
      <c r="AP14" s="6">
        <f>'q-AreaHarv'!AP14+'q-PermP'!AP14*1000</f>
        <v>1494153</v>
      </c>
      <c r="AQ14" s="6">
        <f>'q-AreaHarv'!AQ14+'q-PermP'!AQ14*1000</f>
        <v>1515192</v>
      </c>
      <c r="AR14" s="6">
        <f>'q-AreaHarv'!AR14+'q-PermP'!AR14*1000</f>
        <v>1512946</v>
      </c>
      <c r="AS14" s="6">
        <f>'q-AreaHarv'!AS14+'q-PermP'!AS14*1000</f>
        <v>1563716</v>
      </c>
      <c r="AT14" s="6">
        <f>'q-AreaHarv'!AT14+'q-PermP'!AT14*1000</f>
        <v>1613862</v>
      </c>
      <c r="AU14" s="6">
        <f>'q-AreaHarv'!AU14+'q-PermP'!AU14*1000</f>
        <v>1694449</v>
      </c>
      <c r="AV14" s="6">
        <f>'q-AreaHarv'!AV14+'q-PermP'!AV14*1000</f>
        <v>1715613</v>
      </c>
      <c r="AW14" s="6">
        <f>'q-AreaHarv'!AW14+'q-PermP'!AW14*1000</f>
        <v>1710016</v>
      </c>
      <c r="AX14" s="6">
        <f>'q-AreaHarv'!AX14+'q-PermP'!AX14*1000</f>
        <v>1710560</v>
      </c>
      <c r="AY14" s="6">
        <f>'q-AreaHarv'!AY14+'q-PermP'!AY14*1000</f>
        <v>1712012</v>
      </c>
      <c r="AZ14" s="6">
        <f>'q-AreaHarv'!AZ14+'q-PermP'!AZ14*1000</f>
        <v>1709966</v>
      </c>
      <c r="BA14" s="6">
        <f>'q-AreaHarv'!BA14+'q-PermP'!BA14*1000</f>
        <v>1709498</v>
      </c>
      <c r="BB14" s="6">
        <f>'q-AreaHarv'!BB14+'q-PermP'!BB14*1000</f>
        <v>1709718</v>
      </c>
      <c r="BC14" s="6">
        <f>'q-AreaHarv'!BC14+'q-PermP'!BC14*1000</f>
        <v>1711278</v>
      </c>
    </row>
    <row r="15" spans="1:55">
      <c r="A15">
        <f>VLOOKUP(C15,SelectCntr!$A$2:$C$52,3,0)</f>
        <v>1</v>
      </c>
      <c r="B15" s="6" t="str">
        <f>'q-AreaHarv'!B15</f>
        <v>Gabon</v>
      </c>
      <c r="C15" s="6">
        <f>'q-AreaHarv'!C15</f>
        <v>74</v>
      </c>
      <c r="D15" s="6" t="str">
        <f>'q-AreaHarv'!D15</f>
        <v>Gabon</v>
      </c>
      <c r="E15" s="69" t="s">
        <v>227</v>
      </c>
      <c r="F15" s="6" t="s">
        <v>228</v>
      </c>
      <c r="G15" s="6">
        <f>'q-AreaHarv'!G15+'q-PermP'!G15*1000</f>
        <v>5142540</v>
      </c>
      <c r="H15" s="6">
        <f>'q-AreaHarv'!H15+'q-PermP'!H15*1000</f>
        <v>5145470</v>
      </c>
      <c r="I15" s="6">
        <f>'q-AreaHarv'!I15+'q-PermP'!I15*1000</f>
        <v>5141240</v>
      </c>
      <c r="J15" s="6">
        <f>'q-AreaHarv'!J15+'q-PermP'!J15*1000</f>
        <v>5142094</v>
      </c>
      <c r="K15" s="6">
        <f>'q-AreaHarv'!K15+'q-PermP'!K15*1000</f>
        <v>5143576</v>
      </c>
      <c r="L15" s="6">
        <f>'q-AreaHarv'!L15+'q-PermP'!L15*1000</f>
        <v>5155470</v>
      </c>
      <c r="M15" s="6">
        <f>'q-AreaHarv'!M15+'q-PermP'!M15*1000</f>
        <v>5105980</v>
      </c>
      <c r="N15" s="6">
        <f>'q-AreaHarv'!N15+'q-PermP'!N15*1000</f>
        <v>5112110</v>
      </c>
      <c r="O15" s="6">
        <f>'q-AreaHarv'!O15+'q-PermP'!O15*1000</f>
        <v>5060960</v>
      </c>
      <c r="P15" s="6">
        <f>'q-AreaHarv'!P15+'q-PermP'!P15*1000</f>
        <v>5011805</v>
      </c>
      <c r="Q15" s="6">
        <f>'q-AreaHarv'!Q15+'q-PermP'!Q15*1000</f>
        <v>5017040</v>
      </c>
      <c r="R15" s="6">
        <f>'q-AreaHarv'!R15+'q-PermP'!R15*1000</f>
        <v>4967140</v>
      </c>
      <c r="S15" s="6">
        <f>'q-AreaHarv'!S15+'q-PermP'!S15*1000</f>
        <v>4922250</v>
      </c>
      <c r="T15" s="6">
        <f>'q-AreaHarv'!T15+'q-PermP'!T15*1000</f>
        <v>4925470</v>
      </c>
      <c r="U15" s="6">
        <f>'q-AreaHarv'!U15+'q-PermP'!U15*1000</f>
        <v>4922967</v>
      </c>
      <c r="V15" s="6">
        <f>'q-AreaHarv'!V15+'q-PermP'!V15*1000</f>
        <v>4876647</v>
      </c>
      <c r="W15" s="6">
        <f>'q-AreaHarv'!W15+'q-PermP'!W15*1000</f>
        <v>4888793</v>
      </c>
      <c r="X15" s="6">
        <f>'q-AreaHarv'!X15+'q-PermP'!X15*1000</f>
        <v>4898276</v>
      </c>
      <c r="Y15" s="6">
        <f>'q-AreaHarv'!Y15+'q-PermP'!Y15*1000</f>
        <v>4852865</v>
      </c>
      <c r="Z15" s="6">
        <f>'q-AreaHarv'!Z15+'q-PermP'!Z15*1000</f>
        <v>4862558</v>
      </c>
      <c r="AA15" s="6">
        <f>'q-AreaHarv'!AA15+'q-PermP'!AA15*1000</f>
        <v>4857150</v>
      </c>
      <c r="AB15" s="6">
        <f>'q-AreaHarv'!AB15+'q-PermP'!AB15*1000</f>
        <v>4858460</v>
      </c>
      <c r="AC15" s="6">
        <f>'q-AreaHarv'!AC15+'q-PermP'!AC15*1000</f>
        <v>4861820</v>
      </c>
      <c r="AD15" s="6">
        <f>'q-AreaHarv'!AD15+'q-PermP'!AD15*1000</f>
        <v>4862779</v>
      </c>
      <c r="AE15" s="6">
        <f>'q-AreaHarv'!AE15+'q-PermP'!AE15*1000</f>
        <v>4868890</v>
      </c>
      <c r="AF15" s="6">
        <f>'q-AreaHarv'!AF15+'q-PermP'!AF15*1000</f>
        <v>4876380</v>
      </c>
      <c r="AG15" s="6">
        <f>'q-AreaHarv'!AG15+'q-PermP'!AG15*1000</f>
        <v>4880570</v>
      </c>
      <c r="AH15" s="6">
        <f>'q-AreaHarv'!AH15+'q-PermP'!AH15*1000</f>
        <v>4893790</v>
      </c>
      <c r="AI15" s="6">
        <f>'q-AreaHarv'!AI15+'q-PermP'!AI15*1000</f>
        <v>4895318</v>
      </c>
      <c r="AJ15" s="6">
        <f>'q-AreaHarv'!AJ15+'q-PermP'!AJ15*1000</f>
        <v>4901788</v>
      </c>
      <c r="AK15" s="6">
        <f>'q-AreaHarv'!AK15+'q-PermP'!AK15*1000</f>
        <v>4896718</v>
      </c>
      <c r="AL15" s="6">
        <f>'q-AreaHarv'!AL15+'q-PermP'!AL15*1000</f>
        <v>4900441</v>
      </c>
      <c r="AM15" s="6">
        <f>'q-AreaHarv'!AM15+'q-PermP'!AM15*1000</f>
        <v>4897557</v>
      </c>
      <c r="AN15" s="6">
        <f>'q-AreaHarv'!AN15+'q-PermP'!AN15*1000</f>
        <v>4894477</v>
      </c>
      <c r="AO15" s="6">
        <f>'q-AreaHarv'!AO15+'q-PermP'!AO15*1000</f>
        <v>4832544</v>
      </c>
      <c r="AP15" s="6">
        <f>'q-AreaHarv'!AP15+'q-PermP'!AP15*1000</f>
        <v>4847739</v>
      </c>
      <c r="AQ15" s="6">
        <f>'q-AreaHarv'!AQ15+'q-PermP'!AQ15*1000</f>
        <v>4858760</v>
      </c>
      <c r="AR15" s="6">
        <f>'q-AreaHarv'!AR15+'q-PermP'!AR15*1000</f>
        <v>4865087</v>
      </c>
      <c r="AS15" s="6">
        <f>'q-AreaHarv'!AS15+'q-PermP'!AS15*1000</f>
        <v>4861544</v>
      </c>
      <c r="AT15" s="6">
        <f>'q-AreaHarv'!AT15+'q-PermP'!AT15*1000</f>
        <v>4866628</v>
      </c>
      <c r="AU15" s="6">
        <f>'q-AreaHarv'!AU15+'q-PermP'!AU15*1000</f>
        <v>4873937</v>
      </c>
      <c r="AV15" s="6">
        <f>'q-AreaHarv'!AV15+'q-PermP'!AV15*1000</f>
        <v>4879433</v>
      </c>
      <c r="AW15" s="6">
        <f>'q-AreaHarv'!AW15+'q-PermP'!AW15*1000</f>
        <v>4886850</v>
      </c>
      <c r="AX15" s="6">
        <f>'q-AreaHarv'!AX15+'q-PermP'!AX15*1000</f>
        <v>4887120</v>
      </c>
      <c r="AY15" s="6">
        <f>'q-AreaHarv'!AY15+'q-PermP'!AY15*1000</f>
        <v>4894351</v>
      </c>
      <c r="AZ15" s="6">
        <f>'q-AreaHarv'!AZ15+'q-PermP'!AZ15*1000</f>
        <v>4888847</v>
      </c>
      <c r="BA15" s="6">
        <f>'q-AreaHarv'!BA15+'q-PermP'!BA15*1000</f>
        <v>4883487</v>
      </c>
      <c r="BB15" s="6">
        <f>'q-AreaHarv'!BB15+'q-PermP'!BB15*1000</f>
        <v>4884817</v>
      </c>
      <c r="BC15" s="6">
        <f>'q-AreaHarv'!BC15+'q-PermP'!BC15*1000</f>
        <v>4919236</v>
      </c>
    </row>
    <row r="16" spans="1:55">
      <c r="A16">
        <f>VLOOKUP(C16,SelectCntr!$A$2:$C$52,3,0)</f>
        <v>1</v>
      </c>
      <c r="B16" s="6" t="str">
        <f>'q-AreaHarv'!B16</f>
        <v>Gambia</v>
      </c>
      <c r="C16" s="6">
        <f>'q-AreaHarv'!C16</f>
        <v>75</v>
      </c>
      <c r="D16" s="6" t="str">
        <f>'q-AreaHarv'!D16</f>
        <v>Gambia</v>
      </c>
      <c r="E16" s="69" t="s">
        <v>227</v>
      </c>
      <c r="F16" s="6" t="s">
        <v>228</v>
      </c>
      <c r="G16" s="6">
        <f>'q-AreaHarv'!G16+'q-PermP'!G16*1000</f>
        <v>588879</v>
      </c>
      <c r="H16" s="6">
        <f>'q-AreaHarv'!H16+'q-PermP'!H16*1000</f>
        <v>594010</v>
      </c>
      <c r="I16" s="6">
        <f>'q-AreaHarv'!I16+'q-PermP'!I16*1000</f>
        <v>593360</v>
      </c>
      <c r="J16" s="6">
        <f>'q-AreaHarv'!J16+'q-PermP'!J16*1000</f>
        <v>595489</v>
      </c>
      <c r="K16" s="6">
        <f>'q-AreaHarv'!K16+'q-PermP'!K16*1000</f>
        <v>596891</v>
      </c>
      <c r="L16" s="6">
        <f>'q-AreaHarv'!L16+'q-PermP'!L16*1000</f>
        <v>598340</v>
      </c>
      <c r="M16" s="6">
        <f>'q-AreaHarv'!M16+'q-PermP'!M16*1000</f>
        <v>576840</v>
      </c>
      <c r="N16" s="6">
        <f>'q-AreaHarv'!N16+'q-PermP'!N16*1000</f>
        <v>589972</v>
      </c>
      <c r="O16" s="6">
        <f>'q-AreaHarv'!O16+'q-PermP'!O16*1000</f>
        <v>585044</v>
      </c>
      <c r="P16" s="6">
        <f>'q-AreaHarv'!P16+'q-PermP'!P16*1000</f>
        <v>589673</v>
      </c>
      <c r="Q16" s="6">
        <f>'q-AreaHarv'!Q16+'q-PermP'!Q16*1000</f>
        <v>600802</v>
      </c>
      <c r="R16" s="6">
        <f>'q-AreaHarv'!R16+'q-PermP'!R16*1000</f>
        <v>588610</v>
      </c>
      <c r="S16" s="6">
        <f>'q-AreaHarv'!S16+'q-PermP'!S16*1000</f>
        <v>604367</v>
      </c>
      <c r="T16" s="6">
        <f>'q-AreaHarv'!T16+'q-PermP'!T16*1000</f>
        <v>582150</v>
      </c>
      <c r="U16" s="6">
        <f>'q-AreaHarv'!U16+'q-PermP'!U16*1000</f>
        <v>574451</v>
      </c>
      <c r="V16" s="6">
        <f>'q-AreaHarv'!V16+'q-PermP'!V16*1000</f>
        <v>575928</v>
      </c>
      <c r="W16" s="6">
        <f>'q-AreaHarv'!W16+'q-PermP'!W16*1000</f>
        <v>575358</v>
      </c>
      <c r="X16" s="6">
        <f>'q-AreaHarv'!X16+'q-PermP'!X16*1000</f>
        <v>587296</v>
      </c>
      <c r="Y16" s="6">
        <f>'q-AreaHarv'!Y16+'q-PermP'!Y16*1000</f>
        <v>530979</v>
      </c>
      <c r="Z16" s="6">
        <f>'q-AreaHarv'!Z16+'q-PermP'!Z16*1000</f>
        <v>545953</v>
      </c>
      <c r="AA16" s="6">
        <f>'q-AreaHarv'!AA16+'q-PermP'!AA16*1000</f>
        <v>573235</v>
      </c>
      <c r="AB16" s="6">
        <f>'q-AreaHarv'!AB16+'q-PermP'!AB16*1000</f>
        <v>595540</v>
      </c>
      <c r="AC16" s="6">
        <f>'q-AreaHarv'!AC16+'q-PermP'!AC16*1000</f>
        <v>574935</v>
      </c>
      <c r="AD16" s="6">
        <f>'q-AreaHarv'!AD16+'q-PermP'!AD16*1000</f>
        <v>576882</v>
      </c>
      <c r="AE16" s="6">
        <f>'q-AreaHarv'!AE16+'q-PermP'!AE16*1000</f>
        <v>627913</v>
      </c>
      <c r="AF16" s="6">
        <f>'q-AreaHarv'!AF16+'q-PermP'!AF16*1000</f>
        <v>635459</v>
      </c>
      <c r="AG16" s="6">
        <f>'q-AreaHarv'!AG16+'q-PermP'!AG16*1000</f>
        <v>651775</v>
      </c>
      <c r="AH16" s="6">
        <f>'q-AreaHarv'!AH16+'q-PermP'!AH16*1000</f>
        <v>654067</v>
      </c>
      <c r="AI16" s="6">
        <f>'q-AreaHarv'!AI16+'q-PermP'!AI16*1000</f>
        <v>649977</v>
      </c>
      <c r="AJ16" s="6">
        <f>'q-AreaHarv'!AJ16+'q-PermP'!AJ16*1000</f>
        <v>658559</v>
      </c>
      <c r="AK16" s="6">
        <f>'q-AreaHarv'!AK16+'q-PermP'!AK16*1000</f>
        <v>658926</v>
      </c>
      <c r="AL16" s="6">
        <f>'q-AreaHarv'!AL16+'q-PermP'!AL16*1000</f>
        <v>623008</v>
      </c>
      <c r="AM16" s="6">
        <f>'q-AreaHarv'!AM16+'q-PermP'!AM16*1000</f>
        <v>626574</v>
      </c>
      <c r="AN16" s="6">
        <f>'q-AreaHarv'!AN16+'q-PermP'!AN16*1000</f>
        <v>643639</v>
      </c>
      <c r="AO16" s="6">
        <f>'q-AreaHarv'!AO16+'q-PermP'!AO16*1000</f>
        <v>664946</v>
      </c>
      <c r="AP16" s="6">
        <f>'q-AreaHarv'!AP16+'q-PermP'!AP16*1000</f>
        <v>650935</v>
      </c>
      <c r="AQ16" s="6">
        <f>'q-AreaHarv'!AQ16+'q-PermP'!AQ16*1000</f>
        <v>670731</v>
      </c>
      <c r="AR16" s="6">
        <f>'q-AreaHarv'!AR16+'q-PermP'!AR16*1000</f>
        <v>647385</v>
      </c>
      <c r="AS16" s="6">
        <f>'q-AreaHarv'!AS16+'q-PermP'!AS16*1000</f>
        <v>678443</v>
      </c>
      <c r="AT16" s="6">
        <f>'q-AreaHarv'!AT16+'q-PermP'!AT16*1000</f>
        <v>678926</v>
      </c>
      <c r="AU16" s="6">
        <f>'q-AreaHarv'!AU16+'q-PermP'!AU16*1000</f>
        <v>716529</v>
      </c>
      <c r="AV16" s="6">
        <f>'q-AreaHarv'!AV16+'q-PermP'!AV16*1000</f>
        <v>622198</v>
      </c>
      <c r="AW16" s="6">
        <f>'q-AreaHarv'!AW16+'q-PermP'!AW16*1000</f>
        <v>621218</v>
      </c>
      <c r="AX16" s="6">
        <f>'q-AreaHarv'!AX16+'q-PermP'!AX16*1000</f>
        <v>638909</v>
      </c>
      <c r="AY16" s="6">
        <f>'q-AreaHarv'!AY16+'q-PermP'!AY16*1000</f>
        <v>634597</v>
      </c>
      <c r="AZ16" s="6">
        <f>'q-AreaHarv'!AZ16+'q-PermP'!AZ16*1000</f>
        <v>643313</v>
      </c>
      <c r="BA16" s="6">
        <f>'q-AreaHarv'!BA16+'q-PermP'!BA16*1000</f>
        <v>627345</v>
      </c>
      <c r="BB16" s="6">
        <f>'q-AreaHarv'!BB16+'q-PermP'!BB16*1000</f>
        <v>665851</v>
      </c>
      <c r="BC16" s="6">
        <f>'q-AreaHarv'!BC16+'q-PermP'!BC16*1000</f>
        <v>731111</v>
      </c>
    </row>
    <row r="17" spans="1:55">
      <c r="A17">
        <f>VLOOKUP(C17,SelectCntr!$A$2:$C$52,3,0)</f>
        <v>1</v>
      </c>
      <c r="B17" s="6" t="str">
        <f>'q-AreaHarv'!B17</f>
        <v>Ghana</v>
      </c>
      <c r="C17" s="6">
        <f>'q-AreaHarv'!C17</f>
        <v>81</v>
      </c>
      <c r="D17" s="6" t="str">
        <f>'q-AreaHarv'!D17</f>
        <v>Ghana</v>
      </c>
      <c r="E17" s="69" t="s">
        <v>227</v>
      </c>
      <c r="F17" s="6" t="s">
        <v>228</v>
      </c>
      <c r="G17" s="6">
        <f>'q-AreaHarv'!G17+'q-PermP'!G17*1000</f>
        <v>11481958</v>
      </c>
      <c r="H17" s="6">
        <f>'q-AreaHarv'!H17+'q-PermP'!H17*1000</f>
        <v>11516230</v>
      </c>
      <c r="I17" s="6">
        <f>'q-AreaHarv'!I17+'q-PermP'!I17*1000</f>
        <v>11568296</v>
      </c>
      <c r="J17" s="6">
        <f>'q-AreaHarv'!J17+'q-PermP'!J17*1000</f>
        <v>11673943</v>
      </c>
      <c r="K17" s="6">
        <f>'q-AreaHarv'!K17+'q-PermP'!K17*1000</f>
        <v>11516911</v>
      </c>
      <c r="L17" s="6">
        <f>'q-AreaHarv'!L17+'q-PermP'!L17*1000</f>
        <v>11249151</v>
      </c>
      <c r="M17" s="6">
        <f>'q-AreaHarv'!M17+'q-PermP'!M17*1000</f>
        <v>11445416</v>
      </c>
      <c r="N17" s="6">
        <f>'q-AreaHarv'!N17+'q-PermP'!N17*1000</f>
        <v>11323207</v>
      </c>
      <c r="O17" s="6">
        <f>'q-AreaHarv'!O17+'q-PermP'!O17*1000</f>
        <v>11591842</v>
      </c>
      <c r="P17" s="6">
        <f>'q-AreaHarv'!P17+'q-PermP'!P17*1000</f>
        <v>12238337</v>
      </c>
      <c r="Q17" s="6">
        <f>'q-AreaHarv'!Q17+'q-PermP'!Q17*1000</f>
        <v>12247928</v>
      </c>
      <c r="R17" s="6">
        <f>'q-AreaHarv'!R17+'q-PermP'!R17*1000</f>
        <v>12070314</v>
      </c>
      <c r="S17" s="6">
        <f>'q-AreaHarv'!S17+'q-PermP'!S17*1000</f>
        <v>12050254</v>
      </c>
      <c r="T17" s="6">
        <f>'q-AreaHarv'!T17+'q-PermP'!T17*1000</f>
        <v>12264042</v>
      </c>
      <c r="U17" s="6">
        <f>'q-AreaHarv'!U17+'q-PermP'!U17*1000</f>
        <v>12111404</v>
      </c>
      <c r="V17" s="6">
        <f>'q-AreaHarv'!V17+'q-PermP'!V17*1000</f>
        <v>11921990</v>
      </c>
      <c r="W17" s="6">
        <f>'q-AreaHarv'!W17+'q-PermP'!W17*1000</f>
        <v>11599017</v>
      </c>
      <c r="X17" s="6">
        <f>'q-AreaHarv'!X17+'q-PermP'!X17*1000</f>
        <v>11424187</v>
      </c>
      <c r="Y17" s="6">
        <f>'q-AreaHarv'!Y17+'q-PermP'!Y17*1000</f>
        <v>11729140</v>
      </c>
      <c r="Z17" s="6">
        <f>'q-AreaHarv'!Z17+'q-PermP'!Z17*1000</f>
        <v>11709617</v>
      </c>
      <c r="AA17" s="6">
        <f>'q-AreaHarv'!AA17+'q-PermP'!AA17*1000</f>
        <v>11691500</v>
      </c>
      <c r="AB17" s="6">
        <f>'q-AreaHarv'!AB17+'q-PermP'!AB17*1000</f>
        <v>11381350</v>
      </c>
      <c r="AC17" s="6">
        <f>'q-AreaHarv'!AC17+'q-PermP'!AC17*1000</f>
        <v>11221050</v>
      </c>
      <c r="AD17" s="6">
        <f>'q-AreaHarv'!AD17+'q-PermP'!AD17*1000</f>
        <v>12191010</v>
      </c>
      <c r="AE17" s="6">
        <f>'q-AreaHarv'!AE17+'q-PermP'!AE17*1000</f>
        <v>11910979</v>
      </c>
      <c r="AF17" s="6">
        <f>'q-AreaHarv'!AF17+'q-PermP'!AF17*1000</f>
        <v>11865716</v>
      </c>
      <c r="AG17" s="6">
        <f>'q-AreaHarv'!AG17+'q-PermP'!AG17*1000</f>
        <v>11915653</v>
      </c>
      <c r="AH17" s="6">
        <f>'q-AreaHarv'!AH17+'q-PermP'!AH17*1000</f>
        <v>11723066</v>
      </c>
      <c r="AI17" s="6">
        <f>'q-AreaHarv'!AI17+'q-PermP'!AI17*1000</f>
        <v>12060017</v>
      </c>
      <c r="AJ17" s="6">
        <f>'q-AreaHarv'!AJ17+'q-PermP'!AJ17*1000</f>
        <v>11329535</v>
      </c>
      <c r="AK17" s="6">
        <f>'q-AreaHarv'!AK17+'q-PermP'!AK17*1000</f>
        <v>12098023</v>
      </c>
      <c r="AL17" s="6">
        <f>'q-AreaHarv'!AL17+'q-PermP'!AL17*1000</f>
        <v>12165138</v>
      </c>
      <c r="AM17" s="6">
        <f>'q-AreaHarv'!AM17+'q-PermP'!AM17*1000</f>
        <v>12169128</v>
      </c>
      <c r="AN17" s="6">
        <f>'q-AreaHarv'!AN17+'q-PermP'!AN17*1000</f>
        <v>12128778</v>
      </c>
      <c r="AO17" s="6">
        <f>'q-AreaHarv'!AO17+'q-PermP'!AO17*1000</f>
        <v>12685392</v>
      </c>
      <c r="AP17" s="6">
        <f>'q-AreaHarv'!AP17+'q-PermP'!AP17*1000</f>
        <v>12913112</v>
      </c>
      <c r="AQ17" s="6">
        <f>'q-AreaHarv'!AQ17+'q-PermP'!AQ17*1000</f>
        <v>12856841</v>
      </c>
      <c r="AR17" s="6">
        <f>'q-AreaHarv'!AR17+'q-PermP'!AR17*1000</f>
        <v>13400535</v>
      </c>
      <c r="AS17" s="6">
        <f>'q-AreaHarv'!AS17+'q-PermP'!AS17*1000</f>
        <v>13359919</v>
      </c>
      <c r="AT17" s="6">
        <f>'q-AreaHarv'!AT17+'q-PermP'!AT17*1000</f>
        <v>13657242</v>
      </c>
      <c r="AU17" s="6">
        <f>'q-AreaHarv'!AU17+'q-PermP'!AU17*1000</f>
        <v>13635681</v>
      </c>
      <c r="AV17" s="6">
        <f>'q-AreaHarv'!AV17+'q-PermP'!AV17*1000</f>
        <v>14074856</v>
      </c>
      <c r="AW17" s="6">
        <f>'q-AreaHarv'!AW17+'q-PermP'!AW17*1000</f>
        <v>14418131</v>
      </c>
      <c r="AX17" s="6">
        <f>'q-AreaHarv'!AX17+'q-PermP'!AX17*1000</f>
        <v>14812140</v>
      </c>
      <c r="AY17" s="6">
        <f>'q-AreaHarv'!AY17+'q-PermP'!AY17*1000</f>
        <v>14793865</v>
      </c>
      <c r="AZ17" s="6">
        <f>'q-AreaHarv'!AZ17+'q-PermP'!AZ17*1000</f>
        <v>14916225</v>
      </c>
      <c r="BA17" s="6">
        <f>'q-AreaHarv'!BA17+'q-PermP'!BA17*1000</f>
        <v>14212804</v>
      </c>
      <c r="BB17" s="6">
        <f>'q-AreaHarv'!BB17+'q-PermP'!BB17*1000</f>
        <v>14899343</v>
      </c>
      <c r="BC17" s="6">
        <f>'q-AreaHarv'!BC17+'q-PermP'!BC17*1000</f>
        <v>14787583</v>
      </c>
    </row>
    <row r="18" spans="1:55">
      <c r="A18">
        <f>VLOOKUP(C18,SelectCntr!$A$2:$C$52,3,0)</f>
        <v>1</v>
      </c>
      <c r="B18" s="6" t="str">
        <f>'q-AreaHarv'!B18</f>
        <v>Guinea</v>
      </c>
      <c r="C18" s="6">
        <f>'q-AreaHarv'!C18</f>
        <v>90</v>
      </c>
      <c r="D18" s="6" t="str">
        <f>'q-AreaHarv'!D18</f>
        <v>Guinea</v>
      </c>
      <c r="E18" s="69" t="s">
        <v>227</v>
      </c>
      <c r="F18" s="6" t="s">
        <v>228</v>
      </c>
      <c r="G18" s="6">
        <f>'q-AreaHarv'!G18+'q-PermP'!G18*1000</f>
        <v>11839010</v>
      </c>
      <c r="H18" s="6">
        <f>'q-AreaHarv'!H18+'q-PermP'!H18*1000</f>
        <v>11837785</v>
      </c>
      <c r="I18" s="6">
        <f>'q-AreaHarv'!I18+'q-PermP'!I18*1000</f>
        <v>11815145</v>
      </c>
      <c r="J18" s="6">
        <f>'q-AreaHarv'!J18+'q-PermP'!J18*1000</f>
        <v>11830955</v>
      </c>
      <c r="K18" s="6">
        <f>'q-AreaHarv'!K18+'q-PermP'!K18*1000</f>
        <v>11810240</v>
      </c>
      <c r="L18" s="6">
        <f>'q-AreaHarv'!L18+'q-PermP'!L18*1000</f>
        <v>11849125</v>
      </c>
      <c r="M18" s="6">
        <f>'q-AreaHarv'!M18+'q-PermP'!M18*1000</f>
        <v>11887650</v>
      </c>
      <c r="N18" s="6">
        <f>'q-AreaHarv'!N18+'q-PermP'!N18*1000</f>
        <v>11909420</v>
      </c>
      <c r="O18" s="6">
        <f>'q-AreaHarv'!O18+'q-PermP'!O18*1000</f>
        <v>11901200</v>
      </c>
      <c r="P18" s="6">
        <f>'q-AreaHarv'!P18+'q-PermP'!P18*1000</f>
        <v>11938590</v>
      </c>
      <c r="Q18" s="6">
        <f>'q-AreaHarv'!Q18+'q-PermP'!Q18*1000</f>
        <v>11946855</v>
      </c>
      <c r="R18" s="6">
        <f>'q-AreaHarv'!R18+'q-PermP'!R18*1000</f>
        <v>11926500</v>
      </c>
      <c r="S18" s="6">
        <f>'q-AreaHarv'!S18+'q-PermP'!S18*1000</f>
        <v>11940275</v>
      </c>
      <c r="T18" s="6">
        <f>'q-AreaHarv'!T18+'q-PermP'!T18*1000</f>
        <v>11958450</v>
      </c>
      <c r="U18" s="6">
        <f>'q-AreaHarv'!U18+'q-PermP'!U18*1000</f>
        <v>11977070</v>
      </c>
      <c r="V18" s="6">
        <f>'q-AreaHarv'!V18+'q-PermP'!V18*1000</f>
        <v>12009190</v>
      </c>
      <c r="W18" s="6">
        <f>'q-AreaHarv'!W18+'q-PermP'!W18*1000</f>
        <v>12026360</v>
      </c>
      <c r="X18" s="6">
        <f>'q-AreaHarv'!X18+'q-PermP'!X18*1000</f>
        <v>12046454</v>
      </c>
      <c r="Y18" s="6">
        <f>'q-AreaHarv'!Y18+'q-PermP'!Y18*1000</f>
        <v>12070776</v>
      </c>
      <c r="Z18" s="6">
        <f>'q-AreaHarv'!Z18+'q-PermP'!Z18*1000</f>
        <v>12093593</v>
      </c>
      <c r="AA18" s="6">
        <f>'q-AreaHarv'!AA18+'q-PermP'!AA18*1000</f>
        <v>12112343</v>
      </c>
      <c r="AB18" s="6">
        <f>'q-AreaHarv'!AB18+'q-PermP'!AB18*1000</f>
        <v>12126035</v>
      </c>
      <c r="AC18" s="6">
        <f>'q-AreaHarv'!AC18+'q-PermP'!AC18*1000</f>
        <v>12146711</v>
      </c>
      <c r="AD18" s="6">
        <f>'q-AreaHarv'!AD18+'q-PermP'!AD18*1000</f>
        <v>12209570</v>
      </c>
      <c r="AE18" s="6">
        <f>'q-AreaHarv'!AE18+'q-PermP'!AE18*1000</f>
        <v>12234286</v>
      </c>
      <c r="AF18" s="6">
        <f>'q-AreaHarv'!AF18+'q-PermP'!AF18*1000</f>
        <v>12204971</v>
      </c>
      <c r="AG18" s="6">
        <f>'q-AreaHarv'!AG18+'q-PermP'!AG18*1000</f>
        <v>12202899</v>
      </c>
      <c r="AH18" s="6">
        <f>'q-AreaHarv'!AH18+'q-PermP'!AH18*1000</f>
        <v>12256095</v>
      </c>
      <c r="AI18" s="6">
        <f>'q-AreaHarv'!AI18+'q-PermP'!AI18*1000</f>
        <v>12303201</v>
      </c>
      <c r="AJ18" s="6">
        <f>'q-AreaHarv'!AJ18+'q-PermP'!AJ18*1000</f>
        <v>12479991</v>
      </c>
      <c r="AK18" s="6">
        <f>'q-AreaHarv'!AK18+'q-PermP'!AK18*1000</f>
        <v>12488171</v>
      </c>
      <c r="AL18" s="6">
        <f>'q-AreaHarv'!AL18+'q-PermP'!AL18*1000</f>
        <v>12609625</v>
      </c>
      <c r="AM18" s="6">
        <f>'q-AreaHarv'!AM18+'q-PermP'!AM18*1000</f>
        <v>12688602</v>
      </c>
      <c r="AN18" s="6">
        <f>'q-AreaHarv'!AN18+'q-PermP'!AN18*1000</f>
        <v>12759776</v>
      </c>
      <c r="AO18" s="6">
        <f>'q-AreaHarv'!AO18+'q-PermP'!AO18*1000</f>
        <v>12810795</v>
      </c>
      <c r="AP18" s="6">
        <f>'q-AreaHarv'!AP18+'q-PermP'!AP18*1000</f>
        <v>12935276</v>
      </c>
      <c r="AQ18" s="6">
        <f>'q-AreaHarv'!AQ18+'q-PermP'!AQ18*1000</f>
        <v>13030584</v>
      </c>
      <c r="AR18" s="6">
        <f>'q-AreaHarv'!AR18+'q-PermP'!AR18*1000</f>
        <v>13137472</v>
      </c>
      <c r="AS18" s="6">
        <f>'q-AreaHarv'!AS18+'q-PermP'!AS18*1000</f>
        <v>13258893</v>
      </c>
      <c r="AT18" s="6">
        <f>'q-AreaHarv'!AT18+'q-PermP'!AT18*1000</f>
        <v>13316936</v>
      </c>
      <c r="AU18" s="6">
        <f>'q-AreaHarv'!AU18+'q-PermP'!AU18*1000</f>
        <v>13245581</v>
      </c>
      <c r="AV18" s="6">
        <f>'q-AreaHarv'!AV18+'q-PermP'!AV18*1000</f>
        <v>13394240</v>
      </c>
      <c r="AW18" s="6">
        <f>'q-AreaHarv'!AW18+'q-PermP'!AW18*1000</f>
        <v>13529890</v>
      </c>
      <c r="AX18" s="6">
        <f>'q-AreaHarv'!AX18+'q-PermP'!AX18*1000</f>
        <v>13644126</v>
      </c>
      <c r="AY18" s="6">
        <f>'q-AreaHarv'!AY18+'q-PermP'!AY18*1000</f>
        <v>13805049</v>
      </c>
      <c r="AZ18" s="6">
        <f>'q-AreaHarv'!AZ18+'q-PermP'!AZ18*1000</f>
        <v>13704927</v>
      </c>
      <c r="BA18" s="6">
        <f>'q-AreaHarv'!BA18+'q-PermP'!BA18*1000</f>
        <v>13801190</v>
      </c>
      <c r="BB18" s="6">
        <f>'q-AreaHarv'!BB18+'q-PermP'!BB18*1000</f>
        <v>14006599</v>
      </c>
      <c r="BC18" s="6">
        <f>'q-AreaHarv'!BC18+'q-PermP'!BC18*1000</f>
        <v>13979389</v>
      </c>
    </row>
    <row r="19" spans="1:55">
      <c r="A19">
        <f>VLOOKUP(C19,SelectCntr!$A$2:$C$52,3,0)</f>
        <v>1</v>
      </c>
      <c r="B19" s="6" t="str">
        <f>'q-AreaHarv'!B19</f>
        <v>Cote dIvoire</v>
      </c>
      <c r="C19" s="6">
        <f>'q-AreaHarv'!C19</f>
        <v>107</v>
      </c>
      <c r="D19" s="6" t="str">
        <f>'q-AreaHarv'!D19</f>
        <v>Cote dIvoire</v>
      </c>
      <c r="E19" s="69" t="s">
        <v>227</v>
      </c>
      <c r="F19" s="6" t="s">
        <v>228</v>
      </c>
      <c r="G19" s="6">
        <f>'q-AreaHarv'!G19+'q-PermP'!G19*1000</f>
        <v>15075273</v>
      </c>
      <c r="H19" s="6">
        <f>'q-AreaHarv'!H19+'q-PermP'!H19*1000</f>
        <v>15372737</v>
      </c>
      <c r="I19" s="6">
        <f>'q-AreaHarv'!I19+'q-PermP'!I19*1000</f>
        <v>15482080</v>
      </c>
      <c r="J19" s="6">
        <f>'q-AreaHarv'!J19+'q-PermP'!J19*1000</f>
        <v>15611011</v>
      </c>
      <c r="K19" s="6">
        <f>'q-AreaHarv'!K19+'q-PermP'!K19*1000</f>
        <v>15675644</v>
      </c>
      <c r="L19" s="6">
        <f>'q-AreaHarv'!L19+'q-PermP'!L19*1000</f>
        <v>15704002</v>
      </c>
      <c r="M19" s="6">
        <f>'q-AreaHarv'!M19+'q-PermP'!M19*1000</f>
        <v>15821648</v>
      </c>
      <c r="N19" s="6">
        <f>'q-AreaHarv'!N19+'q-PermP'!N19*1000</f>
        <v>15884445</v>
      </c>
      <c r="O19" s="6">
        <f>'q-AreaHarv'!O19+'q-PermP'!O19*1000</f>
        <v>15979103</v>
      </c>
      <c r="P19" s="6">
        <f>'q-AreaHarv'!P19+'q-PermP'!P19*1000</f>
        <v>15965321</v>
      </c>
      <c r="Q19" s="6">
        <f>'q-AreaHarv'!Q19+'q-PermP'!Q19*1000</f>
        <v>16028103</v>
      </c>
      <c r="R19" s="6">
        <f>'q-AreaHarv'!R19+'q-PermP'!R19*1000</f>
        <v>16114401</v>
      </c>
      <c r="S19" s="6">
        <f>'q-AreaHarv'!S19+'q-PermP'!S19*1000</f>
        <v>16283344</v>
      </c>
      <c r="T19" s="6">
        <f>'q-AreaHarv'!T19+'q-PermP'!T19*1000</f>
        <v>16537129</v>
      </c>
      <c r="U19" s="6">
        <f>'q-AreaHarv'!U19+'q-PermP'!U19*1000</f>
        <v>16887486</v>
      </c>
      <c r="V19" s="6">
        <f>'q-AreaHarv'!V19+'q-PermP'!V19*1000</f>
        <v>17023987</v>
      </c>
      <c r="W19" s="6">
        <f>'q-AreaHarv'!W19+'q-PermP'!W19*1000</f>
        <v>17271788</v>
      </c>
      <c r="X19" s="6">
        <f>'q-AreaHarv'!X19+'q-PermP'!X19*1000</f>
        <v>17485448</v>
      </c>
      <c r="Y19" s="6">
        <f>'q-AreaHarv'!Y19+'q-PermP'!Y19*1000</f>
        <v>17607501</v>
      </c>
      <c r="Z19" s="6">
        <f>'q-AreaHarv'!Z19+'q-PermP'!Z19*1000</f>
        <v>17227949</v>
      </c>
      <c r="AA19" s="6">
        <f>'q-AreaHarv'!AA19+'q-PermP'!AA19*1000</f>
        <v>17385768</v>
      </c>
      <c r="AB19" s="6">
        <f>'q-AreaHarv'!AB19+'q-PermP'!AB19*1000</f>
        <v>17575957</v>
      </c>
      <c r="AC19" s="6">
        <f>'q-AreaHarv'!AC19+'q-PermP'!AC19*1000</f>
        <v>17675287</v>
      </c>
      <c r="AD19" s="6">
        <f>'q-AreaHarv'!AD19+'q-PermP'!AD19*1000</f>
        <v>17827207</v>
      </c>
      <c r="AE19" s="6">
        <f>'q-AreaHarv'!AE19+'q-PermP'!AE19*1000</f>
        <v>17965653</v>
      </c>
      <c r="AF19" s="6">
        <f>'q-AreaHarv'!AF19+'q-PermP'!AF19*1000</f>
        <v>18228104</v>
      </c>
      <c r="AG19" s="6">
        <f>'q-AreaHarv'!AG19+'q-PermP'!AG19*1000</f>
        <v>18408781</v>
      </c>
      <c r="AH19" s="6">
        <f>'q-AreaHarv'!AH19+'q-PermP'!AH19*1000</f>
        <v>18862325</v>
      </c>
      <c r="AI19" s="6">
        <f>'q-AreaHarv'!AI19+'q-PermP'!AI19*1000</f>
        <v>18688454</v>
      </c>
      <c r="AJ19" s="6">
        <f>'q-AreaHarv'!AJ19+'q-PermP'!AJ19*1000</f>
        <v>19318353</v>
      </c>
      <c r="AK19" s="6">
        <f>'q-AreaHarv'!AK19+'q-PermP'!AK19*1000</f>
        <v>18955652</v>
      </c>
      <c r="AL19" s="6">
        <f>'q-AreaHarv'!AL19+'q-PermP'!AL19*1000</f>
        <v>18892494</v>
      </c>
      <c r="AM19" s="6">
        <f>'q-AreaHarv'!AM19+'q-PermP'!AM19*1000</f>
        <v>18800654</v>
      </c>
      <c r="AN19" s="6">
        <f>'q-AreaHarv'!AN19+'q-PermP'!AN19*1000</f>
        <v>19122356</v>
      </c>
      <c r="AO19" s="6">
        <f>'q-AreaHarv'!AO19+'q-PermP'!AO19*1000</f>
        <v>19705800</v>
      </c>
      <c r="AP19" s="6">
        <f>'q-AreaHarv'!AP19+'q-PermP'!AP19*1000</f>
        <v>19386525</v>
      </c>
      <c r="AQ19" s="6">
        <f>'q-AreaHarv'!AQ19+'q-PermP'!AQ19*1000</f>
        <v>19087450</v>
      </c>
      <c r="AR19" s="6">
        <f>'q-AreaHarv'!AR19+'q-PermP'!AR19*1000</f>
        <v>19018207</v>
      </c>
      <c r="AS19" s="6">
        <f>'q-AreaHarv'!AS19+'q-PermP'!AS19*1000</f>
        <v>19190739</v>
      </c>
      <c r="AT19" s="6">
        <f>'q-AreaHarv'!AT19+'q-PermP'!AT19*1000</f>
        <v>19299672</v>
      </c>
      <c r="AU19" s="6">
        <f>'q-AreaHarv'!AU19+'q-PermP'!AU19*1000</f>
        <v>18670899</v>
      </c>
      <c r="AV19" s="6">
        <f>'q-AreaHarv'!AV19+'q-PermP'!AV19*1000</f>
        <v>18868395</v>
      </c>
      <c r="AW19" s="6">
        <f>'q-AreaHarv'!AW19+'q-PermP'!AW19*1000</f>
        <v>18841479</v>
      </c>
      <c r="AX19" s="6">
        <f>'q-AreaHarv'!AX19+'q-PermP'!AX19*1000</f>
        <v>19331361</v>
      </c>
      <c r="AY19" s="6">
        <f>'q-AreaHarv'!AY19+'q-PermP'!AY19*1000</f>
        <v>19979987</v>
      </c>
      <c r="AZ19" s="6">
        <f>'q-AreaHarv'!AZ19+'q-PermP'!AZ19*1000</f>
        <v>20364038</v>
      </c>
      <c r="BA19" s="6">
        <f>'q-AreaHarv'!BA19+'q-PermP'!BA19*1000</f>
        <v>20555615</v>
      </c>
      <c r="BB19" s="6">
        <f>'q-AreaHarv'!BB19+'q-PermP'!BB19*1000</f>
        <v>20074431</v>
      </c>
      <c r="BC19" s="6">
        <f>'q-AreaHarv'!BC19+'q-PermP'!BC19*1000</f>
        <v>19757679</v>
      </c>
    </row>
    <row r="20" spans="1:55">
      <c r="A20">
        <f>VLOOKUP(C20,SelectCntr!$A$2:$C$52,3,0)</f>
        <v>2</v>
      </c>
      <c r="B20" s="6" t="str">
        <f>'q-AreaHarv'!B20</f>
        <v>Kenya</v>
      </c>
      <c r="C20" s="6">
        <f>'q-AreaHarv'!C20</f>
        <v>114</v>
      </c>
      <c r="D20" s="6" t="str">
        <f>'q-AreaHarv'!D20</f>
        <v>Kenya</v>
      </c>
      <c r="E20" s="69" t="s">
        <v>227</v>
      </c>
      <c r="F20" s="6" t="s">
        <v>228</v>
      </c>
      <c r="G20" s="6">
        <f>'q-AreaHarv'!G20+'q-PermP'!G20*1000</f>
        <v>23526561</v>
      </c>
      <c r="H20" s="6">
        <f>'q-AreaHarv'!H20+'q-PermP'!H20*1000</f>
        <v>23744796</v>
      </c>
      <c r="I20" s="6">
        <f>'q-AreaHarv'!I20+'q-PermP'!I20*1000</f>
        <v>23857163</v>
      </c>
      <c r="J20" s="6">
        <f>'q-AreaHarv'!J20+'q-PermP'!J20*1000</f>
        <v>23895957</v>
      </c>
      <c r="K20" s="6">
        <f>'q-AreaHarv'!K20+'q-PermP'!K20*1000</f>
        <v>24100173</v>
      </c>
      <c r="L20" s="6">
        <f>'q-AreaHarv'!L20+'q-PermP'!L20*1000</f>
        <v>23969026</v>
      </c>
      <c r="M20" s="6">
        <f>'q-AreaHarv'!M20+'q-PermP'!M20*1000</f>
        <v>24139922</v>
      </c>
      <c r="N20" s="6">
        <f>'q-AreaHarv'!N20+'q-PermP'!N20*1000</f>
        <v>24312733</v>
      </c>
      <c r="O20" s="6">
        <f>'q-AreaHarv'!O20+'q-PermP'!O20*1000</f>
        <v>24359996</v>
      </c>
      <c r="P20" s="6">
        <f>'q-AreaHarv'!P20+'q-PermP'!P20*1000</f>
        <v>24311142</v>
      </c>
      <c r="Q20" s="6">
        <f>'q-AreaHarv'!Q20+'q-PermP'!Q20*1000</f>
        <v>24266247</v>
      </c>
      <c r="R20" s="6">
        <f>'q-AreaHarv'!R20+'q-PermP'!R20*1000</f>
        <v>24452183</v>
      </c>
      <c r="S20" s="6">
        <f>'q-AreaHarv'!S20+'q-PermP'!S20*1000</f>
        <v>24670617</v>
      </c>
      <c r="T20" s="6">
        <f>'q-AreaHarv'!T20+'q-PermP'!T20*1000</f>
        <v>24719457</v>
      </c>
      <c r="U20" s="6">
        <f>'q-AreaHarv'!U20+'q-PermP'!U20*1000</f>
        <v>24857276</v>
      </c>
      <c r="V20" s="6">
        <f>'q-AreaHarv'!V20+'q-PermP'!V20*1000</f>
        <v>25040118</v>
      </c>
      <c r="W20" s="6">
        <f>'q-AreaHarv'!W20+'q-PermP'!W20*1000</f>
        <v>25132421</v>
      </c>
      <c r="X20" s="6">
        <f>'q-AreaHarv'!X20+'q-PermP'!X20*1000</f>
        <v>25127308</v>
      </c>
      <c r="Y20" s="6">
        <f>'q-AreaHarv'!Y20+'q-PermP'!Y20*1000</f>
        <v>24937789</v>
      </c>
      <c r="Z20" s="6">
        <f>'q-AreaHarv'!Z20+'q-PermP'!Z20*1000</f>
        <v>24696425</v>
      </c>
      <c r="AA20" s="6">
        <f>'q-AreaHarv'!AA20+'q-PermP'!AA20*1000</f>
        <v>24472000</v>
      </c>
      <c r="AB20" s="6">
        <f>'q-AreaHarv'!AB20+'q-PermP'!AB20*1000</f>
        <v>24585210</v>
      </c>
      <c r="AC20" s="6">
        <f>'q-AreaHarv'!AC20+'q-PermP'!AC20*1000</f>
        <v>24693392</v>
      </c>
      <c r="AD20" s="6">
        <f>'q-AreaHarv'!AD20+'q-PermP'!AD20*1000</f>
        <v>24296401</v>
      </c>
      <c r="AE20" s="6">
        <f>'q-AreaHarv'!AE20+'q-PermP'!AE20*1000</f>
        <v>25059803</v>
      </c>
      <c r="AF20" s="6">
        <f>'q-AreaHarv'!AF20+'q-PermP'!AF20*1000</f>
        <v>25083114</v>
      </c>
      <c r="AG20" s="6">
        <f>'q-AreaHarv'!AG20+'q-PermP'!AG20*1000</f>
        <v>25121106</v>
      </c>
      <c r="AH20" s="6">
        <f>'q-AreaHarv'!AH20+'q-PermP'!AH20*1000</f>
        <v>25396666</v>
      </c>
      <c r="AI20" s="6">
        <f>'q-AreaHarv'!AI20+'q-PermP'!AI20*1000</f>
        <v>25694068</v>
      </c>
      <c r="AJ20" s="6">
        <f>'q-AreaHarv'!AJ20+'q-PermP'!AJ20*1000</f>
        <v>25489361</v>
      </c>
      <c r="AK20" s="6">
        <f>'q-AreaHarv'!AK20+'q-PermP'!AK20*1000</f>
        <v>25600662</v>
      </c>
      <c r="AL20" s="6">
        <f>'q-AreaHarv'!AL20+'q-PermP'!AL20*1000</f>
        <v>25789891</v>
      </c>
      <c r="AM20" s="6">
        <f>'q-AreaHarv'!AM20+'q-PermP'!AM20*1000</f>
        <v>25592655</v>
      </c>
      <c r="AN20" s="6">
        <f>'q-AreaHarv'!AN20+'q-PermP'!AN20*1000</f>
        <v>25861715</v>
      </c>
      <c r="AO20" s="6">
        <f>'q-AreaHarv'!AO20+'q-PermP'!AO20*1000</f>
        <v>25826822</v>
      </c>
      <c r="AP20" s="6">
        <f>'q-AreaHarv'!AP20+'q-PermP'!AP20*1000</f>
        <v>25299889</v>
      </c>
      <c r="AQ20" s="6">
        <f>'q-AreaHarv'!AQ20+'q-PermP'!AQ20*1000</f>
        <v>25440949</v>
      </c>
      <c r="AR20" s="6">
        <f>'q-AreaHarv'!AR20+'q-PermP'!AR20*1000</f>
        <v>25346639</v>
      </c>
      <c r="AS20" s="6">
        <f>'q-AreaHarv'!AS20+'q-PermP'!AS20*1000</f>
        <v>25674930</v>
      </c>
      <c r="AT20" s="6">
        <f>'q-AreaHarv'!AT20+'q-PermP'!AT20*1000</f>
        <v>25517680</v>
      </c>
      <c r="AU20" s="6">
        <f>'q-AreaHarv'!AU20+'q-PermP'!AU20*1000</f>
        <v>25864343</v>
      </c>
      <c r="AV20" s="6">
        <f>'q-AreaHarv'!AV20+'q-PermP'!AV20*1000</f>
        <v>25871994</v>
      </c>
      <c r="AW20" s="6">
        <f>'q-AreaHarv'!AW20+'q-PermP'!AW20*1000</f>
        <v>25958239</v>
      </c>
      <c r="AX20" s="6">
        <f>'q-AreaHarv'!AX20+'q-PermP'!AX20*1000</f>
        <v>25556093</v>
      </c>
      <c r="AY20" s="6">
        <f>'q-AreaHarv'!AY20+'q-PermP'!AY20*1000</f>
        <v>26043533</v>
      </c>
      <c r="AZ20" s="6">
        <f>'q-AreaHarv'!AZ20+'q-PermP'!AZ20*1000</f>
        <v>26426976</v>
      </c>
      <c r="BA20" s="6">
        <f>'q-AreaHarv'!BA20+'q-PermP'!BA20*1000</f>
        <v>25847114</v>
      </c>
      <c r="BB20" s="6">
        <f>'q-AreaHarv'!BB20+'q-PermP'!BB20*1000</f>
        <v>25698538</v>
      </c>
      <c r="BC20" s="6">
        <f>'q-AreaHarv'!BC20+'q-PermP'!BC20*1000</f>
        <v>26386857</v>
      </c>
    </row>
    <row r="21" spans="1:55">
      <c r="A21">
        <f>VLOOKUP(C21,SelectCntr!$A$2:$C$52,3,0)</f>
        <v>3</v>
      </c>
      <c r="B21" s="6" t="str">
        <f>'q-AreaHarv'!B21</f>
        <v>Lesotho</v>
      </c>
      <c r="C21" s="6">
        <f>'q-AreaHarv'!C21</f>
        <v>122</v>
      </c>
      <c r="D21" s="6" t="str">
        <f>'q-AreaHarv'!D21</f>
        <v>Lesotho</v>
      </c>
      <c r="E21" s="69" t="s">
        <v>227</v>
      </c>
      <c r="F21" s="6" t="s">
        <v>228</v>
      </c>
      <c r="G21" s="6">
        <f>'q-AreaHarv'!G21+'q-PermP'!G21*1000</f>
        <v>2517595</v>
      </c>
      <c r="H21" s="6">
        <f>'q-AreaHarv'!H21+'q-PermP'!H21*1000</f>
        <v>2516430</v>
      </c>
      <c r="I21" s="6">
        <f>'q-AreaHarv'!I21+'q-PermP'!I21*1000</f>
        <v>2515485</v>
      </c>
      <c r="J21" s="6">
        <f>'q-AreaHarv'!J21+'q-PermP'!J21*1000</f>
        <v>2518045</v>
      </c>
      <c r="K21" s="6">
        <f>'q-AreaHarv'!K21+'q-PermP'!K21*1000</f>
        <v>2530485</v>
      </c>
      <c r="L21" s="6">
        <f>'q-AreaHarv'!L21+'q-PermP'!L21*1000</f>
        <v>2523855</v>
      </c>
      <c r="M21" s="6">
        <f>'q-AreaHarv'!M21+'q-PermP'!M21*1000</f>
        <v>2536155</v>
      </c>
      <c r="N21" s="6">
        <f>'q-AreaHarv'!N21+'q-PermP'!N21*1000</f>
        <v>2503138</v>
      </c>
      <c r="O21" s="6">
        <f>'q-AreaHarv'!O21+'q-PermP'!O21*1000</f>
        <v>2449045</v>
      </c>
      <c r="P21" s="6">
        <f>'q-AreaHarv'!P21+'q-PermP'!P21*1000</f>
        <v>2390746</v>
      </c>
      <c r="Q21" s="6">
        <f>'q-AreaHarv'!Q21+'q-PermP'!Q21*1000</f>
        <v>2351487</v>
      </c>
      <c r="R21" s="6">
        <f>'q-AreaHarv'!R21+'q-PermP'!R21*1000</f>
        <v>2303892</v>
      </c>
      <c r="S21" s="6">
        <f>'q-AreaHarv'!S21+'q-PermP'!S21*1000</f>
        <v>2285650</v>
      </c>
      <c r="T21" s="6">
        <f>'q-AreaHarv'!T21+'q-PermP'!T21*1000</f>
        <v>2327117</v>
      </c>
      <c r="U21" s="6">
        <f>'q-AreaHarv'!U21+'q-PermP'!U21*1000</f>
        <v>2263651</v>
      </c>
      <c r="V21" s="6">
        <f>'q-AreaHarv'!V21+'q-PermP'!V21*1000</f>
        <v>2232715</v>
      </c>
      <c r="W21" s="6">
        <f>'q-AreaHarv'!W21+'q-PermP'!W21*1000</f>
        <v>2194638</v>
      </c>
      <c r="X21" s="6">
        <f>'q-AreaHarv'!X21+'q-PermP'!X21*1000</f>
        <v>2227587</v>
      </c>
      <c r="Y21" s="6">
        <f>'q-AreaHarv'!Y21+'q-PermP'!Y21*1000</f>
        <v>2223478</v>
      </c>
      <c r="Z21" s="6">
        <f>'q-AreaHarv'!Z21+'q-PermP'!Z21*1000</f>
        <v>2222543</v>
      </c>
      <c r="AA21" s="6">
        <f>'q-AreaHarv'!AA21+'q-PermP'!AA21*1000</f>
        <v>2226116</v>
      </c>
      <c r="AB21" s="6">
        <f>'q-AreaHarv'!AB21+'q-PermP'!AB21*1000</f>
        <v>2218752</v>
      </c>
      <c r="AC21" s="6">
        <f>'q-AreaHarv'!AC21+'q-PermP'!AC21*1000</f>
        <v>2202502</v>
      </c>
      <c r="AD21" s="6">
        <f>'q-AreaHarv'!AD21+'q-PermP'!AD21*1000</f>
        <v>2227286</v>
      </c>
      <c r="AE21" s="6">
        <f>'q-AreaHarv'!AE21+'q-PermP'!AE21*1000</f>
        <v>2254977</v>
      </c>
      <c r="AF21" s="6">
        <f>'q-AreaHarv'!AF21+'q-PermP'!AF21*1000</f>
        <v>2224160</v>
      </c>
      <c r="AG21" s="6">
        <f>'q-AreaHarv'!AG21+'q-PermP'!AG21*1000</f>
        <v>2268665</v>
      </c>
      <c r="AH21" s="6">
        <f>'q-AreaHarv'!AH21+'q-PermP'!AH21*1000</f>
        <v>2319375</v>
      </c>
      <c r="AI21" s="6">
        <f>'q-AreaHarv'!AI21+'q-PermP'!AI21*1000</f>
        <v>2245911</v>
      </c>
      <c r="AJ21" s="6">
        <f>'q-AreaHarv'!AJ21+'q-PermP'!AJ21*1000</f>
        <v>2258815</v>
      </c>
      <c r="AK21" s="6">
        <f>'q-AreaHarv'!AK21+'q-PermP'!AK21*1000</f>
        <v>2173426</v>
      </c>
      <c r="AL21" s="6">
        <f>'q-AreaHarv'!AL21+'q-PermP'!AL21*1000</f>
        <v>2170990</v>
      </c>
      <c r="AM21" s="6">
        <f>'q-AreaHarv'!AM21+'q-PermP'!AM21*1000</f>
        <v>2174011</v>
      </c>
      <c r="AN21" s="6">
        <f>'q-AreaHarv'!AN21+'q-PermP'!AN21*1000</f>
        <v>2296661</v>
      </c>
      <c r="AO21" s="6">
        <f>'q-AreaHarv'!AO21+'q-PermP'!AO21*1000</f>
        <v>2123957</v>
      </c>
      <c r="AP21" s="6">
        <f>'q-AreaHarv'!AP21+'q-PermP'!AP21*1000</f>
        <v>2245252</v>
      </c>
      <c r="AQ21" s="6">
        <f>'q-AreaHarv'!AQ21+'q-PermP'!AQ21*1000</f>
        <v>2233924</v>
      </c>
      <c r="AR21" s="6">
        <f>'q-AreaHarv'!AR21+'q-PermP'!AR21*1000</f>
        <v>2152810</v>
      </c>
      <c r="AS21" s="6">
        <f>'q-AreaHarv'!AS21+'q-PermP'!AS21*1000</f>
        <v>2214406</v>
      </c>
      <c r="AT21" s="6">
        <f>'q-AreaHarv'!AT21+'q-PermP'!AT21*1000</f>
        <v>2239442</v>
      </c>
      <c r="AU21" s="6">
        <f>'q-AreaHarv'!AU21+'q-PermP'!AU21*1000</f>
        <v>2287975</v>
      </c>
      <c r="AV21" s="6">
        <f>'q-AreaHarv'!AV21+'q-PermP'!AV21*1000</f>
        <v>2233252</v>
      </c>
      <c r="AW21" s="6">
        <f>'q-AreaHarv'!AW21+'q-PermP'!AW21*1000</f>
        <v>2223019</v>
      </c>
      <c r="AX21" s="6">
        <f>'q-AreaHarv'!AX21+'q-PermP'!AX21*1000</f>
        <v>2207868</v>
      </c>
      <c r="AY21" s="6">
        <f>'q-AreaHarv'!AY21+'q-PermP'!AY21*1000</f>
        <v>2188141</v>
      </c>
      <c r="AZ21" s="6">
        <f>'q-AreaHarv'!AZ21+'q-PermP'!AZ21*1000</f>
        <v>2272510</v>
      </c>
      <c r="BA21" s="6">
        <f>'q-AreaHarv'!BA21+'q-PermP'!BA21*1000</f>
        <v>2204964</v>
      </c>
      <c r="BB21" s="6">
        <f>'q-AreaHarv'!BB21+'q-PermP'!BB21*1000</f>
        <v>2217472</v>
      </c>
      <c r="BC21" s="6">
        <f>'q-AreaHarv'!BC21+'q-PermP'!BC21*1000</f>
        <v>2205038</v>
      </c>
    </row>
    <row r="22" spans="1:55">
      <c r="A22">
        <f>VLOOKUP(C22,SelectCntr!$A$2:$C$52,3,0)</f>
        <v>1</v>
      </c>
      <c r="B22" s="6" t="str">
        <f>'q-AreaHarv'!B22</f>
        <v>Liberia</v>
      </c>
      <c r="C22" s="6">
        <f>'q-AreaHarv'!C22</f>
        <v>123</v>
      </c>
      <c r="D22" s="6" t="str">
        <f>'q-AreaHarv'!D22</f>
        <v>Liberia</v>
      </c>
      <c r="E22" s="69" t="s">
        <v>227</v>
      </c>
      <c r="F22" s="6" t="s">
        <v>228</v>
      </c>
      <c r="G22" s="6">
        <f>'q-AreaHarv'!G22+'q-PermP'!G22*1000</f>
        <v>2396170</v>
      </c>
      <c r="H22" s="6">
        <f>'q-AreaHarv'!H22+'q-PermP'!H22*1000</f>
        <v>2407370</v>
      </c>
      <c r="I22" s="6">
        <f>'q-AreaHarv'!I22+'q-PermP'!I22*1000</f>
        <v>2436030</v>
      </c>
      <c r="J22" s="6">
        <f>'q-AreaHarv'!J22+'q-PermP'!J22*1000</f>
        <v>2453130</v>
      </c>
      <c r="K22" s="6">
        <f>'q-AreaHarv'!K22+'q-PermP'!K22*1000</f>
        <v>2470890</v>
      </c>
      <c r="L22" s="6">
        <f>'q-AreaHarv'!L22+'q-PermP'!L22*1000</f>
        <v>2355790</v>
      </c>
      <c r="M22" s="6">
        <f>'q-AreaHarv'!M22+'q-PermP'!M22*1000</f>
        <v>2348350</v>
      </c>
      <c r="N22" s="6">
        <f>'q-AreaHarv'!N22+'q-PermP'!N22*1000</f>
        <v>2363660</v>
      </c>
      <c r="O22" s="6">
        <f>'q-AreaHarv'!O22+'q-PermP'!O22*1000</f>
        <v>2373430</v>
      </c>
      <c r="P22" s="6">
        <f>'q-AreaHarv'!P22+'q-PermP'!P22*1000</f>
        <v>2411740</v>
      </c>
      <c r="Q22" s="6">
        <f>'q-AreaHarv'!Q22+'q-PermP'!Q22*1000</f>
        <v>2435884</v>
      </c>
      <c r="R22" s="6">
        <f>'q-AreaHarv'!R22+'q-PermP'!R22*1000</f>
        <v>2436092</v>
      </c>
      <c r="S22" s="6">
        <f>'q-AreaHarv'!S22+'q-PermP'!S22*1000</f>
        <v>2444950</v>
      </c>
      <c r="T22" s="6">
        <f>'q-AreaHarv'!T22+'q-PermP'!T22*1000</f>
        <v>2472820</v>
      </c>
      <c r="U22" s="6">
        <f>'q-AreaHarv'!U22+'q-PermP'!U22*1000</f>
        <v>2452320</v>
      </c>
      <c r="V22" s="6">
        <f>'q-AreaHarv'!V22+'q-PermP'!V22*1000</f>
        <v>2454780</v>
      </c>
      <c r="W22" s="6">
        <f>'q-AreaHarv'!W22+'q-PermP'!W22*1000</f>
        <v>2460280</v>
      </c>
      <c r="X22" s="6">
        <f>'q-AreaHarv'!X22+'q-PermP'!X22*1000</f>
        <v>2461190</v>
      </c>
      <c r="Y22" s="6">
        <f>'q-AreaHarv'!Y22+'q-PermP'!Y22*1000</f>
        <v>2471430</v>
      </c>
      <c r="Z22" s="6">
        <f>'q-AreaHarv'!Z22+'q-PermP'!Z22*1000</f>
        <v>2476360</v>
      </c>
      <c r="AA22" s="6">
        <f>'q-AreaHarv'!AA22+'q-PermP'!AA22*1000</f>
        <v>2497780</v>
      </c>
      <c r="AB22" s="6">
        <f>'q-AreaHarv'!AB22+'q-PermP'!AB22*1000</f>
        <v>2504740</v>
      </c>
      <c r="AC22" s="6">
        <f>'q-AreaHarv'!AC22+'q-PermP'!AC22*1000</f>
        <v>2514760</v>
      </c>
      <c r="AD22" s="6">
        <f>'q-AreaHarv'!AD22+'q-PermP'!AD22*1000</f>
        <v>2510795</v>
      </c>
      <c r="AE22" s="6">
        <f>'q-AreaHarv'!AE22+'q-PermP'!AE22*1000</f>
        <v>2520781</v>
      </c>
      <c r="AF22" s="6">
        <f>'q-AreaHarv'!AF22+'q-PermP'!AF22*1000</f>
        <v>2523009</v>
      </c>
      <c r="AG22" s="6">
        <f>'q-AreaHarv'!AG22+'q-PermP'!AG22*1000</f>
        <v>2527155</v>
      </c>
      <c r="AH22" s="6">
        <f>'q-AreaHarv'!AH22+'q-PermP'!AH22*1000</f>
        <v>2530530</v>
      </c>
      <c r="AI22" s="6">
        <f>'q-AreaHarv'!AI22+'q-PermP'!AI22*1000</f>
        <v>2557450</v>
      </c>
      <c r="AJ22" s="6">
        <f>'q-AreaHarv'!AJ22+'q-PermP'!AJ22*1000</f>
        <v>2383401</v>
      </c>
      <c r="AK22" s="6">
        <f>'q-AreaHarv'!AK22+'q-PermP'!AK22*1000</f>
        <v>2287322</v>
      </c>
      <c r="AL22" s="6">
        <f>'q-AreaHarv'!AL22+'q-PermP'!AL22*1000</f>
        <v>2312323</v>
      </c>
      <c r="AM22" s="6">
        <f>'q-AreaHarv'!AM22+'q-PermP'!AM22*1000</f>
        <v>2262815</v>
      </c>
      <c r="AN22" s="6">
        <f>'q-AreaHarv'!AN22+'q-PermP'!AN22*1000</f>
        <v>2224614</v>
      </c>
      <c r="AO22" s="6">
        <f>'q-AreaHarv'!AO22+'q-PermP'!AO22*1000</f>
        <v>2227861</v>
      </c>
      <c r="AP22" s="6">
        <f>'q-AreaHarv'!AP22+'q-PermP'!AP22*1000</f>
        <v>2278394</v>
      </c>
      <c r="AQ22" s="6">
        <f>'q-AreaHarv'!AQ22+'q-PermP'!AQ22*1000</f>
        <v>2394961</v>
      </c>
      <c r="AR22" s="6">
        <f>'q-AreaHarv'!AR22+'q-PermP'!AR22*1000</f>
        <v>2452744</v>
      </c>
      <c r="AS22" s="6">
        <f>'q-AreaHarv'!AS22+'q-PermP'!AS22*1000</f>
        <v>2477232</v>
      </c>
      <c r="AT22" s="6">
        <f>'q-AreaHarv'!AT22+'q-PermP'!AT22*1000</f>
        <v>2495943</v>
      </c>
      <c r="AU22" s="6">
        <f>'q-AreaHarv'!AU22+'q-PermP'!AU22*1000</f>
        <v>2474522</v>
      </c>
      <c r="AV22" s="6">
        <f>'q-AreaHarv'!AV22+'q-PermP'!AV22*1000</f>
        <v>2476554</v>
      </c>
      <c r="AW22" s="6">
        <f>'q-AreaHarv'!AW22+'q-PermP'!AW22*1000</f>
        <v>2484436</v>
      </c>
      <c r="AX22" s="6">
        <f>'q-AreaHarv'!AX22+'q-PermP'!AX22*1000</f>
        <v>2492270</v>
      </c>
      <c r="AY22" s="6">
        <f>'q-AreaHarv'!AY22+'q-PermP'!AY22*1000</f>
        <v>2521951</v>
      </c>
      <c r="AZ22" s="6">
        <f>'q-AreaHarv'!AZ22+'q-PermP'!AZ22*1000</f>
        <v>2475733</v>
      </c>
      <c r="BA22" s="6">
        <f>'q-AreaHarv'!BA22+'q-PermP'!BA22*1000</f>
        <v>2553546</v>
      </c>
      <c r="BB22" s="6">
        <f>'q-AreaHarv'!BB22+'q-PermP'!BB22*1000</f>
        <v>2548944</v>
      </c>
      <c r="BC22" s="6">
        <f>'q-AreaHarv'!BC22+'q-PermP'!BC22*1000</f>
        <v>2493373</v>
      </c>
    </row>
    <row r="23" spans="1:55">
      <c r="A23">
        <f>VLOOKUP(C23,SelectCntr!$A$2:$C$52,3,0)</f>
        <v>2</v>
      </c>
      <c r="B23" s="6" t="str">
        <f>'q-AreaHarv'!B23</f>
        <v>Madagascar</v>
      </c>
      <c r="C23" s="6">
        <f>'q-AreaHarv'!C23</f>
        <v>129</v>
      </c>
      <c r="D23" s="6" t="str">
        <f>'q-AreaHarv'!D23</f>
        <v>Madagascar</v>
      </c>
      <c r="E23" s="69" t="s">
        <v>227</v>
      </c>
      <c r="F23" s="6" t="s">
        <v>228</v>
      </c>
      <c r="G23" s="6">
        <f>'q-AreaHarv'!G23+'q-PermP'!G23*1000</f>
        <v>34646150</v>
      </c>
      <c r="H23" s="6">
        <f>'q-AreaHarv'!H23+'q-PermP'!H23*1000</f>
        <v>34713100</v>
      </c>
      <c r="I23" s="6">
        <f>'q-AreaHarv'!I23+'q-PermP'!I23*1000</f>
        <v>34727105</v>
      </c>
      <c r="J23" s="6">
        <f>'q-AreaHarv'!J23+'q-PermP'!J23*1000</f>
        <v>34777725</v>
      </c>
      <c r="K23" s="6">
        <f>'q-AreaHarv'!K23+'q-PermP'!K23*1000</f>
        <v>34786605</v>
      </c>
      <c r="L23" s="6">
        <f>'q-AreaHarv'!L23+'q-PermP'!L23*1000</f>
        <v>34913210</v>
      </c>
      <c r="M23" s="6">
        <f>'q-AreaHarv'!M23+'q-PermP'!M23*1000</f>
        <v>34951975</v>
      </c>
      <c r="N23" s="6">
        <f>'q-AreaHarv'!N23+'q-PermP'!N23*1000</f>
        <v>34988465</v>
      </c>
      <c r="O23" s="6">
        <f>'q-AreaHarv'!O23+'q-PermP'!O23*1000</f>
        <v>34993805</v>
      </c>
      <c r="P23" s="6">
        <f>'q-AreaHarv'!P23+'q-PermP'!P23*1000</f>
        <v>34979158</v>
      </c>
      <c r="Q23" s="6">
        <f>'q-AreaHarv'!Q23+'q-PermP'!Q23*1000</f>
        <v>35015078</v>
      </c>
      <c r="R23" s="6">
        <f>'q-AreaHarv'!R23+'q-PermP'!R23*1000</f>
        <v>35062067</v>
      </c>
      <c r="S23" s="6">
        <f>'q-AreaHarv'!S23+'q-PermP'!S23*1000</f>
        <v>35092307</v>
      </c>
      <c r="T23" s="6">
        <f>'q-AreaHarv'!T23+'q-PermP'!T23*1000</f>
        <v>35149467</v>
      </c>
      <c r="U23" s="6">
        <f>'q-AreaHarv'!U23+'q-PermP'!U23*1000</f>
        <v>35198474</v>
      </c>
      <c r="V23" s="6">
        <f>'q-AreaHarv'!V23+'q-PermP'!V23*1000</f>
        <v>35239412</v>
      </c>
      <c r="W23" s="6">
        <f>'q-AreaHarv'!W23+'q-PermP'!W23*1000</f>
        <v>35310562</v>
      </c>
      <c r="X23" s="6">
        <f>'q-AreaHarv'!X23+'q-PermP'!X23*1000</f>
        <v>35346419</v>
      </c>
      <c r="Y23" s="6">
        <f>'q-AreaHarv'!Y23+'q-PermP'!Y23*1000</f>
        <v>35373904</v>
      </c>
      <c r="Z23" s="6">
        <f>'q-AreaHarv'!Z23+'q-PermP'!Z23*1000</f>
        <v>35450218</v>
      </c>
      <c r="AA23" s="6">
        <f>'q-AreaHarv'!AA23+'q-PermP'!AA23*1000</f>
        <v>35450864</v>
      </c>
      <c r="AB23" s="6">
        <f>'q-AreaHarv'!AB23+'q-PermP'!AB23*1000</f>
        <v>35488866</v>
      </c>
      <c r="AC23" s="6">
        <f>'q-AreaHarv'!AC23+'q-PermP'!AC23*1000</f>
        <v>35550211</v>
      </c>
      <c r="AD23" s="6">
        <f>'q-AreaHarv'!AD23+'q-PermP'!AD23*1000</f>
        <v>35558350</v>
      </c>
      <c r="AE23" s="6">
        <f>'q-AreaHarv'!AE23+'q-PermP'!AE23*1000</f>
        <v>35613227</v>
      </c>
      <c r="AF23" s="6">
        <f>'q-AreaHarv'!AF23+'q-PermP'!AF23*1000</f>
        <v>35666372</v>
      </c>
      <c r="AG23" s="6">
        <f>'q-AreaHarv'!AG23+'q-PermP'!AG23*1000</f>
        <v>35495959</v>
      </c>
      <c r="AH23" s="6">
        <f>'q-AreaHarv'!AH23+'q-PermP'!AH23*1000</f>
        <v>35548673</v>
      </c>
      <c r="AI23" s="6">
        <f>'q-AreaHarv'!AI23+'q-PermP'!AI23*1000</f>
        <v>35615264</v>
      </c>
      <c r="AJ23" s="6">
        <f>'q-AreaHarv'!AJ23+'q-PermP'!AJ23*1000</f>
        <v>35675963</v>
      </c>
      <c r="AK23" s="6">
        <f>'q-AreaHarv'!AK23+'q-PermP'!AK23*1000</f>
        <v>35679522</v>
      </c>
      <c r="AL23" s="6">
        <f>'q-AreaHarv'!AL23+'q-PermP'!AL23*1000</f>
        <v>35659792</v>
      </c>
      <c r="AM23" s="6">
        <f>'q-AreaHarv'!AM23+'q-PermP'!AM23*1000</f>
        <v>35806505</v>
      </c>
      <c r="AN23" s="6">
        <f>'q-AreaHarv'!AN23+'q-PermP'!AN23*1000</f>
        <v>35635761</v>
      </c>
      <c r="AO23" s="6">
        <f>'q-AreaHarv'!AO23+'q-PermP'!AO23*1000</f>
        <v>35681763</v>
      </c>
      <c r="AP23" s="6">
        <f>'q-AreaHarv'!AP23+'q-PermP'!AP23*1000</f>
        <v>35824583</v>
      </c>
      <c r="AQ23" s="6">
        <f>'q-AreaHarv'!AQ23+'q-PermP'!AQ23*1000</f>
        <v>36770529</v>
      </c>
      <c r="AR23" s="6">
        <f>'q-AreaHarv'!AR23+'q-PermP'!AR23*1000</f>
        <v>37820966</v>
      </c>
      <c r="AS23" s="6">
        <f>'q-AreaHarv'!AS23+'q-PermP'!AS23*1000</f>
        <v>38809063</v>
      </c>
      <c r="AT23" s="6">
        <f>'q-AreaHarv'!AT23+'q-PermP'!AT23*1000</f>
        <v>39817424</v>
      </c>
      <c r="AU23" s="6">
        <f>'q-AreaHarv'!AU23+'q-PermP'!AU23*1000</f>
        <v>40130327</v>
      </c>
      <c r="AV23" s="6">
        <f>'q-AreaHarv'!AV23+'q-PermP'!AV23*1000</f>
        <v>40132113</v>
      </c>
      <c r="AW23" s="6">
        <f>'q-AreaHarv'!AW23+'q-PermP'!AW23*1000</f>
        <v>40164872</v>
      </c>
      <c r="AX23" s="6">
        <f>'q-AreaHarv'!AX23+'q-PermP'!AX23*1000</f>
        <v>40178433</v>
      </c>
      <c r="AY23" s="6">
        <f>'q-AreaHarv'!AY23+'q-PermP'!AY23*1000</f>
        <v>40253129</v>
      </c>
      <c r="AZ23" s="6">
        <f>'q-AreaHarv'!AZ23+'q-PermP'!AZ23*1000</f>
        <v>40259996</v>
      </c>
      <c r="BA23" s="6">
        <f>'q-AreaHarv'!BA23+'q-PermP'!BA23*1000</f>
        <v>40150586</v>
      </c>
      <c r="BB23" s="6">
        <f>'q-AreaHarv'!BB23+'q-PermP'!BB23*1000</f>
        <v>40312757</v>
      </c>
      <c r="BC23" s="6">
        <f>'q-AreaHarv'!BC23+'q-PermP'!BC23*1000</f>
        <v>40515721</v>
      </c>
    </row>
    <row r="24" spans="1:55">
      <c r="A24">
        <f>VLOOKUP(C24,SelectCntr!$A$2:$C$52,3,0)</f>
        <v>3</v>
      </c>
      <c r="B24" s="6" t="str">
        <f>'q-AreaHarv'!B24</f>
        <v>Malawi</v>
      </c>
      <c r="C24" s="6">
        <f>'q-AreaHarv'!C24</f>
        <v>130</v>
      </c>
      <c r="D24" s="6" t="str">
        <f>'q-AreaHarv'!D24</f>
        <v>Malawi</v>
      </c>
      <c r="E24" s="69" t="s">
        <v>227</v>
      </c>
      <c r="F24" s="6" t="s">
        <v>228</v>
      </c>
      <c r="G24" s="6">
        <f>'q-AreaHarv'!G24+'q-PermP'!G24*1000</f>
        <v>3284069</v>
      </c>
      <c r="H24" s="6">
        <f>'q-AreaHarv'!H24+'q-PermP'!H24*1000</f>
        <v>3331309</v>
      </c>
      <c r="I24" s="6">
        <f>'q-AreaHarv'!I24+'q-PermP'!I24*1000</f>
        <v>3385028</v>
      </c>
      <c r="J24" s="6">
        <f>'q-AreaHarv'!J24+'q-PermP'!J24*1000</f>
        <v>3369913</v>
      </c>
      <c r="K24" s="6">
        <f>'q-AreaHarv'!K24+'q-PermP'!K24*1000</f>
        <v>3639738</v>
      </c>
      <c r="L24" s="6">
        <f>'q-AreaHarv'!L24+'q-PermP'!L24*1000</f>
        <v>3660586</v>
      </c>
      <c r="M24" s="6">
        <f>'q-AreaHarv'!M24+'q-PermP'!M24*1000</f>
        <v>3533573</v>
      </c>
      <c r="N24" s="6">
        <f>'q-AreaHarv'!N24+'q-PermP'!N24*1000</f>
        <v>3714019</v>
      </c>
      <c r="O24" s="6">
        <f>'q-AreaHarv'!O24+'q-PermP'!O24*1000</f>
        <v>3738652</v>
      </c>
      <c r="P24" s="6">
        <f>'q-AreaHarv'!P24+'q-PermP'!P24*1000</f>
        <v>3688948</v>
      </c>
      <c r="Q24" s="6">
        <f>'q-AreaHarv'!Q24+'q-PermP'!Q24*1000</f>
        <v>3828743</v>
      </c>
      <c r="R24" s="6">
        <f>'q-AreaHarv'!R24+'q-PermP'!R24*1000</f>
        <v>3904721</v>
      </c>
      <c r="S24" s="6">
        <f>'q-AreaHarv'!S24+'q-PermP'!S24*1000</f>
        <v>3988517</v>
      </c>
      <c r="T24" s="6">
        <f>'q-AreaHarv'!T24+'q-PermP'!T24*1000</f>
        <v>3965693</v>
      </c>
      <c r="U24" s="6">
        <f>'q-AreaHarv'!U24+'q-PermP'!U24*1000</f>
        <v>3841810</v>
      </c>
      <c r="V24" s="6">
        <f>'q-AreaHarv'!V24+'q-PermP'!V24*1000</f>
        <v>3882830</v>
      </c>
      <c r="W24" s="6">
        <f>'q-AreaHarv'!W24+'q-PermP'!W24*1000</f>
        <v>3916926</v>
      </c>
      <c r="X24" s="6">
        <f>'q-AreaHarv'!X24+'q-PermP'!X24*1000</f>
        <v>3990451</v>
      </c>
      <c r="Y24" s="6">
        <f>'q-AreaHarv'!Y24+'q-PermP'!Y24*1000</f>
        <v>4003448</v>
      </c>
      <c r="Z24" s="6">
        <f>'q-AreaHarv'!Z24+'q-PermP'!Z24*1000</f>
        <v>3811790</v>
      </c>
      <c r="AA24" s="6">
        <f>'q-AreaHarv'!AA24+'q-PermP'!AA24*1000</f>
        <v>3942112</v>
      </c>
      <c r="AB24" s="6">
        <f>'q-AreaHarv'!AB24+'q-PermP'!AB24*1000</f>
        <v>4053562</v>
      </c>
      <c r="AC24" s="6">
        <f>'q-AreaHarv'!AC24+'q-PermP'!AC24*1000</f>
        <v>3957211</v>
      </c>
      <c r="AD24" s="6">
        <f>'q-AreaHarv'!AD24+'q-PermP'!AD24*1000</f>
        <v>4001129</v>
      </c>
      <c r="AE24" s="6">
        <f>'q-AreaHarv'!AE24+'q-PermP'!AE24*1000</f>
        <v>4009404</v>
      </c>
      <c r="AF24" s="6">
        <f>'q-AreaHarv'!AF24+'q-PermP'!AF24*1000</f>
        <v>4088016</v>
      </c>
      <c r="AG24" s="6">
        <f>'q-AreaHarv'!AG24+'q-PermP'!AG24*1000</f>
        <v>4102371</v>
      </c>
      <c r="AH24" s="6">
        <f>'q-AreaHarv'!AH24+'q-PermP'!AH24*1000</f>
        <v>4113293</v>
      </c>
      <c r="AI24" s="6">
        <f>'q-AreaHarv'!AI24+'q-PermP'!AI24*1000</f>
        <v>4144229</v>
      </c>
      <c r="AJ24" s="6">
        <f>'q-AreaHarv'!AJ24+'q-PermP'!AJ24*1000</f>
        <v>4199729</v>
      </c>
      <c r="AK24" s="6">
        <f>'q-AreaHarv'!AK24+'q-PermP'!AK24*1000</f>
        <v>4307820</v>
      </c>
      <c r="AL24" s="6">
        <f>'q-AreaHarv'!AL24+'q-PermP'!AL24*1000</f>
        <v>4214349</v>
      </c>
      <c r="AM24" s="6">
        <f>'q-AreaHarv'!AM24+'q-PermP'!AM24*1000</f>
        <v>4240219</v>
      </c>
      <c r="AN24" s="6">
        <f>'q-AreaHarv'!AN24+'q-PermP'!AN24*1000</f>
        <v>4038305</v>
      </c>
      <c r="AO24" s="6">
        <f>'q-AreaHarv'!AO24+'q-PermP'!AO24*1000</f>
        <v>4324469</v>
      </c>
      <c r="AP24" s="6">
        <f>'q-AreaHarv'!AP24+'q-PermP'!AP24*1000</f>
        <v>4376465</v>
      </c>
      <c r="AQ24" s="6">
        <f>'q-AreaHarv'!AQ24+'q-PermP'!AQ24*1000</f>
        <v>4415872</v>
      </c>
      <c r="AR24" s="6">
        <f>'q-AreaHarv'!AR24+'q-PermP'!AR24*1000</f>
        <v>4552718</v>
      </c>
      <c r="AS24" s="6">
        <f>'q-AreaHarv'!AS24+'q-PermP'!AS24*1000</f>
        <v>4682539</v>
      </c>
      <c r="AT24" s="6">
        <f>'q-AreaHarv'!AT24+'q-PermP'!AT24*1000</f>
        <v>4768585</v>
      </c>
      <c r="AU24" s="6">
        <f>'q-AreaHarv'!AU24+'q-PermP'!AU24*1000</f>
        <v>4953011</v>
      </c>
      <c r="AV24" s="6">
        <f>'q-AreaHarv'!AV24+'q-PermP'!AV24*1000</f>
        <v>4862307</v>
      </c>
      <c r="AW24" s="6">
        <f>'q-AreaHarv'!AW24+'q-PermP'!AW24*1000</f>
        <v>5153357</v>
      </c>
      <c r="AX24" s="6">
        <f>'q-AreaHarv'!AX24+'q-PermP'!AX24*1000</f>
        <v>5150406</v>
      </c>
      <c r="AY24" s="6">
        <f>'q-AreaHarv'!AY24+'q-PermP'!AY24*1000</f>
        <v>5252495</v>
      </c>
      <c r="AZ24" s="6">
        <f>'q-AreaHarv'!AZ24+'q-PermP'!AZ24*1000</f>
        <v>5502084</v>
      </c>
      <c r="BA24" s="6">
        <f>'q-AreaHarv'!BA24+'q-PermP'!BA24*1000</f>
        <v>4970061</v>
      </c>
      <c r="BB24" s="6">
        <f>'q-AreaHarv'!BB24+'q-PermP'!BB24*1000</f>
        <v>5458228</v>
      </c>
      <c r="BC24" s="6">
        <f>'q-AreaHarv'!BC24+'q-PermP'!BC24*1000</f>
        <v>5691444</v>
      </c>
    </row>
    <row r="25" spans="1:55">
      <c r="A25">
        <f>VLOOKUP(C25,SelectCntr!$A$2:$C$52,3,0)</f>
        <v>1</v>
      </c>
      <c r="B25" s="6" t="str">
        <f>'q-AreaHarv'!B25</f>
        <v>Mali</v>
      </c>
      <c r="C25" s="6">
        <f>'q-AreaHarv'!C25</f>
        <v>133</v>
      </c>
      <c r="D25" s="6" t="str">
        <f>'q-AreaHarv'!D25</f>
        <v>Mali</v>
      </c>
      <c r="E25" s="69" t="s">
        <v>227</v>
      </c>
      <c r="F25" s="6" t="s">
        <v>228</v>
      </c>
      <c r="G25" s="6">
        <f>'q-AreaHarv'!G25+'q-PermP'!G25*1000</f>
        <v>31972800</v>
      </c>
      <c r="H25" s="6">
        <f>'q-AreaHarv'!H25+'q-PermP'!H25*1000</f>
        <v>32023440</v>
      </c>
      <c r="I25" s="6">
        <f>'q-AreaHarv'!I25+'q-PermP'!I25*1000</f>
        <v>32079958</v>
      </c>
      <c r="J25" s="6">
        <f>'q-AreaHarv'!J25+'q-PermP'!J25*1000</f>
        <v>31667089</v>
      </c>
      <c r="K25" s="6">
        <f>'q-AreaHarv'!K25+'q-PermP'!K25*1000</f>
        <v>31625318</v>
      </c>
      <c r="L25" s="6">
        <f>'q-AreaHarv'!L25+'q-PermP'!L25*1000</f>
        <v>31703390</v>
      </c>
      <c r="M25" s="6">
        <f>'q-AreaHarv'!M25+'q-PermP'!M25*1000</f>
        <v>31924689</v>
      </c>
      <c r="N25" s="6">
        <f>'q-AreaHarv'!N25+'q-PermP'!N25*1000</f>
        <v>31791253</v>
      </c>
      <c r="O25" s="6">
        <f>'q-AreaHarv'!O25+'q-PermP'!O25*1000</f>
        <v>31816773</v>
      </c>
      <c r="P25" s="6">
        <f>'q-AreaHarv'!P25+'q-PermP'!P25*1000</f>
        <v>31768155</v>
      </c>
      <c r="Q25" s="6">
        <f>'q-AreaHarv'!Q25+'q-PermP'!Q25*1000</f>
        <v>31719844</v>
      </c>
      <c r="R25" s="6">
        <f>'q-AreaHarv'!R25+'q-PermP'!R25*1000</f>
        <v>31714894</v>
      </c>
      <c r="S25" s="6">
        <f>'q-AreaHarv'!S25+'q-PermP'!S25*1000</f>
        <v>31791556</v>
      </c>
      <c r="T25" s="6">
        <f>'q-AreaHarv'!T25+'q-PermP'!T25*1000</f>
        <v>31958774</v>
      </c>
      <c r="U25" s="6">
        <f>'q-AreaHarv'!U25+'q-PermP'!U25*1000</f>
        <v>31976634</v>
      </c>
      <c r="V25" s="6">
        <f>'q-AreaHarv'!V25+'q-PermP'!V25*1000</f>
        <v>32256204</v>
      </c>
      <c r="W25" s="6">
        <f>'q-AreaHarv'!W25+'q-PermP'!W25*1000</f>
        <v>32254745</v>
      </c>
      <c r="X25" s="6">
        <f>'q-AreaHarv'!X25+'q-PermP'!X25*1000</f>
        <v>31584644</v>
      </c>
      <c r="Y25" s="6">
        <f>'q-AreaHarv'!Y25+'q-PermP'!Y25*1000</f>
        <v>31776836</v>
      </c>
      <c r="Z25" s="6">
        <f>'q-AreaHarv'!Z25+'q-PermP'!Z25*1000</f>
        <v>31827130</v>
      </c>
      <c r="AA25" s="6">
        <f>'q-AreaHarv'!AA25+'q-PermP'!AA25*1000</f>
        <v>31910631</v>
      </c>
      <c r="AB25" s="6">
        <f>'q-AreaHarv'!AB25+'q-PermP'!AB25*1000</f>
        <v>32113715</v>
      </c>
      <c r="AC25" s="6">
        <f>'q-AreaHarv'!AC25+'q-PermP'!AC25*1000</f>
        <v>32209745</v>
      </c>
      <c r="AD25" s="6">
        <f>'q-AreaHarv'!AD25+'q-PermP'!AD25*1000</f>
        <v>32120654</v>
      </c>
      <c r="AE25" s="6">
        <f>'q-AreaHarv'!AE25+'q-PermP'!AE25*1000</f>
        <v>32183790</v>
      </c>
      <c r="AF25" s="6">
        <f>'q-AreaHarv'!AF25+'q-PermP'!AF25*1000</f>
        <v>32131927</v>
      </c>
      <c r="AG25" s="6">
        <f>'q-AreaHarv'!AG25+'q-PermP'!AG25*1000</f>
        <v>32147022</v>
      </c>
      <c r="AH25" s="6">
        <f>'q-AreaHarv'!AH25+'q-PermP'!AH25*1000</f>
        <v>33076612</v>
      </c>
      <c r="AI25" s="6">
        <f>'q-AreaHarv'!AI25+'q-PermP'!AI25*1000</f>
        <v>32945871</v>
      </c>
      <c r="AJ25" s="6">
        <f>'q-AreaHarv'!AJ25+'q-PermP'!AJ25*1000</f>
        <v>33281932</v>
      </c>
      <c r="AK25" s="6">
        <f>'q-AreaHarv'!AK25+'q-PermP'!AK25*1000</f>
        <v>33065034</v>
      </c>
      <c r="AL25" s="6">
        <f>'q-AreaHarv'!AL25+'q-PermP'!AL25*1000</f>
        <v>33554240</v>
      </c>
      <c r="AM25" s="6">
        <f>'q-AreaHarv'!AM25+'q-PermP'!AM25*1000</f>
        <v>34044697</v>
      </c>
      <c r="AN25" s="6">
        <f>'q-AreaHarv'!AN25+'q-PermP'!AN25*1000</f>
        <v>35880970</v>
      </c>
      <c r="AO25" s="6">
        <f>'q-AreaHarv'!AO25+'q-PermP'!AO25*1000</f>
        <v>35610663</v>
      </c>
      <c r="AP25" s="6">
        <f>'q-AreaHarv'!AP25+'q-PermP'!AP25*1000</f>
        <v>35156910</v>
      </c>
      <c r="AQ25" s="6">
        <f>'q-AreaHarv'!AQ25+'q-PermP'!AQ25*1000</f>
        <v>36176529</v>
      </c>
      <c r="AR25" s="6">
        <f>'q-AreaHarv'!AR25+'q-PermP'!AR25*1000</f>
        <v>36306467</v>
      </c>
      <c r="AS25" s="6">
        <f>'q-AreaHarv'!AS25+'q-PermP'!AS25*1000</f>
        <v>36736885</v>
      </c>
      <c r="AT25" s="6">
        <f>'q-AreaHarv'!AT25+'q-PermP'!AT25*1000</f>
        <v>37248483</v>
      </c>
      <c r="AU25" s="6">
        <f>'q-AreaHarv'!AU25+'q-PermP'!AU25*1000</f>
        <v>38533529</v>
      </c>
      <c r="AV25" s="6">
        <f>'q-AreaHarv'!AV25+'q-PermP'!AV25*1000</f>
        <v>39170297</v>
      </c>
      <c r="AW25" s="6">
        <f>'q-AreaHarv'!AW25+'q-PermP'!AW25*1000</f>
        <v>39510749</v>
      </c>
      <c r="AX25" s="6">
        <f>'q-AreaHarv'!AX25+'q-PermP'!AX25*1000</f>
        <v>39330042</v>
      </c>
      <c r="AY25" s="6">
        <f>'q-AreaHarv'!AY25+'q-PermP'!AY25*1000</f>
        <v>39202041</v>
      </c>
      <c r="AZ25" s="6">
        <f>'q-AreaHarv'!AZ25+'q-PermP'!AZ25*1000</f>
        <v>39194956</v>
      </c>
      <c r="BA25" s="6">
        <f>'q-AreaHarv'!BA25+'q-PermP'!BA25*1000</f>
        <v>39355899</v>
      </c>
      <c r="BB25" s="6">
        <f>'q-AreaHarv'!BB25+'q-PermP'!BB25*1000</f>
        <v>39204779</v>
      </c>
      <c r="BC25" s="6">
        <f>'q-AreaHarv'!BC25+'q-PermP'!BC25*1000</f>
        <v>39864918</v>
      </c>
    </row>
    <row r="26" spans="1:55">
      <c r="A26">
        <f>VLOOKUP(C26,SelectCntr!$A$2:$C$52,3,0)</f>
        <v>1</v>
      </c>
      <c r="B26" s="6" t="str">
        <f>'q-AreaHarv'!B26</f>
        <v>Mauritania</v>
      </c>
      <c r="C26" s="6">
        <f>'q-AreaHarv'!C26</f>
        <v>136</v>
      </c>
      <c r="D26" s="6" t="str">
        <f>'q-AreaHarv'!D26</f>
        <v>Mauritania</v>
      </c>
      <c r="E26" s="69" t="s">
        <v>227</v>
      </c>
      <c r="F26" s="6" t="s">
        <v>228</v>
      </c>
      <c r="G26" s="6">
        <f>'q-AreaHarv'!G26+'q-PermP'!G26*1000</f>
        <v>39547570</v>
      </c>
      <c r="H26" s="6">
        <f>'q-AreaHarv'!H26+'q-PermP'!H26*1000</f>
        <v>39547215</v>
      </c>
      <c r="I26" s="6">
        <f>'q-AreaHarv'!I26+'q-PermP'!I26*1000</f>
        <v>39566065</v>
      </c>
      <c r="J26" s="6">
        <f>'q-AreaHarv'!J26+'q-PermP'!J26*1000</f>
        <v>39567135</v>
      </c>
      <c r="K26" s="6">
        <f>'q-AreaHarv'!K26+'q-PermP'!K26*1000</f>
        <v>39625860</v>
      </c>
      <c r="L26" s="6">
        <f>'q-AreaHarv'!L26+'q-PermP'!L26*1000</f>
        <v>39574240</v>
      </c>
      <c r="M26" s="6">
        <f>'q-AreaHarv'!M26+'q-PermP'!M26*1000</f>
        <v>39576835</v>
      </c>
      <c r="N26" s="6">
        <f>'q-AreaHarv'!N26+'q-PermP'!N26*1000</f>
        <v>39570773</v>
      </c>
      <c r="O26" s="6">
        <f>'q-AreaHarv'!O26+'q-PermP'!O26*1000</f>
        <v>39606517</v>
      </c>
      <c r="P26" s="6">
        <f>'q-AreaHarv'!P26+'q-PermP'!P26*1000</f>
        <v>39581928</v>
      </c>
      <c r="Q26" s="6">
        <f>'q-AreaHarv'!Q26+'q-PermP'!Q26*1000</f>
        <v>39589475</v>
      </c>
      <c r="R26" s="6">
        <f>'q-AreaHarv'!R26+'q-PermP'!R26*1000</f>
        <v>39520805</v>
      </c>
      <c r="S26" s="6">
        <f>'q-AreaHarv'!S26+'q-PermP'!S26*1000</f>
        <v>39428995</v>
      </c>
      <c r="T26" s="6">
        <f>'q-AreaHarv'!T26+'q-PermP'!T26*1000</f>
        <v>39468165</v>
      </c>
      <c r="U26" s="6">
        <f>'q-AreaHarv'!U26+'q-PermP'!U26*1000</f>
        <v>39433751</v>
      </c>
      <c r="V26" s="6">
        <f>'q-AreaHarv'!V26+'q-PermP'!V26*1000</f>
        <v>39400352</v>
      </c>
      <c r="W26" s="6">
        <f>'q-AreaHarv'!W26+'q-PermP'!W26*1000</f>
        <v>39397995</v>
      </c>
      <c r="X26" s="6">
        <f>'q-AreaHarv'!X26+'q-PermP'!X26*1000</f>
        <v>39450520</v>
      </c>
      <c r="Y26" s="6">
        <f>'q-AreaHarv'!Y26+'q-PermP'!Y26*1000</f>
        <v>39448345</v>
      </c>
      <c r="Z26" s="6">
        <f>'q-AreaHarv'!Z26+'q-PermP'!Z26*1000</f>
        <v>39449037</v>
      </c>
      <c r="AA26" s="6">
        <f>'q-AreaHarv'!AA26+'q-PermP'!AA26*1000</f>
        <v>39479999</v>
      </c>
      <c r="AB26" s="6">
        <f>'q-AreaHarv'!AB26+'q-PermP'!AB26*1000</f>
        <v>39474710</v>
      </c>
      <c r="AC26" s="6">
        <f>'q-AreaHarv'!AC26+'q-PermP'!AC26*1000</f>
        <v>39436985</v>
      </c>
      <c r="AD26" s="6">
        <f>'q-AreaHarv'!AD26+'q-PermP'!AD26*1000</f>
        <v>39439233</v>
      </c>
      <c r="AE26" s="6">
        <f>'q-AreaHarv'!AE26+'q-PermP'!AE26*1000</f>
        <v>39507510</v>
      </c>
      <c r="AF26" s="6">
        <f>'q-AreaHarv'!AF26+'q-PermP'!AF26*1000</f>
        <v>39521200</v>
      </c>
      <c r="AG26" s="6">
        <f>'q-AreaHarv'!AG26+'q-PermP'!AG26*1000</f>
        <v>39491810</v>
      </c>
      <c r="AH26" s="6">
        <f>'q-AreaHarv'!AH26+'q-PermP'!AH26*1000</f>
        <v>39546572</v>
      </c>
      <c r="AI26" s="6">
        <f>'q-AreaHarv'!AI26+'q-PermP'!AI26*1000</f>
        <v>39545022</v>
      </c>
      <c r="AJ26" s="6">
        <f>'q-AreaHarv'!AJ26+'q-PermP'!AJ26*1000</f>
        <v>39443467</v>
      </c>
      <c r="AK26" s="6">
        <f>'q-AreaHarv'!AK26+'q-PermP'!AK26*1000</f>
        <v>39504784</v>
      </c>
      <c r="AL26" s="6">
        <f>'q-AreaHarv'!AL26+'q-PermP'!AL26*1000</f>
        <v>39476846</v>
      </c>
      <c r="AM26" s="6">
        <f>'q-AreaHarv'!AM26+'q-PermP'!AM26*1000</f>
        <v>39550794</v>
      </c>
      <c r="AN26" s="6">
        <f>'q-AreaHarv'!AN26+'q-PermP'!AN26*1000</f>
        <v>39697536</v>
      </c>
      <c r="AO26" s="6">
        <f>'q-AreaHarv'!AO26+'q-PermP'!AO26*1000</f>
        <v>39683415</v>
      </c>
      <c r="AP26" s="6">
        <f>'q-AreaHarv'!AP26+'q-PermP'!AP26*1000</f>
        <v>39680150</v>
      </c>
      <c r="AQ26" s="6">
        <f>'q-AreaHarv'!AQ26+'q-PermP'!AQ26*1000</f>
        <v>39614516</v>
      </c>
      <c r="AR26" s="6">
        <f>'q-AreaHarv'!AR26+'q-PermP'!AR26*1000</f>
        <v>39635444</v>
      </c>
      <c r="AS26" s="6">
        <f>'q-AreaHarv'!AS26+'q-PermP'!AS26*1000</f>
        <v>39602671</v>
      </c>
      <c r="AT26" s="6">
        <f>'q-AreaHarv'!AT26+'q-PermP'!AT26*1000</f>
        <v>39581675</v>
      </c>
      <c r="AU26" s="6">
        <f>'q-AreaHarv'!AU26+'q-PermP'!AU26*1000</f>
        <v>39582029</v>
      </c>
      <c r="AV26" s="6">
        <f>'q-AreaHarv'!AV26+'q-PermP'!AV26*1000</f>
        <v>39487723</v>
      </c>
      <c r="AW26" s="6">
        <f>'q-AreaHarv'!AW26+'q-PermP'!AW26*1000</f>
        <v>39592783</v>
      </c>
      <c r="AX26" s="6">
        <f>'q-AreaHarv'!AX26+'q-PermP'!AX26*1000</f>
        <v>39542193</v>
      </c>
      <c r="AY26" s="6">
        <f>'q-AreaHarv'!AY26+'q-PermP'!AY26*1000</f>
        <v>39584195</v>
      </c>
      <c r="AZ26" s="6">
        <f>'q-AreaHarv'!AZ26+'q-PermP'!AZ26*1000</f>
        <v>39633640</v>
      </c>
      <c r="BA26" s="6">
        <f>'q-AreaHarv'!BA26+'q-PermP'!BA26*1000</f>
        <v>39648718</v>
      </c>
      <c r="BB26" s="6">
        <f>'q-AreaHarv'!BB26+'q-PermP'!BB26*1000</f>
        <v>39643120</v>
      </c>
      <c r="BC26" s="6">
        <f>'q-AreaHarv'!BC26+'q-PermP'!BC26*1000</f>
        <v>39589180</v>
      </c>
    </row>
    <row r="27" spans="1:55">
      <c r="A27">
        <f>VLOOKUP(C27,SelectCntr!$A$2:$C$52,3,0)</f>
        <v>3</v>
      </c>
      <c r="B27" s="6" t="str">
        <f>'q-AreaHarv'!B27</f>
        <v>Mauritius</v>
      </c>
      <c r="C27" s="6">
        <f>'q-AreaHarv'!C27</f>
        <v>137</v>
      </c>
      <c r="D27" s="6" t="str">
        <f>'q-AreaHarv'!D27</f>
        <v>Mauritius</v>
      </c>
      <c r="E27" s="69" t="s">
        <v>227</v>
      </c>
      <c r="F27" s="6" t="s">
        <v>228</v>
      </c>
      <c r="G27" s="6">
        <f>'q-AreaHarv'!G27+'q-PermP'!G27*1000</f>
        <v>98161</v>
      </c>
      <c r="H27" s="6">
        <f>'q-AreaHarv'!H27+'q-PermP'!H27*1000</f>
        <v>102369</v>
      </c>
      <c r="I27" s="6">
        <f>'q-AreaHarv'!I27+'q-PermP'!I27*1000</f>
        <v>99720</v>
      </c>
      <c r="J27" s="6">
        <f>'q-AreaHarv'!J27+'q-PermP'!J27*1000</f>
        <v>100617</v>
      </c>
      <c r="K27" s="6">
        <f>'q-AreaHarv'!K27+'q-PermP'!K27*1000</f>
        <v>101159</v>
      </c>
      <c r="L27" s="6">
        <f>'q-AreaHarv'!L27+'q-PermP'!L27*1000</f>
        <v>100851</v>
      </c>
      <c r="M27" s="6">
        <f>'q-AreaHarv'!M27+'q-PermP'!M27*1000</f>
        <v>99437</v>
      </c>
      <c r="N27" s="6">
        <f>'q-AreaHarv'!N27+'q-PermP'!N27*1000</f>
        <v>97470</v>
      </c>
      <c r="O27" s="6">
        <f>'q-AreaHarv'!O27+'q-PermP'!O27*1000</f>
        <v>97007</v>
      </c>
      <c r="P27" s="6">
        <f>'q-AreaHarv'!P27+'q-PermP'!P27*1000</f>
        <v>97813</v>
      </c>
      <c r="Q27" s="6">
        <f>'q-AreaHarv'!Q27+'q-PermP'!Q27*1000</f>
        <v>98081</v>
      </c>
      <c r="R27" s="6">
        <f>'q-AreaHarv'!R27+'q-PermP'!R27*1000</f>
        <v>97747</v>
      </c>
      <c r="S27" s="6">
        <f>'q-AreaHarv'!S27+'q-PermP'!S27*1000</f>
        <v>98157</v>
      </c>
      <c r="T27" s="6">
        <f>'q-AreaHarv'!T27+'q-PermP'!T27*1000</f>
        <v>98023</v>
      </c>
      <c r="U27" s="6">
        <f>'q-AreaHarv'!U27+'q-PermP'!U27*1000</f>
        <v>99221</v>
      </c>
      <c r="V27" s="6">
        <f>'q-AreaHarv'!V27+'q-PermP'!V27*1000</f>
        <v>99399</v>
      </c>
      <c r="W27" s="6">
        <f>'q-AreaHarv'!W27+'q-PermP'!W27*1000</f>
        <v>100234</v>
      </c>
      <c r="X27" s="6">
        <f>'q-AreaHarv'!X27+'q-PermP'!X27*1000</f>
        <v>99734</v>
      </c>
      <c r="Y27" s="6">
        <f>'q-AreaHarv'!Y27+'q-PermP'!Y27*1000</f>
        <v>97065</v>
      </c>
      <c r="Z27" s="6">
        <f>'q-AreaHarv'!Z27+'q-PermP'!Z27*1000</f>
        <v>96468</v>
      </c>
      <c r="AA27" s="6">
        <f>'q-AreaHarv'!AA27+'q-PermP'!AA27*1000</f>
        <v>96076</v>
      </c>
      <c r="AB27" s="6">
        <f>'q-AreaHarv'!AB27+'q-PermP'!AB27*1000</f>
        <v>97189</v>
      </c>
      <c r="AC27" s="6">
        <f>'q-AreaHarv'!AC27+'q-PermP'!AC27*1000</f>
        <v>96291</v>
      </c>
      <c r="AD27" s="6">
        <f>'q-AreaHarv'!AD27+'q-PermP'!AD27*1000</f>
        <v>96682</v>
      </c>
      <c r="AE27" s="6">
        <f>'q-AreaHarv'!AE27+'q-PermP'!AE27*1000</f>
        <v>96557</v>
      </c>
      <c r="AF27" s="6">
        <f>'q-AreaHarv'!AF27+'q-PermP'!AF27*1000</f>
        <v>96799</v>
      </c>
      <c r="AG27" s="6">
        <f>'q-AreaHarv'!AG27+'q-PermP'!AG27*1000</f>
        <v>95333</v>
      </c>
      <c r="AH27" s="6">
        <f>'q-AreaHarv'!AH27+'q-PermP'!AH27*1000</f>
        <v>94484</v>
      </c>
      <c r="AI27" s="6">
        <f>'q-AreaHarv'!AI27+'q-PermP'!AI27*1000</f>
        <v>94293</v>
      </c>
      <c r="AJ27" s="6">
        <f>'q-AreaHarv'!AJ27+'q-PermP'!AJ27*1000</f>
        <v>94151</v>
      </c>
      <c r="AK27" s="6">
        <f>'q-AreaHarv'!AK27+'q-PermP'!AK27*1000</f>
        <v>93511</v>
      </c>
      <c r="AL27" s="6">
        <f>'q-AreaHarv'!AL27+'q-PermP'!AL27*1000</f>
        <v>93393</v>
      </c>
      <c r="AM27" s="6">
        <f>'q-AreaHarv'!AM27+'q-PermP'!AM27*1000</f>
        <v>92408</v>
      </c>
      <c r="AN27" s="6">
        <f>'q-AreaHarv'!AN27+'q-PermP'!AN27*1000</f>
        <v>91680</v>
      </c>
      <c r="AO27" s="6">
        <f>'q-AreaHarv'!AO27+'q-PermP'!AO27*1000</f>
        <v>90421</v>
      </c>
      <c r="AP27" s="6">
        <f>'q-AreaHarv'!AP27+'q-PermP'!AP27*1000</f>
        <v>88834</v>
      </c>
      <c r="AQ27" s="6">
        <f>'q-AreaHarv'!AQ27+'q-PermP'!AQ27*1000</f>
        <v>89712</v>
      </c>
      <c r="AR27" s="6">
        <f>'q-AreaHarv'!AR27+'q-PermP'!AR27*1000</f>
        <v>91044</v>
      </c>
      <c r="AS27" s="6">
        <f>'q-AreaHarv'!AS27+'q-PermP'!AS27*1000</f>
        <v>87774</v>
      </c>
      <c r="AT27" s="6">
        <f>'q-AreaHarv'!AT27+'q-PermP'!AT27*1000</f>
        <v>89149</v>
      </c>
      <c r="AU27" s="6">
        <f>'q-AreaHarv'!AU27+'q-PermP'!AU27*1000</f>
        <v>89987</v>
      </c>
      <c r="AV27" s="6">
        <f>'q-AreaHarv'!AV27+'q-PermP'!AV27*1000</f>
        <v>88423</v>
      </c>
      <c r="AW27" s="6">
        <f>'q-AreaHarv'!AW27+'q-PermP'!AW27*1000</f>
        <v>88128</v>
      </c>
      <c r="AX27" s="6">
        <f>'q-AreaHarv'!AX27+'q-PermP'!AX27*1000</f>
        <v>87052</v>
      </c>
      <c r="AY27" s="6">
        <f>'q-AreaHarv'!AY27+'q-PermP'!AY27*1000</f>
        <v>85053</v>
      </c>
      <c r="AZ27" s="6">
        <f>'q-AreaHarv'!AZ27+'q-PermP'!AZ27*1000</f>
        <v>83294</v>
      </c>
      <c r="BA27" s="6">
        <f>'q-AreaHarv'!BA27+'q-PermP'!BA27*1000</f>
        <v>81432</v>
      </c>
      <c r="BB27" s="6">
        <f>'q-AreaHarv'!BB27+'q-PermP'!BB27*1000</f>
        <v>77796</v>
      </c>
      <c r="BC27" s="6">
        <f>'q-AreaHarv'!BC27+'q-PermP'!BC27*1000</f>
        <v>77319</v>
      </c>
    </row>
    <row r="28" spans="1:55">
      <c r="A28">
        <f>VLOOKUP(C28,SelectCntr!$A$2:$C$52,3,0)</f>
        <v>3</v>
      </c>
      <c r="B28" s="6" t="str">
        <f>'q-AreaHarv'!B28</f>
        <v>Mozambique</v>
      </c>
      <c r="C28" s="6">
        <f>'q-AreaHarv'!C28</f>
        <v>144</v>
      </c>
      <c r="D28" s="6" t="str">
        <f>'q-AreaHarv'!D28</f>
        <v>Mozambique</v>
      </c>
      <c r="E28" s="69" t="s">
        <v>227</v>
      </c>
      <c r="F28" s="6" t="s">
        <v>228</v>
      </c>
      <c r="G28" s="6">
        <f>'q-AreaHarv'!G28+'q-PermP'!G28*1000</f>
        <v>46760125</v>
      </c>
      <c r="H28" s="6">
        <f>'q-AreaHarv'!H28+'q-PermP'!H28*1000</f>
        <v>46700936</v>
      </c>
      <c r="I28" s="6">
        <f>'q-AreaHarv'!I28+'q-PermP'!I28*1000</f>
        <v>46743041</v>
      </c>
      <c r="J28" s="6">
        <f>'q-AreaHarv'!J28+'q-PermP'!J28*1000</f>
        <v>46796050</v>
      </c>
      <c r="K28" s="6">
        <f>'q-AreaHarv'!K28+'q-PermP'!K28*1000</f>
        <v>46878912</v>
      </c>
      <c r="L28" s="6">
        <f>'q-AreaHarv'!L28+'q-PermP'!L28*1000</f>
        <v>46914075</v>
      </c>
      <c r="M28" s="6">
        <f>'q-AreaHarv'!M28+'q-PermP'!M28*1000</f>
        <v>47058920</v>
      </c>
      <c r="N28" s="6">
        <f>'q-AreaHarv'!N28+'q-PermP'!N28*1000</f>
        <v>47144647</v>
      </c>
      <c r="O28" s="6">
        <f>'q-AreaHarv'!O28+'q-PermP'!O28*1000</f>
        <v>47147847</v>
      </c>
      <c r="P28" s="6">
        <f>'q-AreaHarv'!P28+'q-PermP'!P28*1000</f>
        <v>47060535</v>
      </c>
      <c r="Q28" s="6">
        <f>'q-AreaHarv'!Q28+'q-PermP'!Q28*1000</f>
        <v>47171466</v>
      </c>
      <c r="R28" s="6">
        <f>'q-AreaHarv'!R28+'q-PermP'!R28*1000</f>
        <v>47243611</v>
      </c>
      <c r="S28" s="6">
        <f>'q-AreaHarv'!S28+'q-PermP'!S28*1000</f>
        <v>47541916</v>
      </c>
      <c r="T28" s="6">
        <f>'q-AreaHarv'!T28+'q-PermP'!T28*1000</f>
        <v>47476050</v>
      </c>
      <c r="U28" s="6">
        <f>'q-AreaHarv'!U28+'q-PermP'!U28*1000</f>
        <v>47281670</v>
      </c>
      <c r="V28" s="6">
        <f>'q-AreaHarv'!V28+'q-PermP'!V28*1000</f>
        <v>47161970</v>
      </c>
      <c r="W28" s="6">
        <f>'q-AreaHarv'!W28+'q-PermP'!W28*1000</f>
        <v>47005970</v>
      </c>
      <c r="X28" s="6">
        <f>'q-AreaHarv'!X28+'q-PermP'!X28*1000</f>
        <v>46994050</v>
      </c>
      <c r="Y28" s="6">
        <f>'q-AreaHarv'!Y28+'q-PermP'!Y28*1000</f>
        <v>47075307</v>
      </c>
      <c r="Z28" s="6">
        <f>'q-AreaHarv'!Z28+'q-PermP'!Z28*1000</f>
        <v>47239650</v>
      </c>
      <c r="AA28" s="6">
        <f>'q-AreaHarv'!AA28+'q-PermP'!AA28*1000</f>
        <v>47341450</v>
      </c>
      <c r="AB28" s="6">
        <f>'q-AreaHarv'!AB28+'q-PermP'!AB28*1000</f>
        <v>47456350</v>
      </c>
      <c r="AC28" s="6">
        <f>'q-AreaHarv'!AC28+'q-PermP'!AC28*1000</f>
        <v>47362950</v>
      </c>
      <c r="AD28" s="6">
        <f>'q-AreaHarv'!AD28+'q-PermP'!AD28*1000</f>
        <v>47359950</v>
      </c>
      <c r="AE28" s="6">
        <f>'q-AreaHarv'!AE28+'q-PermP'!AE28*1000</f>
        <v>47382400</v>
      </c>
      <c r="AF28" s="6">
        <f>'q-AreaHarv'!AF28+'q-PermP'!AF28*1000</f>
        <v>47554700</v>
      </c>
      <c r="AG28" s="6">
        <f>'q-AreaHarv'!AG28+'q-PermP'!AG28*1000</f>
        <v>47516300</v>
      </c>
      <c r="AH28" s="6">
        <f>'q-AreaHarv'!AH28+'q-PermP'!AH28*1000</f>
        <v>47569900</v>
      </c>
      <c r="AI28" s="6">
        <f>'q-AreaHarv'!AI28+'q-PermP'!AI28*1000</f>
        <v>47669900</v>
      </c>
      <c r="AJ28" s="6">
        <f>'q-AreaHarv'!AJ28+'q-PermP'!AJ28*1000</f>
        <v>47564141</v>
      </c>
      <c r="AK28" s="6">
        <f>'q-AreaHarv'!AK28+'q-PermP'!AK28*1000</f>
        <v>47694119</v>
      </c>
      <c r="AL28" s="6">
        <f>'q-AreaHarv'!AL28+'q-PermP'!AL28*1000</f>
        <v>47453082</v>
      </c>
      <c r="AM28" s="6">
        <f>'q-AreaHarv'!AM28+'q-PermP'!AM28*1000</f>
        <v>47165444</v>
      </c>
      <c r="AN28" s="6">
        <f>'q-AreaHarv'!AN28+'q-PermP'!AN28*1000</f>
        <v>47518778</v>
      </c>
      <c r="AO28" s="6">
        <f>'q-AreaHarv'!AO28+'q-PermP'!AO28*1000</f>
        <v>47906311</v>
      </c>
      <c r="AP28" s="6">
        <f>'q-AreaHarv'!AP28+'q-PermP'!AP28*1000</f>
        <v>47898053</v>
      </c>
      <c r="AQ28" s="6">
        <f>'q-AreaHarv'!AQ28+'q-PermP'!AQ28*1000</f>
        <v>48250176</v>
      </c>
      <c r="AR28" s="6">
        <f>'q-AreaHarv'!AR28+'q-PermP'!AR28*1000</f>
        <v>48501459</v>
      </c>
      <c r="AS28" s="6">
        <f>'q-AreaHarv'!AS28+'q-PermP'!AS28*1000</f>
        <v>48091464</v>
      </c>
      <c r="AT28" s="6">
        <f>'q-AreaHarv'!AT28+'q-PermP'!AT28*1000</f>
        <v>47901661</v>
      </c>
      <c r="AU28" s="6">
        <f>'q-AreaHarv'!AU28+'q-PermP'!AU28*1000</f>
        <v>47812514</v>
      </c>
      <c r="AV28" s="6">
        <f>'q-AreaHarv'!AV28+'q-PermP'!AV28*1000</f>
        <v>48129832</v>
      </c>
      <c r="AW28" s="6">
        <f>'q-AreaHarv'!AW28+'q-PermP'!AW28*1000</f>
        <v>48418674</v>
      </c>
      <c r="AX28" s="6">
        <f>'q-AreaHarv'!AX28+'q-PermP'!AX28*1000</f>
        <v>48414491</v>
      </c>
      <c r="AY28" s="6">
        <f>'q-AreaHarv'!AY28+'q-PermP'!AY28*1000</f>
        <v>48402397</v>
      </c>
      <c r="AZ28" s="6">
        <f>'q-AreaHarv'!AZ28+'q-PermP'!AZ28*1000</f>
        <v>48985192</v>
      </c>
      <c r="BA28" s="6">
        <f>'q-AreaHarv'!BA28+'q-PermP'!BA28*1000</f>
        <v>48596775</v>
      </c>
      <c r="BB28" s="6">
        <f>'q-AreaHarv'!BB28+'q-PermP'!BB28*1000</f>
        <v>48677462</v>
      </c>
      <c r="BC28" s="6">
        <f>'q-AreaHarv'!BC28+'q-PermP'!BC28*1000</f>
        <v>48883443</v>
      </c>
    </row>
    <row r="29" spans="1:55">
      <c r="A29">
        <f>VLOOKUP(C29,SelectCntr!$A$2:$C$52,3,0)</f>
        <v>3</v>
      </c>
      <c r="B29" s="6" t="str">
        <f>'q-AreaHarv'!B29</f>
        <v>Namibia</v>
      </c>
      <c r="C29" s="6">
        <f>'q-AreaHarv'!C29</f>
        <v>147</v>
      </c>
      <c r="D29" s="6" t="str">
        <f>'q-AreaHarv'!D29</f>
        <v>Namibia</v>
      </c>
      <c r="E29" s="69" t="s">
        <v>227</v>
      </c>
      <c r="F29" s="6" t="s">
        <v>228</v>
      </c>
      <c r="G29" s="6">
        <f>'q-AreaHarv'!G29+'q-PermP'!G29*1000</f>
        <v>38109100</v>
      </c>
      <c r="H29" s="6">
        <f>'q-AreaHarv'!H29+'q-PermP'!H29*1000</f>
        <v>38112900</v>
      </c>
      <c r="I29" s="6">
        <f>'q-AreaHarv'!I29+'q-PermP'!I29*1000</f>
        <v>38112950</v>
      </c>
      <c r="J29" s="6">
        <f>'q-AreaHarv'!J29+'q-PermP'!J29*1000</f>
        <v>38125050</v>
      </c>
      <c r="K29" s="6">
        <f>'q-AreaHarv'!K29+'q-PermP'!K29*1000</f>
        <v>38140050</v>
      </c>
      <c r="L29" s="6">
        <f>'q-AreaHarv'!L29+'q-PermP'!L29*1000</f>
        <v>38151300</v>
      </c>
      <c r="M29" s="6">
        <f>'q-AreaHarv'!M29+'q-PermP'!M29*1000</f>
        <v>38162300</v>
      </c>
      <c r="N29" s="6">
        <f>'q-AreaHarv'!N29+'q-PermP'!N29*1000</f>
        <v>38169300</v>
      </c>
      <c r="O29" s="6">
        <f>'q-AreaHarv'!O29+'q-PermP'!O29*1000</f>
        <v>38176300</v>
      </c>
      <c r="P29" s="6">
        <f>'q-AreaHarv'!P29+'q-PermP'!P29*1000</f>
        <v>38176400</v>
      </c>
      <c r="Q29" s="6">
        <f>'q-AreaHarv'!Q29+'q-PermP'!Q29*1000</f>
        <v>38187500</v>
      </c>
      <c r="R29" s="6">
        <f>'q-AreaHarv'!R29+'q-PermP'!R29*1000</f>
        <v>38189800</v>
      </c>
      <c r="S29" s="6">
        <f>'q-AreaHarv'!S29+'q-PermP'!S29*1000</f>
        <v>38195800</v>
      </c>
      <c r="T29" s="6">
        <f>'q-AreaHarv'!T29+'q-PermP'!T29*1000</f>
        <v>38198300</v>
      </c>
      <c r="U29" s="6">
        <f>'q-AreaHarv'!U29+'q-PermP'!U29*1000</f>
        <v>38206300</v>
      </c>
      <c r="V29" s="6">
        <f>'q-AreaHarv'!V29+'q-PermP'!V29*1000</f>
        <v>38207900</v>
      </c>
      <c r="W29" s="6">
        <f>'q-AreaHarv'!W29+'q-PermP'!W29*1000</f>
        <v>38216100</v>
      </c>
      <c r="X29" s="6">
        <f>'q-AreaHarv'!X29+'q-PermP'!X29*1000</f>
        <v>38217100</v>
      </c>
      <c r="Y29" s="6">
        <f>'q-AreaHarv'!Y29+'q-PermP'!Y29*1000</f>
        <v>38222400</v>
      </c>
      <c r="Z29" s="6">
        <f>'q-AreaHarv'!Z29+'q-PermP'!Z29*1000</f>
        <v>38226600</v>
      </c>
      <c r="AA29" s="6">
        <f>'q-AreaHarv'!AA29+'q-PermP'!AA29*1000</f>
        <v>38227900</v>
      </c>
      <c r="AB29" s="6">
        <f>'q-AreaHarv'!AB29+'q-PermP'!AB29*1000</f>
        <v>38234000</v>
      </c>
      <c r="AC29" s="6">
        <f>'q-AreaHarv'!AC29+'q-PermP'!AC29*1000</f>
        <v>38241200</v>
      </c>
      <c r="AD29" s="6">
        <f>'q-AreaHarv'!AD29+'q-PermP'!AD29*1000</f>
        <v>38243500</v>
      </c>
      <c r="AE29" s="6">
        <f>'q-AreaHarv'!AE29+'q-PermP'!AE29*1000</f>
        <v>38227900</v>
      </c>
      <c r="AF29" s="6">
        <f>'q-AreaHarv'!AF29+'q-PermP'!AF29*1000</f>
        <v>38235330</v>
      </c>
      <c r="AG29" s="6">
        <f>'q-AreaHarv'!AG29+'q-PermP'!AG29*1000</f>
        <v>38230500</v>
      </c>
      <c r="AH29" s="6">
        <f>'q-AreaHarv'!AH29+'q-PermP'!AH29*1000</f>
        <v>38246159</v>
      </c>
      <c r="AI29" s="6">
        <f>'q-AreaHarv'!AI29+'q-PermP'!AI29*1000</f>
        <v>38254413</v>
      </c>
      <c r="AJ29" s="6">
        <f>'q-AreaHarv'!AJ29+'q-PermP'!AJ29*1000</f>
        <v>38252366</v>
      </c>
      <c r="AK29" s="6">
        <f>'q-AreaHarv'!AK29+'q-PermP'!AK29*1000</f>
        <v>38248612</v>
      </c>
      <c r="AL29" s="6">
        <f>'q-AreaHarv'!AL29+'q-PermP'!AL29*1000</f>
        <v>38230199</v>
      </c>
      <c r="AM29" s="6">
        <f>'q-AreaHarv'!AM29+'q-PermP'!AM29*1000</f>
        <v>38247131</v>
      </c>
      <c r="AN29" s="6">
        <f>'q-AreaHarv'!AN29+'q-PermP'!AN29*1000</f>
        <v>38387106</v>
      </c>
      <c r="AO29" s="6">
        <f>'q-AreaHarv'!AO29+'q-PermP'!AO29*1000</f>
        <v>38360642</v>
      </c>
      <c r="AP29" s="6">
        <f>'q-AreaHarv'!AP29+'q-PermP'!AP29*1000</f>
        <v>38368621</v>
      </c>
      <c r="AQ29" s="6">
        <f>'q-AreaHarv'!AQ29+'q-PermP'!AQ29*1000</f>
        <v>38400828</v>
      </c>
      <c r="AR29" s="6">
        <f>'q-AreaHarv'!AR29+'q-PermP'!AR29*1000</f>
        <v>38321944</v>
      </c>
      <c r="AS29" s="6">
        <f>'q-AreaHarv'!AS29+'q-PermP'!AS29*1000</f>
        <v>38353228</v>
      </c>
      <c r="AT29" s="6">
        <f>'q-AreaHarv'!AT29+'q-PermP'!AT29*1000</f>
        <v>38376596</v>
      </c>
      <c r="AU29" s="6">
        <f>'q-AreaHarv'!AU29+'q-PermP'!AU29*1000</f>
        <v>38332232</v>
      </c>
      <c r="AV29" s="6">
        <f>'q-AreaHarv'!AV29+'q-PermP'!AV29*1000</f>
        <v>38297422</v>
      </c>
      <c r="AW29" s="6">
        <f>'q-AreaHarv'!AW29+'q-PermP'!AW29*1000</f>
        <v>38358343</v>
      </c>
      <c r="AX29" s="6">
        <f>'q-AreaHarv'!AX29+'q-PermP'!AX29*1000</f>
        <v>38369517</v>
      </c>
      <c r="AY29" s="6">
        <f>'q-AreaHarv'!AY29+'q-PermP'!AY29*1000</f>
        <v>38344107</v>
      </c>
      <c r="AZ29" s="6">
        <f>'q-AreaHarv'!AZ29+'q-PermP'!AZ29*1000</f>
        <v>38370412</v>
      </c>
      <c r="BA29" s="6">
        <f>'q-AreaHarv'!BA29+'q-PermP'!BA29*1000</f>
        <v>38310804</v>
      </c>
      <c r="BB29" s="6">
        <f>'q-AreaHarv'!BB29+'q-PermP'!BB29*1000</f>
        <v>38293140</v>
      </c>
      <c r="BC29" s="6">
        <f>'q-AreaHarv'!BC29+'q-PermP'!BC29*1000</f>
        <v>38371436</v>
      </c>
    </row>
    <row r="30" spans="1:55">
      <c r="A30">
        <f>VLOOKUP(C30,SelectCntr!$A$2:$C$52,3,0)</f>
        <v>1</v>
      </c>
      <c r="B30" s="6" t="str">
        <f>'q-AreaHarv'!B30</f>
        <v>Niger</v>
      </c>
      <c r="C30" s="6">
        <f>'q-AreaHarv'!C30</f>
        <v>158</v>
      </c>
      <c r="D30" s="6" t="str">
        <f>'q-AreaHarv'!D30</f>
        <v>Niger</v>
      </c>
      <c r="E30" s="69" t="s">
        <v>227</v>
      </c>
      <c r="F30" s="6" t="s">
        <v>228</v>
      </c>
      <c r="G30" s="6">
        <f>'q-AreaHarv'!G30+'q-PermP'!G30*1000</f>
        <v>22940181</v>
      </c>
      <c r="H30" s="6">
        <f>'q-AreaHarv'!H30+'q-PermP'!H30*1000</f>
        <v>23177700</v>
      </c>
      <c r="I30" s="6">
        <f>'q-AreaHarv'!I30+'q-PermP'!I30*1000</f>
        <v>23276045</v>
      </c>
      <c r="J30" s="6">
        <f>'q-AreaHarv'!J30+'q-PermP'!J30*1000</f>
        <v>23129071</v>
      </c>
      <c r="K30" s="6">
        <f>'q-AreaHarv'!K30+'q-PermP'!K30*1000</f>
        <v>23184113</v>
      </c>
      <c r="L30" s="6">
        <f>'q-AreaHarv'!L30+'q-PermP'!L30*1000</f>
        <v>23359763</v>
      </c>
      <c r="M30" s="6">
        <f>'q-AreaHarv'!M30+'q-PermP'!M30*1000</f>
        <v>23560951</v>
      </c>
      <c r="N30" s="6">
        <f>'q-AreaHarv'!N30+'q-PermP'!N30*1000</f>
        <v>23793458</v>
      </c>
      <c r="O30" s="6">
        <f>'q-AreaHarv'!O30+'q-PermP'!O30*1000</f>
        <v>24297923</v>
      </c>
      <c r="P30" s="6">
        <f>'q-AreaHarv'!P30+'q-PermP'!P30*1000</f>
        <v>24375465</v>
      </c>
      <c r="Q30" s="6">
        <f>'q-AreaHarv'!Q30+'q-PermP'!Q30*1000</f>
        <v>24466390</v>
      </c>
      <c r="R30" s="6">
        <f>'q-AreaHarv'!R30+'q-PermP'!R30*1000</f>
        <v>24217482</v>
      </c>
      <c r="S30" s="6">
        <f>'q-AreaHarv'!S30+'q-PermP'!S30*1000</f>
        <v>23749029</v>
      </c>
      <c r="T30" s="6">
        <f>'q-AreaHarv'!T30+'q-PermP'!T30*1000</f>
        <v>24062187</v>
      </c>
      <c r="U30" s="6">
        <f>'q-AreaHarv'!U30+'q-PermP'!U30*1000</f>
        <v>23771424</v>
      </c>
      <c r="V30" s="6">
        <f>'q-AreaHarv'!V30+'q-PermP'!V30*1000</f>
        <v>24293567</v>
      </c>
      <c r="W30" s="6">
        <f>'q-AreaHarv'!W30+'q-PermP'!W30*1000</f>
        <v>24481415</v>
      </c>
      <c r="X30" s="6">
        <f>'q-AreaHarv'!X30+'q-PermP'!X30*1000</f>
        <v>24796724</v>
      </c>
      <c r="Y30" s="6">
        <f>'q-AreaHarv'!Y30+'q-PermP'!Y30*1000</f>
        <v>24833638</v>
      </c>
      <c r="Z30" s="6">
        <f>'q-AreaHarv'!Z30+'q-PermP'!Z30*1000</f>
        <v>25734403</v>
      </c>
      <c r="AA30" s="6">
        <f>'q-AreaHarv'!AA30+'q-PermP'!AA30*1000</f>
        <v>26049637</v>
      </c>
      <c r="AB30" s="6">
        <f>'q-AreaHarv'!AB30+'q-PermP'!AB30*1000</f>
        <v>26393282</v>
      </c>
      <c r="AC30" s="6">
        <f>'q-AreaHarv'!AC30+'q-PermP'!AC30*1000</f>
        <v>27062373</v>
      </c>
      <c r="AD30" s="6">
        <f>'q-AreaHarv'!AD30+'q-PermP'!AD30*1000</f>
        <v>26884477</v>
      </c>
      <c r="AE30" s="6">
        <f>'q-AreaHarv'!AE30+'q-PermP'!AE30*1000</f>
        <v>27101854</v>
      </c>
      <c r="AF30" s="6">
        <f>'q-AreaHarv'!AF30+'q-PermP'!AF30*1000</f>
        <v>27671691</v>
      </c>
      <c r="AG30" s="6">
        <f>'q-AreaHarv'!AG30+'q-PermP'!AG30*1000</f>
        <v>27943488</v>
      </c>
      <c r="AH30" s="6">
        <f>'q-AreaHarv'!AH30+'q-PermP'!AH30*1000</f>
        <v>28907210</v>
      </c>
      <c r="AI30" s="6">
        <f>'q-AreaHarv'!AI30+'q-PermP'!AI30*1000</f>
        <v>29354553</v>
      </c>
      <c r="AJ30" s="6">
        <f>'q-AreaHarv'!AJ30+'q-PermP'!AJ30*1000</f>
        <v>31623648</v>
      </c>
      <c r="AK30" s="6">
        <f>'q-AreaHarv'!AK30+'q-PermP'!AK30*1000</f>
        <v>31449337</v>
      </c>
      <c r="AL30" s="6">
        <f>'q-AreaHarv'!AL30+'q-PermP'!AL30*1000</f>
        <v>33707907</v>
      </c>
      <c r="AM30" s="6">
        <f>'q-AreaHarv'!AM30+'q-PermP'!AM30*1000</f>
        <v>32453678</v>
      </c>
      <c r="AN30" s="6">
        <f>'q-AreaHarv'!AN30+'q-PermP'!AN30*1000</f>
        <v>32206324</v>
      </c>
      <c r="AO30" s="6">
        <f>'q-AreaHarv'!AO30+'q-PermP'!AO30*1000</f>
        <v>33048686</v>
      </c>
      <c r="AP30" s="6">
        <f>'q-AreaHarv'!AP30+'q-PermP'!AP30*1000</f>
        <v>32774019</v>
      </c>
      <c r="AQ30" s="6">
        <f>'q-AreaHarv'!AQ30+'q-PermP'!AQ30*1000</f>
        <v>32122786</v>
      </c>
      <c r="AR30" s="6">
        <f>'q-AreaHarv'!AR30+'q-PermP'!AR30*1000</f>
        <v>33793425</v>
      </c>
      <c r="AS30" s="6">
        <f>'q-AreaHarv'!AS30+'q-PermP'!AS30*1000</f>
        <v>34725397</v>
      </c>
      <c r="AT30" s="6">
        <f>'q-AreaHarv'!AT30+'q-PermP'!AT30*1000</f>
        <v>33466794</v>
      </c>
      <c r="AU30" s="6">
        <f>'q-AreaHarv'!AU30+'q-PermP'!AU30*1000</f>
        <v>35797987</v>
      </c>
      <c r="AV30" s="6">
        <f>'q-AreaHarv'!AV30+'q-PermP'!AV30*1000</f>
        <v>36284694</v>
      </c>
      <c r="AW30" s="6">
        <f>'q-AreaHarv'!AW30+'q-PermP'!AW30*1000</f>
        <v>37147950</v>
      </c>
      <c r="AX30" s="6">
        <f>'q-AreaHarv'!AX30+'q-PermP'!AX30*1000</f>
        <v>35468126</v>
      </c>
      <c r="AY30" s="6">
        <f>'q-AreaHarv'!AY30+'q-PermP'!AY30*1000</f>
        <v>41191921</v>
      </c>
      <c r="AZ30" s="6">
        <f>'q-AreaHarv'!AZ30+'q-PermP'!AZ30*1000</f>
        <v>42488475</v>
      </c>
      <c r="BA30" s="6">
        <f>'q-AreaHarv'!BA30+'q-PermP'!BA30*1000</f>
        <v>43317313</v>
      </c>
      <c r="BB30" s="6">
        <f>'q-AreaHarv'!BB30+'q-PermP'!BB30*1000</f>
        <v>44987815</v>
      </c>
      <c r="BC30" s="6">
        <f>'q-AreaHarv'!BC30+'q-PermP'!BC30*1000</f>
        <v>43995166</v>
      </c>
    </row>
    <row r="31" spans="1:55">
      <c r="A31">
        <f>VLOOKUP(C31,SelectCntr!$A$2:$C$52,3,0)</f>
        <v>1</v>
      </c>
      <c r="B31" s="6" t="str">
        <f>'q-AreaHarv'!B31</f>
        <v>Nigeria</v>
      </c>
      <c r="C31" s="6">
        <f>'q-AreaHarv'!C31</f>
        <v>159</v>
      </c>
      <c r="D31" s="6" t="str">
        <f>'q-AreaHarv'!D31</f>
        <v>Nigeria</v>
      </c>
      <c r="E31" s="69" t="s">
        <v>227</v>
      </c>
      <c r="F31" s="6" t="s">
        <v>228</v>
      </c>
      <c r="G31" s="6">
        <f>'q-AreaHarv'!G31+'q-PermP'!G31*1000</f>
        <v>60954984</v>
      </c>
      <c r="H31" s="6">
        <f>'q-AreaHarv'!H31+'q-PermP'!H31*1000</f>
        <v>61284284</v>
      </c>
      <c r="I31" s="6">
        <f>'q-AreaHarv'!I31+'q-PermP'!I31*1000</f>
        <v>63130442</v>
      </c>
      <c r="J31" s="6">
        <f>'q-AreaHarv'!J31+'q-PermP'!J31*1000</f>
        <v>63809385</v>
      </c>
      <c r="K31" s="6">
        <f>'q-AreaHarv'!K31+'q-PermP'!K31*1000</f>
        <v>65421294</v>
      </c>
      <c r="L31" s="6">
        <f>'q-AreaHarv'!L31+'q-PermP'!L31*1000</f>
        <v>63581982</v>
      </c>
      <c r="M31" s="6">
        <f>'q-AreaHarv'!M31+'q-PermP'!M31*1000</f>
        <v>64551606</v>
      </c>
      <c r="N31" s="6">
        <f>'q-AreaHarv'!N31+'q-PermP'!N31*1000</f>
        <v>64522985</v>
      </c>
      <c r="O31" s="6">
        <f>'q-AreaHarv'!O31+'q-PermP'!O31*1000</f>
        <v>68533657</v>
      </c>
      <c r="P31" s="6">
        <f>'q-AreaHarv'!P31+'q-PermP'!P31*1000</f>
        <v>66927876</v>
      </c>
      <c r="Q31" s="6">
        <f>'q-AreaHarv'!Q31+'q-PermP'!Q31*1000</f>
        <v>65828500</v>
      </c>
      <c r="R31" s="6">
        <f>'q-AreaHarv'!R31+'q-PermP'!R31*1000</f>
        <v>61510210</v>
      </c>
      <c r="S31" s="6">
        <f>'q-AreaHarv'!S31+'q-PermP'!S31*1000</f>
        <v>66124360</v>
      </c>
      <c r="T31" s="6">
        <f>'q-AreaHarv'!T31+'q-PermP'!T31*1000</f>
        <v>62762760</v>
      </c>
      <c r="U31" s="6">
        <f>'q-AreaHarv'!U31+'q-PermP'!U31*1000</f>
        <v>61125744</v>
      </c>
      <c r="V31" s="6">
        <f>'q-AreaHarv'!V31+'q-PermP'!V31*1000</f>
        <v>61219162</v>
      </c>
      <c r="W31" s="6">
        <f>'q-AreaHarv'!W31+'q-PermP'!W31*1000</f>
        <v>57765010</v>
      </c>
      <c r="X31" s="6">
        <f>'q-AreaHarv'!X31+'q-PermP'!X31*1000</f>
        <v>56308940</v>
      </c>
      <c r="Y31" s="6">
        <f>'q-AreaHarv'!Y31+'q-PermP'!Y31*1000</f>
        <v>55981630</v>
      </c>
      <c r="Z31" s="6">
        <f>'q-AreaHarv'!Z31+'q-PermP'!Z31*1000</f>
        <v>57229680</v>
      </c>
      <c r="AA31" s="6">
        <f>'q-AreaHarv'!AA31+'q-PermP'!AA31*1000</f>
        <v>54904266</v>
      </c>
      <c r="AB31" s="6">
        <f>'q-AreaHarv'!AB31+'q-PermP'!AB31*1000</f>
        <v>55558260</v>
      </c>
      <c r="AC31" s="6">
        <f>'q-AreaHarv'!AC31+'q-PermP'!AC31*1000</f>
        <v>55545150</v>
      </c>
      <c r="AD31" s="6">
        <f>'q-AreaHarv'!AD31+'q-PermP'!AD31*1000</f>
        <v>58445200</v>
      </c>
      <c r="AE31" s="6">
        <f>'q-AreaHarv'!AE31+'q-PermP'!AE31*1000</f>
        <v>59782400</v>
      </c>
      <c r="AF31" s="6">
        <f>'q-AreaHarv'!AF31+'q-PermP'!AF31*1000</f>
        <v>63360100</v>
      </c>
      <c r="AG31" s="6">
        <f>'q-AreaHarv'!AG31+'q-PermP'!AG31*1000</f>
        <v>63926500</v>
      </c>
      <c r="AH31" s="6">
        <f>'q-AreaHarv'!AH31+'q-PermP'!AH31*1000</f>
        <v>64190200</v>
      </c>
      <c r="AI31" s="6">
        <f>'q-AreaHarv'!AI31+'q-PermP'!AI31*1000</f>
        <v>66915400</v>
      </c>
      <c r="AJ31" s="6">
        <f>'q-AreaHarv'!AJ31+'q-PermP'!AJ31*1000</f>
        <v>68721943</v>
      </c>
      <c r="AK31" s="6">
        <f>'q-AreaHarv'!AK31+'q-PermP'!AK31*1000</f>
        <v>72369414</v>
      </c>
      <c r="AL31" s="6">
        <f>'q-AreaHarv'!AL31+'q-PermP'!AL31*1000</f>
        <v>73633775</v>
      </c>
      <c r="AM31" s="6">
        <f>'q-AreaHarv'!AM31+'q-PermP'!AM31*1000</f>
        <v>75074958</v>
      </c>
      <c r="AN31" s="6">
        <f>'q-AreaHarv'!AN31+'q-PermP'!AN31*1000</f>
        <v>76650289</v>
      </c>
      <c r="AO31" s="6">
        <f>'q-AreaHarv'!AO31+'q-PermP'!AO31*1000</f>
        <v>78787456</v>
      </c>
      <c r="AP31" s="6">
        <f>'q-AreaHarv'!AP31+'q-PermP'!AP31*1000</f>
        <v>79252258</v>
      </c>
      <c r="AQ31" s="6">
        <f>'q-AreaHarv'!AQ31+'q-PermP'!AQ31*1000</f>
        <v>78783112</v>
      </c>
      <c r="AR31" s="6">
        <f>'q-AreaHarv'!AR31+'q-PermP'!AR31*1000</f>
        <v>81352070</v>
      </c>
      <c r="AS31" s="6">
        <f>'q-AreaHarv'!AS31+'q-PermP'!AS31*1000</f>
        <v>80537681</v>
      </c>
      <c r="AT31" s="6">
        <f>'q-AreaHarv'!AT31+'q-PermP'!AT31*1000</f>
        <v>81240223</v>
      </c>
      <c r="AU31" s="6">
        <f>'q-AreaHarv'!AU31+'q-PermP'!AU31*1000</f>
        <v>79229362</v>
      </c>
      <c r="AV31" s="6">
        <f>'q-AreaHarv'!AV31+'q-PermP'!AV31*1000</f>
        <v>80452823</v>
      </c>
      <c r="AW31" s="6">
        <f>'q-AreaHarv'!AW31+'q-PermP'!AW31*1000</f>
        <v>81283285</v>
      </c>
      <c r="AX31" s="6">
        <f>'q-AreaHarv'!AX31+'q-PermP'!AX31*1000</f>
        <v>82036442</v>
      </c>
      <c r="AY31" s="6">
        <f>'q-AreaHarv'!AY31+'q-PermP'!AY31*1000</f>
        <v>83160716</v>
      </c>
      <c r="AZ31" s="6">
        <f>'q-AreaHarv'!AZ31+'q-PermP'!AZ31*1000</f>
        <v>83852440</v>
      </c>
      <c r="BA31" s="6">
        <f>'q-AreaHarv'!BA31+'q-PermP'!BA31*1000</f>
        <v>84010630</v>
      </c>
      <c r="BB31" s="6">
        <f>'q-AreaHarv'!BB31+'q-PermP'!BB31*1000</f>
        <v>83214753</v>
      </c>
      <c r="BC31" s="6">
        <f>'q-AreaHarv'!BC31+'q-PermP'!BC31*1000</f>
        <v>75233421</v>
      </c>
    </row>
    <row r="32" spans="1:55">
      <c r="A32">
        <f>VLOOKUP(C32,SelectCntr!$A$2:$C$52,3,0)</f>
        <v>1</v>
      </c>
      <c r="B32" s="6" t="str">
        <f>'q-AreaHarv'!B32</f>
        <v>Guineabissau</v>
      </c>
      <c r="C32" s="6">
        <f>'q-AreaHarv'!C32</f>
        <v>175</v>
      </c>
      <c r="D32" s="6" t="str">
        <f>'q-AreaHarv'!D32</f>
        <v>Guineabissau</v>
      </c>
      <c r="E32" s="69" t="s">
        <v>227</v>
      </c>
      <c r="F32" s="6" t="s">
        <v>228</v>
      </c>
      <c r="G32" s="6">
        <f>'q-AreaHarv'!G32+'q-PermP'!G32*1000</f>
        <v>1329700</v>
      </c>
      <c r="H32" s="6">
        <f>'q-AreaHarv'!H32+'q-PermP'!H32*1000</f>
        <v>1333690</v>
      </c>
      <c r="I32" s="6">
        <f>'q-AreaHarv'!I32+'q-PermP'!I32*1000</f>
        <v>1327200</v>
      </c>
      <c r="J32" s="6">
        <f>'q-AreaHarv'!J32+'q-PermP'!J32*1000</f>
        <v>1347870</v>
      </c>
      <c r="K32" s="6">
        <f>'q-AreaHarv'!K32+'q-PermP'!K32*1000</f>
        <v>1327870</v>
      </c>
      <c r="L32" s="6">
        <f>'q-AreaHarv'!L32+'q-PermP'!L32*1000</f>
        <v>1313535</v>
      </c>
      <c r="M32" s="6">
        <f>'q-AreaHarv'!M32+'q-PermP'!M32*1000</f>
        <v>1302335</v>
      </c>
      <c r="N32" s="6">
        <f>'q-AreaHarv'!N32+'q-PermP'!N32*1000</f>
        <v>1294700</v>
      </c>
      <c r="O32" s="6">
        <f>'q-AreaHarv'!O32+'q-PermP'!O32*1000</f>
        <v>1288200</v>
      </c>
      <c r="P32" s="6">
        <f>'q-AreaHarv'!P32+'q-PermP'!P32*1000</f>
        <v>1287700</v>
      </c>
      <c r="Q32" s="6">
        <f>'q-AreaHarv'!Q32+'q-PermP'!Q32*1000</f>
        <v>1277000</v>
      </c>
      <c r="R32" s="6">
        <f>'q-AreaHarv'!R32+'q-PermP'!R32*1000</f>
        <v>1279000</v>
      </c>
      <c r="S32" s="6">
        <f>'q-AreaHarv'!S32+'q-PermP'!S32*1000</f>
        <v>1280800</v>
      </c>
      <c r="T32" s="6">
        <f>'q-AreaHarv'!T32+'q-PermP'!T32*1000</f>
        <v>1302700</v>
      </c>
      <c r="U32" s="6">
        <f>'q-AreaHarv'!U32+'q-PermP'!U32*1000</f>
        <v>1339100</v>
      </c>
      <c r="V32" s="6">
        <f>'q-AreaHarv'!V32+'q-PermP'!V32*1000</f>
        <v>1357650</v>
      </c>
      <c r="W32" s="6">
        <f>'q-AreaHarv'!W32+'q-PermP'!W32*1000</f>
        <v>1350450</v>
      </c>
      <c r="X32" s="6">
        <f>'q-AreaHarv'!X32+'q-PermP'!X32*1000</f>
        <v>1336815</v>
      </c>
      <c r="Y32" s="6">
        <f>'q-AreaHarv'!Y32+'q-PermP'!Y32*1000</f>
        <v>1348910</v>
      </c>
      <c r="Z32" s="6">
        <f>'q-AreaHarv'!Z32+'q-PermP'!Z32*1000</f>
        <v>1360150</v>
      </c>
      <c r="AA32" s="6">
        <f>'q-AreaHarv'!AA32+'q-PermP'!AA32*1000</f>
        <v>1396415</v>
      </c>
      <c r="AB32" s="6">
        <f>'q-AreaHarv'!AB32+'q-PermP'!AB32*1000</f>
        <v>1463570</v>
      </c>
      <c r="AC32" s="6">
        <f>'q-AreaHarv'!AC32+'q-PermP'!AC32*1000</f>
        <v>1436760</v>
      </c>
      <c r="AD32" s="6">
        <f>'q-AreaHarv'!AD32+'q-PermP'!AD32*1000</f>
        <v>1432330</v>
      </c>
      <c r="AE32" s="6">
        <f>'q-AreaHarv'!AE32+'q-PermP'!AE32*1000</f>
        <v>1347585</v>
      </c>
      <c r="AF32" s="6">
        <f>'q-AreaHarv'!AF32+'q-PermP'!AF32*1000</f>
        <v>1351010</v>
      </c>
      <c r="AG32" s="6">
        <f>'q-AreaHarv'!AG32+'q-PermP'!AG32*1000</f>
        <v>1316160</v>
      </c>
      <c r="AH32" s="6">
        <f>'q-AreaHarv'!AH32+'q-PermP'!AH32*1000</f>
        <v>1287435</v>
      </c>
      <c r="AI32" s="6">
        <f>'q-AreaHarv'!AI32+'q-PermP'!AI32*1000</f>
        <v>1328127</v>
      </c>
      <c r="AJ32" s="6">
        <f>'q-AreaHarv'!AJ32+'q-PermP'!AJ32*1000</f>
        <v>1336680</v>
      </c>
      <c r="AK32" s="6">
        <f>'q-AreaHarv'!AK32+'q-PermP'!AK32*1000</f>
        <v>1326745</v>
      </c>
      <c r="AL32" s="6">
        <f>'q-AreaHarv'!AL32+'q-PermP'!AL32*1000</f>
        <v>1344173</v>
      </c>
      <c r="AM32" s="6">
        <f>'q-AreaHarv'!AM32+'q-PermP'!AM32*1000</f>
        <v>1353933</v>
      </c>
      <c r="AN32" s="6">
        <f>'q-AreaHarv'!AN32+'q-PermP'!AN32*1000</f>
        <v>1366721</v>
      </c>
      <c r="AO32" s="6">
        <f>'q-AreaHarv'!AO32+'q-PermP'!AO32*1000</f>
        <v>1385777</v>
      </c>
      <c r="AP32" s="6">
        <f>'q-AreaHarv'!AP32+'q-PermP'!AP32*1000</f>
        <v>1385758</v>
      </c>
      <c r="AQ32" s="6">
        <f>'q-AreaHarv'!AQ32+'q-PermP'!AQ32*1000</f>
        <v>1432304</v>
      </c>
      <c r="AR32" s="6">
        <f>'q-AreaHarv'!AR32+'q-PermP'!AR32*1000</f>
        <v>1440977</v>
      </c>
      <c r="AS32" s="6">
        <f>'q-AreaHarv'!AS32+'q-PermP'!AS32*1000</f>
        <v>1493297</v>
      </c>
      <c r="AT32" s="6">
        <f>'q-AreaHarv'!AT32+'q-PermP'!AT32*1000</f>
        <v>1532495</v>
      </c>
      <c r="AU32" s="6">
        <f>'q-AreaHarv'!AU32+'q-PermP'!AU32*1000</f>
        <v>1512738</v>
      </c>
      <c r="AV32" s="6">
        <f>'q-AreaHarv'!AV32+'q-PermP'!AV32*1000</f>
        <v>1517072</v>
      </c>
      <c r="AW32" s="6">
        <f>'q-AreaHarv'!AW32+'q-PermP'!AW32*1000</f>
        <v>1507510</v>
      </c>
      <c r="AX32" s="6">
        <f>'q-AreaHarv'!AX32+'q-PermP'!AX32*1000</f>
        <v>1524049</v>
      </c>
      <c r="AY32" s="6">
        <f>'q-AreaHarv'!AY32+'q-PermP'!AY32*1000</f>
        <v>1516812</v>
      </c>
      <c r="AZ32" s="6">
        <f>'q-AreaHarv'!AZ32+'q-PermP'!AZ32*1000</f>
        <v>1516601</v>
      </c>
      <c r="BA32" s="6">
        <f>'q-AreaHarv'!BA32+'q-PermP'!BA32*1000</f>
        <v>1527773</v>
      </c>
      <c r="BB32" s="6">
        <f>'q-AreaHarv'!BB32+'q-PermP'!BB32*1000</f>
        <v>1546895</v>
      </c>
      <c r="BC32" s="6">
        <f>'q-AreaHarv'!BC32+'q-PermP'!BC32*1000</f>
        <v>1545504</v>
      </c>
    </row>
    <row r="33" spans="1:55">
      <c r="A33">
        <f>VLOOKUP(C33,SelectCntr!$A$2:$C$52,3,0)</f>
        <v>2</v>
      </c>
      <c r="B33" s="6" t="str">
        <f>'q-AreaHarv'!B33</f>
        <v>Eritrea</v>
      </c>
      <c r="C33" s="6">
        <f>'q-AreaHarv'!C33</f>
        <v>178</v>
      </c>
      <c r="D33" s="6" t="str">
        <f>'q-AreaHarv'!D33</f>
        <v>Eritrea</v>
      </c>
      <c r="E33" s="69" t="s">
        <v>227</v>
      </c>
      <c r="F33" s="6" t="s">
        <v>228</v>
      </c>
      <c r="G33" s="6">
        <f>'q-AreaHarv'!G33+'q-PermP'!G33*1000</f>
        <v>0</v>
      </c>
      <c r="H33" s="6">
        <f>'q-AreaHarv'!H33+'q-PermP'!H33*1000</f>
        <v>0</v>
      </c>
      <c r="I33" s="6">
        <f>'q-AreaHarv'!I33+'q-PermP'!I33*1000</f>
        <v>0</v>
      </c>
      <c r="J33" s="6">
        <f>'q-AreaHarv'!J33+'q-PermP'!J33*1000</f>
        <v>0</v>
      </c>
      <c r="K33" s="6">
        <f>'q-AreaHarv'!K33+'q-PermP'!K33*1000</f>
        <v>0</v>
      </c>
      <c r="L33" s="6">
        <f>'q-AreaHarv'!L33+'q-PermP'!L33*1000</f>
        <v>0</v>
      </c>
      <c r="M33" s="6">
        <f>'q-AreaHarv'!M33+'q-PermP'!M33*1000</f>
        <v>0</v>
      </c>
      <c r="N33" s="6">
        <f>'q-AreaHarv'!N33+'q-PermP'!N33*1000</f>
        <v>0</v>
      </c>
      <c r="O33" s="6">
        <f>'q-AreaHarv'!O33+'q-PermP'!O33*1000</f>
        <v>0</v>
      </c>
      <c r="P33" s="6">
        <f>'q-AreaHarv'!P33+'q-PermP'!P33*1000</f>
        <v>0</v>
      </c>
      <c r="Q33" s="6">
        <f>'q-AreaHarv'!Q33+'q-PermP'!Q33*1000</f>
        <v>0</v>
      </c>
      <c r="R33" s="6">
        <f>'q-AreaHarv'!R33+'q-PermP'!R33*1000</f>
        <v>0</v>
      </c>
      <c r="S33" s="6">
        <f>'q-AreaHarv'!S33+'q-PermP'!S33*1000</f>
        <v>0</v>
      </c>
      <c r="T33" s="6">
        <f>'q-AreaHarv'!T33+'q-PermP'!T33*1000</f>
        <v>0</v>
      </c>
      <c r="U33" s="6">
        <f>'q-AreaHarv'!U33+'q-PermP'!U33*1000</f>
        <v>0</v>
      </c>
      <c r="V33" s="6">
        <f>'q-AreaHarv'!V33+'q-PermP'!V33*1000</f>
        <v>0</v>
      </c>
      <c r="W33" s="6">
        <f>'q-AreaHarv'!W33+'q-PermP'!W33*1000</f>
        <v>0</v>
      </c>
      <c r="X33" s="6">
        <f>'q-AreaHarv'!X33+'q-PermP'!X33*1000</f>
        <v>0</v>
      </c>
      <c r="Y33" s="6">
        <f>'q-AreaHarv'!Y33+'q-PermP'!Y33*1000</f>
        <v>0</v>
      </c>
      <c r="Z33" s="6">
        <f>'q-AreaHarv'!Z33+'q-PermP'!Z33*1000</f>
        <v>0</v>
      </c>
      <c r="AA33" s="6">
        <f>'q-AreaHarv'!AA33+'q-PermP'!AA33*1000</f>
        <v>0</v>
      </c>
      <c r="AB33" s="6">
        <f>'q-AreaHarv'!AB33+'q-PermP'!AB33*1000</f>
        <v>0</v>
      </c>
      <c r="AC33" s="6">
        <f>'q-AreaHarv'!AC33+'q-PermP'!AC33*1000</f>
        <v>0</v>
      </c>
      <c r="AD33" s="6">
        <f>'q-AreaHarv'!AD33+'q-PermP'!AD33*1000</f>
        <v>0</v>
      </c>
      <c r="AE33" s="6">
        <f>'q-AreaHarv'!AE33+'q-PermP'!AE33*1000</f>
        <v>0</v>
      </c>
      <c r="AF33" s="6">
        <f>'q-AreaHarv'!AF33+'q-PermP'!AF33*1000</f>
        <v>0</v>
      </c>
      <c r="AG33" s="6">
        <f>'q-AreaHarv'!AG33+'q-PermP'!AG33*1000</f>
        <v>0</v>
      </c>
      <c r="AH33" s="6">
        <f>'q-AreaHarv'!AH33+'q-PermP'!AH33*1000</f>
        <v>0</v>
      </c>
      <c r="AI33" s="6">
        <f>'q-AreaHarv'!AI33+'q-PermP'!AI33*1000</f>
        <v>0</v>
      </c>
      <c r="AJ33" s="6">
        <f>'q-AreaHarv'!AJ33+'q-PermP'!AJ33*1000</f>
        <v>0</v>
      </c>
      <c r="AK33" s="6">
        <f>'q-AreaHarv'!AK33+'q-PermP'!AK33*1000</f>
        <v>0</v>
      </c>
      <c r="AL33" s="6">
        <f>'q-AreaHarv'!AL33+'q-PermP'!AL33*1000</f>
        <v>0</v>
      </c>
      <c r="AM33" s="6">
        <f>'q-AreaHarv'!AM33+'q-PermP'!AM33*1000</f>
        <v>8681269</v>
      </c>
      <c r="AN33" s="6">
        <f>'q-AreaHarv'!AN33+'q-PermP'!AN33*1000</f>
        <v>7478284</v>
      </c>
      <c r="AO33" s="6">
        <f>'q-AreaHarv'!AO33+'q-PermP'!AO33*1000</f>
        <v>7463018</v>
      </c>
      <c r="AP33" s="6">
        <f>'q-AreaHarv'!AP33+'q-PermP'!AP33*1000</f>
        <v>7470912</v>
      </c>
      <c r="AQ33" s="6">
        <f>'q-AreaHarv'!AQ33+'q-PermP'!AQ33*1000</f>
        <v>7505760</v>
      </c>
      <c r="AR33" s="6">
        <f>'q-AreaHarv'!AR33+'q-PermP'!AR33*1000</f>
        <v>7629535</v>
      </c>
      <c r="AS33" s="6">
        <f>'q-AreaHarv'!AS33+'q-PermP'!AS33*1000</f>
        <v>7585190</v>
      </c>
      <c r="AT33" s="6">
        <f>'q-AreaHarv'!AT33+'q-PermP'!AT33*1000</f>
        <v>7495711</v>
      </c>
      <c r="AU33" s="6">
        <f>'q-AreaHarv'!AU33+'q-PermP'!AU33*1000</f>
        <v>7539944</v>
      </c>
      <c r="AV33" s="6">
        <f>'q-AreaHarv'!AV33+'q-PermP'!AV33*1000</f>
        <v>7490928</v>
      </c>
      <c r="AW33" s="6">
        <f>'q-AreaHarv'!AW33+'q-PermP'!AW33*1000</f>
        <v>7569692</v>
      </c>
      <c r="AX33" s="6">
        <f>'q-AreaHarv'!AX33+'q-PermP'!AX33*1000</f>
        <v>7528767</v>
      </c>
      <c r="AY33" s="6">
        <f>'q-AreaHarv'!AY33+'q-PermP'!AY33*1000</f>
        <v>7585590</v>
      </c>
      <c r="AZ33" s="6">
        <f>'q-AreaHarv'!AZ33+'q-PermP'!AZ33*1000</f>
        <v>7541718</v>
      </c>
      <c r="BA33" s="6">
        <f>'q-AreaHarv'!BA33+'q-PermP'!BA33*1000</f>
        <v>7551507</v>
      </c>
      <c r="BB33" s="6">
        <f>'q-AreaHarv'!BB33+'q-PermP'!BB33*1000</f>
        <v>7457246</v>
      </c>
      <c r="BC33" s="6">
        <f>'q-AreaHarv'!BC33+'q-PermP'!BC33*1000</f>
        <v>7501220</v>
      </c>
    </row>
    <row r="34" spans="1:55">
      <c r="A34">
        <f>VLOOKUP(C34,SelectCntr!$A$2:$C$52,3,0)</f>
        <v>3</v>
      </c>
      <c r="B34" s="6" t="str">
        <f>'q-AreaHarv'!B34</f>
        <v>Zimbabwe</v>
      </c>
      <c r="C34" s="6">
        <f>'q-AreaHarv'!C34</f>
        <v>181</v>
      </c>
      <c r="D34" s="6" t="str">
        <f>'q-AreaHarv'!D34</f>
        <v>Zimbabwe</v>
      </c>
      <c r="E34" s="69" t="s">
        <v>227</v>
      </c>
      <c r="F34" s="6" t="s">
        <v>228</v>
      </c>
      <c r="G34" s="6">
        <f>'q-AreaHarv'!G34+'q-PermP'!G34*1000</f>
        <v>10664946</v>
      </c>
      <c r="H34" s="6">
        <f>'q-AreaHarv'!H34+'q-PermP'!H34*1000</f>
        <v>10731758</v>
      </c>
      <c r="I34" s="6">
        <f>'q-AreaHarv'!I34+'q-PermP'!I34*1000</f>
        <v>10664950</v>
      </c>
      <c r="J34" s="6">
        <f>'q-AreaHarv'!J34+'q-PermP'!J34*1000</f>
        <v>10732913</v>
      </c>
      <c r="K34" s="6">
        <f>'q-AreaHarv'!K34+'q-PermP'!K34*1000</f>
        <v>10736047</v>
      </c>
      <c r="L34" s="6">
        <f>'q-AreaHarv'!L34+'q-PermP'!L34*1000</f>
        <v>10822356</v>
      </c>
      <c r="M34" s="6">
        <f>'q-AreaHarv'!M34+'q-PermP'!M34*1000</f>
        <v>11036640</v>
      </c>
      <c r="N34" s="6">
        <f>'q-AreaHarv'!N34+'q-PermP'!N34*1000</f>
        <v>10854429</v>
      </c>
      <c r="O34" s="6">
        <f>'q-AreaHarv'!O34+'q-PermP'!O34*1000</f>
        <v>11404942</v>
      </c>
      <c r="P34" s="6">
        <f>'q-AreaHarv'!P34+'q-PermP'!P34*1000</f>
        <v>11280039</v>
      </c>
      <c r="Q34" s="6">
        <f>'q-AreaHarv'!Q34+'q-PermP'!Q34*1000</f>
        <v>11424735</v>
      </c>
      <c r="R34" s="6">
        <f>'q-AreaHarv'!R34+'q-PermP'!R34*1000</f>
        <v>11524033</v>
      </c>
      <c r="S34" s="6">
        <f>'q-AreaHarv'!S34+'q-PermP'!S34*1000</f>
        <v>11274933</v>
      </c>
      <c r="T34" s="6">
        <f>'q-AreaHarv'!T34+'q-PermP'!T34*1000</f>
        <v>11785276</v>
      </c>
      <c r="U34" s="6">
        <f>'q-AreaHarv'!U34+'q-PermP'!U34*1000</f>
        <v>11698698</v>
      </c>
      <c r="V34" s="6">
        <f>'q-AreaHarv'!V34+'q-PermP'!V34*1000</f>
        <v>11751732</v>
      </c>
      <c r="W34" s="6">
        <f>'q-AreaHarv'!W34+'q-PermP'!W34*1000</f>
        <v>11499675</v>
      </c>
      <c r="X34" s="6">
        <f>'q-AreaHarv'!X34+'q-PermP'!X34*1000</f>
        <v>11674149</v>
      </c>
      <c r="Y34" s="6">
        <f>'q-AreaHarv'!Y34+'q-PermP'!Y34*1000</f>
        <v>11488234</v>
      </c>
      <c r="Z34" s="6">
        <f>'q-AreaHarv'!Z34+'q-PermP'!Z34*1000</f>
        <v>11875889</v>
      </c>
      <c r="AA34" s="6">
        <f>'q-AreaHarv'!AA34+'q-PermP'!AA34*1000</f>
        <v>12210701</v>
      </c>
      <c r="AB34" s="6">
        <f>'q-AreaHarv'!AB34+'q-PermP'!AB34*1000</f>
        <v>12323029</v>
      </c>
      <c r="AC34" s="6">
        <f>'q-AreaHarv'!AC34+'q-PermP'!AC34*1000</f>
        <v>12308326</v>
      </c>
      <c r="AD34" s="6">
        <f>'q-AreaHarv'!AD34+'q-PermP'!AD34*1000</f>
        <v>12269350</v>
      </c>
      <c r="AE34" s="6">
        <f>'q-AreaHarv'!AE34+'q-PermP'!AE34*1000</f>
        <v>12342314</v>
      </c>
      <c r="AF34" s="6">
        <f>'q-AreaHarv'!AF34+'q-PermP'!AF34*1000</f>
        <v>12366889</v>
      </c>
      <c r="AG34" s="6">
        <f>'q-AreaHarv'!AG34+'q-PermP'!AG34*1000</f>
        <v>12476120</v>
      </c>
      <c r="AH34" s="6">
        <f>'q-AreaHarv'!AH34+'q-PermP'!AH34*1000</f>
        <v>12780299</v>
      </c>
      <c r="AI34" s="6">
        <f>'q-AreaHarv'!AI34+'q-PermP'!AI34*1000</f>
        <v>12549011</v>
      </c>
      <c r="AJ34" s="6">
        <f>'q-AreaHarv'!AJ34+'q-PermP'!AJ34*1000</f>
        <v>12462117</v>
      </c>
      <c r="AK34" s="6">
        <f>'q-AreaHarv'!AK34+'q-PermP'!AK34*1000</f>
        <v>12631076</v>
      </c>
      <c r="AL34" s="6">
        <f>'q-AreaHarv'!AL34+'q-PermP'!AL34*1000</f>
        <v>12237275</v>
      </c>
      <c r="AM34" s="6">
        <f>'q-AreaHarv'!AM34+'q-PermP'!AM34*1000</f>
        <v>12881092</v>
      </c>
      <c r="AN34" s="6">
        <f>'q-AreaHarv'!AN34+'q-PermP'!AN34*1000</f>
        <v>13282839</v>
      </c>
      <c r="AO34" s="6">
        <f>'q-AreaHarv'!AO34+'q-PermP'!AO34*1000</f>
        <v>13374412</v>
      </c>
      <c r="AP34" s="6">
        <f>'q-AreaHarv'!AP34+'q-PermP'!AP34*1000</f>
        <v>13692207</v>
      </c>
      <c r="AQ34" s="6">
        <f>'q-AreaHarv'!AQ34+'q-PermP'!AQ34*1000</f>
        <v>13937202</v>
      </c>
      <c r="AR34" s="6">
        <f>'q-AreaHarv'!AR34+'q-PermP'!AR34*1000</f>
        <v>13650891</v>
      </c>
      <c r="AS34" s="6">
        <f>'q-AreaHarv'!AS34+'q-PermP'!AS34*1000</f>
        <v>14038773</v>
      </c>
      <c r="AT34" s="6">
        <f>'q-AreaHarv'!AT34+'q-PermP'!AT34*1000</f>
        <v>14246003</v>
      </c>
      <c r="AU34" s="6">
        <f>'q-AreaHarv'!AU34+'q-PermP'!AU34*1000</f>
        <v>14260936</v>
      </c>
      <c r="AV34" s="6">
        <f>'q-AreaHarv'!AV34+'q-PermP'!AV34*1000</f>
        <v>14497793</v>
      </c>
      <c r="AW34" s="6">
        <f>'q-AreaHarv'!AW34+'q-PermP'!AW34*1000</f>
        <v>14623361</v>
      </c>
      <c r="AX34" s="6">
        <f>'q-AreaHarv'!AX34+'q-PermP'!AX34*1000</f>
        <v>15013365</v>
      </c>
      <c r="AY34" s="6">
        <f>'q-AreaHarv'!AY34+'q-PermP'!AY34*1000</f>
        <v>15121109</v>
      </c>
      <c r="AZ34" s="6">
        <f>'q-AreaHarv'!AZ34+'q-PermP'!AZ34*1000</f>
        <v>15264269</v>
      </c>
      <c r="BA34" s="6">
        <f>'q-AreaHarv'!BA34+'q-PermP'!BA34*1000</f>
        <v>15185910</v>
      </c>
      <c r="BB34" s="6">
        <f>'q-AreaHarv'!BB34+'q-PermP'!BB34*1000</f>
        <v>15381186</v>
      </c>
      <c r="BC34" s="6">
        <f>'q-AreaHarv'!BC34+'q-PermP'!BC34*1000</f>
        <v>15107067</v>
      </c>
    </row>
    <row r="35" spans="1:55">
      <c r="A35">
        <f>VLOOKUP(C35,SelectCntr!$A$2:$C$52,3,0)</f>
        <v>2</v>
      </c>
      <c r="B35" s="6" t="str">
        <f>'q-AreaHarv'!B35</f>
        <v>Reunion</v>
      </c>
      <c r="C35" s="6">
        <f>'q-AreaHarv'!C35</f>
        <v>182</v>
      </c>
      <c r="D35" s="6" t="str">
        <f>'q-AreaHarv'!D35</f>
        <v>Reunion</v>
      </c>
      <c r="E35" s="69" t="s">
        <v>227</v>
      </c>
      <c r="F35" s="6" t="s">
        <v>228</v>
      </c>
      <c r="G35" s="6">
        <f>'q-AreaHarv'!G35+'q-PermP'!G35*1000</f>
        <v>52207</v>
      </c>
      <c r="H35" s="6">
        <f>'q-AreaHarv'!H35+'q-PermP'!H35*1000</f>
        <v>52052</v>
      </c>
      <c r="I35" s="6">
        <f>'q-AreaHarv'!I35+'q-PermP'!I35*1000</f>
        <v>52455</v>
      </c>
      <c r="J35" s="6">
        <f>'q-AreaHarv'!J35+'q-PermP'!J35*1000</f>
        <v>51885</v>
      </c>
      <c r="K35" s="6">
        <f>'q-AreaHarv'!K35+'q-PermP'!K35*1000</f>
        <v>51685</v>
      </c>
      <c r="L35" s="6">
        <f>'q-AreaHarv'!L35+'q-PermP'!L35*1000</f>
        <v>51777</v>
      </c>
      <c r="M35" s="6">
        <f>'q-AreaHarv'!M35+'q-PermP'!M35*1000</f>
        <v>49361</v>
      </c>
      <c r="N35" s="6">
        <f>'q-AreaHarv'!N35+'q-PermP'!N35*1000</f>
        <v>49290</v>
      </c>
      <c r="O35" s="6">
        <f>'q-AreaHarv'!O35+'q-PermP'!O35*1000</f>
        <v>52000</v>
      </c>
      <c r="P35" s="6">
        <f>'q-AreaHarv'!P35+'q-PermP'!P35*1000</f>
        <v>52387</v>
      </c>
      <c r="Q35" s="6">
        <f>'q-AreaHarv'!Q35+'q-PermP'!Q35*1000</f>
        <v>57992</v>
      </c>
      <c r="R35" s="6">
        <f>'q-AreaHarv'!R35+'q-PermP'!R35*1000</f>
        <v>55943</v>
      </c>
      <c r="S35" s="6">
        <f>'q-AreaHarv'!S35+'q-PermP'!S35*1000</f>
        <v>47581</v>
      </c>
      <c r="T35" s="6">
        <f>'q-AreaHarv'!T35+'q-PermP'!T35*1000</f>
        <v>46763</v>
      </c>
      <c r="U35" s="6">
        <f>'q-AreaHarv'!U35+'q-PermP'!U35*1000</f>
        <v>46841</v>
      </c>
      <c r="V35" s="6">
        <f>'q-AreaHarv'!V35+'q-PermP'!V35*1000</f>
        <v>48455</v>
      </c>
      <c r="W35" s="6">
        <f>'q-AreaHarv'!W35+'q-PermP'!W35*1000</f>
        <v>46365</v>
      </c>
      <c r="X35" s="6">
        <f>'q-AreaHarv'!X35+'q-PermP'!X35*1000</f>
        <v>51149</v>
      </c>
      <c r="Y35" s="6">
        <f>'q-AreaHarv'!Y35+'q-PermP'!Y35*1000</f>
        <v>54077</v>
      </c>
      <c r="Z35" s="6">
        <f>'q-AreaHarv'!Z35+'q-PermP'!Z35*1000</f>
        <v>54068</v>
      </c>
      <c r="AA35" s="6">
        <f>'q-AreaHarv'!AA35+'q-PermP'!AA35*1000</f>
        <v>55999</v>
      </c>
      <c r="AB35" s="6">
        <f>'q-AreaHarv'!AB35+'q-PermP'!AB35*1000</f>
        <v>55282</v>
      </c>
      <c r="AC35" s="6">
        <f>'q-AreaHarv'!AC35+'q-PermP'!AC35*1000</f>
        <v>56957</v>
      </c>
      <c r="AD35" s="6">
        <f>'q-AreaHarv'!AD35+'q-PermP'!AD35*1000</f>
        <v>56937</v>
      </c>
      <c r="AE35" s="6">
        <f>'q-AreaHarv'!AE35+'q-PermP'!AE35*1000</f>
        <v>61680</v>
      </c>
      <c r="AF35" s="6">
        <f>'q-AreaHarv'!AF35+'q-PermP'!AF35*1000</f>
        <v>62626</v>
      </c>
      <c r="AG35" s="6">
        <f>'q-AreaHarv'!AG35+'q-PermP'!AG35*1000</f>
        <v>63414</v>
      </c>
      <c r="AH35" s="6">
        <f>'q-AreaHarv'!AH35+'q-PermP'!AH35*1000</f>
        <v>65371</v>
      </c>
      <c r="AI35" s="6">
        <f>'q-AreaHarv'!AI35+'q-PermP'!AI35*1000</f>
        <v>62527</v>
      </c>
      <c r="AJ35" s="6">
        <f>'q-AreaHarv'!AJ35+'q-PermP'!AJ35*1000</f>
        <v>65888</v>
      </c>
      <c r="AK35" s="6">
        <f>'q-AreaHarv'!AK35+'q-PermP'!AK35*1000</f>
        <v>63937</v>
      </c>
      <c r="AL35" s="6">
        <f>'q-AreaHarv'!AL35+'q-PermP'!AL35*1000</f>
        <v>63515</v>
      </c>
      <c r="AM35" s="6">
        <f>'q-AreaHarv'!AM35+'q-PermP'!AM35*1000</f>
        <v>56249</v>
      </c>
      <c r="AN35" s="6">
        <f>'q-AreaHarv'!AN35+'q-PermP'!AN35*1000</f>
        <v>57952</v>
      </c>
      <c r="AO35" s="6">
        <f>'q-AreaHarv'!AO35+'q-PermP'!AO35*1000</f>
        <v>56976</v>
      </c>
      <c r="AP35" s="6">
        <f>'q-AreaHarv'!AP35+'q-PermP'!AP35*1000</f>
        <v>58316</v>
      </c>
      <c r="AQ35" s="6">
        <f>'q-AreaHarv'!AQ35+'q-PermP'!AQ35*1000</f>
        <v>59195</v>
      </c>
      <c r="AR35" s="6">
        <f>'q-AreaHarv'!AR35+'q-PermP'!AR35*1000</f>
        <v>58337</v>
      </c>
      <c r="AS35" s="6">
        <f>'q-AreaHarv'!AS35+'q-PermP'!AS35*1000</f>
        <v>53715</v>
      </c>
      <c r="AT35" s="6">
        <f>'q-AreaHarv'!AT35+'q-PermP'!AT35*1000</f>
        <v>51145</v>
      </c>
      <c r="AU35" s="6">
        <f>'q-AreaHarv'!AU35+'q-PermP'!AU35*1000</f>
        <v>52060</v>
      </c>
      <c r="AV35" s="6">
        <f>'q-AreaHarv'!AV35+'q-PermP'!AV35*1000</f>
        <v>52302</v>
      </c>
      <c r="AW35" s="6">
        <f>'q-AreaHarv'!AW35+'q-PermP'!AW35*1000</f>
        <v>55268</v>
      </c>
      <c r="AX35" s="6">
        <f>'q-AreaHarv'!AX35+'q-PermP'!AX35*1000</f>
        <v>55367</v>
      </c>
      <c r="AY35" s="6">
        <f>'q-AreaHarv'!AY35+'q-PermP'!AY35*1000</f>
        <v>56760</v>
      </c>
      <c r="AZ35" s="6">
        <f>'q-AreaHarv'!AZ35+'q-PermP'!AZ35*1000</f>
        <v>57931</v>
      </c>
      <c r="BA35" s="6">
        <f>'q-AreaHarv'!BA35+'q-PermP'!BA35*1000</f>
        <v>56927</v>
      </c>
      <c r="BB35" s="6">
        <f>'q-AreaHarv'!BB35+'q-PermP'!BB35*1000</f>
        <v>57884</v>
      </c>
      <c r="BC35" s="6">
        <f>'q-AreaHarv'!BC35+'q-PermP'!BC35*1000</f>
        <v>59104</v>
      </c>
    </row>
    <row r="36" spans="1:55">
      <c r="A36">
        <f>VLOOKUP(C36,SelectCntr!$A$2:$C$52,3,0)</f>
        <v>2</v>
      </c>
      <c r="B36" s="6" t="str">
        <f>'q-AreaHarv'!B36</f>
        <v>Rwanda</v>
      </c>
      <c r="C36" s="6">
        <f>'q-AreaHarv'!C36</f>
        <v>184</v>
      </c>
      <c r="D36" s="6" t="str">
        <f>'q-AreaHarv'!D36</f>
        <v>Rwanda</v>
      </c>
      <c r="E36" s="69" t="s">
        <v>227</v>
      </c>
      <c r="F36" s="6" t="s">
        <v>228</v>
      </c>
      <c r="G36" s="6">
        <f>'q-AreaHarv'!G36+'q-PermP'!G36*1000</f>
        <v>1270568</v>
      </c>
      <c r="H36" s="6">
        <f>'q-AreaHarv'!H36+'q-PermP'!H36*1000</f>
        <v>1358431</v>
      </c>
      <c r="I36" s="6">
        <f>'q-AreaHarv'!I36+'q-PermP'!I36*1000</f>
        <v>1248732</v>
      </c>
      <c r="J36" s="6">
        <f>'q-AreaHarv'!J36+'q-PermP'!J36*1000</f>
        <v>1207230</v>
      </c>
      <c r="K36" s="6">
        <f>'q-AreaHarv'!K36+'q-PermP'!K36*1000</f>
        <v>1234877</v>
      </c>
      <c r="L36" s="6">
        <f>'q-AreaHarv'!L36+'q-PermP'!L36*1000</f>
        <v>1345559</v>
      </c>
      <c r="M36" s="6">
        <f>'q-AreaHarv'!M36+'q-PermP'!M36*1000</f>
        <v>1390502</v>
      </c>
      <c r="N36" s="6">
        <f>'q-AreaHarv'!N36+'q-PermP'!N36*1000</f>
        <v>1387052</v>
      </c>
      <c r="O36" s="6">
        <f>'q-AreaHarv'!O36+'q-PermP'!O36*1000</f>
        <v>1409816</v>
      </c>
      <c r="P36" s="6">
        <f>'q-AreaHarv'!P36+'q-PermP'!P36*1000</f>
        <v>1468249</v>
      </c>
      <c r="Q36" s="6">
        <f>'q-AreaHarv'!Q36+'q-PermP'!Q36*1000</f>
        <v>1461438</v>
      </c>
      <c r="R36" s="6">
        <f>'q-AreaHarv'!R36+'q-PermP'!R36*1000</f>
        <v>1455263</v>
      </c>
      <c r="S36" s="6">
        <f>'q-AreaHarv'!S36+'q-PermP'!S36*1000</f>
        <v>1476359</v>
      </c>
      <c r="T36" s="6">
        <f>'q-AreaHarv'!T36+'q-PermP'!T36*1000</f>
        <v>1555739</v>
      </c>
      <c r="U36" s="6">
        <f>'q-AreaHarv'!U36+'q-PermP'!U36*1000</f>
        <v>1584045</v>
      </c>
      <c r="V36" s="6">
        <f>'q-AreaHarv'!V36+'q-PermP'!V36*1000</f>
        <v>1625492</v>
      </c>
      <c r="W36" s="6">
        <f>'q-AreaHarv'!W36+'q-PermP'!W36*1000</f>
        <v>1667251</v>
      </c>
      <c r="X36" s="6">
        <f>'q-AreaHarv'!X36+'q-PermP'!X36*1000</f>
        <v>1684361</v>
      </c>
      <c r="Y36" s="6">
        <f>'q-AreaHarv'!Y36+'q-PermP'!Y36*1000</f>
        <v>1712283</v>
      </c>
      <c r="Z36" s="6">
        <f>'q-AreaHarv'!Z36+'q-PermP'!Z36*1000</f>
        <v>1757925</v>
      </c>
      <c r="AA36" s="6">
        <f>'q-AreaHarv'!AA36+'q-PermP'!AA36*1000</f>
        <v>1843425</v>
      </c>
      <c r="AB36" s="6">
        <f>'q-AreaHarv'!AB36+'q-PermP'!AB36*1000</f>
        <v>1851800</v>
      </c>
      <c r="AC36" s="6">
        <f>'q-AreaHarv'!AC36+'q-PermP'!AC36*1000</f>
        <v>1877052</v>
      </c>
      <c r="AD36" s="6">
        <f>'q-AreaHarv'!AD36+'q-PermP'!AD36*1000</f>
        <v>1899939</v>
      </c>
      <c r="AE36" s="6">
        <f>'q-AreaHarv'!AE36+'q-PermP'!AE36*1000</f>
        <v>1973541</v>
      </c>
      <c r="AF36" s="6">
        <f>'q-AreaHarv'!AF36+'q-PermP'!AF36*1000</f>
        <v>1877133</v>
      </c>
      <c r="AG36" s="6">
        <f>'q-AreaHarv'!AG36+'q-PermP'!AG36*1000</f>
        <v>1835667</v>
      </c>
      <c r="AH36" s="6">
        <f>'q-AreaHarv'!AH36+'q-PermP'!AH36*1000</f>
        <v>1957987</v>
      </c>
      <c r="AI36" s="6">
        <f>'q-AreaHarv'!AI36+'q-PermP'!AI36*1000</f>
        <v>2043073</v>
      </c>
      <c r="AJ36" s="6">
        <f>'q-AreaHarv'!AJ36+'q-PermP'!AJ36*1000</f>
        <v>2199255</v>
      </c>
      <c r="AK36" s="6">
        <f>'q-AreaHarv'!AK36+'q-PermP'!AK36*1000</f>
        <v>2298023</v>
      </c>
      <c r="AL36" s="6">
        <f>'q-AreaHarv'!AL36+'q-PermP'!AL36*1000</f>
        <v>2293445</v>
      </c>
      <c r="AM36" s="6">
        <f>'q-AreaHarv'!AM36+'q-PermP'!AM36*1000</f>
        <v>1802499</v>
      </c>
      <c r="AN36" s="6">
        <f>'q-AreaHarv'!AN36+'q-PermP'!AN36*1000</f>
        <v>1410090</v>
      </c>
      <c r="AO36" s="6">
        <f>'q-AreaHarv'!AO36+'q-PermP'!AO36*1000</f>
        <v>1476430</v>
      </c>
      <c r="AP36" s="6">
        <f>'q-AreaHarv'!AP36+'q-PermP'!AP36*1000</f>
        <v>1634337</v>
      </c>
      <c r="AQ36" s="6">
        <f>'q-AreaHarv'!AQ36+'q-PermP'!AQ36*1000</f>
        <v>1785114</v>
      </c>
      <c r="AR36" s="6">
        <f>'q-AreaHarv'!AR36+'q-PermP'!AR36*1000</f>
        <v>1826015</v>
      </c>
      <c r="AS36" s="6">
        <f>'q-AreaHarv'!AS36+'q-PermP'!AS36*1000</f>
        <v>1927396</v>
      </c>
      <c r="AT36" s="6">
        <f>'q-AreaHarv'!AT36+'q-PermP'!AT36*1000</f>
        <v>2107148</v>
      </c>
      <c r="AU36" s="6">
        <f>'q-AreaHarv'!AU36+'q-PermP'!AU36*1000</f>
        <v>2178260</v>
      </c>
      <c r="AV36" s="6">
        <f>'q-AreaHarv'!AV36+'q-PermP'!AV36*1000</f>
        <v>2160224</v>
      </c>
      <c r="AW36" s="6">
        <f>'q-AreaHarv'!AW36+'q-PermP'!AW36*1000</f>
        <v>2145231</v>
      </c>
      <c r="AX36" s="6">
        <f>'q-AreaHarv'!AX36+'q-PermP'!AX36*1000</f>
        <v>2162421</v>
      </c>
      <c r="AY36" s="6">
        <f>'q-AreaHarv'!AY36+'q-PermP'!AY36*1000</f>
        <v>2165218</v>
      </c>
      <c r="AZ36" s="6">
        <f>'q-AreaHarv'!AZ36+'q-PermP'!AZ36*1000</f>
        <v>2164664</v>
      </c>
      <c r="BA36" s="6">
        <f>'q-AreaHarv'!BA36+'q-PermP'!BA36*1000</f>
        <v>2207423</v>
      </c>
      <c r="BB36" s="6">
        <f>'q-AreaHarv'!BB36+'q-PermP'!BB36*1000</f>
        <v>2247676</v>
      </c>
      <c r="BC36" s="6">
        <f>'q-AreaHarv'!BC36+'q-PermP'!BC36*1000</f>
        <v>2148445</v>
      </c>
    </row>
    <row r="37" spans="1:55">
      <c r="A37">
        <f>VLOOKUP(C37,SelectCntr!$A$2:$C$52,3,0)</f>
        <v>1</v>
      </c>
      <c r="B37" s="6" t="str">
        <f>'q-AreaHarv'!B37</f>
        <v>Sao Tome Prn</v>
      </c>
      <c r="C37" s="6">
        <f>'q-AreaHarv'!C37</f>
        <v>193</v>
      </c>
      <c r="D37" s="6" t="str">
        <f>'q-AreaHarv'!D37</f>
        <v>Sao Tome Prn</v>
      </c>
      <c r="E37" s="69" t="s">
        <v>227</v>
      </c>
      <c r="F37" s="6" t="s">
        <v>228</v>
      </c>
      <c r="G37" s="6">
        <f>'q-AreaHarv'!G37+'q-PermP'!G37*1000</f>
        <v>52160</v>
      </c>
      <c r="H37" s="6">
        <f>'q-AreaHarv'!H37+'q-PermP'!H37*1000</f>
        <v>54160</v>
      </c>
      <c r="I37" s="6">
        <f>'q-AreaHarv'!I37+'q-PermP'!I37*1000</f>
        <v>51840</v>
      </c>
      <c r="J37" s="6">
        <f>'q-AreaHarv'!J37+'q-PermP'!J37*1000</f>
        <v>53940</v>
      </c>
      <c r="K37" s="6">
        <f>'q-AreaHarv'!K37+'q-PermP'!K37*1000</f>
        <v>54760</v>
      </c>
      <c r="L37" s="6">
        <f>'q-AreaHarv'!L37+'q-PermP'!L37*1000</f>
        <v>52834</v>
      </c>
      <c r="M37" s="6">
        <f>'q-AreaHarv'!M37+'q-PermP'!M37*1000</f>
        <v>52794</v>
      </c>
      <c r="N37" s="6">
        <f>'q-AreaHarv'!N37+'q-PermP'!N37*1000</f>
        <v>51636</v>
      </c>
      <c r="O37" s="6">
        <f>'q-AreaHarv'!O37+'q-PermP'!O37*1000</f>
        <v>52651</v>
      </c>
      <c r="P37" s="6">
        <f>'q-AreaHarv'!P37+'q-PermP'!P37*1000</f>
        <v>50636</v>
      </c>
      <c r="Q37" s="6">
        <f>'q-AreaHarv'!Q37+'q-PermP'!Q37*1000</f>
        <v>50530</v>
      </c>
      <c r="R37" s="6">
        <f>'q-AreaHarv'!R37+'q-PermP'!R37*1000</f>
        <v>51425</v>
      </c>
      <c r="S37" s="6">
        <f>'q-AreaHarv'!S37+'q-PermP'!S37*1000</f>
        <v>51160</v>
      </c>
      <c r="T37" s="6">
        <f>'q-AreaHarv'!T37+'q-PermP'!T37*1000</f>
        <v>51305</v>
      </c>
      <c r="U37" s="6">
        <f>'q-AreaHarv'!U37+'q-PermP'!U37*1000</f>
        <v>48105</v>
      </c>
      <c r="V37" s="6">
        <f>'q-AreaHarv'!V37+'q-PermP'!V37*1000</f>
        <v>47265</v>
      </c>
      <c r="W37" s="6">
        <f>'q-AreaHarv'!W37+'q-PermP'!W37*1000</f>
        <v>51560</v>
      </c>
      <c r="X37" s="6">
        <f>'q-AreaHarv'!X37+'q-PermP'!X37*1000</f>
        <v>48715</v>
      </c>
      <c r="Y37" s="6">
        <f>'q-AreaHarv'!Y37+'q-PermP'!Y37*1000</f>
        <v>51650</v>
      </c>
      <c r="Z37" s="6">
        <f>'q-AreaHarv'!Z37+'q-PermP'!Z37*1000</f>
        <v>48760</v>
      </c>
      <c r="AA37" s="6">
        <f>'q-AreaHarv'!AA37+'q-PermP'!AA37*1000</f>
        <v>47875</v>
      </c>
      <c r="AB37" s="6">
        <f>'q-AreaHarv'!AB37+'q-PermP'!AB37*1000</f>
        <v>47860</v>
      </c>
      <c r="AC37" s="6">
        <f>'q-AreaHarv'!AC37+'q-PermP'!AC37*1000</f>
        <v>48160</v>
      </c>
      <c r="AD37" s="6">
        <f>'q-AreaHarv'!AD37+'q-PermP'!AD37*1000</f>
        <v>42390</v>
      </c>
      <c r="AE37" s="6">
        <f>'q-AreaHarv'!AE37+'q-PermP'!AE37*1000</f>
        <v>42960</v>
      </c>
      <c r="AF37" s="6">
        <f>'q-AreaHarv'!AF37+'q-PermP'!AF37*1000</f>
        <v>43340</v>
      </c>
      <c r="AG37" s="6">
        <f>'q-AreaHarv'!AG37+'q-PermP'!AG37*1000</f>
        <v>43700</v>
      </c>
      <c r="AH37" s="6">
        <f>'q-AreaHarv'!AH37+'q-PermP'!AH37*1000</f>
        <v>44143</v>
      </c>
      <c r="AI37" s="6">
        <f>'q-AreaHarv'!AI37+'q-PermP'!AI37*1000</f>
        <v>42212</v>
      </c>
      <c r="AJ37" s="6">
        <f>'q-AreaHarv'!AJ37+'q-PermP'!AJ37*1000</f>
        <v>42479</v>
      </c>
      <c r="AK37" s="6">
        <f>'q-AreaHarv'!AK37+'q-PermP'!AK37*1000</f>
        <v>44639</v>
      </c>
      <c r="AL37" s="6">
        <f>'q-AreaHarv'!AL37+'q-PermP'!AL37*1000</f>
        <v>43913</v>
      </c>
      <c r="AM37" s="6">
        <f>'q-AreaHarv'!AM37+'q-PermP'!AM37*1000</f>
        <v>44248</v>
      </c>
      <c r="AN37" s="6">
        <f>'q-AreaHarv'!AN37+'q-PermP'!AN37*1000</f>
        <v>45220</v>
      </c>
      <c r="AO37" s="6">
        <f>'q-AreaHarv'!AO37+'q-PermP'!AO37*1000</f>
        <v>39795</v>
      </c>
      <c r="AP37" s="6">
        <f>'q-AreaHarv'!AP37+'q-PermP'!AP37*1000</f>
        <v>41172</v>
      </c>
      <c r="AQ37" s="6">
        <f>'q-AreaHarv'!AQ37+'q-PermP'!AQ37*1000</f>
        <v>41437</v>
      </c>
      <c r="AR37" s="6">
        <f>'q-AreaHarv'!AR37+'q-PermP'!AR37*1000</f>
        <v>42886</v>
      </c>
      <c r="AS37" s="6">
        <f>'q-AreaHarv'!AS37+'q-PermP'!AS37*1000</f>
        <v>46128</v>
      </c>
      <c r="AT37" s="6">
        <f>'q-AreaHarv'!AT37+'q-PermP'!AT37*1000</f>
        <v>49008</v>
      </c>
      <c r="AU37" s="6">
        <f>'q-AreaHarv'!AU37+'q-PermP'!AU37*1000</f>
        <v>50031</v>
      </c>
      <c r="AV37" s="6">
        <f>'q-AreaHarv'!AV37+'q-PermP'!AV37*1000</f>
        <v>48757</v>
      </c>
      <c r="AW37" s="6">
        <f>'q-AreaHarv'!AW37+'q-PermP'!AW37*1000</f>
        <v>54914</v>
      </c>
      <c r="AX37" s="6">
        <f>'q-AreaHarv'!AX37+'q-PermP'!AX37*1000</f>
        <v>48311</v>
      </c>
      <c r="AY37" s="6">
        <f>'q-AreaHarv'!AY37+'q-PermP'!AY37*1000</f>
        <v>42755</v>
      </c>
      <c r="AZ37" s="6">
        <f>'q-AreaHarv'!AZ37+'q-PermP'!AZ37*1000</f>
        <v>41964</v>
      </c>
      <c r="BA37" s="6">
        <f>'q-AreaHarv'!BA37+'q-PermP'!BA37*1000</f>
        <v>48498</v>
      </c>
      <c r="BB37" s="6">
        <f>'q-AreaHarv'!BB37+'q-PermP'!BB37*1000</f>
        <v>43386</v>
      </c>
      <c r="BC37" s="6">
        <f>'q-AreaHarv'!BC37+'q-PermP'!BC37*1000</f>
        <v>49346</v>
      </c>
    </row>
    <row r="38" spans="1:55">
      <c r="A38">
        <f>VLOOKUP(C38,SelectCntr!$A$2:$C$52,3,0)</f>
        <v>1</v>
      </c>
      <c r="B38" s="6" t="str">
        <f>'q-AreaHarv'!B38</f>
        <v>Senegal</v>
      </c>
      <c r="C38" s="6">
        <f>'q-AreaHarv'!C38</f>
        <v>195</v>
      </c>
      <c r="D38" s="6" t="str">
        <f>'q-AreaHarv'!D38</f>
        <v>Senegal</v>
      </c>
      <c r="E38" s="69" t="s">
        <v>227</v>
      </c>
      <c r="F38" s="6" t="s">
        <v>228</v>
      </c>
      <c r="G38" s="6">
        <f>'q-AreaHarv'!G38+'q-PermP'!G38*1000</f>
        <v>7791235</v>
      </c>
      <c r="H38" s="6">
        <f>'q-AreaHarv'!H38+'q-PermP'!H38*1000</f>
        <v>7809974</v>
      </c>
      <c r="I38" s="6">
        <f>'q-AreaHarv'!I38+'q-PermP'!I38*1000</f>
        <v>7972833</v>
      </c>
      <c r="J38" s="6">
        <f>'q-AreaHarv'!J38+'q-PermP'!J38*1000</f>
        <v>8023250</v>
      </c>
      <c r="K38" s="6">
        <f>'q-AreaHarv'!K38+'q-PermP'!K38*1000</f>
        <v>8153758</v>
      </c>
      <c r="L38" s="6">
        <f>'q-AreaHarv'!L38+'q-PermP'!L38*1000</f>
        <v>8109566</v>
      </c>
      <c r="M38" s="6">
        <f>'q-AreaHarv'!M38+'q-PermP'!M38*1000</f>
        <v>8413882</v>
      </c>
      <c r="N38" s="6">
        <f>'q-AreaHarv'!N38+'q-PermP'!N38*1000</f>
        <v>8228518</v>
      </c>
      <c r="O38" s="6">
        <f>'q-AreaHarv'!O38+'q-PermP'!O38*1000</f>
        <v>8021953</v>
      </c>
      <c r="P38" s="6">
        <f>'q-AreaHarv'!P38+'q-PermP'!P38*1000</f>
        <v>7950105</v>
      </c>
      <c r="Q38" s="6">
        <f>'q-AreaHarv'!Q38+'q-PermP'!Q38*1000</f>
        <v>8034372</v>
      </c>
      <c r="R38" s="6">
        <f>'q-AreaHarv'!R38+'q-PermP'!R38*1000</f>
        <v>7997534</v>
      </c>
      <c r="S38" s="6">
        <f>'q-AreaHarv'!S38+'q-PermP'!S38*1000</f>
        <v>8093482</v>
      </c>
      <c r="T38" s="6">
        <f>'q-AreaHarv'!T38+'q-PermP'!T38*1000</f>
        <v>8313194</v>
      </c>
      <c r="U38" s="6">
        <f>'q-AreaHarv'!U38+'q-PermP'!U38*1000</f>
        <v>8287693</v>
      </c>
      <c r="V38" s="6">
        <f>'q-AreaHarv'!V38+'q-PermP'!V38*1000</f>
        <v>8247186</v>
      </c>
      <c r="W38" s="6">
        <f>'q-AreaHarv'!W38+'q-PermP'!W38*1000</f>
        <v>8043162</v>
      </c>
      <c r="X38" s="6">
        <f>'q-AreaHarv'!X38+'q-PermP'!X38*1000</f>
        <v>8252801</v>
      </c>
      <c r="Y38" s="6">
        <f>'q-AreaHarv'!Y38+'q-PermP'!Y38*1000</f>
        <v>7963331</v>
      </c>
      <c r="Z38" s="6">
        <f>'q-AreaHarv'!Z38+'q-PermP'!Z38*1000</f>
        <v>8132063</v>
      </c>
      <c r="AA38" s="6">
        <f>'q-AreaHarv'!AA38+'q-PermP'!AA38*1000</f>
        <v>8189295</v>
      </c>
      <c r="AB38" s="6">
        <f>'q-AreaHarv'!AB38+'q-PermP'!AB38*1000</f>
        <v>8125031</v>
      </c>
      <c r="AC38" s="6">
        <f>'q-AreaHarv'!AC38+'q-PermP'!AC38*1000</f>
        <v>7840446</v>
      </c>
      <c r="AD38" s="6">
        <f>'q-AreaHarv'!AD38+'q-PermP'!AD38*1000</f>
        <v>7878568</v>
      </c>
      <c r="AE38" s="6">
        <f>'q-AreaHarv'!AE38+'q-PermP'!AE38*1000</f>
        <v>8041871</v>
      </c>
      <c r="AF38" s="6">
        <f>'q-AreaHarv'!AF38+'q-PermP'!AF38*1000</f>
        <v>7883016</v>
      </c>
      <c r="AG38" s="6">
        <f>'q-AreaHarv'!AG38+'q-PermP'!AG38*1000</f>
        <v>7962850</v>
      </c>
      <c r="AH38" s="6">
        <f>'q-AreaHarv'!AH38+'q-PermP'!AH38*1000</f>
        <v>8000980</v>
      </c>
      <c r="AI38" s="6">
        <f>'q-AreaHarv'!AI38+'q-PermP'!AI38*1000</f>
        <v>7904793</v>
      </c>
      <c r="AJ38" s="6">
        <f>'q-AreaHarv'!AJ38+'q-PermP'!AJ38*1000</f>
        <v>8051103</v>
      </c>
      <c r="AK38" s="6">
        <f>'q-AreaHarv'!AK38+'q-PermP'!AK38*1000</f>
        <v>7886053</v>
      </c>
      <c r="AL38" s="6">
        <f>'q-AreaHarv'!AL38+'q-PermP'!AL38*1000</f>
        <v>7946074</v>
      </c>
      <c r="AM38" s="6">
        <f>'q-AreaHarv'!AM38+'q-PermP'!AM38*1000</f>
        <v>7970337</v>
      </c>
      <c r="AN38" s="6">
        <f>'q-AreaHarv'!AN38+'q-PermP'!AN38*1000</f>
        <v>8083609</v>
      </c>
      <c r="AO38" s="6">
        <f>'q-AreaHarv'!AO38+'q-PermP'!AO38*1000</f>
        <v>7987954</v>
      </c>
      <c r="AP38" s="6">
        <f>'q-AreaHarv'!AP38+'q-PermP'!AP38*1000</f>
        <v>8090321</v>
      </c>
      <c r="AQ38" s="6">
        <f>'q-AreaHarv'!AQ38+'q-PermP'!AQ38*1000</f>
        <v>7806532</v>
      </c>
      <c r="AR38" s="6">
        <f>'q-AreaHarv'!AR38+'q-PermP'!AR38*1000</f>
        <v>7563434</v>
      </c>
      <c r="AS38" s="6">
        <f>'q-AreaHarv'!AS38+'q-PermP'!AS38*1000</f>
        <v>8325861</v>
      </c>
      <c r="AT38" s="6">
        <f>'q-AreaHarv'!AT38+'q-PermP'!AT38*1000</f>
        <v>8210449</v>
      </c>
      <c r="AU38" s="6">
        <f>'q-AreaHarv'!AU38+'q-PermP'!AU38*1000</f>
        <v>7977452</v>
      </c>
      <c r="AV38" s="6">
        <f>'q-AreaHarv'!AV38+'q-PermP'!AV38*1000</f>
        <v>7978724</v>
      </c>
      <c r="AW38" s="6">
        <f>'q-AreaHarv'!AW38+'q-PermP'!AW38*1000</f>
        <v>7867364</v>
      </c>
      <c r="AX38" s="6">
        <f>'q-AreaHarv'!AX38+'q-PermP'!AX38*1000</f>
        <v>7919976</v>
      </c>
      <c r="AY38" s="6">
        <f>'q-AreaHarv'!AY38+'q-PermP'!AY38*1000</f>
        <v>8004316</v>
      </c>
      <c r="AZ38" s="6">
        <f>'q-AreaHarv'!AZ38+'q-PermP'!AZ38*1000</f>
        <v>7733784</v>
      </c>
      <c r="BA38" s="6">
        <f>'q-AreaHarv'!BA38+'q-PermP'!BA38*1000</f>
        <v>7676888</v>
      </c>
      <c r="BB38" s="6">
        <f>'q-AreaHarv'!BB38+'q-PermP'!BB38*1000</f>
        <v>8488724</v>
      </c>
      <c r="BC38" s="6">
        <f>'q-AreaHarv'!BC38+'q-PermP'!BC38*1000</f>
        <v>8716577</v>
      </c>
    </row>
    <row r="39" spans="1:55">
      <c r="A39">
        <f>VLOOKUP(C39,SelectCntr!$A$2:$C$52,3,0)</f>
        <v>2</v>
      </c>
      <c r="B39" s="6" t="str">
        <f>'q-AreaHarv'!B39</f>
        <v>Seychelles</v>
      </c>
      <c r="C39" s="6">
        <f>'q-AreaHarv'!C39</f>
        <v>196</v>
      </c>
      <c r="D39" s="6" t="str">
        <f>'q-AreaHarv'!D39</f>
        <v>Seychelles</v>
      </c>
      <c r="E39" s="69" t="s">
        <v>227</v>
      </c>
      <c r="F39" s="6" t="s">
        <v>228</v>
      </c>
      <c r="G39" s="6">
        <f>'q-AreaHarv'!G39+'q-PermP'!G39*1000</f>
        <v>14276</v>
      </c>
      <c r="H39" s="6">
        <f>'q-AreaHarv'!H39+'q-PermP'!H39*1000</f>
        <v>15682</v>
      </c>
      <c r="I39" s="6">
        <f>'q-AreaHarv'!I39+'q-PermP'!I39*1000</f>
        <v>13388</v>
      </c>
      <c r="J39" s="6">
        <f>'q-AreaHarv'!J39+'q-PermP'!J39*1000</f>
        <v>16400</v>
      </c>
      <c r="K39" s="6">
        <f>'q-AreaHarv'!K39+'q-PermP'!K39*1000</f>
        <v>15710</v>
      </c>
      <c r="L39" s="6">
        <f>'q-AreaHarv'!L39+'q-PermP'!L39*1000</f>
        <v>18428</v>
      </c>
      <c r="M39" s="6">
        <f>'q-AreaHarv'!M39+'q-PermP'!M39*1000</f>
        <v>23463</v>
      </c>
      <c r="N39" s="6">
        <f>'q-AreaHarv'!N39+'q-PermP'!N39*1000</f>
        <v>25672</v>
      </c>
      <c r="O39" s="6">
        <f>'q-AreaHarv'!O39+'q-PermP'!O39*1000</f>
        <v>15430</v>
      </c>
      <c r="P39" s="6">
        <f>'q-AreaHarv'!P39+'q-PermP'!P39*1000</f>
        <v>14185</v>
      </c>
      <c r="Q39" s="6">
        <f>'q-AreaHarv'!Q39+'q-PermP'!Q39*1000</f>
        <v>12617</v>
      </c>
      <c r="R39" s="6">
        <f>'q-AreaHarv'!R39+'q-PermP'!R39*1000</f>
        <v>16639</v>
      </c>
      <c r="S39" s="6">
        <f>'q-AreaHarv'!S39+'q-PermP'!S39*1000</f>
        <v>14382</v>
      </c>
      <c r="T39" s="6">
        <f>'q-AreaHarv'!T39+'q-PermP'!T39*1000</f>
        <v>13284</v>
      </c>
      <c r="U39" s="6">
        <f>'q-AreaHarv'!U39+'q-PermP'!U39*1000</f>
        <v>11201</v>
      </c>
      <c r="V39" s="6">
        <f>'q-AreaHarv'!V39+'q-PermP'!V39*1000</f>
        <v>10997</v>
      </c>
      <c r="W39" s="6">
        <f>'q-AreaHarv'!W39+'q-PermP'!W39*1000</f>
        <v>9502</v>
      </c>
      <c r="X39" s="6">
        <f>'q-AreaHarv'!X39+'q-PermP'!X39*1000</f>
        <v>8009</v>
      </c>
      <c r="Y39" s="6">
        <f>'q-AreaHarv'!Y39+'q-PermP'!Y39*1000</f>
        <v>8383</v>
      </c>
      <c r="Z39" s="6">
        <f>'q-AreaHarv'!Z39+'q-PermP'!Z39*1000</f>
        <v>8783</v>
      </c>
      <c r="AA39" s="6">
        <f>'q-AreaHarv'!AA39+'q-PermP'!AA39*1000</f>
        <v>7888</v>
      </c>
      <c r="AB39" s="6">
        <f>'q-AreaHarv'!AB39+'q-PermP'!AB39*1000</f>
        <v>9356</v>
      </c>
      <c r="AC39" s="6">
        <f>'q-AreaHarv'!AC39+'q-PermP'!AC39*1000</f>
        <v>10545</v>
      </c>
      <c r="AD39" s="6">
        <f>'q-AreaHarv'!AD39+'q-PermP'!AD39*1000</f>
        <v>6468</v>
      </c>
      <c r="AE39" s="6">
        <f>'q-AreaHarv'!AE39+'q-PermP'!AE39*1000</f>
        <v>8966</v>
      </c>
      <c r="AF39" s="6">
        <f>'q-AreaHarv'!AF39+'q-PermP'!AF39*1000</f>
        <v>9268</v>
      </c>
      <c r="AG39" s="6">
        <f>'q-AreaHarv'!AG39+'q-PermP'!AG39*1000</f>
        <v>5672</v>
      </c>
      <c r="AH39" s="6">
        <f>'q-AreaHarv'!AH39+'q-PermP'!AH39*1000</f>
        <v>4374</v>
      </c>
      <c r="AI39" s="6">
        <f>'q-AreaHarv'!AI39+'q-PermP'!AI39*1000</f>
        <v>3981</v>
      </c>
      <c r="AJ39" s="6">
        <f>'q-AreaHarv'!AJ39+'q-PermP'!AJ39*1000</f>
        <v>3649</v>
      </c>
      <c r="AK39" s="6">
        <f>'q-AreaHarv'!AK39+'q-PermP'!AK39*1000</f>
        <v>4785</v>
      </c>
      <c r="AL39" s="6">
        <f>'q-AreaHarv'!AL39+'q-PermP'!AL39*1000</f>
        <v>3551</v>
      </c>
      <c r="AM39" s="6">
        <f>'q-AreaHarv'!AM39+'q-PermP'!AM39*1000</f>
        <v>3422</v>
      </c>
      <c r="AN39" s="6">
        <f>'q-AreaHarv'!AN39+'q-PermP'!AN39*1000</f>
        <v>4594</v>
      </c>
      <c r="AO39" s="6">
        <f>'q-AreaHarv'!AO39+'q-PermP'!AO39*1000</f>
        <v>5260</v>
      </c>
      <c r="AP39" s="6">
        <f>'q-AreaHarv'!AP39+'q-PermP'!AP39*1000</f>
        <v>5459</v>
      </c>
      <c r="AQ39" s="6">
        <f>'q-AreaHarv'!AQ39+'q-PermP'!AQ39*1000</f>
        <v>5302</v>
      </c>
      <c r="AR39" s="6">
        <f>'q-AreaHarv'!AR39+'q-PermP'!AR39*1000</f>
        <v>5120</v>
      </c>
      <c r="AS39" s="6">
        <f>'q-AreaHarv'!AS39+'q-PermP'!AS39*1000</f>
        <v>4803</v>
      </c>
      <c r="AT39" s="6">
        <f>'q-AreaHarv'!AT39+'q-PermP'!AT39*1000</f>
        <v>4937</v>
      </c>
      <c r="AU39" s="6">
        <f>'q-AreaHarv'!AU39+'q-PermP'!AU39*1000</f>
        <v>5042</v>
      </c>
      <c r="AV39" s="6">
        <f>'q-AreaHarv'!AV39+'q-PermP'!AV39*1000</f>
        <v>4982</v>
      </c>
      <c r="AW39" s="6">
        <f>'q-AreaHarv'!AW39+'q-PermP'!AW39*1000</f>
        <v>5097</v>
      </c>
      <c r="AX39" s="6">
        <f>'q-AreaHarv'!AX39+'q-PermP'!AX39*1000</f>
        <v>4999</v>
      </c>
      <c r="AY39" s="6">
        <f>'q-AreaHarv'!AY39+'q-PermP'!AY39*1000</f>
        <v>5816</v>
      </c>
      <c r="AZ39" s="6">
        <f>'q-AreaHarv'!AZ39+'q-PermP'!AZ39*1000</f>
        <v>6070</v>
      </c>
      <c r="BA39" s="6">
        <f>'q-AreaHarv'!BA39+'q-PermP'!BA39*1000</f>
        <v>2190</v>
      </c>
      <c r="BB39" s="6">
        <f>'q-AreaHarv'!BB39+'q-PermP'!BB39*1000</f>
        <v>2303</v>
      </c>
      <c r="BC39" s="6">
        <f>'q-AreaHarv'!BC39+'q-PermP'!BC39*1000</f>
        <v>2093</v>
      </c>
    </row>
    <row r="40" spans="1:55">
      <c r="A40">
        <f>VLOOKUP(C40,SelectCntr!$A$2:$C$52,3,0)</f>
        <v>1</v>
      </c>
      <c r="B40" s="6" t="str">
        <f>'q-AreaHarv'!B40</f>
        <v>Sierra Leone</v>
      </c>
      <c r="C40" s="6">
        <f>'q-AreaHarv'!C40</f>
        <v>197</v>
      </c>
      <c r="D40" s="6" t="str">
        <f>'q-AreaHarv'!D40</f>
        <v>Sierra Leone</v>
      </c>
      <c r="E40" s="69" t="s">
        <v>227</v>
      </c>
      <c r="F40" s="6" t="s">
        <v>228</v>
      </c>
      <c r="G40" s="6">
        <f>'q-AreaHarv'!G40+'q-PermP'!G40*1000</f>
        <v>2698145</v>
      </c>
      <c r="H40" s="6">
        <f>'q-AreaHarv'!H40+'q-PermP'!H40*1000</f>
        <v>2673300</v>
      </c>
      <c r="I40" s="6">
        <f>'q-AreaHarv'!I40+'q-PermP'!I40*1000</f>
        <v>2683371</v>
      </c>
      <c r="J40" s="6">
        <f>'q-AreaHarv'!J40+'q-PermP'!J40*1000</f>
        <v>2684004</v>
      </c>
      <c r="K40" s="6">
        <f>'q-AreaHarv'!K40+'q-PermP'!K40*1000</f>
        <v>2716840</v>
      </c>
      <c r="L40" s="6">
        <f>'q-AreaHarv'!L40+'q-PermP'!L40*1000</f>
        <v>2740210</v>
      </c>
      <c r="M40" s="6">
        <f>'q-AreaHarv'!M40+'q-PermP'!M40*1000</f>
        <v>2761320</v>
      </c>
      <c r="N40" s="6">
        <f>'q-AreaHarv'!N40+'q-PermP'!N40*1000</f>
        <v>2730920</v>
      </c>
      <c r="O40" s="6">
        <f>'q-AreaHarv'!O40+'q-PermP'!O40*1000</f>
        <v>2717004</v>
      </c>
      <c r="P40" s="6">
        <f>'q-AreaHarv'!P40+'q-PermP'!P40*1000</f>
        <v>2736241</v>
      </c>
      <c r="Q40" s="6">
        <f>'q-AreaHarv'!Q40+'q-PermP'!Q40*1000</f>
        <v>2764670</v>
      </c>
      <c r="R40" s="6">
        <f>'q-AreaHarv'!R40+'q-PermP'!R40*1000</f>
        <v>2760400</v>
      </c>
      <c r="S40" s="6">
        <f>'q-AreaHarv'!S40+'q-PermP'!S40*1000</f>
        <v>2765650</v>
      </c>
      <c r="T40" s="6">
        <f>'q-AreaHarv'!T40+'q-PermP'!T40*1000</f>
        <v>2781450</v>
      </c>
      <c r="U40" s="6">
        <f>'q-AreaHarv'!U40+'q-PermP'!U40*1000</f>
        <v>2793089</v>
      </c>
      <c r="V40" s="6">
        <f>'q-AreaHarv'!V40+'q-PermP'!V40*1000</f>
        <v>2815429</v>
      </c>
      <c r="W40" s="6">
        <f>'q-AreaHarv'!W40+'q-PermP'!W40*1000</f>
        <v>2829594</v>
      </c>
      <c r="X40" s="6">
        <f>'q-AreaHarv'!X40+'q-PermP'!X40*1000</f>
        <v>2849659</v>
      </c>
      <c r="Y40" s="6">
        <f>'q-AreaHarv'!Y40+'q-PermP'!Y40*1000</f>
        <v>2830429</v>
      </c>
      <c r="Z40" s="6">
        <f>'q-AreaHarv'!Z40+'q-PermP'!Z40*1000</f>
        <v>2843920</v>
      </c>
      <c r="AA40" s="6">
        <f>'q-AreaHarv'!AA40+'q-PermP'!AA40*1000</f>
        <v>2847150</v>
      </c>
      <c r="AB40" s="6">
        <f>'q-AreaHarv'!AB40+'q-PermP'!AB40*1000</f>
        <v>2859950</v>
      </c>
      <c r="AC40" s="6">
        <f>'q-AreaHarv'!AC40+'q-PermP'!AC40*1000</f>
        <v>2837700</v>
      </c>
      <c r="AD40" s="6">
        <f>'q-AreaHarv'!AD40+'q-PermP'!AD40*1000</f>
        <v>2799392</v>
      </c>
      <c r="AE40" s="6">
        <f>'q-AreaHarv'!AE40+'q-PermP'!AE40*1000</f>
        <v>2870435</v>
      </c>
      <c r="AF40" s="6">
        <f>'q-AreaHarv'!AF40+'q-PermP'!AF40*1000</f>
        <v>2873110</v>
      </c>
      <c r="AG40" s="6">
        <f>'q-AreaHarv'!AG40+'q-PermP'!AG40*1000</f>
        <v>2895916</v>
      </c>
      <c r="AH40" s="6">
        <f>'q-AreaHarv'!AH40+'q-PermP'!AH40*1000</f>
        <v>2939020</v>
      </c>
      <c r="AI40" s="6">
        <f>'q-AreaHarv'!AI40+'q-PermP'!AI40*1000</f>
        <v>2952890</v>
      </c>
      <c r="AJ40" s="6">
        <f>'q-AreaHarv'!AJ40+'q-PermP'!AJ40*1000</f>
        <v>2959551</v>
      </c>
      <c r="AK40" s="6">
        <f>'q-AreaHarv'!AK40+'q-PermP'!AK40*1000</f>
        <v>2958525</v>
      </c>
      <c r="AL40" s="6">
        <f>'q-AreaHarv'!AL40+'q-PermP'!AL40*1000</f>
        <v>2885196</v>
      </c>
      <c r="AM40" s="6">
        <f>'q-AreaHarv'!AM40+'q-PermP'!AM40*1000</f>
        <v>2915626</v>
      </c>
      <c r="AN40" s="6">
        <f>'q-AreaHarv'!AN40+'q-PermP'!AN40*1000</f>
        <v>2935435</v>
      </c>
      <c r="AO40" s="6">
        <f>'q-AreaHarv'!AO40+'q-PermP'!AO40*1000</f>
        <v>2843804</v>
      </c>
      <c r="AP40" s="6">
        <f>'q-AreaHarv'!AP40+'q-PermP'!AP40*1000</f>
        <v>2888406</v>
      </c>
      <c r="AQ40" s="6">
        <f>'q-AreaHarv'!AQ40+'q-PermP'!AQ40*1000</f>
        <v>2961516</v>
      </c>
      <c r="AR40" s="6">
        <f>'q-AreaHarv'!AR40+'q-PermP'!AR40*1000</f>
        <v>2894753</v>
      </c>
      <c r="AS40" s="6">
        <f>'q-AreaHarv'!AS40+'q-PermP'!AS40*1000</f>
        <v>2779667</v>
      </c>
      <c r="AT40" s="6">
        <f>'q-AreaHarv'!AT40+'q-PermP'!AT40*1000</f>
        <v>2705423</v>
      </c>
      <c r="AU40" s="6">
        <f>'q-AreaHarv'!AU40+'q-PermP'!AU40*1000</f>
        <v>2875843</v>
      </c>
      <c r="AV40" s="6">
        <f>'q-AreaHarv'!AV40+'q-PermP'!AV40*1000</f>
        <v>3057796</v>
      </c>
      <c r="AW40" s="6">
        <f>'q-AreaHarv'!AW40+'q-PermP'!AW40*1000</f>
        <v>3108743</v>
      </c>
      <c r="AX40" s="6">
        <f>'q-AreaHarv'!AX40+'q-PermP'!AX40*1000</f>
        <v>3275275</v>
      </c>
      <c r="AY40" s="6">
        <f>'q-AreaHarv'!AY40+'q-PermP'!AY40*1000</f>
        <v>3415828</v>
      </c>
      <c r="AZ40" s="6">
        <f>'q-AreaHarv'!AZ40+'q-PermP'!AZ40*1000</f>
        <v>3578141</v>
      </c>
      <c r="BA40" s="6">
        <f>'q-AreaHarv'!BA40+'q-PermP'!BA40*1000</f>
        <v>3176691</v>
      </c>
      <c r="BB40" s="6">
        <f>'q-AreaHarv'!BB40+'q-PermP'!BB40*1000</f>
        <v>3230993</v>
      </c>
      <c r="BC40" s="6">
        <f>'q-AreaHarv'!BC40+'q-PermP'!BC40*1000</f>
        <v>3237674</v>
      </c>
    </row>
    <row r="41" spans="1:55">
      <c r="A41">
        <f>VLOOKUP(C41,SelectCntr!$A$2:$C$52,3,0)</f>
        <v>2</v>
      </c>
      <c r="B41" s="6" t="str">
        <f>'q-AreaHarv'!B41</f>
        <v>Somalia</v>
      </c>
      <c r="C41" s="6">
        <f>'q-AreaHarv'!C41</f>
        <v>201</v>
      </c>
      <c r="D41" s="6" t="str">
        <f>'q-AreaHarv'!D41</f>
        <v>Somalia</v>
      </c>
      <c r="E41" s="69" t="s">
        <v>227</v>
      </c>
      <c r="F41" s="6" t="s">
        <v>228</v>
      </c>
      <c r="G41" s="6">
        <f>'q-AreaHarv'!G41+'q-PermP'!G41*1000</f>
        <v>43580024</v>
      </c>
      <c r="H41" s="6">
        <f>'q-AreaHarv'!H41+'q-PermP'!H41*1000</f>
        <v>43578640</v>
      </c>
      <c r="I41" s="6">
        <f>'q-AreaHarv'!I41+'q-PermP'!I41*1000</f>
        <v>43574074</v>
      </c>
      <c r="J41" s="6">
        <f>'q-AreaHarv'!J41+'q-PermP'!J41*1000</f>
        <v>43568148</v>
      </c>
      <c r="K41" s="6">
        <f>'q-AreaHarv'!K41+'q-PermP'!K41*1000</f>
        <v>43572622</v>
      </c>
      <c r="L41" s="6">
        <f>'q-AreaHarv'!L41+'q-PermP'!L41*1000</f>
        <v>43586370</v>
      </c>
      <c r="M41" s="6">
        <f>'q-AreaHarv'!M41+'q-PermP'!M41*1000</f>
        <v>43623040</v>
      </c>
      <c r="N41" s="6">
        <f>'q-AreaHarv'!N41+'q-PermP'!N41*1000</f>
        <v>43606020</v>
      </c>
      <c r="O41" s="6">
        <f>'q-AreaHarv'!O41+'q-PermP'!O41*1000</f>
        <v>43615170</v>
      </c>
      <c r="P41" s="6">
        <f>'q-AreaHarv'!P41+'q-PermP'!P41*1000</f>
        <v>43602100</v>
      </c>
      <c r="Q41" s="6">
        <f>'q-AreaHarv'!Q41+'q-PermP'!Q41*1000</f>
        <v>43546530</v>
      </c>
      <c r="R41" s="6">
        <f>'q-AreaHarv'!R41+'q-PermP'!R41*1000</f>
        <v>43752995</v>
      </c>
      <c r="S41" s="6">
        <f>'q-AreaHarv'!S41+'q-PermP'!S41*1000</f>
        <v>43487444</v>
      </c>
      <c r="T41" s="6">
        <f>'q-AreaHarv'!T41+'q-PermP'!T41*1000</f>
        <v>43491215</v>
      </c>
      <c r="U41" s="6">
        <f>'q-AreaHarv'!U41+'q-PermP'!U41*1000</f>
        <v>43634440</v>
      </c>
      <c r="V41" s="6">
        <f>'q-AreaHarv'!V41+'q-PermP'!V41*1000</f>
        <v>43727070</v>
      </c>
      <c r="W41" s="6">
        <f>'q-AreaHarv'!W41+'q-PermP'!W41*1000</f>
        <v>43758275</v>
      </c>
      <c r="X41" s="6">
        <f>'q-AreaHarv'!X41+'q-PermP'!X41*1000</f>
        <v>43724880</v>
      </c>
      <c r="Y41" s="6">
        <f>'q-AreaHarv'!Y41+'q-PermP'!Y41*1000</f>
        <v>43760815</v>
      </c>
      <c r="Z41" s="6">
        <f>'q-AreaHarv'!Z41+'q-PermP'!Z41*1000</f>
        <v>43725325</v>
      </c>
      <c r="AA41" s="6">
        <f>'q-AreaHarv'!AA41+'q-PermP'!AA41*1000</f>
        <v>43890930</v>
      </c>
      <c r="AB41" s="6">
        <f>'q-AreaHarv'!AB41+'q-PermP'!AB41*1000</f>
        <v>43928645</v>
      </c>
      <c r="AC41" s="6">
        <f>'q-AreaHarv'!AC41+'q-PermP'!AC41*1000</f>
        <v>43740160</v>
      </c>
      <c r="AD41" s="6">
        <f>'q-AreaHarv'!AD41+'q-PermP'!AD41*1000</f>
        <v>43959580</v>
      </c>
      <c r="AE41" s="6">
        <f>'q-AreaHarv'!AE41+'q-PermP'!AE41*1000</f>
        <v>43904390</v>
      </c>
      <c r="AF41" s="6">
        <f>'q-AreaHarv'!AF41+'q-PermP'!AF41*1000</f>
        <v>43805700</v>
      </c>
      <c r="AG41" s="6">
        <f>'q-AreaHarv'!AG41+'q-PermP'!AG41*1000</f>
        <v>44007600</v>
      </c>
      <c r="AH41" s="6">
        <f>'q-AreaHarv'!AH41+'q-PermP'!AH41*1000</f>
        <v>44080110</v>
      </c>
      <c r="AI41" s="6">
        <f>'q-AreaHarv'!AI41+'q-PermP'!AI41*1000</f>
        <v>44043420</v>
      </c>
      <c r="AJ41" s="6">
        <f>'q-AreaHarv'!AJ41+'q-PermP'!AJ41*1000</f>
        <v>43940820</v>
      </c>
      <c r="AK41" s="6">
        <f>'q-AreaHarv'!AK41+'q-PermP'!AK41*1000</f>
        <v>43649630</v>
      </c>
      <c r="AL41" s="6">
        <f>'q-AreaHarv'!AL41+'q-PermP'!AL41*1000</f>
        <v>43534969</v>
      </c>
      <c r="AM41" s="6">
        <f>'q-AreaHarv'!AM41+'q-PermP'!AM41*1000</f>
        <v>43543116</v>
      </c>
      <c r="AN41" s="6">
        <f>'q-AreaHarv'!AN41+'q-PermP'!AN41*1000</f>
        <v>44175472</v>
      </c>
      <c r="AO41" s="6">
        <f>'q-AreaHarv'!AO41+'q-PermP'!AO41*1000</f>
        <v>43767120</v>
      </c>
      <c r="AP41" s="6">
        <f>'q-AreaHarv'!AP41+'q-PermP'!AP41*1000</f>
        <v>43752097</v>
      </c>
      <c r="AQ41" s="6">
        <f>'q-AreaHarv'!AQ41+'q-PermP'!AQ41*1000</f>
        <v>43831545</v>
      </c>
      <c r="AR41" s="6">
        <f>'q-AreaHarv'!AR41+'q-PermP'!AR41*1000</f>
        <v>43663719</v>
      </c>
      <c r="AS41" s="6">
        <f>'q-AreaHarv'!AS41+'q-PermP'!AS41*1000</f>
        <v>43705381</v>
      </c>
      <c r="AT41" s="6">
        <f>'q-AreaHarv'!AT41+'q-PermP'!AT41*1000</f>
        <v>43721514</v>
      </c>
      <c r="AU41" s="6">
        <f>'q-AreaHarv'!AU41+'q-PermP'!AU41*1000</f>
        <v>43717139</v>
      </c>
      <c r="AV41" s="6">
        <f>'q-AreaHarv'!AV41+'q-PermP'!AV41*1000</f>
        <v>43782186</v>
      </c>
      <c r="AW41" s="6">
        <f>'q-AreaHarv'!AW41+'q-PermP'!AW41*1000</f>
        <v>43798400</v>
      </c>
      <c r="AX41" s="6">
        <f>'q-AreaHarv'!AX41+'q-PermP'!AX41*1000</f>
        <v>43969764</v>
      </c>
      <c r="AY41" s="6">
        <f>'q-AreaHarv'!AY41+'q-PermP'!AY41*1000</f>
        <v>44026192</v>
      </c>
      <c r="AZ41" s="6">
        <f>'q-AreaHarv'!AZ41+'q-PermP'!AZ41*1000</f>
        <v>43879700</v>
      </c>
      <c r="BA41" s="6">
        <f>'q-AreaHarv'!BA41+'q-PermP'!BA41*1000</f>
        <v>43664267</v>
      </c>
      <c r="BB41" s="6">
        <f>'q-AreaHarv'!BB41+'q-PermP'!BB41*1000</f>
        <v>43775747</v>
      </c>
      <c r="BC41" s="6">
        <f>'q-AreaHarv'!BC41+'q-PermP'!BC41*1000</f>
        <v>43810154</v>
      </c>
    </row>
    <row r="42" spans="1:55">
      <c r="A42">
        <f>VLOOKUP(C42,SelectCntr!$A$2:$C$52,3,0)</f>
        <v>3</v>
      </c>
      <c r="B42" s="6" t="str">
        <f>'q-AreaHarv'!B42</f>
        <v>South Africa</v>
      </c>
      <c r="C42" s="6">
        <f>'q-AreaHarv'!C42</f>
        <v>202</v>
      </c>
      <c r="D42" s="6" t="str">
        <f>'q-AreaHarv'!D42</f>
        <v>South Africa</v>
      </c>
      <c r="E42" s="69" t="s">
        <v>227</v>
      </c>
      <c r="F42" s="6" t="s">
        <v>228</v>
      </c>
      <c r="G42" s="6">
        <f>'q-AreaHarv'!G42+'q-PermP'!G42*1000</f>
        <v>96407879</v>
      </c>
      <c r="H42" s="6">
        <f>'q-AreaHarv'!H42+'q-PermP'!H42*1000</f>
        <v>95306680</v>
      </c>
      <c r="I42" s="6">
        <f>'q-AreaHarv'!I42+'q-PermP'!I42*1000</f>
        <v>94673507</v>
      </c>
      <c r="J42" s="6">
        <f>'q-AreaHarv'!J42+'q-PermP'!J42*1000</f>
        <v>93071384</v>
      </c>
      <c r="K42" s="6">
        <f>'q-AreaHarv'!K42+'q-PermP'!K42*1000</f>
        <v>91910539</v>
      </c>
      <c r="L42" s="6">
        <f>'q-AreaHarv'!L42+'q-PermP'!L42*1000</f>
        <v>91461358</v>
      </c>
      <c r="M42" s="6">
        <f>'q-AreaHarv'!M42+'q-PermP'!M42*1000</f>
        <v>91960282</v>
      </c>
      <c r="N42" s="6">
        <f>'q-AreaHarv'!N42+'q-PermP'!N42*1000</f>
        <v>91853090</v>
      </c>
      <c r="O42" s="6">
        <f>'q-AreaHarv'!O42+'q-PermP'!O42*1000</f>
        <v>91461809</v>
      </c>
      <c r="P42" s="6">
        <f>'q-AreaHarv'!P42+'q-PermP'!P42*1000</f>
        <v>91341283</v>
      </c>
      <c r="Q42" s="6">
        <f>'q-AreaHarv'!Q42+'q-PermP'!Q42*1000</f>
        <v>91443845</v>
      </c>
      <c r="R42" s="6">
        <f>'q-AreaHarv'!R42+'q-PermP'!R42*1000</f>
        <v>91377128</v>
      </c>
      <c r="S42" s="6">
        <f>'q-AreaHarv'!S42+'q-PermP'!S42*1000</f>
        <v>90108344</v>
      </c>
      <c r="T42" s="6">
        <f>'q-AreaHarv'!T42+'q-PermP'!T42*1000</f>
        <v>90733589</v>
      </c>
      <c r="U42" s="6">
        <f>'q-AreaHarv'!U42+'q-PermP'!U42*1000</f>
        <v>90194758</v>
      </c>
      <c r="V42" s="6">
        <f>'q-AreaHarv'!V42+'q-PermP'!V42*1000</f>
        <v>90189949</v>
      </c>
      <c r="W42" s="6">
        <f>'q-AreaHarv'!W42+'q-PermP'!W42*1000</f>
        <v>89958844</v>
      </c>
      <c r="X42" s="6">
        <f>'q-AreaHarv'!X42+'q-PermP'!X42*1000</f>
        <v>89960332</v>
      </c>
      <c r="Y42" s="6">
        <f>'q-AreaHarv'!Y42+'q-PermP'!Y42*1000</f>
        <v>90036876</v>
      </c>
      <c r="Z42" s="6">
        <f>'q-AreaHarv'!Z42+'q-PermP'!Z42*1000</f>
        <v>89646528</v>
      </c>
      <c r="AA42" s="6">
        <f>'q-AreaHarv'!AA42+'q-PermP'!AA42*1000</f>
        <v>89735082</v>
      </c>
      <c r="AB42" s="6">
        <f>'q-AreaHarv'!AB42+'q-PermP'!AB42*1000</f>
        <v>89954726</v>
      </c>
      <c r="AC42" s="6">
        <f>'q-AreaHarv'!AC42+'q-PermP'!AC42*1000</f>
        <v>89825588</v>
      </c>
      <c r="AD42" s="6">
        <f>'q-AreaHarv'!AD42+'q-PermP'!AD42*1000</f>
        <v>90295198</v>
      </c>
      <c r="AE42" s="6">
        <f>'q-AreaHarv'!AE42+'q-PermP'!AE42*1000</f>
        <v>89937489</v>
      </c>
      <c r="AF42" s="6">
        <f>'q-AreaHarv'!AF42+'q-PermP'!AF42*1000</f>
        <v>90441830</v>
      </c>
      <c r="AG42" s="6">
        <f>'q-AreaHarv'!AG42+'q-PermP'!AG42*1000</f>
        <v>90900491</v>
      </c>
      <c r="AH42" s="6">
        <f>'q-AreaHarv'!AH42+'q-PermP'!AH42*1000</f>
        <v>91090419</v>
      </c>
      <c r="AI42" s="6">
        <f>'q-AreaHarv'!AI42+'q-PermP'!AI42*1000</f>
        <v>90740602</v>
      </c>
      <c r="AJ42" s="6">
        <f>'q-AreaHarv'!AJ42+'q-PermP'!AJ42*1000</f>
        <v>90386842</v>
      </c>
      <c r="AK42" s="6">
        <f>'q-AreaHarv'!AK42+'q-PermP'!AK42*1000</f>
        <v>90296209</v>
      </c>
      <c r="AL42" s="6">
        <f>'q-AreaHarv'!AL42+'q-PermP'!AL42*1000</f>
        <v>90078010</v>
      </c>
      <c r="AM42" s="6">
        <f>'q-AreaHarv'!AM42+'q-PermP'!AM42*1000</f>
        <v>90697552</v>
      </c>
      <c r="AN42" s="6">
        <f>'q-AreaHarv'!AN42+'q-PermP'!AN42*1000</f>
        <v>91231963</v>
      </c>
      <c r="AO42" s="6">
        <f>'q-AreaHarv'!AO42+'q-PermP'!AO42*1000</f>
        <v>90634152</v>
      </c>
      <c r="AP42" s="6">
        <f>'q-AreaHarv'!AP42+'q-PermP'!AP42*1000</f>
        <v>91231186</v>
      </c>
      <c r="AQ42" s="6">
        <f>'q-AreaHarv'!AQ42+'q-PermP'!AQ42*1000</f>
        <v>91359235</v>
      </c>
      <c r="AR42" s="6">
        <f>'q-AreaHarv'!AR42+'q-PermP'!AR42*1000</f>
        <v>90334763</v>
      </c>
      <c r="AS42" s="6">
        <f>'q-AreaHarv'!AS42+'q-PermP'!AS42*1000</f>
        <v>90643333</v>
      </c>
      <c r="AT42" s="6">
        <f>'q-AreaHarv'!AT42+'q-PermP'!AT42*1000</f>
        <v>90821513</v>
      </c>
      <c r="AU42" s="6">
        <f>'q-AreaHarv'!AU42+'q-PermP'!AU42*1000</f>
        <v>90244647</v>
      </c>
      <c r="AV42" s="6">
        <f>'q-AreaHarv'!AV42+'q-PermP'!AV42*1000</f>
        <v>90564470</v>
      </c>
      <c r="AW42" s="6">
        <f>'q-AreaHarv'!AW42+'q-PermP'!AW42*1000</f>
        <v>90364359</v>
      </c>
      <c r="AX42" s="6">
        <f>'q-AreaHarv'!AX42+'q-PermP'!AX42*1000</f>
        <v>90026132</v>
      </c>
      <c r="AY42" s="6">
        <f>'q-AreaHarv'!AY42+'q-PermP'!AY42*1000</f>
        <v>89862104</v>
      </c>
      <c r="AZ42" s="6">
        <f>'q-AreaHarv'!AZ42+'q-PermP'!AZ42*1000</f>
        <v>88653058</v>
      </c>
      <c r="BA42" s="6">
        <f>'q-AreaHarv'!BA42+'q-PermP'!BA42*1000</f>
        <v>88845259</v>
      </c>
      <c r="BB42" s="6">
        <f>'q-AreaHarv'!BB42+'q-PermP'!BB42*1000</f>
        <v>89483205</v>
      </c>
      <c r="BC42" s="6">
        <f>'q-AreaHarv'!BC42+'q-PermP'!BC42*1000</f>
        <v>89150884</v>
      </c>
    </row>
    <row r="43" spans="1:55">
      <c r="A43">
        <f>VLOOKUP(C43,SelectCntr!$A$2:$C$52,3,0)</f>
        <v>0</v>
      </c>
      <c r="B43" s="6" t="str">
        <f>'q-AreaHarv'!B43</f>
        <v>Westn Sahara</v>
      </c>
      <c r="C43" s="6">
        <f>'q-AreaHarv'!C43</f>
        <v>205</v>
      </c>
      <c r="D43" s="6" t="str">
        <f>'q-AreaHarv'!D43</f>
        <v>Westn Sahara</v>
      </c>
      <c r="E43" s="69" t="s">
        <v>227</v>
      </c>
      <c r="F43" s="6" t="s">
        <v>228</v>
      </c>
      <c r="G43" s="6">
        <f>'q-AreaHarv'!G43+'q-PermP'!G43*1000</f>
        <v>5000000</v>
      </c>
      <c r="H43" s="6">
        <f>'q-AreaHarv'!H43+'q-PermP'!H43*1000</f>
        <v>5000000</v>
      </c>
      <c r="I43" s="6">
        <f>'q-AreaHarv'!I43+'q-PermP'!I43*1000</f>
        <v>5000000</v>
      </c>
      <c r="J43" s="6">
        <f>'q-AreaHarv'!J43+'q-PermP'!J43*1000</f>
        <v>5000000</v>
      </c>
      <c r="K43" s="6">
        <f>'q-AreaHarv'!K43+'q-PermP'!K43*1000</f>
        <v>5000000</v>
      </c>
      <c r="L43" s="6">
        <f>'q-AreaHarv'!L43+'q-PermP'!L43*1000</f>
        <v>5000000</v>
      </c>
      <c r="M43" s="6">
        <f>'q-AreaHarv'!M43+'q-PermP'!M43*1000</f>
        <v>5000000</v>
      </c>
      <c r="N43" s="6">
        <f>'q-AreaHarv'!N43+'q-PermP'!N43*1000</f>
        <v>5001095</v>
      </c>
      <c r="O43" s="6">
        <f>'q-AreaHarv'!O43+'q-PermP'!O43*1000</f>
        <v>5001266</v>
      </c>
      <c r="P43" s="6">
        <f>'q-AreaHarv'!P43+'q-PermP'!P43*1000</f>
        <v>5001420</v>
      </c>
      <c r="Q43" s="6">
        <f>'q-AreaHarv'!Q43+'q-PermP'!Q43*1000</f>
        <v>5001420</v>
      </c>
      <c r="R43" s="6">
        <f>'q-AreaHarv'!R43+'q-PermP'!R43*1000</f>
        <v>5001420</v>
      </c>
      <c r="S43" s="6">
        <f>'q-AreaHarv'!S43+'q-PermP'!S43*1000</f>
        <v>5001450</v>
      </c>
      <c r="T43" s="6">
        <f>'q-AreaHarv'!T43+'q-PermP'!T43*1000</f>
        <v>5001500</v>
      </c>
      <c r="U43" s="6">
        <f>'q-AreaHarv'!U43+'q-PermP'!U43*1000</f>
        <v>5001500</v>
      </c>
      <c r="V43" s="6">
        <f>'q-AreaHarv'!V43+'q-PermP'!V43*1000</f>
        <v>5001600</v>
      </c>
      <c r="W43" s="6">
        <f>'q-AreaHarv'!W43+'q-PermP'!W43*1000</f>
        <v>5001700</v>
      </c>
      <c r="X43" s="6">
        <f>'q-AreaHarv'!X43+'q-PermP'!X43*1000</f>
        <v>5002000</v>
      </c>
      <c r="Y43" s="6">
        <f>'q-AreaHarv'!Y43+'q-PermP'!Y43*1000</f>
        <v>5002000</v>
      </c>
      <c r="Z43" s="6">
        <f>'q-AreaHarv'!Z43+'q-PermP'!Z43*1000</f>
        <v>5002300</v>
      </c>
      <c r="AA43" s="6">
        <f>'q-AreaHarv'!AA43+'q-PermP'!AA43*1000</f>
        <v>5002300</v>
      </c>
      <c r="AB43" s="6">
        <f>'q-AreaHarv'!AB43+'q-PermP'!AB43*1000</f>
        <v>5002300</v>
      </c>
      <c r="AC43" s="6">
        <f>'q-AreaHarv'!AC43+'q-PermP'!AC43*1000</f>
        <v>5002400</v>
      </c>
      <c r="AD43" s="6">
        <f>'q-AreaHarv'!AD43+'q-PermP'!AD43*1000</f>
        <v>5002400</v>
      </c>
      <c r="AE43" s="6">
        <f>'q-AreaHarv'!AE43+'q-PermP'!AE43*1000</f>
        <v>5002500</v>
      </c>
      <c r="AF43" s="6">
        <f>'q-AreaHarv'!AF43+'q-PermP'!AF43*1000</f>
        <v>5002600</v>
      </c>
      <c r="AG43" s="6">
        <f>'q-AreaHarv'!AG43+'q-PermP'!AG43*1000</f>
        <v>5002600</v>
      </c>
      <c r="AH43" s="6">
        <f>'q-AreaHarv'!AH43+'q-PermP'!AH43*1000</f>
        <v>5002700</v>
      </c>
      <c r="AI43" s="6">
        <f>'q-AreaHarv'!AI43+'q-PermP'!AI43*1000</f>
        <v>5002800</v>
      </c>
      <c r="AJ43" s="6">
        <f>'q-AreaHarv'!AJ43+'q-PermP'!AJ43*1000</f>
        <v>5002900</v>
      </c>
      <c r="AK43" s="6">
        <f>'q-AreaHarv'!AK43+'q-PermP'!AK43*1000</f>
        <v>5003000</v>
      </c>
      <c r="AL43" s="6">
        <f>'q-AreaHarv'!AL43+'q-PermP'!AL43*1000</f>
        <v>5003216</v>
      </c>
      <c r="AM43" s="6">
        <f>'q-AreaHarv'!AM43+'q-PermP'!AM43*1000</f>
        <v>5003100</v>
      </c>
      <c r="AN43" s="6">
        <f>'q-AreaHarv'!AN43+'q-PermP'!AN43*1000</f>
        <v>5002701</v>
      </c>
      <c r="AO43" s="6">
        <f>'q-AreaHarv'!AO43+'q-PermP'!AO43*1000</f>
        <v>5003200</v>
      </c>
      <c r="AP43" s="6">
        <f>'q-AreaHarv'!AP43+'q-PermP'!AP43*1000</f>
        <v>5003956</v>
      </c>
      <c r="AQ43" s="6">
        <f>'q-AreaHarv'!AQ43+'q-PermP'!AQ43*1000</f>
        <v>5003300</v>
      </c>
      <c r="AR43" s="6">
        <f>'q-AreaHarv'!AR43+'q-PermP'!AR43*1000</f>
        <v>5003912</v>
      </c>
      <c r="AS43" s="6">
        <f>'q-AreaHarv'!AS43+'q-PermP'!AS43*1000</f>
        <v>5003400</v>
      </c>
      <c r="AT43" s="6">
        <f>'q-AreaHarv'!AT43+'q-PermP'!AT43*1000</f>
        <v>5002600</v>
      </c>
      <c r="AU43" s="6">
        <f>'q-AreaHarv'!AU43+'q-PermP'!AU43*1000</f>
        <v>5003000</v>
      </c>
      <c r="AV43" s="6">
        <f>'q-AreaHarv'!AV43+'q-PermP'!AV43*1000</f>
        <v>5002600</v>
      </c>
      <c r="AW43" s="6">
        <f>'q-AreaHarv'!AW43+'q-PermP'!AW43*1000</f>
        <v>5002809</v>
      </c>
      <c r="AX43" s="6">
        <f>'q-AreaHarv'!AX43+'q-PermP'!AX43*1000</f>
        <v>5002500</v>
      </c>
      <c r="AY43" s="6">
        <f>'q-AreaHarv'!AY43+'q-PermP'!AY43*1000</f>
        <v>5003000</v>
      </c>
      <c r="AZ43" s="6">
        <f>'q-AreaHarv'!AZ43+'q-PermP'!AZ43*1000</f>
        <v>5002500</v>
      </c>
      <c r="BA43" s="6">
        <f>'q-AreaHarv'!BA43+'q-PermP'!BA43*1000</f>
        <v>5002600</v>
      </c>
      <c r="BB43" s="6">
        <f>'q-AreaHarv'!BB43+'q-PermP'!BB43*1000</f>
        <v>5003000</v>
      </c>
      <c r="BC43" s="6">
        <f>'q-AreaHarv'!BC43+'q-PermP'!BC43*1000</f>
        <v>5003256</v>
      </c>
    </row>
    <row r="44" customFormat="1" spans="1:55">
      <c r="A44">
        <f>VLOOKUP(C44,SelectCntr!$A$2:$C$52,3,0)</f>
        <v>2</v>
      </c>
      <c r="B44" s="6" t="str">
        <f>'q-AreaHarv'!B44</f>
        <v>Sudan</v>
      </c>
      <c r="C44" s="6">
        <f>'q-AreaHarv'!C44</f>
        <v>206</v>
      </c>
      <c r="D44" s="6" t="str">
        <f>'q-AreaHarv'!D44</f>
        <v>Sudan</v>
      </c>
      <c r="E44" s="69" t="s">
        <v>227</v>
      </c>
      <c r="F44" s="6" t="s">
        <v>228</v>
      </c>
      <c r="G44" s="6">
        <f>'q-AreaHarv'!G44+'q-PermP'!G44*1000</f>
        <v>101133721</v>
      </c>
      <c r="H44" s="6">
        <f>'q-AreaHarv'!H44+'q-PermP'!H44*1000</f>
        <v>101378813</v>
      </c>
      <c r="I44" s="6">
        <f>'q-AreaHarv'!I44+'q-PermP'!I44*1000</f>
        <v>101653120</v>
      </c>
      <c r="J44" s="6">
        <f>'q-AreaHarv'!J44+'q-PermP'!J44*1000</f>
        <v>101560310</v>
      </c>
      <c r="K44" s="6">
        <f>'q-AreaHarv'!K44+'q-PermP'!K44*1000</f>
        <v>101604716</v>
      </c>
      <c r="L44" s="6">
        <f>'q-AreaHarv'!L44+'q-PermP'!L44*1000</f>
        <v>101531366</v>
      </c>
      <c r="M44" s="6">
        <f>'q-AreaHarv'!M44+'q-PermP'!M44*1000</f>
        <v>102392486</v>
      </c>
      <c r="N44" s="6">
        <f>'q-AreaHarv'!N44+'q-PermP'!N44*1000</f>
        <v>101514041</v>
      </c>
      <c r="O44" s="6">
        <f>'q-AreaHarv'!O44+'q-PermP'!O44*1000</f>
        <v>102308792</v>
      </c>
      <c r="P44" s="6">
        <f>'q-AreaHarv'!P44+'q-PermP'!P44*1000</f>
        <v>102964309</v>
      </c>
      <c r="Q44" s="6">
        <f>'q-AreaHarv'!Q44+'q-PermP'!Q44*1000</f>
        <v>103187946</v>
      </c>
      <c r="R44" s="6">
        <f>'q-AreaHarv'!R44+'q-PermP'!R44*1000</f>
        <v>103690712</v>
      </c>
      <c r="S44" s="6">
        <f>'q-AreaHarv'!S44+'q-PermP'!S44*1000</f>
        <v>104073426</v>
      </c>
      <c r="T44" s="6">
        <f>'q-AreaHarv'!T44+'q-PermP'!T44*1000</f>
        <v>104208519</v>
      </c>
      <c r="U44" s="6">
        <f>'q-AreaHarv'!U44+'q-PermP'!U44*1000</f>
        <v>104894963</v>
      </c>
      <c r="V44" s="6">
        <f>'q-AreaHarv'!V44+'q-PermP'!V44*1000</f>
        <v>104822500</v>
      </c>
      <c r="W44" s="6">
        <f>'q-AreaHarv'!W44+'q-PermP'!W44*1000</f>
        <v>105395669</v>
      </c>
      <c r="X44" s="6">
        <f>'q-AreaHarv'!X44+'q-PermP'!X44*1000</f>
        <v>105196653</v>
      </c>
      <c r="Y44" s="6">
        <f>'q-AreaHarv'!Y44+'q-PermP'!Y44*1000</f>
        <v>104259238</v>
      </c>
      <c r="Z44" s="6">
        <f>'q-AreaHarv'!Z44+'q-PermP'!Z44*1000</f>
        <v>104800995</v>
      </c>
      <c r="AA44" s="6">
        <f>'q-AreaHarv'!AA44+'q-PermP'!AA44*1000</f>
        <v>106025510</v>
      </c>
      <c r="AB44" s="6">
        <f>'q-AreaHarv'!AB44+'q-PermP'!AB44*1000</f>
        <v>104721154</v>
      </c>
      <c r="AC44" s="6">
        <f>'q-AreaHarv'!AC44+'q-PermP'!AC44*1000</f>
        <v>105611135</v>
      </c>
      <c r="AD44" s="6">
        <f>'q-AreaHarv'!AD44+'q-PermP'!AD44*1000</f>
        <v>105307348</v>
      </c>
      <c r="AE44" s="6">
        <f>'q-AreaHarv'!AE44+'q-PermP'!AE44*1000</f>
        <v>109679091</v>
      </c>
      <c r="AF44" s="6">
        <f>'q-AreaHarv'!AF44+'q-PermP'!AF44*1000</f>
        <v>112046153</v>
      </c>
      <c r="AG44" s="6">
        <f>'q-AreaHarv'!AG44+'q-PermP'!AG44*1000</f>
        <v>112225006</v>
      </c>
      <c r="AH44" s="6">
        <f>'q-AreaHarv'!AH44+'q-PermP'!AH44*1000</f>
        <v>118953598</v>
      </c>
      <c r="AI44" s="6">
        <f>'q-AreaHarv'!AI44+'q-PermP'!AI44*1000</f>
        <v>118066574</v>
      </c>
      <c r="AJ44" s="6">
        <f>'q-AreaHarv'!AJ44+'q-PermP'!AJ44*1000</f>
        <v>115315768</v>
      </c>
      <c r="AK44" s="6">
        <f>'q-AreaHarv'!AK44+'q-PermP'!AK44*1000</f>
        <v>118323040</v>
      </c>
      <c r="AL44" s="6">
        <f>'q-AreaHarv'!AL44+'q-PermP'!AL44*1000</f>
        <v>121988234</v>
      </c>
      <c r="AM44" s="6">
        <f>'q-AreaHarv'!AM44+'q-PermP'!AM44*1000</f>
        <v>120938780</v>
      </c>
      <c r="AN44" s="6">
        <f>'q-AreaHarv'!AN44+'q-PermP'!AN44*1000</f>
        <v>126127794</v>
      </c>
      <c r="AO44" s="6">
        <f>'q-AreaHarv'!AO44+'q-PermP'!AO44*1000</f>
        <v>124562622</v>
      </c>
      <c r="AP44" s="6">
        <f>'q-AreaHarv'!AP44+'q-PermP'!AP44*1000</f>
        <v>126029600</v>
      </c>
      <c r="AQ44" s="6">
        <f>'q-AreaHarv'!AQ44+'q-PermP'!AQ44*1000</f>
        <v>127910323</v>
      </c>
      <c r="AR44" s="6">
        <f>'q-AreaHarv'!AR44+'q-PermP'!AR44*1000</f>
        <v>127582375</v>
      </c>
      <c r="AS44" s="6">
        <f>'q-AreaHarv'!AS44+'q-PermP'!AS44*1000</f>
        <v>126478064</v>
      </c>
      <c r="AT44" s="6">
        <f>'q-AreaHarv'!AT44+'q-PermP'!AT44*1000</f>
        <v>126024151</v>
      </c>
      <c r="AU44" s="6">
        <f>'q-AreaHarv'!AU44+'q-PermP'!AU44*1000</f>
        <v>128209433</v>
      </c>
      <c r="AV44" s="6">
        <f>'q-AreaHarv'!AV44+'q-PermP'!AV44*1000</f>
        <v>127054077</v>
      </c>
      <c r="AW44" s="6">
        <f>'q-AreaHarv'!AW44+'q-PermP'!AW44*1000</f>
        <v>129718677</v>
      </c>
      <c r="AX44" s="6">
        <f>'q-AreaHarv'!AX44+'q-PermP'!AX44*1000</f>
        <v>125259459</v>
      </c>
      <c r="AY44" s="6">
        <f>'q-AreaHarv'!AY44+'q-PermP'!AY44*1000</f>
        <v>132077042</v>
      </c>
      <c r="AZ44" s="6">
        <f>'q-AreaHarv'!AZ44+'q-PermP'!AZ44*1000</f>
        <v>128929261</v>
      </c>
      <c r="BA44" s="6">
        <f>'q-AreaHarv'!BA44+'q-PermP'!BA44*1000</f>
        <v>128459515</v>
      </c>
      <c r="BB44" s="6">
        <f>'q-AreaHarv'!BB44+'q-PermP'!BB44*1000</f>
        <v>129481004</v>
      </c>
      <c r="BC44" s="6">
        <f>'q-AreaHarv'!BC44+'q-PermP'!BC44*1000</f>
        <v>129516400</v>
      </c>
    </row>
    <row r="45" customFormat="1" spans="1:55">
      <c r="A45">
        <f>VLOOKUP(C45,SelectCntr!$A$2:$C$52,3,0)</f>
        <v>3</v>
      </c>
      <c r="B45" s="6" t="str">
        <f>'q-AreaHarv'!B45</f>
        <v>Swaziland</v>
      </c>
      <c r="C45" s="6">
        <f>'q-AreaHarv'!C45</f>
        <v>209</v>
      </c>
      <c r="D45" s="6" t="str">
        <f>'q-AreaHarv'!D45</f>
        <v>Swaziland</v>
      </c>
      <c r="E45" s="69" t="s">
        <v>227</v>
      </c>
      <c r="F45" s="6" t="s">
        <v>228</v>
      </c>
      <c r="G45" s="6">
        <f>'q-AreaHarv'!G45+'q-PermP'!G45*1000</f>
        <v>1482279</v>
      </c>
      <c r="H45" s="6">
        <f>'q-AreaHarv'!H45+'q-PermP'!H45*1000</f>
        <v>1480372</v>
      </c>
      <c r="I45" s="6">
        <f>'q-AreaHarv'!I45+'q-PermP'!I45*1000</f>
        <v>1470386</v>
      </c>
      <c r="J45" s="6">
        <f>'q-AreaHarv'!J45+'q-PermP'!J45*1000</f>
        <v>1469954</v>
      </c>
      <c r="K45" s="6">
        <f>'q-AreaHarv'!K45+'q-PermP'!K45*1000</f>
        <v>1475574</v>
      </c>
      <c r="L45" s="6">
        <f>'q-AreaHarv'!L45+'q-PermP'!L45*1000</f>
        <v>1489832</v>
      </c>
      <c r="M45" s="6">
        <f>'q-AreaHarv'!M45+'q-PermP'!M45*1000</f>
        <v>1500844</v>
      </c>
      <c r="N45" s="6">
        <f>'q-AreaHarv'!N45+'q-PermP'!N45*1000</f>
        <v>1506098</v>
      </c>
      <c r="O45" s="6">
        <f>'q-AreaHarv'!O45+'q-PermP'!O45*1000</f>
        <v>1509254</v>
      </c>
      <c r="P45" s="6">
        <f>'q-AreaHarv'!P45+'q-PermP'!P45*1000</f>
        <v>1513816</v>
      </c>
      <c r="Q45" s="6">
        <f>'q-AreaHarv'!Q45+'q-PermP'!Q45*1000</f>
        <v>1471314</v>
      </c>
      <c r="R45" s="6">
        <f>'q-AreaHarv'!R45+'q-PermP'!R45*1000</f>
        <v>1475386</v>
      </c>
      <c r="S45" s="6">
        <f>'q-AreaHarv'!S45+'q-PermP'!S45*1000</f>
        <v>1484431</v>
      </c>
      <c r="T45" s="6">
        <f>'q-AreaHarv'!T45+'q-PermP'!T45*1000</f>
        <v>1462362</v>
      </c>
      <c r="U45" s="6">
        <f>'q-AreaHarv'!U45+'q-PermP'!U45*1000</f>
        <v>1281618</v>
      </c>
      <c r="V45" s="6">
        <f>'q-AreaHarv'!V45+'q-PermP'!V45*1000</f>
        <v>1344614</v>
      </c>
      <c r="W45" s="6">
        <f>'q-AreaHarv'!W45+'q-PermP'!W45*1000</f>
        <v>1359797</v>
      </c>
      <c r="X45" s="6">
        <f>'q-AreaHarv'!X45+'q-PermP'!X45*1000</f>
        <v>1331817</v>
      </c>
      <c r="Y45" s="6">
        <f>'q-AreaHarv'!Y45+'q-PermP'!Y45*1000</f>
        <v>1301975</v>
      </c>
      <c r="Z45" s="6">
        <f>'q-AreaHarv'!Z45+'q-PermP'!Z45*1000</f>
        <v>1260373</v>
      </c>
      <c r="AA45" s="6">
        <f>'q-AreaHarv'!AA45+'q-PermP'!AA45*1000</f>
        <v>1281528</v>
      </c>
      <c r="AB45" s="6">
        <f>'q-AreaHarv'!AB45+'q-PermP'!AB45*1000</f>
        <v>1284467</v>
      </c>
      <c r="AC45" s="6">
        <f>'q-AreaHarv'!AC45+'q-PermP'!AC45*1000</f>
        <v>1270156</v>
      </c>
      <c r="AD45" s="6">
        <f>'q-AreaHarv'!AD45+'q-PermP'!AD45*1000</f>
        <v>1254963</v>
      </c>
      <c r="AE45" s="6">
        <f>'q-AreaHarv'!AE45+'q-PermP'!AE45*1000</f>
        <v>1287141</v>
      </c>
      <c r="AF45" s="6">
        <f>'q-AreaHarv'!AF45+'q-PermP'!AF45*1000</f>
        <v>1322251</v>
      </c>
      <c r="AG45" s="6">
        <f>'q-AreaHarv'!AG45+'q-PermP'!AG45*1000</f>
        <v>1292284</v>
      </c>
      <c r="AH45" s="6">
        <f>'q-AreaHarv'!AH45+'q-PermP'!AH45*1000</f>
        <v>1302986</v>
      </c>
      <c r="AI45" s="6">
        <f>'q-AreaHarv'!AI45+'q-PermP'!AI45*1000</f>
        <v>1261811</v>
      </c>
      <c r="AJ45" s="6">
        <f>'q-AreaHarv'!AJ45+'q-PermP'!AJ45*1000</f>
        <v>1234582</v>
      </c>
      <c r="AK45" s="6">
        <f>'q-AreaHarv'!AK45+'q-PermP'!AK45*1000</f>
        <v>1190686</v>
      </c>
      <c r="AL45" s="6">
        <f>'q-AreaHarv'!AL45+'q-PermP'!AL45*1000</f>
        <v>1183144</v>
      </c>
      <c r="AM45" s="6">
        <f>'q-AreaHarv'!AM45+'q-PermP'!AM45*1000</f>
        <v>1178393</v>
      </c>
      <c r="AN45" s="6">
        <f>'q-AreaHarv'!AN45+'q-PermP'!AN45*1000</f>
        <v>1185224</v>
      </c>
      <c r="AO45" s="6">
        <f>'q-AreaHarv'!AO45+'q-PermP'!AO45*1000</f>
        <v>1181524</v>
      </c>
      <c r="AP45" s="6">
        <f>'q-AreaHarv'!AP45+'q-PermP'!AP45*1000</f>
        <v>1187823</v>
      </c>
      <c r="AQ45" s="6">
        <f>'q-AreaHarv'!AQ45+'q-PermP'!AQ45*1000</f>
        <v>1209875</v>
      </c>
      <c r="AR45" s="6">
        <f>'q-AreaHarv'!AR45+'q-PermP'!AR45*1000</f>
        <v>1202464</v>
      </c>
      <c r="AS45" s="6">
        <f>'q-AreaHarv'!AS45+'q-PermP'!AS45*1000</f>
        <v>1219775</v>
      </c>
      <c r="AT45" s="6">
        <f>'q-AreaHarv'!AT45+'q-PermP'!AT45*1000</f>
        <v>1203509</v>
      </c>
      <c r="AU45" s="6">
        <f>'q-AreaHarv'!AU45+'q-PermP'!AU45*1000</f>
        <v>1179439</v>
      </c>
      <c r="AV45" s="6">
        <f>'q-AreaHarv'!AV45+'q-PermP'!AV45*1000</f>
        <v>1194276</v>
      </c>
      <c r="AW45" s="6">
        <f>'q-AreaHarv'!AW45+'q-PermP'!AW45*1000</f>
        <v>1191433</v>
      </c>
      <c r="AX45" s="6">
        <f>'q-AreaHarv'!AX45+'q-PermP'!AX45*1000</f>
        <v>1178888</v>
      </c>
      <c r="AY45" s="6">
        <f>'q-AreaHarv'!AY45+'q-PermP'!AY45*1000</f>
        <v>1184142</v>
      </c>
      <c r="AZ45" s="6">
        <f>'q-AreaHarv'!AZ45+'q-PermP'!AZ45*1000</f>
        <v>1171738</v>
      </c>
      <c r="BA45" s="6">
        <f>'q-AreaHarv'!BA45+'q-PermP'!BA45*1000</f>
        <v>1170465</v>
      </c>
      <c r="BB45" s="6">
        <f>'q-AreaHarv'!BB45+'q-PermP'!BB45*1000</f>
        <v>1179169</v>
      </c>
      <c r="BC45" s="6">
        <f>'q-AreaHarv'!BC45+'q-PermP'!BC45*1000</f>
        <v>1178327</v>
      </c>
    </row>
    <row r="46" spans="1:55">
      <c r="A46">
        <f>VLOOKUP(C46,SelectCntr!$A$2:$C$52,3,0)</f>
        <v>2</v>
      </c>
      <c r="B46" s="6" t="str">
        <f>'q-AreaHarv'!B46</f>
        <v>Tanzania</v>
      </c>
      <c r="C46" s="6">
        <f>'q-AreaHarv'!C46</f>
        <v>215</v>
      </c>
      <c r="D46" s="6" t="str">
        <f>'q-AreaHarv'!D46</f>
        <v>Tanzania</v>
      </c>
      <c r="E46" s="69" t="s">
        <v>227</v>
      </c>
      <c r="F46" s="6" t="s">
        <v>228</v>
      </c>
      <c r="G46" s="6">
        <f>'q-AreaHarv'!G46+'q-PermP'!G46*1000</f>
        <v>23512581</v>
      </c>
      <c r="H46" s="6">
        <f>'q-AreaHarv'!H46+'q-PermP'!H46*1000</f>
        <v>23604215</v>
      </c>
      <c r="I46" s="6">
        <f>'q-AreaHarv'!I46+'q-PermP'!I46*1000</f>
        <v>23971977</v>
      </c>
      <c r="J46" s="6">
        <f>'q-AreaHarv'!J46+'q-PermP'!J46*1000</f>
        <v>23961653</v>
      </c>
      <c r="K46" s="6">
        <f>'q-AreaHarv'!K46+'q-PermP'!K46*1000</f>
        <v>24048965</v>
      </c>
      <c r="L46" s="6">
        <f>'q-AreaHarv'!L46+'q-PermP'!L46*1000</f>
        <v>26653668</v>
      </c>
      <c r="M46" s="6">
        <f>'q-AreaHarv'!M46+'q-PermP'!M46*1000</f>
        <v>26440236</v>
      </c>
      <c r="N46" s="6">
        <f>'q-AreaHarv'!N46+'q-PermP'!N46*1000</f>
        <v>26520110</v>
      </c>
      <c r="O46" s="6">
        <f>'q-AreaHarv'!O46+'q-PermP'!O46*1000</f>
        <v>26755522</v>
      </c>
      <c r="P46" s="6">
        <f>'q-AreaHarv'!P46+'q-PermP'!P46*1000</f>
        <v>26976437</v>
      </c>
      <c r="Q46" s="6">
        <f>'q-AreaHarv'!Q46+'q-PermP'!Q46*1000</f>
        <v>28775251</v>
      </c>
      <c r="R46" s="6">
        <f>'q-AreaHarv'!R46+'q-PermP'!R46*1000</f>
        <v>28907362</v>
      </c>
      <c r="S46" s="6">
        <f>'q-AreaHarv'!S46+'q-PermP'!S46*1000</f>
        <v>28997677</v>
      </c>
      <c r="T46" s="6">
        <f>'q-AreaHarv'!T46+'q-PermP'!T46*1000</f>
        <v>29112594</v>
      </c>
      <c r="U46" s="6">
        <f>'q-AreaHarv'!U46+'q-PermP'!U46*1000</f>
        <v>29076003</v>
      </c>
      <c r="V46" s="6">
        <f>'q-AreaHarv'!V46+'q-PermP'!V46*1000</f>
        <v>29523392</v>
      </c>
      <c r="W46" s="6">
        <f>'q-AreaHarv'!W46+'q-PermP'!W46*1000</f>
        <v>29793570</v>
      </c>
      <c r="X46" s="6">
        <f>'q-AreaHarv'!X46+'q-PermP'!X46*1000</f>
        <v>30115987</v>
      </c>
      <c r="Y46" s="6">
        <f>'q-AreaHarv'!Y46+'q-PermP'!Y46*1000</f>
        <v>29991725</v>
      </c>
      <c r="Z46" s="6">
        <f>'q-AreaHarv'!Z46+'q-PermP'!Z46*1000</f>
        <v>30150840</v>
      </c>
      <c r="AA46" s="6">
        <f>'q-AreaHarv'!AA46+'q-PermP'!AA46*1000</f>
        <v>30024652</v>
      </c>
      <c r="AB46" s="6">
        <f>'q-AreaHarv'!AB46+'q-PermP'!AB46*1000</f>
        <v>29401354</v>
      </c>
      <c r="AC46" s="6">
        <f>'q-AreaHarv'!AC46+'q-PermP'!AC46*1000</f>
        <v>29713177</v>
      </c>
      <c r="AD46" s="6">
        <f>'q-AreaHarv'!AD46+'q-PermP'!AD46*1000</f>
        <v>30114765</v>
      </c>
      <c r="AE46" s="6">
        <f>'q-AreaHarv'!AE46+'q-PermP'!AE46*1000</f>
        <v>30547330</v>
      </c>
      <c r="AF46" s="6">
        <f>'q-AreaHarv'!AF46+'q-PermP'!AF46*1000</f>
        <v>30901540</v>
      </c>
      <c r="AG46" s="6">
        <f>'q-AreaHarv'!AG46+'q-PermP'!AG46*1000</f>
        <v>30935750</v>
      </c>
      <c r="AH46" s="6">
        <f>'q-AreaHarv'!AH46+'q-PermP'!AH46*1000</f>
        <v>30649048</v>
      </c>
      <c r="AI46" s="6">
        <f>'q-AreaHarv'!AI46+'q-PermP'!AI46*1000</f>
        <v>31004249</v>
      </c>
      <c r="AJ46" s="6">
        <f>'q-AreaHarv'!AJ46+'q-PermP'!AJ46*1000</f>
        <v>30322052</v>
      </c>
      <c r="AK46" s="6">
        <f>'q-AreaHarv'!AK46+'q-PermP'!AK46*1000</f>
        <v>30947194</v>
      </c>
      <c r="AL46" s="6">
        <f>'q-AreaHarv'!AL46+'q-PermP'!AL46*1000</f>
        <v>30799661</v>
      </c>
      <c r="AM46" s="6">
        <f>'q-AreaHarv'!AM46+'q-PermP'!AM46*1000</f>
        <v>30835153</v>
      </c>
      <c r="AN46" s="6">
        <f>'q-AreaHarv'!AN46+'q-PermP'!AN46*1000</f>
        <v>29986501</v>
      </c>
      <c r="AO46" s="6">
        <f>'q-AreaHarv'!AO46+'q-PermP'!AO46*1000</f>
        <v>30263441</v>
      </c>
      <c r="AP46" s="6">
        <f>'q-AreaHarv'!AP46+'q-PermP'!AP46*1000</f>
        <v>30937920</v>
      </c>
      <c r="AQ46" s="6">
        <f>'q-AreaHarv'!AQ46+'q-PermP'!AQ46*1000</f>
        <v>31086955</v>
      </c>
      <c r="AR46" s="6">
        <f>'q-AreaHarv'!AR46+'q-PermP'!AR46*1000</f>
        <v>32030279</v>
      </c>
      <c r="AS46" s="6">
        <f>'q-AreaHarv'!AS46+'q-PermP'!AS46*1000</f>
        <v>30506124</v>
      </c>
      <c r="AT46" s="6">
        <f>'q-AreaHarv'!AT46+'q-PermP'!AT46*1000</f>
        <v>31198619</v>
      </c>
      <c r="AU46" s="6">
        <f>'q-AreaHarv'!AU46+'q-PermP'!AU46*1000</f>
        <v>31329465</v>
      </c>
      <c r="AV46" s="6">
        <f>'q-AreaHarv'!AV46+'q-PermP'!AV46*1000</f>
        <v>32939009</v>
      </c>
      <c r="AW46" s="6">
        <f>'q-AreaHarv'!AW46+'q-PermP'!AW46*1000</f>
        <v>34142010</v>
      </c>
      <c r="AX46" s="6">
        <f>'q-AreaHarv'!AX46+'q-PermP'!AX46*1000</f>
        <v>34675292</v>
      </c>
      <c r="AY46" s="6">
        <f>'q-AreaHarv'!AY46+'q-PermP'!AY46*1000</f>
        <v>35074148</v>
      </c>
      <c r="AZ46" s="6">
        <f>'q-AreaHarv'!AZ46+'q-PermP'!AZ46*1000</f>
        <v>34832237</v>
      </c>
      <c r="BA46" s="6">
        <f>'q-AreaHarv'!BA46+'q-PermP'!BA46*1000</f>
        <v>34633032</v>
      </c>
      <c r="BB46" s="6">
        <f>'q-AreaHarv'!BB46+'q-PermP'!BB46*1000</f>
        <v>35230059</v>
      </c>
      <c r="BC46" s="6">
        <f>'q-AreaHarv'!BC46+'q-PermP'!BC46*1000</f>
        <v>36313259</v>
      </c>
    </row>
    <row r="47" spans="1:55">
      <c r="A47">
        <f>VLOOKUP(C47,SelectCntr!$A$2:$C$52,3,0)</f>
        <v>1</v>
      </c>
      <c r="B47" s="6" t="str">
        <f>'q-AreaHarv'!B47</f>
        <v>Togo</v>
      </c>
      <c r="C47" s="6">
        <f>'q-AreaHarv'!C47</f>
        <v>217</v>
      </c>
      <c r="D47" s="6" t="str">
        <f>'q-AreaHarv'!D47</f>
        <v>Togo</v>
      </c>
      <c r="E47" s="69" t="s">
        <v>227</v>
      </c>
      <c r="F47" s="6" t="s">
        <v>228</v>
      </c>
      <c r="G47" s="6">
        <f>'q-AreaHarv'!G47+'q-PermP'!G47*1000</f>
        <v>1854933</v>
      </c>
      <c r="H47" s="6">
        <f>'q-AreaHarv'!H47+'q-PermP'!H47*1000</f>
        <v>1872797</v>
      </c>
      <c r="I47" s="6">
        <f>'q-AreaHarv'!I47+'q-PermP'!I47*1000</f>
        <v>1939920</v>
      </c>
      <c r="J47" s="6">
        <f>'q-AreaHarv'!J47+'q-PermP'!J47*1000</f>
        <v>1983690</v>
      </c>
      <c r="K47" s="6">
        <f>'q-AreaHarv'!K47+'q-PermP'!K47*1000</f>
        <v>2051837</v>
      </c>
      <c r="L47" s="6">
        <f>'q-AreaHarv'!L47+'q-PermP'!L47*1000</f>
        <v>2170142</v>
      </c>
      <c r="M47" s="6">
        <f>'q-AreaHarv'!M47+'q-PermP'!M47*1000</f>
        <v>2074979</v>
      </c>
      <c r="N47" s="6">
        <f>'q-AreaHarv'!N47+'q-PermP'!N47*1000</f>
        <v>1980997</v>
      </c>
      <c r="O47" s="6">
        <f>'q-AreaHarv'!O47+'q-PermP'!O47*1000</f>
        <v>1857625</v>
      </c>
      <c r="P47" s="6">
        <f>'q-AreaHarv'!P47+'q-PermP'!P47*1000</f>
        <v>1936010</v>
      </c>
      <c r="Q47" s="6">
        <f>'q-AreaHarv'!Q47+'q-PermP'!Q47*1000</f>
        <v>1709545</v>
      </c>
      <c r="R47" s="6">
        <f>'q-AreaHarv'!R47+'q-PermP'!R47*1000</f>
        <v>1550410</v>
      </c>
      <c r="S47" s="6">
        <f>'q-AreaHarv'!S47+'q-PermP'!S47*1000</f>
        <v>1585730</v>
      </c>
      <c r="T47" s="6">
        <f>'q-AreaHarv'!T47+'q-PermP'!T47*1000</f>
        <v>1540043</v>
      </c>
      <c r="U47" s="6">
        <f>'q-AreaHarv'!U47+'q-PermP'!U47*1000</f>
        <v>1549455</v>
      </c>
      <c r="V47" s="6">
        <f>'q-AreaHarv'!V47+'q-PermP'!V47*1000</f>
        <v>1575170</v>
      </c>
      <c r="W47" s="6">
        <f>'q-AreaHarv'!W47+'q-PermP'!W47*1000</f>
        <v>1597358</v>
      </c>
      <c r="X47" s="6">
        <f>'q-AreaHarv'!X47+'q-PermP'!X47*1000</f>
        <v>1636300</v>
      </c>
      <c r="Y47" s="6">
        <f>'q-AreaHarv'!Y47+'q-PermP'!Y47*1000</f>
        <v>1766759</v>
      </c>
      <c r="Z47" s="6">
        <f>'q-AreaHarv'!Z47+'q-PermP'!Z47*1000</f>
        <v>1866076</v>
      </c>
      <c r="AA47" s="6">
        <f>'q-AreaHarv'!AA47+'q-PermP'!AA47*1000</f>
        <v>1808874</v>
      </c>
      <c r="AB47" s="6">
        <f>'q-AreaHarv'!AB47+'q-PermP'!AB47*1000</f>
        <v>1821130</v>
      </c>
      <c r="AC47" s="6">
        <f>'q-AreaHarv'!AC47+'q-PermP'!AC47*1000</f>
        <v>1847400</v>
      </c>
      <c r="AD47" s="6">
        <f>'q-AreaHarv'!AD47+'q-PermP'!AD47*1000</f>
        <v>1936200</v>
      </c>
      <c r="AE47" s="6">
        <f>'q-AreaHarv'!AE47+'q-PermP'!AE47*1000</f>
        <v>1902170</v>
      </c>
      <c r="AF47" s="6">
        <f>'q-AreaHarv'!AF47+'q-PermP'!AF47*1000</f>
        <v>1940338</v>
      </c>
      <c r="AG47" s="6">
        <f>'q-AreaHarv'!AG47+'q-PermP'!AG47*1000</f>
        <v>1974087</v>
      </c>
      <c r="AH47" s="6">
        <f>'q-AreaHarv'!AH47+'q-PermP'!AH47*1000</f>
        <v>2068135</v>
      </c>
      <c r="AI47" s="6">
        <f>'q-AreaHarv'!AI47+'q-PermP'!AI47*1000</f>
        <v>2098144</v>
      </c>
      <c r="AJ47" s="6">
        <f>'q-AreaHarv'!AJ47+'q-PermP'!AJ47*1000</f>
        <v>2160472</v>
      </c>
      <c r="AK47" s="6">
        <f>'q-AreaHarv'!AK47+'q-PermP'!AK47*1000</f>
        <v>2066926</v>
      </c>
      <c r="AL47" s="6">
        <f>'q-AreaHarv'!AL47+'q-PermP'!AL47*1000</f>
        <v>2053962</v>
      </c>
      <c r="AM47" s="6">
        <f>'q-AreaHarv'!AM47+'q-PermP'!AM47*1000</f>
        <v>2325389</v>
      </c>
      <c r="AN47" s="6">
        <f>'q-AreaHarv'!AN47+'q-PermP'!AN47*1000</f>
        <v>2391024</v>
      </c>
      <c r="AO47" s="6">
        <f>'q-AreaHarv'!AO47+'q-PermP'!AO47*1000</f>
        <v>2329460</v>
      </c>
      <c r="AP47" s="6">
        <f>'q-AreaHarv'!AP47+'q-PermP'!AP47*1000</f>
        <v>2595934</v>
      </c>
      <c r="AQ47" s="6">
        <f>'q-AreaHarv'!AQ47+'q-PermP'!AQ47*1000</f>
        <v>2506595</v>
      </c>
      <c r="AR47" s="6">
        <f>'q-AreaHarv'!AR47+'q-PermP'!AR47*1000</f>
        <v>2523445</v>
      </c>
      <c r="AS47" s="6">
        <f>'q-AreaHarv'!AS47+'q-PermP'!AS47*1000</f>
        <v>2440223</v>
      </c>
      <c r="AT47" s="6">
        <f>'q-AreaHarv'!AT47+'q-PermP'!AT47*1000</f>
        <v>2424872</v>
      </c>
      <c r="AU47" s="6">
        <f>'q-AreaHarv'!AU47+'q-PermP'!AU47*1000</f>
        <v>2405335</v>
      </c>
      <c r="AV47" s="6">
        <f>'q-AreaHarv'!AV47+'q-PermP'!AV47*1000</f>
        <v>2429577</v>
      </c>
      <c r="AW47" s="6">
        <f>'q-AreaHarv'!AW47+'q-PermP'!AW47*1000</f>
        <v>2438195</v>
      </c>
      <c r="AX47" s="6">
        <f>'q-AreaHarv'!AX47+'q-PermP'!AX47*1000</f>
        <v>2494420</v>
      </c>
      <c r="AY47" s="6">
        <f>'q-AreaHarv'!AY47+'q-PermP'!AY47*1000</f>
        <v>2461888</v>
      </c>
      <c r="AZ47" s="6">
        <f>'q-AreaHarv'!AZ47+'q-PermP'!AZ47*1000</f>
        <v>2525187</v>
      </c>
      <c r="BA47" s="6">
        <f>'q-AreaHarv'!BA47+'q-PermP'!BA47*1000</f>
        <v>2515311</v>
      </c>
      <c r="BB47" s="6">
        <f>'q-AreaHarv'!BB47+'q-PermP'!BB47*1000</f>
        <v>2596852</v>
      </c>
      <c r="BC47" s="6">
        <f>'q-AreaHarv'!BC47+'q-PermP'!BC47*1000</f>
        <v>2389916</v>
      </c>
    </row>
    <row r="48" spans="1:55">
      <c r="A48">
        <f>VLOOKUP(C48,SelectCntr!$A$2:$C$52,3,0)</f>
        <v>2</v>
      </c>
      <c r="B48" s="6" t="str">
        <f>'q-AreaHarv'!B48</f>
        <v>Uganda</v>
      </c>
      <c r="C48" s="6">
        <f>'q-AreaHarv'!C48</f>
        <v>226</v>
      </c>
      <c r="D48" s="6" t="str">
        <f>'q-AreaHarv'!D48</f>
        <v>Uganda</v>
      </c>
      <c r="E48" s="69" t="s">
        <v>227</v>
      </c>
      <c r="F48" s="6" t="s">
        <v>228</v>
      </c>
      <c r="G48" s="6">
        <f>'q-AreaHarv'!G48+'q-PermP'!G48*1000</f>
        <v>8919109</v>
      </c>
      <c r="H48" s="6">
        <f>'q-AreaHarv'!H48+'q-PermP'!H48*1000</f>
        <v>8790556</v>
      </c>
      <c r="I48" s="6">
        <f>'q-AreaHarv'!I48+'q-PermP'!I48*1000</f>
        <v>8983421</v>
      </c>
      <c r="J48" s="6">
        <f>'q-AreaHarv'!J48+'q-PermP'!J48*1000</f>
        <v>9166113</v>
      </c>
      <c r="K48" s="6">
        <f>'q-AreaHarv'!K48+'q-PermP'!K48*1000</f>
        <v>9168783</v>
      </c>
      <c r="L48" s="6">
        <f>'q-AreaHarv'!L48+'q-PermP'!L48*1000</f>
        <v>9053479</v>
      </c>
      <c r="M48" s="6">
        <f>'q-AreaHarv'!M48+'q-PermP'!M48*1000</f>
        <v>9306195</v>
      </c>
      <c r="N48" s="6">
        <f>'q-AreaHarv'!N48+'q-PermP'!N48*1000</f>
        <v>9438334</v>
      </c>
      <c r="O48" s="6">
        <f>'q-AreaHarv'!O48+'q-PermP'!O48*1000</f>
        <v>9774624</v>
      </c>
      <c r="P48" s="6">
        <f>'q-AreaHarv'!P48+'q-PermP'!P48*1000</f>
        <v>10235126</v>
      </c>
      <c r="Q48" s="6">
        <f>'q-AreaHarv'!Q48+'q-PermP'!Q48*1000</f>
        <v>10798540</v>
      </c>
      <c r="R48" s="6">
        <f>'q-AreaHarv'!R48+'q-PermP'!R48*1000</f>
        <v>10609890</v>
      </c>
      <c r="S48" s="6">
        <f>'q-AreaHarv'!S48+'q-PermP'!S48*1000</f>
        <v>10570340</v>
      </c>
      <c r="T48" s="6">
        <f>'q-AreaHarv'!T48+'q-PermP'!T48*1000</f>
        <v>10306780</v>
      </c>
      <c r="U48" s="6">
        <f>'q-AreaHarv'!U48+'q-PermP'!U48*1000</f>
        <v>10563093</v>
      </c>
      <c r="V48" s="6">
        <f>'q-AreaHarv'!V48+'q-PermP'!V48*1000</f>
        <v>10615998</v>
      </c>
      <c r="W48" s="6">
        <f>'q-AreaHarv'!W48+'q-PermP'!W48*1000</f>
        <v>10331512</v>
      </c>
      <c r="X48" s="6">
        <f>'q-AreaHarv'!X48+'q-PermP'!X48*1000</f>
        <v>10719650</v>
      </c>
      <c r="Y48" s="6">
        <f>'q-AreaHarv'!Y48+'q-PermP'!Y48*1000</f>
        <v>9053900</v>
      </c>
      <c r="Z48" s="6">
        <f>'q-AreaHarv'!Z48+'q-PermP'!Z48*1000</f>
        <v>8697000</v>
      </c>
      <c r="AA48" s="6">
        <f>'q-AreaHarv'!AA48+'q-PermP'!AA48*1000</f>
        <v>8769600</v>
      </c>
      <c r="AB48" s="6">
        <f>'q-AreaHarv'!AB48+'q-PermP'!AB48*1000</f>
        <v>9055150</v>
      </c>
      <c r="AC48" s="6">
        <f>'q-AreaHarv'!AC48+'q-PermP'!AC48*1000</f>
        <v>9307950</v>
      </c>
      <c r="AD48" s="6">
        <f>'q-AreaHarv'!AD48+'q-PermP'!AD48*1000</f>
        <v>9340950</v>
      </c>
      <c r="AE48" s="6">
        <f>'q-AreaHarv'!AE48+'q-PermP'!AE48*1000</f>
        <v>8994040</v>
      </c>
      <c r="AF48" s="6">
        <f>'q-AreaHarv'!AF48+'q-PermP'!AF48*1000</f>
        <v>9446785</v>
      </c>
      <c r="AG48" s="6">
        <f>'q-AreaHarv'!AG48+'q-PermP'!AG48*1000</f>
        <v>9341370</v>
      </c>
      <c r="AH48" s="6">
        <f>'q-AreaHarv'!AH48+'q-PermP'!AH48*1000</f>
        <v>9617040</v>
      </c>
      <c r="AI48" s="6">
        <f>'q-AreaHarv'!AI48+'q-PermP'!AI48*1000</f>
        <v>9854948</v>
      </c>
      <c r="AJ48" s="6">
        <f>'q-AreaHarv'!AJ48+'q-PermP'!AJ48*1000</f>
        <v>10045469</v>
      </c>
      <c r="AK48" s="6">
        <f>'q-AreaHarv'!AK48+'q-PermP'!AK48*1000</f>
        <v>10233086</v>
      </c>
      <c r="AL48" s="6">
        <f>'q-AreaHarv'!AL48+'q-PermP'!AL48*1000</f>
        <v>10377029</v>
      </c>
      <c r="AM48" s="6">
        <f>'q-AreaHarv'!AM48+'q-PermP'!AM48*1000</f>
        <v>10482070</v>
      </c>
      <c r="AN48" s="6">
        <f>'q-AreaHarv'!AN48+'q-PermP'!AN48*1000</f>
        <v>10579833</v>
      </c>
      <c r="AO48" s="6">
        <f>'q-AreaHarv'!AO48+'q-PermP'!AO48*1000</f>
        <v>10678740</v>
      </c>
      <c r="AP48" s="6">
        <f>'q-AreaHarv'!AP48+'q-PermP'!AP48*1000</f>
        <v>10815857</v>
      </c>
      <c r="AQ48" s="6">
        <f>'q-AreaHarv'!AQ48+'q-PermP'!AQ48*1000</f>
        <v>10903295</v>
      </c>
      <c r="AR48" s="6">
        <f>'q-AreaHarv'!AR48+'q-PermP'!AR48*1000</f>
        <v>11059689</v>
      </c>
      <c r="AS48" s="6">
        <f>'q-AreaHarv'!AS48+'q-PermP'!AS48*1000</f>
        <v>11242937</v>
      </c>
      <c r="AT48" s="6">
        <f>'q-AreaHarv'!AT48+'q-PermP'!AT48*1000</f>
        <v>11460030</v>
      </c>
      <c r="AU48" s="6">
        <f>'q-AreaHarv'!AU48+'q-PermP'!AU48*1000</f>
        <v>11573384</v>
      </c>
      <c r="AV48" s="6">
        <f>'q-AreaHarv'!AV48+'q-PermP'!AV48*1000</f>
        <v>11699565</v>
      </c>
      <c r="AW48" s="6">
        <f>'q-AreaHarv'!AW48+'q-PermP'!AW48*1000</f>
        <v>11975648</v>
      </c>
      <c r="AX48" s="6">
        <f>'q-AreaHarv'!AX48+'q-PermP'!AX48*1000</f>
        <v>12059248</v>
      </c>
      <c r="AY48" s="6">
        <f>'q-AreaHarv'!AY48+'q-PermP'!AY48*1000</f>
        <v>12078467</v>
      </c>
      <c r="AZ48" s="6">
        <f>'q-AreaHarv'!AZ48+'q-PermP'!AZ48*1000</f>
        <v>12160824</v>
      </c>
      <c r="BA48" s="6">
        <f>'q-AreaHarv'!BA48+'q-PermP'!BA48*1000</f>
        <v>12329747</v>
      </c>
      <c r="BB48" s="6">
        <f>'q-AreaHarv'!BB48+'q-PermP'!BB48*1000</f>
        <v>12562560</v>
      </c>
      <c r="BC48" s="6">
        <f>'q-AreaHarv'!BC48+'q-PermP'!BC48*1000</f>
        <v>12662896</v>
      </c>
    </row>
    <row r="49" spans="1:55">
      <c r="A49">
        <f>VLOOKUP(C49,SelectCntr!$A$2:$C$52,3,0)</f>
        <v>1</v>
      </c>
      <c r="B49" s="6" t="str">
        <f>'q-AreaHarv'!B49</f>
        <v>Burkina Faso</v>
      </c>
      <c r="C49" s="6">
        <f>'q-AreaHarv'!C49</f>
        <v>233</v>
      </c>
      <c r="D49" s="6" t="str">
        <f>'q-AreaHarv'!D49</f>
        <v>Burkina Faso</v>
      </c>
      <c r="E49" s="69" t="s">
        <v>227</v>
      </c>
      <c r="F49" s="6" t="s">
        <v>228</v>
      </c>
      <c r="G49" s="6">
        <f>'q-AreaHarv'!G49+'q-PermP'!G49*1000</f>
        <v>8211609</v>
      </c>
      <c r="H49" s="6">
        <f>'q-AreaHarv'!H49+'q-PermP'!H49*1000</f>
        <v>8368583</v>
      </c>
      <c r="I49" s="6">
        <f>'q-AreaHarv'!I49+'q-PermP'!I49*1000</f>
        <v>8422238</v>
      </c>
      <c r="J49" s="6">
        <f>'q-AreaHarv'!J49+'q-PermP'!J49*1000</f>
        <v>8485140</v>
      </c>
      <c r="K49" s="6">
        <f>'q-AreaHarv'!K49+'q-PermP'!K49*1000</f>
        <v>8495011</v>
      </c>
      <c r="L49" s="6">
        <f>'q-AreaHarv'!L49+'q-PermP'!L49*1000</f>
        <v>8571103</v>
      </c>
      <c r="M49" s="6">
        <f>'q-AreaHarv'!M49+'q-PermP'!M49*1000</f>
        <v>8865041</v>
      </c>
      <c r="N49" s="6">
        <f>'q-AreaHarv'!N49+'q-PermP'!N49*1000</f>
        <v>8337290</v>
      </c>
      <c r="O49" s="6">
        <f>'q-AreaHarv'!O49+'q-PermP'!O49*1000</f>
        <v>8733985</v>
      </c>
      <c r="P49" s="6">
        <f>'q-AreaHarv'!P49+'q-PermP'!P49*1000</f>
        <v>8665989</v>
      </c>
      <c r="Q49" s="6">
        <f>'q-AreaHarv'!Q49+'q-PermP'!Q49*1000</f>
        <v>8538143</v>
      </c>
      <c r="R49" s="6">
        <f>'q-AreaHarv'!R49+'q-PermP'!R49*1000</f>
        <v>8428350</v>
      </c>
      <c r="S49" s="6">
        <f>'q-AreaHarv'!S49+'q-PermP'!S49*1000</f>
        <v>8465539</v>
      </c>
      <c r="T49" s="6">
        <f>'q-AreaHarv'!T49+'q-PermP'!T49*1000</f>
        <v>8851830</v>
      </c>
      <c r="U49" s="6">
        <f>'q-AreaHarv'!U49+'q-PermP'!U49*1000</f>
        <v>8909503</v>
      </c>
      <c r="V49" s="6">
        <f>'q-AreaHarv'!V49+'q-PermP'!V49*1000</f>
        <v>8611848</v>
      </c>
      <c r="W49" s="6">
        <f>'q-AreaHarv'!W49+'q-PermP'!W49*1000</f>
        <v>8733201</v>
      </c>
      <c r="X49" s="6">
        <f>'q-AreaHarv'!X49+'q-PermP'!X49*1000</f>
        <v>8676864</v>
      </c>
      <c r="Y49" s="6">
        <f>'q-AreaHarv'!Y49+'q-PermP'!Y49*1000</f>
        <v>8693779</v>
      </c>
      <c r="Z49" s="6">
        <f>'q-AreaHarv'!Z49+'q-PermP'!Z49*1000</f>
        <v>8426927</v>
      </c>
      <c r="AA49" s="6">
        <f>'q-AreaHarv'!AA49+'q-PermP'!AA49*1000</f>
        <v>8856586</v>
      </c>
      <c r="AB49" s="6">
        <f>'q-AreaHarv'!AB49+'q-PermP'!AB49*1000</f>
        <v>8794346</v>
      </c>
      <c r="AC49" s="6">
        <f>'q-AreaHarv'!AC49+'q-PermP'!AC49*1000</f>
        <v>8804163</v>
      </c>
      <c r="AD49" s="6">
        <f>'q-AreaHarv'!AD49+'q-PermP'!AD49*1000</f>
        <v>8460384</v>
      </c>
      <c r="AE49" s="6">
        <f>'q-AreaHarv'!AE49+'q-PermP'!AE49*1000</f>
        <v>9085277</v>
      </c>
      <c r="AF49" s="6">
        <f>'q-AreaHarv'!AF49+'q-PermP'!AF49*1000</f>
        <v>9691913</v>
      </c>
      <c r="AG49" s="6">
        <f>'q-AreaHarv'!AG49+'q-PermP'!AG49*1000</f>
        <v>9510119</v>
      </c>
      <c r="AH49" s="6">
        <f>'q-AreaHarv'!AH49+'q-PermP'!AH49*1000</f>
        <v>9988133</v>
      </c>
      <c r="AI49" s="6">
        <f>'q-AreaHarv'!AI49+'q-PermP'!AI49*1000</f>
        <v>9913933</v>
      </c>
      <c r="AJ49" s="6">
        <f>'q-AreaHarv'!AJ49+'q-PermP'!AJ49*1000</f>
        <v>9452414</v>
      </c>
      <c r="AK49" s="6">
        <f>'q-AreaHarv'!AK49+'q-PermP'!AK49*1000</f>
        <v>10004642</v>
      </c>
      <c r="AL49" s="6">
        <f>'q-AreaHarv'!AL49+'q-PermP'!AL49*1000</f>
        <v>10042803</v>
      </c>
      <c r="AM49" s="6">
        <f>'q-AreaHarv'!AM49+'q-PermP'!AM49*1000</f>
        <v>9752935</v>
      </c>
      <c r="AN49" s="6">
        <f>'q-AreaHarv'!AN49+'q-PermP'!AN49*1000</f>
        <v>9906607</v>
      </c>
      <c r="AO49" s="6">
        <f>'q-AreaHarv'!AO49+'q-PermP'!AO49*1000</f>
        <v>9788544</v>
      </c>
      <c r="AP49" s="6">
        <f>'q-AreaHarv'!AP49+'q-PermP'!AP49*1000</f>
        <v>9916187</v>
      </c>
      <c r="AQ49" s="6">
        <f>'q-AreaHarv'!AQ49+'q-PermP'!AQ49*1000</f>
        <v>9997833</v>
      </c>
      <c r="AR49" s="6">
        <f>'q-AreaHarv'!AR49+'q-PermP'!AR49*1000</f>
        <v>10406396</v>
      </c>
      <c r="AS49" s="6">
        <f>'q-AreaHarv'!AS49+'q-PermP'!AS49*1000</f>
        <v>10279718</v>
      </c>
      <c r="AT49" s="6">
        <f>'q-AreaHarv'!AT49+'q-PermP'!AT49*1000</f>
        <v>9595494</v>
      </c>
      <c r="AU49" s="6">
        <f>'q-AreaHarv'!AU49+'q-PermP'!AU49*1000</f>
        <v>10960004</v>
      </c>
      <c r="AV49" s="6">
        <f>'q-AreaHarv'!AV49+'q-PermP'!AV49*1000</f>
        <v>11014788</v>
      </c>
      <c r="AW49" s="6">
        <f>'q-AreaHarv'!AW49+'q-PermP'!AW49*1000</f>
        <v>11642445</v>
      </c>
      <c r="AX49" s="6">
        <f>'q-AreaHarv'!AX49+'q-PermP'!AX49*1000</f>
        <v>10799302</v>
      </c>
      <c r="AY49" s="6">
        <f>'q-AreaHarv'!AY49+'q-PermP'!AY49*1000</f>
        <v>11354884</v>
      </c>
      <c r="AZ49" s="6">
        <f>'q-AreaHarv'!AZ49+'q-PermP'!AZ49*1000</f>
        <v>11139134</v>
      </c>
      <c r="BA49" s="6">
        <f>'q-AreaHarv'!BA49+'q-PermP'!BA49*1000</f>
        <v>10892269</v>
      </c>
      <c r="BB49" s="6">
        <f>'q-AreaHarv'!BB49+'q-PermP'!BB49*1000</f>
        <v>12023101</v>
      </c>
      <c r="BC49" s="6">
        <f>'q-AreaHarv'!BC49+'q-PermP'!BC49*1000</f>
        <v>11452433</v>
      </c>
    </row>
    <row r="50" spans="1:55">
      <c r="A50">
        <f>VLOOKUP(C50,SelectCntr!$A$2:$C$52,3,0)</f>
        <v>2</v>
      </c>
      <c r="B50" s="6" t="str">
        <f>'q-AreaHarv'!B50</f>
        <v>Ethiopia</v>
      </c>
      <c r="C50" s="6">
        <f>'q-AreaHarv'!C50</f>
        <v>238</v>
      </c>
      <c r="D50" s="6" t="str">
        <f>'q-AreaHarv'!D50</f>
        <v>Ethiopia</v>
      </c>
      <c r="E50" s="69" t="s">
        <v>227</v>
      </c>
      <c r="F50" s="6" t="s">
        <v>228</v>
      </c>
      <c r="G50" s="6">
        <f>'q-AreaHarv'!G50+'q-PermP'!G50*1000</f>
        <v>0</v>
      </c>
      <c r="H50" s="6">
        <f>'q-AreaHarv'!H50+'q-PermP'!H50*1000</f>
        <v>0</v>
      </c>
      <c r="I50" s="6">
        <f>'q-AreaHarv'!I50+'q-PermP'!I50*1000</f>
        <v>0</v>
      </c>
      <c r="J50" s="6">
        <f>'q-AreaHarv'!J50+'q-PermP'!J50*1000</f>
        <v>0</v>
      </c>
      <c r="K50" s="6">
        <f>'q-AreaHarv'!K50+'q-PermP'!K50*1000</f>
        <v>0</v>
      </c>
      <c r="L50" s="6">
        <f>'q-AreaHarv'!L50+'q-PermP'!L50*1000</f>
        <v>0</v>
      </c>
      <c r="M50" s="6">
        <f>'q-AreaHarv'!M50+'q-PermP'!M50*1000</f>
        <v>0</v>
      </c>
      <c r="N50" s="6">
        <f>'q-AreaHarv'!N50+'q-PermP'!N50*1000</f>
        <v>0</v>
      </c>
      <c r="O50" s="6">
        <f>'q-AreaHarv'!O50+'q-PermP'!O50*1000</f>
        <v>0</v>
      </c>
      <c r="P50" s="6">
        <f>'q-AreaHarv'!P50+'q-PermP'!P50*1000</f>
        <v>0</v>
      </c>
      <c r="Q50" s="6">
        <f>'q-AreaHarv'!Q50+'q-PermP'!Q50*1000</f>
        <v>0</v>
      </c>
      <c r="R50" s="6">
        <f>'q-AreaHarv'!R50+'q-PermP'!R50*1000</f>
        <v>0</v>
      </c>
      <c r="S50" s="6">
        <f>'q-AreaHarv'!S50+'q-PermP'!S50*1000</f>
        <v>0</v>
      </c>
      <c r="T50" s="6">
        <f>'q-AreaHarv'!T50+'q-PermP'!T50*1000</f>
        <v>0</v>
      </c>
      <c r="U50" s="6">
        <f>'q-AreaHarv'!U50+'q-PermP'!U50*1000</f>
        <v>0</v>
      </c>
      <c r="V50" s="6">
        <f>'q-AreaHarv'!V50+'q-PermP'!V50*1000</f>
        <v>0</v>
      </c>
      <c r="W50" s="6">
        <f>'q-AreaHarv'!W50+'q-PermP'!W50*1000</f>
        <v>0</v>
      </c>
      <c r="X50" s="6">
        <f>'q-AreaHarv'!X50+'q-PermP'!X50*1000</f>
        <v>0</v>
      </c>
      <c r="Y50" s="6">
        <f>'q-AreaHarv'!Y50+'q-PermP'!Y50*1000</f>
        <v>0</v>
      </c>
      <c r="Z50" s="6">
        <f>'q-AreaHarv'!Z50+'q-PermP'!Z50*1000</f>
        <v>0</v>
      </c>
      <c r="AA50" s="6">
        <f>'q-AreaHarv'!AA50+'q-PermP'!AA50*1000</f>
        <v>0</v>
      </c>
      <c r="AB50" s="6">
        <f>'q-AreaHarv'!AB50+'q-PermP'!AB50*1000</f>
        <v>0</v>
      </c>
      <c r="AC50" s="6">
        <f>'q-AreaHarv'!AC50+'q-PermP'!AC50*1000</f>
        <v>0</v>
      </c>
      <c r="AD50" s="6">
        <f>'q-AreaHarv'!AD50+'q-PermP'!AD50*1000</f>
        <v>0</v>
      </c>
      <c r="AE50" s="6">
        <f>'q-AreaHarv'!AE50+'q-PermP'!AE50*1000</f>
        <v>0</v>
      </c>
      <c r="AF50" s="6">
        <f>'q-AreaHarv'!AF50+'q-PermP'!AF50*1000</f>
        <v>0</v>
      </c>
      <c r="AG50" s="6">
        <f>'q-AreaHarv'!AG50+'q-PermP'!AG50*1000</f>
        <v>0</v>
      </c>
      <c r="AH50" s="6">
        <f>'q-AreaHarv'!AH50+'q-PermP'!AH50*1000</f>
        <v>0</v>
      </c>
      <c r="AI50" s="6">
        <f>'q-AreaHarv'!AI50+'q-PermP'!AI50*1000</f>
        <v>0</v>
      </c>
      <c r="AJ50" s="6">
        <f>'q-AreaHarv'!AJ50+'q-PermP'!AJ50*1000</f>
        <v>0</v>
      </c>
      <c r="AK50" s="6">
        <f>'q-AreaHarv'!AK50+'q-PermP'!AK50*1000</f>
        <v>0</v>
      </c>
      <c r="AL50" s="6">
        <f>'q-AreaHarv'!AL50+'q-PermP'!AL50*1000</f>
        <v>0</v>
      </c>
      <c r="AM50" s="6">
        <f>'q-AreaHarv'!AM50+'q-PermP'!AM50*1000</f>
        <v>26808938</v>
      </c>
      <c r="AN50" s="6">
        <f>'q-AreaHarv'!AN50+'q-PermP'!AN50*1000</f>
        <v>28289165</v>
      </c>
      <c r="AO50" s="6">
        <f>'q-AreaHarv'!AO50+'q-PermP'!AO50*1000</f>
        <v>29550251</v>
      </c>
      <c r="AP50" s="6">
        <f>'q-AreaHarv'!AP50+'q-PermP'!AP50*1000</f>
        <v>30893214</v>
      </c>
      <c r="AQ50" s="6">
        <f>'q-AreaHarv'!AQ50+'q-PermP'!AQ50*1000</f>
        <v>30525464</v>
      </c>
      <c r="AR50" s="6">
        <f>'q-AreaHarv'!AR50+'q-PermP'!AR50*1000</f>
        <v>29505274</v>
      </c>
      <c r="AS50" s="6">
        <f>'q-AreaHarv'!AS50+'q-PermP'!AS50*1000</f>
        <v>30769605</v>
      </c>
      <c r="AT50" s="6">
        <f>'q-AreaHarv'!AT50+'q-PermP'!AT50*1000</f>
        <v>30572708</v>
      </c>
      <c r="AU50" s="6">
        <f>'q-AreaHarv'!AU50+'q-PermP'!AU50*1000</f>
        <v>31910766</v>
      </c>
      <c r="AV50" s="6">
        <f>'q-AreaHarv'!AV50+'q-PermP'!AV50*1000</f>
        <v>30209684</v>
      </c>
      <c r="AW50" s="6">
        <f>'q-AreaHarv'!AW50+'q-PermP'!AW50*1000</f>
        <v>32193816</v>
      </c>
      <c r="AX50" s="6">
        <f>'q-AreaHarv'!AX50+'q-PermP'!AX50*1000</f>
        <v>33338446</v>
      </c>
      <c r="AY50" s="6">
        <f>'q-AreaHarv'!AY50+'q-PermP'!AY50*1000</f>
        <v>34142885</v>
      </c>
      <c r="AZ50" s="6">
        <f>'q-AreaHarv'!AZ50+'q-PermP'!AZ50*1000</f>
        <v>32404204</v>
      </c>
      <c r="BA50" s="6">
        <f>'q-AreaHarv'!BA50+'q-PermP'!BA50*1000</f>
        <v>33097011</v>
      </c>
      <c r="BB50" s="6">
        <f>'q-AreaHarv'!BB50+'q-PermP'!BB50*1000</f>
        <v>33783543</v>
      </c>
      <c r="BC50" s="6">
        <f>'q-AreaHarv'!BC50+'q-PermP'!BC50*1000</f>
        <v>34207922</v>
      </c>
    </row>
    <row r="51" spans="1:55">
      <c r="A51">
        <f>VLOOKUP(C51,SelectCntr!$A$2:$C$52,3,0)</f>
        <v>2</v>
      </c>
      <c r="B51" s="6" t="str">
        <f>'q-AreaHarv'!B51</f>
        <v>Congo, Dem R</v>
      </c>
      <c r="C51" s="6">
        <f>'q-AreaHarv'!C51</f>
        <v>250</v>
      </c>
      <c r="D51" s="6" t="str">
        <f>'q-AreaHarv'!D51</f>
        <v>Congo, Dem R</v>
      </c>
      <c r="E51" s="69" t="s">
        <v>227</v>
      </c>
      <c r="F51" s="6" t="s">
        <v>228</v>
      </c>
      <c r="G51" s="6">
        <f>'q-AreaHarv'!G51+'q-PermP'!G51*1000</f>
        <v>18669088</v>
      </c>
      <c r="H51" s="6">
        <f>'q-AreaHarv'!H51+'q-PermP'!H51*1000</f>
        <v>18687213</v>
      </c>
      <c r="I51" s="6">
        <f>'q-AreaHarv'!I51+'q-PermP'!I51*1000</f>
        <v>18635350</v>
      </c>
      <c r="J51" s="6">
        <f>'q-AreaHarv'!J51+'q-PermP'!J51*1000</f>
        <v>18631065</v>
      </c>
      <c r="K51" s="6">
        <f>'q-AreaHarv'!K51+'q-PermP'!K51*1000</f>
        <v>18632229</v>
      </c>
      <c r="L51" s="6">
        <f>'q-AreaHarv'!L51+'q-PermP'!L51*1000</f>
        <v>18706092</v>
      </c>
      <c r="M51" s="6">
        <f>'q-AreaHarv'!M51+'q-PermP'!M51*1000</f>
        <v>18844490</v>
      </c>
      <c r="N51" s="6">
        <f>'q-AreaHarv'!N51+'q-PermP'!N51*1000</f>
        <v>19094336</v>
      </c>
      <c r="O51" s="6">
        <f>'q-AreaHarv'!O51+'q-PermP'!O51*1000</f>
        <v>19169334</v>
      </c>
      <c r="P51" s="6">
        <f>'q-AreaHarv'!P51+'q-PermP'!P51*1000</f>
        <v>19344792</v>
      </c>
      <c r="Q51" s="6">
        <f>'q-AreaHarv'!Q51+'q-PermP'!Q51*1000</f>
        <v>19398032</v>
      </c>
      <c r="R51" s="6">
        <f>'q-AreaHarv'!R51+'q-PermP'!R51*1000</f>
        <v>19466166</v>
      </c>
      <c r="S51" s="6">
        <f>'q-AreaHarv'!S51+'q-PermP'!S51*1000</f>
        <v>19554506</v>
      </c>
      <c r="T51" s="6">
        <f>'q-AreaHarv'!T51+'q-PermP'!T51*1000</f>
        <v>19638089</v>
      </c>
      <c r="U51" s="6">
        <f>'q-AreaHarv'!U51+'q-PermP'!U51*1000</f>
        <v>19722611</v>
      </c>
      <c r="V51" s="6">
        <f>'q-AreaHarv'!V51+'q-PermP'!V51*1000</f>
        <v>19795330</v>
      </c>
      <c r="W51" s="6">
        <f>'q-AreaHarv'!W51+'q-PermP'!W51*1000</f>
        <v>19869020</v>
      </c>
      <c r="X51" s="6">
        <f>'q-AreaHarv'!X51+'q-PermP'!X51*1000</f>
        <v>19909190</v>
      </c>
      <c r="Y51" s="6">
        <f>'q-AreaHarv'!Y51+'q-PermP'!Y51*1000</f>
        <v>19927220</v>
      </c>
      <c r="Z51" s="6">
        <f>'q-AreaHarv'!Z51+'q-PermP'!Z51*1000</f>
        <v>20119513</v>
      </c>
      <c r="AA51" s="6">
        <f>'q-AreaHarv'!AA51+'q-PermP'!AA51*1000</f>
        <v>20260203</v>
      </c>
      <c r="AB51" s="6">
        <f>'q-AreaHarv'!AB51+'q-PermP'!AB51*1000</f>
        <v>20491925</v>
      </c>
      <c r="AC51" s="6">
        <f>'q-AreaHarv'!AC51+'q-PermP'!AC51*1000</f>
        <v>20645973</v>
      </c>
      <c r="AD51" s="6">
        <f>'q-AreaHarv'!AD51+'q-PermP'!AD51*1000</f>
        <v>20770573</v>
      </c>
      <c r="AE51" s="6">
        <f>'q-AreaHarv'!AE51+'q-PermP'!AE51*1000</f>
        <v>20845003</v>
      </c>
      <c r="AF51" s="6">
        <f>'q-AreaHarv'!AF51+'q-PermP'!AF51*1000</f>
        <v>21018343</v>
      </c>
      <c r="AG51" s="6">
        <f>'q-AreaHarv'!AG51+'q-PermP'!AG51*1000</f>
        <v>21037263</v>
      </c>
      <c r="AH51" s="6">
        <f>'q-AreaHarv'!AH51+'q-PermP'!AH51*1000</f>
        <v>21271723</v>
      </c>
      <c r="AI51" s="6">
        <f>'q-AreaHarv'!AI51+'q-PermP'!AI51*1000</f>
        <v>21536053</v>
      </c>
      <c r="AJ51" s="6">
        <f>'q-AreaHarv'!AJ51+'q-PermP'!AJ51*1000</f>
        <v>21812115</v>
      </c>
      <c r="AK51" s="6">
        <f>'q-AreaHarv'!AK51+'q-PermP'!AK51*1000</f>
        <v>21967149</v>
      </c>
      <c r="AL51" s="6">
        <f>'q-AreaHarv'!AL51+'q-PermP'!AL51*1000</f>
        <v>22180896</v>
      </c>
      <c r="AM51" s="6">
        <f>'q-AreaHarv'!AM51+'q-PermP'!AM51*1000</f>
        <v>22329319</v>
      </c>
      <c r="AN51" s="6">
        <f>'q-AreaHarv'!AN51+'q-PermP'!AN51*1000</f>
        <v>22427600</v>
      </c>
      <c r="AO51" s="6">
        <f>'q-AreaHarv'!AO51+'q-PermP'!AO51*1000</f>
        <v>21296776</v>
      </c>
      <c r="AP51" s="6">
        <f>'q-AreaHarv'!AP51+'q-PermP'!AP51*1000</f>
        <v>21331465</v>
      </c>
      <c r="AQ51" s="6">
        <f>'q-AreaHarv'!AQ51+'q-PermP'!AQ51*1000</f>
        <v>21118599</v>
      </c>
      <c r="AR51" s="6">
        <f>'q-AreaHarv'!AR51+'q-PermP'!AR51*1000</f>
        <v>21238430</v>
      </c>
      <c r="AS51" s="6">
        <f>'q-AreaHarv'!AS51+'q-PermP'!AS51*1000</f>
        <v>21126651</v>
      </c>
      <c r="AT51" s="6">
        <f>'q-AreaHarv'!AT51+'q-PermP'!AT51*1000</f>
        <v>20995860</v>
      </c>
      <c r="AU51" s="6">
        <f>'q-AreaHarv'!AU51+'q-PermP'!AU51*1000</f>
        <v>20859429</v>
      </c>
      <c r="AV51" s="6">
        <f>'q-AreaHarv'!AV51+'q-PermP'!AV51*1000</f>
        <v>20746570</v>
      </c>
      <c r="AW51" s="6">
        <f>'q-AreaHarv'!AW51+'q-PermP'!AW51*1000</f>
        <v>20775743</v>
      </c>
      <c r="AX51" s="6">
        <f>'q-AreaHarv'!AX51+'q-PermP'!AX51*1000</f>
        <v>20828483</v>
      </c>
      <c r="AY51" s="6">
        <f>'q-AreaHarv'!AY51+'q-PermP'!AY51*1000</f>
        <v>20843023</v>
      </c>
      <c r="AZ51" s="6">
        <f>'q-AreaHarv'!AZ51+'q-PermP'!AZ51*1000</f>
        <v>20882607</v>
      </c>
      <c r="BA51" s="6">
        <f>'q-AreaHarv'!BA51+'q-PermP'!BA51*1000</f>
        <v>20847121</v>
      </c>
      <c r="BB51" s="6">
        <f>'q-AreaHarv'!BB51+'q-PermP'!BB51*1000</f>
        <v>20863291</v>
      </c>
      <c r="BC51" s="6">
        <f>'q-AreaHarv'!BC51+'q-PermP'!BC51*1000</f>
        <v>20823522</v>
      </c>
    </row>
    <row r="52" spans="1:55">
      <c r="A52">
        <f>VLOOKUP(C52,SelectCntr!$A$2:$C$52,3,0)</f>
        <v>3</v>
      </c>
      <c r="B52" s="6" t="str">
        <f>'q-AreaHarv'!B52</f>
        <v>Zambia</v>
      </c>
      <c r="C52" s="6">
        <f>'q-AreaHarv'!C52</f>
        <v>251</v>
      </c>
      <c r="D52" s="6" t="str">
        <f>'q-AreaHarv'!D52</f>
        <v>Zambia</v>
      </c>
      <c r="E52" s="69" t="s">
        <v>227</v>
      </c>
      <c r="F52" s="6" t="s">
        <v>228</v>
      </c>
      <c r="G52" s="6">
        <f>'q-AreaHarv'!G52+'q-PermP'!G52*1000</f>
        <v>17814347</v>
      </c>
      <c r="H52" s="6">
        <f>'q-AreaHarv'!H52+'q-PermP'!H52*1000</f>
        <v>17867570</v>
      </c>
      <c r="I52" s="6">
        <f>'q-AreaHarv'!I52+'q-PermP'!I52*1000</f>
        <v>17913556</v>
      </c>
      <c r="J52" s="6">
        <f>'q-AreaHarv'!J52+'q-PermP'!J52*1000</f>
        <v>17971006</v>
      </c>
      <c r="K52" s="6">
        <f>'q-AreaHarv'!K52+'q-PermP'!K52*1000</f>
        <v>18024748</v>
      </c>
      <c r="L52" s="6">
        <f>'q-AreaHarv'!L52+'q-PermP'!L52*1000</f>
        <v>18112959</v>
      </c>
      <c r="M52" s="6">
        <f>'q-AreaHarv'!M52+'q-PermP'!M52*1000</f>
        <v>18165108</v>
      </c>
      <c r="N52" s="6">
        <f>'q-AreaHarv'!N52+'q-PermP'!N52*1000</f>
        <v>18240299</v>
      </c>
      <c r="O52" s="6">
        <f>'q-AreaHarv'!O52+'q-PermP'!O52*1000</f>
        <v>18308909</v>
      </c>
      <c r="P52" s="6">
        <f>'q-AreaHarv'!P52+'q-PermP'!P52*1000</f>
        <v>18378851</v>
      </c>
      <c r="Q52" s="6">
        <f>'q-AreaHarv'!Q52+'q-PermP'!Q52*1000</f>
        <v>18558598</v>
      </c>
      <c r="R52" s="6">
        <f>'q-AreaHarv'!R52+'q-PermP'!R52*1000</f>
        <v>18755926</v>
      </c>
      <c r="S52" s="6">
        <f>'q-AreaHarv'!S52+'q-PermP'!S52*1000</f>
        <v>18648470</v>
      </c>
      <c r="T52" s="6">
        <f>'q-AreaHarv'!T52+'q-PermP'!T52*1000</f>
        <v>18707556</v>
      </c>
      <c r="U52" s="6">
        <f>'q-AreaHarv'!U52+'q-PermP'!U52*1000</f>
        <v>18744927</v>
      </c>
      <c r="V52" s="6">
        <f>'q-AreaHarv'!V52+'q-PermP'!V52*1000</f>
        <v>18919282</v>
      </c>
      <c r="W52" s="6">
        <f>'q-AreaHarv'!W52+'q-PermP'!W52*1000</f>
        <v>18779183</v>
      </c>
      <c r="X52" s="6">
        <f>'q-AreaHarv'!X52+'q-PermP'!X52*1000</f>
        <v>18657960</v>
      </c>
      <c r="Y52" s="6">
        <f>'q-AreaHarv'!Y52+'q-PermP'!Y52*1000</f>
        <v>18284146</v>
      </c>
      <c r="Z52" s="6">
        <f>'q-AreaHarv'!Z52+'q-PermP'!Z52*1000</f>
        <v>18350648</v>
      </c>
      <c r="AA52" s="6">
        <f>'q-AreaHarv'!AA52+'q-PermP'!AA52*1000</f>
        <v>18338398</v>
      </c>
      <c r="AB52" s="6">
        <f>'q-AreaHarv'!AB52+'q-PermP'!AB52*1000</f>
        <v>18310200</v>
      </c>
      <c r="AC52" s="6">
        <f>'q-AreaHarv'!AC52+'q-PermP'!AC52*1000</f>
        <v>18463787</v>
      </c>
      <c r="AD52" s="6">
        <f>'q-AreaHarv'!AD52+'q-PermP'!AD52*1000</f>
        <v>18484692</v>
      </c>
      <c r="AE52" s="6">
        <f>'q-AreaHarv'!AE52+'q-PermP'!AE52*1000</f>
        <v>18626411</v>
      </c>
      <c r="AF52" s="6">
        <f>'q-AreaHarv'!AF52+'q-PermP'!AF52*1000</f>
        <v>18728797</v>
      </c>
      <c r="AG52" s="6">
        <f>'q-AreaHarv'!AG52+'q-PermP'!AG52*1000</f>
        <v>18868032</v>
      </c>
      <c r="AH52" s="6">
        <f>'q-AreaHarv'!AH52+'q-PermP'!AH52*1000</f>
        <v>19033890</v>
      </c>
      <c r="AI52" s="6">
        <f>'q-AreaHarv'!AI52+'q-PermP'!AI52*1000</f>
        <v>19402408</v>
      </c>
      <c r="AJ52" s="6">
        <f>'q-AreaHarv'!AJ52+'q-PermP'!AJ52*1000</f>
        <v>19216026</v>
      </c>
      <c r="AK52" s="6">
        <f>'q-AreaHarv'!AK52+'q-PermP'!AK52*1000</f>
        <v>19228502</v>
      </c>
      <c r="AL52" s="6">
        <f>'q-AreaHarv'!AL52+'q-PermP'!AL52*1000</f>
        <v>19470277</v>
      </c>
      <c r="AM52" s="6">
        <f>'q-AreaHarv'!AM52+'q-PermP'!AM52*1000</f>
        <v>19615704</v>
      </c>
      <c r="AN52" s="6">
        <f>'q-AreaHarv'!AN52+'q-PermP'!AN52*1000</f>
        <v>19879597</v>
      </c>
      <c r="AO52" s="6">
        <f>'q-AreaHarv'!AO52+'q-PermP'!AO52*1000</f>
        <v>19860438</v>
      </c>
      <c r="AP52" s="6">
        <f>'q-AreaHarv'!AP52+'q-PermP'!AP52*1000</f>
        <v>20268487</v>
      </c>
      <c r="AQ52" s="6">
        <f>'q-AreaHarv'!AQ52+'q-PermP'!AQ52*1000</f>
        <v>20373419</v>
      </c>
      <c r="AR52" s="6">
        <f>'q-AreaHarv'!AR52+'q-PermP'!AR52*1000</f>
        <v>20428341</v>
      </c>
      <c r="AS52" s="6">
        <f>'q-AreaHarv'!AS52+'q-PermP'!AS52*1000</f>
        <v>20813251</v>
      </c>
      <c r="AT52" s="6">
        <f>'q-AreaHarv'!AT52+'q-PermP'!AT52*1000</f>
        <v>20906894</v>
      </c>
      <c r="AU52" s="6">
        <f>'q-AreaHarv'!AU52+'q-PermP'!AU52*1000</f>
        <v>20963821</v>
      </c>
      <c r="AV52" s="6">
        <f>'q-AreaHarv'!AV52+'q-PermP'!AV52*1000</f>
        <v>21027736</v>
      </c>
      <c r="AW52" s="6">
        <f>'q-AreaHarv'!AW52+'q-PermP'!AW52*1000</f>
        <v>21324077</v>
      </c>
      <c r="AX52" s="6">
        <f>'q-AreaHarv'!AX52+'q-PermP'!AX52*1000</f>
        <v>21317749</v>
      </c>
      <c r="AY52" s="6">
        <f>'q-AreaHarv'!AY52+'q-PermP'!AY52*1000</f>
        <v>21185462</v>
      </c>
      <c r="AZ52" s="6">
        <f>'q-AreaHarv'!AZ52+'q-PermP'!AZ52*1000</f>
        <v>21509005</v>
      </c>
      <c r="BA52" s="6">
        <f>'q-AreaHarv'!BA52+'q-PermP'!BA52*1000</f>
        <v>21418505</v>
      </c>
      <c r="BB52" s="6">
        <f>'q-AreaHarv'!BB52+'q-PermP'!BB52*1000</f>
        <v>21545398</v>
      </c>
      <c r="BC52" s="6">
        <f>'q-AreaHarv'!BC52+'q-PermP'!BC52*1000</f>
        <v>21877694</v>
      </c>
    </row>
    <row r="53" spans="1:55">
      <c r="A53">
        <v>2</v>
      </c>
      <c r="B53" t="s">
        <v>217</v>
      </c>
      <c r="D53" t="s">
        <v>217</v>
      </c>
      <c r="E53" s="69" t="s">
        <v>227</v>
      </c>
      <c r="F53" s="6" t="s">
        <v>228</v>
      </c>
      <c r="G53">
        <f>SUMIF($A$2:$A$52,$A53,G$2:G$52)</f>
        <v>312783304</v>
      </c>
      <c r="H53">
        <f t="shared" ref="H53:BC55" si="8">SUMIF($A$2:$A$52,$A53,H$2:H$52)</f>
        <v>313732159</v>
      </c>
      <c r="I53">
        <f t="shared" si="8"/>
        <v>314578973</v>
      </c>
      <c r="J53">
        <f t="shared" si="8"/>
        <v>314737727</v>
      </c>
      <c r="K53">
        <f t="shared" si="8"/>
        <v>315192668</v>
      </c>
      <c r="L53">
        <f t="shared" si="8"/>
        <v>317870108</v>
      </c>
      <c r="M53">
        <f t="shared" si="8"/>
        <v>319296602</v>
      </c>
      <c r="N53">
        <f t="shared" si="8"/>
        <v>319173779</v>
      </c>
      <c r="O53">
        <f t="shared" si="8"/>
        <v>320756810</v>
      </c>
      <c r="P53">
        <f t="shared" si="8"/>
        <v>322379549</v>
      </c>
      <c r="Q53">
        <f t="shared" si="8"/>
        <v>325078482</v>
      </c>
      <c r="R53">
        <f t="shared" si="8"/>
        <v>325701754</v>
      </c>
      <c r="S53">
        <f t="shared" si="8"/>
        <v>325178343</v>
      </c>
      <c r="T53">
        <f t="shared" si="8"/>
        <v>325245008</v>
      </c>
      <c r="U53">
        <f t="shared" si="8"/>
        <v>325837513</v>
      </c>
      <c r="V53">
        <f t="shared" si="8"/>
        <v>326357642</v>
      </c>
      <c r="W53">
        <f t="shared" si="8"/>
        <v>327021204</v>
      </c>
      <c r="X53">
        <f t="shared" si="8"/>
        <v>327695718</v>
      </c>
      <c r="Y53">
        <f t="shared" si="8"/>
        <v>325077922</v>
      </c>
      <c r="Z53">
        <f t="shared" si="8"/>
        <v>326086015</v>
      </c>
      <c r="AA53">
        <f t="shared" si="8"/>
        <v>326972294</v>
      </c>
      <c r="AB53">
        <f t="shared" si="8"/>
        <v>325773727</v>
      </c>
      <c r="AC53">
        <f t="shared" si="8"/>
        <v>327696186</v>
      </c>
      <c r="AD53">
        <f t="shared" si="8"/>
        <v>327280351</v>
      </c>
      <c r="AE53">
        <f t="shared" si="8"/>
        <v>332965227</v>
      </c>
      <c r="AF53">
        <f t="shared" si="8"/>
        <v>336266151</v>
      </c>
      <c r="AG53">
        <f t="shared" si="8"/>
        <v>336246531</v>
      </c>
      <c r="AH53">
        <f t="shared" si="8"/>
        <v>343929744</v>
      </c>
      <c r="AI53">
        <f t="shared" si="8"/>
        <v>343951879</v>
      </c>
      <c r="AJ53">
        <f t="shared" si="8"/>
        <v>340993127</v>
      </c>
      <c r="AK53">
        <f t="shared" si="8"/>
        <v>344511975</v>
      </c>
      <c r="AL53">
        <f t="shared" si="8"/>
        <v>348417035</v>
      </c>
      <c r="AM53">
        <f t="shared" si="8"/>
        <v>330400712</v>
      </c>
      <c r="AN53">
        <f t="shared" si="8"/>
        <v>335415127</v>
      </c>
      <c r="AO53">
        <f t="shared" si="8"/>
        <v>334117067</v>
      </c>
      <c r="AP53">
        <f t="shared" si="8"/>
        <v>337652521</v>
      </c>
      <c r="AQ53">
        <f t="shared" si="8"/>
        <v>340614201</v>
      </c>
      <c r="AR53">
        <f t="shared" si="8"/>
        <v>341469238</v>
      </c>
      <c r="AS53">
        <f t="shared" si="8"/>
        <v>341592268</v>
      </c>
      <c r="AT53">
        <f t="shared" si="8"/>
        <v>342759064</v>
      </c>
      <c r="AU53">
        <f t="shared" si="8"/>
        <v>347306067</v>
      </c>
      <c r="AV53">
        <f t="shared" si="8"/>
        <v>346160273</v>
      </c>
      <c r="AW53">
        <f t="shared" si="8"/>
        <v>352503727</v>
      </c>
      <c r="AX53">
        <f t="shared" si="8"/>
        <v>349627025</v>
      </c>
      <c r="AY53">
        <f t="shared" si="8"/>
        <v>358354759</v>
      </c>
      <c r="AZ53">
        <f t="shared" si="8"/>
        <v>353489248</v>
      </c>
      <c r="BA53">
        <f t="shared" si="8"/>
        <v>352748299</v>
      </c>
      <c r="BB53">
        <f t="shared" si="8"/>
        <v>355383724</v>
      </c>
      <c r="BC53">
        <f t="shared" si="8"/>
        <v>357731326</v>
      </c>
    </row>
    <row r="54" spans="1:55">
      <c r="A54">
        <v>1</v>
      </c>
      <c r="B54" t="s">
        <v>218</v>
      </c>
      <c r="D54" t="s">
        <v>218</v>
      </c>
      <c r="E54" s="69" t="s">
        <v>227</v>
      </c>
      <c r="F54" s="6" t="s">
        <v>228</v>
      </c>
      <c r="G54">
        <f>SUMIF($A$2:$A$52,$A54,G$2:G$52)</f>
        <v>290642607</v>
      </c>
      <c r="H54">
        <f t="shared" si="8"/>
        <v>292011990</v>
      </c>
      <c r="I54">
        <f t="shared" si="8"/>
        <v>294496849</v>
      </c>
      <c r="J54">
        <f t="shared" si="8"/>
        <v>294949122</v>
      </c>
      <c r="K54">
        <f t="shared" si="8"/>
        <v>296742871</v>
      </c>
      <c r="L54">
        <f t="shared" si="8"/>
        <v>294827521</v>
      </c>
      <c r="M54">
        <f t="shared" si="8"/>
        <v>297337218</v>
      </c>
      <c r="N54">
        <f t="shared" si="8"/>
        <v>296619366</v>
      </c>
      <c r="O54">
        <f t="shared" si="8"/>
        <v>301575292</v>
      </c>
      <c r="P54">
        <f t="shared" si="8"/>
        <v>300682845</v>
      </c>
      <c r="Q54">
        <f t="shared" si="8"/>
        <v>299722002</v>
      </c>
      <c r="R54">
        <f t="shared" si="8"/>
        <v>294466298</v>
      </c>
      <c r="S54">
        <f t="shared" si="8"/>
        <v>298951682</v>
      </c>
      <c r="T54">
        <f t="shared" si="8"/>
        <v>297398089</v>
      </c>
      <c r="U54">
        <f t="shared" si="8"/>
        <v>295899614</v>
      </c>
      <c r="V54">
        <f t="shared" si="8"/>
        <v>296471863</v>
      </c>
      <c r="W54">
        <f t="shared" si="8"/>
        <v>293210872</v>
      </c>
      <c r="X54">
        <f t="shared" si="8"/>
        <v>291964036</v>
      </c>
      <c r="Y54">
        <f t="shared" si="8"/>
        <v>291900344</v>
      </c>
      <c r="Z54">
        <f t="shared" si="8"/>
        <v>293611409</v>
      </c>
      <c r="AA54">
        <f t="shared" si="8"/>
        <v>291778575</v>
      </c>
      <c r="AB54">
        <f t="shared" si="8"/>
        <v>292996294</v>
      </c>
      <c r="AC54">
        <f t="shared" si="8"/>
        <v>293663728</v>
      </c>
      <c r="AD54">
        <f t="shared" si="8"/>
        <v>296596111</v>
      </c>
      <c r="AE54">
        <f t="shared" si="8"/>
        <v>299716286</v>
      </c>
      <c r="AF54">
        <f t="shared" si="8"/>
        <v>304793299</v>
      </c>
      <c r="AG54">
        <f t="shared" si="8"/>
        <v>305118290</v>
      </c>
      <c r="AH54">
        <f t="shared" si="8"/>
        <v>308860577</v>
      </c>
      <c r="AI54">
        <f t="shared" si="8"/>
        <v>311964101</v>
      </c>
      <c r="AJ54">
        <f t="shared" si="8"/>
        <v>315936969</v>
      </c>
      <c r="AK54">
        <f t="shared" si="8"/>
        <v>320506526</v>
      </c>
      <c r="AL54">
        <f t="shared" si="8"/>
        <v>324777027</v>
      </c>
      <c r="AM54">
        <f t="shared" si="8"/>
        <v>325590142</v>
      </c>
      <c r="AN54">
        <f t="shared" si="8"/>
        <v>330237015</v>
      </c>
      <c r="AO54">
        <f t="shared" si="8"/>
        <v>334017680</v>
      </c>
      <c r="AP54">
        <f t="shared" si="8"/>
        <v>334621058</v>
      </c>
      <c r="AQ54">
        <f t="shared" si="8"/>
        <v>334953074</v>
      </c>
      <c r="AR54">
        <f t="shared" si="8"/>
        <v>340570422</v>
      </c>
      <c r="AS54">
        <f t="shared" si="8"/>
        <v>341322602</v>
      </c>
      <c r="AT54">
        <f t="shared" si="8"/>
        <v>341150393</v>
      </c>
      <c r="AU54">
        <f t="shared" si="8"/>
        <v>343981763</v>
      </c>
      <c r="AV54">
        <f t="shared" si="8"/>
        <v>347429225</v>
      </c>
      <c r="AW54">
        <f t="shared" si="8"/>
        <v>351052322</v>
      </c>
      <c r="AX54">
        <f t="shared" si="8"/>
        <v>350498313</v>
      </c>
      <c r="AY54">
        <f t="shared" si="8"/>
        <v>359499435</v>
      </c>
      <c r="AZ54">
        <f t="shared" si="8"/>
        <v>361343063</v>
      </c>
      <c r="BA54">
        <f t="shared" si="8"/>
        <v>361531281</v>
      </c>
      <c r="BB54">
        <f t="shared" si="8"/>
        <v>365228775</v>
      </c>
      <c r="BC54">
        <f t="shared" si="8"/>
        <v>355985851</v>
      </c>
    </row>
    <row r="55" spans="1:55">
      <c r="A55">
        <v>3</v>
      </c>
      <c r="B55" t="s">
        <v>219</v>
      </c>
      <c r="D55" t="s">
        <v>219</v>
      </c>
      <c r="E55" s="69" t="s">
        <v>227</v>
      </c>
      <c r="F55" s="6" t="s">
        <v>228</v>
      </c>
      <c r="G55">
        <f>SUMIF($A$2:$A$52,$A55,G$2:G$52)</f>
        <v>298708217</v>
      </c>
      <c r="H55">
        <f t="shared" si="8"/>
        <v>297793045</v>
      </c>
      <c r="I55">
        <f t="shared" si="8"/>
        <v>297221661</v>
      </c>
      <c r="J55">
        <f t="shared" si="8"/>
        <v>295795364</v>
      </c>
      <c r="K55">
        <f t="shared" si="8"/>
        <v>295053965</v>
      </c>
      <c r="L55">
        <f t="shared" si="8"/>
        <v>294936619</v>
      </c>
      <c r="M55">
        <f t="shared" si="8"/>
        <v>295910060</v>
      </c>
      <c r="N55">
        <f t="shared" si="8"/>
        <v>295860692</v>
      </c>
      <c r="O55">
        <f t="shared" si="8"/>
        <v>296221885</v>
      </c>
      <c r="P55">
        <f t="shared" si="8"/>
        <v>295800565</v>
      </c>
      <c r="Q55">
        <f t="shared" si="8"/>
        <v>296487168</v>
      </c>
      <c r="R55">
        <f t="shared" si="8"/>
        <v>296674763</v>
      </c>
      <c r="S55">
        <f t="shared" si="8"/>
        <v>295537478</v>
      </c>
      <c r="T55">
        <f t="shared" si="8"/>
        <v>296675546</v>
      </c>
      <c r="U55">
        <f t="shared" si="8"/>
        <v>295301123</v>
      </c>
      <c r="V55">
        <f t="shared" si="8"/>
        <v>295348621</v>
      </c>
      <c r="W55">
        <f t="shared" si="8"/>
        <v>294560637</v>
      </c>
      <c r="X55">
        <f t="shared" si="8"/>
        <v>294624010</v>
      </c>
      <c r="Y55">
        <f t="shared" si="8"/>
        <v>294121009</v>
      </c>
      <c r="Z55">
        <f t="shared" si="8"/>
        <v>294173769</v>
      </c>
      <c r="AA55">
        <f t="shared" si="8"/>
        <v>294791343</v>
      </c>
      <c r="AB55">
        <f t="shared" si="8"/>
        <v>295227876</v>
      </c>
      <c r="AC55">
        <f t="shared" si="8"/>
        <v>295034051</v>
      </c>
      <c r="AD55">
        <f t="shared" si="8"/>
        <v>295560790</v>
      </c>
      <c r="AE55">
        <f t="shared" si="8"/>
        <v>295550333</v>
      </c>
      <c r="AF55">
        <f t="shared" si="8"/>
        <v>296699112</v>
      </c>
      <c r="AG55">
        <f t="shared" si="8"/>
        <v>297464986</v>
      </c>
      <c r="AH55">
        <f t="shared" si="8"/>
        <v>298430295</v>
      </c>
      <c r="AI55">
        <f t="shared" si="8"/>
        <v>298203018</v>
      </c>
      <c r="AJ55">
        <f t="shared" si="8"/>
        <v>297193704</v>
      </c>
      <c r="AK55">
        <f t="shared" si="8"/>
        <v>297424926</v>
      </c>
      <c r="AL55">
        <f t="shared" si="8"/>
        <v>296795537</v>
      </c>
      <c r="AM55">
        <f t="shared" si="8"/>
        <v>298167255</v>
      </c>
      <c r="AN55">
        <f t="shared" si="8"/>
        <v>299812687</v>
      </c>
      <c r="AO55">
        <f t="shared" si="8"/>
        <v>299460539</v>
      </c>
      <c r="AP55">
        <f t="shared" si="8"/>
        <v>301094356</v>
      </c>
      <c r="AQ55">
        <f t="shared" si="8"/>
        <v>301930277</v>
      </c>
      <c r="AR55">
        <f t="shared" si="8"/>
        <v>300978752</v>
      </c>
      <c r="AS55">
        <f t="shared" si="8"/>
        <v>301802929</v>
      </c>
      <c r="AT55">
        <f t="shared" si="8"/>
        <v>302405500</v>
      </c>
      <c r="AU55">
        <f t="shared" si="8"/>
        <v>302056713</v>
      </c>
      <c r="AV55">
        <f t="shared" si="8"/>
        <v>303057930</v>
      </c>
      <c r="AW55">
        <f t="shared" si="8"/>
        <v>304074121</v>
      </c>
      <c r="AX55">
        <f t="shared" si="8"/>
        <v>304576288</v>
      </c>
      <c r="AY55">
        <f t="shared" si="8"/>
        <v>304620769</v>
      </c>
      <c r="AZ55">
        <f t="shared" si="8"/>
        <v>304778608</v>
      </c>
      <c r="BA55">
        <f t="shared" si="8"/>
        <v>303964116</v>
      </c>
      <c r="BB55">
        <f t="shared" si="8"/>
        <v>304793830</v>
      </c>
      <c r="BC55">
        <f t="shared" si="8"/>
        <v>306533905</v>
      </c>
    </row>
    <row r="56" spans="1:55">
      <c r="A56"/>
      <c r="B56" t="s">
        <v>220</v>
      </c>
      <c r="D56" t="s">
        <v>220</v>
      </c>
      <c r="E56" s="69" t="s">
        <v>227</v>
      </c>
      <c r="F56" s="6" t="s">
        <v>228</v>
      </c>
      <c r="G56">
        <f>SUM(G53:G55)</f>
        <v>902134128</v>
      </c>
      <c r="H56">
        <f t="shared" ref="H56:BC56" si="9">SUM(H53:H55)</f>
        <v>903537194</v>
      </c>
      <c r="I56">
        <f t="shared" si="9"/>
        <v>906297483</v>
      </c>
      <c r="J56">
        <f t="shared" si="9"/>
        <v>905482213</v>
      </c>
      <c r="K56">
        <f t="shared" si="9"/>
        <v>906989504</v>
      </c>
      <c r="L56">
        <f t="shared" si="9"/>
        <v>907634248</v>
      </c>
      <c r="M56">
        <f t="shared" si="9"/>
        <v>912543880</v>
      </c>
      <c r="N56">
        <f t="shared" si="9"/>
        <v>911653837</v>
      </c>
      <c r="O56">
        <f t="shared" si="9"/>
        <v>918553987</v>
      </c>
      <c r="P56">
        <f t="shared" si="9"/>
        <v>918862959</v>
      </c>
      <c r="Q56">
        <f t="shared" si="9"/>
        <v>921287652</v>
      </c>
      <c r="R56">
        <f t="shared" si="9"/>
        <v>916842815</v>
      </c>
      <c r="S56">
        <f t="shared" si="9"/>
        <v>919667503</v>
      </c>
      <c r="T56">
        <f t="shared" si="9"/>
        <v>919318643</v>
      </c>
      <c r="U56">
        <f t="shared" si="9"/>
        <v>917038250</v>
      </c>
      <c r="V56">
        <f t="shared" si="9"/>
        <v>918178126</v>
      </c>
      <c r="W56">
        <f t="shared" si="9"/>
        <v>914792713</v>
      </c>
      <c r="X56">
        <f t="shared" si="9"/>
        <v>914283764</v>
      </c>
      <c r="Y56">
        <f t="shared" si="9"/>
        <v>911099275</v>
      </c>
      <c r="Z56">
        <f t="shared" si="9"/>
        <v>913871193</v>
      </c>
      <c r="AA56">
        <f t="shared" si="9"/>
        <v>913542212</v>
      </c>
      <c r="AB56">
        <f t="shared" si="9"/>
        <v>913997897</v>
      </c>
      <c r="AC56">
        <f t="shared" si="9"/>
        <v>916393965</v>
      </c>
      <c r="AD56">
        <f t="shared" si="9"/>
        <v>919437252</v>
      </c>
      <c r="AE56">
        <f t="shared" si="9"/>
        <v>928231846</v>
      </c>
      <c r="AF56">
        <f t="shared" si="9"/>
        <v>937758562</v>
      </c>
      <c r="AG56">
        <f t="shared" si="9"/>
        <v>938829807</v>
      </c>
      <c r="AH56">
        <f t="shared" si="9"/>
        <v>951220616</v>
      </c>
      <c r="AI56">
        <f t="shared" si="9"/>
        <v>954118998</v>
      </c>
      <c r="AJ56">
        <f t="shared" si="9"/>
        <v>954123800</v>
      </c>
      <c r="AK56">
        <f t="shared" si="9"/>
        <v>962443427</v>
      </c>
      <c r="AL56">
        <f t="shared" si="9"/>
        <v>969989599</v>
      </c>
      <c r="AM56">
        <f t="shared" si="9"/>
        <v>954158109</v>
      </c>
      <c r="AN56">
        <f t="shared" si="9"/>
        <v>965464829</v>
      </c>
      <c r="AO56">
        <f t="shared" si="9"/>
        <v>967595286</v>
      </c>
      <c r="AP56">
        <f t="shared" si="9"/>
        <v>973367935</v>
      </c>
      <c r="AQ56">
        <f t="shared" si="9"/>
        <v>977497552</v>
      </c>
      <c r="AR56">
        <f t="shared" si="9"/>
        <v>983018412</v>
      </c>
      <c r="AS56">
        <f t="shared" si="9"/>
        <v>984717799</v>
      </c>
      <c r="AT56">
        <f t="shared" si="9"/>
        <v>986314957</v>
      </c>
      <c r="AU56">
        <f t="shared" si="9"/>
        <v>993344543</v>
      </c>
      <c r="AV56">
        <f t="shared" si="9"/>
        <v>996647428</v>
      </c>
      <c r="AW56">
        <f t="shared" si="9"/>
        <v>1007630170</v>
      </c>
      <c r="AX56">
        <f t="shared" si="9"/>
        <v>1004701626</v>
      </c>
      <c r="AY56">
        <f t="shared" si="9"/>
        <v>1022474963</v>
      </c>
      <c r="AZ56">
        <f t="shared" si="9"/>
        <v>1019610919</v>
      </c>
      <c r="BA56">
        <f t="shared" si="9"/>
        <v>1018243696</v>
      </c>
      <c r="BB56">
        <f t="shared" si="9"/>
        <v>1025406329</v>
      </c>
      <c r="BC56">
        <f t="shared" si="9"/>
        <v>1020251082</v>
      </c>
    </row>
    <row r="57" spans="2:55">
      <c r="B57" s="6" t="s">
        <v>202</v>
      </c>
      <c r="D57" s="6" t="s">
        <v>202</v>
      </c>
      <c r="E57" s="69" t="s">
        <v>227</v>
      </c>
      <c r="F57" s="6" t="s">
        <v>228</v>
      </c>
      <c r="G57" s="6">
        <f>G55-G42</f>
        <v>202300338</v>
      </c>
      <c r="H57" s="6">
        <f t="shared" ref="H57:BC57" si="10">H55-H42</f>
        <v>202486365</v>
      </c>
      <c r="I57" s="6">
        <f t="shared" si="10"/>
        <v>202548154</v>
      </c>
      <c r="J57" s="6">
        <f t="shared" si="10"/>
        <v>202723980</v>
      </c>
      <c r="K57" s="6">
        <f t="shared" si="10"/>
        <v>203143426</v>
      </c>
      <c r="L57" s="6">
        <f t="shared" si="10"/>
        <v>203475261</v>
      </c>
      <c r="M57" s="6">
        <f t="shared" si="10"/>
        <v>203949778</v>
      </c>
      <c r="N57" s="6">
        <f t="shared" si="10"/>
        <v>204007602</v>
      </c>
      <c r="O57" s="6">
        <f t="shared" si="10"/>
        <v>204760076</v>
      </c>
      <c r="P57" s="6">
        <f t="shared" si="10"/>
        <v>204459282</v>
      </c>
      <c r="Q57" s="6">
        <f t="shared" si="10"/>
        <v>205043323</v>
      </c>
      <c r="R57" s="6">
        <f t="shared" si="10"/>
        <v>205297635</v>
      </c>
      <c r="S57" s="6">
        <f t="shared" si="10"/>
        <v>205429134</v>
      </c>
      <c r="T57" s="6">
        <f t="shared" si="10"/>
        <v>205941957</v>
      </c>
      <c r="U57" s="6">
        <f t="shared" si="10"/>
        <v>205106365</v>
      </c>
      <c r="V57" s="6">
        <f t="shared" si="10"/>
        <v>205158672</v>
      </c>
      <c r="W57" s="6">
        <f t="shared" si="10"/>
        <v>204601793</v>
      </c>
      <c r="X57" s="6">
        <f t="shared" si="10"/>
        <v>204663678</v>
      </c>
      <c r="Y57" s="6">
        <f t="shared" si="10"/>
        <v>204084133</v>
      </c>
      <c r="Z57" s="6">
        <f t="shared" si="10"/>
        <v>204527241</v>
      </c>
      <c r="AA57" s="6">
        <f t="shared" si="10"/>
        <v>205056261</v>
      </c>
      <c r="AB57" s="6">
        <f t="shared" si="10"/>
        <v>205273150</v>
      </c>
      <c r="AC57" s="6">
        <f t="shared" si="10"/>
        <v>205208463</v>
      </c>
      <c r="AD57" s="6">
        <f t="shared" si="10"/>
        <v>205265592</v>
      </c>
      <c r="AE57" s="6">
        <f t="shared" si="10"/>
        <v>205612844</v>
      </c>
      <c r="AF57" s="6">
        <f t="shared" si="10"/>
        <v>206257282</v>
      </c>
      <c r="AG57" s="6">
        <f t="shared" si="10"/>
        <v>206564495</v>
      </c>
      <c r="AH57" s="6">
        <f t="shared" si="10"/>
        <v>207339876</v>
      </c>
      <c r="AI57" s="6">
        <f t="shared" si="10"/>
        <v>207462416</v>
      </c>
      <c r="AJ57" s="6">
        <f t="shared" si="10"/>
        <v>206806862</v>
      </c>
      <c r="AK57" s="6">
        <f t="shared" si="10"/>
        <v>207128717</v>
      </c>
      <c r="AL57" s="6">
        <f t="shared" si="10"/>
        <v>206717527</v>
      </c>
      <c r="AM57" s="6">
        <f t="shared" si="10"/>
        <v>207469703</v>
      </c>
      <c r="AN57" s="6">
        <f t="shared" si="10"/>
        <v>208580724</v>
      </c>
      <c r="AO57" s="6">
        <f t="shared" si="10"/>
        <v>208826387</v>
      </c>
      <c r="AP57" s="6">
        <f t="shared" si="10"/>
        <v>209863170</v>
      </c>
      <c r="AQ57" s="6">
        <f t="shared" si="10"/>
        <v>210571042</v>
      </c>
      <c r="AR57" s="6">
        <f t="shared" si="10"/>
        <v>210643989</v>
      </c>
      <c r="AS57" s="6">
        <f t="shared" si="10"/>
        <v>211159596</v>
      </c>
      <c r="AT57" s="6">
        <f t="shared" si="10"/>
        <v>211583987</v>
      </c>
      <c r="AU57" s="6">
        <f t="shared" si="10"/>
        <v>211812066</v>
      </c>
      <c r="AV57" s="6">
        <f t="shared" si="10"/>
        <v>212493460</v>
      </c>
      <c r="AW57" s="6">
        <f t="shared" si="10"/>
        <v>213709762</v>
      </c>
      <c r="AX57" s="6">
        <f t="shared" si="10"/>
        <v>214550156</v>
      </c>
      <c r="AY57" s="6">
        <f t="shared" si="10"/>
        <v>214758665</v>
      </c>
      <c r="AZ57" s="6">
        <f t="shared" si="10"/>
        <v>216125550</v>
      </c>
      <c r="BA57" s="6">
        <f t="shared" si="10"/>
        <v>215118857</v>
      </c>
      <c r="BB57" s="6">
        <f t="shared" si="10"/>
        <v>215310625</v>
      </c>
      <c r="BC57" s="6">
        <f t="shared" si="10"/>
        <v>217383021</v>
      </c>
    </row>
    <row r="58" spans="2:55">
      <c r="B58" s="6" t="s">
        <v>229</v>
      </c>
      <c r="D58" s="6" t="s">
        <v>229</v>
      </c>
      <c r="E58" s="69" t="s">
        <v>227</v>
      </c>
      <c r="F58" s="6" t="s">
        <v>228</v>
      </c>
      <c r="G58" s="6">
        <f>G50+G13+G33</f>
        <v>54653000</v>
      </c>
      <c r="H58" s="6">
        <f t="shared" ref="H58:BC58" si="11">H50+H13+H33</f>
        <v>55026650</v>
      </c>
      <c r="I58" s="6">
        <f t="shared" si="11"/>
        <v>55060280</v>
      </c>
      <c r="J58" s="6">
        <f t="shared" si="11"/>
        <v>55074740</v>
      </c>
      <c r="K58" s="6">
        <f t="shared" si="11"/>
        <v>55131450</v>
      </c>
      <c r="L58" s="6">
        <f t="shared" si="11"/>
        <v>55187900</v>
      </c>
      <c r="M58" s="6">
        <f t="shared" si="11"/>
        <v>55256400</v>
      </c>
      <c r="N58" s="6">
        <f t="shared" si="11"/>
        <v>55346720</v>
      </c>
      <c r="O58" s="6">
        <f t="shared" si="11"/>
        <v>55428170</v>
      </c>
      <c r="P58" s="6">
        <f t="shared" si="11"/>
        <v>55511900</v>
      </c>
      <c r="Q58" s="6">
        <f t="shared" si="11"/>
        <v>55595380</v>
      </c>
      <c r="R58" s="6">
        <f t="shared" si="11"/>
        <v>55278195</v>
      </c>
      <c r="S58" s="6">
        <f t="shared" si="11"/>
        <v>54151335</v>
      </c>
      <c r="T58" s="6">
        <f t="shared" si="11"/>
        <v>54005194</v>
      </c>
      <c r="U58" s="6">
        <f t="shared" si="11"/>
        <v>53136035</v>
      </c>
      <c r="V58" s="6">
        <f t="shared" si="11"/>
        <v>52758888</v>
      </c>
      <c r="W58" s="6">
        <f t="shared" si="11"/>
        <v>52520241</v>
      </c>
      <c r="X58" s="6">
        <f t="shared" si="11"/>
        <v>52646765</v>
      </c>
      <c r="Y58" s="6">
        <f t="shared" si="11"/>
        <v>52788528</v>
      </c>
      <c r="Z58" s="6">
        <f t="shared" si="11"/>
        <v>53348667</v>
      </c>
      <c r="AA58" s="6">
        <f t="shared" si="11"/>
        <v>52896882</v>
      </c>
      <c r="AB58" s="6">
        <f t="shared" si="11"/>
        <v>52876971</v>
      </c>
      <c r="AC58" s="6">
        <f t="shared" si="11"/>
        <v>53181802</v>
      </c>
      <c r="AD58" s="6">
        <f t="shared" si="11"/>
        <v>52720003</v>
      </c>
      <c r="AE58" s="6">
        <f t="shared" si="11"/>
        <v>52889268</v>
      </c>
      <c r="AF58" s="6">
        <f t="shared" si="11"/>
        <v>52926712</v>
      </c>
      <c r="AG58" s="6">
        <f t="shared" si="11"/>
        <v>52732325</v>
      </c>
      <c r="AH58" s="6">
        <f t="shared" si="11"/>
        <v>52922689</v>
      </c>
      <c r="AI58" s="6">
        <f t="shared" si="11"/>
        <v>52664092</v>
      </c>
      <c r="AJ58" s="6">
        <f t="shared" si="11"/>
        <v>52744135</v>
      </c>
      <c r="AK58" s="6">
        <f t="shared" si="11"/>
        <v>52272218</v>
      </c>
      <c r="AL58" s="6">
        <f t="shared" si="11"/>
        <v>52198970</v>
      </c>
      <c r="AM58" s="6">
        <f t="shared" si="11"/>
        <v>35490207</v>
      </c>
      <c r="AN58" s="6">
        <f t="shared" si="11"/>
        <v>35767449</v>
      </c>
      <c r="AO58" s="6">
        <f t="shared" si="11"/>
        <v>37013269</v>
      </c>
      <c r="AP58" s="6">
        <f t="shared" si="11"/>
        <v>38364126</v>
      </c>
      <c r="AQ58" s="6">
        <f t="shared" si="11"/>
        <v>38031224</v>
      </c>
      <c r="AR58" s="6">
        <f t="shared" si="11"/>
        <v>37134809</v>
      </c>
      <c r="AS58" s="6">
        <f t="shared" si="11"/>
        <v>38354795</v>
      </c>
      <c r="AT58" s="6">
        <f t="shared" si="11"/>
        <v>38068419</v>
      </c>
      <c r="AU58" s="6">
        <f t="shared" si="11"/>
        <v>39450710</v>
      </c>
      <c r="AV58" s="6">
        <f t="shared" si="11"/>
        <v>37700612</v>
      </c>
      <c r="AW58" s="6">
        <f t="shared" si="11"/>
        <v>39763508</v>
      </c>
      <c r="AX58" s="6">
        <f t="shared" si="11"/>
        <v>40867213</v>
      </c>
      <c r="AY58" s="6">
        <f t="shared" si="11"/>
        <v>41728475</v>
      </c>
      <c r="AZ58" s="6">
        <f t="shared" si="11"/>
        <v>39945922</v>
      </c>
      <c r="BA58" s="6">
        <f t="shared" si="11"/>
        <v>40648518</v>
      </c>
      <c r="BB58" s="6">
        <f t="shared" si="11"/>
        <v>41240789</v>
      </c>
      <c r="BC58" s="6">
        <f t="shared" si="11"/>
        <v>41709142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B050"/>
  </sheetPr>
  <dimension ref="A1:BC58"/>
  <sheetViews>
    <sheetView workbookViewId="0">
      <selection activeCell="F3" sqref="F3"/>
    </sheetView>
  </sheetViews>
  <sheetFormatPr defaultColWidth="9.1358024691358" defaultRowHeight="11.6"/>
  <cols>
    <col min="1" max="1" width="9.5679012345679" customWidth="1"/>
    <col min="2" max="2" width="32.4197530864198" customWidth="1"/>
    <col min="3" max="3" width="11.1358024691358" customWidth="1"/>
    <col min="4" max="4" width="26.5679012345679" customWidth="1"/>
    <col min="5" max="5" width="7.5679012345679" customWidth="1"/>
    <col min="6" max="6" width="14.1358024691358" customWidth="1"/>
    <col min="7" max="15" width="12" customWidth="1"/>
    <col min="16" max="48" width="12.4197530864198" customWidth="1"/>
  </cols>
  <sheetData>
    <row r="1" s="5" customFormat="1" spans="1:55">
      <c r="A1" s="54" t="str">
        <f>'q-ValProd_tot'!A1</f>
        <v>agg_SSA</v>
      </c>
      <c r="B1" s="54" t="str">
        <f>'q-ValProd_tot'!B1</f>
        <v>Name_TabLAC</v>
      </c>
      <c r="C1" s="54" t="str">
        <f>'q-ValProd_tot'!C1</f>
        <v>code_dream</v>
      </c>
      <c r="D1" s="54" t="str">
        <f>'q-ValProd_tot'!D1</f>
        <v>name_dream</v>
      </c>
      <c r="E1" s="54" t="str">
        <f>'q-ValProd_tot'!E1</f>
        <v>element</v>
      </c>
      <c r="F1" s="54" t="str">
        <f>'q-ValProd_tot'!F1</f>
        <v>element_txt</v>
      </c>
      <c r="G1" s="54">
        <f>'q-ValProd_tot'!G1</f>
        <v>1961</v>
      </c>
      <c r="H1" s="54">
        <f>'q-ValProd_tot'!H1</f>
        <v>1962</v>
      </c>
      <c r="I1" s="54">
        <f>'q-ValProd_tot'!I1</f>
        <v>1963</v>
      </c>
      <c r="J1" s="54">
        <f>'q-ValProd_tot'!J1</f>
        <v>1964</v>
      </c>
      <c r="K1" s="54">
        <f>'q-ValProd_tot'!K1</f>
        <v>1965</v>
      </c>
      <c r="L1" s="54">
        <f>'q-ValProd_tot'!L1</f>
        <v>1966</v>
      </c>
      <c r="M1" s="54">
        <f>'q-ValProd_tot'!M1</f>
        <v>1967</v>
      </c>
      <c r="N1" s="54">
        <f>'q-ValProd_tot'!N1</f>
        <v>1968</v>
      </c>
      <c r="O1" s="54">
        <f>'q-ValProd_tot'!O1</f>
        <v>1969</v>
      </c>
      <c r="P1" s="54">
        <f>'q-ValProd_tot'!P1</f>
        <v>1970</v>
      </c>
      <c r="Q1" s="54">
        <f>'q-ValProd_tot'!Q1</f>
        <v>1971</v>
      </c>
      <c r="R1" s="54">
        <f>'q-ValProd_tot'!R1</f>
        <v>1972</v>
      </c>
      <c r="S1" s="54">
        <f>'q-ValProd_tot'!S1</f>
        <v>1973</v>
      </c>
      <c r="T1" s="54">
        <f>'q-ValProd_tot'!T1</f>
        <v>1974</v>
      </c>
      <c r="U1" s="54">
        <f>'q-ValProd_tot'!U1</f>
        <v>1975</v>
      </c>
      <c r="V1" s="54">
        <f>'q-ValProd_tot'!V1</f>
        <v>1976</v>
      </c>
      <c r="W1" s="54">
        <f>'q-ValProd_tot'!W1</f>
        <v>1977</v>
      </c>
      <c r="X1" s="54">
        <f>'q-ValProd_tot'!X1</f>
        <v>1978</v>
      </c>
      <c r="Y1" s="54">
        <f>'q-ValProd_tot'!Y1</f>
        <v>1979</v>
      </c>
      <c r="Z1" s="54">
        <f>'q-ValProd_tot'!Z1</f>
        <v>1980</v>
      </c>
      <c r="AA1" s="54">
        <f>'q-ValProd_tot'!AA1</f>
        <v>1981</v>
      </c>
      <c r="AB1" s="54">
        <f>'q-ValProd_tot'!AB1</f>
        <v>1982</v>
      </c>
      <c r="AC1" s="54">
        <f>'q-ValProd_tot'!AC1</f>
        <v>1983</v>
      </c>
      <c r="AD1" s="54">
        <f>'q-ValProd_tot'!AD1</f>
        <v>1984</v>
      </c>
      <c r="AE1" s="54">
        <f>'q-ValProd_tot'!AE1</f>
        <v>1985</v>
      </c>
      <c r="AF1" s="54">
        <f>'q-ValProd_tot'!AF1</f>
        <v>1986</v>
      </c>
      <c r="AG1" s="54">
        <f>'q-ValProd_tot'!AG1</f>
        <v>1987</v>
      </c>
      <c r="AH1" s="54">
        <f>'q-ValProd_tot'!AH1</f>
        <v>1988</v>
      </c>
      <c r="AI1" s="54">
        <f>'q-ValProd_tot'!AI1</f>
        <v>1989</v>
      </c>
      <c r="AJ1" s="54">
        <f>'q-ValProd_tot'!AJ1</f>
        <v>1990</v>
      </c>
      <c r="AK1" s="54">
        <f>'q-ValProd_tot'!AK1</f>
        <v>1991</v>
      </c>
      <c r="AL1" s="54">
        <f>'q-ValProd_tot'!AL1</f>
        <v>1992</v>
      </c>
      <c r="AM1" s="54">
        <f>'q-ValProd_tot'!AM1</f>
        <v>1993</v>
      </c>
      <c r="AN1" s="54">
        <f>'q-ValProd_tot'!AN1</f>
        <v>1994</v>
      </c>
      <c r="AO1" s="54">
        <f>'q-ValProd_tot'!AO1</f>
        <v>1995</v>
      </c>
      <c r="AP1" s="54">
        <f>'q-ValProd_tot'!AP1</f>
        <v>1996</v>
      </c>
      <c r="AQ1" s="54">
        <f>'q-ValProd_tot'!AQ1</f>
        <v>1997</v>
      </c>
      <c r="AR1" s="54">
        <f>'q-ValProd_tot'!AR1</f>
        <v>1998</v>
      </c>
      <c r="AS1" s="54">
        <f>'q-ValProd_tot'!AS1</f>
        <v>1999</v>
      </c>
      <c r="AT1" s="54">
        <f>'q-ValProd_tot'!AT1</f>
        <v>2000</v>
      </c>
      <c r="AU1" s="54">
        <f>'q-ValProd_tot'!AU1</f>
        <v>2001</v>
      </c>
      <c r="AV1" s="54">
        <f>'q-ValProd_tot'!AV1</f>
        <v>2002</v>
      </c>
      <c r="AW1" s="54">
        <f>'q-ValProd_tot'!AW1</f>
        <v>2003</v>
      </c>
      <c r="AX1" s="54">
        <f>'q-ValProd_tot'!AX1</f>
        <v>2004</v>
      </c>
      <c r="AY1" s="54">
        <f>'q-ValProd_tot'!AY1</f>
        <v>2005</v>
      </c>
      <c r="AZ1" s="54">
        <f>'q-ValProd_tot'!AZ1</f>
        <v>2006</v>
      </c>
      <c r="BA1" s="54">
        <f>'q-ValProd_tot'!BA1</f>
        <v>2007</v>
      </c>
      <c r="BB1" s="54">
        <f>'q-ValProd_tot'!BB1</f>
        <v>2008</v>
      </c>
      <c r="BC1" s="54">
        <f>'q-ValProd_tot'!BC1</f>
        <v>2009</v>
      </c>
    </row>
    <row r="2" s="6" customFormat="1" spans="1:55">
      <c r="A2">
        <f>VLOOKUP(C2,SelectCntr!$A$2:$C$52,3,0)</f>
        <v>3</v>
      </c>
      <c r="B2" s="6" t="str">
        <f>'q-ValProd_tot'!B2</f>
        <v>Angola</v>
      </c>
      <c r="C2" s="6">
        <f>'q-ValProd_tot'!C2</f>
        <v>7</v>
      </c>
      <c r="D2" s="6" t="str">
        <f>'q-ValProd_tot'!D2</f>
        <v>Angola</v>
      </c>
      <c r="E2" s="6">
        <f>'q-ValProd_tot'!E2</f>
        <v>152</v>
      </c>
      <c r="F2" s="6" t="str">
        <f>'q-ValProd_tot'!F2</f>
        <v>Gross Production Value (constant 2004-2006 1000 I$)</v>
      </c>
      <c r="G2" s="6">
        <f>'q-ValProd_tot'!G2</f>
        <v>856039</v>
      </c>
      <c r="H2" s="6">
        <f>'q-ValProd_tot'!H2</f>
        <v>905692</v>
      </c>
      <c r="I2" s="6">
        <f>'q-ValProd_tot'!I2</f>
        <v>890521</v>
      </c>
      <c r="J2" s="6">
        <f>'q-ValProd_tot'!J2</f>
        <v>955215</v>
      </c>
      <c r="K2" s="6">
        <f>'q-ValProd_tot'!K2</f>
        <v>988269</v>
      </c>
      <c r="L2" s="6">
        <f>'q-ValProd_tot'!L2</f>
        <v>1024962</v>
      </c>
      <c r="M2" s="6">
        <f>'q-ValProd_tot'!M2</f>
        <v>1050376</v>
      </c>
      <c r="N2" s="6">
        <f>'q-ValProd_tot'!N2</f>
        <v>1028896</v>
      </c>
      <c r="O2" s="6">
        <f>'q-ValProd_tot'!O2</f>
        <v>1098828</v>
      </c>
      <c r="P2" s="6">
        <f>'q-ValProd_tot'!P2</f>
        <v>1130933</v>
      </c>
      <c r="Q2" s="6">
        <f>'q-ValProd_tot'!Q2</f>
        <v>1156369</v>
      </c>
      <c r="R2" s="6">
        <f>'q-ValProd_tot'!R2</f>
        <v>1114841</v>
      </c>
      <c r="S2" s="6">
        <f>'q-ValProd_tot'!S2</f>
        <v>1144510</v>
      </c>
      <c r="T2" s="6">
        <f>'q-ValProd_tot'!T2</f>
        <v>1158079</v>
      </c>
      <c r="U2" s="6">
        <f>'q-ValProd_tot'!U2</f>
        <v>1040272</v>
      </c>
      <c r="V2" s="6">
        <f>'q-ValProd_tot'!V2</f>
        <v>891527</v>
      </c>
      <c r="W2" s="6">
        <f>'q-ValProd_tot'!W2</f>
        <v>860471</v>
      </c>
      <c r="X2" s="6">
        <f>'q-ValProd_tot'!X2</f>
        <v>840806</v>
      </c>
      <c r="Y2" s="6">
        <f>'q-ValProd_tot'!Y2</f>
        <v>796920</v>
      </c>
      <c r="Z2" s="6">
        <f>'q-ValProd_tot'!Z2</f>
        <v>804904</v>
      </c>
      <c r="AA2" s="6">
        <f>'q-ValProd_tot'!AA2</f>
        <v>765562</v>
      </c>
      <c r="AB2" s="6">
        <f>'q-ValProd_tot'!AB2</f>
        <v>778340</v>
      </c>
      <c r="AC2" s="6">
        <f>'q-ValProd_tot'!AC2</f>
        <v>785107</v>
      </c>
      <c r="AD2" s="6">
        <f>'q-ValProd_tot'!AD2</f>
        <v>794281</v>
      </c>
      <c r="AE2" s="6">
        <f>'q-ValProd_tot'!AE2</f>
        <v>802981</v>
      </c>
      <c r="AF2" s="6">
        <f>'q-ValProd_tot'!AF2</f>
        <v>833907</v>
      </c>
      <c r="AG2" s="6">
        <f>'q-ValProd_tot'!AG2</f>
        <v>839895</v>
      </c>
      <c r="AH2" s="6">
        <f>'q-ValProd_tot'!AH2</f>
        <v>842240</v>
      </c>
      <c r="AI2" s="6">
        <f>'q-ValProd_tot'!AI2</f>
        <v>838904</v>
      </c>
      <c r="AJ2" s="6">
        <f>'q-ValProd_tot'!AJ2</f>
        <v>833343</v>
      </c>
      <c r="AK2" s="6">
        <f>'q-ValProd_tot'!AK2</f>
        <v>872141</v>
      </c>
      <c r="AL2" s="6">
        <f>'q-ValProd_tot'!AL2</f>
        <v>916619</v>
      </c>
      <c r="AM2" s="6">
        <f>'q-ValProd_tot'!AM2</f>
        <v>916805</v>
      </c>
      <c r="AN2" s="6">
        <f>'q-ValProd_tot'!AN2</f>
        <v>1034504</v>
      </c>
      <c r="AO2" s="6">
        <f>'q-ValProd_tot'!AO2</f>
        <v>1031538</v>
      </c>
      <c r="AP2" s="6">
        <f>'q-ValProd_tot'!AP2</f>
        <v>1070179</v>
      </c>
      <c r="AQ2" s="6">
        <f>'q-ValProd_tot'!AQ2</f>
        <v>1076824</v>
      </c>
      <c r="AR2" s="6">
        <f>'q-ValProd_tot'!AR2</f>
        <v>1233338</v>
      </c>
      <c r="AS2" s="6">
        <f>'q-ValProd_tot'!AS2</f>
        <v>1181261</v>
      </c>
      <c r="AT2" s="6">
        <f>'q-ValProd_tot'!AT2</f>
        <v>1336994</v>
      </c>
      <c r="AU2" s="6">
        <f>'q-ValProd_tot'!AU2</f>
        <v>1506312</v>
      </c>
      <c r="AV2" s="6">
        <f>'q-ValProd_tot'!AV2</f>
        <v>1667137</v>
      </c>
      <c r="AW2" s="6">
        <f>'q-ValProd_tot'!AW2</f>
        <v>1740472</v>
      </c>
      <c r="AX2" s="6">
        <f>'q-ValProd_tot'!AX2</f>
        <v>1699382</v>
      </c>
      <c r="AY2" s="6">
        <f>'q-ValProd_tot'!AY2</f>
        <v>2015977</v>
      </c>
      <c r="AZ2" s="6">
        <f>'q-ValProd_tot'!AZ2</f>
        <v>2003368</v>
      </c>
      <c r="BA2" s="6">
        <f>'q-ValProd_tot'!BA2</f>
        <v>2182301</v>
      </c>
      <c r="BB2" s="6">
        <f>'q-ValProd_tot'!BB2</f>
        <v>2234097</v>
      </c>
      <c r="BC2" s="6">
        <f>'q-ValProd_tot'!BC2</f>
        <v>2722468</v>
      </c>
    </row>
    <row r="3" s="6" customFormat="1" spans="1:55">
      <c r="A3">
        <f>VLOOKUP(C3,SelectCntr!$A$2:$C$52,3,0)</f>
        <v>3</v>
      </c>
      <c r="B3" s="6" t="str">
        <f>'q-ValProd_tot'!B3</f>
        <v>Botswana</v>
      </c>
      <c r="C3" s="6">
        <f>'q-ValProd_tot'!C3</f>
        <v>20</v>
      </c>
      <c r="D3" s="6" t="str">
        <f>'q-ValProd_tot'!D3</f>
        <v>Botswana</v>
      </c>
      <c r="E3" s="6">
        <f>'q-ValProd_tot'!E3</f>
        <v>152</v>
      </c>
      <c r="F3" s="6" t="str">
        <f>'q-ValProd_tot'!F3</f>
        <v>Gross Production Value (constant 2004-2006 1000 I$)</v>
      </c>
      <c r="G3" s="6">
        <f>'q-ValProd_tot'!G3</f>
        <v>131619</v>
      </c>
      <c r="H3" s="6">
        <f>'q-ValProd_tot'!H3</f>
        <v>132544</v>
      </c>
      <c r="I3" s="6">
        <f>'q-ValProd_tot'!I3</f>
        <v>145566</v>
      </c>
      <c r="J3" s="6">
        <f>'q-ValProd_tot'!J3</f>
        <v>161886</v>
      </c>
      <c r="K3" s="6">
        <f>'q-ValProd_tot'!K3</f>
        <v>159855</v>
      </c>
      <c r="L3" s="6">
        <f>'q-ValProd_tot'!L3</f>
        <v>164640</v>
      </c>
      <c r="M3" s="6">
        <f>'q-ValProd_tot'!M3</f>
        <v>170430</v>
      </c>
      <c r="N3" s="6">
        <f>'q-ValProd_tot'!N3</f>
        <v>164810</v>
      </c>
      <c r="O3" s="6">
        <f>'q-ValProd_tot'!O3</f>
        <v>168164</v>
      </c>
      <c r="P3" s="6">
        <f>'q-ValProd_tot'!P3</f>
        <v>181946</v>
      </c>
      <c r="Q3" s="6">
        <f>'q-ValProd_tot'!Q3</f>
        <v>198357</v>
      </c>
      <c r="R3" s="6">
        <f>'q-ValProd_tot'!R3</f>
        <v>196665</v>
      </c>
      <c r="S3" s="6">
        <f>'q-ValProd_tot'!S3</f>
        <v>186890</v>
      </c>
      <c r="T3" s="6">
        <f>'q-ValProd_tot'!T3</f>
        <v>193042</v>
      </c>
      <c r="U3" s="6">
        <f>'q-ValProd_tot'!U3</f>
        <v>187174</v>
      </c>
      <c r="V3" s="6">
        <f>'q-ValProd_tot'!V3</f>
        <v>209010</v>
      </c>
      <c r="W3" s="6">
        <f>'q-ValProd_tot'!W3</f>
        <v>199654</v>
      </c>
      <c r="X3" s="6">
        <f>'q-ValProd_tot'!X3</f>
        <v>165134</v>
      </c>
      <c r="Y3" s="6">
        <f>'q-ValProd_tot'!Y3</f>
        <v>207827</v>
      </c>
      <c r="Z3" s="6">
        <f>'q-ValProd_tot'!Z3</f>
        <v>163044</v>
      </c>
      <c r="AA3" s="6">
        <f>'q-ValProd_tot'!AA3</f>
        <v>202329</v>
      </c>
      <c r="AB3" s="6">
        <f>'q-ValProd_tot'!AB3</f>
        <v>211108</v>
      </c>
      <c r="AC3" s="6">
        <f>'q-ValProd_tot'!AC3</f>
        <v>196902</v>
      </c>
      <c r="AD3" s="6">
        <f>'q-ValProd_tot'!AD3</f>
        <v>216371</v>
      </c>
      <c r="AE3" s="6">
        <f>'q-ValProd_tot'!AE3</f>
        <v>210427</v>
      </c>
      <c r="AF3" s="6">
        <f>'q-ValProd_tot'!AF3</f>
        <v>207234</v>
      </c>
      <c r="AG3" s="6">
        <f>'q-ValProd_tot'!AG3</f>
        <v>186201</v>
      </c>
      <c r="AH3" s="6">
        <f>'q-ValProd_tot'!AH3</f>
        <v>199242</v>
      </c>
      <c r="AI3" s="6">
        <f>'q-ValProd_tot'!AI3</f>
        <v>205875</v>
      </c>
      <c r="AJ3" s="6">
        <f>'q-ValProd_tot'!AJ3</f>
        <v>220531</v>
      </c>
      <c r="AK3" s="6">
        <f>'q-ValProd_tot'!AK3</f>
        <v>235605</v>
      </c>
      <c r="AL3" s="6">
        <f>'q-ValProd_tot'!AL3</f>
        <v>228259</v>
      </c>
      <c r="AM3" s="6">
        <f>'q-ValProd_tot'!AM3</f>
        <v>227597</v>
      </c>
      <c r="AN3" s="6">
        <f>'q-ValProd_tot'!AN3</f>
        <v>211838</v>
      </c>
      <c r="AO3" s="6">
        <f>'q-ValProd_tot'!AO3</f>
        <v>249622</v>
      </c>
      <c r="AP3" s="6">
        <f>'q-ValProd_tot'!AP3</f>
        <v>233382</v>
      </c>
      <c r="AQ3" s="6">
        <f>'q-ValProd_tot'!AQ3</f>
        <v>217391</v>
      </c>
      <c r="AR3" s="6">
        <f>'q-ValProd_tot'!AR3</f>
        <v>206320</v>
      </c>
      <c r="AS3" s="6">
        <f>'q-ValProd_tot'!AS3</f>
        <v>184812</v>
      </c>
      <c r="AT3" s="6">
        <f>'q-ValProd_tot'!AT3</f>
        <v>202848</v>
      </c>
      <c r="AU3" s="6">
        <f>'q-ValProd_tot'!AU3</f>
        <v>220545</v>
      </c>
      <c r="AV3" s="6">
        <f>'q-ValProd_tot'!AV3</f>
        <v>206517</v>
      </c>
      <c r="AW3" s="6">
        <f>'q-ValProd_tot'!AW3</f>
        <v>211189</v>
      </c>
      <c r="AX3" s="6">
        <f>'q-ValProd_tot'!AX3</f>
        <v>228556</v>
      </c>
      <c r="AY3" s="6">
        <f>'q-ValProd_tot'!AY3</f>
        <v>233771</v>
      </c>
      <c r="AZ3" s="6">
        <f>'q-ValProd_tot'!AZ3</f>
        <v>231758</v>
      </c>
      <c r="BA3" s="6">
        <f>'q-ValProd_tot'!BA3</f>
        <v>239600</v>
      </c>
      <c r="BB3" s="6">
        <f>'q-ValProd_tot'!BB3</f>
        <v>267981</v>
      </c>
      <c r="BC3" s="6">
        <f>'q-ValProd_tot'!BC3</f>
        <v>268191</v>
      </c>
    </row>
    <row r="4" s="6" customFormat="1" spans="1:55">
      <c r="A4">
        <f>VLOOKUP(C4,SelectCntr!$A$2:$C$52,3,0)</f>
        <v>2</v>
      </c>
      <c r="B4" s="6" t="str">
        <f>'q-ValProd_tot'!B4</f>
        <v>Burundi</v>
      </c>
      <c r="C4" s="6">
        <f>'q-ValProd_tot'!C4</f>
        <v>29</v>
      </c>
      <c r="D4" s="6" t="str">
        <f>'q-ValProd_tot'!D4</f>
        <v>Burundi</v>
      </c>
      <c r="E4" s="6">
        <f>'q-ValProd_tot'!E4</f>
        <v>152</v>
      </c>
      <c r="F4" s="6" t="str">
        <f>'q-ValProd_tot'!F4</f>
        <v>Gross Production Value (constant 2004-2006 1000 I$)</v>
      </c>
      <c r="G4" s="6">
        <f>'q-ValProd_tot'!G4</f>
        <v>633200</v>
      </c>
      <c r="H4" s="6">
        <f>'q-ValProd_tot'!H4</f>
        <v>632650</v>
      </c>
      <c r="I4" s="6">
        <f>'q-ValProd_tot'!I4</f>
        <v>633716</v>
      </c>
      <c r="J4" s="6">
        <f>'q-ValProd_tot'!J4</f>
        <v>697069</v>
      </c>
      <c r="K4" s="6">
        <f>'q-ValProd_tot'!K4</f>
        <v>695856</v>
      </c>
      <c r="L4" s="6">
        <f>'q-ValProd_tot'!L4</f>
        <v>700653</v>
      </c>
      <c r="M4" s="6">
        <f>'q-ValProd_tot'!M4</f>
        <v>732703</v>
      </c>
      <c r="N4" s="6">
        <f>'q-ValProd_tot'!N4</f>
        <v>750267</v>
      </c>
      <c r="O4" s="6">
        <f>'q-ValProd_tot'!O4</f>
        <v>746026</v>
      </c>
      <c r="P4" s="6">
        <f>'q-ValProd_tot'!P4</f>
        <v>762008</v>
      </c>
      <c r="Q4" s="6">
        <f>'q-ValProd_tot'!Q4</f>
        <v>783407</v>
      </c>
      <c r="R4" s="6">
        <f>'q-ValProd_tot'!R4</f>
        <v>713769</v>
      </c>
      <c r="S4" s="6">
        <f>'q-ValProd_tot'!S4</f>
        <v>799875</v>
      </c>
      <c r="T4" s="6">
        <f>'q-ValProd_tot'!T4</f>
        <v>754640</v>
      </c>
      <c r="U4" s="6">
        <f>'q-ValProd_tot'!U4</f>
        <v>810970</v>
      </c>
      <c r="V4" s="6">
        <f>'q-ValProd_tot'!V4</f>
        <v>832239</v>
      </c>
      <c r="W4" s="6">
        <f>'q-ValProd_tot'!W4</f>
        <v>847128</v>
      </c>
      <c r="X4" s="6">
        <f>'q-ValProd_tot'!X4</f>
        <v>796365</v>
      </c>
      <c r="Y4" s="6">
        <f>'q-ValProd_tot'!Y4</f>
        <v>808510</v>
      </c>
      <c r="Z4" s="6">
        <f>'q-ValProd_tot'!Z4</f>
        <v>788147</v>
      </c>
      <c r="AA4" s="6">
        <f>'q-ValProd_tot'!AA4</f>
        <v>861884</v>
      </c>
      <c r="AB4" s="6">
        <f>'q-ValProd_tot'!AB4</f>
        <v>823838</v>
      </c>
      <c r="AC4" s="6">
        <f>'q-ValProd_tot'!AC4</f>
        <v>825321</v>
      </c>
      <c r="AD4" s="6">
        <f>'q-ValProd_tot'!AD4</f>
        <v>816617</v>
      </c>
      <c r="AE4" s="6">
        <f>'q-ValProd_tot'!AE4</f>
        <v>926499</v>
      </c>
      <c r="AF4" s="6">
        <f>'q-ValProd_tot'!AF4</f>
        <v>972457</v>
      </c>
      <c r="AG4" s="6">
        <f>'q-ValProd_tot'!AG4</f>
        <v>1003886</v>
      </c>
      <c r="AH4" s="6">
        <f>'q-ValProd_tot'!AH4</f>
        <v>1027079</v>
      </c>
      <c r="AI4" s="6">
        <f>'q-ValProd_tot'!AI4</f>
        <v>968307</v>
      </c>
      <c r="AJ4" s="6">
        <f>'q-ValProd_tot'!AJ4</f>
        <v>1050286</v>
      </c>
      <c r="AK4" s="6">
        <f>'q-ValProd_tot'!AK4</f>
        <v>1078884</v>
      </c>
      <c r="AL4" s="6">
        <f>'q-ValProd_tot'!AL4</f>
        <v>1109827</v>
      </c>
      <c r="AM4" s="6">
        <f>'q-ValProd_tot'!AM4</f>
        <v>1075495</v>
      </c>
      <c r="AN4" s="6">
        <f>'q-ValProd_tot'!AN4</f>
        <v>946555</v>
      </c>
      <c r="AO4" s="6">
        <f>'q-ValProd_tot'!AO4</f>
        <v>973159</v>
      </c>
      <c r="AP4" s="6">
        <f>'q-ValProd_tot'!AP4</f>
        <v>986624</v>
      </c>
      <c r="AQ4" s="6">
        <f>'q-ValProd_tot'!AQ4</f>
        <v>982317</v>
      </c>
      <c r="AR4" s="6">
        <f>'q-ValProd_tot'!AR4</f>
        <v>922767</v>
      </c>
      <c r="AS4" s="6">
        <f>'q-ValProd_tot'!AS4</f>
        <v>951457</v>
      </c>
      <c r="AT4" s="6">
        <f>'q-ValProd_tot'!AT4</f>
        <v>910814</v>
      </c>
      <c r="AU4" s="6">
        <f>'q-ValProd_tot'!AU4</f>
        <v>982998</v>
      </c>
      <c r="AV4" s="6">
        <f>'q-ValProd_tot'!AV4</f>
        <v>1025961</v>
      </c>
      <c r="AW4" s="6">
        <f>'q-ValProd_tot'!AW4</f>
        <v>1022982</v>
      </c>
      <c r="AX4" s="6">
        <f>'q-ValProd_tot'!AX4</f>
        <v>1041570</v>
      </c>
      <c r="AY4" s="6">
        <f>'q-ValProd_tot'!AY4</f>
        <v>1052010</v>
      </c>
      <c r="AZ4" s="6">
        <f>'q-ValProd_tot'!AZ4</f>
        <v>1076774</v>
      </c>
      <c r="BA4" s="6">
        <f>'q-ValProd_tot'!BA4</f>
        <v>1070959</v>
      </c>
      <c r="BB4" s="6">
        <f>'q-ValProd_tot'!BB4</f>
        <v>1055460</v>
      </c>
      <c r="BC4" s="6">
        <f>'q-ValProd_tot'!BC4</f>
        <v>713305</v>
      </c>
    </row>
    <row r="5" s="6" customFormat="1" spans="1:55">
      <c r="A5">
        <f>VLOOKUP(C5,SelectCntr!$A$2:$C$52,3,0)</f>
        <v>1</v>
      </c>
      <c r="B5" s="6" t="str">
        <f>'q-ValProd_tot'!B5</f>
        <v>Cameroon</v>
      </c>
      <c r="C5" s="6">
        <f>'q-ValProd_tot'!C5</f>
        <v>32</v>
      </c>
      <c r="D5" s="6" t="str">
        <f>'q-ValProd_tot'!D5</f>
        <v>Cameroon</v>
      </c>
      <c r="E5" s="6">
        <f>'q-ValProd_tot'!E5</f>
        <v>152</v>
      </c>
      <c r="F5" s="6" t="str">
        <f>'q-ValProd_tot'!F5</f>
        <v>Gross Production Value (constant 2004-2006 1000 I$)</v>
      </c>
      <c r="G5" s="6">
        <f>'q-ValProd_tot'!G5</f>
        <v>981513</v>
      </c>
      <c r="H5" s="6">
        <f>'q-ValProd_tot'!H5</f>
        <v>1045222</v>
      </c>
      <c r="I5" s="6">
        <f>'q-ValProd_tot'!I5</f>
        <v>1141741</v>
      </c>
      <c r="J5" s="6">
        <f>'q-ValProd_tot'!J5</f>
        <v>1160191</v>
      </c>
      <c r="K5" s="6">
        <f>'q-ValProd_tot'!K5</f>
        <v>1105185</v>
      </c>
      <c r="L5" s="6">
        <f>'q-ValProd_tot'!L5</f>
        <v>1149789</v>
      </c>
      <c r="M5" s="6">
        <f>'q-ValProd_tot'!M5</f>
        <v>1273343</v>
      </c>
      <c r="N5" s="6">
        <f>'q-ValProd_tot'!N5</f>
        <v>1335656</v>
      </c>
      <c r="O5" s="6">
        <f>'q-ValProd_tot'!O5</f>
        <v>1329875</v>
      </c>
      <c r="P5" s="6">
        <f>'q-ValProd_tot'!P5</f>
        <v>1454052</v>
      </c>
      <c r="Q5" s="6">
        <f>'q-ValProd_tot'!Q5</f>
        <v>1491997</v>
      </c>
      <c r="R5" s="6">
        <f>'q-ValProd_tot'!R5</f>
        <v>1561425</v>
      </c>
      <c r="S5" s="6">
        <f>'q-ValProd_tot'!S5</f>
        <v>1589277</v>
      </c>
      <c r="T5" s="6">
        <f>'q-ValProd_tot'!T5</f>
        <v>1719615</v>
      </c>
      <c r="U5" s="6">
        <f>'q-ValProd_tot'!U5</f>
        <v>1717997</v>
      </c>
      <c r="V5" s="6">
        <f>'q-ValProd_tot'!V5</f>
        <v>1648251</v>
      </c>
      <c r="W5" s="6">
        <f>'q-ValProd_tot'!W5</f>
        <v>1684164</v>
      </c>
      <c r="X5" s="6">
        <f>'q-ValProd_tot'!X5</f>
        <v>1673717</v>
      </c>
      <c r="Y5" s="6">
        <f>'q-ValProd_tot'!Y5</f>
        <v>1717179</v>
      </c>
      <c r="Z5" s="6">
        <f>'q-ValProd_tot'!Z5</f>
        <v>1757296</v>
      </c>
      <c r="AA5" s="6">
        <f>'q-ValProd_tot'!AA5</f>
        <v>1787785</v>
      </c>
      <c r="AB5" s="6">
        <f>'q-ValProd_tot'!AB5</f>
        <v>1851382</v>
      </c>
      <c r="AC5" s="6">
        <f>'q-ValProd_tot'!AC5</f>
        <v>1831766</v>
      </c>
      <c r="AD5" s="6">
        <f>'q-ValProd_tot'!AD5</f>
        <v>1886758</v>
      </c>
      <c r="AE5" s="6">
        <f>'q-ValProd_tot'!AE5</f>
        <v>1992528</v>
      </c>
      <c r="AF5" s="6">
        <f>'q-ValProd_tot'!AF5</f>
        <v>2146081</v>
      </c>
      <c r="AG5" s="6">
        <f>'q-ValProd_tot'!AG5</f>
        <v>1928648</v>
      </c>
      <c r="AH5" s="6">
        <f>'q-ValProd_tot'!AH5</f>
        <v>2052750</v>
      </c>
      <c r="AI5" s="6">
        <f>'q-ValProd_tot'!AI5</f>
        <v>2094185</v>
      </c>
      <c r="AJ5" s="6">
        <f>'q-ValProd_tot'!AJ5</f>
        <v>2181308</v>
      </c>
      <c r="AK5" s="6">
        <f>'q-ValProd_tot'!AK5</f>
        <v>2236829</v>
      </c>
      <c r="AL5" s="6">
        <f>'q-ValProd_tot'!AL5</f>
        <v>2238251</v>
      </c>
      <c r="AM5" s="6">
        <f>'q-ValProd_tot'!AM5</f>
        <v>2343349</v>
      </c>
      <c r="AN5" s="6">
        <f>'q-ValProd_tot'!AN5</f>
        <v>2467142</v>
      </c>
      <c r="AO5" s="6">
        <f>'q-ValProd_tot'!AO5</f>
        <v>2595363</v>
      </c>
      <c r="AP5" s="6">
        <f>'q-ValProd_tot'!AP5</f>
        <v>2719646</v>
      </c>
      <c r="AQ5" s="6">
        <f>'q-ValProd_tot'!AQ5</f>
        <v>2615217</v>
      </c>
      <c r="AR5" s="6">
        <f>'q-ValProd_tot'!AR5</f>
        <v>2781208</v>
      </c>
      <c r="AS5" s="6">
        <f>'q-ValProd_tot'!AS5</f>
        <v>2921909</v>
      </c>
      <c r="AT5" s="6">
        <f>'q-ValProd_tot'!AT5</f>
        <v>2976636</v>
      </c>
      <c r="AU5" s="6">
        <f>'q-ValProd_tot'!AU5</f>
        <v>3027829</v>
      </c>
      <c r="AV5" s="6">
        <f>'q-ValProd_tot'!AV5</f>
        <v>3076643</v>
      </c>
      <c r="AW5" s="6">
        <f>'q-ValProd_tot'!AW5</f>
        <v>3149873</v>
      </c>
      <c r="AX5" s="6">
        <f>'q-ValProd_tot'!AX5</f>
        <v>3270151</v>
      </c>
      <c r="AY5" s="6">
        <f>'q-ValProd_tot'!AY5</f>
        <v>3523950</v>
      </c>
      <c r="AZ5" s="6">
        <f>'q-ValProd_tot'!AZ5</f>
        <v>3665439</v>
      </c>
      <c r="BA5" s="6">
        <f>'q-ValProd_tot'!BA5</f>
        <v>3681513</v>
      </c>
      <c r="BB5" s="6">
        <f>'q-ValProd_tot'!BB5</f>
        <v>3783940</v>
      </c>
      <c r="BC5" s="6">
        <f>'q-ValProd_tot'!BC5</f>
        <v>3881265</v>
      </c>
    </row>
    <row r="6" s="6" customFormat="1" spans="1:55">
      <c r="A6">
        <f>VLOOKUP(C6,SelectCntr!$A$2:$C$52,3,0)</f>
        <v>1</v>
      </c>
      <c r="B6" s="6" t="str">
        <f>'q-ValProd_tot'!B6</f>
        <v>Cape Verde</v>
      </c>
      <c r="C6" s="6">
        <f>'q-ValProd_tot'!C6</f>
        <v>35</v>
      </c>
      <c r="D6" s="6" t="str">
        <f>'q-ValProd_tot'!D6</f>
        <v>Cape Verde</v>
      </c>
      <c r="E6" s="6">
        <f>'q-ValProd_tot'!E6</f>
        <v>152</v>
      </c>
      <c r="F6" s="6" t="str">
        <f>'q-ValProd_tot'!F6</f>
        <v>Gross Production Value (constant 2004-2006 1000 I$)</v>
      </c>
      <c r="G6" s="6">
        <f>'q-ValProd_tot'!G6</f>
        <v>13499</v>
      </c>
      <c r="H6" s="6">
        <f>'q-ValProd_tot'!H6</f>
        <v>14522</v>
      </c>
      <c r="I6" s="6">
        <f>'q-ValProd_tot'!I6</f>
        <v>15149</v>
      </c>
      <c r="J6" s="6">
        <f>'q-ValProd_tot'!J6</f>
        <v>16246</v>
      </c>
      <c r="K6" s="6">
        <f>'q-ValProd_tot'!K6</f>
        <v>17743</v>
      </c>
      <c r="L6" s="6">
        <f>'q-ValProd_tot'!L6</f>
        <v>18328</v>
      </c>
      <c r="M6" s="6">
        <f>'q-ValProd_tot'!M6</f>
        <v>17932</v>
      </c>
      <c r="N6" s="6">
        <f>'q-ValProd_tot'!N6</f>
        <v>13728</v>
      </c>
      <c r="O6" s="6">
        <f>'q-ValProd_tot'!O6</f>
        <v>13843</v>
      </c>
      <c r="P6" s="6">
        <f>'q-ValProd_tot'!P6</f>
        <v>11978</v>
      </c>
      <c r="Q6" s="6">
        <f>'q-ValProd_tot'!Q6</f>
        <v>10759</v>
      </c>
      <c r="R6" s="6">
        <f>'q-ValProd_tot'!R6</f>
        <v>10349</v>
      </c>
      <c r="S6" s="6">
        <f>'q-ValProd_tot'!S6</f>
        <v>10131</v>
      </c>
      <c r="T6" s="6">
        <f>'q-ValProd_tot'!T6</f>
        <v>9940</v>
      </c>
      <c r="U6" s="6">
        <f>'q-ValProd_tot'!U6</f>
        <v>10260</v>
      </c>
      <c r="V6" s="6">
        <f>'q-ValProd_tot'!V6</f>
        <v>11474</v>
      </c>
      <c r="W6" s="6">
        <f>'q-ValProd_tot'!W6</f>
        <v>11725</v>
      </c>
      <c r="X6" s="6">
        <f>'q-ValProd_tot'!X6</f>
        <v>13314</v>
      </c>
      <c r="Y6" s="6">
        <f>'q-ValProd_tot'!Y6</f>
        <v>14696</v>
      </c>
      <c r="Z6" s="6">
        <f>'q-ValProd_tot'!Z6</f>
        <v>18401</v>
      </c>
      <c r="AA6" s="6">
        <f>'q-ValProd_tot'!AA6</f>
        <v>13662</v>
      </c>
      <c r="AB6" s="6">
        <f>'q-ValProd_tot'!AB6</f>
        <v>15180</v>
      </c>
      <c r="AC6" s="6">
        <f>'q-ValProd_tot'!AC6</f>
        <v>13316</v>
      </c>
      <c r="AD6" s="6">
        <f>'q-ValProd_tot'!AD6</f>
        <v>15812</v>
      </c>
      <c r="AE6" s="6">
        <f>'q-ValProd_tot'!AE6</f>
        <v>16504</v>
      </c>
      <c r="AF6" s="6">
        <f>'q-ValProd_tot'!AF6</f>
        <v>21241</v>
      </c>
      <c r="AG6" s="6">
        <f>'q-ValProd_tot'!AG6</f>
        <v>29929</v>
      </c>
      <c r="AH6" s="6">
        <f>'q-ValProd_tot'!AH6</f>
        <v>30530</v>
      </c>
      <c r="AI6" s="6">
        <f>'q-ValProd_tot'!AI6</f>
        <v>30321</v>
      </c>
      <c r="AJ6" s="6">
        <f>'q-ValProd_tot'!AJ6</f>
        <v>28571</v>
      </c>
      <c r="AK6" s="6">
        <f>'q-ValProd_tot'!AK6</f>
        <v>26311</v>
      </c>
      <c r="AL6" s="6">
        <f>'q-ValProd_tot'!AL6</f>
        <v>31069</v>
      </c>
      <c r="AM6" s="6">
        <f>'q-ValProd_tot'!AM6</f>
        <v>31602</v>
      </c>
      <c r="AN6" s="6">
        <f>'q-ValProd_tot'!AN6</f>
        <v>26726</v>
      </c>
      <c r="AO6" s="6">
        <f>'q-ValProd_tot'!AO6</f>
        <v>32280</v>
      </c>
      <c r="AP6" s="6">
        <f>'q-ValProd_tot'!AP6</f>
        <v>28152</v>
      </c>
      <c r="AQ6" s="6">
        <f>'q-ValProd_tot'!AQ6</f>
        <v>30081</v>
      </c>
      <c r="AR6" s="6">
        <f>'q-ValProd_tot'!AR6</f>
        <v>33786</v>
      </c>
      <c r="AS6" s="6">
        <f>'q-ValProd_tot'!AS6</f>
        <v>39854</v>
      </c>
      <c r="AT6" s="6">
        <f>'q-ValProd_tot'!AT6</f>
        <v>37002</v>
      </c>
      <c r="AU6" s="6">
        <f>'q-ValProd_tot'!AU6</f>
        <v>39003</v>
      </c>
      <c r="AV6" s="6">
        <f>'q-ValProd_tot'!AV6</f>
        <v>37488</v>
      </c>
      <c r="AW6" s="6">
        <f>'q-ValProd_tot'!AW6</f>
        <v>38697</v>
      </c>
      <c r="AX6" s="6">
        <f>'q-ValProd_tot'!AX6</f>
        <v>40414</v>
      </c>
      <c r="AY6" s="6">
        <f>'q-ValProd_tot'!AY6</f>
        <v>39055</v>
      </c>
      <c r="AZ6" s="6">
        <f>'q-ValProd_tot'!AZ6</f>
        <v>41185</v>
      </c>
      <c r="BA6" s="6">
        <f>'q-ValProd_tot'!BA6</f>
        <v>42909</v>
      </c>
      <c r="BB6" s="6">
        <f>'q-ValProd_tot'!BB6</f>
        <v>47495</v>
      </c>
      <c r="BC6" s="6">
        <f>'q-ValProd_tot'!BC6</f>
        <v>47261</v>
      </c>
    </row>
    <row r="7" s="6" customFormat="1" spans="1:55">
      <c r="A7">
        <f>VLOOKUP(C7,SelectCntr!$A$2:$C$52,3,0)</f>
        <v>1</v>
      </c>
      <c r="B7" s="6" t="str">
        <f>'q-ValProd_tot'!B7</f>
        <v>Central African Republic</v>
      </c>
      <c r="C7" s="6">
        <f>'q-ValProd_tot'!C7</f>
        <v>37</v>
      </c>
      <c r="D7" s="6" t="str">
        <f>'q-ValProd_tot'!D7</f>
        <v>Central African Republic</v>
      </c>
      <c r="E7" s="6">
        <f>'q-ValProd_tot'!E7</f>
        <v>152</v>
      </c>
      <c r="F7" s="6" t="str">
        <f>'q-ValProd_tot'!F7</f>
        <v>Gross Production Value (constant 2004-2006 1000 I$)</v>
      </c>
      <c r="G7" s="6">
        <f>'q-ValProd_tot'!G7</f>
        <v>274261</v>
      </c>
      <c r="H7" s="6">
        <f>'q-ValProd_tot'!H7</f>
        <v>278426</v>
      </c>
      <c r="I7" s="6">
        <f>'q-ValProd_tot'!I7</f>
        <v>286873</v>
      </c>
      <c r="J7" s="6">
        <f>'q-ValProd_tot'!J7</f>
        <v>281719</v>
      </c>
      <c r="K7" s="6">
        <f>'q-ValProd_tot'!K7</f>
        <v>299450</v>
      </c>
      <c r="L7" s="6">
        <f>'q-ValProd_tot'!L7</f>
        <v>299712</v>
      </c>
      <c r="M7" s="6">
        <f>'q-ValProd_tot'!M7</f>
        <v>325222</v>
      </c>
      <c r="N7" s="6">
        <f>'q-ValProd_tot'!N7</f>
        <v>333094</v>
      </c>
      <c r="O7" s="6">
        <f>'q-ValProd_tot'!O7</f>
        <v>350278</v>
      </c>
      <c r="P7" s="6">
        <f>'q-ValProd_tot'!P7</f>
        <v>353801</v>
      </c>
      <c r="Q7" s="6">
        <f>'q-ValProd_tot'!Q7</f>
        <v>354534</v>
      </c>
      <c r="R7" s="6">
        <f>'q-ValProd_tot'!R7</f>
        <v>371253</v>
      </c>
      <c r="S7" s="6">
        <f>'q-ValProd_tot'!S7</f>
        <v>381017</v>
      </c>
      <c r="T7" s="6">
        <f>'q-ValProd_tot'!T7</f>
        <v>408050</v>
      </c>
      <c r="U7" s="6">
        <f>'q-ValProd_tot'!U7</f>
        <v>411959</v>
      </c>
      <c r="V7" s="6">
        <f>'q-ValProd_tot'!V7</f>
        <v>418900</v>
      </c>
      <c r="W7" s="6">
        <f>'q-ValProd_tot'!W7</f>
        <v>421689</v>
      </c>
      <c r="X7" s="6">
        <f>'q-ValProd_tot'!X7</f>
        <v>420167</v>
      </c>
      <c r="Y7" s="6">
        <f>'q-ValProd_tot'!Y7</f>
        <v>433306</v>
      </c>
      <c r="Z7" s="6">
        <f>'q-ValProd_tot'!Z7</f>
        <v>442152</v>
      </c>
      <c r="AA7" s="6">
        <f>'q-ValProd_tot'!AA7</f>
        <v>452060</v>
      </c>
      <c r="AB7" s="6">
        <f>'q-ValProd_tot'!AB7</f>
        <v>472097</v>
      </c>
      <c r="AC7" s="6">
        <f>'q-ValProd_tot'!AC7</f>
        <v>470463</v>
      </c>
      <c r="AD7" s="6">
        <f>'q-ValProd_tot'!AD7</f>
        <v>463255</v>
      </c>
      <c r="AE7" s="6">
        <f>'q-ValProd_tot'!AE7</f>
        <v>460434</v>
      </c>
      <c r="AF7" s="6">
        <f>'q-ValProd_tot'!AF7</f>
        <v>500202</v>
      </c>
      <c r="AG7" s="6">
        <f>'q-ValProd_tot'!AG7</f>
        <v>498842</v>
      </c>
      <c r="AH7" s="6">
        <f>'q-ValProd_tot'!AH7</f>
        <v>534044</v>
      </c>
      <c r="AI7" s="6">
        <f>'q-ValProd_tot'!AI7</f>
        <v>539402</v>
      </c>
      <c r="AJ7" s="6">
        <f>'q-ValProd_tot'!AJ7</f>
        <v>541978</v>
      </c>
      <c r="AK7" s="6">
        <f>'q-ValProd_tot'!AK7</f>
        <v>549440</v>
      </c>
      <c r="AL7" s="6">
        <f>'q-ValProd_tot'!AL7</f>
        <v>566354</v>
      </c>
      <c r="AM7" s="6">
        <f>'q-ValProd_tot'!AM7</f>
        <v>571590</v>
      </c>
      <c r="AN7" s="6">
        <f>'q-ValProd_tot'!AN7</f>
        <v>600660</v>
      </c>
      <c r="AO7" s="6">
        <f>'q-ValProd_tot'!AO7</f>
        <v>629831</v>
      </c>
      <c r="AP7" s="6">
        <f>'q-ValProd_tot'!AP7</f>
        <v>718707</v>
      </c>
      <c r="AQ7" s="6">
        <f>'q-ValProd_tot'!AQ7</f>
        <v>710446</v>
      </c>
      <c r="AR7" s="6">
        <f>'q-ValProd_tot'!AR7</f>
        <v>724729</v>
      </c>
      <c r="AS7" s="6">
        <f>'q-ValProd_tot'!AS7</f>
        <v>703611</v>
      </c>
      <c r="AT7" s="6">
        <f>'q-ValProd_tot'!AT7</f>
        <v>780650</v>
      </c>
      <c r="AU7" s="6">
        <f>'q-ValProd_tot'!AU7</f>
        <v>802000</v>
      </c>
      <c r="AV7" s="6">
        <f>'q-ValProd_tot'!AV7</f>
        <v>804652</v>
      </c>
      <c r="AW7" s="6">
        <f>'q-ValProd_tot'!AW7</f>
        <v>790067</v>
      </c>
      <c r="AX7" s="6">
        <f>'q-ValProd_tot'!AX7</f>
        <v>815985</v>
      </c>
      <c r="AY7" s="6">
        <f>'q-ValProd_tot'!AY7</f>
        <v>821264</v>
      </c>
      <c r="AZ7" s="6">
        <f>'q-ValProd_tot'!AZ7</f>
        <v>839877</v>
      </c>
      <c r="BA7" s="6">
        <f>'q-ValProd_tot'!BA7</f>
        <v>876230</v>
      </c>
      <c r="BB7" s="6">
        <f>'q-ValProd_tot'!BB7</f>
        <v>902731</v>
      </c>
      <c r="BC7" s="6">
        <f>'q-ValProd_tot'!BC7</f>
        <v>925839</v>
      </c>
    </row>
    <row r="8" s="6" customFormat="1" spans="1:55">
      <c r="A8">
        <f>VLOOKUP(C8,SelectCntr!$A$2:$C$52,3,0)</f>
        <v>1</v>
      </c>
      <c r="B8" s="6" t="str">
        <f>'q-ValProd_tot'!B8</f>
        <v>Chad</v>
      </c>
      <c r="C8" s="6">
        <f>'q-ValProd_tot'!C8</f>
        <v>39</v>
      </c>
      <c r="D8" s="6" t="str">
        <f>'q-ValProd_tot'!D8</f>
        <v>Chad</v>
      </c>
      <c r="E8" s="6">
        <f>'q-ValProd_tot'!E8</f>
        <v>152</v>
      </c>
      <c r="F8" s="6" t="str">
        <f>'q-ValProd_tot'!F8</f>
        <v>Gross Production Value (constant 2004-2006 1000 I$)</v>
      </c>
      <c r="G8" s="6">
        <f>'q-ValProd_tot'!G8</f>
        <v>564090</v>
      </c>
      <c r="H8" s="6">
        <f>'q-ValProd_tot'!H8</f>
        <v>615446</v>
      </c>
      <c r="I8" s="6">
        <f>'q-ValProd_tot'!I8</f>
        <v>657802</v>
      </c>
      <c r="J8" s="6">
        <f>'q-ValProd_tot'!J8</f>
        <v>642306</v>
      </c>
      <c r="K8" s="6">
        <f>'q-ValProd_tot'!K8</f>
        <v>624718</v>
      </c>
      <c r="L8" s="6">
        <f>'q-ValProd_tot'!L8</f>
        <v>651857</v>
      </c>
      <c r="M8" s="6">
        <f>'q-ValProd_tot'!M8</f>
        <v>634128</v>
      </c>
      <c r="N8" s="6">
        <f>'q-ValProd_tot'!N8</f>
        <v>686211</v>
      </c>
      <c r="O8" s="6">
        <f>'q-ValProd_tot'!O8</f>
        <v>659065</v>
      </c>
      <c r="P8" s="6">
        <f>'q-ValProd_tot'!P8</f>
        <v>629379</v>
      </c>
      <c r="Q8" s="6">
        <f>'q-ValProd_tot'!Q8</f>
        <v>631839</v>
      </c>
      <c r="R8" s="6">
        <f>'q-ValProd_tot'!R8</f>
        <v>602105</v>
      </c>
      <c r="S8" s="6">
        <f>'q-ValProd_tot'!S8</f>
        <v>568787</v>
      </c>
      <c r="T8" s="6">
        <f>'q-ValProd_tot'!T8</f>
        <v>596053</v>
      </c>
      <c r="U8" s="6">
        <f>'q-ValProd_tot'!U8</f>
        <v>646402</v>
      </c>
      <c r="V8" s="6">
        <f>'q-ValProd_tot'!V8</f>
        <v>648811</v>
      </c>
      <c r="W8" s="6">
        <f>'q-ValProd_tot'!W8</f>
        <v>651769</v>
      </c>
      <c r="X8" s="6">
        <f>'q-ValProd_tot'!X8</f>
        <v>688832</v>
      </c>
      <c r="Y8" s="6">
        <f>'q-ValProd_tot'!Y8</f>
        <v>668950</v>
      </c>
      <c r="Z8" s="6">
        <f>'q-ValProd_tot'!Z8</f>
        <v>685743</v>
      </c>
      <c r="AA8" s="6">
        <f>'q-ValProd_tot'!AA8</f>
        <v>656659</v>
      </c>
      <c r="AB8" s="6">
        <f>'q-ValProd_tot'!AB8</f>
        <v>688300</v>
      </c>
      <c r="AC8" s="6">
        <f>'q-ValProd_tot'!AC8</f>
        <v>738833</v>
      </c>
      <c r="AD8" s="6">
        <f>'q-ValProd_tot'!AD8</f>
        <v>605440</v>
      </c>
      <c r="AE8" s="6">
        <f>'q-ValProd_tot'!AE8</f>
        <v>716050</v>
      </c>
      <c r="AF8" s="6">
        <f>'q-ValProd_tot'!AF8</f>
        <v>723000</v>
      </c>
      <c r="AG8" s="6">
        <f>'q-ValProd_tot'!AG8</f>
        <v>743572</v>
      </c>
      <c r="AH8" s="6">
        <f>'q-ValProd_tot'!AH8</f>
        <v>837080</v>
      </c>
      <c r="AI8" s="6">
        <f>'q-ValProd_tot'!AI8</f>
        <v>839852</v>
      </c>
      <c r="AJ8" s="6">
        <f>'q-ValProd_tot'!AJ8</f>
        <v>833582</v>
      </c>
      <c r="AK8" s="6">
        <f>'q-ValProd_tot'!AK8</f>
        <v>968169</v>
      </c>
      <c r="AL8" s="6">
        <f>'q-ValProd_tot'!AL8</f>
        <v>940382</v>
      </c>
      <c r="AM8" s="6">
        <f>'q-ValProd_tot'!AM8</f>
        <v>808608</v>
      </c>
      <c r="AN8" s="6">
        <f>'q-ValProd_tot'!AN8</f>
        <v>978169</v>
      </c>
      <c r="AO8" s="6">
        <f>'q-ValProd_tot'!AO8</f>
        <v>985197</v>
      </c>
      <c r="AP8" s="6">
        <f>'q-ValProd_tot'!AP8</f>
        <v>1050189</v>
      </c>
      <c r="AQ8" s="6">
        <f>'q-ValProd_tot'!AQ8</f>
        <v>1184838</v>
      </c>
      <c r="AR8" s="6">
        <f>'q-ValProd_tot'!AR8</f>
        <v>1270097</v>
      </c>
      <c r="AS8" s="6">
        <f>'q-ValProd_tot'!AS8</f>
        <v>1195066</v>
      </c>
      <c r="AT8" s="6">
        <f>'q-ValProd_tot'!AT8</f>
        <v>1113166</v>
      </c>
      <c r="AU8" s="6">
        <f>'q-ValProd_tot'!AU8</f>
        <v>1303776</v>
      </c>
      <c r="AV8" s="6">
        <f>'q-ValProd_tot'!AV8</f>
        <v>1295484</v>
      </c>
      <c r="AW8" s="6">
        <f>'q-ValProd_tot'!AW8</f>
        <v>1346968</v>
      </c>
      <c r="AX8" s="6">
        <f>'q-ValProd_tot'!AX8</f>
        <v>1347992</v>
      </c>
      <c r="AY8" s="6">
        <f>'q-ValProd_tot'!AY8</f>
        <v>1476884</v>
      </c>
      <c r="AZ8" s="6">
        <f>'q-ValProd_tot'!AZ8</f>
        <v>1435779</v>
      </c>
      <c r="BA8" s="6">
        <f>'q-ValProd_tot'!BA8</f>
        <v>1359499</v>
      </c>
      <c r="BB8" s="6">
        <f>'q-ValProd_tot'!BB8</f>
        <v>1458269</v>
      </c>
      <c r="BC8" s="6">
        <f>'q-ValProd_tot'!BC8</f>
        <v>1520848</v>
      </c>
    </row>
    <row r="9" s="6" customFormat="1" spans="1:55">
      <c r="A9">
        <f>VLOOKUP(C9,SelectCntr!$A$2:$C$52,3,0)</f>
        <v>2</v>
      </c>
      <c r="B9" s="6" t="str">
        <f>'q-ValProd_tot'!B9</f>
        <v>Comoros</v>
      </c>
      <c r="C9" s="6">
        <f>'q-ValProd_tot'!C9</f>
        <v>45</v>
      </c>
      <c r="D9" s="6" t="str">
        <f>'q-ValProd_tot'!D9</f>
        <v>Comoros</v>
      </c>
      <c r="E9" s="6">
        <f>'q-ValProd_tot'!E9</f>
        <v>152</v>
      </c>
      <c r="F9" s="6" t="str">
        <f>'q-ValProd_tot'!F9</f>
        <v>Gross Production Value (constant 2004-2006 1000 I$)</v>
      </c>
      <c r="G9" s="6">
        <f>'q-ValProd_tot'!G9</f>
        <v>27767</v>
      </c>
      <c r="H9" s="6">
        <f>'q-ValProd_tot'!H9</f>
        <v>27839</v>
      </c>
      <c r="I9" s="6">
        <f>'q-ValProd_tot'!I9</f>
        <v>30927</v>
      </c>
      <c r="J9" s="6">
        <f>'q-ValProd_tot'!J9</f>
        <v>31245</v>
      </c>
      <c r="K9" s="6">
        <f>'q-ValProd_tot'!K9</f>
        <v>31836</v>
      </c>
      <c r="L9" s="6">
        <f>'q-ValProd_tot'!L9</f>
        <v>32412</v>
      </c>
      <c r="M9" s="6">
        <f>'q-ValProd_tot'!M9</f>
        <v>32741</v>
      </c>
      <c r="N9" s="6">
        <f>'q-ValProd_tot'!N9</f>
        <v>33092</v>
      </c>
      <c r="O9" s="6">
        <f>'q-ValProd_tot'!O9</f>
        <v>34660</v>
      </c>
      <c r="P9" s="6">
        <f>'q-ValProd_tot'!P9</f>
        <v>33578</v>
      </c>
      <c r="Q9" s="6">
        <f>'q-ValProd_tot'!Q9</f>
        <v>34581</v>
      </c>
      <c r="R9" s="6">
        <f>'q-ValProd_tot'!R9</f>
        <v>34318</v>
      </c>
      <c r="S9" s="6">
        <f>'q-ValProd_tot'!S9</f>
        <v>34324</v>
      </c>
      <c r="T9" s="6">
        <f>'q-ValProd_tot'!T9</f>
        <v>36758</v>
      </c>
      <c r="U9" s="6">
        <f>'q-ValProd_tot'!U9</f>
        <v>36881</v>
      </c>
      <c r="V9" s="6">
        <f>'q-ValProd_tot'!V9</f>
        <v>36813</v>
      </c>
      <c r="W9" s="6">
        <f>'q-ValProd_tot'!W9</f>
        <v>39017</v>
      </c>
      <c r="X9" s="6">
        <f>'q-ValProd_tot'!X9</f>
        <v>39384</v>
      </c>
      <c r="Y9" s="6">
        <f>'q-ValProd_tot'!Y9</f>
        <v>39335</v>
      </c>
      <c r="Z9" s="6">
        <f>'q-ValProd_tot'!Z9</f>
        <v>40167</v>
      </c>
      <c r="AA9" s="6">
        <f>'q-ValProd_tot'!AA9</f>
        <v>37680</v>
      </c>
      <c r="AB9" s="6">
        <f>'q-ValProd_tot'!AB9</f>
        <v>40619</v>
      </c>
      <c r="AC9" s="6">
        <f>'q-ValProd_tot'!AC9</f>
        <v>41548</v>
      </c>
      <c r="AD9" s="6">
        <f>'q-ValProd_tot'!AD9</f>
        <v>39384</v>
      </c>
      <c r="AE9" s="6">
        <f>'q-ValProd_tot'!AE9</f>
        <v>41079</v>
      </c>
      <c r="AF9" s="6">
        <f>'q-ValProd_tot'!AF9</f>
        <v>42912</v>
      </c>
      <c r="AG9" s="6">
        <f>'q-ValProd_tot'!AG9</f>
        <v>46261</v>
      </c>
      <c r="AH9" s="6">
        <f>'q-ValProd_tot'!AH9</f>
        <v>47908</v>
      </c>
      <c r="AI9" s="6">
        <f>'q-ValProd_tot'!AI9</f>
        <v>48067</v>
      </c>
      <c r="AJ9" s="6">
        <f>'q-ValProd_tot'!AJ9</f>
        <v>51978</v>
      </c>
      <c r="AK9" s="6">
        <f>'q-ValProd_tot'!AK9</f>
        <v>52666</v>
      </c>
      <c r="AL9" s="6">
        <f>'q-ValProd_tot'!AL9</f>
        <v>54553</v>
      </c>
      <c r="AM9" s="6">
        <f>'q-ValProd_tot'!AM9</f>
        <v>56590</v>
      </c>
      <c r="AN9" s="6">
        <f>'q-ValProd_tot'!AN9</f>
        <v>56746</v>
      </c>
      <c r="AO9" s="6">
        <f>'q-ValProd_tot'!AO9</f>
        <v>57093</v>
      </c>
      <c r="AP9" s="6">
        <f>'q-ValProd_tot'!AP9</f>
        <v>58570</v>
      </c>
      <c r="AQ9" s="6">
        <f>'q-ValProd_tot'!AQ9</f>
        <v>57799</v>
      </c>
      <c r="AR9" s="6">
        <f>'q-ValProd_tot'!AR9</f>
        <v>61193</v>
      </c>
      <c r="AS9" s="6">
        <f>'q-ValProd_tot'!AS9</f>
        <v>62477</v>
      </c>
      <c r="AT9" s="6">
        <f>'q-ValProd_tot'!AT9</f>
        <v>64144</v>
      </c>
      <c r="AU9" s="6">
        <f>'q-ValProd_tot'!AU9</f>
        <v>65588</v>
      </c>
      <c r="AV9" s="6">
        <f>'q-ValProd_tot'!AV9</f>
        <v>65207</v>
      </c>
      <c r="AW9" s="6">
        <f>'q-ValProd_tot'!AW9</f>
        <v>68003</v>
      </c>
      <c r="AX9" s="6">
        <f>'q-ValProd_tot'!AX9</f>
        <v>75067</v>
      </c>
      <c r="AY9" s="6">
        <f>'q-ValProd_tot'!AY9</f>
        <v>66830</v>
      </c>
      <c r="AZ9" s="6">
        <f>'q-ValProd_tot'!AZ9</f>
        <v>69558</v>
      </c>
      <c r="BA9" s="6">
        <f>'q-ValProd_tot'!BA9</f>
        <v>68454</v>
      </c>
      <c r="BB9" s="6">
        <f>'q-ValProd_tot'!BB9</f>
        <v>67547</v>
      </c>
      <c r="BC9" s="6">
        <f>'q-ValProd_tot'!BC9</f>
        <v>67276</v>
      </c>
    </row>
    <row r="10" s="55" customFormat="1" spans="1:55">
      <c r="A10">
        <f>VLOOKUP(C10,SelectCntr!$A$2:$C$52,3,0)</f>
        <v>1</v>
      </c>
      <c r="B10" s="6" t="str">
        <f>'q-ValProd_tot'!B10</f>
        <v>Congo</v>
      </c>
      <c r="C10" s="6">
        <f>'q-ValProd_tot'!C10</f>
        <v>46</v>
      </c>
      <c r="D10" s="6" t="str">
        <f>'q-ValProd_tot'!D10</f>
        <v>Congo</v>
      </c>
      <c r="E10" s="6">
        <f>'q-ValProd_tot'!E10</f>
        <v>152</v>
      </c>
      <c r="F10" s="6" t="str">
        <f>'q-ValProd_tot'!F10</f>
        <v>Gross Production Value (constant 2004-2006 1000 I$)</v>
      </c>
      <c r="G10" s="6">
        <f>'q-ValProd_tot'!G10</f>
        <v>129911</v>
      </c>
      <c r="H10" s="6">
        <f>'q-ValProd_tot'!H10</f>
        <v>133164</v>
      </c>
      <c r="I10" s="6">
        <f>'q-ValProd_tot'!I10</f>
        <v>135749</v>
      </c>
      <c r="J10" s="6">
        <f>'q-ValProd_tot'!J10</f>
        <v>140739</v>
      </c>
      <c r="K10" s="6">
        <f>'q-ValProd_tot'!K10</f>
        <v>146082</v>
      </c>
      <c r="L10" s="6">
        <f>'q-ValProd_tot'!L10</f>
        <v>149257</v>
      </c>
      <c r="M10" s="6">
        <f>'q-ValProd_tot'!M10</f>
        <v>161125</v>
      </c>
      <c r="N10" s="6">
        <f>'q-ValProd_tot'!N10</f>
        <v>160768</v>
      </c>
      <c r="O10" s="6">
        <f>'q-ValProd_tot'!O10</f>
        <v>159248</v>
      </c>
      <c r="P10" s="6">
        <f>'q-ValProd_tot'!P10</f>
        <v>158910</v>
      </c>
      <c r="Q10" s="6">
        <f>'q-ValProd_tot'!Q10</f>
        <v>163184</v>
      </c>
      <c r="R10" s="6">
        <f>'q-ValProd_tot'!R10</f>
        <v>157223</v>
      </c>
      <c r="S10" s="6">
        <f>'q-ValProd_tot'!S10</f>
        <v>162143</v>
      </c>
      <c r="T10" s="6">
        <f>'q-ValProd_tot'!T10</f>
        <v>157185</v>
      </c>
      <c r="U10" s="6">
        <f>'q-ValProd_tot'!U10</f>
        <v>161654</v>
      </c>
      <c r="V10" s="6">
        <f>'q-ValProd_tot'!V10</f>
        <v>165631</v>
      </c>
      <c r="W10" s="6">
        <f>'q-ValProd_tot'!W10</f>
        <v>169363</v>
      </c>
      <c r="X10" s="6">
        <f>'q-ValProd_tot'!X10</f>
        <v>167192</v>
      </c>
      <c r="Y10" s="6">
        <f>'q-ValProd_tot'!Y10</f>
        <v>171695</v>
      </c>
      <c r="Z10" s="6">
        <f>'q-ValProd_tot'!Z10</f>
        <v>175305</v>
      </c>
      <c r="AA10" s="6">
        <f>'q-ValProd_tot'!AA10</f>
        <v>182301</v>
      </c>
      <c r="AB10" s="6">
        <f>'q-ValProd_tot'!AB10</f>
        <v>190768</v>
      </c>
      <c r="AC10" s="6">
        <f>'q-ValProd_tot'!AC10</f>
        <v>189344</v>
      </c>
      <c r="AD10" s="6">
        <f>'q-ValProd_tot'!AD10</f>
        <v>195702</v>
      </c>
      <c r="AE10" s="6">
        <f>'q-ValProd_tot'!AE10</f>
        <v>204932</v>
      </c>
      <c r="AF10" s="6">
        <f>'q-ValProd_tot'!AF10</f>
        <v>200772</v>
      </c>
      <c r="AG10" s="6">
        <f>'q-ValProd_tot'!AG10</f>
        <v>205253</v>
      </c>
      <c r="AH10" s="6">
        <f>'q-ValProd_tot'!AH10</f>
        <v>211630</v>
      </c>
      <c r="AI10" s="6">
        <f>'q-ValProd_tot'!AI10</f>
        <v>208083</v>
      </c>
      <c r="AJ10" s="6">
        <f>'q-ValProd_tot'!AJ10</f>
        <v>208024</v>
      </c>
      <c r="AK10" s="6">
        <f>'q-ValProd_tot'!AK10</f>
        <v>201577</v>
      </c>
      <c r="AL10" s="6">
        <f>'q-ValProd_tot'!AL10</f>
        <v>205962</v>
      </c>
      <c r="AM10" s="6">
        <f>'q-ValProd_tot'!AM10</f>
        <v>210253</v>
      </c>
      <c r="AN10" s="6">
        <f>'q-ValProd_tot'!AN10</f>
        <v>223443</v>
      </c>
      <c r="AO10" s="6">
        <f>'q-ValProd_tot'!AO10</f>
        <v>241559</v>
      </c>
      <c r="AP10" s="6">
        <f>'q-ValProd_tot'!AP10</f>
        <v>250050</v>
      </c>
      <c r="AQ10" s="6">
        <f>'q-ValProd_tot'!AQ10</f>
        <v>251504</v>
      </c>
      <c r="AR10" s="6">
        <f>'q-ValProd_tot'!AR10</f>
        <v>251300</v>
      </c>
      <c r="AS10" s="6">
        <f>'q-ValProd_tot'!AS10</f>
        <v>270012</v>
      </c>
      <c r="AT10" s="6">
        <f>'q-ValProd_tot'!AT10</f>
        <v>275129</v>
      </c>
      <c r="AU10" s="6">
        <f>'q-ValProd_tot'!AU10</f>
        <v>279523</v>
      </c>
      <c r="AV10" s="6">
        <f>'q-ValProd_tot'!AV10</f>
        <v>289058</v>
      </c>
      <c r="AW10" s="6">
        <f>'q-ValProd_tot'!AW10</f>
        <v>296090</v>
      </c>
      <c r="AX10" s="6">
        <f>'q-ValProd_tot'!AX10</f>
        <v>315883</v>
      </c>
      <c r="AY10" s="6">
        <f>'q-ValProd_tot'!AY10</f>
        <v>325508</v>
      </c>
      <c r="AZ10" s="6">
        <f>'q-ValProd_tot'!AZ10</f>
        <v>345462</v>
      </c>
      <c r="BA10" s="6">
        <f>'q-ValProd_tot'!BA10</f>
        <v>331470</v>
      </c>
      <c r="BB10" s="6">
        <f>'q-ValProd_tot'!BB10</f>
        <v>349099</v>
      </c>
      <c r="BC10" s="6">
        <f>'q-ValProd_tot'!BC10</f>
        <v>381455</v>
      </c>
    </row>
    <row r="11" s="6" customFormat="1" spans="1:55">
      <c r="A11">
        <f>VLOOKUP(C11,SelectCntr!$A$2:$C$52,3,0)</f>
        <v>1</v>
      </c>
      <c r="B11" s="6" t="str">
        <f>'q-ValProd_tot'!B11</f>
        <v>Benin</v>
      </c>
      <c r="C11" s="6">
        <f>'q-ValProd_tot'!C11</f>
        <v>53</v>
      </c>
      <c r="D11" s="6" t="str">
        <f>'q-ValProd_tot'!D11</f>
        <v>Benin</v>
      </c>
      <c r="E11" s="6">
        <f>'q-ValProd_tot'!E11</f>
        <v>152</v>
      </c>
      <c r="F11" s="6" t="str">
        <f>'q-ValProd_tot'!F11</f>
        <v>Gross Production Value (constant 2004-2006 1000 I$)</v>
      </c>
      <c r="G11" s="6">
        <f>'q-ValProd_tot'!G11</f>
        <v>396354</v>
      </c>
      <c r="H11" s="6">
        <f>'q-ValProd_tot'!H11</f>
        <v>369643</v>
      </c>
      <c r="I11" s="6">
        <f>'q-ValProd_tot'!I11</f>
        <v>372733</v>
      </c>
      <c r="J11" s="6">
        <f>'q-ValProd_tot'!J11</f>
        <v>391960</v>
      </c>
      <c r="K11" s="6">
        <f>'q-ValProd_tot'!K11</f>
        <v>400970</v>
      </c>
      <c r="L11" s="6">
        <f>'q-ValProd_tot'!L11</f>
        <v>390776</v>
      </c>
      <c r="M11" s="6">
        <f>'q-ValProd_tot'!M11</f>
        <v>432736</v>
      </c>
      <c r="N11" s="6">
        <f>'q-ValProd_tot'!N11</f>
        <v>461901</v>
      </c>
      <c r="O11" s="6">
        <f>'q-ValProd_tot'!O11</f>
        <v>452247</v>
      </c>
      <c r="P11" s="6">
        <f>'q-ValProd_tot'!P11</f>
        <v>466221</v>
      </c>
      <c r="Q11" s="6">
        <f>'q-ValProd_tot'!Q11</f>
        <v>477215</v>
      </c>
      <c r="R11" s="6">
        <f>'q-ValProd_tot'!R11</f>
        <v>476185</v>
      </c>
      <c r="S11" s="6">
        <f>'q-ValProd_tot'!S11</f>
        <v>481894</v>
      </c>
      <c r="T11" s="6">
        <f>'q-ValProd_tot'!T11</f>
        <v>448869</v>
      </c>
      <c r="U11" s="6">
        <f>'q-ValProd_tot'!U11</f>
        <v>455658</v>
      </c>
      <c r="V11" s="6">
        <f>'q-ValProd_tot'!V11</f>
        <v>518244</v>
      </c>
      <c r="W11" s="6">
        <f>'q-ValProd_tot'!W11</f>
        <v>509349</v>
      </c>
      <c r="X11" s="6">
        <f>'q-ValProd_tot'!X11</f>
        <v>555784</v>
      </c>
      <c r="Y11" s="6">
        <f>'q-ValProd_tot'!Y11</f>
        <v>587269</v>
      </c>
      <c r="Z11" s="6">
        <f>'q-ValProd_tot'!Z11</f>
        <v>561050</v>
      </c>
      <c r="AA11" s="6">
        <f>'q-ValProd_tot'!AA11</f>
        <v>548898</v>
      </c>
      <c r="AB11" s="6">
        <f>'q-ValProd_tot'!AB11</f>
        <v>565566</v>
      </c>
      <c r="AC11" s="6">
        <f>'q-ValProd_tot'!AC11</f>
        <v>574697</v>
      </c>
      <c r="AD11" s="6">
        <f>'q-ValProd_tot'!AD11</f>
        <v>725095</v>
      </c>
      <c r="AE11" s="6">
        <f>'q-ValProd_tot'!AE11</f>
        <v>730066</v>
      </c>
      <c r="AF11" s="6">
        <f>'q-ValProd_tot'!AF11</f>
        <v>784135</v>
      </c>
      <c r="AG11" s="6">
        <f>'q-ValProd_tot'!AG11</f>
        <v>683316</v>
      </c>
      <c r="AH11" s="6">
        <f>'q-ValProd_tot'!AH11</f>
        <v>818545</v>
      </c>
      <c r="AI11" s="6">
        <f>'q-ValProd_tot'!AI11</f>
        <v>845811</v>
      </c>
      <c r="AJ11" s="6">
        <f>'q-ValProd_tot'!AJ11</f>
        <v>897478</v>
      </c>
      <c r="AK11" s="6">
        <f>'q-ValProd_tot'!AK11</f>
        <v>981347</v>
      </c>
      <c r="AL11" s="6">
        <f>'q-ValProd_tot'!AL11</f>
        <v>982702</v>
      </c>
      <c r="AM11" s="6">
        <f>'q-ValProd_tot'!AM11</f>
        <v>1096002</v>
      </c>
      <c r="AN11" s="6">
        <f>'q-ValProd_tot'!AN11</f>
        <v>1126623</v>
      </c>
      <c r="AO11" s="6">
        <f>'q-ValProd_tot'!AO11</f>
        <v>1231100</v>
      </c>
      <c r="AP11" s="6">
        <f>'q-ValProd_tot'!AP11</f>
        <v>1370272</v>
      </c>
      <c r="AQ11" s="6">
        <f>'q-ValProd_tot'!AQ11</f>
        <v>1444316</v>
      </c>
      <c r="AR11" s="6">
        <f>'q-ValProd_tot'!AR11</f>
        <v>1474479</v>
      </c>
      <c r="AS11" s="6">
        <f>'q-ValProd_tot'!AS11</f>
        <v>1531261</v>
      </c>
      <c r="AT11" s="6">
        <f>'q-ValProd_tot'!AT11</f>
        <v>1631567</v>
      </c>
      <c r="AU11" s="6">
        <f>'q-ValProd_tot'!AU11</f>
        <v>1643385</v>
      </c>
      <c r="AV11" s="6">
        <f>'q-ValProd_tot'!AV11</f>
        <v>1786515</v>
      </c>
      <c r="AW11" s="6">
        <f>'q-ValProd_tot'!AW11</f>
        <v>1844563</v>
      </c>
      <c r="AX11" s="6">
        <f>'q-ValProd_tot'!AX11</f>
        <v>1936413</v>
      </c>
      <c r="AY11" s="6">
        <f>'q-ValProd_tot'!AY11</f>
        <v>1873476</v>
      </c>
      <c r="AZ11" s="6">
        <f>'q-ValProd_tot'!AZ11</f>
        <v>1741419</v>
      </c>
      <c r="BA11" s="6">
        <f>'q-ValProd_tot'!BA11</f>
        <v>1802403</v>
      </c>
      <c r="BB11" s="6">
        <f>'q-ValProd_tot'!BB11</f>
        <v>2108012</v>
      </c>
      <c r="BC11" s="6">
        <f>'q-ValProd_tot'!BC11</f>
        <v>2118537</v>
      </c>
    </row>
    <row r="12" s="6" customFormat="1" spans="1:55">
      <c r="A12">
        <f>VLOOKUP(C12,SelectCntr!$A$2:$C$52,3,0)</f>
        <v>1</v>
      </c>
      <c r="B12" s="6" t="str">
        <f>'q-ValProd_tot'!B12</f>
        <v>Equatorial Guinea</v>
      </c>
      <c r="C12" s="6">
        <f>'q-ValProd_tot'!C12</f>
        <v>61</v>
      </c>
      <c r="D12" s="6" t="str">
        <f>'q-ValProd_tot'!D12</f>
        <v>Equatorial Guinea</v>
      </c>
      <c r="E12" s="6">
        <f>'q-ValProd_tot'!E12</f>
        <v>152</v>
      </c>
      <c r="F12" s="6" t="str">
        <f>'q-ValProd_tot'!F12</f>
        <v>Gross Production Value (constant 2004-2006 1000 I$)</v>
      </c>
      <c r="G12" s="6">
        <f>'q-ValProd_tot'!G12</f>
        <v>46581</v>
      </c>
      <c r="H12" s="6">
        <f>'q-ValProd_tot'!H12</f>
        <v>53641</v>
      </c>
      <c r="I12" s="6">
        <f>'q-ValProd_tot'!I12</f>
        <v>54123</v>
      </c>
      <c r="J12" s="6">
        <f>'q-ValProd_tot'!J12</f>
        <v>58459</v>
      </c>
      <c r="K12" s="6">
        <f>'q-ValProd_tot'!K12</f>
        <v>57150</v>
      </c>
      <c r="L12" s="6">
        <f>'q-ValProd_tot'!L12</f>
        <v>59830</v>
      </c>
      <c r="M12" s="6">
        <f>'q-ValProd_tot'!M12</f>
        <v>57451</v>
      </c>
      <c r="N12" s="6">
        <f>'q-ValProd_tot'!N12</f>
        <v>61165</v>
      </c>
      <c r="O12" s="6">
        <f>'q-ValProd_tot'!O12</f>
        <v>50732</v>
      </c>
      <c r="P12" s="6">
        <f>'q-ValProd_tot'!P12</f>
        <v>58152</v>
      </c>
      <c r="Q12" s="6">
        <f>'q-ValProd_tot'!Q12</f>
        <v>44274</v>
      </c>
      <c r="R12" s="6">
        <f>'q-ValProd_tot'!R12</f>
        <v>30903</v>
      </c>
      <c r="S12" s="6">
        <f>'q-ValProd_tot'!S12</f>
        <v>32330</v>
      </c>
      <c r="T12" s="6">
        <f>'q-ValProd_tot'!T12</f>
        <v>32790</v>
      </c>
      <c r="U12" s="6">
        <f>'q-ValProd_tot'!U12</f>
        <v>27943</v>
      </c>
      <c r="V12" s="6">
        <f>'q-ValProd_tot'!V12</f>
        <v>24085</v>
      </c>
      <c r="W12" s="6">
        <f>'q-ValProd_tot'!W12</f>
        <v>23575</v>
      </c>
      <c r="X12" s="6">
        <f>'q-ValProd_tot'!X12</f>
        <v>24300</v>
      </c>
      <c r="Y12" s="6">
        <f>'q-ValProd_tot'!Y12</f>
        <v>24963</v>
      </c>
      <c r="Z12" s="6">
        <f>'q-ValProd_tot'!Z12</f>
        <v>27290</v>
      </c>
      <c r="AA12" s="6">
        <f>'q-ValProd_tot'!AA12</f>
        <v>30283</v>
      </c>
      <c r="AB12" s="6">
        <f>'q-ValProd_tot'!AB12</f>
        <v>27800</v>
      </c>
      <c r="AC12" s="6">
        <f>'q-ValProd_tot'!AC12</f>
        <v>28215</v>
      </c>
      <c r="AD12" s="6">
        <f>'q-ValProd_tot'!AD12</f>
        <v>29786</v>
      </c>
      <c r="AE12" s="6">
        <f>'q-ValProd_tot'!AE12</f>
        <v>29302</v>
      </c>
      <c r="AF12" s="6">
        <f>'q-ValProd_tot'!AF12</f>
        <v>29962</v>
      </c>
      <c r="AG12" s="6">
        <f>'q-ValProd_tot'!AG12</f>
        <v>32405</v>
      </c>
      <c r="AH12" s="6">
        <f>'q-ValProd_tot'!AH12</f>
        <v>32349</v>
      </c>
      <c r="AI12" s="6">
        <f>'q-ValProd_tot'!AI12</f>
        <v>30687</v>
      </c>
      <c r="AJ12" s="6">
        <f>'q-ValProd_tot'!AJ12</f>
        <v>39175</v>
      </c>
      <c r="AK12" s="6">
        <f>'q-ValProd_tot'!AK12</f>
        <v>38081</v>
      </c>
      <c r="AL12" s="6">
        <f>'q-ValProd_tot'!AL12</f>
        <v>36536</v>
      </c>
      <c r="AM12" s="6">
        <f>'q-ValProd_tot'!AM12</f>
        <v>33611</v>
      </c>
      <c r="AN12" s="6">
        <f>'q-ValProd_tot'!AN12</f>
        <v>35800</v>
      </c>
      <c r="AO12" s="6">
        <f>'q-ValProd_tot'!AO12</f>
        <v>36740</v>
      </c>
      <c r="AP12" s="6">
        <f>'q-ValProd_tot'!AP12</f>
        <v>37610</v>
      </c>
      <c r="AQ12" s="6">
        <f>'q-ValProd_tot'!AQ12</f>
        <v>37439</v>
      </c>
      <c r="AR12" s="6">
        <f>'q-ValProd_tot'!AR12</f>
        <v>36581</v>
      </c>
      <c r="AS12" s="6">
        <f>'q-ValProd_tot'!AS12</f>
        <v>37609</v>
      </c>
      <c r="AT12" s="6">
        <f>'q-ValProd_tot'!AT12</f>
        <v>39095</v>
      </c>
      <c r="AU12" s="6">
        <f>'q-ValProd_tot'!AU12</f>
        <v>39283</v>
      </c>
      <c r="AV12" s="6">
        <f>'q-ValProd_tot'!AV12</f>
        <v>38316</v>
      </c>
      <c r="AW12" s="6">
        <f>'q-ValProd_tot'!AW12</f>
        <v>39840</v>
      </c>
      <c r="AX12" s="6">
        <f>'q-ValProd_tot'!AX12</f>
        <v>40452</v>
      </c>
      <c r="AY12" s="6">
        <f>'q-ValProd_tot'!AY12</f>
        <v>42129</v>
      </c>
      <c r="AZ12" s="6">
        <f>'q-ValProd_tot'!AZ12</f>
        <v>43264</v>
      </c>
      <c r="BA12" s="6">
        <f>'q-ValProd_tot'!BA12</f>
        <v>47021</v>
      </c>
      <c r="BB12" s="6">
        <f>'q-ValProd_tot'!BB12</f>
        <v>45726</v>
      </c>
      <c r="BC12" s="6">
        <f>'q-ValProd_tot'!BC12</f>
        <v>46417</v>
      </c>
    </row>
    <row r="13" s="6" customFormat="1" spans="1:55">
      <c r="A13">
        <f>VLOOKUP(C13,SelectCntr!$A$2:$C$52,3,0)</f>
        <v>2</v>
      </c>
      <c r="B13" s="6" t="str">
        <f>'q-ValProd_tot'!B13</f>
        <v>Ethiopia PDR</v>
      </c>
      <c r="C13" s="6">
        <f>'q-ValProd_tot'!C13</f>
        <v>62</v>
      </c>
      <c r="D13" s="6" t="str">
        <f>'q-ValProd_tot'!D13</f>
        <v>Ethiopia PDR</v>
      </c>
      <c r="E13" s="6">
        <f>'q-ValProd_tot'!E13</f>
        <v>152</v>
      </c>
      <c r="F13" s="6" t="str">
        <f>'q-ValProd_tot'!F13</f>
        <v>Gross Production Value (constant 2004-2006 1000 I$)</v>
      </c>
      <c r="G13" s="6">
        <f>'q-ValProd_tot'!G13</f>
        <v>3057456</v>
      </c>
      <c r="H13" s="6">
        <f>'q-ValProd_tot'!H13</f>
        <v>3127866</v>
      </c>
      <c r="I13" s="6">
        <f>'q-ValProd_tot'!I13</f>
        <v>3161027</v>
      </c>
      <c r="J13" s="6">
        <f>'q-ValProd_tot'!J13</f>
        <v>3262286</v>
      </c>
      <c r="K13" s="6">
        <f>'q-ValProd_tot'!K13</f>
        <v>3297421</v>
      </c>
      <c r="L13" s="6">
        <f>'q-ValProd_tot'!L13</f>
        <v>3376592</v>
      </c>
      <c r="M13" s="6">
        <f>'q-ValProd_tot'!M13</f>
        <v>3462465</v>
      </c>
      <c r="N13" s="6">
        <f>'q-ValProd_tot'!N13</f>
        <v>3520113</v>
      </c>
      <c r="O13" s="6">
        <f>'q-ValProd_tot'!O13</f>
        <v>3635360</v>
      </c>
      <c r="P13" s="6">
        <f>'q-ValProd_tot'!P13</f>
        <v>3743079</v>
      </c>
      <c r="Q13" s="6">
        <f>'q-ValProd_tot'!Q13</f>
        <v>3645319</v>
      </c>
      <c r="R13" s="6">
        <f>'q-ValProd_tot'!R13</f>
        <v>3647195</v>
      </c>
      <c r="S13" s="6">
        <f>'q-ValProd_tot'!S13</f>
        <v>3557343</v>
      </c>
      <c r="T13" s="6">
        <f>'q-ValProd_tot'!T13</f>
        <v>3516084</v>
      </c>
      <c r="U13" s="6">
        <f>'q-ValProd_tot'!U13</f>
        <v>3397014</v>
      </c>
      <c r="V13" s="6">
        <f>'q-ValProd_tot'!V13</f>
        <v>3593347</v>
      </c>
      <c r="W13" s="6">
        <f>'q-ValProd_tot'!W13</f>
        <v>3659681</v>
      </c>
      <c r="X13" s="6">
        <f>'q-ValProd_tot'!X13</f>
        <v>3634583</v>
      </c>
      <c r="Y13" s="6">
        <f>'q-ValProd_tot'!Y13</f>
        <v>3972819</v>
      </c>
      <c r="Z13" s="6">
        <f>'q-ValProd_tot'!Z13</f>
        <v>4333812</v>
      </c>
      <c r="AA13" s="6">
        <f>'q-ValProd_tot'!AA13</f>
        <v>4233108</v>
      </c>
      <c r="AB13" s="6">
        <f>'q-ValProd_tot'!AB13</f>
        <v>4230335</v>
      </c>
      <c r="AC13" s="6">
        <f>'q-ValProd_tot'!AC13</f>
        <v>4514887</v>
      </c>
      <c r="AD13" s="6">
        <f>'q-ValProd_tot'!AD13</f>
        <v>4089763</v>
      </c>
      <c r="AE13" s="6">
        <f>'q-ValProd_tot'!AE13</f>
        <v>3915323</v>
      </c>
      <c r="AF13" s="6">
        <f>'q-ValProd_tot'!AF13</f>
        <v>4366074</v>
      </c>
      <c r="AG13" s="6">
        <f>'q-ValProd_tot'!AG13</f>
        <v>4208193</v>
      </c>
      <c r="AH13" s="6">
        <f>'q-ValProd_tot'!AH13</f>
        <v>4349090</v>
      </c>
      <c r="AI13" s="6">
        <f>'q-ValProd_tot'!AI13</f>
        <v>4450662</v>
      </c>
      <c r="AJ13" s="6">
        <f>'q-ValProd_tot'!AJ13</f>
        <v>4607104</v>
      </c>
      <c r="AK13" s="6">
        <f>'q-ValProd_tot'!AK13</f>
        <v>4792816</v>
      </c>
      <c r="AL13" s="6">
        <f>'q-ValProd_tot'!AL13</f>
        <v>4547863</v>
      </c>
      <c r="AM13" s="6">
        <f>'q-ValProd_tot'!AM13</f>
        <v>0</v>
      </c>
      <c r="AN13" s="6">
        <f>'q-ValProd_tot'!AN13</f>
        <v>0</v>
      </c>
      <c r="AO13" s="6">
        <f>'q-ValProd_tot'!AO13</f>
        <v>0</v>
      </c>
      <c r="AP13" s="6">
        <f>'q-ValProd_tot'!AP13</f>
        <v>0</v>
      </c>
      <c r="AQ13" s="6">
        <f>'q-ValProd_tot'!AQ13</f>
        <v>0</v>
      </c>
      <c r="AR13" s="6">
        <f>'q-ValProd_tot'!AR13</f>
        <v>0</v>
      </c>
      <c r="AS13" s="6">
        <f>'q-ValProd_tot'!AS13</f>
        <v>0</v>
      </c>
      <c r="AT13" s="6">
        <f>'q-ValProd_tot'!AT13</f>
        <v>0</v>
      </c>
      <c r="AU13" s="6">
        <f>'q-ValProd_tot'!AU13</f>
        <v>0</v>
      </c>
      <c r="AV13" s="6">
        <f>'q-ValProd_tot'!AV13</f>
        <v>0</v>
      </c>
      <c r="AW13" s="6">
        <f>'q-ValProd_tot'!AW13</f>
        <v>0</v>
      </c>
      <c r="AX13" s="6">
        <f>'q-ValProd_tot'!AX13</f>
        <v>0</v>
      </c>
      <c r="AY13" s="6">
        <f>'q-ValProd_tot'!AY13</f>
        <v>0</v>
      </c>
      <c r="AZ13" s="6">
        <f>'q-ValProd_tot'!AZ13</f>
        <v>0</v>
      </c>
      <c r="BA13" s="6">
        <f>'q-ValProd_tot'!BA13</f>
        <v>0</v>
      </c>
      <c r="BB13" s="6">
        <f>'q-ValProd_tot'!BB13</f>
        <v>0</v>
      </c>
      <c r="BC13" s="6">
        <f>'q-ValProd_tot'!BC13</f>
        <v>0</v>
      </c>
    </row>
    <row r="14" s="6" customFormat="1" spans="1:55">
      <c r="A14">
        <f>VLOOKUP(C14,SelectCntr!$A$2:$C$52,3,0)</f>
        <v>2</v>
      </c>
      <c r="B14" s="6" t="str">
        <f>'q-ValProd_tot'!B14</f>
        <v>Djibouti</v>
      </c>
      <c r="C14" s="6">
        <f>'q-ValProd_tot'!C14</f>
        <v>72</v>
      </c>
      <c r="D14" s="6" t="str">
        <f>'q-ValProd_tot'!D14</f>
        <v>Djibouti</v>
      </c>
      <c r="E14" s="6">
        <f>'q-ValProd_tot'!E14</f>
        <v>152</v>
      </c>
      <c r="F14" s="6" t="str">
        <f>'q-ValProd_tot'!F14</f>
        <v>Gross Production Value (constant 2004-2006 1000 I$)</v>
      </c>
      <c r="G14" s="6">
        <f>'q-ValProd_tot'!G14</f>
        <v>7308</v>
      </c>
      <c r="H14" s="6">
        <f>'q-ValProd_tot'!H14</f>
        <v>7501</v>
      </c>
      <c r="I14" s="6">
        <f>'q-ValProd_tot'!I14</f>
        <v>7747</v>
      </c>
      <c r="J14" s="6">
        <f>'q-ValProd_tot'!J14</f>
        <v>7917</v>
      </c>
      <c r="K14" s="6">
        <f>'q-ValProd_tot'!K14</f>
        <v>8068</v>
      </c>
      <c r="L14" s="6">
        <f>'q-ValProd_tot'!L14</f>
        <v>8736</v>
      </c>
      <c r="M14" s="6">
        <f>'q-ValProd_tot'!M14</f>
        <v>9122</v>
      </c>
      <c r="N14" s="6">
        <f>'q-ValProd_tot'!N14</f>
        <v>9808</v>
      </c>
      <c r="O14" s="6">
        <f>'q-ValProd_tot'!O14</f>
        <v>10549</v>
      </c>
      <c r="P14" s="6">
        <f>'q-ValProd_tot'!P14</f>
        <v>10954</v>
      </c>
      <c r="Q14" s="6">
        <f>'q-ValProd_tot'!Q14</f>
        <v>11457</v>
      </c>
      <c r="R14" s="6">
        <f>'q-ValProd_tot'!R14</f>
        <v>12069</v>
      </c>
      <c r="S14" s="6">
        <f>'q-ValProd_tot'!S14</f>
        <v>12098</v>
      </c>
      <c r="T14" s="6">
        <f>'q-ValProd_tot'!T14</f>
        <v>12908</v>
      </c>
      <c r="U14" s="6">
        <f>'q-ValProd_tot'!U14</f>
        <v>13117</v>
      </c>
      <c r="V14" s="6">
        <f>'q-ValProd_tot'!V14</f>
        <v>14720</v>
      </c>
      <c r="W14" s="6">
        <f>'q-ValProd_tot'!W14</f>
        <v>14404</v>
      </c>
      <c r="X14" s="6">
        <f>'q-ValProd_tot'!X14</f>
        <v>15202</v>
      </c>
      <c r="Y14" s="6">
        <f>'q-ValProd_tot'!Y14</f>
        <v>19956</v>
      </c>
      <c r="Z14" s="6">
        <f>'q-ValProd_tot'!Z14</f>
        <v>25473</v>
      </c>
      <c r="AA14" s="6">
        <f>'q-ValProd_tot'!AA14</f>
        <v>24634</v>
      </c>
      <c r="AB14" s="6">
        <f>'q-ValProd_tot'!AB14</f>
        <v>24806</v>
      </c>
      <c r="AC14" s="6">
        <f>'q-ValProd_tot'!AC14</f>
        <v>28966</v>
      </c>
      <c r="AD14" s="6">
        <f>'q-ValProd_tot'!AD14</f>
        <v>31806</v>
      </c>
      <c r="AE14" s="6">
        <f>'q-ValProd_tot'!AE14</f>
        <v>37376</v>
      </c>
      <c r="AF14" s="6">
        <f>'q-ValProd_tot'!AF14</f>
        <v>40315</v>
      </c>
      <c r="AG14" s="6">
        <f>'q-ValProd_tot'!AG14</f>
        <v>41489</v>
      </c>
      <c r="AH14" s="6">
        <f>'q-ValProd_tot'!AH14</f>
        <v>43178</v>
      </c>
      <c r="AI14" s="6">
        <f>'q-ValProd_tot'!AI14</f>
        <v>52031</v>
      </c>
      <c r="AJ14" s="6">
        <f>'q-ValProd_tot'!AJ14</f>
        <v>51017</v>
      </c>
      <c r="AK14" s="6">
        <f>'q-ValProd_tot'!AK14</f>
        <v>38131</v>
      </c>
      <c r="AL14" s="6">
        <f>'q-ValProd_tot'!AL14</f>
        <v>40260</v>
      </c>
      <c r="AM14" s="6">
        <f>'q-ValProd_tot'!AM14</f>
        <v>38500</v>
      </c>
      <c r="AN14" s="6">
        <f>'q-ValProd_tot'!AN14</f>
        <v>39926</v>
      </c>
      <c r="AO14" s="6">
        <f>'q-ValProd_tot'!AO14</f>
        <v>42935</v>
      </c>
      <c r="AP14" s="6">
        <f>'q-ValProd_tot'!AP14</f>
        <v>39008</v>
      </c>
      <c r="AQ14" s="6">
        <f>'q-ValProd_tot'!AQ14</f>
        <v>40788</v>
      </c>
      <c r="AR14" s="6">
        <f>'q-ValProd_tot'!AR14</f>
        <v>41859</v>
      </c>
      <c r="AS14" s="6">
        <f>'q-ValProd_tot'!AS14</f>
        <v>42592</v>
      </c>
      <c r="AT14" s="6">
        <f>'q-ValProd_tot'!AT14</f>
        <v>46234</v>
      </c>
      <c r="AU14" s="6">
        <f>'q-ValProd_tot'!AU14</f>
        <v>46711</v>
      </c>
      <c r="AV14" s="6">
        <f>'q-ValProd_tot'!AV14</f>
        <v>53278</v>
      </c>
      <c r="AW14" s="6">
        <f>'q-ValProd_tot'!AW14</f>
        <v>52832</v>
      </c>
      <c r="AX14" s="6">
        <f>'q-ValProd_tot'!AX14</f>
        <v>50871</v>
      </c>
      <c r="AY14" s="6">
        <f>'q-ValProd_tot'!AY14</f>
        <v>51885</v>
      </c>
      <c r="AZ14" s="6">
        <f>'q-ValProd_tot'!AZ14</f>
        <v>59994</v>
      </c>
      <c r="BA14" s="6">
        <f>'q-ValProd_tot'!BA14</f>
        <v>69448</v>
      </c>
      <c r="BB14" s="6">
        <f>'q-ValProd_tot'!BB14</f>
        <v>68592</v>
      </c>
      <c r="BC14" s="6">
        <f>'q-ValProd_tot'!BC14</f>
        <v>53489</v>
      </c>
    </row>
    <row r="15" s="6" customFormat="1" spans="1:55">
      <c r="A15">
        <f>VLOOKUP(C15,SelectCntr!$A$2:$C$52,3,0)</f>
        <v>1</v>
      </c>
      <c r="B15" s="6" t="str">
        <f>'q-ValProd_tot'!B15</f>
        <v>Gabon</v>
      </c>
      <c r="C15" s="6">
        <f>'q-ValProd_tot'!C15</f>
        <v>74</v>
      </c>
      <c r="D15" s="6" t="str">
        <f>'q-ValProd_tot'!D15</f>
        <v>Gabon</v>
      </c>
      <c r="E15" s="6">
        <f>'q-ValProd_tot'!E15</f>
        <v>152</v>
      </c>
      <c r="F15" s="6" t="str">
        <f>'q-ValProd_tot'!F15</f>
        <v>Gross Production Value (constant 2004-2006 1000 I$)</v>
      </c>
      <c r="G15" s="6">
        <f>'q-ValProd_tot'!G15</f>
        <v>101991</v>
      </c>
      <c r="H15" s="6">
        <f>'q-ValProd_tot'!H15</f>
        <v>104896</v>
      </c>
      <c r="I15" s="6">
        <f>'q-ValProd_tot'!I15</f>
        <v>105420</v>
      </c>
      <c r="J15" s="6">
        <f>'q-ValProd_tot'!J15</f>
        <v>106632</v>
      </c>
      <c r="K15" s="6">
        <f>'q-ValProd_tot'!K15</f>
        <v>108336</v>
      </c>
      <c r="L15" s="6">
        <f>'q-ValProd_tot'!L15</f>
        <v>110498</v>
      </c>
      <c r="M15" s="6">
        <f>'q-ValProd_tot'!M15</f>
        <v>112346</v>
      </c>
      <c r="N15" s="6">
        <f>'q-ValProd_tot'!N15</f>
        <v>116174</v>
      </c>
      <c r="O15" s="6">
        <f>'q-ValProd_tot'!O15</f>
        <v>115730</v>
      </c>
      <c r="P15" s="6">
        <f>'q-ValProd_tot'!P15</f>
        <v>119182</v>
      </c>
      <c r="Q15" s="6">
        <f>'q-ValProd_tot'!Q15</f>
        <v>122145</v>
      </c>
      <c r="R15" s="6">
        <f>'q-ValProd_tot'!R15</f>
        <v>124330</v>
      </c>
      <c r="S15" s="6">
        <f>'q-ValProd_tot'!S15</f>
        <v>127149</v>
      </c>
      <c r="T15" s="6">
        <f>'q-ValProd_tot'!T15</f>
        <v>129352</v>
      </c>
      <c r="U15" s="6">
        <f>'q-ValProd_tot'!U15</f>
        <v>130202</v>
      </c>
      <c r="V15" s="6">
        <f>'q-ValProd_tot'!V15</f>
        <v>134291</v>
      </c>
      <c r="W15" s="6">
        <f>'q-ValProd_tot'!W15</f>
        <v>144946</v>
      </c>
      <c r="X15" s="6">
        <f>'q-ValProd_tot'!X15</f>
        <v>154176</v>
      </c>
      <c r="Y15" s="6">
        <f>'q-ValProd_tot'!Y15</f>
        <v>160845</v>
      </c>
      <c r="Z15" s="6">
        <f>'q-ValProd_tot'!Z15</f>
        <v>167506</v>
      </c>
      <c r="AA15" s="6">
        <f>'q-ValProd_tot'!AA15</f>
        <v>163968</v>
      </c>
      <c r="AB15" s="6">
        <f>'q-ValProd_tot'!AB15</f>
        <v>167969</v>
      </c>
      <c r="AC15" s="6">
        <f>'q-ValProd_tot'!AC15</f>
        <v>172517</v>
      </c>
      <c r="AD15" s="6">
        <f>'q-ValProd_tot'!AD15</f>
        <v>176063</v>
      </c>
      <c r="AE15" s="6">
        <f>'q-ValProd_tot'!AE15</f>
        <v>177563</v>
      </c>
      <c r="AF15" s="6">
        <f>'q-ValProd_tot'!AF15</f>
        <v>185531</v>
      </c>
      <c r="AG15" s="6">
        <f>'q-ValProd_tot'!AG15</f>
        <v>188694</v>
      </c>
      <c r="AH15" s="6">
        <f>'q-ValProd_tot'!AH15</f>
        <v>197480</v>
      </c>
      <c r="AI15" s="6">
        <f>'q-ValProd_tot'!AI15</f>
        <v>199577</v>
      </c>
      <c r="AJ15" s="6">
        <f>'q-ValProd_tot'!AJ15</f>
        <v>200203</v>
      </c>
      <c r="AK15" s="6">
        <f>'q-ValProd_tot'!AK15</f>
        <v>221020</v>
      </c>
      <c r="AL15" s="6">
        <f>'q-ValProd_tot'!AL15</f>
        <v>214734</v>
      </c>
      <c r="AM15" s="6">
        <f>'q-ValProd_tot'!AM15</f>
        <v>210581</v>
      </c>
      <c r="AN15" s="6">
        <f>'q-ValProd_tot'!AN15</f>
        <v>215175</v>
      </c>
      <c r="AO15" s="6">
        <f>'q-ValProd_tot'!AO15</f>
        <v>216450</v>
      </c>
      <c r="AP15" s="6">
        <f>'q-ValProd_tot'!AP15</f>
        <v>227607</v>
      </c>
      <c r="AQ15" s="6">
        <f>'q-ValProd_tot'!AQ15</f>
        <v>234607</v>
      </c>
      <c r="AR15" s="6">
        <f>'q-ValProd_tot'!AR15</f>
        <v>243375</v>
      </c>
      <c r="AS15" s="6">
        <f>'q-ValProd_tot'!AS15</f>
        <v>242974</v>
      </c>
      <c r="AT15" s="6">
        <f>'q-ValProd_tot'!AT15</f>
        <v>248464</v>
      </c>
      <c r="AU15" s="6">
        <f>'q-ValProd_tot'!AU15</f>
        <v>242353</v>
      </c>
      <c r="AV15" s="6">
        <f>'q-ValProd_tot'!AV15</f>
        <v>244403</v>
      </c>
      <c r="AW15" s="6">
        <f>'q-ValProd_tot'!AW15</f>
        <v>245672</v>
      </c>
      <c r="AX15" s="6">
        <f>'q-ValProd_tot'!AX15</f>
        <v>245634</v>
      </c>
      <c r="AY15" s="6">
        <f>'q-ValProd_tot'!AY15</f>
        <v>249015</v>
      </c>
      <c r="AZ15" s="6">
        <f>'q-ValProd_tot'!AZ15</f>
        <v>249754</v>
      </c>
      <c r="BA15" s="6">
        <f>'q-ValProd_tot'!BA15</f>
        <v>251631</v>
      </c>
      <c r="BB15" s="6">
        <f>'q-ValProd_tot'!BB15</f>
        <v>257005</v>
      </c>
      <c r="BC15" s="6">
        <f>'q-ValProd_tot'!BC15</f>
        <v>283932</v>
      </c>
    </row>
    <row r="16" s="6" customFormat="1" spans="1:55">
      <c r="A16">
        <f>VLOOKUP(C16,SelectCntr!$A$2:$C$52,3,0)</f>
        <v>1</v>
      </c>
      <c r="B16" s="6" t="str">
        <f>'q-ValProd_tot'!B16</f>
        <v>Gambia</v>
      </c>
      <c r="C16" s="6">
        <f>'q-ValProd_tot'!C16</f>
        <v>75</v>
      </c>
      <c r="D16" s="6" t="str">
        <f>'q-ValProd_tot'!D16</f>
        <v>Gambia</v>
      </c>
      <c r="E16" s="6">
        <f>'q-ValProd_tot'!E16</f>
        <v>152</v>
      </c>
      <c r="F16" s="6" t="str">
        <f>'q-ValProd_tot'!F16</f>
        <v>Gross Production Value (constant 2004-2006 1000 I$)</v>
      </c>
      <c r="G16" s="6">
        <f>'q-ValProd_tot'!G16</f>
        <v>82443</v>
      </c>
      <c r="H16" s="6">
        <f>'q-ValProd_tot'!H16</f>
        <v>84284</v>
      </c>
      <c r="I16" s="6">
        <f>'q-ValProd_tot'!I16</f>
        <v>84474</v>
      </c>
      <c r="J16" s="6">
        <f>'q-ValProd_tot'!J16</f>
        <v>87575</v>
      </c>
      <c r="K16" s="6">
        <f>'q-ValProd_tot'!K16</f>
        <v>95609</v>
      </c>
      <c r="L16" s="6">
        <f>'q-ValProd_tot'!L16</f>
        <v>102242</v>
      </c>
      <c r="M16" s="6">
        <f>'q-ValProd_tot'!M16</f>
        <v>93633</v>
      </c>
      <c r="N16" s="6">
        <f>'q-ValProd_tot'!N16</f>
        <v>102132</v>
      </c>
      <c r="O16" s="6">
        <f>'q-ValProd_tot'!O16</f>
        <v>97158</v>
      </c>
      <c r="P16" s="6">
        <f>'q-ValProd_tot'!P16</f>
        <v>100112</v>
      </c>
      <c r="Q16" s="6">
        <f>'q-ValProd_tot'!Q16</f>
        <v>106061</v>
      </c>
      <c r="R16" s="6">
        <f>'q-ValProd_tot'!R16</f>
        <v>95915</v>
      </c>
      <c r="S16" s="6">
        <f>'q-ValProd_tot'!S16</f>
        <v>110492</v>
      </c>
      <c r="T16" s="6">
        <f>'q-ValProd_tot'!T16</f>
        <v>102061</v>
      </c>
      <c r="U16" s="6">
        <f>'q-ValProd_tot'!U16</f>
        <v>99570</v>
      </c>
      <c r="V16" s="6">
        <f>'q-ValProd_tot'!V16</f>
        <v>97970</v>
      </c>
      <c r="W16" s="6">
        <f>'q-ValProd_tot'!W16</f>
        <v>78312</v>
      </c>
      <c r="X16" s="6">
        <f>'q-ValProd_tot'!X16</f>
        <v>98154</v>
      </c>
      <c r="Y16" s="6">
        <f>'q-ValProd_tot'!Y16</f>
        <v>65539</v>
      </c>
      <c r="Z16" s="6">
        <f>'q-ValProd_tot'!Z16</f>
        <v>68459</v>
      </c>
      <c r="AA16" s="6">
        <f>'q-ValProd_tot'!AA16</f>
        <v>94558</v>
      </c>
      <c r="AB16" s="6">
        <f>'q-ValProd_tot'!AB16</f>
        <v>112977</v>
      </c>
      <c r="AC16" s="6">
        <f>'q-ValProd_tot'!AC16</f>
        <v>89884</v>
      </c>
      <c r="AD16" s="6">
        <f>'q-ValProd_tot'!AD16</f>
        <v>89939</v>
      </c>
      <c r="AE16" s="6">
        <f>'q-ValProd_tot'!AE16</f>
        <v>81257</v>
      </c>
      <c r="AF16" s="6">
        <f>'q-ValProd_tot'!AF16</f>
        <v>94491</v>
      </c>
      <c r="AG16" s="6">
        <f>'q-ValProd_tot'!AG16</f>
        <v>97069</v>
      </c>
      <c r="AH16" s="6">
        <f>'q-ValProd_tot'!AH16</f>
        <v>90462</v>
      </c>
      <c r="AI16" s="6">
        <f>'q-ValProd_tot'!AI16</f>
        <v>104454</v>
      </c>
      <c r="AJ16" s="6">
        <f>'q-ValProd_tot'!AJ16</f>
        <v>77556</v>
      </c>
      <c r="AK16" s="6">
        <f>'q-ValProd_tot'!AK16</f>
        <v>86385</v>
      </c>
      <c r="AL16" s="6">
        <f>'q-ValProd_tot'!AL16</f>
        <v>71400</v>
      </c>
      <c r="AM16" s="6">
        <f>'q-ValProd_tot'!AM16</f>
        <v>81862</v>
      </c>
      <c r="AN16" s="6">
        <f>'q-ValProd_tot'!AN16</f>
        <v>85147</v>
      </c>
      <c r="AO16" s="6">
        <f>'q-ValProd_tot'!AO16</f>
        <v>81000</v>
      </c>
      <c r="AP16" s="6">
        <f>'q-ValProd_tot'!AP16</f>
        <v>69117</v>
      </c>
      <c r="AQ16" s="6">
        <f>'q-ValProd_tot'!AQ16</f>
        <v>83553</v>
      </c>
      <c r="AR16" s="6">
        <f>'q-ValProd_tot'!AR16</f>
        <v>83037</v>
      </c>
      <c r="AS16" s="6">
        <f>'q-ValProd_tot'!AS16</f>
        <v>114756</v>
      </c>
      <c r="AT16" s="6">
        <f>'q-ValProd_tot'!AT16</f>
        <v>125466</v>
      </c>
      <c r="AU16" s="6">
        <f>'q-ValProd_tot'!AU16</f>
        <v>134390</v>
      </c>
      <c r="AV16" s="6">
        <f>'q-ValProd_tot'!AV16</f>
        <v>87980</v>
      </c>
      <c r="AW16" s="6">
        <f>'q-ValProd_tot'!AW16</f>
        <v>112079</v>
      </c>
      <c r="AX16" s="6">
        <f>'q-ValProd_tot'!AX16</f>
        <v>137506</v>
      </c>
      <c r="AY16" s="6">
        <f>'q-ValProd_tot'!AY16</f>
        <v>120361</v>
      </c>
      <c r="AZ16" s="6">
        <f>'q-ValProd_tot'!AZ16</f>
        <v>126593</v>
      </c>
      <c r="BA16" s="6">
        <f>'q-ValProd_tot'!BA16</f>
        <v>93340</v>
      </c>
      <c r="BB16" s="6">
        <f>'q-ValProd_tot'!BB16</f>
        <v>128612</v>
      </c>
      <c r="BC16" s="6">
        <f>'q-ValProd_tot'!BC16</f>
        <v>151375</v>
      </c>
    </row>
    <row r="17" s="55" customFormat="1" spans="1:55">
      <c r="A17">
        <f>VLOOKUP(C17,SelectCntr!$A$2:$C$52,3,0)</f>
        <v>1</v>
      </c>
      <c r="B17" s="6" t="str">
        <f>'q-ValProd_tot'!B17</f>
        <v>Ghana</v>
      </c>
      <c r="C17" s="6">
        <f>'q-ValProd_tot'!C17</f>
        <v>81</v>
      </c>
      <c r="D17" s="6" t="str">
        <f>'q-ValProd_tot'!D17</f>
        <v>Ghana</v>
      </c>
      <c r="E17" s="6">
        <f>'q-ValProd_tot'!E17</f>
        <v>152</v>
      </c>
      <c r="F17" s="6" t="str">
        <f>'q-ValProd_tot'!F17</f>
        <v>Gross Production Value (constant 2004-2006 1000 I$)</v>
      </c>
      <c r="G17" s="6">
        <f>'q-ValProd_tot'!G17</f>
        <v>1470610</v>
      </c>
      <c r="H17" s="6">
        <f>'q-ValProd_tot'!H17</f>
        <v>1492150</v>
      </c>
      <c r="I17" s="6">
        <f>'q-ValProd_tot'!I17</f>
        <v>1521302</v>
      </c>
      <c r="J17" s="6">
        <f>'q-ValProd_tot'!J17</f>
        <v>1724581</v>
      </c>
      <c r="K17" s="6">
        <f>'q-ValProd_tot'!K17</f>
        <v>1558681</v>
      </c>
      <c r="L17" s="6">
        <f>'q-ValProd_tot'!L17</f>
        <v>1586808</v>
      </c>
      <c r="M17" s="6">
        <f>'q-ValProd_tot'!M17</f>
        <v>1724104</v>
      </c>
      <c r="N17" s="6">
        <f>'q-ValProd_tot'!N17</f>
        <v>1671018</v>
      </c>
      <c r="O17" s="6">
        <f>'q-ValProd_tot'!O17</f>
        <v>1809266</v>
      </c>
      <c r="P17" s="6">
        <f>'q-ValProd_tot'!P17</f>
        <v>1880216</v>
      </c>
      <c r="Q17" s="6">
        <f>'q-ValProd_tot'!Q17</f>
        <v>1953323</v>
      </c>
      <c r="R17" s="6">
        <f>'q-ValProd_tot'!R17</f>
        <v>1908213</v>
      </c>
      <c r="S17" s="6">
        <f>'q-ValProd_tot'!S17</f>
        <v>1926720</v>
      </c>
      <c r="T17" s="6">
        <f>'q-ValProd_tot'!T17</f>
        <v>2172523</v>
      </c>
      <c r="U17" s="6">
        <f>'q-ValProd_tot'!U17</f>
        <v>2026074</v>
      </c>
      <c r="V17" s="6">
        <f>'q-ValProd_tot'!V17</f>
        <v>1788393</v>
      </c>
      <c r="W17" s="6">
        <f>'q-ValProd_tot'!W17</f>
        <v>1592379</v>
      </c>
      <c r="X17" s="6">
        <f>'q-ValProd_tot'!X17</f>
        <v>1573952</v>
      </c>
      <c r="Y17" s="6">
        <f>'q-ValProd_tot'!Y17</f>
        <v>1643796</v>
      </c>
      <c r="Z17" s="6">
        <f>'q-ValProd_tot'!Z17</f>
        <v>1657821</v>
      </c>
      <c r="AA17" s="6">
        <f>'q-ValProd_tot'!AA17</f>
        <v>1629553</v>
      </c>
      <c r="AB17" s="6">
        <f>'q-ValProd_tot'!AB17</f>
        <v>1526081</v>
      </c>
      <c r="AC17" s="6">
        <f>'q-ValProd_tot'!AC17</f>
        <v>1549335</v>
      </c>
      <c r="AD17" s="6">
        <f>'q-ValProd_tot'!AD17</f>
        <v>1949852</v>
      </c>
      <c r="AE17" s="6">
        <f>'q-ValProd_tot'!AE17</f>
        <v>1924261</v>
      </c>
      <c r="AF17" s="6">
        <f>'q-ValProd_tot'!AF17</f>
        <v>2087165</v>
      </c>
      <c r="AG17" s="6">
        <f>'q-ValProd_tot'!AG17</f>
        <v>2130688</v>
      </c>
      <c r="AH17" s="6">
        <f>'q-ValProd_tot'!AH17</f>
        <v>2189060</v>
      </c>
      <c r="AI17" s="6">
        <f>'q-ValProd_tot'!AI17</f>
        <v>2417485</v>
      </c>
      <c r="AJ17" s="6">
        <f>'q-ValProd_tot'!AJ17</f>
        <v>2011702</v>
      </c>
      <c r="AK17" s="6">
        <f>'q-ValProd_tot'!AK17</f>
        <v>2998442</v>
      </c>
      <c r="AL17" s="6">
        <f>'q-ValProd_tot'!AL17</f>
        <v>2967385</v>
      </c>
      <c r="AM17" s="6">
        <f>'q-ValProd_tot'!AM17</f>
        <v>3217744</v>
      </c>
      <c r="AN17" s="6">
        <f>'q-ValProd_tot'!AN17</f>
        <v>3038587</v>
      </c>
      <c r="AO17" s="6">
        <f>'q-ValProd_tot'!AO17</f>
        <v>3475606</v>
      </c>
      <c r="AP17" s="6">
        <f>'q-ValProd_tot'!AP17</f>
        <v>3779099</v>
      </c>
      <c r="AQ17" s="6">
        <f>'q-ValProd_tot'!AQ17</f>
        <v>3715251</v>
      </c>
      <c r="AR17" s="6">
        <f>'q-ValProd_tot'!AR17</f>
        <v>4042718</v>
      </c>
      <c r="AS17" s="6">
        <f>'q-ValProd_tot'!AS17</f>
        <v>4299817</v>
      </c>
      <c r="AT17" s="6">
        <f>'q-ValProd_tot'!AT17</f>
        <v>4236926</v>
      </c>
      <c r="AU17" s="6">
        <f>'q-ValProd_tot'!AU17</f>
        <v>4372676</v>
      </c>
      <c r="AV17" s="6">
        <f>'q-ValProd_tot'!AV17</f>
        <v>4804887</v>
      </c>
      <c r="AW17" s="6">
        <f>'q-ValProd_tot'!AW17</f>
        <v>4959729</v>
      </c>
      <c r="AX17" s="6">
        <f>'q-ValProd_tot'!AX17</f>
        <v>5170539</v>
      </c>
      <c r="AY17" s="6">
        <f>'q-ValProd_tot'!AY17</f>
        <v>5334142</v>
      </c>
      <c r="AZ17" s="6">
        <f>'q-ValProd_tot'!AZ17</f>
        <v>5505163</v>
      </c>
      <c r="BA17" s="6">
        <f>'q-ValProd_tot'!BA17</f>
        <v>5423918</v>
      </c>
      <c r="BB17" s="6">
        <f>'q-ValProd_tot'!BB17</f>
        <v>6084967</v>
      </c>
      <c r="BC17" s="6">
        <f>'q-ValProd_tot'!BC17</f>
        <v>6351936</v>
      </c>
    </row>
    <row r="18" s="55" customFormat="1" spans="1:55">
      <c r="A18">
        <f>VLOOKUP(C18,SelectCntr!$A$2:$C$52,3,0)</f>
        <v>1</v>
      </c>
      <c r="B18" s="6" t="str">
        <f>'q-ValProd_tot'!B18</f>
        <v>Guinea</v>
      </c>
      <c r="C18" s="6">
        <f>'q-ValProd_tot'!C18</f>
        <v>90</v>
      </c>
      <c r="D18" s="6" t="str">
        <f>'q-ValProd_tot'!D18</f>
        <v>Guinea</v>
      </c>
      <c r="E18" s="6">
        <f>'q-ValProd_tot'!E18</f>
        <v>152</v>
      </c>
      <c r="F18" s="6" t="str">
        <f>'q-ValProd_tot'!F18</f>
        <v>Gross Production Value (constant 2004-2006 1000 I$)</v>
      </c>
      <c r="G18" s="6">
        <f>'q-ValProd_tot'!G18</f>
        <v>611277</v>
      </c>
      <c r="H18" s="6">
        <f>'q-ValProd_tot'!H18</f>
        <v>620208</v>
      </c>
      <c r="I18" s="6">
        <f>'q-ValProd_tot'!I18</f>
        <v>587017</v>
      </c>
      <c r="J18" s="6">
        <f>'q-ValProd_tot'!J18</f>
        <v>613085</v>
      </c>
      <c r="K18" s="6">
        <f>'q-ValProd_tot'!K18</f>
        <v>603266</v>
      </c>
      <c r="L18" s="6">
        <f>'q-ValProd_tot'!L18</f>
        <v>651649</v>
      </c>
      <c r="M18" s="6">
        <f>'q-ValProd_tot'!M18</f>
        <v>678050</v>
      </c>
      <c r="N18" s="6">
        <f>'q-ValProd_tot'!N18</f>
        <v>696162</v>
      </c>
      <c r="O18" s="6">
        <f>'q-ValProd_tot'!O18</f>
        <v>687268</v>
      </c>
      <c r="P18" s="6">
        <f>'q-ValProd_tot'!P18</f>
        <v>711893</v>
      </c>
      <c r="Q18" s="6">
        <f>'q-ValProd_tot'!Q18</f>
        <v>734429</v>
      </c>
      <c r="R18" s="6">
        <f>'q-ValProd_tot'!R18</f>
        <v>704287</v>
      </c>
      <c r="S18" s="6">
        <f>'q-ValProd_tot'!S18</f>
        <v>713855</v>
      </c>
      <c r="T18" s="6">
        <f>'q-ValProd_tot'!T18</f>
        <v>721473</v>
      </c>
      <c r="U18" s="6">
        <f>'q-ValProd_tot'!U18</f>
        <v>736672</v>
      </c>
      <c r="V18" s="6">
        <f>'q-ValProd_tot'!V18</f>
        <v>766118</v>
      </c>
      <c r="W18" s="6">
        <f>'q-ValProd_tot'!W18</f>
        <v>773833</v>
      </c>
      <c r="X18" s="6">
        <f>'q-ValProd_tot'!X18</f>
        <v>777696</v>
      </c>
      <c r="Y18" s="6">
        <f>'q-ValProd_tot'!Y18</f>
        <v>800215</v>
      </c>
      <c r="Z18" s="6">
        <f>'q-ValProd_tot'!Z18</f>
        <v>808211</v>
      </c>
      <c r="AA18" s="6">
        <f>'q-ValProd_tot'!AA18</f>
        <v>813673</v>
      </c>
      <c r="AB18" s="6">
        <f>'q-ValProd_tot'!AB18</f>
        <v>822891</v>
      </c>
      <c r="AC18" s="6">
        <f>'q-ValProd_tot'!AC18</f>
        <v>830566</v>
      </c>
      <c r="AD18" s="6">
        <f>'q-ValProd_tot'!AD18</f>
        <v>868245</v>
      </c>
      <c r="AE18" s="6">
        <f>'q-ValProd_tot'!AE18</f>
        <v>875209</v>
      </c>
      <c r="AF18" s="6">
        <f>'q-ValProd_tot'!AF18</f>
        <v>869297</v>
      </c>
      <c r="AG18" s="6">
        <f>'q-ValProd_tot'!AG18</f>
        <v>885393</v>
      </c>
      <c r="AH18" s="6">
        <f>'q-ValProd_tot'!AH18</f>
        <v>918571</v>
      </c>
      <c r="AI18" s="6">
        <f>'q-ValProd_tot'!AI18</f>
        <v>973449</v>
      </c>
      <c r="AJ18" s="6">
        <f>'q-ValProd_tot'!AJ18</f>
        <v>1028143</v>
      </c>
      <c r="AK18" s="6">
        <f>'q-ValProd_tot'!AK18</f>
        <v>1083766</v>
      </c>
      <c r="AL18" s="6">
        <f>'q-ValProd_tot'!AL18</f>
        <v>1165598</v>
      </c>
      <c r="AM18" s="6">
        <f>'q-ValProd_tot'!AM18</f>
        <v>1196319</v>
      </c>
      <c r="AN18" s="6">
        <f>'q-ValProd_tot'!AN18</f>
        <v>1281921</v>
      </c>
      <c r="AO18" s="6">
        <f>'q-ValProd_tot'!AO18</f>
        <v>1282927</v>
      </c>
      <c r="AP18" s="6">
        <f>'q-ValProd_tot'!AP18</f>
        <v>1347085</v>
      </c>
      <c r="AQ18" s="6">
        <f>'q-ValProd_tot'!AQ18</f>
        <v>1402871</v>
      </c>
      <c r="AR18" s="6">
        <f>'q-ValProd_tot'!AR18</f>
        <v>1377844</v>
      </c>
      <c r="AS18" s="6">
        <f>'q-ValProd_tot'!AS18</f>
        <v>1436892</v>
      </c>
      <c r="AT18" s="6">
        <f>'q-ValProd_tot'!AT18</f>
        <v>1496324</v>
      </c>
      <c r="AU18" s="6">
        <f>'q-ValProd_tot'!AU18</f>
        <v>1495944</v>
      </c>
      <c r="AV18" s="6">
        <f>'q-ValProd_tot'!AV18</f>
        <v>1576980</v>
      </c>
      <c r="AW18" s="6">
        <f>'q-ValProd_tot'!AW18</f>
        <v>1655515</v>
      </c>
      <c r="AX18" s="6">
        <f>'q-ValProd_tot'!AX18</f>
        <v>1736339</v>
      </c>
      <c r="AY18" s="6">
        <f>'q-ValProd_tot'!AY18</f>
        <v>1792539</v>
      </c>
      <c r="AZ18" s="6">
        <f>'q-ValProd_tot'!AZ18</f>
        <v>1810184</v>
      </c>
      <c r="BA18" s="6">
        <f>'q-ValProd_tot'!BA18</f>
        <v>1869077</v>
      </c>
      <c r="BB18" s="6">
        <f>'q-ValProd_tot'!BB18</f>
        <v>2034752</v>
      </c>
      <c r="BC18" s="6">
        <f>'q-ValProd_tot'!BC18</f>
        <v>1907415</v>
      </c>
    </row>
    <row r="19" s="6" customFormat="1" spans="1:55">
      <c r="A19">
        <f>VLOOKUP(C19,SelectCntr!$A$2:$C$52,3,0)</f>
        <v>1</v>
      </c>
      <c r="B19" s="6" t="str">
        <f>'q-ValProd_tot'!B19</f>
        <v>Côte d'Ivoire</v>
      </c>
      <c r="C19" s="6">
        <f>'q-ValProd_tot'!C19</f>
        <v>107</v>
      </c>
      <c r="D19" s="6" t="str">
        <f>'q-ValProd_tot'!D19</f>
        <v>Côte d'Ivoire</v>
      </c>
      <c r="E19" s="6">
        <f>'q-ValProd_tot'!E19</f>
        <v>152</v>
      </c>
      <c r="F19" s="6" t="str">
        <f>'q-ValProd_tot'!F19</f>
        <v>Gross Production Value (constant 2004-2006 1000 I$)</v>
      </c>
      <c r="G19" s="6">
        <f>'q-ValProd_tot'!G19</f>
        <v>1103894</v>
      </c>
      <c r="H19" s="6">
        <f>'q-ValProd_tot'!H19</f>
        <v>1145691</v>
      </c>
      <c r="I19" s="6">
        <f>'q-ValProd_tot'!I19</f>
        <v>1256651</v>
      </c>
      <c r="J19" s="6">
        <f>'q-ValProd_tot'!J19</f>
        <v>1405589</v>
      </c>
      <c r="K19" s="6">
        <f>'q-ValProd_tot'!K19</f>
        <v>1353274</v>
      </c>
      <c r="L19" s="6">
        <f>'q-ValProd_tot'!L19</f>
        <v>1499811</v>
      </c>
      <c r="M19" s="6">
        <f>'q-ValProd_tot'!M19</f>
        <v>1415320</v>
      </c>
      <c r="N19" s="6">
        <f>'q-ValProd_tot'!N19</f>
        <v>1628718</v>
      </c>
      <c r="O19" s="6">
        <f>'q-ValProd_tot'!O19</f>
        <v>1640340</v>
      </c>
      <c r="P19" s="6">
        <f>'q-ValProd_tot'!P19</f>
        <v>1739201</v>
      </c>
      <c r="Q19" s="6">
        <f>'q-ValProd_tot'!Q19</f>
        <v>1818088</v>
      </c>
      <c r="R19" s="6">
        <f>'q-ValProd_tot'!R19</f>
        <v>1819154</v>
      </c>
      <c r="S19" s="6">
        <f>'q-ValProd_tot'!S19</f>
        <v>1973093</v>
      </c>
      <c r="T19" s="6">
        <f>'q-ValProd_tot'!T19</f>
        <v>2060334</v>
      </c>
      <c r="U19" s="6">
        <f>'q-ValProd_tot'!U19</f>
        <v>2340706</v>
      </c>
      <c r="V19" s="6">
        <f>'q-ValProd_tot'!V19</f>
        <v>2348702</v>
      </c>
      <c r="W19" s="6">
        <f>'q-ValProd_tot'!W19</f>
        <v>2377469</v>
      </c>
      <c r="X19" s="6">
        <f>'q-ValProd_tot'!X19</f>
        <v>2416942</v>
      </c>
      <c r="Y19" s="6">
        <f>'q-ValProd_tot'!Y19</f>
        <v>2642048</v>
      </c>
      <c r="Z19" s="6">
        <f>'q-ValProd_tot'!Z19</f>
        <v>2761347</v>
      </c>
      <c r="AA19" s="6">
        <f>'q-ValProd_tot'!AA19</f>
        <v>2985558</v>
      </c>
      <c r="AB19" s="6">
        <f>'q-ValProd_tot'!AB19</f>
        <v>2841663</v>
      </c>
      <c r="AC19" s="6">
        <f>'q-ValProd_tot'!AC19</f>
        <v>2835969</v>
      </c>
      <c r="AD19" s="6">
        <f>'q-ValProd_tot'!AD19</f>
        <v>3014108</v>
      </c>
      <c r="AE19" s="6">
        <f>'q-ValProd_tot'!AE19</f>
        <v>3233095</v>
      </c>
      <c r="AF19" s="6">
        <f>'q-ValProd_tot'!AF19</f>
        <v>3338452</v>
      </c>
      <c r="AG19" s="6">
        <f>'q-ValProd_tot'!AG19</f>
        <v>3464952</v>
      </c>
      <c r="AH19" s="6">
        <f>'q-ValProd_tot'!AH19</f>
        <v>3619888</v>
      </c>
      <c r="AI19" s="6">
        <f>'q-ValProd_tot'!AI19</f>
        <v>3704275</v>
      </c>
      <c r="AJ19" s="6">
        <f>'q-ValProd_tot'!AJ19</f>
        <v>3954524</v>
      </c>
      <c r="AK19" s="6">
        <f>'q-ValProd_tot'!AK19</f>
        <v>3881014</v>
      </c>
      <c r="AL19" s="6">
        <f>'q-ValProd_tot'!AL19</f>
        <v>4053158</v>
      </c>
      <c r="AM19" s="6">
        <f>'q-ValProd_tot'!AM19</f>
        <v>4005951</v>
      </c>
      <c r="AN19" s="6">
        <f>'q-ValProd_tot'!AN19</f>
        <v>4154598</v>
      </c>
      <c r="AO19" s="6">
        <f>'q-ValProd_tot'!AO19</f>
        <v>4533785</v>
      </c>
      <c r="AP19" s="6">
        <f>'q-ValProd_tot'!AP19</f>
        <v>4777842</v>
      </c>
      <c r="AQ19" s="6">
        <f>'q-ValProd_tot'!AQ19</f>
        <v>5011889</v>
      </c>
      <c r="AR19" s="6">
        <f>'q-ValProd_tot'!AR19</f>
        <v>5177275</v>
      </c>
      <c r="AS19" s="6">
        <f>'q-ValProd_tot'!AS19</f>
        <v>5279063</v>
      </c>
      <c r="AT19" s="6">
        <f>'q-ValProd_tot'!AT19</f>
        <v>5663687</v>
      </c>
      <c r="AU19" s="6">
        <f>'q-ValProd_tot'!AU19</f>
        <v>5311061</v>
      </c>
      <c r="AV19" s="6">
        <f>'q-ValProd_tot'!AV19</f>
        <v>5386914</v>
      </c>
      <c r="AW19" s="6">
        <f>'q-ValProd_tot'!AW19</f>
        <v>5339927</v>
      </c>
      <c r="AX19" s="6">
        <f>'q-ValProd_tot'!AX19</f>
        <v>5440466</v>
      </c>
      <c r="AY19" s="6">
        <f>'q-ValProd_tot'!AY19</f>
        <v>5734612</v>
      </c>
      <c r="AZ19" s="6">
        <f>'q-ValProd_tot'!AZ19</f>
        <v>5847717</v>
      </c>
      <c r="BA19" s="6">
        <f>'q-ValProd_tot'!BA19</f>
        <v>5870327</v>
      </c>
      <c r="BB19" s="6">
        <f>'q-ValProd_tot'!BB19</f>
        <v>6164380</v>
      </c>
      <c r="BC19" s="6">
        <f>'q-ValProd_tot'!BC19</f>
        <v>5974427</v>
      </c>
    </row>
    <row r="20" s="6" customFormat="1" spans="1:55">
      <c r="A20">
        <f>VLOOKUP(C20,SelectCntr!$A$2:$C$52,3,0)</f>
        <v>2</v>
      </c>
      <c r="B20" s="6" t="str">
        <f>'q-ValProd_tot'!B20</f>
        <v>Kenya</v>
      </c>
      <c r="C20" s="6">
        <f>'q-ValProd_tot'!C20</f>
        <v>114</v>
      </c>
      <c r="D20" s="6" t="str">
        <f>'q-ValProd_tot'!D20</f>
        <v>Kenya</v>
      </c>
      <c r="E20" s="6">
        <f>'q-ValProd_tot'!E20</f>
        <v>152</v>
      </c>
      <c r="F20" s="6" t="str">
        <f>'q-ValProd_tot'!F20</f>
        <v>Gross Production Value (constant 2004-2006 1000 I$)</v>
      </c>
      <c r="G20" s="6">
        <f>'q-ValProd_tot'!G20</f>
        <v>1449913</v>
      </c>
      <c r="H20" s="6">
        <f>'q-ValProd_tot'!H20</f>
        <v>1506541</v>
      </c>
      <c r="I20" s="6">
        <f>'q-ValProd_tot'!I20</f>
        <v>1509595</v>
      </c>
      <c r="J20" s="6">
        <f>'q-ValProd_tot'!J20</f>
        <v>1553570</v>
      </c>
      <c r="K20" s="6">
        <f>'q-ValProd_tot'!K20</f>
        <v>1598634</v>
      </c>
      <c r="L20" s="6">
        <f>'q-ValProd_tot'!L20</f>
        <v>1610925</v>
      </c>
      <c r="M20" s="6">
        <f>'q-ValProd_tot'!M20</f>
        <v>1659856</v>
      </c>
      <c r="N20" s="6">
        <f>'q-ValProd_tot'!N20</f>
        <v>1773041</v>
      </c>
      <c r="O20" s="6">
        <f>'q-ValProd_tot'!O20</f>
        <v>1835940</v>
      </c>
      <c r="P20" s="6">
        <f>'q-ValProd_tot'!P20</f>
        <v>1873275</v>
      </c>
      <c r="Q20" s="6">
        <f>'q-ValProd_tot'!Q20</f>
        <v>1913291</v>
      </c>
      <c r="R20" s="6">
        <f>'q-ValProd_tot'!R20</f>
        <v>2011157</v>
      </c>
      <c r="S20" s="6">
        <f>'q-ValProd_tot'!S20</f>
        <v>2102847</v>
      </c>
      <c r="T20" s="6">
        <f>'q-ValProd_tot'!T20</f>
        <v>2135732</v>
      </c>
      <c r="U20" s="6">
        <f>'q-ValProd_tot'!U20</f>
        <v>2170981</v>
      </c>
      <c r="V20" s="6">
        <f>'q-ValProd_tot'!V20</f>
        <v>2351531</v>
      </c>
      <c r="W20" s="6">
        <f>'q-ValProd_tot'!W20</f>
        <v>2587520</v>
      </c>
      <c r="X20" s="6">
        <f>'q-ValProd_tot'!X20</f>
        <v>2604980</v>
      </c>
      <c r="Y20" s="6">
        <f>'q-ValProd_tot'!Y20</f>
        <v>2714876</v>
      </c>
      <c r="Z20" s="6">
        <f>'q-ValProd_tot'!Z20</f>
        <v>2615883</v>
      </c>
      <c r="AA20" s="6">
        <f>'q-ValProd_tot'!AA20</f>
        <v>2627229</v>
      </c>
      <c r="AB20" s="6">
        <f>'q-ValProd_tot'!AB20</f>
        <v>2942075</v>
      </c>
      <c r="AC20" s="6">
        <f>'q-ValProd_tot'!AC20</f>
        <v>3041826</v>
      </c>
      <c r="AD20" s="6">
        <f>'q-ValProd_tot'!AD20</f>
        <v>2783528</v>
      </c>
      <c r="AE20" s="6">
        <f>'q-ValProd_tot'!AE20</f>
        <v>3142860</v>
      </c>
      <c r="AF20" s="6">
        <f>'q-ValProd_tot'!AF20</f>
        <v>3459838</v>
      </c>
      <c r="AG20" s="6">
        <f>'q-ValProd_tot'!AG20</f>
        <v>3474337</v>
      </c>
      <c r="AH20" s="6">
        <f>'q-ValProd_tot'!AH20</f>
        <v>3777496</v>
      </c>
      <c r="AI20" s="6">
        <f>'q-ValProd_tot'!AI20</f>
        <v>3992787</v>
      </c>
      <c r="AJ20" s="6">
        <f>'q-ValProd_tot'!AJ20</f>
        <v>3914669</v>
      </c>
      <c r="AK20" s="6">
        <f>'q-ValProd_tot'!AK20</f>
        <v>4014705</v>
      </c>
      <c r="AL20" s="6">
        <f>'q-ValProd_tot'!AL20</f>
        <v>4204584</v>
      </c>
      <c r="AM20" s="6">
        <f>'q-ValProd_tot'!AM20</f>
        <v>4067173</v>
      </c>
      <c r="AN20" s="6">
        <f>'q-ValProd_tot'!AN20</f>
        <v>4135837</v>
      </c>
      <c r="AO20" s="6">
        <f>'q-ValProd_tot'!AO20</f>
        <v>4211539</v>
      </c>
      <c r="AP20" s="6">
        <f>'q-ValProd_tot'!AP20</f>
        <v>3995678</v>
      </c>
      <c r="AQ20" s="6">
        <f>'q-ValProd_tot'!AQ20</f>
        <v>4085852</v>
      </c>
      <c r="AR20" s="6">
        <f>'q-ValProd_tot'!AR20</f>
        <v>4340582</v>
      </c>
      <c r="AS20" s="6">
        <f>'q-ValProd_tot'!AS20</f>
        <v>4669228</v>
      </c>
      <c r="AT20" s="6">
        <f>'q-ValProd_tot'!AT20</f>
        <v>4322803</v>
      </c>
      <c r="AU20" s="6">
        <f>'q-ValProd_tot'!AU20</f>
        <v>4801606</v>
      </c>
      <c r="AV20" s="6">
        <f>'q-ValProd_tot'!AV20</f>
        <v>5032763</v>
      </c>
      <c r="AW20" s="6">
        <f>'q-ValProd_tot'!AW20</f>
        <v>5139834</v>
      </c>
      <c r="AX20" s="6">
        <f>'q-ValProd_tot'!AX20</f>
        <v>5230287</v>
      </c>
      <c r="AY20" s="6">
        <f>'q-ValProd_tot'!AY20</f>
        <v>5400199</v>
      </c>
      <c r="AZ20" s="6">
        <f>'q-ValProd_tot'!AZ20</f>
        <v>6024799</v>
      </c>
      <c r="BA20" s="6">
        <f>'q-ValProd_tot'!BA20</f>
        <v>6365066</v>
      </c>
      <c r="BB20" s="6">
        <f>'q-ValProd_tot'!BB20</f>
        <v>5901491</v>
      </c>
      <c r="BC20" s="6">
        <f>'q-ValProd_tot'!BC20</f>
        <v>6078951</v>
      </c>
    </row>
    <row r="21" s="6" customFormat="1" spans="1:55">
      <c r="A21">
        <f>VLOOKUP(C21,SelectCntr!$A$2:$C$52,3,0)</f>
        <v>3</v>
      </c>
      <c r="B21" s="6" t="str">
        <f>'q-ValProd_tot'!B21</f>
        <v>Lesotho</v>
      </c>
      <c r="C21" s="6">
        <f>'q-ValProd_tot'!C21</f>
        <v>122</v>
      </c>
      <c r="D21" s="6" t="str">
        <f>'q-ValProd_tot'!D21</f>
        <v>Lesotho</v>
      </c>
      <c r="E21" s="6">
        <f>'q-ValProd_tot'!E21</f>
        <v>152</v>
      </c>
      <c r="F21" s="6" t="str">
        <f>'q-ValProd_tot'!F21</f>
        <v>Gross Production Value (constant 2004-2006 1000 I$)</v>
      </c>
      <c r="G21" s="6">
        <f>'q-ValProd_tot'!G21</f>
        <v>89980</v>
      </c>
      <c r="H21" s="6">
        <f>'q-ValProd_tot'!H21</f>
        <v>92064</v>
      </c>
      <c r="I21" s="6">
        <f>'q-ValProd_tot'!I21</f>
        <v>91505</v>
      </c>
      <c r="J21" s="6">
        <f>'q-ValProd_tot'!J21</f>
        <v>84272</v>
      </c>
      <c r="K21" s="6">
        <f>'q-ValProd_tot'!K21</f>
        <v>88902</v>
      </c>
      <c r="L21" s="6">
        <f>'q-ValProd_tot'!L21</f>
        <v>93897</v>
      </c>
      <c r="M21" s="6">
        <f>'q-ValProd_tot'!M21</f>
        <v>97753</v>
      </c>
      <c r="N21" s="6">
        <f>'q-ValProd_tot'!N21</f>
        <v>98991</v>
      </c>
      <c r="O21" s="6">
        <f>'q-ValProd_tot'!O21</f>
        <v>106370</v>
      </c>
      <c r="P21" s="6">
        <f>'q-ValProd_tot'!P21</f>
        <v>104104</v>
      </c>
      <c r="Q21" s="6">
        <f>'q-ValProd_tot'!Q21</f>
        <v>104522</v>
      </c>
      <c r="R21" s="6">
        <f>'q-ValProd_tot'!R21</f>
        <v>89931</v>
      </c>
      <c r="S21" s="6">
        <f>'q-ValProd_tot'!S21</f>
        <v>104408</v>
      </c>
      <c r="T21" s="6">
        <f>'q-ValProd_tot'!T21</f>
        <v>123297</v>
      </c>
      <c r="U21" s="6">
        <f>'q-ValProd_tot'!U21</f>
        <v>104121</v>
      </c>
      <c r="V21" s="6">
        <f>'q-ValProd_tot'!V21</f>
        <v>88524</v>
      </c>
      <c r="W21" s="6">
        <f>'q-ValProd_tot'!W21</f>
        <v>112865</v>
      </c>
      <c r="X21" s="6">
        <f>'q-ValProd_tot'!X21</f>
        <v>111647</v>
      </c>
      <c r="Y21" s="6">
        <f>'q-ValProd_tot'!Y21</f>
        <v>108681</v>
      </c>
      <c r="Z21" s="6">
        <f>'q-ValProd_tot'!Z21</f>
        <v>110099</v>
      </c>
      <c r="AA21" s="6">
        <f>'q-ValProd_tot'!AA21</f>
        <v>115774</v>
      </c>
      <c r="AB21" s="6">
        <f>'q-ValProd_tot'!AB21</f>
        <v>115251</v>
      </c>
      <c r="AC21" s="6">
        <f>'q-ValProd_tot'!AC21</f>
        <v>114319</v>
      </c>
      <c r="AD21" s="6">
        <f>'q-ValProd_tot'!AD21</f>
        <v>118602</v>
      </c>
      <c r="AE21" s="6">
        <f>'q-ValProd_tot'!AE21</f>
        <v>114070</v>
      </c>
      <c r="AF21" s="6">
        <f>'q-ValProd_tot'!AF21</f>
        <v>112348</v>
      </c>
      <c r="AG21" s="6">
        <f>'q-ValProd_tot'!AG21</f>
        <v>116394</v>
      </c>
      <c r="AH21" s="6">
        <f>'q-ValProd_tot'!AH21</f>
        <v>129132</v>
      </c>
      <c r="AI21" s="6">
        <f>'q-ValProd_tot'!AI21</f>
        <v>125836</v>
      </c>
      <c r="AJ21" s="6">
        <f>'q-ValProd_tot'!AJ21</f>
        <v>127001</v>
      </c>
      <c r="AK21" s="6">
        <f>'q-ValProd_tot'!AK21</f>
        <v>97155</v>
      </c>
      <c r="AL21" s="6">
        <f>'q-ValProd_tot'!AL21</f>
        <v>109812</v>
      </c>
      <c r="AM21" s="6">
        <f>'q-ValProd_tot'!AM21</f>
        <v>121813</v>
      </c>
      <c r="AN21" s="6">
        <f>'q-ValProd_tot'!AN21</f>
        <v>130120</v>
      </c>
      <c r="AO21" s="6">
        <f>'q-ValProd_tot'!AO21</f>
        <v>111715</v>
      </c>
      <c r="AP21" s="6">
        <f>'q-ValProd_tot'!AP21</f>
        <v>130684</v>
      </c>
      <c r="AQ21" s="6">
        <f>'q-ValProd_tot'!AQ21</f>
        <v>131822</v>
      </c>
      <c r="AR21" s="6">
        <f>'q-ValProd_tot'!AR21</f>
        <v>116798</v>
      </c>
      <c r="AS21" s="6">
        <f>'q-ValProd_tot'!AS21</f>
        <v>133234</v>
      </c>
      <c r="AT21" s="6">
        <f>'q-ValProd_tot'!AT21</f>
        <v>128814</v>
      </c>
      <c r="AU21" s="6">
        <f>'q-ValProd_tot'!AU21</f>
        <v>143897</v>
      </c>
      <c r="AV21" s="6">
        <f>'q-ValProd_tot'!AV21</f>
        <v>123501</v>
      </c>
      <c r="AW21" s="6">
        <f>'q-ValProd_tot'!AW21</f>
        <v>115248</v>
      </c>
      <c r="AX21" s="6">
        <f>'q-ValProd_tot'!AX21</f>
        <v>121568</v>
      </c>
      <c r="AY21" s="6">
        <f>'q-ValProd_tot'!AY21</f>
        <v>129457</v>
      </c>
      <c r="AZ21" s="6">
        <f>'q-ValProd_tot'!AZ21</f>
        <v>109982</v>
      </c>
      <c r="BA21" s="6">
        <f>'q-ValProd_tot'!BA21</f>
        <v>129664</v>
      </c>
      <c r="BB21" s="6">
        <f>'q-ValProd_tot'!BB21</f>
        <v>126357</v>
      </c>
      <c r="BC21" s="6">
        <f>'q-ValProd_tot'!BC21</f>
        <v>121025</v>
      </c>
    </row>
    <row r="22" s="6" customFormat="1" spans="1:55">
      <c r="A22">
        <f>VLOOKUP(C22,SelectCntr!$A$2:$C$52,3,0)</f>
        <v>1</v>
      </c>
      <c r="B22" s="6" t="str">
        <f>'q-ValProd_tot'!B22</f>
        <v>Liberia</v>
      </c>
      <c r="C22" s="6">
        <f>'q-ValProd_tot'!C22</f>
        <v>123</v>
      </c>
      <c r="D22" s="6" t="str">
        <f>'q-ValProd_tot'!D22</f>
        <v>Liberia</v>
      </c>
      <c r="E22" s="6">
        <f>'q-ValProd_tot'!E22</f>
        <v>152</v>
      </c>
      <c r="F22" s="6" t="str">
        <f>'q-ValProd_tot'!F22</f>
        <v>Gross Production Value (constant 2004-2006 1000 I$)</v>
      </c>
      <c r="G22" s="6">
        <f>'q-ValProd_tot'!G22</f>
        <v>177751</v>
      </c>
      <c r="H22" s="6">
        <f>'q-ValProd_tot'!H22</f>
        <v>184720</v>
      </c>
      <c r="I22" s="6">
        <f>'q-ValProd_tot'!I22</f>
        <v>182870</v>
      </c>
      <c r="J22" s="6">
        <f>'q-ValProd_tot'!J22</f>
        <v>187351</v>
      </c>
      <c r="K22" s="6">
        <f>'q-ValProd_tot'!K22</f>
        <v>201897</v>
      </c>
      <c r="L22" s="6">
        <f>'q-ValProd_tot'!L22</f>
        <v>214791</v>
      </c>
      <c r="M22" s="6">
        <f>'q-ValProd_tot'!M22</f>
        <v>220492</v>
      </c>
      <c r="N22" s="6">
        <f>'q-ValProd_tot'!N22</f>
        <v>229329</v>
      </c>
      <c r="O22" s="6">
        <f>'q-ValProd_tot'!O22</f>
        <v>234324</v>
      </c>
      <c r="P22" s="6">
        <f>'q-ValProd_tot'!P22</f>
        <v>265928</v>
      </c>
      <c r="Q22" s="6">
        <f>'q-ValProd_tot'!Q22</f>
        <v>275379</v>
      </c>
      <c r="R22" s="6">
        <f>'q-ValProd_tot'!R22</f>
        <v>276769</v>
      </c>
      <c r="S22" s="6">
        <f>'q-ValProd_tot'!S22</f>
        <v>284355</v>
      </c>
      <c r="T22" s="6">
        <f>'q-ValProd_tot'!T22</f>
        <v>299135</v>
      </c>
      <c r="U22" s="6">
        <f>'q-ValProd_tot'!U22</f>
        <v>290219</v>
      </c>
      <c r="V22" s="6">
        <f>'q-ValProd_tot'!V22</f>
        <v>302643</v>
      </c>
      <c r="W22" s="6">
        <f>'q-ValProd_tot'!W22</f>
        <v>308341</v>
      </c>
      <c r="X22" s="6">
        <f>'q-ValProd_tot'!X22</f>
        <v>308563</v>
      </c>
      <c r="Y22" s="6">
        <f>'q-ValProd_tot'!Y22</f>
        <v>311390</v>
      </c>
      <c r="Z22" s="6">
        <f>'q-ValProd_tot'!Z22</f>
        <v>319729</v>
      </c>
      <c r="AA22" s="6">
        <f>'q-ValProd_tot'!AA22</f>
        <v>327280</v>
      </c>
      <c r="AB22" s="6">
        <f>'q-ValProd_tot'!AB22</f>
        <v>329941</v>
      </c>
      <c r="AC22" s="6">
        <f>'q-ValProd_tot'!AC22</f>
        <v>334714</v>
      </c>
      <c r="AD22" s="6">
        <f>'q-ValProd_tot'!AD22</f>
        <v>354259</v>
      </c>
      <c r="AE22" s="6">
        <f>'q-ValProd_tot'!AE22</f>
        <v>361467</v>
      </c>
      <c r="AF22" s="6">
        <f>'q-ValProd_tot'!AF22</f>
        <v>365634</v>
      </c>
      <c r="AG22" s="6">
        <f>'q-ValProd_tot'!AG22</f>
        <v>374638</v>
      </c>
      <c r="AH22" s="6">
        <f>'q-ValProd_tot'!AH22</f>
        <v>381309</v>
      </c>
      <c r="AI22" s="6">
        <f>'q-ValProd_tot'!AI22</f>
        <v>376694</v>
      </c>
      <c r="AJ22" s="6">
        <f>'q-ValProd_tot'!AJ22</f>
        <v>256750</v>
      </c>
      <c r="AK22" s="6">
        <f>'q-ValProd_tot'!AK22</f>
        <v>204988</v>
      </c>
      <c r="AL22" s="6">
        <f>'q-ValProd_tot'!AL22</f>
        <v>227069</v>
      </c>
      <c r="AM22" s="6">
        <f>'q-ValProd_tot'!AM22</f>
        <v>231729</v>
      </c>
      <c r="AN22" s="6">
        <f>'q-ValProd_tot'!AN22</f>
        <v>190829</v>
      </c>
      <c r="AO22" s="6">
        <f>'q-ValProd_tot'!AO22</f>
        <v>192998</v>
      </c>
      <c r="AP22" s="6">
        <f>'q-ValProd_tot'!AP22</f>
        <v>237093</v>
      </c>
      <c r="AQ22" s="6">
        <f>'q-ValProd_tot'!AQ22</f>
        <v>317268</v>
      </c>
      <c r="AR22" s="6">
        <f>'q-ValProd_tot'!AR22</f>
        <v>350484</v>
      </c>
      <c r="AS22" s="6">
        <f>'q-ValProd_tot'!AS22</f>
        <v>378040</v>
      </c>
      <c r="AT22" s="6">
        <f>'q-ValProd_tot'!AT22</f>
        <v>396639</v>
      </c>
      <c r="AU22" s="6">
        <f>'q-ValProd_tot'!AU22</f>
        <v>385777</v>
      </c>
      <c r="AV22" s="6">
        <f>'q-ValProd_tot'!AV22</f>
        <v>385367</v>
      </c>
      <c r="AW22" s="6">
        <f>'q-ValProd_tot'!AW22</f>
        <v>381203</v>
      </c>
      <c r="AX22" s="6">
        <f>'q-ValProd_tot'!AX22</f>
        <v>399375</v>
      </c>
      <c r="AY22" s="6">
        <f>'q-ValProd_tot'!AY22</f>
        <v>414853</v>
      </c>
      <c r="AZ22" s="6">
        <f>'q-ValProd_tot'!AZ22</f>
        <v>374083</v>
      </c>
      <c r="BA22" s="6">
        <f>'q-ValProd_tot'!BA22</f>
        <v>435875</v>
      </c>
      <c r="BB22" s="6">
        <f>'q-ValProd_tot'!BB22</f>
        <v>432794</v>
      </c>
      <c r="BC22" s="6">
        <f>'q-ValProd_tot'!BC22</f>
        <v>397755</v>
      </c>
    </row>
    <row r="23" s="6" customFormat="1" spans="1:55">
      <c r="A23">
        <f>VLOOKUP(C23,SelectCntr!$A$2:$C$52,3,0)</f>
        <v>2</v>
      </c>
      <c r="B23" s="6" t="str">
        <f>'q-ValProd_tot'!B23</f>
        <v>Madagascar</v>
      </c>
      <c r="C23" s="6">
        <f>'q-ValProd_tot'!C23</f>
        <v>129</v>
      </c>
      <c r="D23" s="6" t="str">
        <f>'q-ValProd_tot'!D23</f>
        <v>Madagascar</v>
      </c>
      <c r="E23" s="6">
        <f>'q-ValProd_tot'!E23</f>
        <v>152</v>
      </c>
      <c r="F23" s="6" t="str">
        <f>'q-ValProd_tot'!F23</f>
        <v>Gross Production Value (constant 2004-2006 1000 I$)</v>
      </c>
      <c r="G23" s="6">
        <f>'q-ValProd_tot'!G23</f>
        <v>1447986</v>
      </c>
      <c r="H23" s="6">
        <f>'q-ValProd_tot'!H23</f>
        <v>1510632</v>
      </c>
      <c r="I23" s="6">
        <f>'q-ValProd_tot'!I23</f>
        <v>1545195</v>
      </c>
      <c r="J23" s="6">
        <f>'q-ValProd_tot'!J23</f>
        <v>1617775</v>
      </c>
      <c r="K23" s="6">
        <f>'q-ValProd_tot'!K23</f>
        <v>1579445</v>
      </c>
      <c r="L23" s="6">
        <f>'q-ValProd_tot'!L23</f>
        <v>1678764</v>
      </c>
      <c r="M23" s="6">
        <f>'q-ValProd_tot'!M23</f>
        <v>1754768</v>
      </c>
      <c r="N23" s="6">
        <f>'q-ValProd_tot'!N23</f>
        <v>1783629</v>
      </c>
      <c r="O23" s="6">
        <f>'q-ValProd_tot'!O23</f>
        <v>1847254</v>
      </c>
      <c r="P23" s="6">
        <f>'q-ValProd_tot'!P23</f>
        <v>1883187</v>
      </c>
      <c r="Q23" s="6">
        <f>'q-ValProd_tot'!Q23</f>
        <v>1859677</v>
      </c>
      <c r="R23" s="6">
        <f>'q-ValProd_tot'!R23</f>
        <v>1914815</v>
      </c>
      <c r="S23" s="6">
        <f>'q-ValProd_tot'!S23</f>
        <v>1929099</v>
      </c>
      <c r="T23" s="6">
        <f>'q-ValProd_tot'!T23</f>
        <v>2143827</v>
      </c>
      <c r="U23" s="6">
        <f>'q-ValProd_tot'!U23</f>
        <v>2113934</v>
      </c>
      <c r="V23" s="6">
        <f>'q-ValProd_tot'!V23</f>
        <v>2148220</v>
      </c>
      <c r="W23" s="6">
        <f>'q-ValProd_tot'!W23</f>
        <v>2000190</v>
      </c>
      <c r="X23" s="6">
        <f>'q-ValProd_tot'!X23</f>
        <v>2156070</v>
      </c>
      <c r="Y23" s="6">
        <f>'q-ValProd_tot'!Y23</f>
        <v>2069555</v>
      </c>
      <c r="Z23" s="6">
        <f>'q-ValProd_tot'!Z23</f>
        <v>2156437</v>
      </c>
      <c r="AA23" s="6">
        <f>'q-ValProd_tot'!AA23</f>
        <v>2159017</v>
      </c>
      <c r="AB23" s="6">
        <f>'q-ValProd_tot'!AB23</f>
        <v>2178368</v>
      </c>
      <c r="AC23" s="6">
        <f>'q-ValProd_tot'!AC23</f>
        <v>2260141</v>
      </c>
      <c r="AD23" s="6">
        <f>'q-ValProd_tot'!AD23</f>
        <v>2324042</v>
      </c>
      <c r="AE23" s="6">
        <f>'q-ValProd_tot'!AE23</f>
        <v>2339161</v>
      </c>
      <c r="AF23" s="6">
        <f>'q-ValProd_tot'!AF23</f>
        <v>2404443</v>
      </c>
      <c r="AG23" s="6">
        <f>'q-ValProd_tot'!AG23</f>
        <v>2373177</v>
      </c>
      <c r="AH23" s="6">
        <f>'q-ValProd_tot'!AH23</f>
        <v>2409803</v>
      </c>
      <c r="AI23" s="6">
        <f>'q-ValProd_tot'!AI23</f>
        <v>2505284</v>
      </c>
      <c r="AJ23" s="6">
        <f>'q-ValProd_tot'!AJ23</f>
        <v>2523875</v>
      </c>
      <c r="AK23" s="6">
        <f>'q-ValProd_tot'!AK23</f>
        <v>2565347</v>
      </c>
      <c r="AL23" s="6">
        <f>'q-ValProd_tot'!AL23</f>
        <v>2539749</v>
      </c>
      <c r="AM23" s="6">
        <f>'q-ValProd_tot'!AM23</f>
        <v>2632088</v>
      </c>
      <c r="AN23" s="6">
        <f>'q-ValProd_tot'!AN23</f>
        <v>2550933</v>
      </c>
      <c r="AO23" s="6">
        <f>'q-ValProd_tot'!AO23</f>
        <v>2612375</v>
      </c>
      <c r="AP23" s="6">
        <f>'q-ValProd_tot'!AP23</f>
        <v>2657265</v>
      </c>
      <c r="AQ23" s="6">
        <f>'q-ValProd_tot'!AQ23</f>
        <v>2696467</v>
      </c>
      <c r="AR23" s="6">
        <f>'q-ValProd_tot'!AR23</f>
        <v>2675686</v>
      </c>
      <c r="AS23" s="6">
        <f>'q-ValProd_tot'!AS23</f>
        <v>2701312</v>
      </c>
      <c r="AT23" s="6">
        <f>'q-ValProd_tot'!AT23</f>
        <v>2636698</v>
      </c>
      <c r="AU23" s="6">
        <f>'q-ValProd_tot'!AU23</f>
        <v>2669355</v>
      </c>
      <c r="AV23" s="6">
        <f>'q-ValProd_tot'!AV23</f>
        <v>2591864</v>
      </c>
      <c r="AW23" s="6">
        <f>'q-ValProd_tot'!AW23</f>
        <v>2643870</v>
      </c>
      <c r="AX23" s="6">
        <f>'q-ValProd_tot'!AX23</f>
        <v>2755979</v>
      </c>
      <c r="AY23" s="6">
        <f>'q-ValProd_tot'!AY23</f>
        <v>3092118</v>
      </c>
      <c r="AZ23" s="6">
        <f>'q-ValProd_tot'!AZ23</f>
        <v>3117865</v>
      </c>
      <c r="BA23" s="6">
        <f>'q-ValProd_tot'!BA23</f>
        <v>3005262</v>
      </c>
      <c r="BB23" s="6">
        <f>'q-ValProd_tot'!BB23</f>
        <v>3298110</v>
      </c>
      <c r="BC23" s="6">
        <f>'q-ValProd_tot'!BC23</f>
        <v>3337342</v>
      </c>
    </row>
    <row r="24" s="55" customFormat="1" spans="1:55">
      <c r="A24">
        <f>VLOOKUP(C24,SelectCntr!$A$2:$C$52,3,0)</f>
        <v>3</v>
      </c>
      <c r="B24" s="6" t="str">
        <f>'q-ValProd_tot'!B24</f>
        <v>Malawi</v>
      </c>
      <c r="C24" s="6">
        <f>'q-ValProd_tot'!C24</f>
        <v>130</v>
      </c>
      <c r="D24" s="6" t="str">
        <f>'q-ValProd_tot'!D24</f>
        <v>Malawi</v>
      </c>
      <c r="E24" s="6">
        <f>'q-ValProd_tot'!E24</f>
        <v>152</v>
      </c>
      <c r="F24" s="6" t="str">
        <f>'q-ValProd_tot'!F24</f>
        <v>Gross Production Value (constant 2004-2006 1000 I$)</v>
      </c>
      <c r="G24" s="6">
        <f>'q-ValProd_tot'!G24</f>
        <v>435566</v>
      </c>
      <c r="H24" s="6">
        <f>'q-ValProd_tot'!H24</f>
        <v>467437</v>
      </c>
      <c r="I24" s="6">
        <f>'q-ValProd_tot'!I24</f>
        <v>456045</v>
      </c>
      <c r="J24" s="6">
        <f>'q-ValProd_tot'!J24</f>
        <v>482450</v>
      </c>
      <c r="K24" s="6">
        <f>'q-ValProd_tot'!K24</f>
        <v>513643</v>
      </c>
      <c r="L24" s="6">
        <f>'q-ValProd_tot'!L24</f>
        <v>520785</v>
      </c>
      <c r="M24" s="6">
        <f>'q-ValProd_tot'!M24</f>
        <v>596073</v>
      </c>
      <c r="N24" s="6">
        <f>'q-ValProd_tot'!N24</f>
        <v>567690</v>
      </c>
      <c r="O24" s="6">
        <f>'q-ValProd_tot'!O24</f>
        <v>585732</v>
      </c>
      <c r="P24" s="6">
        <f>'q-ValProd_tot'!P24</f>
        <v>573629</v>
      </c>
      <c r="Q24" s="6">
        <f>'q-ValProd_tot'!Q24</f>
        <v>674197</v>
      </c>
      <c r="R24" s="6">
        <f>'q-ValProd_tot'!R24</f>
        <v>710886</v>
      </c>
      <c r="S24" s="6">
        <f>'q-ValProd_tot'!S24</f>
        <v>750611</v>
      </c>
      <c r="T24" s="6">
        <f>'q-ValProd_tot'!T24</f>
        <v>751322</v>
      </c>
      <c r="U24" s="6">
        <f>'q-ValProd_tot'!U24</f>
        <v>745584</v>
      </c>
      <c r="V24" s="6">
        <f>'q-ValProd_tot'!V24</f>
        <v>795019</v>
      </c>
      <c r="W24" s="6">
        <f>'q-ValProd_tot'!W24</f>
        <v>872889</v>
      </c>
      <c r="X24" s="6">
        <f>'q-ValProd_tot'!X24</f>
        <v>887559</v>
      </c>
      <c r="Y24" s="6">
        <f>'q-ValProd_tot'!Y24</f>
        <v>880249</v>
      </c>
      <c r="Z24" s="6">
        <f>'q-ValProd_tot'!Z24</f>
        <v>868411</v>
      </c>
      <c r="AA24" s="6">
        <f>'q-ValProd_tot'!AA24</f>
        <v>911292</v>
      </c>
      <c r="AB24" s="6">
        <f>'q-ValProd_tot'!AB24</f>
        <v>961497</v>
      </c>
      <c r="AC24" s="6">
        <f>'q-ValProd_tot'!AC24</f>
        <v>913001</v>
      </c>
      <c r="AD24" s="6">
        <f>'q-ValProd_tot'!AD24</f>
        <v>947025</v>
      </c>
      <c r="AE24" s="6">
        <f>'q-ValProd_tot'!AE24</f>
        <v>951330</v>
      </c>
      <c r="AF24" s="6">
        <f>'q-ValProd_tot'!AF24</f>
        <v>974607</v>
      </c>
      <c r="AG24" s="6">
        <f>'q-ValProd_tot'!AG24</f>
        <v>966844</v>
      </c>
      <c r="AH24" s="6">
        <f>'q-ValProd_tot'!AH24</f>
        <v>1011515</v>
      </c>
      <c r="AI24" s="6">
        <f>'q-ValProd_tot'!AI24</f>
        <v>1013177</v>
      </c>
      <c r="AJ24" s="6">
        <f>'q-ValProd_tot'!AJ24</f>
        <v>1028250</v>
      </c>
      <c r="AK24" s="6">
        <f>'q-ValProd_tot'!AK24</f>
        <v>1118519</v>
      </c>
      <c r="AL24" s="6">
        <f>'q-ValProd_tot'!AL24</f>
        <v>925706</v>
      </c>
      <c r="AM24" s="6">
        <f>'q-ValProd_tot'!AM24</f>
        <v>1183136</v>
      </c>
      <c r="AN24" s="6">
        <f>'q-ValProd_tot'!AN24</f>
        <v>968084</v>
      </c>
      <c r="AO24" s="6">
        <f>'q-ValProd_tot'!AO24</f>
        <v>1174096</v>
      </c>
      <c r="AP24" s="6">
        <f>'q-ValProd_tot'!AP24</f>
        <v>1359897</v>
      </c>
      <c r="AQ24" s="6">
        <f>'q-ValProd_tot'!AQ24</f>
        <v>1325675</v>
      </c>
      <c r="AR24" s="6">
        <f>'q-ValProd_tot'!AR24</f>
        <v>1478903</v>
      </c>
      <c r="AS24" s="6">
        <f>'q-ValProd_tot'!AS24</f>
        <v>1657462</v>
      </c>
      <c r="AT24" s="6">
        <f>'q-ValProd_tot'!AT24</f>
        <v>1930815</v>
      </c>
      <c r="AU24" s="6">
        <f>'q-ValProd_tot'!AU24</f>
        <v>2065555</v>
      </c>
      <c r="AV24" s="6">
        <f>'q-ValProd_tot'!AV24</f>
        <v>1651841</v>
      </c>
      <c r="AW24" s="6">
        <f>'q-ValProd_tot'!AW24</f>
        <v>1880514</v>
      </c>
      <c r="AX24" s="6">
        <f>'q-ValProd_tot'!AX24</f>
        <v>1947156</v>
      </c>
      <c r="AY24" s="6">
        <f>'q-ValProd_tot'!AY24</f>
        <v>1690763</v>
      </c>
      <c r="AZ24" s="6">
        <f>'q-ValProd_tot'!AZ24</f>
        <v>2298524</v>
      </c>
      <c r="BA24" s="6">
        <f>'q-ValProd_tot'!BA24</f>
        <v>2612519</v>
      </c>
      <c r="BB24" s="6">
        <f>'q-ValProd_tot'!BB24</f>
        <v>2638861</v>
      </c>
      <c r="BC24" s="6">
        <f>'q-ValProd_tot'!BC24</f>
        <v>2626854</v>
      </c>
    </row>
    <row r="25" s="6" customFormat="1" spans="1:55">
      <c r="A25">
        <f>VLOOKUP(C25,SelectCntr!$A$2:$C$52,3,0)</f>
        <v>1</v>
      </c>
      <c r="B25" s="6" t="str">
        <f>'q-ValProd_tot'!B25</f>
        <v>Mali</v>
      </c>
      <c r="C25" s="6">
        <f>'q-ValProd_tot'!C25</f>
        <v>133</v>
      </c>
      <c r="D25" s="6" t="str">
        <f>'q-ValProd_tot'!D25</f>
        <v>Mali</v>
      </c>
      <c r="E25" s="6">
        <f>'q-ValProd_tot'!E25</f>
        <v>152</v>
      </c>
      <c r="F25" s="6" t="str">
        <f>'q-ValProd_tot'!F25</f>
        <v>Gross Production Value (constant 2004-2006 1000 I$)</v>
      </c>
      <c r="G25" s="6">
        <f>'q-ValProd_tot'!G25</f>
        <v>652282</v>
      </c>
      <c r="H25" s="6">
        <f>'q-ValProd_tot'!H25</f>
        <v>700037</v>
      </c>
      <c r="I25" s="6">
        <f>'q-ValProd_tot'!I25</f>
        <v>720181</v>
      </c>
      <c r="J25" s="6">
        <f>'q-ValProd_tot'!J25</f>
        <v>724869</v>
      </c>
      <c r="K25" s="6">
        <f>'q-ValProd_tot'!K25</f>
        <v>767573</v>
      </c>
      <c r="L25" s="6">
        <f>'q-ValProd_tot'!L25</f>
        <v>779175</v>
      </c>
      <c r="M25" s="6">
        <f>'q-ValProd_tot'!M25</f>
        <v>828055</v>
      </c>
      <c r="N25" s="6">
        <f>'q-ValProd_tot'!N25</f>
        <v>814727</v>
      </c>
      <c r="O25" s="6">
        <f>'q-ValProd_tot'!O25</f>
        <v>894007</v>
      </c>
      <c r="P25" s="6">
        <f>'q-ValProd_tot'!P25</f>
        <v>902269</v>
      </c>
      <c r="Q25" s="6">
        <f>'q-ValProd_tot'!Q25</f>
        <v>892008</v>
      </c>
      <c r="R25" s="6">
        <f>'q-ValProd_tot'!R25</f>
        <v>795481</v>
      </c>
      <c r="S25" s="6">
        <f>'q-ValProd_tot'!S25</f>
        <v>728965</v>
      </c>
      <c r="T25" s="6">
        <f>'q-ValProd_tot'!T25</f>
        <v>830424</v>
      </c>
      <c r="U25" s="6">
        <f>'q-ValProd_tot'!U25</f>
        <v>956536</v>
      </c>
      <c r="V25" s="6">
        <f>'q-ValProd_tot'!V25</f>
        <v>991194</v>
      </c>
      <c r="W25" s="6">
        <f>'q-ValProd_tot'!W25</f>
        <v>987278</v>
      </c>
      <c r="X25" s="6">
        <f>'q-ValProd_tot'!X25</f>
        <v>1044404</v>
      </c>
      <c r="Y25" s="6">
        <f>'q-ValProd_tot'!Y25</f>
        <v>1067488</v>
      </c>
      <c r="Z25" s="6">
        <f>'q-ValProd_tot'!Z25</f>
        <v>1063604</v>
      </c>
      <c r="AA25" s="6">
        <f>'q-ValProd_tot'!AA25</f>
        <v>1172914</v>
      </c>
      <c r="AB25" s="6">
        <f>'q-ValProd_tot'!AB25</f>
        <v>1229836</v>
      </c>
      <c r="AC25" s="6">
        <f>'q-ValProd_tot'!AC25</f>
        <v>1220214</v>
      </c>
      <c r="AD25" s="6">
        <f>'q-ValProd_tot'!AD25</f>
        <v>1104946</v>
      </c>
      <c r="AE25" s="6">
        <f>'q-ValProd_tot'!AE25</f>
        <v>1190945</v>
      </c>
      <c r="AF25" s="6">
        <f>'q-ValProd_tot'!AF25</f>
        <v>1285776</v>
      </c>
      <c r="AG25" s="6">
        <f>'q-ValProd_tot'!AG25</f>
        <v>1249788</v>
      </c>
      <c r="AH25" s="6">
        <f>'q-ValProd_tot'!AH25</f>
        <v>1466288</v>
      </c>
      <c r="AI25" s="6">
        <f>'q-ValProd_tot'!AI25</f>
        <v>1455220</v>
      </c>
      <c r="AJ25" s="6">
        <f>'q-ValProd_tot'!AJ25</f>
        <v>1474378</v>
      </c>
      <c r="AK25" s="6">
        <f>'q-ValProd_tot'!AK25</f>
        <v>1622637</v>
      </c>
      <c r="AL25" s="6">
        <f>'q-ValProd_tot'!AL25</f>
        <v>1484290</v>
      </c>
      <c r="AM25" s="6">
        <f>'q-ValProd_tot'!AM25</f>
        <v>1495739</v>
      </c>
      <c r="AN25" s="6">
        <f>'q-ValProd_tot'!AN25</f>
        <v>1646903</v>
      </c>
      <c r="AO25" s="6">
        <f>'q-ValProd_tot'!AO25</f>
        <v>1684259</v>
      </c>
      <c r="AP25" s="6">
        <f>'q-ValProd_tot'!AP25</f>
        <v>1777099</v>
      </c>
      <c r="AQ25" s="6">
        <f>'q-ValProd_tot'!AQ25</f>
        <v>1843547</v>
      </c>
      <c r="AR25" s="6">
        <f>'q-ValProd_tot'!AR25</f>
        <v>1964172</v>
      </c>
      <c r="AS25" s="6">
        <f>'q-ValProd_tot'!AS25</f>
        <v>2053956</v>
      </c>
      <c r="AT25" s="6">
        <f>'q-ValProd_tot'!AT25</f>
        <v>1773084</v>
      </c>
      <c r="AU25" s="6">
        <f>'q-ValProd_tot'!AU25</f>
        <v>2119977</v>
      </c>
      <c r="AV25" s="6">
        <f>'q-ValProd_tot'!AV25</f>
        <v>2036270</v>
      </c>
      <c r="AW25" s="6">
        <f>'q-ValProd_tot'!AW25</f>
        <v>2428510</v>
      </c>
      <c r="AX25" s="6">
        <f>'q-ValProd_tot'!AX25</f>
        <v>2280289</v>
      </c>
      <c r="AY25" s="6">
        <f>'q-ValProd_tot'!AY25</f>
        <v>2449920</v>
      </c>
      <c r="AZ25" s="6">
        <f>'q-ValProd_tot'!AZ25</f>
        <v>2410406</v>
      </c>
      <c r="BA25" s="6">
        <f>'q-ValProd_tot'!BA25</f>
        <v>2520655</v>
      </c>
      <c r="BB25" s="6">
        <f>'q-ValProd_tot'!BB25</f>
        <v>2903053</v>
      </c>
      <c r="BC25" s="6">
        <f>'q-ValProd_tot'!BC25</f>
        <v>3207302</v>
      </c>
    </row>
    <row r="26" s="6" customFormat="1" spans="1:55">
      <c r="A26">
        <f>VLOOKUP(C26,SelectCntr!$A$2:$C$52,3,0)</f>
        <v>1</v>
      </c>
      <c r="B26" s="6" t="str">
        <f>'q-ValProd_tot'!B26</f>
        <v>Mauritania</v>
      </c>
      <c r="C26" s="6">
        <f>'q-ValProd_tot'!C26</f>
        <v>136</v>
      </c>
      <c r="D26" s="6" t="str">
        <f>'q-ValProd_tot'!D26</f>
        <v>Mauritania</v>
      </c>
      <c r="E26" s="6">
        <f>'q-ValProd_tot'!E26</f>
        <v>152</v>
      </c>
      <c r="F26" s="6" t="str">
        <f>'q-ValProd_tot'!F26</f>
        <v>Gross Production Value (constant 2004-2006 1000 I$)</v>
      </c>
      <c r="G26" s="6">
        <f>'q-ValProd_tot'!G26</f>
        <v>237474</v>
      </c>
      <c r="H26" s="6">
        <f>'q-ValProd_tot'!H26</f>
        <v>242331</v>
      </c>
      <c r="I26" s="6">
        <f>'q-ValProd_tot'!I26</f>
        <v>249404</v>
      </c>
      <c r="J26" s="6">
        <f>'q-ValProd_tot'!J26</f>
        <v>257259</v>
      </c>
      <c r="K26" s="6">
        <f>'q-ValProd_tot'!K26</f>
        <v>265519</v>
      </c>
      <c r="L26" s="6">
        <f>'q-ValProd_tot'!L26</f>
        <v>269452</v>
      </c>
      <c r="M26" s="6">
        <f>'q-ValProd_tot'!M26</f>
        <v>274645</v>
      </c>
      <c r="N26" s="6">
        <f>'q-ValProd_tot'!N26</f>
        <v>283523</v>
      </c>
      <c r="O26" s="6">
        <f>'q-ValProd_tot'!O26</f>
        <v>275946</v>
      </c>
      <c r="P26" s="6">
        <f>'q-ValProd_tot'!P26</f>
        <v>275564</v>
      </c>
      <c r="Q26" s="6">
        <f>'q-ValProd_tot'!Q26</f>
        <v>268414</v>
      </c>
      <c r="R26" s="6">
        <f>'q-ValProd_tot'!R26</f>
        <v>254776</v>
      </c>
      <c r="S26" s="6">
        <f>'q-ValProd_tot'!S26</f>
        <v>222524</v>
      </c>
      <c r="T26" s="6">
        <f>'q-ValProd_tot'!T26</f>
        <v>213379</v>
      </c>
      <c r="U26" s="6">
        <f>'q-ValProd_tot'!U26</f>
        <v>220985</v>
      </c>
      <c r="V26" s="6">
        <f>'q-ValProd_tot'!V26</f>
        <v>242095</v>
      </c>
      <c r="W26" s="6">
        <f>'q-ValProd_tot'!W26</f>
        <v>258304</v>
      </c>
      <c r="X26" s="6">
        <f>'q-ValProd_tot'!X26</f>
        <v>272115</v>
      </c>
      <c r="Y26" s="6">
        <f>'q-ValProd_tot'!Y26</f>
        <v>276980</v>
      </c>
      <c r="Z26" s="6">
        <f>'q-ValProd_tot'!Z26</f>
        <v>291670</v>
      </c>
      <c r="AA26" s="6">
        <f>'q-ValProd_tot'!AA26</f>
        <v>302091</v>
      </c>
      <c r="AB26" s="6">
        <f>'q-ValProd_tot'!AB26</f>
        <v>292686</v>
      </c>
      <c r="AC26" s="6">
        <f>'q-ValProd_tot'!AC26</f>
        <v>278315</v>
      </c>
      <c r="AD26" s="6">
        <f>'q-ValProd_tot'!AD26</f>
        <v>268942</v>
      </c>
      <c r="AE26" s="6">
        <f>'q-ValProd_tot'!AE26</f>
        <v>293644</v>
      </c>
      <c r="AF26" s="6">
        <f>'q-ValProd_tot'!AF26</f>
        <v>298567</v>
      </c>
      <c r="AG26" s="6">
        <f>'q-ValProd_tot'!AG26</f>
        <v>306522</v>
      </c>
      <c r="AH26" s="6">
        <f>'q-ValProd_tot'!AH26</f>
        <v>316526</v>
      </c>
      <c r="AI26" s="6">
        <f>'q-ValProd_tot'!AI26</f>
        <v>334118</v>
      </c>
      <c r="AJ26" s="6">
        <f>'q-ValProd_tot'!AJ26</f>
        <v>337886</v>
      </c>
      <c r="AK26" s="6">
        <f>'q-ValProd_tot'!AK26</f>
        <v>344301</v>
      </c>
      <c r="AL26" s="6">
        <f>'q-ValProd_tot'!AL26</f>
        <v>333793</v>
      </c>
      <c r="AM26" s="6">
        <f>'q-ValProd_tot'!AM26</f>
        <v>324060</v>
      </c>
      <c r="AN26" s="6">
        <f>'q-ValProd_tot'!AN26</f>
        <v>332889</v>
      </c>
      <c r="AO26" s="6">
        <f>'q-ValProd_tot'!AO26</f>
        <v>346594</v>
      </c>
      <c r="AP26" s="6">
        <f>'q-ValProd_tot'!AP26</f>
        <v>368510</v>
      </c>
      <c r="AQ26" s="6">
        <f>'q-ValProd_tot'!AQ26</f>
        <v>364726</v>
      </c>
      <c r="AR26" s="6">
        <f>'q-ValProd_tot'!AR26</f>
        <v>374645</v>
      </c>
      <c r="AS26" s="6">
        <f>'q-ValProd_tot'!AS26</f>
        <v>381633</v>
      </c>
      <c r="AT26" s="6">
        <f>'q-ValProd_tot'!AT26</f>
        <v>392614</v>
      </c>
      <c r="AU26" s="6">
        <f>'q-ValProd_tot'!AU26</f>
        <v>396135</v>
      </c>
      <c r="AV26" s="6">
        <f>'q-ValProd_tot'!AV26</f>
        <v>414855</v>
      </c>
      <c r="AW26" s="6">
        <f>'q-ValProd_tot'!AW26</f>
        <v>429721</v>
      </c>
      <c r="AX26" s="6">
        <f>'q-ValProd_tot'!AX26</f>
        <v>427554</v>
      </c>
      <c r="AY26" s="6">
        <f>'q-ValProd_tot'!AY26</f>
        <v>444414</v>
      </c>
      <c r="AZ26" s="6">
        <f>'q-ValProd_tot'!AZ26</f>
        <v>444176</v>
      </c>
      <c r="BA26" s="6">
        <f>'q-ValProd_tot'!BA26</f>
        <v>448522</v>
      </c>
      <c r="BB26" s="6">
        <f>'q-ValProd_tot'!BB26</f>
        <v>459494</v>
      </c>
      <c r="BC26" s="6">
        <f>'q-ValProd_tot'!BC26</f>
        <v>470387</v>
      </c>
    </row>
    <row r="27" s="6" customFormat="1" spans="1:55">
      <c r="A27">
        <f>VLOOKUP(C27,SelectCntr!$A$2:$C$52,3,0)</f>
        <v>3</v>
      </c>
      <c r="B27" s="6" t="str">
        <f>'q-ValProd_tot'!B27</f>
        <v>Mauritius</v>
      </c>
      <c r="C27" s="6">
        <f>'q-ValProd_tot'!C27</f>
        <v>137</v>
      </c>
      <c r="D27" s="6" t="str">
        <f>'q-ValProd_tot'!D27</f>
        <v>Mauritius</v>
      </c>
      <c r="E27" s="6">
        <f>'q-ValProd_tot'!E27</f>
        <v>152</v>
      </c>
      <c r="F27" s="6" t="str">
        <f>'q-ValProd_tot'!F27</f>
        <v>Gross Production Value (constant 2004-2006 1000 I$)</v>
      </c>
      <c r="G27" s="6">
        <f>'q-ValProd_tot'!G27</f>
        <v>184967</v>
      </c>
      <c r="H27" s="6">
        <f>'q-ValProd_tot'!H27</f>
        <v>177610</v>
      </c>
      <c r="I27" s="6">
        <f>'q-ValProd_tot'!I27</f>
        <v>217224</v>
      </c>
      <c r="J27" s="6">
        <f>'q-ValProd_tot'!J27</f>
        <v>169462</v>
      </c>
      <c r="K27" s="6">
        <f>'q-ValProd_tot'!K27</f>
        <v>225100</v>
      </c>
      <c r="L27" s="6">
        <f>'q-ValProd_tot'!L27</f>
        <v>187845</v>
      </c>
      <c r="M27" s="6">
        <f>'q-ValProd_tot'!M27</f>
        <v>222466</v>
      </c>
      <c r="N27" s="6">
        <f>'q-ValProd_tot'!N27</f>
        <v>200506</v>
      </c>
      <c r="O27" s="6">
        <f>'q-ValProd_tot'!O27</f>
        <v>222377</v>
      </c>
      <c r="P27" s="6">
        <f>'q-ValProd_tot'!P27</f>
        <v>197146</v>
      </c>
      <c r="Q27" s="6">
        <f>'q-ValProd_tot'!Q27</f>
        <v>205478</v>
      </c>
      <c r="R27" s="6">
        <f>'q-ValProd_tot'!R27</f>
        <v>239532</v>
      </c>
      <c r="S27" s="6">
        <f>'q-ValProd_tot'!S27</f>
        <v>237797</v>
      </c>
      <c r="T27" s="6">
        <f>'q-ValProd_tot'!T27</f>
        <v>231270</v>
      </c>
      <c r="U27" s="6">
        <f>'q-ValProd_tot'!U27</f>
        <v>174667</v>
      </c>
      <c r="V27" s="6">
        <f>'q-ValProd_tot'!V27</f>
        <v>246756</v>
      </c>
      <c r="W27" s="6">
        <f>'q-ValProd_tot'!W27</f>
        <v>234997</v>
      </c>
      <c r="X27" s="6">
        <f>'q-ValProd_tot'!X27</f>
        <v>239607</v>
      </c>
      <c r="Y27" s="6">
        <f>'q-ValProd_tot'!Y27</f>
        <v>244493</v>
      </c>
      <c r="Z27" s="6">
        <f>'q-ValProd_tot'!Z27</f>
        <v>185371</v>
      </c>
      <c r="AA27" s="6">
        <f>'q-ValProd_tot'!AA27</f>
        <v>211852</v>
      </c>
      <c r="AB27" s="6">
        <f>'q-ValProd_tot'!AB27</f>
        <v>255395</v>
      </c>
      <c r="AC27" s="6">
        <f>'q-ValProd_tot'!AC27</f>
        <v>214314</v>
      </c>
      <c r="AD27" s="6">
        <f>'q-ValProd_tot'!AD27</f>
        <v>209276</v>
      </c>
      <c r="AE27" s="6">
        <f>'q-ValProd_tot'!AE27</f>
        <v>229514</v>
      </c>
      <c r="AF27" s="6">
        <f>'q-ValProd_tot'!AF27</f>
        <v>246319</v>
      </c>
      <c r="AG27" s="6">
        <f>'q-ValProd_tot'!AG27</f>
        <v>252150</v>
      </c>
      <c r="AH27" s="6">
        <f>'q-ValProd_tot'!AH27</f>
        <v>231622</v>
      </c>
      <c r="AI27" s="6">
        <f>'q-ValProd_tot'!AI27</f>
        <v>230038</v>
      </c>
      <c r="AJ27" s="6">
        <f>'q-ValProd_tot'!AJ27</f>
        <v>238031</v>
      </c>
      <c r="AK27" s="6">
        <f>'q-ValProd_tot'!AK27</f>
        <v>239619</v>
      </c>
      <c r="AL27" s="6">
        <f>'q-ValProd_tot'!AL27</f>
        <v>250900</v>
      </c>
      <c r="AM27" s="6">
        <f>'q-ValProd_tot'!AM27</f>
        <v>243846</v>
      </c>
      <c r="AN27" s="6">
        <f>'q-ValProd_tot'!AN27</f>
        <v>225752</v>
      </c>
      <c r="AO27" s="6">
        <f>'q-ValProd_tot'!AO27</f>
        <v>242325</v>
      </c>
      <c r="AP27" s="6">
        <f>'q-ValProd_tot'!AP27</f>
        <v>242942</v>
      </c>
      <c r="AQ27" s="6">
        <f>'q-ValProd_tot'!AQ27</f>
        <v>261843</v>
      </c>
      <c r="AR27" s="6">
        <f>'q-ValProd_tot'!AR27</f>
        <v>254957</v>
      </c>
      <c r="AS27" s="6">
        <f>'q-ValProd_tot'!AS27</f>
        <v>198935</v>
      </c>
      <c r="AT27" s="6">
        <f>'q-ValProd_tot'!AT27</f>
        <v>246153</v>
      </c>
      <c r="AU27" s="6">
        <f>'q-ValProd_tot'!AU27</f>
        <v>280025</v>
      </c>
      <c r="AV27" s="6">
        <f>'q-ValProd_tot'!AV27</f>
        <v>246542</v>
      </c>
      <c r="AW27" s="6">
        <f>'q-ValProd_tot'!AW27</f>
        <v>261162</v>
      </c>
      <c r="AX27" s="6">
        <f>'q-ValProd_tot'!AX27</f>
        <v>269019</v>
      </c>
      <c r="AY27" s="6">
        <f>'q-ValProd_tot'!AY27</f>
        <v>255015</v>
      </c>
      <c r="AZ27" s="6">
        <f>'q-ValProd_tot'!AZ27</f>
        <v>252921</v>
      </c>
      <c r="BA27" s="6">
        <f>'q-ValProd_tot'!BA27</f>
        <v>239482</v>
      </c>
      <c r="BB27" s="6">
        <f>'q-ValProd_tot'!BB27</f>
        <v>250580</v>
      </c>
      <c r="BC27" s="6">
        <f>'q-ValProd_tot'!BC27</f>
        <v>256244</v>
      </c>
    </row>
    <row r="28" s="6" customFormat="1" spans="1:55">
      <c r="A28">
        <f>VLOOKUP(C28,SelectCntr!$A$2:$C$52,3,0)</f>
        <v>3</v>
      </c>
      <c r="B28" s="6" t="str">
        <f>'q-ValProd_tot'!B28</f>
        <v>Mozambique</v>
      </c>
      <c r="C28" s="6">
        <f>'q-ValProd_tot'!C28</f>
        <v>144</v>
      </c>
      <c r="D28" s="6" t="str">
        <f>'q-ValProd_tot'!D28</f>
        <v>Mozambique</v>
      </c>
      <c r="E28" s="6">
        <f>'q-ValProd_tot'!E28</f>
        <v>152</v>
      </c>
      <c r="F28" s="6" t="str">
        <f>'q-ValProd_tot'!F28</f>
        <v>Gross Production Value (constant 2004-2006 1000 I$)</v>
      </c>
      <c r="G28" s="6">
        <f>'q-ValProd_tot'!G28</f>
        <v>977248</v>
      </c>
      <c r="H28" s="6">
        <f>'q-ValProd_tot'!H28</f>
        <v>1007732</v>
      </c>
      <c r="I28" s="6">
        <f>'q-ValProd_tot'!I28</f>
        <v>1021767</v>
      </c>
      <c r="J28" s="6">
        <f>'q-ValProd_tot'!J28</f>
        <v>1076160</v>
      </c>
      <c r="K28" s="6">
        <f>'q-ValProd_tot'!K28</f>
        <v>1045811</v>
      </c>
      <c r="L28" s="6">
        <f>'q-ValProd_tot'!L28</f>
        <v>1065617</v>
      </c>
      <c r="M28" s="6">
        <f>'q-ValProd_tot'!M28</f>
        <v>1112853</v>
      </c>
      <c r="N28" s="6">
        <f>'q-ValProd_tot'!N28</f>
        <v>1217857</v>
      </c>
      <c r="O28" s="6">
        <f>'q-ValProd_tot'!O28</f>
        <v>1216705</v>
      </c>
      <c r="P28" s="6">
        <f>'q-ValProd_tot'!P28</f>
        <v>1273991</v>
      </c>
      <c r="Q28" s="6">
        <f>'q-ValProd_tot'!Q28</f>
        <v>1317249</v>
      </c>
      <c r="R28" s="6">
        <f>'q-ValProd_tot'!R28</f>
        <v>1364483</v>
      </c>
      <c r="S28" s="6">
        <f>'q-ValProd_tot'!S28</f>
        <v>1421323</v>
      </c>
      <c r="T28" s="6">
        <f>'q-ValProd_tot'!T28</f>
        <v>1375861</v>
      </c>
      <c r="U28" s="6">
        <f>'q-ValProd_tot'!U28</f>
        <v>1274339</v>
      </c>
      <c r="V28" s="6">
        <f>'q-ValProd_tot'!V28</f>
        <v>1200726</v>
      </c>
      <c r="W28" s="6">
        <f>'q-ValProd_tot'!W28</f>
        <v>1171085</v>
      </c>
      <c r="X28" s="6">
        <f>'q-ValProd_tot'!X28</f>
        <v>1149738</v>
      </c>
      <c r="Y28" s="6">
        <f>'q-ValProd_tot'!Y28</f>
        <v>1149040</v>
      </c>
      <c r="Z28" s="6">
        <f>'q-ValProd_tot'!Z28</f>
        <v>1191883</v>
      </c>
      <c r="AA28" s="6">
        <f>'q-ValProd_tot'!AA28</f>
        <v>1205512</v>
      </c>
      <c r="AB28" s="6">
        <f>'q-ValProd_tot'!AB28</f>
        <v>1160745</v>
      </c>
      <c r="AC28" s="6">
        <f>'q-ValProd_tot'!AC28</f>
        <v>1093253</v>
      </c>
      <c r="AD28" s="6">
        <f>'q-ValProd_tot'!AD28</f>
        <v>1066404</v>
      </c>
      <c r="AE28" s="6">
        <f>'q-ValProd_tot'!AE28</f>
        <v>1057687</v>
      </c>
      <c r="AF28" s="6">
        <f>'q-ValProd_tot'!AF28</f>
        <v>1080057</v>
      </c>
      <c r="AG28" s="6">
        <f>'q-ValProd_tot'!AG28</f>
        <v>1066109</v>
      </c>
      <c r="AH28" s="6">
        <f>'q-ValProd_tot'!AH28</f>
        <v>1069869</v>
      </c>
      <c r="AI28" s="6">
        <f>'q-ValProd_tot'!AI28</f>
        <v>1102363</v>
      </c>
      <c r="AJ28" s="6">
        <f>'q-ValProd_tot'!AJ28</f>
        <v>1161449</v>
      </c>
      <c r="AK28" s="6">
        <f>'q-ValProd_tot'!AK28</f>
        <v>1041001</v>
      </c>
      <c r="AL28" s="6">
        <f>'q-ValProd_tot'!AL28</f>
        <v>919188</v>
      </c>
      <c r="AM28" s="6">
        <f>'q-ValProd_tot'!AM28</f>
        <v>1036588</v>
      </c>
      <c r="AN28" s="6">
        <f>'q-ValProd_tot'!AN28</f>
        <v>1024218</v>
      </c>
      <c r="AO28" s="6">
        <f>'q-ValProd_tot'!AO28</f>
        <v>1391325</v>
      </c>
      <c r="AP28" s="6">
        <f>'q-ValProd_tot'!AP28</f>
        <v>1545742</v>
      </c>
      <c r="AQ28" s="6">
        <f>'q-ValProd_tot'!AQ28</f>
        <v>1651725</v>
      </c>
      <c r="AR28" s="6">
        <f>'q-ValProd_tot'!AR28</f>
        <v>1754809</v>
      </c>
      <c r="AS28" s="6">
        <f>'q-ValProd_tot'!AS28</f>
        <v>1768331</v>
      </c>
      <c r="AT28" s="6">
        <f>'q-ValProd_tot'!AT28</f>
        <v>1638434</v>
      </c>
      <c r="AU28" s="6">
        <f>'q-ValProd_tot'!AU28</f>
        <v>1751540</v>
      </c>
      <c r="AV28" s="6">
        <f>'q-ValProd_tot'!AV28</f>
        <v>1767961</v>
      </c>
      <c r="AW28" s="6">
        <f>'q-ValProd_tot'!AW28</f>
        <v>1837823</v>
      </c>
      <c r="AX28" s="6">
        <f>'q-ValProd_tot'!AX28</f>
        <v>1907836</v>
      </c>
      <c r="AY28" s="6">
        <f>'q-ValProd_tot'!AY28</f>
        <v>1991477</v>
      </c>
      <c r="AZ28" s="6">
        <f>'q-ValProd_tot'!AZ28</f>
        <v>2053307</v>
      </c>
      <c r="BA28" s="6">
        <f>'q-ValProd_tot'!BA28</f>
        <v>1914376</v>
      </c>
      <c r="BB28" s="6">
        <f>'q-ValProd_tot'!BB28</f>
        <v>2001397</v>
      </c>
      <c r="BC28" s="6">
        <f>'q-ValProd_tot'!BC28</f>
        <v>1998758</v>
      </c>
    </row>
    <row r="29" s="6" customFormat="1" spans="1:55">
      <c r="A29">
        <f>VLOOKUP(C29,SelectCntr!$A$2:$C$52,3,0)</f>
        <v>3</v>
      </c>
      <c r="B29" s="6" t="str">
        <f>'q-ValProd_tot'!B29</f>
        <v>Namibia</v>
      </c>
      <c r="C29" s="6">
        <f>'q-ValProd_tot'!C29</f>
        <v>147</v>
      </c>
      <c r="D29" s="6" t="str">
        <f>'q-ValProd_tot'!D29</f>
        <v>Namibia</v>
      </c>
      <c r="E29" s="6">
        <f>'q-ValProd_tot'!E29</f>
        <v>152</v>
      </c>
      <c r="F29" s="6" t="str">
        <f>'q-ValProd_tot'!F29</f>
        <v>Gross Production Value (constant 2004-2006 1000 I$)</v>
      </c>
      <c r="G29" s="6">
        <f>'q-ValProd_tot'!G29</f>
        <v>300014</v>
      </c>
      <c r="H29" s="6">
        <f>'q-ValProd_tot'!H29</f>
        <v>261062</v>
      </c>
      <c r="I29" s="6">
        <f>'q-ValProd_tot'!I29</f>
        <v>322663</v>
      </c>
      <c r="J29" s="6">
        <f>'q-ValProd_tot'!J29</f>
        <v>324726</v>
      </c>
      <c r="K29" s="6">
        <f>'q-ValProd_tot'!K29</f>
        <v>319279</v>
      </c>
      <c r="L29" s="6">
        <f>'q-ValProd_tot'!L29</f>
        <v>301904</v>
      </c>
      <c r="M29" s="6">
        <f>'q-ValProd_tot'!M29</f>
        <v>347687</v>
      </c>
      <c r="N29" s="6">
        <f>'q-ValProd_tot'!N29</f>
        <v>365653</v>
      </c>
      <c r="O29" s="6">
        <f>'q-ValProd_tot'!O29</f>
        <v>358848</v>
      </c>
      <c r="P29" s="6">
        <f>'q-ValProd_tot'!P29</f>
        <v>388104</v>
      </c>
      <c r="Q29" s="6">
        <f>'q-ValProd_tot'!Q29</f>
        <v>421274</v>
      </c>
      <c r="R29" s="6">
        <f>'q-ValProd_tot'!R29</f>
        <v>466852</v>
      </c>
      <c r="S29" s="6">
        <f>'q-ValProd_tot'!S29</f>
        <v>484263</v>
      </c>
      <c r="T29" s="6">
        <f>'q-ValProd_tot'!T29</f>
        <v>495856</v>
      </c>
      <c r="U29" s="6">
        <f>'q-ValProd_tot'!U29</f>
        <v>332372</v>
      </c>
      <c r="V29" s="6">
        <f>'q-ValProd_tot'!V29</f>
        <v>366409</v>
      </c>
      <c r="W29" s="6">
        <f>'q-ValProd_tot'!W29</f>
        <v>349069</v>
      </c>
      <c r="X29" s="6">
        <f>'q-ValProd_tot'!X29</f>
        <v>379645</v>
      </c>
      <c r="Y29" s="6">
        <f>'q-ValProd_tot'!Y29</f>
        <v>395076</v>
      </c>
      <c r="Z29" s="6">
        <f>'q-ValProd_tot'!Z29</f>
        <v>418427</v>
      </c>
      <c r="AA29" s="6">
        <f>'q-ValProd_tot'!AA29</f>
        <v>428772</v>
      </c>
      <c r="AB29" s="6">
        <f>'q-ValProd_tot'!AB29</f>
        <v>333847</v>
      </c>
      <c r="AC29" s="6">
        <f>'q-ValProd_tot'!AC29</f>
        <v>287331</v>
      </c>
      <c r="AD29" s="6">
        <f>'q-ValProd_tot'!AD29</f>
        <v>296853</v>
      </c>
      <c r="AE29" s="6">
        <f>'q-ValProd_tot'!AE29</f>
        <v>319233</v>
      </c>
      <c r="AF29" s="6">
        <f>'q-ValProd_tot'!AF29</f>
        <v>332960</v>
      </c>
      <c r="AG29" s="6">
        <f>'q-ValProd_tot'!AG29</f>
        <v>358464</v>
      </c>
      <c r="AH29" s="6">
        <f>'q-ValProd_tot'!AH29</f>
        <v>359837</v>
      </c>
      <c r="AI29" s="6">
        <f>'q-ValProd_tot'!AI29</f>
        <v>388324</v>
      </c>
      <c r="AJ29" s="6">
        <f>'q-ValProd_tot'!AJ29</f>
        <v>369917</v>
      </c>
      <c r="AK29" s="6">
        <f>'q-ValProd_tot'!AK29</f>
        <v>394523</v>
      </c>
      <c r="AL29" s="6">
        <f>'q-ValProd_tot'!AL29</f>
        <v>392009</v>
      </c>
      <c r="AM29" s="6">
        <f>'q-ValProd_tot'!AM29</f>
        <v>402562</v>
      </c>
      <c r="AN29" s="6">
        <f>'q-ValProd_tot'!AN29</f>
        <v>429149</v>
      </c>
      <c r="AO29" s="6">
        <f>'q-ValProd_tot'!AO29</f>
        <v>410241</v>
      </c>
      <c r="AP29" s="6">
        <f>'q-ValProd_tot'!AP29</f>
        <v>447134</v>
      </c>
      <c r="AQ29" s="6">
        <f>'q-ValProd_tot'!AQ29</f>
        <v>290370</v>
      </c>
      <c r="AR29" s="6">
        <f>'q-ValProd_tot'!AR29</f>
        <v>400210</v>
      </c>
      <c r="AS29" s="6">
        <f>'q-ValProd_tot'!AS29</f>
        <v>396061</v>
      </c>
      <c r="AT29" s="6">
        <f>'q-ValProd_tot'!AT29</f>
        <v>386112</v>
      </c>
      <c r="AU29" s="6">
        <f>'q-ValProd_tot'!AU29</f>
        <v>394505</v>
      </c>
      <c r="AV29" s="6">
        <f>'q-ValProd_tot'!AV29</f>
        <v>387105</v>
      </c>
      <c r="AW29" s="6">
        <f>'q-ValProd_tot'!AW29</f>
        <v>404615</v>
      </c>
      <c r="AX29" s="6">
        <f>'q-ValProd_tot'!AX29</f>
        <v>431587</v>
      </c>
      <c r="AY29" s="6">
        <f>'q-ValProd_tot'!AY29</f>
        <v>473110</v>
      </c>
      <c r="AZ29" s="6">
        <f>'q-ValProd_tot'!AZ29</f>
        <v>458715</v>
      </c>
      <c r="BA29" s="6">
        <f>'q-ValProd_tot'!BA29</f>
        <v>466900</v>
      </c>
      <c r="BB29" s="6">
        <f>'q-ValProd_tot'!BB29</f>
        <v>409163</v>
      </c>
      <c r="BC29" s="6">
        <f>'q-ValProd_tot'!BC29</f>
        <v>408903</v>
      </c>
    </row>
    <row r="30" s="55" customFormat="1" spans="1:55">
      <c r="A30">
        <f>VLOOKUP(C30,SelectCntr!$A$2:$C$52,3,0)</f>
        <v>1</v>
      </c>
      <c r="B30" s="6" t="str">
        <f>'q-ValProd_tot'!B30</f>
        <v>Niger</v>
      </c>
      <c r="C30" s="6">
        <f>'q-ValProd_tot'!C30</f>
        <v>158</v>
      </c>
      <c r="D30" s="6" t="str">
        <f>'q-ValProd_tot'!D30</f>
        <v>Niger</v>
      </c>
      <c r="E30" s="6">
        <f>'q-ValProd_tot'!E30</f>
        <v>152</v>
      </c>
      <c r="F30" s="6" t="str">
        <f>'q-ValProd_tot'!F30</f>
        <v>Gross Production Value (constant 2004-2006 1000 I$)</v>
      </c>
      <c r="G30" s="6">
        <f>'q-ValProd_tot'!G30</f>
        <v>588695</v>
      </c>
      <c r="H30" s="6">
        <f>'q-ValProd_tot'!H30</f>
        <v>664782</v>
      </c>
      <c r="I30" s="6">
        <f>'q-ValProd_tot'!I30</f>
        <v>698235</v>
      </c>
      <c r="J30" s="6">
        <f>'q-ValProd_tot'!J30</f>
        <v>698882</v>
      </c>
      <c r="K30" s="6">
        <f>'q-ValProd_tot'!K30</f>
        <v>703285</v>
      </c>
      <c r="L30" s="6">
        <f>'q-ValProd_tot'!L30</f>
        <v>747901</v>
      </c>
      <c r="M30" s="6">
        <f>'q-ValProd_tot'!M30</f>
        <v>815416</v>
      </c>
      <c r="N30" s="6">
        <f>'q-ValProd_tot'!N30</f>
        <v>761313</v>
      </c>
      <c r="O30" s="6">
        <f>'q-ValProd_tot'!O30</f>
        <v>827521</v>
      </c>
      <c r="P30" s="6">
        <f>'q-ValProd_tot'!P30</f>
        <v>792953</v>
      </c>
      <c r="Q30" s="6">
        <f>'q-ValProd_tot'!Q30</f>
        <v>804006</v>
      </c>
      <c r="R30" s="6">
        <f>'q-ValProd_tot'!R30</f>
        <v>797820</v>
      </c>
      <c r="S30" s="6">
        <f>'q-ValProd_tot'!S30</f>
        <v>602014</v>
      </c>
      <c r="T30" s="6">
        <f>'q-ValProd_tot'!T30</f>
        <v>701404</v>
      </c>
      <c r="U30" s="6">
        <f>'q-ValProd_tot'!U30</f>
        <v>671872</v>
      </c>
      <c r="V30" s="6">
        <f>'q-ValProd_tot'!V30</f>
        <v>782194</v>
      </c>
      <c r="W30" s="6">
        <f>'q-ValProd_tot'!W30</f>
        <v>924423</v>
      </c>
      <c r="X30" s="6">
        <f>'q-ValProd_tot'!X30</f>
        <v>957749</v>
      </c>
      <c r="Y30" s="6">
        <f>'q-ValProd_tot'!Y30</f>
        <v>965203</v>
      </c>
      <c r="Z30" s="6">
        <f>'q-ValProd_tot'!Z30</f>
        <v>1040891</v>
      </c>
      <c r="AA30" s="6">
        <f>'q-ValProd_tot'!AA30</f>
        <v>1026390</v>
      </c>
      <c r="AB30" s="6">
        <f>'q-ValProd_tot'!AB30</f>
        <v>1027845</v>
      </c>
      <c r="AC30" s="6">
        <f>'q-ValProd_tot'!AC30</f>
        <v>1025029</v>
      </c>
      <c r="AD30" s="6">
        <f>'q-ValProd_tot'!AD30</f>
        <v>806815</v>
      </c>
      <c r="AE30" s="6">
        <f>'q-ValProd_tot'!AE30</f>
        <v>827690</v>
      </c>
      <c r="AF30" s="6">
        <f>'q-ValProd_tot'!AF30</f>
        <v>917433</v>
      </c>
      <c r="AG30" s="6">
        <f>'q-ValProd_tot'!AG30</f>
        <v>850526</v>
      </c>
      <c r="AH30" s="6">
        <f>'q-ValProd_tot'!AH30</f>
        <v>1070929</v>
      </c>
      <c r="AI30" s="6">
        <f>'q-ValProd_tot'!AI30</f>
        <v>1028071</v>
      </c>
      <c r="AJ30" s="6">
        <f>'q-ValProd_tot'!AJ30</f>
        <v>1081664</v>
      </c>
      <c r="AK30" s="6">
        <f>'q-ValProd_tot'!AK30</f>
        <v>1189194</v>
      </c>
      <c r="AL30" s="6">
        <f>'q-ValProd_tot'!AL30</f>
        <v>1226520</v>
      </c>
      <c r="AM30" s="6">
        <f>'q-ValProd_tot'!AM30</f>
        <v>1122383</v>
      </c>
      <c r="AN30" s="6">
        <f>'q-ValProd_tot'!AN30</f>
        <v>1352815</v>
      </c>
      <c r="AO30" s="6">
        <f>'q-ValProd_tot'!AO30</f>
        <v>1217525</v>
      </c>
      <c r="AP30" s="6">
        <f>'q-ValProd_tot'!AP30</f>
        <v>1482003</v>
      </c>
      <c r="AQ30" s="6">
        <f>'q-ValProd_tot'!AQ30</f>
        <v>1319107</v>
      </c>
      <c r="AR30" s="6">
        <f>'q-ValProd_tot'!AR30</f>
        <v>1821528</v>
      </c>
      <c r="AS30" s="6">
        <f>'q-ValProd_tot'!AS30</f>
        <v>1701702</v>
      </c>
      <c r="AT30" s="6">
        <f>'q-ValProd_tot'!AT30</f>
        <v>1673533</v>
      </c>
      <c r="AU30" s="6">
        <f>'q-ValProd_tot'!AU30</f>
        <v>1983168</v>
      </c>
      <c r="AV30" s="6">
        <f>'q-ValProd_tot'!AV30</f>
        <v>2128652</v>
      </c>
      <c r="AW30" s="6">
        <f>'q-ValProd_tot'!AW30</f>
        <v>2233200</v>
      </c>
      <c r="AX30" s="6">
        <f>'q-ValProd_tot'!AX30</f>
        <v>2043282</v>
      </c>
      <c r="AY30" s="6">
        <f>'q-ValProd_tot'!AY30</f>
        <v>2361173</v>
      </c>
      <c r="AZ30" s="6">
        <f>'q-ValProd_tot'!AZ30</f>
        <v>2531668</v>
      </c>
      <c r="BA30" s="6">
        <f>'q-ValProd_tot'!BA30</f>
        <v>2702598</v>
      </c>
      <c r="BB30" s="6">
        <f>'q-ValProd_tot'!BB30</f>
        <v>3192381</v>
      </c>
      <c r="BC30" s="6">
        <f>'q-ValProd_tot'!BC30</f>
        <v>3016250</v>
      </c>
    </row>
    <row r="31" s="55" customFormat="1" spans="1:55">
      <c r="A31">
        <f>VLOOKUP(C31,SelectCntr!$A$2:$C$52,3,0)</f>
        <v>1</v>
      </c>
      <c r="B31" s="6" t="str">
        <f>'q-ValProd_tot'!B31</f>
        <v>Nigeria</v>
      </c>
      <c r="C31" s="6">
        <f>'q-ValProd_tot'!C31</f>
        <v>159</v>
      </c>
      <c r="D31" s="6" t="str">
        <f>'q-ValProd_tot'!D31</f>
        <v>Nigeria</v>
      </c>
      <c r="E31" s="6">
        <f>'q-ValProd_tot'!E31</f>
        <v>152</v>
      </c>
      <c r="F31" s="6" t="str">
        <f>'q-ValProd_tot'!F31</f>
        <v>Gross Production Value (constant 2004-2006 1000 I$)</v>
      </c>
      <c r="G31" s="6">
        <f>'q-ValProd_tot'!G31</f>
        <v>7767430</v>
      </c>
      <c r="H31" s="6">
        <f>'q-ValProd_tot'!H31</f>
        <v>8075129</v>
      </c>
      <c r="I31" s="6">
        <f>'q-ValProd_tot'!I31</f>
        <v>8492231</v>
      </c>
      <c r="J31" s="6">
        <f>'q-ValProd_tot'!J31</f>
        <v>8786300</v>
      </c>
      <c r="K31" s="6">
        <f>'q-ValProd_tot'!K31</f>
        <v>9198710</v>
      </c>
      <c r="L31" s="6">
        <f>'q-ValProd_tot'!L31</f>
        <v>8970806</v>
      </c>
      <c r="M31" s="6">
        <f>'q-ValProd_tot'!M31</f>
        <v>9374767</v>
      </c>
      <c r="N31" s="6">
        <f>'q-ValProd_tot'!N31</f>
        <v>9545323</v>
      </c>
      <c r="O31" s="6">
        <f>'q-ValProd_tot'!O31</f>
        <v>10647351</v>
      </c>
      <c r="P31" s="6">
        <f>'q-ValProd_tot'!P31</f>
        <v>11627024</v>
      </c>
      <c r="Q31" s="6">
        <f>'q-ValProd_tot'!Q31</f>
        <v>10462964</v>
      </c>
      <c r="R31" s="6">
        <f>'q-ValProd_tot'!R31</f>
        <v>9185674</v>
      </c>
      <c r="S31" s="6">
        <f>'q-ValProd_tot'!S31</f>
        <v>9596988</v>
      </c>
      <c r="T31" s="6">
        <f>'q-ValProd_tot'!T31</f>
        <v>10547195</v>
      </c>
      <c r="U31" s="6">
        <f>'q-ValProd_tot'!U31</f>
        <v>10244491</v>
      </c>
      <c r="V31" s="6">
        <f>'q-ValProd_tot'!V31</f>
        <v>9642238</v>
      </c>
      <c r="W31" s="6">
        <f>'q-ValProd_tot'!W31</f>
        <v>9491353</v>
      </c>
      <c r="X31" s="6">
        <f>'q-ValProd_tot'!X31</f>
        <v>9270519</v>
      </c>
      <c r="Y31" s="6">
        <f>'q-ValProd_tot'!Y31</f>
        <v>9477840</v>
      </c>
      <c r="Z31" s="6">
        <f>'q-ValProd_tot'!Z31</f>
        <v>9973877</v>
      </c>
      <c r="AA31" s="6">
        <f>'q-ValProd_tot'!AA31</f>
        <v>9952165</v>
      </c>
      <c r="AB31" s="6">
        <f>'q-ValProd_tot'!AB31</f>
        <v>10224218</v>
      </c>
      <c r="AC31" s="6">
        <f>'q-ValProd_tot'!AC31</f>
        <v>10386910</v>
      </c>
      <c r="AD31" s="6">
        <f>'q-ValProd_tot'!AD31</f>
        <v>10894364</v>
      </c>
      <c r="AE31" s="6">
        <f>'q-ValProd_tot'!AE31</f>
        <v>11684148</v>
      </c>
      <c r="AF31" s="6">
        <f>'q-ValProd_tot'!AF31</f>
        <v>12296177</v>
      </c>
      <c r="AG31" s="6">
        <f>'q-ValProd_tot'!AG31</f>
        <v>12579297</v>
      </c>
      <c r="AH31" s="6">
        <f>'q-ValProd_tot'!AH31</f>
        <v>14497797</v>
      </c>
      <c r="AI31" s="6">
        <f>'q-ValProd_tot'!AI31</f>
        <v>15863766</v>
      </c>
      <c r="AJ31" s="6">
        <f>'q-ValProd_tot'!AJ31</f>
        <v>16950602</v>
      </c>
      <c r="AK31" s="6">
        <f>'q-ValProd_tot'!AK31</f>
        <v>19239647</v>
      </c>
      <c r="AL31" s="6">
        <f>'q-ValProd_tot'!AL31</f>
        <v>20731132</v>
      </c>
      <c r="AM31" s="6">
        <f>'q-ValProd_tot'!AM31</f>
        <v>21980818</v>
      </c>
      <c r="AN31" s="6">
        <f>'q-ValProd_tot'!AN31</f>
        <v>22710732</v>
      </c>
      <c r="AO31" s="6">
        <f>'q-ValProd_tot'!AO31</f>
        <v>23383034</v>
      </c>
      <c r="AP31" s="6">
        <f>'q-ValProd_tot'!AP31</f>
        <v>24327399</v>
      </c>
      <c r="AQ31" s="6">
        <f>'q-ValProd_tot'!AQ31</f>
        <v>25290798</v>
      </c>
      <c r="AR31" s="6">
        <f>'q-ValProd_tot'!AR31</f>
        <v>26695170</v>
      </c>
      <c r="AS31" s="6">
        <f>'q-ValProd_tot'!AS31</f>
        <v>27789900</v>
      </c>
      <c r="AT31" s="6">
        <f>'q-ValProd_tot'!AT31</f>
        <v>27920406</v>
      </c>
      <c r="AU31" s="6">
        <f>'q-ValProd_tot'!AU31</f>
        <v>27891924</v>
      </c>
      <c r="AV31" s="6">
        <f>'q-ValProd_tot'!AV31</f>
        <v>29203422</v>
      </c>
      <c r="AW31" s="6">
        <f>'q-ValProd_tot'!AW31</f>
        <v>30927994</v>
      </c>
      <c r="AX31" s="6">
        <f>'q-ValProd_tot'!AX31</f>
        <v>32934355</v>
      </c>
      <c r="AY31" s="6">
        <f>'q-ValProd_tot'!AY31</f>
        <v>34359317</v>
      </c>
      <c r="AZ31" s="6">
        <f>'q-ValProd_tot'!AZ31</f>
        <v>36167100</v>
      </c>
      <c r="BA31" s="6">
        <f>'q-ValProd_tot'!BA31</f>
        <v>33522959</v>
      </c>
      <c r="BB31" s="6">
        <f>'q-ValProd_tot'!BB31</f>
        <v>35891770</v>
      </c>
      <c r="BC31" s="6">
        <f>'q-ValProd_tot'!BC31</f>
        <v>31200314</v>
      </c>
    </row>
    <row r="32" s="56" customFormat="1" spans="1:55">
      <c r="A32">
        <f>VLOOKUP(C32,SelectCntr!$A$2:$C$52,3,0)</f>
        <v>1</v>
      </c>
      <c r="B32" s="6" t="str">
        <f>'q-ValProd_tot'!B32</f>
        <v>Guinea-Bissau</v>
      </c>
      <c r="C32" s="6">
        <f>'q-ValProd_tot'!C32</f>
        <v>175</v>
      </c>
      <c r="D32" s="6" t="str">
        <f>'q-ValProd_tot'!D32</f>
        <v>Guinea-Bissau</v>
      </c>
      <c r="E32" s="6">
        <f>'q-ValProd_tot'!E32</f>
        <v>152</v>
      </c>
      <c r="F32" s="6" t="str">
        <f>'q-ValProd_tot'!F32</f>
        <v>Gross Production Value (constant 2004-2006 1000 I$)</v>
      </c>
      <c r="G32" s="6">
        <f>'q-ValProd_tot'!G32</f>
        <v>101010</v>
      </c>
      <c r="H32" s="6">
        <f>'q-ValProd_tot'!H32</f>
        <v>101459</v>
      </c>
      <c r="I32" s="6">
        <f>'q-ValProd_tot'!I32</f>
        <v>98952</v>
      </c>
      <c r="J32" s="6">
        <f>'q-ValProd_tot'!J32</f>
        <v>96257</v>
      </c>
      <c r="K32" s="6">
        <f>'q-ValProd_tot'!K32</f>
        <v>88713</v>
      </c>
      <c r="L32" s="6">
        <f>'q-ValProd_tot'!L32</f>
        <v>84541</v>
      </c>
      <c r="M32" s="6">
        <f>'q-ValProd_tot'!M32</f>
        <v>83070</v>
      </c>
      <c r="N32" s="6">
        <f>'q-ValProd_tot'!N32</f>
        <v>83506</v>
      </c>
      <c r="O32" s="6">
        <f>'q-ValProd_tot'!O32</f>
        <v>80019</v>
      </c>
      <c r="P32" s="6">
        <f>'q-ValProd_tot'!P32</f>
        <v>81210</v>
      </c>
      <c r="Q32" s="6">
        <f>'q-ValProd_tot'!Q32</f>
        <v>75162</v>
      </c>
      <c r="R32" s="6">
        <f>'q-ValProd_tot'!R32</f>
        <v>80400</v>
      </c>
      <c r="S32" s="6">
        <f>'q-ValProd_tot'!S32</f>
        <v>78610</v>
      </c>
      <c r="T32" s="6">
        <f>'q-ValProd_tot'!T32</f>
        <v>82103</v>
      </c>
      <c r="U32" s="6">
        <f>'q-ValProd_tot'!U32</f>
        <v>92625</v>
      </c>
      <c r="V32" s="6">
        <f>'q-ValProd_tot'!V32</f>
        <v>102266</v>
      </c>
      <c r="W32" s="6">
        <f>'q-ValProd_tot'!W32</f>
        <v>96906</v>
      </c>
      <c r="X32" s="6">
        <f>'q-ValProd_tot'!X32</f>
        <v>93134</v>
      </c>
      <c r="Y32" s="6">
        <f>'q-ValProd_tot'!Y32</f>
        <v>96849</v>
      </c>
      <c r="Z32" s="6">
        <f>'q-ValProd_tot'!Z32</f>
        <v>100165</v>
      </c>
      <c r="AA32" s="6">
        <f>'q-ValProd_tot'!AA32</f>
        <v>109799</v>
      </c>
      <c r="AB32" s="6">
        <f>'q-ValProd_tot'!AB32</f>
        <v>121234</v>
      </c>
      <c r="AC32" s="6">
        <f>'q-ValProd_tot'!AC32</f>
        <v>111273</v>
      </c>
      <c r="AD32" s="6">
        <f>'q-ValProd_tot'!AD32</f>
        <v>128622</v>
      </c>
      <c r="AE32" s="6">
        <f>'q-ValProd_tot'!AE32</f>
        <v>128330</v>
      </c>
      <c r="AF32" s="6">
        <f>'q-ValProd_tot'!AF32</f>
        <v>137055</v>
      </c>
      <c r="AG32" s="6">
        <f>'q-ValProd_tot'!AG32</f>
        <v>135964</v>
      </c>
      <c r="AH32" s="6">
        <f>'q-ValProd_tot'!AH32</f>
        <v>133936</v>
      </c>
      <c r="AI32" s="6">
        <f>'q-ValProd_tot'!AI32</f>
        <v>146091</v>
      </c>
      <c r="AJ32" s="6">
        <f>'q-ValProd_tot'!AJ32</f>
        <v>152161</v>
      </c>
      <c r="AK32" s="6">
        <f>'q-ValProd_tot'!AK32</f>
        <v>147572</v>
      </c>
      <c r="AL32" s="6">
        <f>'q-ValProd_tot'!AL32</f>
        <v>155410</v>
      </c>
      <c r="AM32" s="6">
        <f>'q-ValProd_tot'!AM32</f>
        <v>163523</v>
      </c>
      <c r="AN32" s="6">
        <f>'q-ValProd_tot'!AN32</f>
        <v>160228</v>
      </c>
      <c r="AO32" s="6">
        <f>'q-ValProd_tot'!AO32</f>
        <v>167391</v>
      </c>
      <c r="AP32" s="6">
        <f>'q-ValProd_tot'!AP32</f>
        <v>172738</v>
      </c>
      <c r="AQ32" s="6">
        <f>'q-ValProd_tot'!AQ32</f>
        <v>185490</v>
      </c>
      <c r="AR32" s="6">
        <f>'q-ValProd_tot'!AR32</f>
        <v>192389</v>
      </c>
      <c r="AS32" s="6">
        <f>'q-ValProd_tot'!AS32</f>
        <v>203296</v>
      </c>
      <c r="AT32" s="6">
        <f>'q-ValProd_tot'!AT32</f>
        <v>211577</v>
      </c>
      <c r="AU32" s="6">
        <f>'q-ValProd_tot'!AU32</f>
        <v>218143</v>
      </c>
      <c r="AV32" s="6">
        <f>'q-ValProd_tot'!AV32</f>
        <v>219681</v>
      </c>
      <c r="AW32" s="6">
        <f>'q-ValProd_tot'!AW32</f>
        <v>219061</v>
      </c>
      <c r="AX32" s="6">
        <f>'q-ValProd_tot'!AX32</f>
        <v>236145</v>
      </c>
      <c r="AY32" s="6">
        <f>'q-ValProd_tot'!AY32</f>
        <v>241774</v>
      </c>
      <c r="AZ32" s="6">
        <f>'q-ValProd_tot'!AZ32</f>
        <v>251985</v>
      </c>
      <c r="BA32" s="6">
        <f>'q-ValProd_tot'!BA32</f>
        <v>252019</v>
      </c>
      <c r="BB32" s="6">
        <f>'q-ValProd_tot'!BB32</f>
        <v>252470</v>
      </c>
      <c r="BC32" s="6">
        <f>'q-ValProd_tot'!BC32</f>
        <v>239734</v>
      </c>
    </row>
    <row r="33" s="55" customFormat="1" spans="1:55">
      <c r="A33">
        <f>VLOOKUP(C33,SelectCntr!$A$2:$C$52,3,0)</f>
        <v>2</v>
      </c>
      <c r="B33" s="6" t="str">
        <f>'q-ValProd_tot'!B33</f>
        <v>Eritrea</v>
      </c>
      <c r="C33" s="6">
        <f>'q-ValProd_tot'!C33</f>
        <v>178</v>
      </c>
      <c r="D33" s="6" t="str">
        <f>'q-ValProd_tot'!D33</f>
        <v>Eritrea</v>
      </c>
      <c r="E33" s="6">
        <f>'q-ValProd_tot'!E33</f>
        <v>152</v>
      </c>
      <c r="F33" s="6" t="str">
        <f>'q-ValProd_tot'!F33</f>
        <v>Gross Production Value (constant 2004-2006 1000 I$)</v>
      </c>
      <c r="G33" s="6">
        <f>'q-ValProd_tot'!G33</f>
        <v>0</v>
      </c>
      <c r="H33" s="6">
        <f>'q-ValProd_tot'!H33</f>
        <v>0</v>
      </c>
      <c r="I33" s="6">
        <f>'q-ValProd_tot'!I33</f>
        <v>0</v>
      </c>
      <c r="J33" s="6">
        <f>'q-ValProd_tot'!J33</f>
        <v>0</v>
      </c>
      <c r="K33" s="6">
        <f>'q-ValProd_tot'!K33</f>
        <v>0</v>
      </c>
      <c r="L33" s="6">
        <f>'q-ValProd_tot'!L33</f>
        <v>0</v>
      </c>
      <c r="M33" s="6">
        <f>'q-ValProd_tot'!M33</f>
        <v>0</v>
      </c>
      <c r="N33" s="6">
        <f>'q-ValProd_tot'!N33</f>
        <v>0</v>
      </c>
      <c r="O33" s="6">
        <f>'q-ValProd_tot'!O33</f>
        <v>0</v>
      </c>
      <c r="P33" s="6">
        <f>'q-ValProd_tot'!P33</f>
        <v>0</v>
      </c>
      <c r="Q33" s="6">
        <f>'q-ValProd_tot'!Q33</f>
        <v>0</v>
      </c>
      <c r="R33" s="6">
        <f>'q-ValProd_tot'!R33</f>
        <v>0</v>
      </c>
      <c r="S33" s="6">
        <f>'q-ValProd_tot'!S33</f>
        <v>0</v>
      </c>
      <c r="T33" s="6">
        <f>'q-ValProd_tot'!T33</f>
        <v>0</v>
      </c>
      <c r="U33" s="6">
        <f>'q-ValProd_tot'!U33</f>
        <v>0</v>
      </c>
      <c r="V33" s="6">
        <f>'q-ValProd_tot'!V33</f>
        <v>0</v>
      </c>
      <c r="W33" s="6">
        <f>'q-ValProd_tot'!W33</f>
        <v>0</v>
      </c>
      <c r="X33" s="6">
        <f>'q-ValProd_tot'!X33</f>
        <v>0</v>
      </c>
      <c r="Y33" s="6">
        <f>'q-ValProd_tot'!Y33</f>
        <v>0</v>
      </c>
      <c r="Z33" s="6">
        <f>'q-ValProd_tot'!Z33</f>
        <v>0</v>
      </c>
      <c r="AA33" s="6">
        <f>'q-ValProd_tot'!AA33</f>
        <v>0</v>
      </c>
      <c r="AB33" s="6">
        <f>'q-ValProd_tot'!AB33</f>
        <v>0</v>
      </c>
      <c r="AC33" s="6">
        <f>'q-ValProd_tot'!AC33</f>
        <v>0</v>
      </c>
      <c r="AD33" s="6">
        <f>'q-ValProd_tot'!AD33</f>
        <v>0</v>
      </c>
      <c r="AE33" s="6">
        <f>'q-ValProd_tot'!AE33</f>
        <v>0</v>
      </c>
      <c r="AF33" s="6">
        <f>'q-ValProd_tot'!AF33</f>
        <v>0</v>
      </c>
      <c r="AG33" s="6">
        <f>'q-ValProd_tot'!AG33</f>
        <v>0</v>
      </c>
      <c r="AH33" s="6">
        <f>'q-ValProd_tot'!AH33</f>
        <v>0</v>
      </c>
      <c r="AI33" s="6">
        <f>'q-ValProd_tot'!AI33</f>
        <v>0</v>
      </c>
      <c r="AJ33" s="6">
        <f>'q-ValProd_tot'!AJ33</f>
        <v>0</v>
      </c>
      <c r="AK33" s="6">
        <f>'q-ValProd_tot'!AK33</f>
        <v>0</v>
      </c>
      <c r="AL33" s="6">
        <f>'q-ValProd_tot'!AL33</f>
        <v>0</v>
      </c>
      <c r="AM33" s="6">
        <f>'q-ValProd_tot'!AM33</f>
        <v>136315</v>
      </c>
      <c r="AN33" s="6">
        <f>'q-ValProd_tot'!AN33</f>
        <v>183504</v>
      </c>
      <c r="AO33" s="6">
        <f>'q-ValProd_tot'!AO33</f>
        <v>169746</v>
      </c>
      <c r="AP33" s="6">
        <f>'q-ValProd_tot'!AP33</f>
        <v>162680</v>
      </c>
      <c r="AQ33" s="6">
        <f>'q-ValProd_tot'!AQ33</f>
        <v>164662</v>
      </c>
      <c r="AR33" s="6">
        <f>'q-ValProd_tot'!AR33</f>
        <v>238575</v>
      </c>
      <c r="AS33" s="6">
        <f>'q-ValProd_tot'!AS33</f>
        <v>213226</v>
      </c>
      <c r="AT33" s="6">
        <f>'q-ValProd_tot'!AT33</f>
        <v>176970</v>
      </c>
      <c r="AU33" s="6">
        <f>'q-ValProd_tot'!AU33</f>
        <v>196448</v>
      </c>
      <c r="AV33" s="6">
        <f>'q-ValProd_tot'!AV33</f>
        <v>160886</v>
      </c>
      <c r="AW33" s="6">
        <f>'q-ValProd_tot'!AW33</f>
        <v>185049</v>
      </c>
      <c r="AX33" s="6">
        <f>'q-ValProd_tot'!AX33</f>
        <v>189740</v>
      </c>
      <c r="AY33" s="6">
        <f>'q-ValProd_tot'!AY33</f>
        <v>235828</v>
      </c>
      <c r="AZ33" s="6">
        <f>'q-ValProd_tot'!AZ33</f>
        <v>235578</v>
      </c>
      <c r="BA33" s="6">
        <f>'q-ValProd_tot'!BA33</f>
        <v>258807</v>
      </c>
      <c r="BB33" s="6">
        <f>'q-ValProd_tot'!BB33</f>
        <v>176295</v>
      </c>
      <c r="BC33" s="6">
        <f>'q-ValProd_tot'!BC33</f>
        <v>219073</v>
      </c>
    </row>
    <row r="34" s="6" customFormat="1" spans="1:55">
      <c r="A34">
        <f>VLOOKUP(C34,SelectCntr!$A$2:$C$52,3,0)</f>
        <v>3</v>
      </c>
      <c r="B34" s="6" t="str">
        <f>'q-ValProd_tot'!B34</f>
        <v>Zimbabwe</v>
      </c>
      <c r="C34" s="6">
        <f>'q-ValProd_tot'!C34</f>
        <v>181</v>
      </c>
      <c r="D34" s="6" t="str">
        <f>'q-ValProd_tot'!D34</f>
        <v>Zimbabwe</v>
      </c>
      <c r="E34" s="6">
        <f>'q-ValProd_tot'!E34</f>
        <v>152</v>
      </c>
      <c r="F34" s="6" t="str">
        <f>'q-ValProd_tot'!F34</f>
        <v>Gross Production Value (constant 2004-2006 1000 I$)</v>
      </c>
      <c r="G34" s="6">
        <f>'q-ValProd_tot'!G34</f>
        <v>716372</v>
      </c>
      <c r="H34" s="6">
        <f>'q-ValProd_tot'!H34</f>
        <v>755911</v>
      </c>
      <c r="I34" s="6">
        <f>'q-ValProd_tot'!I34</f>
        <v>704969</v>
      </c>
      <c r="J34" s="6">
        <f>'q-ValProd_tot'!J34</f>
        <v>810574</v>
      </c>
      <c r="K34" s="6">
        <f>'q-ValProd_tot'!K34</f>
        <v>774182</v>
      </c>
      <c r="L34" s="6">
        <f>'q-ValProd_tot'!L34</f>
        <v>869533</v>
      </c>
      <c r="M34" s="6">
        <f>'q-ValProd_tot'!M34</f>
        <v>900118</v>
      </c>
      <c r="N34" s="6">
        <f>'q-ValProd_tot'!N34</f>
        <v>768161</v>
      </c>
      <c r="O34" s="6">
        <f>'q-ValProd_tot'!O34</f>
        <v>1072350</v>
      </c>
      <c r="P34" s="6">
        <f>'q-ValProd_tot'!P34</f>
        <v>916170</v>
      </c>
      <c r="Q34" s="6">
        <f>'q-ValProd_tot'!Q34</f>
        <v>1161499</v>
      </c>
      <c r="R34" s="6">
        <f>'q-ValProd_tot'!R34</f>
        <v>1320934</v>
      </c>
      <c r="S34" s="6">
        <f>'q-ValProd_tot'!S34</f>
        <v>1112213</v>
      </c>
      <c r="T34" s="6">
        <f>'q-ValProd_tot'!T34</f>
        <v>1324668</v>
      </c>
      <c r="U34" s="6">
        <f>'q-ValProd_tot'!U34</f>
        <v>1262112</v>
      </c>
      <c r="V34" s="6">
        <f>'q-ValProd_tot'!V34</f>
        <v>1376119</v>
      </c>
      <c r="W34" s="6">
        <f>'q-ValProd_tot'!W34</f>
        <v>1342950</v>
      </c>
      <c r="X34" s="6">
        <f>'q-ValProd_tot'!X34</f>
        <v>1336104</v>
      </c>
      <c r="Y34" s="6">
        <f>'q-ValProd_tot'!Y34</f>
        <v>1235663</v>
      </c>
      <c r="Z34" s="6">
        <f>'q-ValProd_tot'!Z34</f>
        <v>1264092</v>
      </c>
      <c r="AA34" s="6">
        <f>'q-ValProd_tot'!AA34</f>
        <v>1391797</v>
      </c>
      <c r="AB34" s="6">
        <f>'q-ValProd_tot'!AB34</f>
        <v>1293084</v>
      </c>
      <c r="AC34" s="6">
        <f>'q-ValProd_tot'!AC34</f>
        <v>1141738</v>
      </c>
      <c r="AD34" s="6">
        <f>'q-ValProd_tot'!AD34</f>
        <v>1328592</v>
      </c>
      <c r="AE34" s="6">
        <f>'q-ValProd_tot'!AE34</f>
        <v>1637225</v>
      </c>
      <c r="AF34" s="6">
        <f>'q-ValProd_tot'!AF34</f>
        <v>1575065</v>
      </c>
      <c r="AG34" s="6">
        <f>'q-ValProd_tot'!AG34</f>
        <v>1386117</v>
      </c>
      <c r="AH34" s="6">
        <f>'q-ValProd_tot'!AH34</f>
        <v>1702629</v>
      </c>
      <c r="AI34" s="6">
        <f>'q-ValProd_tot'!AI34</f>
        <v>1598878</v>
      </c>
      <c r="AJ34" s="6">
        <f>'q-ValProd_tot'!AJ34</f>
        <v>1579200</v>
      </c>
      <c r="AK34" s="6">
        <f>'q-ValProd_tot'!AK34</f>
        <v>1583378</v>
      </c>
      <c r="AL34" s="6">
        <f>'q-ValProd_tot'!AL34</f>
        <v>1149350</v>
      </c>
      <c r="AM34" s="6">
        <f>'q-ValProd_tot'!AM34</f>
        <v>1533284</v>
      </c>
      <c r="AN34" s="6">
        <f>'q-ValProd_tot'!AN34</f>
        <v>1637917</v>
      </c>
      <c r="AO34" s="6">
        <f>'q-ValProd_tot'!AO34</f>
        <v>1336135</v>
      </c>
      <c r="AP34" s="6">
        <f>'q-ValProd_tot'!AP34</f>
        <v>1790220</v>
      </c>
      <c r="AQ34" s="6">
        <f>'q-ValProd_tot'!AQ34</f>
        <v>1867792</v>
      </c>
      <c r="AR34" s="6">
        <f>'q-ValProd_tot'!AR34</f>
        <v>1831084</v>
      </c>
      <c r="AS34" s="6">
        <f>'q-ValProd_tot'!AS34</f>
        <v>1815685</v>
      </c>
      <c r="AT34" s="6">
        <f>'q-ValProd_tot'!AT34</f>
        <v>2079273</v>
      </c>
      <c r="AU34" s="6">
        <f>'q-ValProd_tot'!AU34</f>
        <v>1967208</v>
      </c>
      <c r="AV34" s="6">
        <f>'q-ValProd_tot'!AV34</f>
        <v>1612680</v>
      </c>
      <c r="AW34" s="6">
        <f>'q-ValProd_tot'!AW34</f>
        <v>1627481</v>
      </c>
      <c r="AX34" s="6">
        <f>'q-ValProd_tot'!AX34</f>
        <v>1718313</v>
      </c>
      <c r="AY34" s="6">
        <f>'q-ValProd_tot'!AY34</f>
        <v>1464170</v>
      </c>
      <c r="AZ34" s="6">
        <f>'q-ValProd_tot'!AZ34</f>
        <v>1533831</v>
      </c>
      <c r="BA34" s="6">
        <f>'q-ValProd_tot'!BA34</f>
        <v>1549525</v>
      </c>
      <c r="BB34" s="6">
        <f>'q-ValProd_tot'!BB34</f>
        <v>1519125</v>
      </c>
      <c r="BC34" s="6">
        <f>'q-ValProd_tot'!BC34</f>
        <v>1524577</v>
      </c>
    </row>
    <row r="35" spans="1:55">
      <c r="A35">
        <f>VLOOKUP(C35,SelectCntr!$A$2:$C$52,3,0)</f>
        <v>2</v>
      </c>
      <c r="B35" s="6" t="str">
        <f>'q-ValProd_tot'!B35</f>
        <v>Réunion</v>
      </c>
      <c r="C35" s="6">
        <f>'q-ValProd_tot'!C35</f>
        <v>182</v>
      </c>
      <c r="D35" s="6" t="str">
        <f>'q-ValProd_tot'!D35</f>
        <v>Réunion</v>
      </c>
      <c r="E35" s="6">
        <f>'q-ValProd_tot'!E35</f>
        <v>152</v>
      </c>
      <c r="F35" s="6" t="str">
        <f>'q-ValProd_tot'!F35</f>
        <v>Gross Production Value (constant 2004-2006 1000 I$)</v>
      </c>
      <c r="G35" s="6">
        <f>'q-ValProd_tot'!G35</f>
        <v>104017</v>
      </c>
      <c r="H35" s="6">
        <f>'q-ValProd_tot'!H35</f>
        <v>81215</v>
      </c>
      <c r="I35" s="6">
        <f>'q-ValProd_tot'!I35</f>
        <v>88934</v>
      </c>
      <c r="J35" s="6">
        <f>'q-ValProd_tot'!J35</f>
        <v>82955</v>
      </c>
      <c r="K35" s="6">
        <f>'q-ValProd_tot'!K35</f>
        <v>99640</v>
      </c>
      <c r="L35" s="6">
        <f>'q-ValProd_tot'!L35</f>
        <v>91378</v>
      </c>
      <c r="M35" s="6">
        <f>'q-ValProd_tot'!M35</f>
        <v>95792</v>
      </c>
      <c r="N35" s="6">
        <f>'q-ValProd_tot'!N35</f>
        <v>98892</v>
      </c>
      <c r="O35" s="6">
        <f>'q-ValProd_tot'!O35</f>
        <v>105856</v>
      </c>
      <c r="P35" s="6">
        <f>'q-ValProd_tot'!P35</f>
        <v>89254</v>
      </c>
      <c r="Q35" s="6">
        <f>'q-ValProd_tot'!Q35</f>
        <v>83123</v>
      </c>
      <c r="R35" s="6">
        <f>'q-ValProd_tot'!R35</f>
        <v>98190</v>
      </c>
      <c r="S35" s="6">
        <f>'q-ValProd_tot'!S35</f>
        <v>97415</v>
      </c>
      <c r="T35" s="6">
        <f>'q-ValProd_tot'!T35</f>
        <v>95839</v>
      </c>
      <c r="U35" s="6">
        <f>'q-ValProd_tot'!U35</f>
        <v>95757</v>
      </c>
      <c r="V35" s="6">
        <f>'q-ValProd_tot'!V35</f>
        <v>104644</v>
      </c>
      <c r="W35" s="6">
        <f>'q-ValProd_tot'!W35</f>
        <v>110309</v>
      </c>
      <c r="X35" s="6">
        <f>'q-ValProd_tot'!X35</f>
        <v>116021</v>
      </c>
      <c r="Y35" s="6">
        <f>'q-ValProd_tot'!Y35</f>
        <v>117086</v>
      </c>
      <c r="Z35" s="6">
        <f>'q-ValProd_tot'!Z35</f>
        <v>108829</v>
      </c>
      <c r="AA35" s="6">
        <f>'q-ValProd_tot'!AA35</f>
        <v>115311</v>
      </c>
      <c r="AB35" s="6">
        <f>'q-ValProd_tot'!AB35</f>
        <v>120483</v>
      </c>
      <c r="AC35" s="6">
        <f>'q-ValProd_tot'!AC35</f>
        <v>107807</v>
      </c>
      <c r="AD35" s="6">
        <f>'q-ValProd_tot'!AD35</f>
        <v>116245</v>
      </c>
      <c r="AE35" s="6">
        <f>'q-ValProd_tot'!AE35</f>
        <v>114606</v>
      </c>
      <c r="AF35" s="6">
        <f>'q-ValProd_tot'!AF35</f>
        <v>122159</v>
      </c>
      <c r="AG35" s="6">
        <f>'q-ValProd_tot'!AG35</f>
        <v>132608</v>
      </c>
      <c r="AH35" s="6">
        <f>'q-ValProd_tot'!AH35</f>
        <v>143084</v>
      </c>
      <c r="AI35" s="6">
        <f>'q-ValProd_tot'!AI35</f>
        <v>126198</v>
      </c>
      <c r="AJ35" s="6">
        <f>'q-ValProd_tot'!AJ35</f>
        <v>135781</v>
      </c>
      <c r="AK35" s="6">
        <f>'q-ValProd_tot'!AK35</f>
        <v>149680</v>
      </c>
      <c r="AL35" s="6">
        <f>'q-ValProd_tot'!AL35</f>
        <v>152524</v>
      </c>
      <c r="AM35" s="6">
        <f>'q-ValProd_tot'!AM35</f>
        <v>141601</v>
      </c>
      <c r="AN35" s="6">
        <f>'q-ValProd_tot'!AN35</f>
        <v>144768</v>
      </c>
      <c r="AO35" s="6">
        <f>'q-ValProd_tot'!AO35</f>
        <v>148168</v>
      </c>
      <c r="AP35" s="6">
        <f>'q-ValProd_tot'!AP35</f>
        <v>152838</v>
      </c>
      <c r="AQ35" s="6">
        <f>'q-ValProd_tot'!AQ35</f>
        <v>166210</v>
      </c>
      <c r="AR35" s="6">
        <f>'q-ValProd_tot'!AR35</f>
        <v>157227</v>
      </c>
      <c r="AS35" s="6">
        <f>'q-ValProd_tot'!AS35</f>
        <v>169666</v>
      </c>
      <c r="AT35" s="6">
        <f>'q-ValProd_tot'!AT35</f>
        <v>165888</v>
      </c>
      <c r="AU35" s="6">
        <f>'q-ValProd_tot'!AU35</f>
        <v>165384</v>
      </c>
      <c r="AV35" s="6">
        <f>'q-ValProd_tot'!AV35</f>
        <v>158652</v>
      </c>
      <c r="AW35" s="6">
        <f>'q-ValProd_tot'!AW35</f>
        <v>167708</v>
      </c>
      <c r="AX35" s="6">
        <f>'q-ValProd_tot'!AX35</f>
        <v>175118</v>
      </c>
      <c r="AY35" s="6">
        <f>'q-ValProd_tot'!AY35</f>
        <v>171195</v>
      </c>
      <c r="AZ35" s="6">
        <f>'q-ValProd_tot'!AZ35</f>
        <v>174110</v>
      </c>
      <c r="BA35" s="6">
        <f>'q-ValProd_tot'!BA35</f>
        <v>162762</v>
      </c>
      <c r="BB35" s="6">
        <f>'q-ValProd_tot'!BB35</f>
        <v>176572</v>
      </c>
      <c r="BC35" s="6">
        <f>'q-ValProd_tot'!BC35</f>
        <v>177045</v>
      </c>
    </row>
    <row r="36" s="6" customFormat="1" spans="1:55">
      <c r="A36">
        <f>VLOOKUP(C36,SelectCntr!$A$2:$C$52,3,0)</f>
        <v>2</v>
      </c>
      <c r="B36" s="6" t="str">
        <f>'q-ValProd_tot'!B36</f>
        <v>Rwanda</v>
      </c>
      <c r="C36" s="6">
        <f>'q-ValProd_tot'!C36</f>
        <v>184</v>
      </c>
      <c r="D36" s="6" t="str">
        <f>'q-ValProd_tot'!D36</f>
        <v>Rwanda</v>
      </c>
      <c r="E36" s="6">
        <f>'q-ValProd_tot'!E36</f>
        <v>152</v>
      </c>
      <c r="F36" s="6" t="str">
        <f>'q-ValProd_tot'!F36</f>
        <v>Gross Production Value (constant 2004-2006 1000 I$)</v>
      </c>
      <c r="G36" s="6">
        <f>'q-ValProd_tot'!G36</f>
        <v>419316</v>
      </c>
      <c r="H36" s="6">
        <f>'q-ValProd_tot'!H36</f>
        <v>554440</v>
      </c>
      <c r="I36" s="6">
        <f>'q-ValProd_tot'!I36</f>
        <v>404327</v>
      </c>
      <c r="J36" s="6">
        <f>'q-ValProd_tot'!J36</f>
        <v>406080</v>
      </c>
      <c r="K36" s="6">
        <f>'q-ValProd_tot'!K36</f>
        <v>456432</v>
      </c>
      <c r="L36" s="6">
        <f>'q-ValProd_tot'!L36</f>
        <v>498288</v>
      </c>
      <c r="M36" s="6">
        <f>'q-ValProd_tot'!M36</f>
        <v>602834</v>
      </c>
      <c r="N36" s="6">
        <f>'q-ValProd_tot'!N36</f>
        <v>591717</v>
      </c>
      <c r="O36" s="6">
        <f>'q-ValProd_tot'!O36</f>
        <v>636713</v>
      </c>
      <c r="P36" s="6">
        <f>'q-ValProd_tot'!P36</f>
        <v>666215</v>
      </c>
      <c r="Q36" s="6">
        <f>'q-ValProd_tot'!Q36</f>
        <v>681703</v>
      </c>
      <c r="R36" s="6">
        <f>'q-ValProd_tot'!R36</f>
        <v>667408</v>
      </c>
      <c r="S36" s="6">
        <f>'q-ValProd_tot'!S36</f>
        <v>700064</v>
      </c>
      <c r="T36" s="6">
        <f>'q-ValProd_tot'!T36</f>
        <v>671934</v>
      </c>
      <c r="U36" s="6">
        <f>'q-ValProd_tot'!U36</f>
        <v>756976</v>
      </c>
      <c r="V36" s="6">
        <f>'q-ValProd_tot'!V36</f>
        <v>802962</v>
      </c>
      <c r="W36" s="6">
        <f>'q-ValProd_tot'!W36</f>
        <v>837240</v>
      </c>
      <c r="X36" s="6">
        <f>'q-ValProd_tot'!X36</f>
        <v>849810</v>
      </c>
      <c r="Y36" s="6">
        <f>'q-ValProd_tot'!Y36</f>
        <v>914949</v>
      </c>
      <c r="Z36" s="6">
        <f>'q-ValProd_tot'!Z36</f>
        <v>921909</v>
      </c>
      <c r="AA36" s="6">
        <f>'q-ValProd_tot'!AA36</f>
        <v>1010656</v>
      </c>
      <c r="AB36" s="6">
        <f>'q-ValProd_tot'!AB36</f>
        <v>1056824</v>
      </c>
      <c r="AC36" s="6">
        <f>'q-ValProd_tot'!AC36</f>
        <v>1059145</v>
      </c>
      <c r="AD36" s="6">
        <f>'q-ValProd_tot'!AD36</f>
        <v>973071</v>
      </c>
      <c r="AE36" s="6">
        <f>'q-ValProd_tot'!AE36</f>
        <v>1160606</v>
      </c>
      <c r="AF36" s="6">
        <f>'q-ValProd_tot'!AF36</f>
        <v>1066940</v>
      </c>
      <c r="AG36" s="6">
        <f>'q-ValProd_tot'!AG36</f>
        <v>1065352</v>
      </c>
      <c r="AH36" s="6">
        <f>'q-ValProd_tot'!AH36</f>
        <v>1033110</v>
      </c>
      <c r="AI36" s="6">
        <f>'q-ValProd_tot'!AI36</f>
        <v>1150680</v>
      </c>
      <c r="AJ36" s="6">
        <f>'q-ValProd_tot'!AJ36</f>
        <v>1107791</v>
      </c>
      <c r="AK36" s="6">
        <f>'q-ValProd_tot'!AK36</f>
        <v>1248887</v>
      </c>
      <c r="AL36" s="6">
        <f>'q-ValProd_tot'!AL36</f>
        <v>1303485</v>
      </c>
      <c r="AM36" s="6">
        <f>'q-ValProd_tot'!AM36</f>
        <v>943327</v>
      </c>
      <c r="AN36" s="6">
        <f>'q-ValProd_tot'!AN36</f>
        <v>646425</v>
      </c>
      <c r="AO36" s="6">
        <f>'q-ValProd_tot'!AO36</f>
        <v>800652</v>
      </c>
      <c r="AP36" s="6">
        <f>'q-ValProd_tot'!AP36</f>
        <v>888007</v>
      </c>
      <c r="AQ36" s="6">
        <f>'q-ValProd_tot'!AQ36</f>
        <v>906685</v>
      </c>
      <c r="AR36" s="6">
        <f>'q-ValProd_tot'!AR36</f>
        <v>1017444</v>
      </c>
      <c r="AS36" s="6">
        <f>'q-ValProd_tot'!AS36</f>
        <v>1104758</v>
      </c>
      <c r="AT36" s="6">
        <f>'q-ValProd_tot'!AT36</f>
        <v>1239741</v>
      </c>
      <c r="AU36" s="6">
        <f>'q-ValProd_tot'!AU36</f>
        <v>1220245</v>
      </c>
      <c r="AV36" s="6">
        <f>'q-ValProd_tot'!AV36</f>
        <v>1486240</v>
      </c>
      <c r="AW36" s="6">
        <f>'q-ValProd_tot'!AW36</f>
        <v>1406554</v>
      </c>
      <c r="AX36" s="6">
        <f>'q-ValProd_tot'!AX36</f>
        <v>1407230</v>
      </c>
      <c r="AY36" s="6">
        <f>'q-ValProd_tot'!AY36</f>
        <v>1511155</v>
      </c>
      <c r="AZ36" s="6">
        <f>'q-ValProd_tot'!AZ36</f>
        <v>1594057</v>
      </c>
      <c r="BA36" s="6">
        <f>'q-ValProd_tot'!BA36</f>
        <v>1602548</v>
      </c>
      <c r="BB36" s="6">
        <f>'q-ValProd_tot'!BB36</f>
        <v>1658030</v>
      </c>
      <c r="BC36" s="6">
        <f>'q-ValProd_tot'!BC36</f>
        <v>1835193</v>
      </c>
    </row>
    <row r="37" s="6" customFormat="1" spans="1:55">
      <c r="A37">
        <f>VLOOKUP(C37,SelectCntr!$A$2:$C$52,3,0)</f>
        <v>1</v>
      </c>
      <c r="B37" s="6" t="str">
        <f>'q-ValProd_tot'!B37</f>
        <v>Sao Tome and Principe</v>
      </c>
      <c r="C37" s="6">
        <f>'q-ValProd_tot'!C37</f>
        <v>193</v>
      </c>
      <c r="D37" s="6" t="str">
        <f>'q-ValProd_tot'!D37</f>
        <v>Sao Tome and Principe</v>
      </c>
      <c r="E37" s="6">
        <f>'q-ValProd_tot'!E37</f>
        <v>152</v>
      </c>
      <c r="F37" s="6" t="str">
        <f>'q-ValProd_tot'!F37</f>
        <v>Gross Production Value (constant 2004-2006 1000 I$)</v>
      </c>
      <c r="G37" s="6">
        <f>'q-ValProd_tot'!G37</f>
        <v>20039</v>
      </c>
      <c r="H37" s="6">
        <f>'q-ValProd_tot'!H37</f>
        <v>21039</v>
      </c>
      <c r="I37" s="6">
        <f>'q-ValProd_tot'!I37</f>
        <v>17984</v>
      </c>
      <c r="J37" s="6">
        <f>'q-ValProd_tot'!J37</f>
        <v>21657</v>
      </c>
      <c r="K37" s="6">
        <f>'q-ValProd_tot'!K37</f>
        <v>20095</v>
      </c>
      <c r="L37" s="6">
        <f>'q-ValProd_tot'!L37</f>
        <v>20843</v>
      </c>
      <c r="M37" s="6">
        <f>'q-ValProd_tot'!M37</f>
        <v>20955</v>
      </c>
      <c r="N37" s="6">
        <f>'q-ValProd_tot'!N37</f>
        <v>20188</v>
      </c>
      <c r="O37" s="6">
        <f>'q-ValProd_tot'!O37</f>
        <v>18747</v>
      </c>
      <c r="P37" s="6">
        <f>'q-ValProd_tot'!P37</f>
        <v>18752</v>
      </c>
      <c r="Q37" s="6">
        <f>'q-ValProd_tot'!Q37</f>
        <v>20210</v>
      </c>
      <c r="R37" s="6">
        <f>'q-ValProd_tot'!R37</f>
        <v>19628</v>
      </c>
      <c r="S37" s="6">
        <f>'q-ValProd_tot'!S37</f>
        <v>20428</v>
      </c>
      <c r="T37" s="6">
        <f>'q-ValProd_tot'!T37</f>
        <v>19381</v>
      </c>
      <c r="U37" s="6">
        <f>'q-ValProd_tot'!U37</f>
        <v>16201</v>
      </c>
      <c r="V37" s="6">
        <f>'q-ValProd_tot'!V37</f>
        <v>15509</v>
      </c>
      <c r="W37" s="6">
        <f>'q-ValProd_tot'!W37</f>
        <v>15231</v>
      </c>
      <c r="X37" s="6">
        <f>'q-ValProd_tot'!X37</f>
        <v>15859</v>
      </c>
      <c r="Y37" s="6">
        <f>'q-ValProd_tot'!Y37</f>
        <v>17332</v>
      </c>
      <c r="Z37" s="6">
        <f>'q-ValProd_tot'!Z37</f>
        <v>14227</v>
      </c>
      <c r="AA37" s="6">
        <f>'q-ValProd_tot'!AA37</f>
        <v>15119</v>
      </c>
      <c r="AB37" s="6">
        <f>'q-ValProd_tot'!AB37</f>
        <v>14536</v>
      </c>
      <c r="AC37" s="6">
        <f>'q-ValProd_tot'!AC37</f>
        <v>14545</v>
      </c>
      <c r="AD37" s="6">
        <f>'q-ValProd_tot'!AD37</f>
        <v>12899</v>
      </c>
      <c r="AE37" s="6">
        <f>'q-ValProd_tot'!AE37</f>
        <v>13488</v>
      </c>
      <c r="AF37" s="6">
        <f>'q-ValProd_tot'!AF37</f>
        <v>14177</v>
      </c>
      <c r="AG37" s="6">
        <f>'q-ValProd_tot'!AG37</f>
        <v>13961</v>
      </c>
      <c r="AH37" s="6">
        <f>'q-ValProd_tot'!AH37</f>
        <v>14382</v>
      </c>
      <c r="AI37" s="6">
        <f>'q-ValProd_tot'!AI37</f>
        <v>13144</v>
      </c>
      <c r="AJ37" s="6">
        <f>'q-ValProd_tot'!AJ37</f>
        <v>12290</v>
      </c>
      <c r="AK37" s="6">
        <f>'q-ValProd_tot'!AK37</f>
        <v>12986</v>
      </c>
      <c r="AL37" s="6">
        <f>'q-ValProd_tot'!AL37</f>
        <v>16479</v>
      </c>
      <c r="AM37" s="6">
        <f>'q-ValProd_tot'!AM37</f>
        <v>17082</v>
      </c>
      <c r="AN37" s="6">
        <f>'q-ValProd_tot'!AN37</f>
        <v>18173</v>
      </c>
      <c r="AO37" s="6">
        <f>'q-ValProd_tot'!AO37</f>
        <v>16979</v>
      </c>
      <c r="AP37" s="6">
        <f>'q-ValProd_tot'!AP37</f>
        <v>19332</v>
      </c>
      <c r="AQ37" s="6">
        <f>'q-ValProd_tot'!AQ37</f>
        <v>22755</v>
      </c>
      <c r="AR37" s="6">
        <f>'q-ValProd_tot'!AR37</f>
        <v>23646</v>
      </c>
      <c r="AS37" s="6">
        <f>'q-ValProd_tot'!AS37</f>
        <v>23979</v>
      </c>
      <c r="AT37" s="6">
        <f>'q-ValProd_tot'!AT37</f>
        <v>25237</v>
      </c>
      <c r="AU37" s="6">
        <f>'q-ValProd_tot'!AU37</f>
        <v>26394</v>
      </c>
      <c r="AV37" s="6">
        <f>'q-ValProd_tot'!AV37</f>
        <v>27129</v>
      </c>
      <c r="AW37" s="6">
        <f>'q-ValProd_tot'!AW37</f>
        <v>28103</v>
      </c>
      <c r="AX37" s="6">
        <f>'q-ValProd_tot'!AX37</f>
        <v>24798</v>
      </c>
      <c r="AY37" s="6">
        <f>'q-ValProd_tot'!AY37</f>
        <v>25688</v>
      </c>
      <c r="AZ37" s="6">
        <f>'q-ValProd_tot'!AZ37</f>
        <v>27840</v>
      </c>
      <c r="BA37" s="6">
        <f>'q-ValProd_tot'!BA37</f>
        <v>28946</v>
      </c>
      <c r="BB37" s="6">
        <f>'q-ValProd_tot'!BB37</f>
        <v>28999</v>
      </c>
      <c r="BC37" s="6">
        <f>'q-ValProd_tot'!BC37</f>
        <v>30390</v>
      </c>
    </row>
    <row r="38" s="6" customFormat="1" spans="1:55">
      <c r="A38">
        <f>VLOOKUP(C38,SelectCntr!$A$2:$C$52,3,0)</f>
        <v>1</v>
      </c>
      <c r="B38" s="6" t="str">
        <f>'q-ValProd_tot'!B38</f>
        <v>Senegal</v>
      </c>
      <c r="C38" s="6">
        <f>'q-ValProd_tot'!C38</f>
        <v>195</v>
      </c>
      <c r="D38" s="6" t="str">
        <f>'q-ValProd_tot'!D38</f>
        <v>Senegal</v>
      </c>
      <c r="E38" s="6">
        <f>'q-ValProd_tot'!E38</f>
        <v>152</v>
      </c>
      <c r="F38" s="6" t="str">
        <f>'q-ValProd_tot'!F38</f>
        <v>Gross Production Value (constant 2004-2006 1000 I$)</v>
      </c>
      <c r="G38" s="6">
        <f>'q-ValProd_tot'!G38</f>
        <v>713022</v>
      </c>
      <c r="H38" s="6">
        <f>'q-ValProd_tot'!H38</f>
        <v>724133</v>
      </c>
      <c r="I38" s="6">
        <f>'q-ValProd_tot'!I38</f>
        <v>782533</v>
      </c>
      <c r="J38" s="6">
        <f>'q-ValProd_tot'!J38</f>
        <v>770794</v>
      </c>
      <c r="K38" s="6">
        <f>'q-ValProd_tot'!K38</f>
        <v>828700</v>
      </c>
      <c r="L38" s="6">
        <f>'q-ValProd_tot'!L38</f>
        <v>772973</v>
      </c>
      <c r="M38" s="6">
        <f>'q-ValProd_tot'!M38</f>
        <v>847702</v>
      </c>
      <c r="N38" s="6">
        <f>'q-ValProd_tot'!N38</f>
        <v>706096</v>
      </c>
      <c r="O38" s="6">
        <f>'q-ValProd_tot'!O38</f>
        <v>759564</v>
      </c>
      <c r="P38" s="6">
        <f>'q-ValProd_tot'!P38</f>
        <v>603679</v>
      </c>
      <c r="Q38" s="6">
        <f>'q-ValProd_tot'!Q38</f>
        <v>841692</v>
      </c>
      <c r="R38" s="6">
        <f>'q-ValProd_tot'!R38</f>
        <v>584750</v>
      </c>
      <c r="S38" s="6">
        <f>'q-ValProd_tot'!S38</f>
        <v>678552</v>
      </c>
      <c r="T38" s="6">
        <f>'q-ValProd_tot'!T38</f>
        <v>865594</v>
      </c>
      <c r="U38" s="6">
        <f>'q-ValProd_tot'!U38</f>
        <v>1057825</v>
      </c>
      <c r="V38" s="6">
        <f>'q-ValProd_tot'!V38</f>
        <v>962284</v>
      </c>
      <c r="W38" s="6">
        <f>'q-ValProd_tot'!W38</f>
        <v>606868</v>
      </c>
      <c r="X38" s="6">
        <f>'q-ValProd_tot'!X38</f>
        <v>951567</v>
      </c>
      <c r="Y38" s="6">
        <f>'q-ValProd_tot'!Y38</f>
        <v>706603</v>
      </c>
      <c r="Z38" s="6">
        <f>'q-ValProd_tot'!Z38</f>
        <v>631573</v>
      </c>
      <c r="AA38" s="6">
        <f>'q-ValProd_tot'!AA38</f>
        <v>925605</v>
      </c>
      <c r="AB38" s="6">
        <f>'q-ValProd_tot'!AB38</f>
        <v>919874</v>
      </c>
      <c r="AC38" s="6">
        <f>'q-ValProd_tot'!AC38</f>
        <v>653249</v>
      </c>
      <c r="AD38" s="6">
        <f>'q-ValProd_tot'!AD38</f>
        <v>681044</v>
      </c>
      <c r="AE38" s="6">
        <f>'q-ValProd_tot'!AE38</f>
        <v>835429</v>
      </c>
      <c r="AF38" s="6">
        <f>'q-ValProd_tot'!AF38</f>
        <v>913561</v>
      </c>
      <c r="AG38" s="6">
        <f>'q-ValProd_tot'!AG38</f>
        <v>1008267</v>
      </c>
      <c r="AH38" s="6">
        <f>'q-ValProd_tot'!AH38</f>
        <v>873994</v>
      </c>
      <c r="AI38" s="6">
        <f>'q-ValProd_tot'!AI38</f>
        <v>975277</v>
      </c>
      <c r="AJ38" s="6">
        <f>'q-ValProd_tot'!AJ38</f>
        <v>900987</v>
      </c>
      <c r="AK38" s="6">
        <f>'q-ValProd_tot'!AK38</f>
        <v>937837</v>
      </c>
      <c r="AL38" s="6">
        <f>'q-ValProd_tot'!AL38</f>
        <v>851628</v>
      </c>
      <c r="AM38" s="6">
        <f>'q-ValProd_tot'!AM38</f>
        <v>937414</v>
      </c>
      <c r="AN38" s="6">
        <f>'q-ValProd_tot'!AN38</f>
        <v>920445</v>
      </c>
      <c r="AO38" s="6">
        <f>'q-ValProd_tot'!AO38</f>
        <v>1020345</v>
      </c>
      <c r="AP38" s="6">
        <f>'q-ValProd_tot'!AP38</f>
        <v>947923</v>
      </c>
      <c r="AQ38" s="6">
        <f>'q-ValProd_tot'!AQ38</f>
        <v>887753</v>
      </c>
      <c r="AR38" s="6">
        <f>'q-ValProd_tot'!AR38</f>
        <v>882366</v>
      </c>
      <c r="AS38" s="6">
        <f>'q-ValProd_tot'!AS38</f>
        <v>1193237</v>
      </c>
      <c r="AT38" s="6">
        <f>'q-ValProd_tot'!AT38</f>
        <v>1219574</v>
      </c>
      <c r="AU38" s="6">
        <f>'q-ValProd_tot'!AU38</f>
        <v>1171772</v>
      </c>
      <c r="AV38" s="6">
        <f>'q-ValProd_tot'!AV38</f>
        <v>803178</v>
      </c>
      <c r="AW38" s="6">
        <f>'q-ValProd_tot'!AW38</f>
        <v>1089441</v>
      </c>
      <c r="AX38" s="6">
        <f>'q-ValProd_tot'!AX38</f>
        <v>1084726</v>
      </c>
      <c r="AY38" s="6">
        <f>'q-ValProd_tot'!AY38</f>
        <v>1227143</v>
      </c>
      <c r="AZ38" s="6">
        <f>'q-ValProd_tot'!AZ38</f>
        <v>1126262</v>
      </c>
      <c r="BA38" s="6">
        <f>'q-ValProd_tot'!BA38</f>
        <v>1021441</v>
      </c>
      <c r="BB38" s="6">
        <f>'q-ValProd_tot'!BB38</f>
        <v>1459830</v>
      </c>
      <c r="BC38" s="6">
        <f>'q-ValProd_tot'!BC38</f>
        <v>1532157</v>
      </c>
    </row>
    <row r="39" s="6" customFormat="1" spans="1:55">
      <c r="A39">
        <f>VLOOKUP(C39,SelectCntr!$A$2:$C$52,3,0)</f>
        <v>2</v>
      </c>
      <c r="B39" s="6" t="str">
        <f>'q-ValProd_tot'!B39</f>
        <v>Seychelles</v>
      </c>
      <c r="C39" s="6">
        <f>'q-ValProd_tot'!C39</f>
        <v>196</v>
      </c>
      <c r="D39" s="6" t="str">
        <f>'q-ValProd_tot'!D39</f>
        <v>Seychelles</v>
      </c>
      <c r="E39" s="6">
        <f>'q-ValProd_tot'!E39</f>
        <v>152</v>
      </c>
      <c r="F39" s="6" t="str">
        <f>'q-ValProd_tot'!F39</f>
        <v>Gross Production Value (constant 2004-2006 1000 I$)</v>
      </c>
      <c r="G39" s="6">
        <f>'q-ValProd_tot'!G39</f>
        <v>6174</v>
      </c>
      <c r="H39" s="6">
        <f>'q-ValProd_tot'!H39</f>
        <v>6598</v>
      </c>
      <c r="I39" s="6">
        <f>'q-ValProd_tot'!I39</f>
        <v>6163</v>
      </c>
      <c r="J39" s="6">
        <f>'q-ValProd_tot'!J39</f>
        <v>7411</v>
      </c>
      <c r="K39" s="6">
        <f>'q-ValProd_tot'!K39</f>
        <v>6618</v>
      </c>
      <c r="L39" s="6">
        <f>'q-ValProd_tot'!L39</f>
        <v>7625</v>
      </c>
      <c r="M39" s="6">
        <f>'q-ValProd_tot'!M39</f>
        <v>9041</v>
      </c>
      <c r="N39" s="6">
        <f>'q-ValProd_tot'!N39</f>
        <v>9689</v>
      </c>
      <c r="O39" s="6">
        <f>'q-ValProd_tot'!O39</f>
        <v>6814</v>
      </c>
      <c r="P39" s="6">
        <f>'q-ValProd_tot'!P39</f>
        <v>6527</v>
      </c>
      <c r="Q39" s="6">
        <f>'q-ValProd_tot'!Q39</f>
        <v>6043</v>
      </c>
      <c r="R39" s="6">
        <f>'q-ValProd_tot'!R39</f>
        <v>7281</v>
      </c>
      <c r="S39" s="6">
        <f>'q-ValProd_tot'!S39</f>
        <v>6859</v>
      </c>
      <c r="T39" s="6">
        <f>'q-ValProd_tot'!T39</f>
        <v>6701</v>
      </c>
      <c r="U39" s="6">
        <f>'q-ValProd_tot'!U39</f>
        <v>6251</v>
      </c>
      <c r="V39" s="6">
        <f>'q-ValProd_tot'!V39</f>
        <v>6244</v>
      </c>
      <c r="W39" s="6">
        <f>'q-ValProd_tot'!W39</f>
        <v>5805</v>
      </c>
      <c r="X39" s="6">
        <f>'q-ValProd_tot'!X39</f>
        <v>5485</v>
      </c>
      <c r="Y39" s="6">
        <f>'q-ValProd_tot'!Y39</f>
        <v>6119</v>
      </c>
      <c r="Z39" s="6">
        <f>'q-ValProd_tot'!Z39</f>
        <v>6512</v>
      </c>
      <c r="AA39" s="6">
        <f>'q-ValProd_tot'!AA39</f>
        <v>6510</v>
      </c>
      <c r="AB39" s="6">
        <f>'q-ValProd_tot'!AB39</f>
        <v>6284</v>
      </c>
      <c r="AC39" s="6">
        <f>'q-ValProd_tot'!AC39</f>
        <v>7135</v>
      </c>
      <c r="AD39" s="6">
        <f>'q-ValProd_tot'!AD39</f>
        <v>6060</v>
      </c>
      <c r="AE39" s="6">
        <f>'q-ValProd_tot'!AE39</f>
        <v>6852</v>
      </c>
      <c r="AF39" s="6">
        <f>'q-ValProd_tot'!AF39</f>
        <v>7245</v>
      </c>
      <c r="AG39" s="6">
        <f>'q-ValProd_tot'!AG39</f>
        <v>5919</v>
      </c>
      <c r="AH39" s="6">
        <f>'q-ValProd_tot'!AH39</f>
        <v>5442</v>
      </c>
      <c r="AI39" s="6">
        <f>'q-ValProd_tot'!AI39</f>
        <v>5982</v>
      </c>
      <c r="AJ39" s="6">
        <f>'q-ValProd_tot'!AJ39</f>
        <v>5944</v>
      </c>
      <c r="AK39" s="6">
        <f>'q-ValProd_tot'!AK39</f>
        <v>6098</v>
      </c>
      <c r="AL39" s="6">
        <f>'q-ValProd_tot'!AL39</f>
        <v>5579</v>
      </c>
      <c r="AM39" s="6">
        <f>'q-ValProd_tot'!AM39</f>
        <v>5854</v>
      </c>
      <c r="AN39" s="6">
        <f>'q-ValProd_tot'!AN39</f>
        <v>6668</v>
      </c>
      <c r="AO39" s="6">
        <f>'q-ValProd_tot'!AO39</f>
        <v>7623</v>
      </c>
      <c r="AP39" s="6">
        <f>'q-ValProd_tot'!AP39</f>
        <v>7308</v>
      </c>
      <c r="AQ39" s="6">
        <f>'q-ValProd_tot'!AQ39</f>
        <v>8014</v>
      </c>
      <c r="AR39" s="6">
        <f>'q-ValProd_tot'!AR39</f>
        <v>7375</v>
      </c>
      <c r="AS39" s="6">
        <f>'q-ValProd_tot'!AS39</f>
        <v>7369</v>
      </c>
      <c r="AT39" s="6">
        <f>'q-ValProd_tot'!AT39</f>
        <v>7378</v>
      </c>
      <c r="AU39" s="6">
        <f>'q-ValProd_tot'!AU39</f>
        <v>7448</v>
      </c>
      <c r="AV39" s="6">
        <f>'q-ValProd_tot'!AV39</f>
        <v>6693</v>
      </c>
      <c r="AW39" s="6">
        <f>'q-ValProd_tot'!AW39</f>
        <v>6675</v>
      </c>
      <c r="AX39" s="6">
        <f>'q-ValProd_tot'!AX39</f>
        <v>5786</v>
      </c>
      <c r="AY39" s="6">
        <f>'q-ValProd_tot'!AY39</f>
        <v>5000</v>
      </c>
      <c r="AZ39" s="6">
        <f>'q-ValProd_tot'!AZ39</f>
        <v>4888</v>
      </c>
      <c r="BA39" s="6">
        <f>'q-ValProd_tot'!BA39</f>
        <v>4714</v>
      </c>
      <c r="BB39" s="6">
        <f>'q-ValProd_tot'!BB39</f>
        <v>4393</v>
      </c>
      <c r="BC39" s="6">
        <f>'q-ValProd_tot'!BC39</f>
        <v>4179</v>
      </c>
    </row>
    <row r="40" s="6" customFormat="1" spans="1:55">
      <c r="A40">
        <f>VLOOKUP(C40,SelectCntr!$A$2:$C$52,3,0)</f>
        <v>1</v>
      </c>
      <c r="B40" s="6" t="str">
        <f>'q-ValProd_tot'!B40</f>
        <v>Sierra Leone</v>
      </c>
      <c r="C40" s="6">
        <f>'q-ValProd_tot'!C40</f>
        <v>197</v>
      </c>
      <c r="D40" s="6" t="str">
        <f>'q-ValProd_tot'!D40</f>
        <v>Sierra Leone</v>
      </c>
      <c r="E40" s="6">
        <f>'q-ValProd_tot'!E40</f>
        <v>152</v>
      </c>
      <c r="F40" s="6" t="str">
        <f>'q-ValProd_tot'!F40</f>
        <v>Gross Production Value (constant 2004-2006 1000 I$)</v>
      </c>
      <c r="G40" s="6">
        <f>'q-ValProd_tot'!G40</f>
        <v>248753</v>
      </c>
      <c r="H40" s="6">
        <f>'q-ValProd_tot'!H40</f>
        <v>265223</v>
      </c>
      <c r="I40" s="6">
        <f>'q-ValProd_tot'!I40</f>
        <v>269167</v>
      </c>
      <c r="J40" s="6">
        <f>'q-ValProd_tot'!J40</f>
        <v>287934</v>
      </c>
      <c r="K40" s="6">
        <f>'q-ValProd_tot'!K40</f>
        <v>293032</v>
      </c>
      <c r="L40" s="6">
        <f>'q-ValProd_tot'!L40</f>
        <v>309507</v>
      </c>
      <c r="M40" s="6">
        <f>'q-ValProd_tot'!M40</f>
        <v>307528</v>
      </c>
      <c r="N40" s="6">
        <f>'q-ValProd_tot'!N40</f>
        <v>310817</v>
      </c>
      <c r="O40" s="6">
        <f>'q-ValProd_tot'!O40</f>
        <v>336439</v>
      </c>
      <c r="P40" s="6">
        <f>'q-ValProd_tot'!P40</f>
        <v>324817</v>
      </c>
      <c r="Q40" s="6">
        <f>'q-ValProd_tot'!Q40</f>
        <v>327029</v>
      </c>
      <c r="R40" s="6">
        <f>'q-ValProd_tot'!R40</f>
        <v>329631</v>
      </c>
      <c r="S40" s="6">
        <f>'q-ValProd_tot'!S40</f>
        <v>332402</v>
      </c>
      <c r="T40" s="6">
        <f>'q-ValProd_tot'!T40</f>
        <v>335084</v>
      </c>
      <c r="U40" s="6">
        <f>'q-ValProd_tot'!U40</f>
        <v>358938</v>
      </c>
      <c r="V40" s="6">
        <f>'q-ValProd_tot'!V40</f>
        <v>359372</v>
      </c>
      <c r="W40" s="6">
        <f>'q-ValProd_tot'!W40</f>
        <v>371337</v>
      </c>
      <c r="X40" s="6">
        <f>'q-ValProd_tot'!X40</f>
        <v>375798</v>
      </c>
      <c r="Y40" s="6">
        <f>'q-ValProd_tot'!Y40</f>
        <v>356629</v>
      </c>
      <c r="Z40" s="6">
        <f>'q-ValProd_tot'!Z40</f>
        <v>360990</v>
      </c>
      <c r="AA40" s="6">
        <f>'q-ValProd_tot'!AA40</f>
        <v>364483</v>
      </c>
      <c r="AB40" s="6">
        <f>'q-ValProd_tot'!AB40</f>
        <v>386321</v>
      </c>
      <c r="AC40" s="6">
        <f>'q-ValProd_tot'!AC40</f>
        <v>377627</v>
      </c>
      <c r="AD40" s="6">
        <f>'q-ValProd_tot'!AD40</f>
        <v>395987</v>
      </c>
      <c r="AE40" s="6">
        <f>'q-ValProd_tot'!AE40</f>
        <v>391666</v>
      </c>
      <c r="AF40" s="6">
        <f>'q-ValProd_tot'!AF40</f>
        <v>424197</v>
      </c>
      <c r="AG40" s="6">
        <f>'q-ValProd_tot'!AG40</f>
        <v>415156</v>
      </c>
      <c r="AH40" s="6">
        <f>'q-ValProd_tot'!AH40</f>
        <v>426718</v>
      </c>
      <c r="AI40" s="6">
        <f>'q-ValProd_tot'!AI40</f>
        <v>438798</v>
      </c>
      <c r="AJ40" s="6">
        <f>'q-ValProd_tot'!AJ40</f>
        <v>431068</v>
      </c>
      <c r="AK40" s="6">
        <f>'q-ValProd_tot'!AK40</f>
        <v>432936</v>
      </c>
      <c r="AL40" s="6">
        <f>'q-ValProd_tot'!AL40</f>
        <v>406761</v>
      </c>
      <c r="AM40" s="6">
        <f>'q-ValProd_tot'!AM40</f>
        <v>402893</v>
      </c>
      <c r="AN40" s="6">
        <f>'q-ValProd_tot'!AN40</f>
        <v>420960</v>
      </c>
      <c r="AO40" s="6">
        <f>'q-ValProd_tot'!AO40</f>
        <v>393991</v>
      </c>
      <c r="AP40" s="6">
        <f>'q-ValProd_tot'!AP40</f>
        <v>431928</v>
      </c>
      <c r="AQ40" s="6">
        <f>'q-ValProd_tot'!AQ40</f>
        <v>455457</v>
      </c>
      <c r="AR40" s="6">
        <f>'q-ValProd_tot'!AR40</f>
        <v>406045</v>
      </c>
      <c r="AS40" s="6">
        <f>'q-ValProd_tot'!AS40</f>
        <v>354627</v>
      </c>
      <c r="AT40" s="6">
        <f>'q-ValProd_tot'!AT40</f>
        <v>323661</v>
      </c>
      <c r="AU40" s="6">
        <f>'q-ValProd_tot'!AU40</f>
        <v>379434</v>
      </c>
      <c r="AV40" s="6">
        <f>'q-ValProd_tot'!AV40</f>
        <v>425060</v>
      </c>
      <c r="AW40" s="6">
        <f>'q-ValProd_tot'!AW40</f>
        <v>464651</v>
      </c>
      <c r="AX40" s="6">
        <f>'q-ValProd_tot'!AX40</f>
        <v>524485</v>
      </c>
      <c r="AY40" s="6">
        <f>'q-ValProd_tot'!AY40</f>
        <v>602577</v>
      </c>
      <c r="AZ40" s="6">
        <f>'q-ValProd_tot'!AZ40</f>
        <v>718851</v>
      </c>
      <c r="BA40" s="6">
        <f>'q-ValProd_tot'!BA40</f>
        <v>559438</v>
      </c>
      <c r="BB40" s="6">
        <f>'q-ValProd_tot'!BB40</f>
        <v>603775</v>
      </c>
      <c r="BC40" s="6">
        <f>'q-ValProd_tot'!BC40</f>
        <v>631571</v>
      </c>
    </row>
    <row r="41" s="6" customFormat="1" spans="1:55">
      <c r="A41">
        <f>VLOOKUP(C41,SelectCntr!$A$2:$C$52,3,0)</f>
        <v>2</v>
      </c>
      <c r="B41" s="6" t="str">
        <f>'q-ValProd_tot'!B41</f>
        <v>Somalia</v>
      </c>
      <c r="C41" s="6">
        <f>'q-ValProd_tot'!C41</f>
        <v>201</v>
      </c>
      <c r="D41" s="6" t="str">
        <f>'q-ValProd_tot'!D41</f>
        <v>Somalia</v>
      </c>
      <c r="E41" s="6">
        <f>'q-ValProd_tot'!E41</f>
        <v>152</v>
      </c>
      <c r="F41" s="6" t="str">
        <f>'q-ValProd_tot'!F41</f>
        <v>Gross Production Value (constant 2004-2006 1000 I$)</v>
      </c>
      <c r="G41" s="6">
        <f>'q-ValProd_tot'!G41</f>
        <v>744677</v>
      </c>
      <c r="H41" s="6">
        <f>'q-ValProd_tot'!H41</f>
        <v>770775</v>
      </c>
      <c r="I41" s="6">
        <f>'q-ValProd_tot'!I41</f>
        <v>811624</v>
      </c>
      <c r="J41" s="6">
        <f>'q-ValProd_tot'!J41</f>
        <v>843058</v>
      </c>
      <c r="K41" s="6">
        <f>'q-ValProd_tot'!K41</f>
        <v>869813</v>
      </c>
      <c r="L41" s="6">
        <f>'q-ValProd_tot'!L41</f>
        <v>903143</v>
      </c>
      <c r="M41" s="6">
        <f>'q-ValProd_tot'!M41</f>
        <v>942366</v>
      </c>
      <c r="N41" s="6">
        <f>'q-ValProd_tot'!N41</f>
        <v>987033</v>
      </c>
      <c r="O41" s="6">
        <f>'q-ValProd_tot'!O41</f>
        <v>1012531</v>
      </c>
      <c r="P41" s="6">
        <f>'q-ValProd_tot'!P41</f>
        <v>1041653</v>
      </c>
      <c r="Q41" s="6">
        <f>'q-ValProd_tot'!Q41</f>
        <v>1034417</v>
      </c>
      <c r="R41" s="6">
        <f>'q-ValProd_tot'!R41</f>
        <v>1099332</v>
      </c>
      <c r="S41" s="6">
        <f>'q-ValProd_tot'!S41</f>
        <v>1046021</v>
      </c>
      <c r="T41" s="6">
        <f>'q-ValProd_tot'!T41</f>
        <v>999591</v>
      </c>
      <c r="U41" s="6">
        <f>'q-ValProd_tot'!U41</f>
        <v>1095781</v>
      </c>
      <c r="V41" s="6">
        <f>'q-ValProd_tot'!V41</f>
        <v>1110195</v>
      </c>
      <c r="W41" s="6">
        <f>'q-ValProd_tot'!W41</f>
        <v>1171817</v>
      </c>
      <c r="X41" s="6">
        <f>'q-ValProd_tot'!X41</f>
        <v>1221198</v>
      </c>
      <c r="Y41" s="6">
        <f>'q-ValProd_tot'!Y41</f>
        <v>1241946</v>
      </c>
      <c r="Z41" s="6">
        <f>'q-ValProd_tot'!Z41</f>
        <v>1296860</v>
      </c>
      <c r="AA41" s="6">
        <f>'q-ValProd_tot'!AA41</f>
        <v>1341504</v>
      </c>
      <c r="AB41" s="6">
        <f>'q-ValProd_tot'!AB41</f>
        <v>1395653</v>
      </c>
      <c r="AC41" s="6">
        <f>'q-ValProd_tot'!AC41</f>
        <v>1340947</v>
      </c>
      <c r="AD41" s="6">
        <f>'q-ValProd_tot'!AD41</f>
        <v>1331291</v>
      </c>
      <c r="AE41" s="6">
        <f>'q-ValProd_tot'!AE41</f>
        <v>1426203</v>
      </c>
      <c r="AF41" s="6">
        <f>'q-ValProd_tot'!AF41</f>
        <v>1417166</v>
      </c>
      <c r="AG41" s="6">
        <f>'q-ValProd_tot'!AG41</f>
        <v>1514056</v>
      </c>
      <c r="AH41" s="6">
        <f>'q-ValProd_tot'!AH41</f>
        <v>1567349</v>
      </c>
      <c r="AI41" s="6">
        <f>'q-ValProd_tot'!AI41</f>
        <v>1580957</v>
      </c>
      <c r="AJ41" s="6">
        <f>'q-ValProd_tot'!AJ41</f>
        <v>1466254</v>
      </c>
      <c r="AK41" s="6">
        <f>'q-ValProd_tot'!AK41</f>
        <v>1201093</v>
      </c>
      <c r="AL41" s="6">
        <f>'q-ValProd_tot'!AL41</f>
        <v>1072025</v>
      </c>
      <c r="AM41" s="6">
        <f>'q-ValProd_tot'!AM41</f>
        <v>1175504</v>
      </c>
      <c r="AN41" s="6">
        <f>'q-ValProd_tot'!AN41</f>
        <v>1338240</v>
      </c>
      <c r="AO41" s="6">
        <f>'q-ValProd_tot'!AO41</f>
        <v>1373717</v>
      </c>
      <c r="AP41" s="6">
        <f>'q-ValProd_tot'!AP41</f>
        <v>1408223</v>
      </c>
      <c r="AQ41" s="6">
        <f>'q-ValProd_tot'!AQ41</f>
        <v>1475446</v>
      </c>
      <c r="AR41" s="6">
        <f>'q-ValProd_tot'!AR41</f>
        <v>1451074</v>
      </c>
      <c r="AS41" s="6">
        <f>'q-ValProd_tot'!AS41</f>
        <v>1452784</v>
      </c>
      <c r="AT41" s="6">
        <f>'q-ValProd_tot'!AT41</f>
        <v>1480894</v>
      </c>
      <c r="AU41" s="6">
        <f>'q-ValProd_tot'!AU41</f>
        <v>1446042</v>
      </c>
      <c r="AV41" s="6">
        <f>'q-ValProd_tot'!AV41</f>
        <v>1509405</v>
      </c>
      <c r="AW41" s="6">
        <f>'q-ValProd_tot'!AW41</f>
        <v>1521034</v>
      </c>
      <c r="AX41" s="6">
        <f>'q-ValProd_tot'!AX41</f>
        <v>1541624</v>
      </c>
      <c r="AY41" s="6">
        <f>'q-ValProd_tot'!AY41</f>
        <v>1588205</v>
      </c>
      <c r="AZ41" s="6">
        <f>'q-ValProd_tot'!AZ41</f>
        <v>1622131</v>
      </c>
      <c r="BA41" s="6">
        <f>'q-ValProd_tot'!BA41</f>
        <v>1597680</v>
      </c>
      <c r="BB41" s="6">
        <f>'q-ValProd_tot'!BB41</f>
        <v>1545192</v>
      </c>
      <c r="BC41" s="6">
        <f>'q-ValProd_tot'!BC41</f>
        <v>1592805</v>
      </c>
    </row>
    <row r="42" s="6" customFormat="1" spans="1:55">
      <c r="A42">
        <f>VLOOKUP(C42,SelectCntr!$A$2:$C$52,3,0)</f>
        <v>3</v>
      </c>
      <c r="B42" s="6" t="str">
        <f>'q-ValProd_tot'!B42</f>
        <v>South Africa</v>
      </c>
      <c r="C42" s="6">
        <f>'q-ValProd_tot'!C42</f>
        <v>202</v>
      </c>
      <c r="D42" s="6" t="str">
        <f>'q-ValProd_tot'!D42</f>
        <v>South Africa</v>
      </c>
      <c r="E42" s="6">
        <f>'q-ValProd_tot'!E42</f>
        <v>152</v>
      </c>
      <c r="F42" s="6" t="str">
        <f>'q-ValProd_tot'!F42</f>
        <v>Gross Production Value (constant 2004-2006 1000 I$)</v>
      </c>
      <c r="G42" s="6">
        <f>'q-ValProd_tot'!G42</f>
        <v>4967392</v>
      </c>
      <c r="H42" s="6">
        <f>'q-ValProd_tot'!H42</f>
        <v>5020726</v>
      </c>
      <c r="I42" s="6">
        <f>'q-ValProd_tot'!I42</f>
        <v>5288906</v>
      </c>
      <c r="J42" s="6">
        <f>'q-ValProd_tot'!J42</f>
        <v>5101433</v>
      </c>
      <c r="K42" s="6">
        <f>'q-ValProd_tot'!K42</f>
        <v>5352267</v>
      </c>
      <c r="L42" s="6">
        <f>'q-ValProd_tot'!L42</f>
        <v>5600673</v>
      </c>
      <c r="M42" s="6">
        <f>'q-ValProd_tot'!M42</f>
        <v>6631999</v>
      </c>
      <c r="N42" s="6">
        <f>'q-ValProd_tot'!N42</f>
        <v>5907420</v>
      </c>
      <c r="O42" s="6">
        <f>'q-ValProd_tot'!O42</f>
        <v>6230937</v>
      </c>
      <c r="P42" s="6">
        <f>'q-ValProd_tot'!P42</f>
        <v>6097832</v>
      </c>
      <c r="Q42" s="6">
        <f>'q-ValProd_tot'!Q42</f>
        <v>6781704</v>
      </c>
      <c r="R42" s="6">
        <f>'q-ValProd_tot'!R42</f>
        <v>7252882</v>
      </c>
      <c r="S42" s="6">
        <f>'q-ValProd_tot'!S42</f>
        <v>6275344</v>
      </c>
      <c r="T42" s="6">
        <f>'q-ValProd_tot'!T42</f>
        <v>7508463</v>
      </c>
      <c r="U42" s="6">
        <f>'q-ValProd_tot'!U42</f>
        <v>7320231</v>
      </c>
      <c r="V42" s="6">
        <f>'q-ValProd_tot'!V42</f>
        <v>7277636</v>
      </c>
      <c r="W42" s="6">
        <f>'q-ValProd_tot'!W42</f>
        <v>7685462</v>
      </c>
      <c r="X42" s="6">
        <f>'q-ValProd_tot'!X42</f>
        <v>8069127</v>
      </c>
      <c r="Y42" s="6">
        <f>'q-ValProd_tot'!Y42</f>
        <v>7991454</v>
      </c>
      <c r="Z42" s="6">
        <f>'q-ValProd_tot'!Z42</f>
        <v>8294278</v>
      </c>
      <c r="AA42" s="6">
        <f>'q-ValProd_tot'!AA42</f>
        <v>9019250</v>
      </c>
      <c r="AB42" s="6">
        <f>'q-ValProd_tot'!AB42</f>
        <v>8337620</v>
      </c>
      <c r="AC42" s="6">
        <f>'q-ValProd_tot'!AC42</f>
        <v>7385813</v>
      </c>
      <c r="AD42" s="6">
        <f>'q-ValProd_tot'!AD42</f>
        <v>7981047</v>
      </c>
      <c r="AE42" s="6">
        <f>'q-ValProd_tot'!AE42</f>
        <v>8408860</v>
      </c>
      <c r="AF42" s="6">
        <f>'q-ValProd_tot'!AF42</f>
        <v>8298306</v>
      </c>
      <c r="AG42" s="6">
        <f>'q-ValProd_tot'!AG42</f>
        <v>8710880</v>
      </c>
      <c r="AH42" s="6">
        <f>'q-ValProd_tot'!AH42</f>
        <v>8831597</v>
      </c>
      <c r="AI42" s="6">
        <f>'q-ValProd_tot'!AI42</f>
        <v>9315778</v>
      </c>
      <c r="AJ42" s="6">
        <f>'q-ValProd_tot'!AJ42</f>
        <v>9220855</v>
      </c>
      <c r="AK42" s="6">
        <f>'q-ValProd_tot'!AK42</f>
        <v>9374859</v>
      </c>
      <c r="AL42" s="6">
        <f>'q-ValProd_tot'!AL42</f>
        <v>8074485</v>
      </c>
      <c r="AM42" s="6">
        <f>'q-ValProd_tot'!AM42</f>
        <v>9079113</v>
      </c>
      <c r="AN42" s="6">
        <f>'q-ValProd_tot'!AN42</f>
        <v>9569643</v>
      </c>
      <c r="AO42" s="6">
        <f>'q-ValProd_tot'!AO42</f>
        <v>8354660</v>
      </c>
      <c r="AP42" s="6">
        <f>'q-ValProd_tot'!AP42</f>
        <v>9678115</v>
      </c>
      <c r="AQ42" s="6">
        <f>'q-ValProd_tot'!AQ42</f>
        <v>9843695</v>
      </c>
      <c r="AR42" s="6">
        <f>'q-ValProd_tot'!AR42</f>
        <v>9356774</v>
      </c>
      <c r="AS42" s="6">
        <f>'q-ValProd_tot'!AS42</f>
        <v>9912707</v>
      </c>
      <c r="AT42" s="6">
        <f>'q-ValProd_tot'!AT42</f>
        <v>10851423</v>
      </c>
      <c r="AU42" s="6">
        <f>'q-ValProd_tot'!AU42</f>
        <v>10151998</v>
      </c>
      <c r="AV42" s="6">
        <f>'q-ValProd_tot'!AV42</f>
        <v>10852821</v>
      </c>
      <c r="AW42" s="6">
        <f>'q-ValProd_tot'!AW42</f>
        <v>10759861</v>
      </c>
      <c r="AX42" s="6">
        <f>'q-ValProd_tot'!AX42</f>
        <v>11032816</v>
      </c>
      <c r="AY42" s="6">
        <f>'q-ValProd_tot'!AY42</f>
        <v>11566702</v>
      </c>
      <c r="AZ42" s="6">
        <f>'q-ValProd_tot'!AZ42</f>
        <v>11229108</v>
      </c>
      <c r="BA42" s="6">
        <f>'q-ValProd_tot'!BA42</f>
        <v>11320296</v>
      </c>
      <c r="BB42" s="6">
        <f>'q-ValProd_tot'!BB42</f>
        <v>12642425</v>
      </c>
      <c r="BC42" s="6">
        <f>'q-ValProd_tot'!BC42</f>
        <v>12364361</v>
      </c>
    </row>
    <row r="43" spans="1:55">
      <c r="A43">
        <f>VLOOKUP(C43,SelectCntr!$A$2:$C$52,3,0)</f>
        <v>0</v>
      </c>
      <c r="B43" s="6" t="str">
        <f>'q-ValProd_tot'!B43</f>
        <v>Western Sahara</v>
      </c>
      <c r="C43" s="6">
        <f>'q-ValProd_tot'!C43</f>
        <v>205</v>
      </c>
      <c r="D43" s="6" t="str">
        <f>'q-ValProd_tot'!D43</f>
        <v>Western Sahara</v>
      </c>
      <c r="E43" s="6">
        <f>'q-ValProd_tot'!E43</f>
        <v>152</v>
      </c>
      <c r="F43" s="6" t="str">
        <f>'q-ValProd_tot'!F43</f>
        <v>Gross Production Value (constant 2004-2006 1000 I$)</v>
      </c>
      <c r="G43" s="6">
        <f>'q-ValProd_tot'!G43</f>
        <v>2173</v>
      </c>
      <c r="H43" s="6">
        <f>'q-ValProd_tot'!H43</f>
        <v>1243</v>
      </c>
      <c r="I43" s="6">
        <f>'q-ValProd_tot'!I43</f>
        <v>1219</v>
      </c>
      <c r="J43" s="6">
        <f>'q-ValProd_tot'!J43</f>
        <v>1240</v>
      </c>
      <c r="K43" s="6">
        <f>'q-ValProd_tot'!K43</f>
        <v>1061</v>
      </c>
      <c r="L43" s="6">
        <f>'q-ValProd_tot'!L43</f>
        <v>1838</v>
      </c>
      <c r="M43" s="6">
        <f>'q-ValProd_tot'!M43</f>
        <v>2280</v>
      </c>
      <c r="N43" s="6">
        <f>'q-ValProd_tot'!N43</f>
        <v>3066</v>
      </c>
      <c r="O43" s="6">
        <f>'q-ValProd_tot'!O43</f>
        <v>3868</v>
      </c>
      <c r="P43" s="6">
        <f>'q-ValProd_tot'!P43</f>
        <v>4214</v>
      </c>
      <c r="Q43" s="6">
        <f>'q-ValProd_tot'!Q43</f>
        <v>4336</v>
      </c>
      <c r="R43" s="6">
        <f>'q-ValProd_tot'!R43</f>
        <v>4623</v>
      </c>
      <c r="S43" s="6">
        <f>'q-ValProd_tot'!S43</f>
        <v>4409</v>
      </c>
      <c r="T43" s="6">
        <f>'q-ValProd_tot'!T43</f>
        <v>4409</v>
      </c>
      <c r="U43" s="6">
        <f>'q-ValProd_tot'!U43</f>
        <v>4629</v>
      </c>
      <c r="V43" s="6">
        <f>'q-ValProd_tot'!V43</f>
        <v>4845</v>
      </c>
      <c r="W43" s="6">
        <f>'q-ValProd_tot'!W43</f>
        <v>5004</v>
      </c>
      <c r="X43" s="6">
        <f>'q-ValProd_tot'!X43</f>
        <v>5216</v>
      </c>
      <c r="Y43" s="6">
        <f>'q-ValProd_tot'!Y43</f>
        <v>5341</v>
      </c>
      <c r="Z43" s="6">
        <f>'q-ValProd_tot'!Z43</f>
        <v>5358</v>
      </c>
      <c r="AA43" s="6">
        <f>'q-ValProd_tot'!AA43</f>
        <v>5498</v>
      </c>
      <c r="AB43" s="6">
        <f>'q-ValProd_tot'!AB43</f>
        <v>5501</v>
      </c>
      <c r="AC43" s="6">
        <f>'q-ValProd_tot'!AC43</f>
        <v>5641</v>
      </c>
      <c r="AD43" s="6">
        <f>'q-ValProd_tot'!AD43</f>
        <v>5747</v>
      </c>
      <c r="AE43" s="6">
        <f>'q-ValProd_tot'!AE43</f>
        <v>5879</v>
      </c>
      <c r="AF43" s="6">
        <f>'q-ValProd_tot'!AF43</f>
        <v>5987</v>
      </c>
      <c r="AG43" s="6">
        <f>'q-ValProd_tot'!AG43</f>
        <v>6090</v>
      </c>
      <c r="AH43" s="6">
        <f>'q-ValProd_tot'!AH43</f>
        <v>6214</v>
      </c>
      <c r="AI43" s="6">
        <f>'q-ValProd_tot'!AI43</f>
        <v>6305</v>
      </c>
      <c r="AJ43" s="6">
        <f>'q-ValProd_tot'!AJ43</f>
        <v>6411</v>
      </c>
      <c r="AK43" s="6">
        <f>'q-ValProd_tot'!AK43</f>
        <v>6516</v>
      </c>
      <c r="AL43" s="6">
        <f>'q-ValProd_tot'!AL43</f>
        <v>6585</v>
      </c>
      <c r="AM43" s="6">
        <f>'q-ValProd_tot'!AM43</f>
        <v>6650</v>
      </c>
      <c r="AN43" s="6">
        <f>'q-ValProd_tot'!AN43</f>
        <v>6806</v>
      </c>
      <c r="AO43" s="6">
        <f>'q-ValProd_tot'!AO43</f>
        <v>6801</v>
      </c>
      <c r="AP43" s="6">
        <f>'q-ValProd_tot'!AP43</f>
        <v>6991</v>
      </c>
      <c r="AQ43" s="6">
        <f>'q-ValProd_tot'!AQ43</f>
        <v>6960</v>
      </c>
      <c r="AR43" s="6">
        <f>'q-ValProd_tot'!AR43</f>
        <v>7123</v>
      </c>
      <c r="AS43" s="6">
        <f>'q-ValProd_tot'!AS43</f>
        <v>7124</v>
      </c>
      <c r="AT43" s="6">
        <f>'q-ValProd_tot'!AT43</f>
        <v>7140</v>
      </c>
      <c r="AU43" s="6">
        <f>'q-ValProd_tot'!AU43</f>
        <v>7163</v>
      </c>
      <c r="AV43" s="6">
        <f>'q-ValProd_tot'!AV43</f>
        <v>7162</v>
      </c>
      <c r="AW43" s="6">
        <f>'q-ValProd_tot'!AW43</f>
        <v>7462</v>
      </c>
      <c r="AX43" s="6">
        <f>'q-ValProd_tot'!AX43</f>
        <v>7480</v>
      </c>
      <c r="AY43" s="6">
        <f>'q-ValProd_tot'!AY43</f>
        <v>7448</v>
      </c>
      <c r="AZ43" s="6">
        <f>'q-ValProd_tot'!AZ43</f>
        <v>7171</v>
      </c>
      <c r="BA43" s="6">
        <f>'q-ValProd_tot'!BA43</f>
        <v>7280</v>
      </c>
      <c r="BB43" s="6">
        <f>'q-ValProd_tot'!BB43</f>
        <v>7250</v>
      </c>
      <c r="BC43" s="6">
        <f>'q-ValProd_tot'!BC43</f>
        <v>7203</v>
      </c>
    </row>
    <row r="44" spans="1:55">
      <c r="A44">
        <f>VLOOKUP(C44,SelectCntr!$A$2:$C$52,3,0)</f>
        <v>2</v>
      </c>
      <c r="B44" s="6" t="str">
        <f>'q-ValProd_tot'!B44</f>
        <v>Sudan</v>
      </c>
      <c r="C44" s="6">
        <f>'q-ValProd_tot'!C44</f>
        <v>206</v>
      </c>
      <c r="D44" s="6" t="str">
        <f>'q-ValProd_tot'!D44</f>
        <v>Sudan</v>
      </c>
      <c r="E44" s="6">
        <f>'q-ValProd_tot'!E44</f>
        <v>152</v>
      </c>
      <c r="F44" s="6" t="str">
        <f>'q-ValProd_tot'!F44</f>
        <v>Gross Production Value (constant 2004-2006 1000 I$)</v>
      </c>
      <c r="G44" s="6">
        <f>'q-ValProd_tot'!G44</f>
        <v>2176506</v>
      </c>
      <c r="H44" s="6">
        <f>'q-ValProd_tot'!H44</f>
        <v>2348360</v>
      </c>
      <c r="I44" s="6">
        <f>'q-ValProd_tot'!I44</f>
        <v>2384689</v>
      </c>
      <c r="J44" s="6">
        <f>'q-ValProd_tot'!J44</f>
        <v>2223789</v>
      </c>
      <c r="K44" s="6">
        <f>'q-ValProd_tot'!K44</f>
        <v>2306498</v>
      </c>
      <c r="L44" s="6">
        <f>'q-ValProd_tot'!L44</f>
        <v>2338621</v>
      </c>
      <c r="M44" s="6">
        <f>'q-ValProd_tot'!M44</f>
        <v>2674799</v>
      </c>
      <c r="N44" s="6">
        <f>'q-ValProd_tot'!N44</f>
        <v>2485697</v>
      </c>
      <c r="O44" s="6">
        <f>'q-ValProd_tot'!O44</f>
        <v>2762028</v>
      </c>
      <c r="P44" s="6">
        <f>'q-ValProd_tot'!P44</f>
        <v>2876604</v>
      </c>
      <c r="Q44" s="6">
        <f>'q-ValProd_tot'!Q44</f>
        <v>2975200</v>
      </c>
      <c r="R44" s="6">
        <f>'q-ValProd_tot'!R44</f>
        <v>3008280</v>
      </c>
      <c r="S44" s="6">
        <f>'q-ValProd_tot'!S44</f>
        <v>3008035</v>
      </c>
      <c r="T44" s="6">
        <f>'q-ValProd_tot'!T44</f>
        <v>3392577</v>
      </c>
      <c r="U44" s="6">
        <f>'q-ValProd_tot'!U44</f>
        <v>3413297</v>
      </c>
      <c r="V44" s="6">
        <f>'q-ValProd_tot'!V44</f>
        <v>3338607</v>
      </c>
      <c r="W44" s="6">
        <f>'q-ValProd_tot'!W44</f>
        <v>3631024</v>
      </c>
      <c r="X44" s="6">
        <f>'q-ValProd_tot'!X44</f>
        <v>3760633</v>
      </c>
      <c r="Y44" s="6">
        <f>'q-ValProd_tot'!Y44</f>
        <v>3602690</v>
      </c>
      <c r="Z44" s="6">
        <f>'q-ValProd_tot'!Z44</f>
        <v>3804583</v>
      </c>
      <c r="AA44" s="6">
        <f>'q-ValProd_tot'!AA44</f>
        <v>4228362</v>
      </c>
      <c r="AB44" s="6">
        <f>'q-ValProd_tot'!AB44</f>
        <v>3835774</v>
      </c>
      <c r="AC44" s="6">
        <f>'q-ValProd_tot'!AC44</f>
        <v>4035993</v>
      </c>
      <c r="AD44" s="6">
        <f>'q-ValProd_tot'!AD44</f>
        <v>3686108</v>
      </c>
      <c r="AE44" s="6">
        <f>'q-ValProd_tot'!AE44</f>
        <v>4336709</v>
      </c>
      <c r="AF44" s="6">
        <f>'q-ValProd_tot'!AF44</f>
        <v>4187024</v>
      </c>
      <c r="AG44" s="6">
        <f>'q-ValProd_tot'!AG44</f>
        <v>3914797</v>
      </c>
      <c r="AH44" s="6">
        <f>'q-ValProd_tot'!AH44</f>
        <v>4452361</v>
      </c>
      <c r="AI44" s="6">
        <f>'q-ValProd_tot'!AI44</f>
        <v>3914005</v>
      </c>
      <c r="AJ44" s="6">
        <f>'q-ValProd_tot'!AJ44</f>
        <v>3864693</v>
      </c>
      <c r="AK44" s="6">
        <f>'q-ValProd_tot'!AK44</f>
        <v>4576167</v>
      </c>
      <c r="AL44" s="6">
        <f>'q-ValProd_tot'!AL44</f>
        <v>5026488</v>
      </c>
      <c r="AM44" s="6">
        <f>'q-ValProd_tot'!AM44</f>
        <v>4718452</v>
      </c>
      <c r="AN44" s="6">
        <f>'q-ValProd_tot'!AN44</f>
        <v>5483956</v>
      </c>
      <c r="AO44" s="6">
        <f>'q-ValProd_tot'!AO44</f>
        <v>5644425</v>
      </c>
      <c r="AP44" s="6">
        <f>'q-ValProd_tot'!AP44</f>
        <v>6169177</v>
      </c>
      <c r="AQ44" s="6">
        <f>'q-ValProd_tot'!AQ44</f>
        <v>6185962</v>
      </c>
      <c r="AR44" s="6">
        <f>'q-ValProd_tot'!AR44</f>
        <v>6432307</v>
      </c>
      <c r="AS44" s="6">
        <f>'q-ValProd_tot'!AS44</f>
        <v>6461959</v>
      </c>
      <c r="AT44" s="6">
        <f>'q-ValProd_tot'!AT44</f>
        <v>6700602</v>
      </c>
      <c r="AU44" s="6">
        <f>'q-ValProd_tot'!AU44</f>
        <v>7429901</v>
      </c>
      <c r="AV44" s="6">
        <f>'q-ValProd_tot'!AV44</f>
        <v>7427805</v>
      </c>
      <c r="AW44" s="6">
        <f>'q-ValProd_tot'!AW44</f>
        <v>8022041</v>
      </c>
      <c r="AX44" s="6">
        <f>'q-ValProd_tot'!AX44</f>
        <v>7720858</v>
      </c>
      <c r="AY44" s="6">
        <f>'q-ValProd_tot'!AY44</f>
        <v>8112502</v>
      </c>
      <c r="AZ44" s="6">
        <f>'q-ValProd_tot'!AZ44</f>
        <v>8016845</v>
      </c>
      <c r="BA44" s="6">
        <f>'q-ValProd_tot'!BA44</f>
        <v>8161581</v>
      </c>
      <c r="BB44" s="6">
        <f>'q-ValProd_tot'!BB44</f>
        <v>7990698</v>
      </c>
      <c r="BC44" s="6">
        <f>'q-ValProd_tot'!BC44</f>
        <v>8165498</v>
      </c>
    </row>
    <row r="45" spans="1:55">
      <c r="A45">
        <f>VLOOKUP(C45,SelectCntr!$A$2:$C$52,3,0)</f>
        <v>3</v>
      </c>
      <c r="B45" s="6" t="str">
        <f>'q-ValProd_tot'!B45</f>
        <v>Swaziland</v>
      </c>
      <c r="C45" s="6">
        <f>'q-ValProd_tot'!C45</f>
        <v>209</v>
      </c>
      <c r="D45" s="6" t="str">
        <f>'q-ValProd_tot'!D45</f>
        <v>Swaziland</v>
      </c>
      <c r="E45" s="6">
        <f>'q-ValProd_tot'!E45</f>
        <v>152</v>
      </c>
      <c r="F45" s="6" t="str">
        <f>'q-ValProd_tot'!F45</f>
        <v>Gross Production Value (constant 2004-2006 1000 I$)</v>
      </c>
      <c r="G45" s="6">
        <f>'q-ValProd_tot'!G45</f>
        <v>97555</v>
      </c>
      <c r="H45" s="6">
        <f>'q-ValProd_tot'!H45</f>
        <v>99646</v>
      </c>
      <c r="I45" s="6">
        <f>'q-ValProd_tot'!I45</f>
        <v>107306</v>
      </c>
      <c r="J45" s="6">
        <f>'q-ValProd_tot'!J45</f>
        <v>103224</v>
      </c>
      <c r="K45" s="6">
        <f>'q-ValProd_tot'!K45</f>
        <v>101220</v>
      </c>
      <c r="L45" s="6">
        <f>'q-ValProd_tot'!L45</f>
        <v>118836</v>
      </c>
      <c r="M45" s="6">
        <f>'q-ValProd_tot'!M45</f>
        <v>130704</v>
      </c>
      <c r="N45" s="6">
        <f>'q-ValProd_tot'!N45</f>
        <v>125364</v>
      </c>
      <c r="O45" s="6">
        <f>'q-ValProd_tot'!O45</f>
        <v>129304</v>
      </c>
      <c r="P45" s="6">
        <f>'q-ValProd_tot'!P45</f>
        <v>147200</v>
      </c>
      <c r="Q45" s="6">
        <f>'q-ValProd_tot'!Q45</f>
        <v>149743</v>
      </c>
      <c r="R45" s="6">
        <f>'q-ValProd_tot'!R45</f>
        <v>163071</v>
      </c>
      <c r="S45" s="6">
        <f>'q-ValProd_tot'!S45</f>
        <v>159256</v>
      </c>
      <c r="T45" s="6">
        <f>'q-ValProd_tot'!T45</f>
        <v>173989</v>
      </c>
      <c r="U45" s="6">
        <f>'q-ValProd_tot'!U45</f>
        <v>178483</v>
      </c>
      <c r="V45" s="6">
        <f>'q-ValProd_tot'!V45</f>
        <v>182719</v>
      </c>
      <c r="W45" s="6">
        <f>'q-ValProd_tot'!W45</f>
        <v>172401</v>
      </c>
      <c r="X45" s="6">
        <f>'q-ValProd_tot'!X45</f>
        <v>198103</v>
      </c>
      <c r="Y45" s="6">
        <f>'q-ValProd_tot'!Y45</f>
        <v>192971</v>
      </c>
      <c r="Z45" s="6">
        <f>'q-ValProd_tot'!Z45</f>
        <v>220257</v>
      </c>
      <c r="AA45" s="6">
        <f>'q-ValProd_tot'!AA45</f>
        <v>234233</v>
      </c>
      <c r="AB45" s="6">
        <f>'q-ValProd_tot'!AB45</f>
        <v>228789</v>
      </c>
      <c r="AC45" s="6">
        <f>'q-ValProd_tot'!AC45</f>
        <v>228300</v>
      </c>
      <c r="AD45" s="6">
        <f>'q-ValProd_tot'!AD45</f>
        <v>245372</v>
      </c>
      <c r="AE45" s="6">
        <f>'q-ValProd_tot'!AE45</f>
        <v>250435</v>
      </c>
      <c r="AF45" s="6">
        <f>'q-ValProd_tot'!AF45</f>
        <v>270689</v>
      </c>
      <c r="AG45" s="6">
        <f>'q-ValProd_tot'!AG45</f>
        <v>264333</v>
      </c>
      <c r="AH45" s="6">
        <f>'q-ValProd_tot'!AH45</f>
        <v>264292</v>
      </c>
      <c r="AI45" s="6">
        <f>'q-ValProd_tot'!AI45</f>
        <v>265991</v>
      </c>
      <c r="AJ45" s="6">
        <f>'q-ValProd_tot'!AJ45</f>
        <v>272129</v>
      </c>
      <c r="AK45" s="6">
        <f>'q-ValProd_tot'!AK45</f>
        <v>279546</v>
      </c>
      <c r="AL45" s="6">
        <f>'q-ValProd_tot'!AL45</f>
        <v>265352</v>
      </c>
      <c r="AM45" s="6">
        <f>'q-ValProd_tot'!AM45</f>
        <v>252969</v>
      </c>
      <c r="AN45" s="6">
        <f>'q-ValProd_tot'!AN45</f>
        <v>252926</v>
      </c>
      <c r="AO45" s="6">
        <f>'q-ValProd_tot'!AO45</f>
        <v>234644</v>
      </c>
      <c r="AP45" s="6">
        <f>'q-ValProd_tot'!AP45</f>
        <v>249706</v>
      </c>
      <c r="AQ45" s="6">
        <f>'q-ValProd_tot'!AQ45</f>
        <v>249846</v>
      </c>
      <c r="AR45" s="6">
        <f>'q-ValProd_tot'!AR45</f>
        <v>245840</v>
      </c>
      <c r="AS45" s="6">
        <f>'q-ValProd_tot'!AS45</f>
        <v>265648</v>
      </c>
      <c r="AT45" s="6">
        <f>'q-ValProd_tot'!AT45</f>
        <v>249497</v>
      </c>
      <c r="AU45" s="6">
        <f>'q-ValProd_tot'!AU45</f>
        <v>243851</v>
      </c>
      <c r="AV45" s="6">
        <f>'q-ValProd_tot'!AV45</f>
        <v>267360</v>
      </c>
      <c r="AW45" s="6">
        <f>'q-ValProd_tot'!AW45</f>
        <v>264018</v>
      </c>
      <c r="AX45" s="6">
        <f>'q-ValProd_tot'!AX45</f>
        <v>271508</v>
      </c>
      <c r="AY45" s="6">
        <f>'q-ValProd_tot'!AY45</f>
        <v>288407</v>
      </c>
      <c r="AZ45" s="6">
        <f>'q-ValProd_tot'!AZ45</f>
        <v>287002</v>
      </c>
      <c r="BA45" s="6">
        <f>'q-ValProd_tot'!BA45</f>
        <v>279737</v>
      </c>
      <c r="BB45" s="6">
        <f>'q-ValProd_tot'!BB45</f>
        <v>286585</v>
      </c>
      <c r="BC45" s="6">
        <f>'q-ValProd_tot'!BC45</f>
        <v>283991</v>
      </c>
    </row>
    <row r="46" spans="1:55">
      <c r="A46">
        <f>VLOOKUP(C46,SelectCntr!$A$2:$C$52,3,0)</f>
        <v>2</v>
      </c>
      <c r="B46" s="6" t="str">
        <f>'q-ValProd_tot'!B46</f>
        <v>United Republic of Tanzania</v>
      </c>
      <c r="C46" s="6">
        <f>'q-ValProd_tot'!C46</f>
        <v>215</v>
      </c>
      <c r="D46" s="6" t="str">
        <f>'q-ValProd_tot'!D46</f>
        <v>United Republic of Tanzania</v>
      </c>
      <c r="E46" s="6">
        <f>'q-ValProd_tot'!E46</f>
        <v>152</v>
      </c>
      <c r="F46" s="6" t="str">
        <f>'q-ValProd_tot'!F46</f>
        <v>Gross Production Value (constant 2004-2006 1000 I$)</v>
      </c>
      <c r="G46" s="6">
        <f>'q-ValProd_tot'!G46</f>
        <v>1680165</v>
      </c>
      <c r="H46" s="6">
        <f>'q-ValProd_tot'!H46</f>
        <v>1746699</v>
      </c>
      <c r="I46" s="6">
        <f>'q-ValProd_tot'!I46</f>
        <v>1903536</v>
      </c>
      <c r="J46" s="6">
        <f>'q-ValProd_tot'!J46</f>
        <v>1922883</v>
      </c>
      <c r="K46" s="6">
        <f>'q-ValProd_tot'!K46</f>
        <v>1979499</v>
      </c>
      <c r="L46" s="6">
        <f>'q-ValProd_tot'!L46</f>
        <v>2203971</v>
      </c>
      <c r="M46" s="6">
        <f>'q-ValProd_tot'!M46</f>
        <v>2170274</v>
      </c>
      <c r="N46" s="6">
        <f>'q-ValProd_tot'!N46</f>
        <v>2110677</v>
      </c>
      <c r="O46" s="6">
        <f>'q-ValProd_tot'!O46</f>
        <v>2199965</v>
      </c>
      <c r="P46" s="6">
        <f>'q-ValProd_tot'!P46</f>
        <v>2301632</v>
      </c>
      <c r="Q46" s="6">
        <f>'q-ValProd_tot'!Q46</f>
        <v>2295913</v>
      </c>
      <c r="R46" s="6">
        <f>'q-ValProd_tot'!R46</f>
        <v>2315474</v>
      </c>
      <c r="S46" s="6">
        <f>'q-ValProd_tot'!S46</f>
        <v>2412792</v>
      </c>
      <c r="T46" s="6">
        <f>'q-ValProd_tot'!T46</f>
        <v>2427029</v>
      </c>
      <c r="U46" s="6">
        <f>'q-ValProd_tot'!U46</f>
        <v>2668439</v>
      </c>
      <c r="V46" s="6">
        <f>'q-ValProd_tot'!V46</f>
        <v>2768308</v>
      </c>
      <c r="W46" s="6">
        <f>'q-ValProd_tot'!W46</f>
        <v>2933186</v>
      </c>
      <c r="X46" s="6">
        <f>'q-ValProd_tot'!X46</f>
        <v>2970146</v>
      </c>
      <c r="Y46" s="6">
        <f>'q-ValProd_tot'!Y46</f>
        <v>3110557</v>
      </c>
      <c r="Z46" s="6">
        <f>'q-ValProd_tot'!Z46</f>
        <v>2946488</v>
      </c>
      <c r="AA46" s="6">
        <f>'q-ValProd_tot'!AA46</f>
        <v>3068679</v>
      </c>
      <c r="AB46" s="6">
        <f>'q-ValProd_tot'!AB46</f>
        <v>3177558</v>
      </c>
      <c r="AC46" s="6">
        <f>'q-ValProd_tot'!AC46</f>
        <v>3326136</v>
      </c>
      <c r="AD46" s="6">
        <f>'q-ValProd_tot'!AD46</f>
        <v>3427614</v>
      </c>
      <c r="AE46" s="6">
        <f>'q-ValProd_tot'!AE46</f>
        <v>3555222</v>
      </c>
      <c r="AF46" s="6">
        <f>'q-ValProd_tot'!AF46</f>
        <v>3674688</v>
      </c>
      <c r="AG46" s="6">
        <f>'q-ValProd_tot'!AG46</f>
        <v>3665497</v>
      </c>
      <c r="AH46" s="6">
        <f>'q-ValProd_tot'!AH46</f>
        <v>3617954</v>
      </c>
      <c r="AI46" s="6">
        <f>'q-ValProd_tot'!AI46</f>
        <v>3818667</v>
      </c>
      <c r="AJ46" s="6">
        <f>'q-ValProd_tot'!AJ46</f>
        <v>3840484</v>
      </c>
      <c r="AK46" s="6">
        <f>'q-ValProd_tot'!AK46</f>
        <v>3952250</v>
      </c>
      <c r="AL46" s="6">
        <f>'q-ValProd_tot'!AL46</f>
        <v>3779345</v>
      </c>
      <c r="AM46" s="6">
        <f>'q-ValProd_tot'!AM46</f>
        <v>3787084</v>
      </c>
      <c r="AN46" s="6">
        <f>'q-ValProd_tot'!AN46</f>
        <v>3635524</v>
      </c>
      <c r="AO46" s="6">
        <f>'q-ValProd_tot'!AO46</f>
        <v>4003100</v>
      </c>
      <c r="AP46" s="6">
        <f>'q-ValProd_tot'!AP46</f>
        <v>4071204</v>
      </c>
      <c r="AQ46" s="6">
        <f>'q-ValProd_tot'!AQ46</f>
        <v>3856681</v>
      </c>
      <c r="AR46" s="6">
        <f>'q-ValProd_tot'!AR46</f>
        <v>4184486</v>
      </c>
      <c r="AS46" s="6">
        <f>'q-ValProd_tot'!AS46</f>
        <v>4375855</v>
      </c>
      <c r="AT46" s="6">
        <f>'q-ValProd_tot'!AT46</f>
        <v>4272758</v>
      </c>
      <c r="AU46" s="6">
        <f>'q-ValProd_tot'!AU46</f>
        <v>4742454</v>
      </c>
      <c r="AV46" s="6">
        <f>'q-ValProd_tot'!AV46</f>
        <v>5672755</v>
      </c>
      <c r="AW46" s="6">
        <f>'q-ValProd_tot'!AW46</f>
        <v>5084875</v>
      </c>
      <c r="AX46" s="6">
        <f>'q-ValProd_tot'!AX46</f>
        <v>6100299</v>
      </c>
      <c r="AY46" s="6">
        <f>'q-ValProd_tot'!AY46</f>
        <v>6083645</v>
      </c>
      <c r="AZ46" s="6">
        <f>'q-ValProd_tot'!AZ46</f>
        <v>6629332</v>
      </c>
      <c r="BA46" s="6">
        <f>'q-ValProd_tot'!BA46</f>
        <v>6504007</v>
      </c>
      <c r="BB46" s="6">
        <f>'q-ValProd_tot'!BB46</f>
        <v>6451743</v>
      </c>
      <c r="BC46" s="6">
        <f>'q-ValProd_tot'!BC46</f>
        <v>6795353</v>
      </c>
    </row>
    <row r="47" spans="1:55">
      <c r="A47">
        <f>VLOOKUP(C47,SelectCntr!$A$2:$C$52,3,0)</f>
        <v>1</v>
      </c>
      <c r="B47" s="6" t="str">
        <f>'q-ValProd_tot'!B47</f>
        <v>Togo</v>
      </c>
      <c r="C47" s="6">
        <f>'q-ValProd_tot'!C47</f>
        <v>217</v>
      </c>
      <c r="D47" s="6" t="str">
        <f>'q-ValProd_tot'!D47</f>
        <v>Togo</v>
      </c>
      <c r="E47" s="6">
        <f>'q-ValProd_tot'!E47</f>
        <v>152</v>
      </c>
      <c r="F47" s="6" t="str">
        <f>'q-ValProd_tot'!F47</f>
        <v>Gross Production Value (constant 2004-2006 1000 I$)</v>
      </c>
      <c r="G47" s="6">
        <f>'q-ValProd_tot'!G47</f>
        <v>251744</v>
      </c>
      <c r="H47" s="6">
        <f>'q-ValProd_tot'!H47</f>
        <v>257053</v>
      </c>
      <c r="I47" s="6">
        <f>'q-ValProd_tot'!I47</f>
        <v>270108</v>
      </c>
      <c r="J47" s="6">
        <f>'q-ValProd_tot'!J47</f>
        <v>277947</v>
      </c>
      <c r="K47" s="6">
        <f>'q-ValProd_tot'!K47</f>
        <v>284614</v>
      </c>
      <c r="L47" s="6">
        <f>'q-ValProd_tot'!L47</f>
        <v>287742</v>
      </c>
      <c r="M47" s="6">
        <f>'q-ValProd_tot'!M47</f>
        <v>291215</v>
      </c>
      <c r="N47" s="6">
        <f>'q-ValProd_tot'!N47</f>
        <v>300311</v>
      </c>
      <c r="O47" s="6">
        <f>'q-ValProd_tot'!O47</f>
        <v>305078</v>
      </c>
      <c r="P47" s="6">
        <f>'q-ValProd_tot'!P47</f>
        <v>320024</v>
      </c>
      <c r="Q47" s="6">
        <f>'q-ValProd_tot'!Q47</f>
        <v>323065</v>
      </c>
      <c r="R47" s="6">
        <f>'q-ValProd_tot'!R47</f>
        <v>310257</v>
      </c>
      <c r="S47" s="6">
        <f>'q-ValProd_tot'!S47</f>
        <v>314624</v>
      </c>
      <c r="T47" s="6">
        <f>'q-ValProd_tot'!T47</f>
        <v>313464</v>
      </c>
      <c r="U47" s="6">
        <f>'q-ValProd_tot'!U47</f>
        <v>328071</v>
      </c>
      <c r="V47" s="6">
        <f>'q-ValProd_tot'!V47</f>
        <v>315394</v>
      </c>
      <c r="W47" s="6">
        <f>'q-ValProd_tot'!W47</f>
        <v>304165</v>
      </c>
      <c r="X47" s="6">
        <f>'q-ValProd_tot'!X47</f>
        <v>328755</v>
      </c>
      <c r="Y47" s="6">
        <f>'q-ValProd_tot'!Y47</f>
        <v>353863</v>
      </c>
      <c r="Z47" s="6">
        <f>'q-ValProd_tot'!Z47</f>
        <v>358881</v>
      </c>
      <c r="AA47" s="6">
        <f>'q-ValProd_tot'!AA47</f>
        <v>365085</v>
      </c>
      <c r="AB47" s="6">
        <f>'q-ValProd_tot'!AB47</f>
        <v>356564</v>
      </c>
      <c r="AC47" s="6">
        <f>'q-ValProd_tot'!AC47</f>
        <v>331332</v>
      </c>
      <c r="AD47" s="6">
        <f>'q-ValProd_tot'!AD47</f>
        <v>352003</v>
      </c>
      <c r="AE47" s="6">
        <f>'q-ValProd_tot'!AE47</f>
        <v>395168</v>
      </c>
      <c r="AF47" s="6">
        <f>'q-ValProd_tot'!AF47</f>
        <v>410016</v>
      </c>
      <c r="AG47" s="6">
        <f>'q-ValProd_tot'!AG47</f>
        <v>416172</v>
      </c>
      <c r="AH47" s="6">
        <f>'q-ValProd_tot'!AH47</f>
        <v>438860</v>
      </c>
      <c r="AI47" s="6">
        <f>'q-ValProd_tot'!AI47</f>
        <v>465313</v>
      </c>
      <c r="AJ47" s="6">
        <f>'q-ValProd_tot'!AJ47</f>
        <v>481072</v>
      </c>
      <c r="AK47" s="6">
        <f>'q-ValProd_tot'!AK47</f>
        <v>482045</v>
      </c>
      <c r="AL47" s="6">
        <f>'q-ValProd_tot'!AL47</f>
        <v>475408</v>
      </c>
      <c r="AM47" s="6">
        <f>'q-ValProd_tot'!AM47</f>
        <v>552424</v>
      </c>
      <c r="AN47" s="6">
        <f>'q-ValProd_tot'!AN47</f>
        <v>569991</v>
      </c>
      <c r="AO47" s="6">
        <f>'q-ValProd_tot'!AO47</f>
        <v>564817</v>
      </c>
      <c r="AP47" s="6">
        <f>'q-ValProd_tot'!AP47</f>
        <v>648329</v>
      </c>
      <c r="AQ47" s="6">
        <f>'q-ValProd_tot'!AQ47</f>
        <v>680796</v>
      </c>
      <c r="AR47" s="6">
        <f>'q-ValProd_tot'!AR47</f>
        <v>679422</v>
      </c>
      <c r="AS47" s="6">
        <f>'q-ValProd_tot'!AS47</f>
        <v>675716</v>
      </c>
      <c r="AT47" s="6">
        <f>'q-ValProd_tot'!AT47</f>
        <v>639940</v>
      </c>
      <c r="AU47" s="6">
        <f>'q-ValProd_tot'!AU47</f>
        <v>693351</v>
      </c>
      <c r="AV47" s="6">
        <f>'q-ValProd_tot'!AV47</f>
        <v>704170</v>
      </c>
      <c r="AW47" s="6">
        <f>'q-ValProd_tot'!AW47</f>
        <v>717020</v>
      </c>
      <c r="AX47" s="6">
        <f>'q-ValProd_tot'!AX47</f>
        <v>735928</v>
      </c>
      <c r="AY47" s="6">
        <f>'q-ValProd_tot'!AY47</f>
        <v>688663</v>
      </c>
      <c r="AZ47" s="6">
        <f>'q-ValProd_tot'!AZ47</f>
        <v>711358</v>
      </c>
      <c r="BA47" s="6">
        <f>'q-ValProd_tot'!BA47</f>
        <v>735353</v>
      </c>
      <c r="BB47" s="6">
        <f>'q-ValProd_tot'!BB47</f>
        <v>792201</v>
      </c>
      <c r="BC47" s="6">
        <f>'q-ValProd_tot'!BC47</f>
        <v>758588</v>
      </c>
    </row>
    <row r="48" spans="1:55">
      <c r="A48">
        <f>VLOOKUP(C48,SelectCntr!$A$2:$C$52,3,0)</f>
        <v>2</v>
      </c>
      <c r="B48" s="6" t="str">
        <f>'q-ValProd_tot'!B48</f>
        <v>Uganda</v>
      </c>
      <c r="C48" s="6">
        <f>'q-ValProd_tot'!C48</f>
        <v>226</v>
      </c>
      <c r="D48" s="6" t="str">
        <f>'q-ValProd_tot'!D48</f>
        <v>Uganda</v>
      </c>
      <c r="E48" s="6">
        <f>'q-ValProd_tot'!E48</f>
        <v>152</v>
      </c>
      <c r="F48" s="6" t="str">
        <f>'q-ValProd_tot'!F48</f>
        <v>Gross Production Value (constant 2004-2006 1000 I$)</v>
      </c>
      <c r="G48" s="6">
        <f>'q-ValProd_tot'!G48</f>
        <v>1949811</v>
      </c>
      <c r="H48" s="6">
        <f>'q-ValProd_tot'!H48</f>
        <v>1937841</v>
      </c>
      <c r="I48" s="6">
        <f>'q-ValProd_tot'!I48</f>
        <v>2157363</v>
      </c>
      <c r="J48" s="6">
        <f>'q-ValProd_tot'!J48</f>
        <v>2221529</v>
      </c>
      <c r="K48" s="6">
        <f>'q-ValProd_tot'!K48</f>
        <v>1991206</v>
      </c>
      <c r="L48" s="6">
        <f>'q-ValProd_tot'!L48</f>
        <v>2065141</v>
      </c>
      <c r="M48" s="6">
        <f>'q-ValProd_tot'!M48</f>
        <v>2377759</v>
      </c>
      <c r="N48" s="6">
        <f>'q-ValProd_tot'!N48</f>
        <v>2508155</v>
      </c>
      <c r="O48" s="6">
        <f>'q-ValProd_tot'!O48</f>
        <v>2846844</v>
      </c>
      <c r="P48" s="6">
        <f>'q-ValProd_tot'!P48</f>
        <v>3514605</v>
      </c>
      <c r="Q48" s="6">
        <f>'q-ValProd_tot'!Q48</f>
        <v>3413463</v>
      </c>
      <c r="R48" s="6">
        <f>'q-ValProd_tot'!R48</f>
        <v>3494666</v>
      </c>
      <c r="S48" s="6">
        <f>'q-ValProd_tot'!S48</f>
        <v>3516925</v>
      </c>
      <c r="T48" s="6">
        <f>'q-ValProd_tot'!T48</f>
        <v>3670000</v>
      </c>
      <c r="U48" s="6">
        <f>'q-ValProd_tot'!U48</f>
        <v>3892937</v>
      </c>
      <c r="V48" s="6">
        <f>'q-ValProd_tot'!V48</f>
        <v>3615617</v>
      </c>
      <c r="W48" s="6">
        <f>'q-ValProd_tot'!W48</f>
        <v>3638080</v>
      </c>
      <c r="X48" s="6">
        <f>'q-ValProd_tot'!X48</f>
        <v>3647394</v>
      </c>
      <c r="Y48" s="6">
        <f>'q-ValProd_tot'!Y48</f>
        <v>2696133</v>
      </c>
      <c r="Z48" s="6">
        <f>'q-ValProd_tot'!Z48</f>
        <v>2640936</v>
      </c>
      <c r="AA48" s="6">
        <f>'q-ValProd_tot'!AA48</f>
        <v>2847343</v>
      </c>
      <c r="AB48" s="6">
        <f>'q-ValProd_tot'!AB48</f>
        <v>3107421</v>
      </c>
      <c r="AC48" s="6">
        <f>'q-ValProd_tot'!AC48</f>
        <v>3253261</v>
      </c>
      <c r="AD48" s="6">
        <f>'q-ValProd_tot'!AD48</f>
        <v>3075780</v>
      </c>
      <c r="AE48" s="6">
        <f>'q-ValProd_tot'!AE48</f>
        <v>3148000</v>
      </c>
      <c r="AF48" s="6">
        <f>'q-ValProd_tot'!AF48</f>
        <v>3125107</v>
      </c>
      <c r="AG48" s="6">
        <f>'q-ValProd_tot'!AG48</f>
        <v>3292283</v>
      </c>
      <c r="AH48" s="6">
        <f>'q-ValProd_tot'!AH48</f>
        <v>3456677</v>
      </c>
      <c r="AI48" s="6">
        <f>'q-ValProd_tot'!AI48</f>
        <v>3702899</v>
      </c>
      <c r="AJ48" s="6">
        <f>'q-ValProd_tot'!AJ48</f>
        <v>3854053</v>
      </c>
      <c r="AK48" s="6">
        <f>'q-ValProd_tot'!AK48</f>
        <v>3957955</v>
      </c>
      <c r="AL48" s="6">
        <f>'q-ValProd_tot'!AL48</f>
        <v>3895402</v>
      </c>
      <c r="AM48" s="6">
        <f>'q-ValProd_tot'!AM48</f>
        <v>4147148</v>
      </c>
      <c r="AN48" s="6">
        <f>'q-ValProd_tot'!AN48</f>
        <v>4137595</v>
      </c>
      <c r="AO48" s="6">
        <f>'q-ValProd_tot'!AO48</f>
        <v>4312873</v>
      </c>
      <c r="AP48" s="6">
        <f>'q-ValProd_tot'!AP48</f>
        <v>4252917</v>
      </c>
      <c r="AQ48" s="6">
        <f>'q-ValProd_tot'!AQ48</f>
        <v>4268995</v>
      </c>
      <c r="AR48" s="6">
        <f>'q-ValProd_tot'!AR48</f>
        <v>4601197</v>
      </c>
      <c r="AS48" s="6">
        <f>'q-ValProd_tot'!AS48</f>
        <v>4871729</v>
      </c>
      <c r="AT48" s="6">
        <f>'q-ValProd_tot'!AT48</f>
        <v>4936855</v>
      </c>
      <c r="AU48" s="6">
        <f>'q-ValProd_tot'!AU48</f>
        <v>5207690</v>
      </c>
      <c r="AV48" s="6">
        <f>'q-ValProd_tot'!AV48</f>
        <v>5487451</v>
      </c>
      <c r="AW48" s="6">
        <f>'q-ValProd_tot'!AW48</f>
        <v>5544777</v>
      </c>
      <c r="AX48" s="6">
        <f>'q-ValProd_tot'!AX48</f>
        <v>5543659</v>
      </c>
      <c r="AY48" s="6">
        <f>'q-ValProd_tot'!AY48</f>
        <v>5362441</v>
      </c>
      <c r="AZ48" s="6">
        <f>'q-ValProd_tot'!AZ48</f>
        <v>5301411</v>
      </c>
      <c r="BA48" s="6">
        <f>'q-ValProd_tot'!BA48</f>
        <v>5459694</v>
      </c>
      <c r="BB48" s="6">
        <f>'q-ValProd_tot'!BB48</f>
        <v>5603248</v>
      </c>
      <c r="BC48" s="6">
        <f>'q-ValProd_tot'!BC48</f>
        <v>5698203</v>
      </c>
    </row>
    <row r="49" spans="1:55">
      <c r="A49">
        <f>VLOOKUP(C49,SelectCntr!$A$2:$C$52,3,0)</f>
        <v>1</v>
      </c>
      <c r="B49" s="6" t="str">
        <f>'q-ValProd_tot'!B49</f>
        <v>Burkina Faso</v>
      </c>
      <c r="C49" s="6">
        <f>'q-ValProd_tot'!C49</f>
        <v>233</v>
      </c>
      <c r="D49" s="6" t="str">
        <f>'q-ValProd_tot'!D49</f>
        <v>Burkina Faso</v>
      </c>
      <c r="E49" s="6">
        <f>'q-ValProd_tot'!E49</f>
        <v>152</v>
      </c>
      <c r="F49" s="6" t="str">
        <f>'q-ValProd_tot'!F49</f>
        <v>Gross Production Value (constant 2004-2006 1000 I$)</v>
      </c>
      <c r="G49" s="6">
        <f>'q-ValProd_tot'!G49</f>
        <v>395939</v>
      </c>
      <c r="H49" s="6">
        <f>'q-ValProd_tot'!H49</f>
        <v>435290</v>
      </c>
      <c r="I49" s="6">
        <f>'q-ValProd_tot'!I49</f>
        <v>439735</v>
      </c>
      <c r="J49" s="6">
        <f>'q-ValProd_tot'!J49</f>
        <v>482057</v>
      </c>
      <c r="K49" s="6">
        <f>'q-ValProd_tot'!K49</f>
        <v>493862</v>
      </c>
      <c r="L49" s="6">
        <f>'q-ValProd_tot'!L49</f>
        <v>500584</v>
      </c>
      <c r="M49" s="6">
        <f>'q-ValProd_tot'!M49</f>
        <v>514597</v>
      </c>
      <c r="N49" s="6">
        <f>'q-ValProd_tot'!N49</f>
        <v>548013</v>
      </c>
      <c r="O49" s="6">
        <f>'q-ValProd_tot'!O49</f>
        <v>542635</v>
      </c>
      <c r="P49" s="6">
        <f>'q-ValProd_tot'!P49</f>
        <v>545473</v>
      </c>
      <c r="Q49" s="6">
        <f>'q-ValProd_tot'!Q49</f>
        <v>522752</v>
      </c>
      <c r="R49" s="6">
        <f>'q-ValProd_tot'!R49</f>
        <v>501930</v>
      </c>
      <c r="S49" s="6">
        <f>'q-ValProd_tot'!S49</f>
        <v>451684</v>
      </c>
      <c r="T49" s="6">
        <f>'q-ValProd_tot'!T49</f>
        <v>510928</v>
      </c>
      <c r="U49" s="6">
        <f>'q-ValProd_tot'!U49</f>
        <v>582515</v>
      </c>
      <c r="V49" s="6">
        <f>'q-ValProd_tot'!V49</f>
        <v>532478</v>
      </c>
      <c r="W49" s="6">
        <f>'q-ValProd_tot'!W49</f>
        <v>537942</v>
      </c>
      <c r="X49" s="6">
        <f>'q-ValProd_tot'!X49</f>
        <v>593678</v>
      </c>
      <c r="Y49" s="6">
        <f>'q-ValProd_tot'!Y49</f>
        <v>631088</v>
      </c>
      <c r="Z49" s="6">
        <f>'q-ValProd_tot'!Z49</f>
        <v>588118</v>
      </c>
      <c r="AA49" s="6">
        <f>'q-ValProd_tot'!AA49</f>
        <v>647660</v>
      </c>
      <c r="AB49" s="6">
        <f>'q-ValProd_tot'!AB49</f>
        <v>659179</v>
      </c>
      <c r="AC49" s="6">
        <f>'q-ValProd_tot'!AC49</f>
        <v>673636</v>
      </c>
      <c r="AD49" s="6">
        <f>'q-ValProd_tot'!AD49</f>
        <v>686930</v>
      </c>
      <c r="AE49" s="6">
        <f>'q-ValProd_tot'!AE49</f>
        <v>856775</v>
      </c>
      <c r="AF49" s="6">
        <f>'q-ValProd_tot'!AF49</f>
        <v>980553</v>
      </c>
      <c r="AG49" s="6">
        <f>'q-ValProd_tot'!AG49</f>
        <v>905842</v>
      </c>
      <c r="AH49" s="6">
        <f>'q-ValProd_tot'!AH49</f>
        <v>1028855</v>
      </c>
      <c r="AI49" s="6">
        <f>'q-ValProd_tot'!AI49</f>
        <v>1002839</v>
      </c>
      <c r="AJ49" s="6">
        <f>'q-ValProd_tot'!AJ49</f>
        <v>1032016</v>
      </c>
      <c r="AK49" s="6">
        <f>'q-ValProd_tot'!AK49</f>
        <v>1208708</v>
      </c>
      <c r="AL49" s="6">
        <f>'q-ValProd_tot'!AL49</f>
        <v>1253874</v>
      </c>
      <c r="AM49" s="6">
        <f>'q-ValProd_tot'!AM49</f>
        <v>1288549</v>
      </c>
      <c r="AN49" s="6">
        <f>'q-ValProd_tot'!AN49</f>
        <v>1282815</v>
      </c>
      <c r="AO49" s="6">
        <f>'q-ValProd_tot'!AO49</f>
        <v>1288253</v>
      </c>
      <c r="AP49" s="6">
        <f>'q-ValProd_tot'!AP49</f>
        <v>1434110</v>
      </c>
      <c r="AQ49" s="6">
        <f>'q-ValProd_tot'!AQ49</f>
        <v>1423283</v>
      </c>
      <c r="AR49" s="6">
        <f>'q-ValProd_tot'!AR49</f>
        <v>1628276</v>
      </c>
      <c r="AS49" s="6">
        <f>'q-ValProd_tot'!AS49</f>
        <v>1638242</v>
      </c>
      <c r="AT49" s="6">
        <f>'q-ValProd_tot'!AT49</f>
        <v>1462476</v>
      </c>
      <c r="AU49" s="6">
        <f>'q-ValProd_tot'!AU49</f>
        <v>1851357</v>
      </c>
      <c r="AV49" s="6">
        <f>'q-ValProd_tot'!AV49</f>
        <v>1915795</v>
      </c>
      <c r="AW49" s="6">
        <f>'q-ValProd_tot'!AW49</f>
        <v>2064152</v>
      </c>
      <c r="AX49" s="6">
        <f>'q-ValProd_tot'!AX49</f>
        <v>1984897</v>
      </c>
      <c r="AY49" s="6">
        <f>'q-ValProd_tot'!AY49</f>
        <v>2227783</v>
      </c>
      <c r="AZ49" s="6">
        <f>'q-ValProd_tot'!AZ49</f>
        <v>2303501</v>
      </c>
      <c r="BA49" s="6">
        <f>'q-ValProd_tot'!BA49</f>
        <v>1880534</v>
      </c>
      <c r="BB49" s="6">
        <f>'q-ValProd_tot'!BB49</f>
        <v>2415411</v>
      </c>
      <c r="BC49" s="6">
        <f>'q-ValProd_tot'!BC49</f>
        <v>2170816</v>
      </c>
    </row>
    <row r="50" spans="1:55">
      <c r="A50">
        <f>VLOOKUP(C50,SelectCntr!$A$2:$C$52,3,0)</f>
        <v>2</v>
      </c>
      <c r="B50" s="6" t="str">
        <f>'q-ValProd_tot'!B50</f>
        <v>Ethiopia</v>
      </c>
      <c r="C50" s="6">
        <f>'q-ValProd_tot'!C50</f>
        <v>238</v>
      </c>
      <c r="D50" s="6" t="str">
        <f>'q-ValProd_tot'!D50</f>
        <v>Ethiopia</v>
      </c>
      <c r="E50" s="6">
        <f>'q-ValProd_tot'!E50</f>
        <v>152</v>
      </c>
      <c r="F50" s="6" t="str">
        <f>'q-ValProd_tot'!F50</f>
        <v>Gross Production Value (constant 2004-2006 1000 I$)</v>
      </c>
      <c r="G50" s="6">
        <f>'q-ValProd_tot'!G50</f>
        <v>0</v>
      </c>
      <c r="H50" s="6">
        <f>'q-ValProd_tot'!H50</f>
        <v>0</v>
      </c>
      <c r="I50" s="6">
        <f>'q-ValProd_tot'!I50</f>
        <v>0</v>
      </c>
      <c r="J50" s="6">
        <f>'q-ValProd_tot'!J50</f>
        <v>0</v>
      </c>
      <c r="K50" s="6">
        <f>'q-ValProd_tot'!K50</f>
        <v>0</v>
      </c>
      <c r="L50" s="6">
        <f>'q-ValProd_tot'!L50</f>
        <v>0</v>
      </c>
      <c r="M50" s="6">
        <f>'q-ValProd_tot'!M50</f>
        <v>0</v>
      </c>
      <c r="N50" s="6">
        <f>'q-ValProd_tot'!N50</f>
        <v>0</v>
      </c>
      <c r="O50" s="6">
        <f>'q-ValProd_tot'!O50</f>
        <v>0</v>
      </c>
      <c r="P50" s="6">
        <f>'q-ValProd_tot'!P50</f>
        <v>0</v>
      </c>
      <c r="Q50" s="6">
        <f>'q-ValProd_tot'!Q50</f>
        <v>0</v>
      </c>
      <c r="R50" s="6">
        <f>'q-ValProd_tot'!R50</f>
        <v>0</v>
      </c>
      <c r="S50" s="6">
        <f>'q-ValProd_tot'!S50</f>
        <v>0</v>
      </c>
      <c r="T50" s="6">
        <f>'q-ValProd_tot'!T50</f>
        <v>0</v>
      </c>
      <c r="U50" s="6">
        <f>'q-ValProd_tot'!U50</f>
        <v>0</v>
      </c>
      <c r="V50" s="6">
        <f>'q-ValProd_tot'!V50</f>
        <v>0</v>
      </c>
      <c r="W50" s="6">
        <f>'q-ValProd_tot'!W50</f>
        <v>0</v>
      </c>
      <c r="X50" s="6">
        <f>'q-ValProd_tot'!X50</f>
        <v>0</v>
      </c>
      <c r="Y50" s="6">
        <f>'q-ValProd_tot'!Y50</f>
        <v>0</v>
      </c>
      <c r="Z50" s="6">
        <f>'q-ValProd_tot'!Z50</f>
        <v>0</v>
      </c>
      <c r="AA50" s="6">
        <f>'q-ValProd_tot'!AA50</f>
        <v>0</v>
      </c>
      <c r="AB50" s="6">
        <f>'q-ValProd_tot'!AB50</f>
        <v>0</v>
      </c>
      <c r="AC50" s="6">
        <f>'q-ValProd_tot'!AC50</f>
        <v>0</v>
      </c>
      <c r="AD50" s="6">
        <f>'q-ValProd_tot'!AD50</f>
        <v>0</v>
      </c>
      <c r="AE50" s="6">
        <f>'q-ValProd_tot'!AE50</f>
        <v>0</v>
      </c>
      <c r="AF50" s="6">
        <f>'q-ValProd_tot'!AF50</f>
        <v>0</v>
      </c>
      <c r="AG50" s="6">
        <f>'q-ValProd_tot'!AG50</f>
        <v>0</v>
      </c>
      <c r="AH50" s="6">
        <f>'q-ValProd_tot'!AH50</f>
        <v>0</v>
      </c>
      <c r="AI50" s="6">
        <f>'q-ValProd_tot'!AI50</f>
        <v>0</v>
      </c>
      <c r="AJ50" s="6">
        <f>'q-ValProd_tot'!AJ50</f>
        <v>0</v>
      </c>
      <c r="AK50" s="6">
        <f>'q-ValProd_tot'!AK50</f>
        <v>0</v>
      </c>
      <c r="AL50" s="6">
        <f>'q-ValProd_tot'!AL50</f>
        <v>0</v>
      </c>
      <c r="AM50" s="6">
        <f>'q-ValProd_tot'!AM50</f>
        <v>3990130</v>
      </c>
      <c r="AN50" s="6">
        <f>'q-ValProd_tot'!AN50</f>
        <v>4043684</v>
      </c>
      <c r="AO50" s="6">
        <f>'q-ValProd_tot'!AO50</f>
        <v>4476218</v>
      </c>
      <c r="AP50" s="6">
        <f>'q-ValProd_tot'!AP50</f>
        <v>5168838</v>
      </c>
      <c r="AQ50" s="6">
        <f>'q-ValProd_tot'!AQ50</f>
        <v>5237281</v>
      </c>
      <c r="AR50" s="6">
        <f>'q-ValProd_tot'!AR50</f>
        <v>4976240</v>
      </c>
      <c r="AS50" s="6">
        <f>'q-ValProd_tot'!AS50</f>
        <v>5307356</v>
      </c>
      <c r="AT50" s="6">
        <f>'q-ValProd_tot'!AT50</f>
        <v>5479865</v>
      </c>
      <c r="AU50" s="6">
        <f>'q-ValProd_tot'!AU50</f>
        <v>6005831</v>
      </c>
      <c r="AV50" s="6">
        <f>'q-ValProd_tot'!AV50</f>
        <v>6149700</v>
      </c>
      <c r="AW50" s="6">
        <f>'q-ValProd_tot'!AW50</f>
        <v>6335623</v>
      </c>
      <c r="AX50" s="6">
        <f>'q-ValProd_tot'!AX50</f>
        <v>6763039</v>
      </c>
      <c r="AY50" s="6">
        <f>'q-ValProd_tot'!AY50</f>
        <v>7453333</v>
      </c>
      <c r="AZ50" s="6">
        <f>'q-ValProd_tot'!AZ50</f>
        <v>7614251</v>
      </c>
      <c r="BA50" s="6">
        <f>'q-ValProd_tot'!BA50</f>
        <v>7651615</v>
      </c>
      <c r="BB50" s="6">
        <f>'q-ValProd_tot'!BB50</f>
        <v>8058104</v>
      </c>
      <c r="BC50" s="6">
        <f>'q-ValProd_tot'!BC50</f>
        <v>8901719</v>
      </c>
    </row>
    <row r="51" spans="1:55">
      <c r="A51">
        <f>VLOOKUP(C51,SelectCntr!$A$2:$C$52,3,0)</f>
        <v>2</v>
      </c>
      <c r="B51" s="6" t="str">
        <f>'q-ValProd_tot'!B51</f>
        <v>Democratic Republic of the Congo</v>
      </c>
      <c r="C51" s="6">
        <f>'q-ValProd_tot'!C51</f>
        <v>250</v>
      </c>
      <c r="D51" s="6" t="str">
        <f>'q-ValProd_tot'!D51</f>
        <v>Democratic Republic of the Congo</v>
      </c>
      <c r="E51" s="6">
        <f>'q-ValProd_tot'!E51</f>
        <v>152</v>
      </c>
      <c r="F51" s="6" t="str">
        <f>'q-ValProd_tot'!F51</f>
        <v>Gross Production Value (constant 2004-2006 1000 I$)</v>
      </c>
      <c r="G51" s="6">
        <f>'q-ValProd_tot'!G51</f>
        <v>2371636</v>
      </c>
      <c r="H51" s="6">
        <f>'q-ValProd_tot'!H51</f>
        <v>2395924</v>
      </c>
      <c r="I51" s="6">
        <f>'q-ValProd_tot'!I51</f>
        <v>2414532</v>
      </c>
      <c r="J51" s="6">
        <f>'q-ValProd_tot'!J51</f>
        <v>2423504</v>
      </c>
      <c r="K51" s="6">
        <f>'q-ValProd_tot'!K51</f>
        <v>2411318</v>
      </c>
      <c r="L51" s="6">
        <f>'q-ValProd_tot'!L51</f>
        <v>2439326</v>
      </c>
      <c r="M51" s="6">
        <f>'q-ValProd_tot'!M51</f>
        <v>2526293</v>
      </c>
      <c r="N51" s="6">
        <f>'q-ValProd_tot'!N51</f>
        <v>2660532</v>
      </c>
      <c r="O51" s="6">
        <f>'q-ValProd_tot'!O51</f>
        <v>2717468</v>
      </c>
      <c r="P51" s="6">
        <f>'q-ValProd_tot'!P51</f>
        <v>2806384</v>
      </c>
      <c r="Q51" s="6">
        <f>'q-ValProd_tot'!Q51</f>
        <v>2806758</v>
      </c>
      <c r="R51" s="6">
        <f>'q-ValProd_tot'!R51</f>
        <v>2861086</v>
      </c>
      <c r="S51" s="6">
        <f>'q-ValProd_tot'!S51</f>
        <v>2944282</v>
      </c>
      <c r="T51" s="6">
        <f>'q-ValProd_tot'!T51</f>
        <v>3010415</v>
      </c>
      <c r="U51" s="6">
        <f>'q-ValProd_tot'!U51</f>
        <v>3081498</v>
      </c>
      <c r="V51" s="6">
        <f>'q-ValProd_tot'!V51</f>
        <v>3123967</v>
      </c>
      <c r="W51" s="6">
        <f>'q-ValProd_tot'!W51</f>
        <v>3144179</v>
      </c>
      <c r="X51" s="6">
        <f>'q-ValProd_tot'!X51</f>
        <v>3043873</v>
      </c>
      <c r="Y51" s="6">
        <f>'q-ValProd_tot'!Y51</f>
        <v>3186303</v>
      </c>
      <c r="Z51" s="6">
        <f>'q-ValProd_tot'!Z51</f>
        <v>3316436</v>
      </c>
      <c r="AA51" s="6">
        <f>'q-ValProd_tot'!AA51</f>
        <v>3365507</v>
      </c>
      <c r="AB51" s="6">
        <f>'q-ValProd_tot'!AB51</f>
        <v>3539757</v>
      </c>
      <c r="AC51" s="6">
        <f>'q-ValProd_tot'!AC51</f>
        <v>3631274</v>
      </c>
      <c r="AD51" s="6">
        <f>'q-ValProd_tot'!AD51</f>
        <v>3729593</v>
      </c>
      <c r="AE51" s="6">
        <f>'q-ValProd_tot'!AE51</f>
        <v>3853566</v>
      </c>
      <c r="AF51" s="6">
        <f>'q-ValProd_tot'!AF51</f>
        <v>3941726</v>
      </c>
      <c r="AG51" s="6">
        <f>'q-ValProd_tot'!AG51</f>
        <v>4038984</v>
      </c>
      <c r="AH51" s="6">
        <f>'q-ValProd_tot'!AH51</f>
        <v>4156016</v>
      </c>
      <c r="AI51" s="6">
        <f>'q-ValProd_tot'!AI51</f>
        <v>4280380</v>
      </c>
      <c r="AJ51" s="6">
        <f>'q-ValProd_tot'!AJ51</f>
        <v>4466547</v>
      </c>
      <c r="AK51" s="6">
        <f>'q-ValProd_tot'!AK51</f>
        <v>4604558</v>
      </c>
      <c r="AL51" s="6">
        <f>'q-ValProd_tot'!AL51</f>
        <v>4723309</v>
      </c>
      <c r="AM51" s="6">
        <f>'q-ValProd_tot'!AM51</f>
        <v>4743486</v>
      </c>
      <c r="AN51" s="6">
        <f>'q-ValProd_tot'!AN51</f>
        <v>4841142</v>
      </c>
      <c r="AO51" s="6">
        <f>'q-ValProd_tot'!AO51</f>
        <v>4019993</v>
      </c>
      <c r="AP51" s="6">
        <f>'q-ValProd_tot'!AP51</f>
        <v>3991659</v>
      </c>
      <c r="AQ51" s="6">
        <f>'q-ValProd_tot'!AQ51</f>
        <v>3894445</v>
      </c>
      <c r="AR51" s="6">
        <f>'q-ValProd_tot'!AR51</f>
        <v>3959974</v>
      </c>
      <c r="AS51" s="6">
        <f>'q-ValProd_tot'!AS51</f>
        <v>3855647</v>
      </c>
      <c r="AT51" s="6">
        <f>'q-ValProd_tot'!AT51</f>
        <v>3769769</v>
      </c>
      <c r="AU51" s="6">
        <f>'q-ValProd_tot'!AU51</f>
        <v>3682761</v>
      </c>
      <c r="AV51" s="6">
        <f>'q-ValProd_tot'!AV51</f>
        <v>3602292</v>
      </c>
      <c r="AW51" s="6">
        <f>'q-ValProd_tot'!AW51</f>
        <v>3624303</v>
      </c>
      <c r="AX51" s="6">
        <f>'q-ValProd_tot'!AX51</f>
        <v>3642325</v>
      </c>
      <c r="AY51" s="6">
        <f>'q-ValProd_tot'!AY51</f>
        <v>3649978</v>
      </c>
      <c r="AZ51" s="6">
        <f>'q-ValProd_tot'!AZ51</f>
        <v>3647536</v>
      </c>
      <c r="BA51" s="6">
        <f>'q-ValProd_tot'!BA51</f>
        <v>3670436</v>
      </c>
      <c r="BB51" s="6">
        <f>'q-ValProd_tot'!BB51</f>
        <v>3677366</v>
      </c>
      <c r="BC51" s="6">
        <f>'q-ValProd_tot'!BC51</f>
        <v>3625095</v>
      </c>
    </row>
    <row r="52" spans="1:55">
      <c r="A52">
        <f>VLOOKUP(C52,SelectCntr!$A$2:$C$52,3,0)</f>
        <v>3</v>
      </c>
      <c r="B52" s="6" t="str">
        <f>'q-ValProd_tot'!B52</f>
        <v>Zambia</v>
      </c>
      <c r="C52" s="6">
        <f>'q-ValProd_tot'!C52</f>
        <v>251</v>
      </c>
      <c r="D52" s="6" t="str">
        <f>'q-ValProd_tot'!D52</f>
        <v>Zambia</v>
      </c>
      <c r="E52" s="6">
        <f>'q-ValProd_tot'!E52</f>
        <v>152</v>
      </c>
      <c r="F52" s="6" t="str">
        <f>'q-ValProd_tot'!F52</f>
        <v>Gross Production Value (constant 2004-2006 1000 I$)</v>
      </c>
      <c r="G52" s="6">
        <f>'q-ValProd_tot'!G52</f>
        <v>320250</v>
      </c>
      <c r="H52" s="6">
        <f>'q-ValProd_tot'!H52</f>
        <v>318332</v>
      </c>
      <c r="I52" s="6">
        <f>'q-ValProd_tot'!I52</f>
        <v>314752</v>
      </c>
      <c r="J52" s="6">
        <f>'q-ValProd_tot'!J52</f>
        <v>337575</v>
      </c>
      <c r="K52" s="6">
        <f>'q-ValProd_tot'!K52</f>
        <v>348540</v>
      </c>
      <c r="L52" s="6">
        <f>'q-ValProd_tot'!L52</f>
        <v>380145</v>
      </c>
      <c r="M52" s="6">
        <f>'q-ValProd_tot'!M52</f>
        <v>383633</v>
      </c>
      <c r="N52" s="6">
        <f>'q-ValProd_tot'!N52</f>
        <v>394836</v>
      </c>
      <c r="O52" s="6">
        <f>'q-ValProd_tot'!O52</f>
        <v>401746</v>
      </c>
      <c r="P52" s="6">
        <f>'q-ValProd_tot'!P52</f>
        <v>392478</v>
      </c>
      <c r="Q52" s="6">
        <f>'q-ValProd_tot'!Q52</f>
        <v>452901</v>
      </c>
      <c r="R52" s="6">
        <f>'q-ValProd_tot'!R52</f>
        <v>518323</v>
      </c>
      <c r="S52" s="6">
        <f>'q-ValProd_tot'!S52</f>
        <v>469867</v>
      </c>
      <c r="T52" s="6">
        <f>'q-ValProd_tot'!T52</f>
        <v>496398</v>
      </c>
      <c r="U52" s="6">
        <f>'q-ValProd_tot'!U52</f>
        <v>585398</v>
      </c>
      <c r="V52" s="6">
        <f>'q-ValProd_tot'!V52</f>
        <v>656020</v>
      </c>
      <c r="W52" s="6">
        <f>'q-ValProd_tot'!W52</f>
        <v>630924</v>
      </c>
      <c r="X52" s="6">
        <f>'q-ValProd_tot'!X52</f>
        <v>581731</v>
      </c>
      <c r="Y52" s="6">
        <f>'q-ValProd_tot'!Y52</f>
        <v>515327</v>
      </c>
      <c r="Z52" s="6">
        <f>'q-ValProd_tot'!Z52</f>
        <v>537452</v>
      </c>
      <c r="AA52" s="6">
        <f>'q-ValProd_tot'!AA52</f>
        <v>542552</v>
      </c>
      <c r="AB52" s="6">
        <f>'q-ValProd_tot'!AB52</f>
        <v>521784</v>
      </c>
      <c r="AC52" s="6">
        <f>'q-ValProd_tot'!AC52</f>
        <v>550235</v>
      </c>
      <c r="AD52" s="6">
        <f>'q-ValProd_tot'!AD52</f>
        <v>557551</v>
      </c>
      <c r="AE52" s="6">
        <f>'q-ValProd_tot'!AE52</f>
        <v>608162</v>
      </c>
      <c r="AF52" s="6">
        <f>'q-ValProd_tot'!AF52</f>
        <v>641926</v>
      </c>
      <c r="AG52" s="6">
        <f>'q-ValProd_tot'!AG52</f>
        <v>633169</v>
      </c>
      <c r="AH52" s="6">
        <f>'q-ValProd_tot'!AH52</f>
        <v>797575</v>
      </c>
      <c r="AI52" s="6">
        <f>'q-ValProd_tot'!AI52</f>
        <v>802986</v>
      </c>
      <c r="AJ52" s="6">
        <f>'q-ValProd_tot'!AJ52</f>
        <v>748589</v>
      </c>
      <c r="AK52" s="6">
        <f>'q-ValProd_tot'!AK52</f>
        <v>786829</v>
      </c>
      <c r="AL52" s="6">
        <f>'q-ValProd_tot'!AL52</f>
        <v>654386</v>
      </c>
      <c r="AM52" s="6">
        <f>'q-ValProd_tot'!AM52</f>
        <v>877937</v>
      </c>
      <c r="AN52" s="6">
        <f>'q-ValProd_tot'!AN52</f>
        <v>781805</v>
      </c>
      <c r="AO52" s="6">
        <f>'q-ValProd_tot'!AO52</f>
        <v>694839</v>
      </c>
      <c r="AP52" s="6">
        <f>'q-ValProd_tot'!AP52</f>
        <v>834548</v>
      </c>
      <c r="AQ52" s="6">
        <f>'q-ValProd_tot'!AQ52</f>
        <v>802825</v>
      </c>
      <c r="AR52" s="6">
        <f>'q-ValProd_tot'!AR52</f>
        <v>775894</v>
      </c>
      <c r="AS52" s="6">
        <f>'q-ValProd_tot'!AS52</f>
        <v>924097</v>
      </c>
      <c r="AT52" s="6">
        <f>'q-ValProd_tot'!AT52</f>
        <v>881395</v>
      </c>
      <c r="AU52" s="6">
        <f>'q-ValProd_tot'!AU52</f>
        <v>881353</v>
      </c>
      <c r="AV52" s="6">
        <f>'q-ValProd_tot'!AV52</f>
        <v>898970</v>
      </c>
      <c r="AW52" s="6">
        <f>'q-ValProd_tot'!AW52</f>
        <v>1035469</v>
      </c>
      <c r="AX52" s="6">
        <f>'q-ValProd_tot'!AX52</f>
        <v>1069738</v>
      </c>
      <c r="AY52" s="6">
        <f>'q-ValProd_tot'!AY52</f>
        <v>1115306</v>
      </c>
      <c r="AZ52" s="6">
        <f>'q-ValProd_tot'!AZ52</f>
        <v>1148122</v>
      </c>
      <c r="BA52" s="6">
        <f>'q-ValProd_tot'!BA52</f>
        <v>1155656</v>
      </c>
      <c r="BB52" s="6">
        <f>'q-ValProd_tot'!BB52</f>
        <v>1170710</v>
      </c>
      <c r="BC52" s="6">
        <f>'q-ValProd_tot'!BC52</f>
        <v>1312014</v>
      </c>
    </row>
    <row r="53" spans="1:55">
      <c r="A53">
        <v>2</v>
      </c>
      <c r="B53" t="s">
        <v>217</v>
      </c>
      <c r="C53" s="6"/>
      <c r="D53" t="s">
        <v>217</v>
      </c>
      <c r="E53" s="6">
        <v>152</v>
      </c>
      <c r="F53" s="6" t="s">
        <v>230</v>
      </c>
      <c r="G53">
        <f>SUMIF($A$2:$A$52,$A53,G$2:G$52)</f>
        <v>16075932</v>
      </c>
      <c r="H53">
        <f t="shared" ref="H53:BC55" si="0">SUMIF($A$2:$A$52,$A53,H$2:H$52)</f>
        <v>16654881</v>
      </c>
      <c r="I53">
        <f t="shared" si="0"/>
        <v>17059375</v>
      </c>
      <c r="J53">
        <f t="shared" si="0"/>
        <v>17301071</v>
      </c>
      <c r="K53">
        <f t="shared" si="0"/>
        <v>17332284</v>
      </c>
      <c r="L53">
        <f t="shared" si="0"/>
        <v>17955575</v>
      </c>
      <c r="M53">
        <f t="shared" si="0"/>
        <v>19050813</v>
      </c>
      <c r="N53">
        <f t="shared" si="0"/>
        <v>19322342</v>
      </c>
      <c r="O53">
        <f t="shared" si="0"/>
        <v>20398008</v>
      </c>
      <c r="P53">
        <f t="shared" si="0"/>
        <v>21608955</v>
      </c>
      <c r="Q53">
        <f t="shared" si="0"/>
        <v>21544352</v>
      </c>
      <c r="R53">
        <f t="shared" si="0"/>
        <v>21885040</v>
      </c>
      <c r="S53">
        <f t="shared" si="0"/>
        <v>22167979</v>
      </c>
      <c r="T53">
        <f t="shared" si="0"/>
        <v>22874035</v>
      </c>
      <c r="U53">
        <f t="shared" si="0"/>
        <v>23553833</v>
      </c>
      <c r="V53">
        <f t="shared" si="0"/>
        <v>23847414</v>
      </c>
      <c r="W53">
        <f t="shared" si="0"/>
        <v>24619580</v>
      </c>
      <c r="X53">
        <f t="shared" si="0"/>
        <v>24861144</v>
      </c>
      <c r="Y53">
        <f t="shared" si="0"/>
        <v>24500834</v>
      </c>
      <c r="Z53">
        <f t="shared" si="0"/>
        <v>25002472</v>
      </c>
      <c r="AA53">
        <f t="shared" si="0"/>
        <v>25927424</v>
      </c>
      <c r="AB53">
        <f t="shared" si="0"/>
        <v>26479795</v>
      </c>
      <c r="AC53">
        <f t="shared" si="0"/>
        <v>27474387</v>
      </c>
      <c r="AD53">
        <f t="shared" si="0"/>
        <v>26430902</v>
      </c>
      <c r="AE53">
        <f t="shared" si="0"/>
        <v>28004062</v>
      </c>
      <c r="AF53">
        <f t="shared" si="0"/>
        <v>28828094</v>
      </c>
      <c r="AG53">
        <f t="shared" si="0"/>
        <v>28776839</v>
      </c>
      <c r="AH53">
        <f t="shared" si="0"/>
        <v>30086547</v>
      </c>
      <c r="AI53">
        <f t="shared" si="0"/>
        <v>30596906</v>
      </c>
      <c r="AJ53">
        <f t="shared" si="0"/>
        <v>30940476</v>
      </c>
      <c r="AK53">
        <f t="shared" si="0"/>
        <v>32239237</v>
      </c>
      <c r="AL53">
        <f t="shared" si="0"/>
        <v>32454993</v>
      </c>
      <c r="AM53">
        <f t="shared" si="0"/>
        <v>31658747</v>
      </c>
      <c r="AN53">
        <f t="shared" si="0"/>
        <v>32191503</v>
      </c>
      <c r="AO53">
        <f t="shared" si="0"/>
        <v>32853616</v>
      </c>
      <c r="AP53">
        <f t="shared" si="0"/>
        <v>34009996</v>
      </c>
      <c r="AQ53">
        <f t="shared" si="0"/>
        <v>34027604</v>
      </c>
      <c r="AR53">
        <f t="shared" si="0"/>
        <v>35067986</v>
      </c>
      <c r="AS53">
        <f t="shared" si="0"/>
        <v>36247415</v>
      </c>
      <c r="AT53">
        <f t="shared" si="0"/>
        <v>36211413</v>
      </c>
      <c r="AU53">
        <f t="shared" si="0"/>
        <v>38670462</v>
      </c>
      <c r="AV53">
        <f t="shared" si="0"/>
        <v>40430952</v>
      </c>
      <c r="AW53">
        <f t="shared" si="0"/>
        <v>40826160</v>
      </c>
      <c r="AX53">
        <f t="shared" si="0"/>
        <v>42243452</v>
      </c>
      <c r="AY53">
        <f t="shared" si="0"/>
        <v>43836324</v>
      </c>
      <c r="AZ53">
        <f t="shared" si="0"/>
        <v>45189129</v>
      </c>
      <c r="BA53">
        <f t="shared" si="0"/>
        <v>45653033</v>
      </c>
      <c r="BB53">
        <f t="shared" si="0"/>
        <v>45732841</v>
      </c>
      <c r="BC53">
        <f t="shared" si="0"/>
        <v>47264526</v>
      </c>
    </row>
    <row r="54" spans="1:55">
      <c r="A54">
        <v>1</v>
      </c>
      <c r="B54" t="s">
        <v>218</v>
      </c>
      <c r="C54" s="6"/>
      <c r="D54" t="s">
        <v>218</v>
      </c>
      <c r="E54" s="6">
        <v>152</v>
      </c>
      <c r="F54" s="6" t="s">
        <v>230</v>
      </c>
      <c r="G54">
        <f>SUMIF($A$2:$A$52,$A54,G$2:G$52)</f>
        <v>16930563</v>
      </c>
      <c r="H54">
        <f t="shared" si="0"/>
        <v>17628489</v>
      </c>
      <c r="I54">
        <f t="shared" si="0"/>
        <v>18440434</v>
      </c>
      <c r="J54">
        <f t="shared" si="0"/>
        <v>19220389</v>
      </c>
      <c r="K54">
        <f t="shared" si="0"/>
        <v>19516464</v>
      </c>
      <c r="L54">
        <f t="shared" si="0"/>
        <v>19628872</v>
      </c>
      <c r="M54">
        <f t="shared" si="0"/>
        <v>20503832</v>
      </c>
      <c r="N54">
        <f t="shared" si="0"/>
        <v>20869873</v>
      </c>
      <c r="O54">
        <f t="shared" si="0"/>
        <v>22286681</v>
      </c>
      <c r="P54">
        <f t="shared" si="0"/>
        <v>23440790</v>
      </c>
      <c r="Q54">
        <f t="shared" si="0"/>
        <v>22720529</v>
      </c>
      <c r="R54">
        <f t="shared" si="0"/>
        <v>20998458</v>
      </c>
      <c r="S54">
        <f t="shared" si="0"/>
        <v>21388034</v>
      </c>
      <c r="T54">
        <f t="shared" si="0"/>
        <v>23276336</v>
      </c>
      <c r="U54">
        <f t="shared" si="0"/>
        <v>23585375</v>
      </c>
      <c r="V54">
        <f t="shared" si="0"/>
        <v>22818537</v>
      </c>
      <c r="W54">
        <f t="shared" si="0"/>
        <v>22340721</v>
      </c>
      <c r="X54">
        <f t="shared" si="0"/>
        <v>22776367</v>
      </c>
      <c r="Y54">
        <f t="shared" si="0"/>
        <v>23191766</v>
      </c>
      <c r="Z54">
        <f t="shared" si="0"/>
        <v>23874306</v>
      </c>
      <c r="AA54">
        <f t="shared" si="0"/>
        <v>24567549</v>
      </c>
      <c r="AB54">
        <f t="shared" si="0"/>
        <v>24844908</v>
      </c>
      <c r="AC54">
        <f t="shared" si="0"/>
        <v>24731749</v>
      </c>
      <c r="AD54">
        <f t="shared" si="0"/>
        <v>25706866</v>
      </c>
      <c r="AE54">
        <f t="shared" si="0"/>
        <v>27419951</v>
      </c>
      <c r="AF54">
        <f t="shared" si="0"/>
        <v>29023475</v>
      </c>
      <c r="AG54">
        <f t="shared" si="0"/>
        <v>29144894</v>
      </c>
      <c r="AH54">
        <f t="shared" si="0"/>
        <v>32181983</v>
      </c>
      <c r="AI54">
        <f t="shared" si="0"/>
        <v>34086912</v>
      </c>
      <c r="AJ54">
        <f t="shared" si="0"/>
        <v>35113118</v>
      </c>
      <c r="AK54">
        <f t="shared" si="0"/>
        <v>39095232</v>
      </c>
      <c r="AL54">
        <f t="shared" si="0"/>
        <v>40635895</v>
      </c>
      <c r="AM54">
        <f t="shared" si="0"/>
        <v>42324086</v>
      </c>
      <c r="AN54">
        <f t="shared" si="0"/>
        <v>43840771</v>
      </c>
      <c r="AO54">
        <f t="shared" si="0"/>
        <v>45618024</v>
      </c>
      <c r="AP54">
        <f t="shared" si="0"/>
        <v>48221840</v>
      </c>
      <c r="AQ54">
        <f t="shared" si="0"/>
        <v>49512992</v>
      </c>
      <c r="AR54">
        <f t="shared" si="0"/>
        <v>52514572</v>
      </c>
      <c r="AS54">
        <f t="shared" si="0"/>
        <v>54467152</v>
      </c>
      <c r="AT54">
        <f t="shared" si="0"/>
        <v>54662853</v>
      </c>
      <c r="AU54">
        <f t="shared" si="0"/>
        <v>55808655</v>
      </c>
      <c r="AV54">
        <f t="shared" si="0"/>
        <v>57692899</v>
      </c>
      <c r="AW54">
        <f t="shared" si="0"/>
        <v>60802076</v>
      </c>
      <c r="AX54">
        <f t="shared" si="0"/>
        <v>63173608</v>
      </c>
      <c r="AY54">
        <f t="shared" si="0"/>
        <v>66376240</v>
      </c>
      <c r="AZ54">
        <f t="shared" si="0"/>
        <v>68719066</v>
      </c>
      <c r="BA54">
        <f t="shared" si="0"/>
        <v>65757678</v>
      </c>
      <c r="BB54">
        <f t="shared" si="0"/>
        <v>71797166</v>
      </c>
      <c r="BC54">
        <f t="shared" si="0"/>
        <v>67245971</v>
      </c>
    </row>
    <row r="55" spans="1:55">
      <c r="A55">
        <v>3</v>
      </c>
      <c r="B55" t="s">
        <v>219</v>
      </c>
      <c r="C55" s="6"/>
      <c r="D55" t="s">
        <v>219</v>
      </c>
      <c r="E55" s="6">
        <v>152</v>
      </c>
      <c r="F55" s="6" t="s">
        <v>230</v>
      </c>
      <c r="G55">
        <f>SUMIF($A$2:$A$52,$A55,G$2:G$52)</f>
        <v>9077002</v>
      </c>
      <c r="H55">
        <f t="shared" si="0"/>
        <v>9238756</v>
      </c>
      <c r="I55">
        <f t="shared" si="0"/>
        <v>9561224</v>
      </c>
      <c r="J55">
        <f t="shared" si="0"/>
        <v>9606977</v>
      </c>
      <c r="K55">
        <f t="shared" si="0"/>
        <v>9917068</v>
      </c>
      <c r="L55">
        <f t="shared" si="0"/>
        <v>10328837</v>
      </c>
      <c r="M55">
        <f t="shared" si="0"/>
        <v>11644092</v>
      </c>
      <c r="N55">
        <f t="shared" si="0"/>
        <v>10840184</v>
      </c>
      <c r="O55">
        <f t="shared" si="0"/>
        <v>11591361</v>
      </c>
      <c r="P55">
        <f t="shared" si="0"/>
        <v>11403533</v>
      </c>
      <c r="Q55">
        <f t="shared" si="0"/>
        <v>12623293</v>
      </c>
      <c r="R55">
        <f t="shared" si="0"/>
        <v>13438400</v>
      </c>
      <c r="S55">
        <f t="shared" si="0"/>
        <v>12346482</v>
      </c>
      <c r="T55">
        <f t="shared" si="0"/>
        <v>13832245</v>
      </c>
      <c r="U55">
        <f t="shared" si="0"/>
        <v>13204753</v>
      </c>
      <c r="V55">
        <f t="shared" si="0"/>
        <v>13290465</v>
      </c>
      <c r="W55">
        <f t="shared" si="0"/>
        <v>13632767</v>
      </c>
      <c r="X55">
        <f t="shared" si="0"/>
        <v>13959201</v>
      </c>
      <c r="Y55">
        <f t="shared" si="0"/>
        <v>13717701</v>
      </c>
      <c r="Z55">
        <f t="shared" si="0"/>
        <v>14058218</v>
      </c>
      <c r="AA55">
        <f t="shared" si="0"/>
        <v>15028925</v>
      </c>
      <c r="AB55">
        <f t="shared" si="0"/>
        <v>14197460</v>
      </c>
      <c r="AC55">
        <f t="shared" si="0"/>
        <v>12910313</v>
      </c>
      <c r="AD55">
        <f t="shared" si="0"/>
        <v>13761374</v>
      </c>
      <c r="AE55">
        <f t="shared" si="0"/>
        <v>14589924</v>
      </c>
      <c r="AF55">
        <f t="shared" si="0"/>
        <v>14573418</v>
      </c>
      <c r="AG55">
        <f t="shared" si="0"/>
        <v>14780556</v>
      </c>
      <c r="AH55">
        <f t="shared" si="0"/>
        <v>15439550</v>
      </c>
      <c r="AI55">
        <f t="shared" si="0"/>
        <v>15888150</v>
      </c>
      <c r="AJ55">
        <f t="shared" si="0"/>
        <v>15799295</v>
      </c>
      <c r="AK55">
        <f t="shared" si="0"/>
        <v>16023175</v>
      </c>
      <c r="AL55">
        <f t="shared" si="0"/>
        <v>13886066</v>
      </c>
      <c r="AM55">
        <f t="shared" si="0"/>
        <v>15875650</v>
      </c>
      <c r="AN55">
        <f t="shared" si="0"/>
        <v>16265956</v>
      </c>
      <c r="AO55">
        <f t="shared" si="0"/>
        <v>15231140</v>
      </c>
      <c r="AP55">
        <f t="shared" si="0"/>
        <v>17582549</v>
      </c>
      <c r="AQ55">
        <f t="shared" si="0"/>
        <v>17719808</v>
      </c>
      <c r="AR55">
        <f t="shared" si="0"/>
        <v>17654927</v>
      </c>
      <c r="AS55">
        <f t="shared" si="0"/>
        <v>18438233</v>
      </c>
      <c r="AT55">
        <f t="shared" si="0"/>
        <v>19931758</v>
      </c>
      <c r="AU55">
        <f t="shared" si="0"/>
        <v>19606789</v>
      </c>
      <c r="AV55">
        <f t="shared" si="0"/>
        <v>19682435</v>
      </c>
      <c r="AW55">
        <f t="shared" si="0"/>
        <v>20137852</v>
      </c>
      <c r="AX55">
        <f t="shared" si="0"/>
        <v>20697479</v>
      </c>
      <c r="AY55">
        <f t="shared" si="0"/>
        <v>21224155</v>
      </c>
      <c r="AZ55">
        <f t="shared" si="0"/>
        <v>21606638</v>
      </c>
      <c r="BA55">
        <f t="shared" si="0"/>
        <v>22090056</v>
      </c>
      <c r="BB55">
        <f t="shared" si="0"/>
        <v>23547281</v>
      </c>
      <c r="BC55">
        <f t="shared" si="0"/>
        <v>23887386</v>
      </c>
    </row>
    <row r="56" spans="2:55">
      <c r="B56" t="s">
        <v>220</v>
      </c>
      <c r="C56" s="6"/>
      <c r="D56" t="s">
        <v>220</v>
      </c>
      <c r="E56" s="6">
        <v>152</v>
      </c>
      <c r="F56" s="6" t="s">
        <v>230</v>
      </c>
      <c r="G56">
        <f>SUM(G53:G55)</f>
        <v>42083497</v>
      </c>
      <c r="H56">
        <f t="shared" ref="H56:BC56" si="1">SUM(H53:H55)</f>
        <v>43522126</v>
      </c>
      <c r="I56">
        <f t="shared" si="1"/>
        <v>45061033</v>
      </c>
      <c r="J56">
        <f t="shared" si="1"/>
        <v>46128437</v>
      </c>
      <c r="K56">
        <f t="shared" si="1"/>
        <v>46765816</v>
      </c>
      <c r="L56">
        <f t="shared" si="1"/>
        <v>47913284</v>
      </c>
      <c r="M56">
        <f t="shared" si="1"/>
        <v>51198737</v>
      </c>
      <c r="N56">
        <f t="shared" si="1"/>
        <v>51032399</v>
      </c>
      <c r="O56">
        <f t="shared" si="1"/>
        <v>54276050</v>
      </c>
      <c r="P56">
        <f t="shared" si="1"/>
        <v>56453278</v>
      </c>
      <c r="Q56">
        <f t="shared" si="1"/>
        <v>56888174</v>
      </c>
      <c r="R56">
        <f t="shared" si="1"/>
        <v>56321898</v>
      </c>
      <c r="S56">
        <f t="shared" si="1"/>
        <v>55902495</v>
      </c>
      <c r="T56">
        <f t="shared" si="1"/>
        <v>59982616</v>
      </c>
      <c r="U56">
        <f t="shared" si="1"/>
        <v>60343961</v>
      </c>
      <c r="V56">
        <f t="shared" si="1"/>
        <v>59956416</v>
      </c>
      <c r="W56">
        <f t="shared" si="1"/>
        <v>60593068</v>
      </c>
      <c r="X56">
        <f t="shared" si="1"/>
        <v>61596712</v>
      </c>
      <c r="Y56">
        <f t="shared" si="1"/>
        <v>61410301</v>
      </c>
      <c r="Z56">
        <f t="shared" si="1"/>
        <v>62934996</v>
      </c>
      <c r="AA56">
        <f t="shared" si="1"/>
        <v>65523898</v>
      </c>
      <c r="AB56">
        <f t="shared" si="1"/>
        <v>65522163</v>
      </c>
      <c r="AC56">
        <f t="shared" si="1"/>
        <v>65116449</v>
      </c>
      <c r="AD56">
        <f t="shared" si="1"/>
        <v>65899142</v>
      </c>
      <c r="AE56">
        <f t="shared" si="1"/>
        <v>70013937</v>
      </c>
      <c r="AF56">
        <f t="shared" si="1"/>
        <v>72424987</v>
      </c>
      <c r="AG56">
        <f t="shared" si="1"/>
        <v>72702289</v>
      </c>
      <c r="AH56">
        <f t="shared" si="1"/>
        <v>77708080</v>
      </c>
      <c r="AI56">
        <f t="shared" si="1"/>
        <v>80571968</v>
      </c>
      <c r="AJ56">
        <f t="shared" si="1"/>
        <v>81852889</v>
      </c>
      <c r="AK56">
        <f t="shared" si="1"/>
        <v>87357644</v>
      </c>
      <c r="AL56">
        <f t="shared" si="1"/>
        <v>86976954</v>
      </c>
      <c r="AM56">
        <f t="shared" si="1"/>
        <v>89858483</v>
      </c>
      <c r="AN56">
        <f t="shared" si="1"/>
        <v>92298230</v>
      </c>
      <c r="AO56">
        <f t="shared" si="1"/>
        <v>93702780</v>
      </c>
      <c r="AP56">
        <f t="shared" si="1"/>
        <v>99814385</v>
      </c>
      <c r="AQ56">
        <f t="shared" si="1"/>
        <v>101260404</v>
      </c>
      <c r="AR56">
        <f t="shared" si="1"/>
        <v>105237485</v>
      </c>
      <c r="AS56">
        <f t="shared" si="1"/>
        <v>109152800</v>
      </c>
      <c r="AT56">
        <f t="shared" si="1"/>
        <v>110806024</v>
      </c>
      <c r="AU56">
        <f t="shared" si="1"/>
        <v>114085906</v>
      </c>
      <c r="AV56">
        <f t="shared" si="1"/>
        <v>117806286</v>
      </c>
      <c r="AW56">
        <f t="shared" si="1"/>
        <v>121766088</v>
      </c>
      <c r="AX56">
        <f t="shared" si="1"/>
        <v>126114539</v>
      </c>
      <c r="AY56">
        <f t="shared" si="1"/>
        <v>131436719</v>
      </c>
      <c r="AZ56">
        <f t="shared" si="1"/>
        <v>135514833</v>
      </c>
      <c r="BA56">
        <f t="shared" si="1"/>
        <v>133500767</v>
      </c>
      <c r="BB56">
        <f t="shared" si="1"/>
        <v>141077288</v>
      </c>
      <c r="BC56">
        <f t="shared" si="1"/>
        <v>138397883</v>
      </c>
    </row>
    <row r="57" s="6" customFormat="1" spans="2:55">
      <c r="B57" s="6" t="s">
        <v>202</v>
      </c>
      <c r="D57" s="6" t="s">
        <v>202</v>
      </c>
      <c r="E57" s="6">
        <v>152</v>
      </c>
      <c r="F57" s="6" t="s">
        <v>230</v>
      </c>
      <c r="G57" s="6">
        <f>G55-G42</f>
        <v>4109610</v>
      </c>
      <c r="H57" s="6">
        <f t="shared" ref="H57:BC57" si="2">H55-H42</f>
        <v>4218030</v>
      </c>
      <c r="I57" s="6">
        <f t="shared" si="2"/>
        <v>4272318</v>
      </c>
      <c r="J57" s="6">
        <f t="shared" si="2"/>
        <v>4505544</v>
      </c>
      <c r="K57" s="6">
        <f t="shared" si="2"/>
        <v>4564801</v>
      </c>
      <c r="L57" s="6">
        <f t="shared" si="2"/>
        <v>4728164</v>
      </c>
      <c r="M57" s="6">
        <f t="shared" si="2"/>
        <v>5012093</v>
      </c>
      <c r="N57" s="6">
        <f t="shared" si="2"/>
        <v>4932764</v>
      </c>
      <c r="O57" s="6">
        <f t="shared" si="2"/>
        <v>5360424</v>
      </c>
      <c r="P57" s="6">
        <f t="shared" si="2"/>
        <v>5305701</v>
      </c>
      <c r="Q57" s="6">
        <f t="shared" si="2"/>
        <v>5841589</v>
      </c>
      <c r="R57" s="6">
        <f t="shared" si="2"/>
        <v>6185518</v>
      </c>
      <c r="S57" s="6">
        <f t="shared" si="2"/>
        <v>6071138</v>
      </c>
      <c r="T57" s="6">
        <f t="shared" si="2"/>
        <v>6323782</v>
      </c>
      <c r="U57" s="6">
        <f t="shared" si="2"/>
        <v>5884522</v>
      </c>
      <c r="V57" s="6">
        <f t="shared" si="2"/>
        <v>6012829</v>
      </c>
      <c r="W57" s="6">
        <f t="shared" si="2"/>
        <v>5947305</v>
      </c>
      <c r="X57" s="6">
        <f t="shared" si="2"/>
        <v>5890074</v>
      </c>
      <c r="Y57" s="6">
        <f t="shared" si="2"/>
        <v>5726247</v>
      </c>
      <c r="Z57" s="6">
        <f t="shared" si="2"/>
        <v>5763940</v>
      </c>
      <c r="AA57" s="6">
        <f t="shared" si="2"/>
        <v>6009675</v>
      </c>
      <c r="AB57" s="6">
        <f t="shared" si="2"/>
        <v>5859840</v>
      </c>
      <c r="AC57" s="6">
        <f t="shared" si="2"/>
        <v>5524500</v>
      </c>
      <c r="AD57" s="6">
        <f t="shared" si="2"/>
        <v>5780327</v>
      </c>
      <c r="AE57" s="6">
        <f t="shared" si="2"/>
        <v>6181064</v>
      </c>
      <c r="AF57" s="6">
        <f t="shared" si="2"/>
        <v>6275112</v>
      </c>
      <c r="AG57" s="6">
        <f t="shared" si="2"/>
        <v>6069676</v>
      </c>
      <c r="AH57" s="6">
        <f t="shared" si="2"/>
        <v>6607953</v>
      </c>
      <c r="AI57" s="6">
        <f t="shared" si="2"/>
        <v>6572372</v>
      </c>
      <c r="AJ57" s="6">
        <f t="shared" si="2"/>
        <v>6578440</v>
      </c>
      <c r="AK57" s="6">
        <f t="shared" si="2"/>
        <v>6648316</v>
      </c>
      <c r="AL57" s="6">
        <f t="shared" si="2"/>
        <v>5811581</v>
      </c>
      <c r="AM57" s="6">
        <f t="shared" si="2"/>
        <v>6796537</v>
      </c>
      <c r="AN57" s="6">
        <f t="shared" si="2"/>
        <v>6696313</v>
      </c>
      <c r="AO57" s="6">
        <f t="shared" si="2"/>
        <v>6876480</v>
      </c>
      <c r="AP57" s="6">
        <f t="shared" si="2"/>
        <v>7904434</v>
      </c>
      <c r="AQ57" s="6">
        <f t="shared" si="2"/>
        <v>7876113</v>
      </c>
      <c r="AR57" s="6">
        <f t="shared" si="2"/>
        <v>8298153</v>
      </c>
      <c r="AS57" s="6">
        <f t="shared" si="2"/>
        <v>8525526</v>
      </c>
      <c r="AT57" s="6">
        <f t="shared" si="2"/>
        <v>9080335</v>
      </c>
      <c r="AU57" s="6">
        <f t="shared" si="2"/>
        <v>9454791</v>
      </c>
      <c r="AV57" s="6">
        <f t="shared" si="2"/>
        <v>8829614</v>
      </c>
      <c r="AW57" s="6">
        <f t="shared" si="2"/>
        <v>9377991</v>
      </c>
      <c r="AX57" s="6">
        <f t="shared" si="2"/>
        <v>9664663</v>
      </c>
      <c r="AY57" s="6">
        <f t="shared" si="2"/>
        <v>9657453</v>
      </c>
      <c r="AZ57" s="6">
        <f t="shared" si="2"/>
        <v>10377530</v>
      </c>
      <c r="BA57" s="6">
        <f t="shared" si="2"/>
        <v>10769760</v>
      </c>
      <c r="BB57" s="6">
        <f t="shared" si="2"/>
        <v>10904856</v>
      </c>
      <c r="BC57" s="6">
        <f t="shared" si="2"/>
        <v>11523025</v>
      </c>
    </row>
    <row r="58" s="6" customFormat="1" spans="2:55">
      <c r="B58" s="6" t="s">
        <v>229</v>
      </c>
      <c r="D58" s="6" t="s">
        <v>229</v>
      </c>
      <c r="E58" s="6">
        <v>152</v>
      </c>
      <c r="F58" s="6" t="s">
        <v>230</v>
      </c>
      <c r="G58" s="6">
        <f>G50+G13+G33</f>
        <v>3057456</v>
      </c>
      <c r="H58" s="6">
        <f t="shared" ref="H58:BC58" si="3">H50+H13+H33</f>
        <v>3127866</v>
      </c>
      <c r="I58" s="6">
        <f t="shared" si="3"/>
        <v>3161027</v>
      </c>
      <c r="J58" s="6">
        <f t="shared" si="3"/>
        <v>3262286</v>
      </c>
      <c r="K58" s="6">
        <f t="shared" si="3"/>
        <v>3297421</v>
      </c>
      <c r="L58" s="6">
        <f t="shared" si="3"/>
        <v>3376592</v>
      </c>
      <c r="M58" s="6">
        <f t="shared" si="3"/>
        <v>3462465</v>
      </c>
      <c r="N58" s="6">
        <f t="shared" si="3"/>
        <v>3520113</v>
      </c>
      <c r="O58" s="6">
        <f t="shared" si="3"/>
        <v>3635360</v>
      </c>
      <c r="P58" s="6">
        <f t="shared" si="3"/>
        <v>3743079</v>
      </c>
      <c r="Q58" s="6">
        <f t="shared" si="3"/>
        <v>3645319</v>
      </c>
      <c r="R58" s="6">
        <f t="shared" si="3"/>
        <v>3647195</v>
      </c>
      <c r="S58" s="6">
        <f t="shared" si="3"/>
        <v>3557343</v>
      </c>
      <c r="T58" s="6">
        <f t="shared" si="3"/>
        <v>3516084</v>
      </c>
      <c r="U58" s="6">
        <f t="shared" si="3"/>
        <v>3397014</v>
      </c>
      <c r="V58" s="6">
        <f t="shared" si="3"/>
        <v>3593347</v>
      </c>
      <c r="W58" s="6">
        <f t="shared" si="3"/>
        <v>3659681</v>
      </c>
      <c r="X58" s="6">
        <f t="shared" si="3"/>
        <v>3634583</v>
      </c>
      <c r="Y58" s="6">
        <f t="shared" si="3"/>
        <v>3972819</v>
      </c>
      <c r="Z58" s="6">
        <f t="shared" si="3"/>
        <v>4333812</v>
      </c>
      <c r="AA58" s="6">
        <f t="shared" si="3"/>
        <v>4233108</v>
      </c>
      <c r="AB58" s="6">
        <f t="shared" si="3"/>
        <v>4230335</v>
      </c>
      <c r="AC58" s="6">
        <f t="shared" si="3"/>
        <v>4514887</v>
      </c>
      <c r="AD58" s="6">
        <f t="shared" si="3"/>
        <v>4089763</v>
      </c>
      <c r="AE58" s="6">
        <f t="shared" si="3"/>
        <v>3915323</v>
      </c>
      <c r="AF58" s="6">
        <f t="shared" si="3"/>
        <v>4366074</v>
      </c>
      <c r="AG58" s="6">
        <f t="shared" si="3"/>
        <v>4208193</v>
      </c>
      <c r="AH58" s="6">
        <f t="shared" si="3"/>
        <v>4349090</v>
      </c>
      <c r="AI58" s="6">
        <f t="shared" si="3"/>
        <v>4450662</v>
      </c>
      <c r="AJ58" s="6">
        <f t="shared" si="3"/>
        <v>4607104</v>
      </c>
      <c r="AK58" s="6">
        <f t="shared" si="3"/>
        <v>4792816</v>
      </c>
      <c r="AL58" s="6">
        <f t="shared" si="3"/>
        <v>4547863</v>
      </c>
      <c r="AM58" s="6">
        <f t="shared" si="3"/>
        <v>4126445</v>
      </c>
      <c r="AN58" s="6">
        <f t="shared" si="3"/>
        <v>4227188</v>
      </c>
      <c r="AO58" s="6">
        <f t="shared" si="3"/>
        <v>4645964</v>
      </c>
      <c r="AP58" s="6">
        <f t="shared" si="3"/>
        <v>5331518</v>
      </c>
      <c r="AQ58" s="6">
        <f t="shared" si="3"/>
        <v>5401943</v>
      </c>
      <c r="AR58" s="6">
        <f t="shared" si="3"/>
        <v>5214815</v>
      </c>
      <c r="AS58" s="6">
        <f t="shared" si="3"/>
        <v>5520582</v>
      </c>
      <c r="AT58" s="6">
        <f t="shared" si="3"/>
        <v>5656835</v>
      </c>
      <c r="AU58" s="6">
        <f t="shared" si="3"/>
        <v>6202279</v>
      </c>
      <c r="AV58" s="6">
        <f t="shared" si="3"/>
        <v>6310586</v>
      </c>
      <c r="AW58" s="6">
        <f t="shared" si="3"/>
        <v>6520672</v>
      </c>
      <c r="AX58" s="6">
        <f t="shared" si="3"/>
        <v>6952779</v>
      </c>
      <c r="AY58" s="6">
        <f t="shared" si="3"/>
        <v>7689161</v>
      </c>
      <c r="AZ58" s="6">
        <f t="shared" si="3"/>
        <v>7849829</v>
      </c>
      <c r="BA58" s="6">
        <f t="shared" si="3"/>
        <v>7910422</v>
      </c>
      <c r="BB58" s="6">
        <f t="shared" si="3"/>
        <v>8234399</v>
      </c>
      <c r="BC58" s="6">
        <f t="shared" si="3"/>
        <v>9120792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B050"/>
  </sheetPr>
  <dimension ref="A1:BC58"/>
  <sheetViews>
    <sheetView workbookViewId="0">
      <selection activeCell="H2" sqref="H2"/>
    </sheetView>
  </sheetViews>
  <sheetFormatPr defaultColWidth="9.1358024691358" defaultRowHeight="11.6"/>
  <cols>
    <col min="1" max="1" width="8.85185185185185" customWidth="1"/>
    <col min="2" max="2" width="29.8518518518519" customWidth="1"/>
    <col min="3" max="3" width="11.1358024691358" customWidth="1"/>
    <col min="4" max="4" width="29.8518518518519" customWidth="1"/>
    <col min="5" max="5" width="7.5679012345679" customWidth="1"/>
    <col min="6" max="6" width="12.1358024691358" customWidth="1"/>
    <col min="7" max="7" width="5" customWidth="1"/>
    <col min="8" max="55" width="12.5679012345679" customWidth="1"/>
  </cols>
  <sheetData>
    <row r="1" spans="1:55">
      <c r="A1" t="str">
        <f>ValProdTot!A1</f>
        <v>agg_SSA</v>
      </c>
      <c r="B1" t="str">
        <f>ValProdTot!B1</f>
        <v>Name_TabLAC</v>
      </c>
      <c r="C1" t="str">
        <f>ValProdTot!C1</f>
        <v>code_dream</v>
      </c>
      <c r="D1" t="str">
        <f>ValProdTot!D1</f>
        <v>name_dream</v>
      </c>
      <c r="E1" t="str">
        <f>ValProdTot!E1</f>
        <v>element</v>
      </c>
      <c r="F1" t="str">
        <f>ValProdTot!F1</f>
        <v>element_txt</v>
      </c>
      <c r="G1">
        <f>ValProdTot!G1</f>
        <v>1961</v>
      </c>
      <c r="H1">
        <f>ValProdTot!H1</f>
        <v>1962</v>
      </c>
      <c r="I1">
        <f>ValProdTot!I1</f>
        <v>1963</v>
      </c>
      <c r="J1">
        <f>ValProdTot!J1</f>
        <v>1964</v>
      </c>
      <c r="K1">
        <f>ValProdTot!K1</f>
        <v>1965</v>
      </c>
      <c r="L1">
        <f>ValProdTot!L1</f>
        <v>1966</v>
      </c>
      <c r="M1">
        <f>ValProdTot!M1</f>
        <v>1967</v>
      </c>
      <c r="N1">
        <f>ValProdTot!N1</f>
        <v>1968</v>
      </c>
      <c r="O1">
        <f>ValProdTot!O1</f>
        <v>1969</v>
      </c>
      <c r="P1">
        <f>ValProdTot!P1</f>
        <v>1970</v>
      </c>
      <c r="Q1">
        <f>ValProdTot!Q1</f>
        <v>1971</v>
      </c>
      <c r="R1">
        <f>ValProdTot!R1</f>
        <v>1972</v>
      </c>
      <c r="S1">
        <f>ValProdTot!S1</f>
        <v>1973</v>
      </c>
      <c r="T1">
        <f>ValProdTot!T1</f>
        <v>1974</v>
      </c>
      <c r="U1">
        <f>ValProdTot!U1</f>
        <v>1975</v>
      </c>
      <c r="V1">
        <f>ValProdTot!V1</f>
        <v>1976</v>
      </c>
      <c r="W1">
        <f>ValProdTot!W1</f>
        <v>1977</v>
      </c>
      <c r="X1">
        <f>ValProdTot!X1</f>
        <v>1978</v>
      </c>
      <c r="Y1">
        <f>ValProdTot!Y1</f>
        <v>1979</v>
      </c>
      <c r="Z1">
        <f>ValProdTot!Z1</f>
        <v>1980</v>
      </c>
      <c r="AA1">
        <f>ValProdTot!AA1</f>
        <v>1981</v>
      </c>
      <c r="AB1">
        <f>ValProdTot!AB1</f>
        <v>1982</v>
      </c>
      <c r="AC1">
        <f>ValProdTot!AC1</f>
        <v>1983</v>
      </c>
      <c r="AD1">
        <f>ValProdTot!AD1</f>
        <v>1984</v>
      </c>
      <c r="AE1">
        <f>ValProdTot!AE1</f>
        <v>1985</v>
      </c>
      <c r="AF1">
        <f>ValProdTot!AF1</f>
        <v>1986</v>
      </c>
      <c r="AG1">
        <f>ValProdTot!AG1</f>
        <v>1987</v>
      </c>
      <c r="AH1">
        <f>ValProdTot!AH1</f>
        <v>1988</v>
      </c>
      <c r="AI1">
        <f>ValProdTot!AI1</f>
        <v>1989</v>
      </c>
      <c r="AJ1">
        <f>ValProdTot!AJ1</f>
        <v>1990</v>
      </c>
      <c r="AK1">
        <f>ValProdTot!AK1</f>
        <v>1991</v>
      </c>
      <c r="AL1">
        <f>ValProdTot!AL1</f>
        <v>1992</v>
      </c>
      <c r="AM1">
        <f>ValProdTot!AM1</f>
        <v>1993</v>
      </c>
      <c r="AN1">
        <f>ValProdTot!AN1</f>
        <v>1994</v>
      </c>
      <c r="AO1">
        <f>ValProdTot!AO1</f>
        <v>1995</v>
      </c>
      <c r="AP1">
        <f>ValProdTot!AP1</f>
        <v>1996</v>
      </c>
      <c r="AQ1">
        <f>ValProdTot!AQ1</f>
        <v>1997</v>
      </c>
      <c r="AR1">
        <f>ValProdTot!AR1</f>
        <v>1998</v>
      </c>
      <c r="AS1">
        <f>ValProdTot!AS1</f>
        <v>1999</v>
      </c>
      <c r="AT1">
        <f>ValProdTot!AT1</f>
        <v>2000</v>
      </c>
      <c r="AU1">
        <f>ValProdTot!AU1</f>
        <v>2001</v>
      </c>
      <c r="AV1">
        <f>ValProdTot!AV1</f>
        <v>2002</v>
      </c>
      <c r="AW1">
        <f>ValProdTot!AW1</f>
        <v>2003</v>
      </c>
      <c r="AX1">
        <f>ValProdTot!AX1</f>
        <v>2004</v>
      </c>
      <c r="AY1">
        <f>ValProdTot!AY1</f>
        <v>2005</v>
      </c>
      <c r="AZ1">
        <f>ValProdTot!AZ1</f>
        <v>2006</v>
      </c>
      <c r="BA1">
        <f>ValProdTot!BA1</f>
        <v>2007</v>
      </c>
      <c r="BB1">
        <f>ValProdTot!BB1</f>
        <v>2008</v>
      </c>
      <c r="BC1">
        <f>ValProdTot!BC1</f>
        <v>2009</v>
      </c>
    </row>
    <row r="2" spans="1:55">
      <c r="A2">
        <f>ValProdTot!A2</f>
        <v>3</v>
      </c>
      <c r="B2" t="str">
        <f>ValProdTot!B2</f>
        <v>Angola</v>
      </c>
      <c r="C2">
        <f>ValProdTot!C2</f>
        <v>7</v>
      </c>
      <c r="D2" t="str">
        <f>ValProdTot!D2</f>
        <v>Angola</v>
      </c>
      <c r="F2" s="16" t="s">
        <v>231</v>
      </c>
      <c r="H2">
        <f>IF(ValProdTot!G2=0,0,(ValProdTot!H2-ValProdTot!G2)/ValProdTot!G2*100)</f>
        <v>5.8003198452407</v>
      </c>
      <c r="I2">
        <f>IF(ValProdTot!H2=0,0,(ValProdTot!I2-ValProdTot!H2)/ValProdTot!H2*100)</f>
        <v>-1.67507276204273</v>
      </c>
      <c r="J2">
        <f>IF(ValProdTot!I2=0,0,(ValProdTot!J2-ValProdTot!I2)/ValProdTot!I2*100)</f>
        <v>7.2647360365449</v>
      </c>
      <c r="K2">
        <f>IF(ValProdTot!J2=0,0,(ValProdTot!K2-ValProdTot!J2)/ValProdTot!J2*100)</f>
        <v>3.46037279565333</v>
      </c>
      <c r="L2">
        <f>IF(ValProdTot!K2=0,0,(ValProdTot!L2-ValProdTot!K2)/ValProdTot!K2*100)</f>
        <v>3.71285550796392</v>
      </c>
      <c r="M2">
        <f>IF(ValProdTot!L2=0,0,(ValProdTot!M2-ValProdTot!L2)/ValProdTot!L2*100)</f>
        <v>2.47950655731627</v>
      </c>
      <c r="N2">
        <f>IF(ValProdTot!M2=0,0,(ValProdTot!N2-ValProdTot!M2)/ValProdTot!M2*100)</f>
        <v>-2.04498198740261</v>
      </c>
      <c r="O2">
        <f>IF(ValProdTot!N2=0,0,(ValProdTot!O2-ValProdTot!N2)/ValProdTot!N2*100)</f>
        <v>6.79679967654651</v>
      </c>
      <c r="P2">
        <f>IF(ValProdTot!O2=0,0,(ValProdTot!P2-ValProdTot!O2)/ValProdTot!O2*100)</f>
        <v>2.92174935476708</v>
      </c>
      <c r="Q2">
        <f>IF(ValProdTot!P2=0,0,(ValProdTot!Q2-ValProdTot!P2)/ValProdTot!P2*100)</f>
        <v>2.24911643749011</v>
      </c>
      <c r="R2">
        <f>IF(ValProdTot!Q2=0,0,(ValProdTot!R2-ValProdTot!Q2)/ValProdTot!Q2*100)</f>
        <v>-3.5912412041485</v>
      </c>
      <c r="S2">
        <f>IF(ValProdTot!R2=0,0,(ValProdTot!S2-ValProdTot!R2)/ValProdTot!R2*100)</f>
        <v>2.66127636138247</v>
      </c>
      <c r="T2">
        <f>IF(ValProdTot!S2=0,0,(ValProdTot!T2-ValProdTot!S2)/ValProdTot!S2*100)</f>
        <v>1.18557286524364</v>
      </c>
      <c r="U2">
        <f>IF(ValProdTot!T2=0,0,(ValProdTot!U2-ValProdTot!T2)/ValProdTot!T2*100)</f>
        <v>-10.1726220750052</v>
      </c>
      <c r="V2">
        <f>IF(ValProdTot!U2=0,0,(ValProdTot!V2-ValProdTot!U2)/ValProdTot!U2*100)</f>
        <v>-14.2986641955181</v>
      </c>
      <c r="W2">
        <f>IF(ValProdTot!V2=0,0,(ValProdTot!W2-ValProdTot!V2)/ValProdTot!V2*100)</f>
        <v>-3.48346152163647</v>
      </c>
      <c r="X2">
        <f>IF(ValProdTot!W2=0,0,(ValProdTot!X2-ValProdTot!W2)/ValProdTot!W2*100)</f>
        <v>-2.28537626485959</v>
      </c>
      <c r="Y2">
        <f>IF(ValProdTot!X2=0,0,(ValProdTot!Y2-ValProdTot!X2)/ValProdTot!X2*100)</f>
        <v>-5.21951556006974</v>
      </c>
      <c r="Z2">
        <f>IF(ValProdTot!Y2=0,0,(ValProdTot!Z2-ValProdTot!Y2)/ValProdTot!Y2*100)</f>
        <v>1.00185715002761</v>
      </c>
      <c r="AA2">
        <f>IF(ValProdTot!Z2=0,0,(ValProdTot!AA2-ValProdTot!Z2)/ValProdTot!Z2*100)</f>
        <v>-4.88778786041565</v>
      </c>
      <c r="AB2">
        <f>IF(ValProdTot!AA2=0,0,(ValProdTot!AB2-ValProdTot!AA2)/ValProdTot!AA2*100)</f>
        <v>1.6691006084419</v>
      </c>
      <c r="AC2">
        <f>IF(ValProdTot!AB2=0,0,(ValProdTot!AC2-ValProdTot!AB2)/ValProdTot!AB2*100)</f>
        <v>0.869414394737518</v>
      </c>
      <c r="AD2">
        <f>IF(ValProdTot!AC2=0,0,(ValProdTot!AD2-ValProdTot!AC2)/ValProdTot!AC2*100)</f>
        <v>1.16850314670484</v>
      </c>
      <c r="AE2">
        <f>IF(ValProdTot!AD2=0,0,(ValProdTot!AE2-ValProdTot!AD2)/ValProdTot!AD2*100)</f>
        <v>1.09533024206798</v>
      </c>
      <c r="AF2">
        <f>IF(ValProdTot!AE2=0,0,(ValProdTot!AF2-ValProdTot!AE2)/ValProdTot!AE2*100)</f>
        <v>3.85139872549911</v>
      </c>
      <c r="AG2">
        <f>IF(ValProdTot!AF2=0,0,(ValProdTot!AG2-ValProdTot!AF2)/ValProdTot!AF2*100)</f>
        <v>0.718065683583421</v>
      </c>
      <c r="AH2">
        <f>IF(ValProdTot!AG2=0,0,(ValProdTot!AH2-ValProdTot!AG2)/ValProdTot!AG2*100)</f>
        <v>0.279201566862524</v>
      </c>
      <c r="AI2">
        <f>IF(ValProdTot!AH2=0,0,(ValProdTot!AI2-ValProdTot!AH2)/ValProdTot!AH2*100)</f>
        <v>-0.396086626139818</v>
      </c>
      <c r="AJ2">
        <f>IF(ValProdTot!AI2=0,0,(ValProdTot!AJ2-ValProdTot!AI2)/ValProdTot!AI2*100)</f>
        <v>-0.662888721474686</v>
      </c>
      <c r="AK2">
        <f>IF(ValProdTot!AJ2=0,0,(ValProdTot!AK2-ValProdTot!AJ2)/ValProdTot!AJ2*100)</f>
        <v>4.65570599381047</v>
      </c>
      <c r="AL2">
        <f>IF(ValProdTot!AK2=0,0,(ValProdTot!AL2-ValProdTot!AK2)/ValProdTot!AK2*100)</f>
        <v>5.09986343951265</v>
      </c>
      <c r="AM2">
        <f>IF(ValProdTot!AL2=0,0,(ValProdTot!AM2-ValProdTot!AL2)/ValProdTot!AL2*100)</f>
        <v>0.0202919642730513</v>
      </c>
      <c r="AN2">
        <f>IF(ValProdTot!AM2=0,0,(ValProdTot!AN2-ValProdTot!AM2)/ValProdTot!AM2*100)</f>
        <v>12.8379535451923</v>
      </c>
      <c r="AO2">
        <f>IF(ValProdTot!AN2=0,0,(ValProdTot!AO2-ValProdTot!AN2)/ValProdTot!AN2*100)</f>
        <v>-0.28670744627377</v>
      </c>
      <c r="AP2">
        <f>IF(ValProdTot!AO2=0,0,(ValProdTot!AP2-ValProdTot!AO2)/ValProdTot!AO2*100)</f>
        <v>3.74595991616402</v>
      </c>
      <c r="AQ2">
        <f>IF(ValProdTot!AP2=0,0,(ValProdTot!AQ2-ValProdTot!AP2)/ValProdTot!AP2*100)</f>
        <v>0.620924163154014</v>
      </c>
      <c r="AR2">
        <f>IF(ValProdTot!AQ2=0,0,(ValProdTot!AR2-ValProdTot!AQ2)/ValProdTot!AQ2*100)</f>
        <v>14.5347800569081</v>
      </c>
      <c r="AS2">
        <f>IF(ValProdTot!AR2=0,0,(ValProdTot!AS2-ValProdTot!AR2)/ValProdTot!AR2*100)</f>
        <v>-4.22244348264628</v>
      </c>
      <c r="AT2">
        <f>IF(ValProdTot!AS2=0,0,(ValProdTot!AT2-ValProdTot!AS2)/ValProdTot!AS2*100)</f>
        <v>13.1836232636141</v>
      </c>
      <c r="AU2">
        <f>IF(ValProdTot!AT2=0,0,(ValProdTot!AU2-ValProdTot!AT2)/ValProdTot!AT2*100)</f>
        <v>12.6640807662562</v>
      </c>
      <c r="AV2">
        <f>IF(ValProdTot!AU2=0,0,(ValProdTot!AV2-ValProdTot!AU2)/ValProdTot!AU2*100)</f>
        <v>10.6767389491686</v>
      </c>
      <c r="AW2">
        <f>IF(ValProdTot!AV2=0,0,(ValProdTot!AW2-ValProdTot!AV2)/ValProdTot!AV2*100)</f>
        <v>4.3988586420912</v>
      </c>
      <c r="AX2">
        <f>IF(ValProdTot!AW2=0,0,(ValProdTot!AX2-ValProdTot!AW2)/ValProdTot!AW2*100)</f>
        <v>-2.36085383734987</v>
      </c>
      <c r="AY2">
        <f>IF(ValProdTot!AX2=0,0,(ValProdTot!AY2-ValProdTot!AX2)/ValProdTot!AX2*100)</f>
        <v>18.6300078499125</v>
      </c>
      <c r="AZ2">
        <f>IF(ValProdTot!AY2=0,0,(ValProdTot!AZ2-ValProdTot!AY2)/ValProdTot!AY2*100)</f>
        <v>-0.625453564202369</v>
      </c>
      <c r="BA2">
        <f>IF(ValProdTot!AZ2=0,0,(ValProdTot!BA2-ValProdTot!AZ2)/ValProdTot!AZ2*100)</f>
        <v>8.93160917015745</v>
      </c>
      <c r="BB2">
        <f>IF(ValProdTot!BA2=0,0,(ValProdTot!BB2-ValProdTot!BA2)/ValProdTot!BA2*100)</f>
        <v>2.37345810683311</v>
      </c>
      <c r="BC2">
        <f>IF(ValProdTot!BB2=0,0,(ValProdTot!BC2-ValProdTot!BB2)/ValProdTot!BB2*100)</f>
        <v>21.8598834338885</v>
      </c>
    </row>
    <row r="3" spans="1:55">
      <c r="A3">
        <f>ValProdTot!A3</f>
        <v>3</v>
      </c>
      <c r="B3" t="str">
        <f>ValProdTot!B3</f>
        <v>Botswana</v>
      </c>
      <c r="C3">
        <f>ValProdTot!C3</f>
        <v>20</v>
      </c>
      <c r="D3" t="str">
        <f>ValProdTot!D3</f>
        <v>Botswana</v>
      </c>
      <c r="F3" s="16" t="s">
        <v>231</v>
      </c>
      <c r="H3">
        <f>IF(ValProdTot!G3=0,0,(ValProdTot!H3-ValProdTot!G3)/ValProdTot!G3*100)</f>
        <v>0.702786071919708</v>
      </c>
      <c r="I3">
        <f>IF(ValProdTot!H3=0,0,(ValProdTot!I3-ValProdTot!H3)/ValProdTot!H3*100)</f>
        <v>9.82466199903428</v>
      </c>
      <c r="J3">
        <f>IF(ValProdTot!I3=0,0,(ValProdTot!J3-ValProdTot!I3)/ValProdTot!I3*100)</f>
        <v>11.2114092576563</v>
      </c>
      <c r="K3">
        <f>IF(ValProdTot!J3=0,0,(ValProdTot!K3-ValProdTot!J3)/ValProdTot!J3*100)</f>
        <v>-1.25458656091324</v>
      </c>
      <c r="L3">
        <f>IF(ValProdTot!K3=0,0,(ValProdTot!L3-ValProdTot!K3)/ValProdTot!K3*100)</f>
        <v>2.99333771230177</v>
      </c>
      <c r="M3">
        <f>IF(ValProdTot!L3=0,0,(ValProdTot!M3-ValProdTot!L3)/ValProdTot!L3*100)</f>
        <v>3.5167638483965</v>
      </c>
      <c r="N3">
        <f>IF(ValProdTot!M3=0,0,(ValProdTot!N3-ValProdTot!M3)/ValProdTot!M3*100)</f>
        <v>-3.29754151264449</v>
      </c>
      <c r="O3">
        <f>IF(ValProdTot!N3=0,0,(ValProdTot!O3-ValProdTot!N3)/ValProdTot!N3*100)</f>
        <v>2.03507068745829</v>
      </c>
      <c r="P3">
        <f>IF(ValProdTot!O3=0,0,(ValProdTot!P3-ValProdTot!O3)/ValProdTot!O3*100)</f>
        <v>8.19557099022383</v>
      </c>
      <c r="Q3">
        <f>IF(ValProdTot!P3=0,0,(ValProdTot!Q3-ValProdTot!P3)/ValProdTot!P3*100)</f>
        <v>9.01970914447144</v>
      </c>
      <c r="R3">
        <f>IF(ValProdTot!Q3=0,0,(ValProdTot!R3-ValProdTot!Q3)/ValProdTot!Q3*100)</f>
        <v>-0.853007456253119</v>
      </c>
      <c r="S3">
        <f>IF(ValProdTot!R3=0,0,(ValProdTot!S3-ValProdTot!R3)/ValProdTot!R3*100)</f>
        <v>-4.97038110492462</v>
      </c>
      <c r="T3">
        <f>IF(ValProdTot!S3=0,0,(ValProdTot!T3-ValProdTot!S3)/ValProdTot!S3*100)</f>
        <v>3.29177591096367</v>
      </c>
      <c r="U3">
        <f>IF(ValProdTot!T3=0,0,(ValProdTot!U3-ValProdTot!T3)/ValProdTot!T3*100)</f>
        <v>-3.03975300711762</v>
      </c>
      <c r="V3">
        <f>IF(ValProdTot!U3=0,0,(ValProdTot!V3-ValProdTot!U3)/ValProdTot!U3*100)</f>
        <v>11.6661502131706</v>
      </c>
      <c r="W3">
        <f>IF(ValProdTot!V3=0,0,(ValProdTot!W3-ValProdTot!V3)/ValProdTot!V3*100)</f>
        <v>-4.47634084493565</v>
      </c>
      <c r="X3">
        <f>IF(ValProdTot!W3=0,0,(ValProdTot!X3-ValProdTot!W3)/ValProdTot!W3*100)</f>
        <v>-17.2899115469763</v>
      </c>
      <c r="Y3">
        <f>IF(ValProdTot!X3=0,0,(ValProdTot!Y3-ValProdTot!X3)/ValProdTot!X3*100)</f>
        <v>25.8535492388</v>
      </c>
      <c r="Z3">
        <f>IF(ValProdTot!Y3=0,0,(ValProdTot!Z3-ValProdTot!Y3)/ValProdTot!Y3*100)</f>
        <v>-21.548210771459</v>
      </c>
      <c r="AA3">
        <f>IF(ValProdTot!Z3=0,0,(ValProdTot!AA3-ValProdTot!Z3)/ValProdTot!Z3*100)</f>
        <v>24.0947228968867</v>
      </c>
      <c r="AB3">
        <f>IF(ValProdTot!AA3=0,0,(ValProdTot!AB3-ValProdTot!AA3)/ValProdTot!AA3*100)</f>
        <v>4.33897266333546</v>
      </c>
      <c r="AC3">
        <f>IF(ValProdTot!AB3=0,0,(ValProdTot!AC3-ValProdTot!AB3)/ValProdTot!AB3*100)</f>
        <v>-6.72925706273566</v>
      </c>
      <c r="AD3">
        <f>IF(ValProdTot!AC3=0,0,(ValProdTot!AD3-ValProdTot!AC3)/ValProdTot!AC3*100)</f>
        <v>9.88765985109344</v>
      </c>
      <c r="AE3">
        <f>IF(ValProdTot!AD3=0,0,(ValProdTot!AE3-ValProdTot!AD3)/ValProdTot!AD3*100)</f>
        <v>-2.74713339588022</v>
      </c>
      <c r="AF3">
        <f>IF(ValProdTot!AE3=0,0,(ValProdTot!AF3-ValProdTot!AE3)/ValProdTot!AE3*100)</f>
        <v>-1.51739082912364</v>
      </c>
      <c r="AG3">
        <f>IF(ValProdTot!AF3=0,0,(ValProdTot!AG3-ValProdTot!AF3)/ValProdTot!AF3*100)</f>
        <v>-10.1493963345783</v>
      </c>
      <c r="AH3">
        <f>IF(ValProdTot!AG3=0,0,(ValProdTot!AH3-ValProdTot!AG3)/ValProdTot!AG3*100)</f>
        <v>7.00372178452318</v>
      </c>
      <c r="AI3">
        <f>IF(ValProdTot!AH3=0,0,(ValProdTot!AI3-ValProdTot!AH3)/ValProdTot!AH3*100)</f>
        <v>3.3291173547746</v>
      </c>
      <c r="AJ3">
        <f>IF(ValProdTot!AI3=0,0,(ValProdTot!AJ3-ValProdTot!AI3)/ValProdTot!AI3*100)</f>
        <v>7.11888281724347</v>
      </c>
      <c r="AK3">
        <f>IF(ValProdTot!AJ3=0,0,(ValProdTot!AK3-ValProdTot!AJ3)/ValProdTot!AJ3*100)</f>
        <v>6.83532020441571</v>
      </c>
      <c r="AL3">
        <f>IF(ValProdTot!AK3=0,0,(ValProdTot!AL3-ValProdTot!AK3)/ValProdTot!AK3*100)</f>
        <v>-3.11793043441353</v>
      </c>
      <c r="AM3">
        <f>IF(ValProdTot!AL3=0,0,(ValProdTot!AM3-ValProdTot!AL3)/ValProdTot!AL3*100)</f>
        <v>-0.290021423032608</v>
      </c>
      <c r="AN3">
        <f>IF(ValProdTot!AM3=0,0,(ValProdTot!AN3-ValProdTot!AM3)/ValProdTot!AM3*100)</f>
        <v>-6.92408072162638</v>
      </c>
      <c r="AO3">
        <f>IF(ValProdTot!AN3=0,0,(ValProdTot!AO3-ValProdTot!AN3)/ValProdTot!AN3*100)</f>
        <v>17.8362711128315</v>
      </c>
      <c r="AP3">
        <f>IF(ValProdTot!AO3=0,0,(ValProdTot!AP3-ValProdTot!AO3)/ValProdTot!AO3*100)</f>
        <v>-6.50583682527982</v>
      </c>
      <c r="AQ3">
        <f>IF(ValProdTot!AP3=0,0,(ValProdTot!AQ3-ValProdTot!AP3)/ValProdTot!AP3*100)</f>
        <v>-6.85185661276362</v>
      </c>
      <c r="AR3">
        <f>IF(ValProdTot!AQ3=0,0,(ValProdTot!AR3-ValProdTot!AQ3)/ValProdTot!AQ3*100)</f>
        <v>-5.09266712973398</v>
      </c>
      <c r="AS3">
        <f>IF(ValProdTot!AR3=0,0,(ValProdTot!AS3-ValProdTot!AR3)/ValProdTot!AR3*100)</f>
        <v>-10.424583171772</v>
      </c>
      <c r="AT3">
        <f>IF(ValProdTot!AS3=0,0,(ValProdTot!AT3-ValProdTot!AS3)/ValProdTot!AS3*100)</f>
        <v>9.75910655152263</v>
      </c>
      <c r="AU3">
        <f>IF(ValProdTot!AT3=0,0,(ValProdTot!AU3-ValProdTot!AT3)/ValProdTot!AT3*100)</f>
        <v>8.72426644581164</v>
      </c>
      <c r="AV3">
        <f>IF(ValProdTot!AU3=0,0,(ValProdTot!AV3-ValProdTot!AU3)/ValProdTot!AU3*100)</f>
        <v>-6.36060667890907</v>
      </c>
      <c r="AW3">
        <f>IF(ValProdTot!AV3=0,0,(ValProdTot!AW3-ValProdTot!AV3)/ValProdTot!AV3*100)</f>
        <v>2.26228349240014</v>
      </c>
      <c r="AX3">
        <f>IF(ValProdTot!AW3=0,0,(ValProdTot!AX3-ValProdTot!AW3)/ValProdTot!AW3*100)</f>
        <v>8.22343966778573</v>
      </c>
      <c r="AY3">
        <f>IF(ValProdTot!AX3=0,0,(ValProdTot!AY3-ValProdTot!AX3)/ValProdTot!AX3*100)</f>
        <v>2.28171651586482</v>
      </c>
      <c r="AZ3">
        <f>IF(ValProdTot!AY3=0,0,(ValProdTot!AZ3-ValProdTot!AY3)/ValProdTot!AY3*100)</f>
        <v>-0.861099109812594</v>
      </c>
      <c r="BA3">
        <f>IF(ValProdTot!AZ3=0,0,(ValProdTot!BA3-ValProdTot!AZ3)/ValProdTot!AZ3*100)</f>
        <v>3.38370196498071</v>
      </c>
      <c r="BB3">
        <f>IF(ValProdTot!BA3=0,0,(ValProdTot!BB3-ValProdTot!BA3)/ValProdTot!BA3*100)</f>
        <v>11.8451585976628</v>
      </c>
      <c r="BC3">
        <f>IF(ValProdTot!BB3=0,0,(ValProdTot!BC3-ValProdTot!BB3)/ValProdTot!BB3*100)</f>
        <v>0.0783637645952512</v>
      </c>
    </row>
    <row r="4" spans="1:55">
      <c r="A4">
        <f>ValProdTot!A4</f>
        <v>2</v>
      </c>
      <c r="B4" t="str">
        <f>ValProdTot!B4</f>
        <v>Burundi</v>
      </c>
      <c r="C4">
        <f>ValProdTot!C4</f>
        <v>29</v>
      </c>
      <c r="D4" t="str">
        <f>ValProdTot!D4</f>
        <v>Burundi</v>
      </c>
      <c r="F4" s="16" t="s">
        <v>231</v>
      </c>
      <c r="H4">
        <f>IF(ValProdTot!G4=0,0,(ValProdTot!H4-ValProdTot!G4)/ValProdTot!G4*100)</f>
        <v>-0.0868603916614024</v>
      </c>
      <c r="I4">
        <f>IF(ValProdTot!H4=0,0,(ValProdTot!I4-ValProdTot!H4)/ValProdTot!H4*100)</f>
        <v>0.168497589504465</v>
      </c>
      <c r="J4">
        <f>IF(ValProdTot!I4=0,0,(ValProdTot!J4-ValProdTot!I4)/ValProdTot!I4*100)</f>
        <v>9.99706493129414</v>
      </c>
      <c r="K4">
        <f>IF(ValProdTot!J4=0,0,(ValProdTot!K4-ValProdTot!J4)/ValProdTot!J4*100)</f>
        <v>-0.174014337174656</v>
      </c>
      <c r="L4">
        <f>IF(ValProdTot!K4=0,0,(ValProdTot!L4-ValProdTot!K4)/ValProdTot!K4*100)</f>
        <v>0.689366765537697</v>
      </c>
      <c r="M4">
        <f>IF(ValProdTot!L4=0,0,(ValProdTot!M4-ValProdTot!L4)/ValProdTot!L4*100)</f>
        <v>4.57430425617246</v>
      </c>
      <c r="N4">
        <f>IF(ValProdTot!M4=0,0,(ValProdTot!N4-ValProdTot!M4)/ValProdTot!M4*100)</f>
        <v>2.39715136965455</v>
      </c>
      <c r="O4">
        <f>IF(ValProdTot!N4=0,0,(ValProdTot!O4-ValProdTot!N4)/ValProdTot!N4*100)</f>
        <v>-0.565265432172813</v>
      </c>
      <c r="P4">
        <f>IF(ValProdTot!O4=0,0,(ValProdTot!P4-ValProdTot!O4)/ValProdTot!O4*100)</f>
        <v>2.14228458525574</v>
      </c>
      <c r="Q4">
        <f>IF(ValProdTot!P4=0,0,(ValProdTot!Q4-ValProdTot!P4)/ValProdTot!P4*100)</f>
        <v>2.80823823371933</v>
      </c>
      <c r="R4">
        <f>IF(ValProdTot!Q4=0,0,(ValProdTot!R4-ValProdTot!Q4)/ValProdTot!Q4*100)</f>
        <v>-8.88912149112786</v>
      </c>
      <c r="S4">
        <f>IF(ValProdTot!R4=0,0,(ValProdTot!S4-ValProdTot!R4)/ValProdTot!R4*100)</f>
        <v>12.0635667842117</v>
      </c>
      <c r="T4">
        <f>IF(ValProdTot!S4=0,0,(ValProdTot!T4-ValProdTot!S4)/ValProdTot!S4*100)</f>
        <v>-5.65525863416159</v>
      </c>
      <c r="U4">
        <f>IF(ValProdTot!T4=0,0,(ValProdTot!U4-ValProdTot!T4)/ValProdTot!T4*100)</f>
        <v>7.46448637761052</v>
      </c>
      <c r="V4">
        <f>IF(ValProdTot!U4=0,0,(ValProdTot!V4-ValProdTot!U4)/ValProdTot!U4*100)</f>
        <v>2.62266175074294</v>
      </c>
      <c r="W4">
        <f>IF(ValProdTot!V4=0,0,(ValProdTot!W4-ValProdTot!V4)/ValProdTot!V4*100)</f>
        <v>1.78902935334681</v>
      </c>
      <c r="X4">
        <f>IF(ValProdTot!W4=0,0,(ValProdTot!X4-ValProdTot!W4)/ValProdTot!W4*100)</f>
        <v>-5.9923647902088</v>
      </c>
      <c r="Y4">
        <f>IF(ValProdTot!X4=0,0,(ValProdTot!Y4-ValProdTot!X4)/ValProdTot!X4*100)</f>
        <v>1.52505446623094</v>
      </c>
      <c r="Z4">
        <f>IF(ValProdTot!Y4=0,0,(ValProdTot!Z4-ValProdTot!Y4)/ValProdTot!Y4*100)</f>
        <v>-2.51858356730282</v>
      </c>
      <c r="AA4">
        <f>IF(ValProdTot!Z4=0,0,(ValProdTot!AA4-ValProdTot!Z4)/ValProdTot!Z4*100)</f>
        <v>9.3557420125941</v>
      </c>
      <c r="AB4">
        <f>IF(ValProdTot!AA4=0,0,(ValProdTot!AB4-ValProdTot!AA4)/ValProdTot!AA4*100)</f>
        <v>-4.41428312858807</v>
      </c>
      <c r="AC4">
        <f>IF(ValProdTot!AB4=0,0,(ValProdTot!AC4-ValProdTot!AB4)/ValProdTot!AB4*100)</f>
        <v>0.180011118690811</v>
      </c>
      <c r="AD4">
        <f>IF(ValProdTot!AC4=0,0,(ValProdTot!AD4-ValProdTot!AC4)/ValProdTot!AC4*100)</f>
        <v>-1.05461995999132</v>
      </c>
      <c r="AE4">
        <f>IF(ValProdTot!AD4=0,0,(ValProdTot!AE4-ValProdTot!AD4)/ValProdTot!AD4*100)</f>
        <v>13.455757105228</v>
      </c>
      <c r="AF4">
        <f>IF(ValProdTot!AE4=0,0,(ValProdTot!AF4-ValProdTot!AE4)/ValProdTot!AE4*100)</f>
        <v>4.96039391299937</v>
      </c>
      <c r="AG4">
        <f>IF(ValProdTot!AF4=0,0,(ValProdTot!AG4-ValProdTot!AF4)/ValProdTot!AF4*100)</f>
        <v>3.23191668114888</v>
      </c>
      <c r="AH4">
        <f>IF(ValProdTot!AG4=0,0,(ValProdTot!AH4-ValProdTot!AG4)/ValProdTot!AG4*100)</f>
        <v>2.31032208836461</v>
      </c>
      <c r="AI4">
        <f>IF(ValProdTot!AH4=0,0,(ValProdTot!AI4-ValProdTot!AH4)/ValProdTot!AH4*100)</f>
        <v>-5.7222472662765</v>
      </c>
      <c r="AJ4">
        <f>IF(ValProdTot!AI4=0,0,(ValProdTot!AJ4-ValProdTot!AI4)/ValProdTot!AI4*100)</f>
        <v>8.46621990752933</v>
      </c>
      <c r="AK4">
        <f>IF(ValProdTot!AJ4=0,0,(ValProdTot!AK4-ValProdTot!AJ4)/ValProdTot!AJ4*100)</f>
        <v>2.72287738768297</v>
      </c>
      <c r="AL4">
        <f>IF(ValProdTot!AK4=0,0,(ValProdTot!AL4-ValProdTot!AK4)/ValProdTot!AK4*100)</f>
        <v>2.86805625071833</v>
      </c>
      <c r="AM4">
        <f>IF(ValProdTot!AL4=0,0,(ValProdTot!AM4-ValProdTot!AL4)/ValProdTot!AL4*100)</f>
        <v>-3.09345510606608</v>
      </c>
      <c r="AN4">
        <f>IF(ValProdTot!AM4=0,0,(ValProdTot!AN4-ValProdTot!AM4)/ValProdTot!AM4*100)</f>
        <v>-11.9888981352772</v>
      </c>
      <c r="AO4">
        <f>IF(ValProdTot!AN4=0,0,(ValProdTot!AO4-ValProdTot!AN4)/ValProdTot!AN4*100)</f>
        <v>2.81061322374294</v>
      </c>
      <c r="AP4">
        <f>IF(ValProdTot!AO4=0,0,(ValProdTot!AP4-ValProdTot!AO4)/ValProdTot!AO4*100)</f>
        <v>1.38363823383435</v>
      </c>
      <c r="AQ4">
        <f>IF(ValProdTot!AP4=0,0,(ValProdTot!AQ4-ValProdTot!AP4)/ValProdTot!AP4*100)</f>
        <v>-0.436539147638817</v>
      </c>
      <c r="AR4">
        <f>IF(ValProdTot!AQ4=0,0,(ValProdTot!AR4-ValProdTot!AQ4)/ValProdTot!AQ4*100)</f>
        <v>-6.06219784448401</v>
      </c>
      <c r="AS4">
        <f>IF(ValProdTot!AR4=0,0,(ValProdTot!AS4-ValProdTot!AR4)/ValProdTot!AR4*100)</f>
        <v>3.10912722279839</v>
      </c>
      <c r="AT4">
        <f>IF(ValProdTot!AS4=0,0,(ValProdTot!AT4-ValProdTot!AS4)/ValProdTot!AS4*100)</f>
        <v>-4.27165915012449</v>
      </c>
      <c r="AU4">
        <f>IF(ValProdTot!AT4=0,0,(ValProdTot!AU4-ValProdTot!AT4)/ValProdTot!AT4*100)</f>
        <v>7.92521854077781</v>
      </c>
      <c r="AV4">
        <f>IF(ValProdTot!AU4=0,0,(ValProdTot!AV4-ValProdTot!AU4)/ValProdTot!AU4*100)</f>
        <v>4.3706090958476</v>
      </c>
      <c r="AW4">
        <f>IF(ValProdTot!AV4=0,0,(ValProdTot!AW4-ValProdTot!AV4)/ValProdTot!AV4*100)</f>
        <v>-0.290361914341773</v>
      </c>
      <c r="AX4">
        <f>IF(ValProdTot!AW4=0,0,(ValProdTot!AX4-ValProdTot!AW4)/ValProdTot!AW4*100)</f>
        <v>1.81704076904579</v>
      </c>
      <c r="AY4">
        <f>IF(ValProdTot!AX4=0,0,(ValProdTot!AY4-ValProdTot!AX4)/ValProdTot!AX4*100)</f>
        <v>1.00233301650393</v>
      </c>
      <c r="AZ4">
        <f>IF(ValProdTot!AY4=0,0,(ValProdTot!AZ4-ValProdTot!AY4)/ValProdTot!AY4*100)</f>
        <v>2.35397001929639</v>
      </c>
      <c r="BA4">
        <f>IF(ValProdTot!AZ4=0,0,(ValProdTot!BA4-ValProdTot!AZ4)/ValProdTot!AZ4*100)</f>
        <v>-0.540039042547461</v>
      </c>
      <c r="BB4">
        <f>IF(ValProdTot!BA4=0,0,(ValProdTot!BB4-ValProdTot!BA4)/ValProdTot!BA4*100)</f>
        <v>-1.44720759618249</v>
      </c>
      <c r="BC4">
        <f>IF(ValProdTot!BB4=0,0,(ValProdTot!BC4-ValProdTot!BB4)/ValProdTot!BB4*100)</f>
        <v>-32.4176188581282</v>
      </c>
    </row>
    <row r="5" spans="1:55">
      <c r="A5">
        <f>ValProdTot!A5</f>
        <v>1</v>
      </c>
      <c r="B5" t="str">
        <f>ValProdTot!B5</f>
        <v>Cameroon</v>
      </c>
      <c r="C5">
        <f>ValProdTot!C5</f>
        <v>32</v>
      </c>
      <c r="D5" t="str">
        <f>ValProdTot!D5</f>
        <v>Cameroon</v>
      </c>
      <c r="F5" s="16" t="s">
        <v>231</v>
      </c>
      <c r="H5">
        <f>IF(ValProdTot!G5=0,0,(ValProdTot!H5-ValProdTot!G5)/ValProdTot!G5*100)</f>
        <v>6.49089721684787</v>
      </c>
      <c r="I5">
        <f>IF(ValProdTot!H5=0,0,(ValProdTot!I5-ValProdTot!H5)/ValProdTot!H5*100)</f>
        <v>9.23430620480625</v>
      </c>
      <c r="J5">
        <f>IF(ValProdTot!I5=0,0,(ValProdTot!J5-ValProdTot!I5)/ValProdTot!I5*100)</f>
        <v>1.61595318027469</v>
      </c>
      <c r="K5">
        <f>IF(ValProdTot!J5=0,0,(ValProdTot!K5-ValProdTot!J5)/ValProdTot!J5*100)</f>
        <v>-4.74111590246778</v>
      </c>
      <c r="L5">
        <f>IF(ValProdTot!K5=0,0,(ValProdTot!L5-ValProdTot!K5)/ValProdTot!K5*100)</f>
        <v>4.03588539475291</v>
      </c>
      <c r="M5">
        <f>IF(ValProdTot!L5=0,0,(ValProdTot!M5-ValProdTot!L5)/ValProdTot!L5*100)</f>
        <v>10.7457977072315</v>
      </c>
      <c r="N5">
        <f>IF(ValProdTot!M5=0,0,(ValProdTot!N5-ValProdTot!M5)/ValProdTot!M5*100)</f>
        <v>4.89365394870039</v>
      </c>
      <c r="O5">
        <f>IF(ValProdTot!N5=0,0,(ValProdTot!O5-ValProdTot!N5)/ValProdTot!N5*100)</f>
        <v>-0.432821025773103</v>
      </c>
      <c r="P5">
        <f>IF(ValProdTot!O5=0,0,(ValProdTot!P5-ValProdTot!O5)/ValProdTot!O5*100)</f>
        <v>9.33749412538772</v>
      </c>
      <c r="Q5">
        <f>IF(ValProdTot!P5=0,0,(ValProdTot!Q5-ValProdTot!P5)/ValProdTot!P5*100)</f>
        <v>2.60960405817674</v>
      </c>
      <c r="R5">
        <f>IF(ValProdTot!Q5=0,0,(ValProdTot!R5-ValProdTot!Q5)/ValProdTot!Q5*100)</f>
        <v>4.65336056305743</v>
      </c>
      <c r="S5">
        <f>IF(ValProdTot!R5=0,0,(ValProdTot!S5-ValProdTot!R5)/ValProdTot!R5*100)</f>
        <v>1.78375522359383</v>
      </c>
      <c r="T5">
        <f>IF(ValProdTot!S5=0,0,(ValProdTot!T5-ValProdTot!S5)/ValProdTot!S5*100)</f>
        <v>8.20108766439079</v>
      </c>
      <c r="U5">
        <f>IF(ValProdTot!T5=0,0,(ValProdTot!U5-ValProdTot!T5)/ValProdTot!T5*100)</f>
        <v>-0.0940908284703262</v>
      </c>
      <c r="V5">
        <f>IF(ValProdTot!U5=0,0,(ValProdTot!V5-ValProdTot!U5)/ValProdTot!U5*100)</f>
        <v>-4.05972769451868</v>
      </c>
      <c r="W5">
        <f>IF(ValProdTot!V5=0,0,(ValProdTot!W5-ValProdTot!V5)/ValProdTot!V5*100)</f>
        <v>2.1788550408888</v>
      </c>
      <c r="X5">
        <f>IF(ValProdTot!W5=0,0,(ValProdTot!X5-ValProdTot!W5)/ValProdTot!W5*100)</f>
        <v>-0.620307761001898</v>
      </c>
      <c r="Y5">
        <f>IF(ValProdTot!X5=0,0,(ValProdTot!Y5-ValProdTot!X5)/ValProdTot!X5*100)</f>
        <v>2.59673529037466</v>
      </c>
      <c r="Z5">
        <f>IF(ValProdTot!Y5=0,0,(ValProdTot!Z5-ValProdTot!Y5)/ValProdTot!Y5*100)</f>
        <v>2.33621538581592</v>
      </c>
      <c r="AA5">
        <f>IF(ValProdTot!Z5=0,0,(ValProdTot!AA5-ValProdTot!Z5)/ValProdTot!Z5*100)</f>
        <v>1.73499512887982</v>
      </c>
      <c r="AB5">
        <f>IF(ValProdTot!AA5=0,0,(ValProdTot!AB5-ValProdTot!AA5)/ValProdTot!AA5*100)</f>
        <v>3.55730694686442</v>
      </c>
      <c r="AC5">
        <f>IF(ValProdTot!AB5=0,0,(ValProdTot!AC5-ValProdTot!AB5)/ValProdTot!AB5*100)</f>
        <v>-1.05953282466827</v>
      </c>
      <c r="AD5">
        <f>IF(ValProdTot!AC5=0,0,(ValProdTot!AD5-ValProdTot!AC5)/ValProdTot!AC5*100)</f>
        <v>3.00213018475067</v>
      </c>
      <c r="AE5">
        <f>IF(ValProdTot!AD5=0,0,(ValProdTot!AE5-ValProdTot!AD5)/ValProdTot!AD5*100)</f>
        <v>5.60591236395977</v>
      </c>
      <c r="AF5">
        <f>IF(ValProdTot!AE5=0,0,(ValProdTot!AF5-ValProdTot!AE5)/ValProdTot!AE5*100)</f>
        <v>7.70644126456441</v>
      </c>
      <c r="AG5">
        <f>IF(ValProdTot!AF5=0,0,(ValProdTot!AG5-ValProdTot!AF5)/ValProdTot!AF5*100)</f>
        <v>-10.1316306327674</v>
      </c>
      <c r="AH5">
        <f>IF(ValProdTot!AG5=0,0,(ValProdTot!AH5-ValProdTot!AG5)/ValProdTot!AG5*100)</f>
        <v>6.4346630385638</v>
      </c>
      <c r="AI5">
        <f>IF(ValProdTot!AH5=0,0,(ValProdTot!AI5-ValProdTot!AH5)/ValProdTot!AH5*100)</f>
        <v>2.0185117525271</v>
      </c>
      <c r="AJ5">
        <f>IF(ValProdTot!AI5=0,0,(ValProdTot!AJ5-ValProdTot!AI5)/ValProdTot!AI5*100)</f>
        <v>4.16023417224362</v>
      </c>
      <c r="AK5">
        <f>IF(ValProdTot!AJ5=0,0,(ValProdTot!AK5-ValProdTot!AJ5)/ValProdTot!AJ5*100)</f>
        <v>2.54530767777865</v>
      </c>
      <c r="AL5">
        <f>IF(ValProdTot!AK5=0,0,(ValProdTot!AL5-ValProdTot!AK5)/ValProdTot!AK5*100)</f>
        <v>0.0635721371638154</v>
      </c>
      <c r="AM5">
        <f>IF(ValProdTot!AL5=0,0,(ValProdTot!AM5-ValProdTot!AL5)/ValProdTot!AL5*100)</f>
        <v>4.69554129541325</v>
      </c>
      <c r="AN5">
        <f>IF(ValProdTot!AM5=0,0,(ValProdTot!AN5-ValProdTot!AM5)/ValProdTot!AM5*100)</f>
        <v>5.28273850800713</v>
      </c>
      <c r="AO5">
        <f>IF(ValProdTot!AN5=0,0,(ValProdTot!AO5-ValProdTot!AN5)/ValProdTot!AN5*100)</f>
        <v>5.19714714434759</v>
      </c>
      <c r="AP5">
        <f>IF(ValProdTot!AO5=0,0,(ValProdTot!AP5-ValProdTot!AO5)/ValProdTot!AO5*100)</f>
        <v>4.78865576799854</v>
      </c>
      <c r="AQ5">
        <f>IF(ValProdTot!AP5=0,0,(ValProdTot!AQ5-ValProdTot!AP5)/ValProdTot!AP5*100)</f>
        <v>-3.83980120942211</v>
      </c>
      <c r="AR5">
        <f>IF(ValProdTot!AQ5=0,0,(ValProdTot!AR5-ValProdTot!AQ5)/ValProdTot!AQ5*100)</f>
        <v>6.34712148169731</v>
      </c>
      <c r="AS5">
        <f>IF(ValProdTot!AR5=0,0,(ValProdTot!AS5-ValProdTot!AR5)/ValProdTot!AR5*100)</f>
        <v>5.05898875596503</v>
      </c>
      <c r="AT5">
        <f>IF(ValProdTot!AS5=0,0,(ValProdTot!AT5-ValProdTot!AS5)/ValProdTot!AS5*100)</f>
        <v>1.87298783090096</v>
      </c>
      <c r="AU5">
        <f>IF(ValProdTot!AT5=0,0,(ValProdTot!AU5-ValProdTot!AT5)/ValProdTot!AT5*100)</f>
        <v>1.71982734872521</v>
      </c>
      <c r="AV5">
        <f>IF(ValProdTot!AU5=0,0,(ValProdTot!AV5-ValProdTot!AU5)/ValProdTot!AU5*100)</f>
        <v>1.61217823067287</v>
      </c>
      <c r="AW5">
        <f>IF(ValProdTot!AV5=0,0,(ValProdTot!AW5-ValProdTot!AV5)/ValProdTot!AV5*100)</f>
        <v>2.38019165694557</v>
      </c>
      <c r="AX5">
        <f>IF(ValProdTot!AW5=0,0,(ValProdTot!AX5-ValProdTot!AW5)/ValProdTot!AW5*100)</f>
        <v>3.81850315869878</v>
      </c>
      <c r="AY5">
        <f>IF(ValProdTot!AX5=0,0,(ValProdTot!AY5-ValProdTot!AX5)/ValProdTot!AX5*100)</f>
        <v>7.76107892265525</v>
      </c>
      <c r="AZ5">
        <f>IF(ValProdTot!AY5=0,0,(ValProdTot!AZ5-ValProdTot!AY5)/ValProdTot!AY5*100)</f>
        <v>4.01506831822245</v>
      </c>
      <c r="BA5">
        <f>IF(ValProdTot!AZ5=0,0,(ValProdTot!BA5-ValProdTot!AZ5)/ValProdTot!AZ5*100)</f>
        <v>0.438528645545595</v>
      </c>
      <c r="BB5">
        <f>IF(ValProdTot!BA5=0,0,(ValProdTot!BB5-ValProdTot!BA5)/ValProdTot!BA5*100)</f>
        <v>2.78219851457811</v>
      </c>
      <c r="BC5">
        <f>IF(ValProdTot!BB5=0,0,(ValProdTot!BC5-ValProdTot!BB5)/ValProdTot!BB5*100)</f>
        <v>2.57205452517746</v>
      </c>
    </row>
    <row r="6" spans="1:55">
      <c r="A6">
        <f>ValProdTot!A6</f>
        <v>1</v>
      </c>
      <c r="B6" t="str">
        <f>ValProdTot!B6</f>
        <v>Cape Verde</v>
      </c>
      <c r="C6">
        <f>ValProdTot!C6</f>
        <v>35</v>
      </c>
      <c r="D6" t="str">
        <f>ValProdTot!D6</f>
        <v>Cape Verde</v>
      </c>
      <c r="F6" s="16" t="s">
        <v>231</v>
      </c>
      <c r="H6">
        <f>IF(ValProdTot!G6=0,0,(ValProdTot!H6-ValProdTot!G6)/ValProdTot!G6*100)</f>
        <v>7.57833913623231</v>
      </c>
      <c r="I6">
        <f>IF(ValProdTot!H6=0,0,(ValProdTot!I6-ValProdTot!H6)/ValProdTot!H6*100)</f>
        <v>4.31758710921361</v>
      </c>
      <c r="J6">
        <f>IF(ValProdTot!I6=0,0,(ValProdTot!J6-ValProdTot!I6)/ValProdTot!I6*100)</f>
        <v>7.24140207274408</v>
      </c>
      <c r="K6">
        <f>IF(ValProdTot!J6=0,0,(ValProdTot!K6-ValProdTot!J6)/ValProdTot!J6*100)</f>
        <v>9.21457589560507</v>
      </c>
      <c r="L6">
        <f>IF(ValProdTot!K6=0,0,(ValProdTot!L6-ValProdTot!K6)/ValProdTot!K6*100)</f>
        <v>3.29707490277856</v>
      </c>
      <c r="M6">
        <f>IF(ValProdTot!L6=0,0,(ValProdTot!M6-ValProdTot!L6)/ValProdTot!L6*100)</f>
        <v>-2.16062854648625</v>
      </c>
      <c r="N6">
        <f>IF(ValProdTot!M6=0,0,(ValProdTot!N6-ValProdTot!M6)/ValProdTot!M6*100)</f>
        <v>-23.4441222395717</v>
      </c>
      <c r="O6">
        <f>IF(ValProdTot!N6=0,0,(ValProdTot!O6-ValProdTot!N6)/ValProdTot!N6*100)</f>
        <v>0.837703962703963</v>
      </c>
      <c r="P6">
        <f>IF(ValProdTot!O6=0,0,(ValProdTot!P6-ValProdTot!O6)/ValProdTot!O6*100)</f>
        <v>-13.4725131835585</v>
      </c>
      <c r="Q6">
        <f>IF(ValProdTot!P6=0,0,(ValProdTot!Q6-ValProdTot!P6)/ValProdTot!P6*100)</f>
        <v>-10.1769911504425</v>
      </c>
      <c r="R6">
        <f>IF(ValProdTot!Q6=0,0,(ValProdTot!R6-ValProdTot!Q6)/ValProdTot!Q6*100)</f>
        <v>-3.81076308207082</v>
      </c>
      <c r="S6">
        <f>IF(ValProdTot!R6=0,0,(ValProdTot!S6-ValProdTot!R6)/ValProdTot!R6*100)</f>
        <v>-2.10648371823365</v>
      </c>
      <c r="T6">
        <f>IF(ValProdTot!S6=0,0,(ValProdTot!T6-ValProdTot!S6)/ValProdTot!S6*100)</f>
        <v>-1.88530253676833</v>
      </c>
      <c r="U6">
        <f>IF(ValProdTot!T6=0,0,(ValProdTot!U6-ValProdTot!T6)/ValProdTot!T6*100)</f>
        <v>3.21931589537223</v>
      </c>
      <c r="V6">
        <f>IF(ValProdTot!U6=0,0,(ValProdTot!V6-ValProdTot!U6)/ValProdTot!U6*100)</f>
        <v>11.8323586744639</v>
      </c>
      <c r="W6">
        <f>IF(ValProdTot!V6=0,0,(ValProdTot!W6-ValProdTot!V6)/ValProdTot!V6*100)</f>
        <v>2.18755447097786</v>
      </c>
      <c r="X6">
        <f>IF(ValProdTot!W6=0,0,(ValProdTot!X6-ValProdTot!W6)/ValProdTot!W6*100)</f>
        <v>13.5522388059701</v>
      </c>
      <c r="Y6">
        <f>IF(ValProdTot!X6=0,0,(ValProdTot!Y6-ValProdTot!X6)/ValProdTot!X6*100)</f>
        <v>10.3800510740574</v>
      </c>
      <c r="Z6">
        <f>IF(ValProdTot!Y6=0,0,(ValProdTot!Z6-ValProdTot!Y6)/ValProdTot!Y6*100)</f>
        <v>25.2109417528579</v>
      </c>
      <c r="AA6">
        <f>IF(ValProdTot!Z6=0,0,(ValProdTot!AA6-ValProdTot!Z6)/ValProdTot!Z6*100)</f>
        <v>-25.7540351067877</v>
      </c>
      <c r="AB6">
        <f>IF(ValProdTot!AA6=0,0,(ValProdTot!AB6-ValProdTot!AA6)/ValProdTot!AA6*100)</f>
        <v>11.1111111111111</v>
      </c>
      <c r="AC6">
        <f>IF(ValProdTot!AB6=0,0,(ValProdTot!AC6-ValProdTot!AB6)/ValProdTot!AB6*100)</f>
        <v>-12.2793148880105</v>
      </c>
      <c r="AD6">
        <f>IF(ValProdTot!AC6=0,0,(ValProdTot!AD6-ValProdTot!AC6)/ValProdTot!AC6*100)</f>
        <v>18.7443676779814</v>
      </c>
      <c r="AE6">
        <f>IF(ValProdTot!AD6=0,0,(ValProdTot!AE6-ValProdTot!AD6)/ValProdTot!AD6*100)</f>
        <v>4.37642296989628</v>
      </c>
      <c r="AF6">
        <f>IF(ValProdTot!AE6=0,0,(ValProdTot!AF6-ValProdTot!AE6)/ValProdTot!AE6*100)</f>
        <v>28.702132816287</v>
      </c>
      <c r="AG6">
        <f>IF(ValProdTot!AF6=0,0,(ValProdTot!AG6-ValProdTot!AF6)/ValProdTot!AF6*100)</f>
        <v>40.9020290946754</v>
      </c>
      <c r="AH6">
        <f>IF(ValProdTot!AG6=0,0,(ValProdTot!AH6-ValProdTot!AG6)/ValProdTot!AG6*100)</f>
        <v>2.00808580306726</v>
      </c>
      <c r="AI6">
        <f>IF(ValProdTot!AH6=0,0,(ValProdTot!AI6-ValProdTot!AH6)/ValProdTot!AH6*100)</f>
        <v>-0.684572551588601</v>
      </c>
      <c r="AJ6">
        <f>IF(ValProdTot!AI6=0,0,(ValProdTot!AJ6-ValProdTot!AI6)/ValProdTot!AI6*100)</f>
        <v>-5.77157745456944</v>
      </c>
      <c r="AK6">
        <f>IF(ValProdTot!AJ6=0,0,(ValProdTot!AK6-ValProdTot!AJ6)/ValProdTot!AJ6*100)</f>
        <v>-7.91011865177978</v>
      </c>
      <c r="AL6">
        <f>IF(ValProdTot!AK6=0,0,(ValProdTot!AL6-ValProdTot!AK6)/ValProdTot!AK6*100)</f>
        <v>18.0836912318042</v>
      </c>
      <c r="AM6">
        <f>IF(ValProdTot!AL6=0,0,(ValProdTot!AM6-ValProdTot!AL6)/ValProdTot!AL6*100)</f>
        <v>1.71553638675207</v>
      </c>
      <c r="AN6">
        <f>IF(ValProdTot!AM6=0,0,(ValProdTot!AN6-ValProdTot!AM6)/ValProdTot!AM6*100)</f>
        <v>-15.429403202329</v>
      </c>
      <c r="AO6">
        <f>IF(ValProdTot!AN6=0,0,(ValProdTot!AO6-ValProdTot!AN6)/ValProdTot!AN6*100)</f>
        <v>20.7812616927337</v>
      </c>
      <c r="AP6">
        <f>IF(ValProdTot!AO6=0,0,(ValProdTot!AP6-ValProdTot!AO6)/ValProdTot!AO6*100)</f>
        <v>-12.7881040892193</v>
      </c>
      <c r="AQ6">
        <f>IF(ValProdTot!AP6=0,0,(ValProdTot!AQ6-ValProdTot!AP6)/ValProdTot!AP6*100)</f>
        <v>6.85208866155158</v>
      </c>
      <c r="AR6">
        <f>IF(ValProdTot!AQ6=0,0,(ValProdTot!AR6-ValProdTot!AQ6)/ValProdTot!AQ6*100)</f>
        <v>12.3167447890695</v>
      </c>
      <c r="AS6">
        <f>IF(ValProdTot!AR6=0,0,(ValProdTot!AS6-ValProdTot!AR6)/ValProdTot!AR6*100)</f>
        <v>17.9601018173208</v>
      </c>
      <c r="AT6">
        <f>IF(ValProdTot!AS6=0,0,(ValProdTot!AT6-ValProdTot!AS6)/ValProdTot!AS6*100)</f>
        <v>-7.15611983740653</v>
      </c>
      <c r="AU6">
        <f>IF(ValProdTot!AT6=0,0,(ValProdTot!AU6-ValProdTot!AT6)/ValProdTot!AT6*100)</f>
        <v>5.40781579374088</v>
      </c>
      <c r="AV6">
        <f>IF(ValProdTot!AU6=0,0,(ValProdTot!AV6-ValProdTot!AU6)/ValProdTot!AU6*100)</f>
        <v>-3.88431659103146</v>
      </c>
      <c r="AW6">
        <f>IF(ValProdTot!AV6=0,0,(ValProdTot!AW6-ValProdTot!AV6)/ValProdTot!AV6*100)</f>
        <v>3.22503201024328</v>
      </c>
      <c r="AX6">
        <f>IF(ValProdTot!AW6=0,0,(ValProdTot!AX6-ValProdTot!AW6)/ValProdTot!AW6*100)</f>
        <v>4.43703646277489</v>
      </c>
      <c r="AY6">
        <f>IF(ValProdTot!AX6=0,0,(ValProdTot!AY6-ValProdTot!AX6)/ValProdTot!AX6*100)</f>
        <v>-3.36269609541248</v>
      </c>
      <c r="AZ6">
        <f>IF(ValProdTot!AY6=0,0,(ValProdTot!AZ6-ValProdTot!AY6)/ValProdTot!AY6*100)</f>
        <v>5.45384713865062</v>
      </c>
      <c r="BA6">
        <f>IF(ValProdTot!AZ6=0,0,(ValProdTot!BA6-ValProdTot!AZ6)/ValProdTot!AZ6*100)</f>
        <v>4.18599004491927</v>
      </c>
      <c r="BB6">
        <f>IF(ValProdTot!BA6=0,0,(ValProdTot!BB6-ValProdTot!BA6)/ValProdTot!BA6*100)</f>
        <v>10.6877345079121</v>
      </c>
      <c r="BC6">
        <f>IF(ValProdTot!BB6=0,0,(ValProdTot!BC6-ValProdTot!BB6)/ValProdTot!BB6*100)</f>
        <v>-0.492683440362143</v>
      </c>
    </row>
    <row r="7" spans="1:55">
      <c r="A7">
        <f>ValProdTot!A7</f>
        <v>1</v>
      </c>
      <c r="B7" t="str">
        <f>ValProdTot!B7</f>
        <v>Central African Republic</v>
      </c>
      <c r="C7">
        <f>ValProdTot!C7</f>
        <v>37</v>
      </c>
      <c r="D7" t="str">
        <f>ValProdTot!D7</f>
        <v>Central African Republic</v>
      </c>
      <c r="F7" s="16" t="s">
        <v>231</v>
      </c>
      <c r="H7">
        <f>IF(ValProdTot!G7=0,0,(ValProdTot!H7-ValProdTot!G7)/ValProdTot!G7*100)</f>
        <v>1.5186264179012</v>
      </c>
      <c r="I7">
        <f>IF(ValProdTot!H7=0,0,(ValProdTot!I7-ValProdTot!H7)/ValProdTot!H7*100)</f>
        <v>3.03384023043825</v>
      </c>
      <c r="J7">
        <f>IF(ValProdTot!I7=0,0,(ValProdTot!J7-ValProdTot!I7)/ValProdTot!I7*100)</f>
        <v>-1.79661383260188</v>
      </c>
      <c r="K7">
        <f>IF(ValProdTot!J7=0,0,(ValProdTot!K7-ValProdTot!J7)/ValProdTot!J7*100)</f>
        <v>6.29386019402312</v>
      </c>
      <c r="L7">
        <f>IF(ValProdTot!K7=0,0,(ValProdTot!L7-ValProdTot!K7)/ValProdTot!K7*100)</f>
        <v>0.0874937385206211</v>
      </c>
      <c r="M7">
        <f>IF(ValProdTot!L7=0,0,(ValProdTot!M7-ValProdTot!L7)/ValProdTot!L7*100)</f>
        <v>8.51150437753577</v>
      </c>
      <c r="N7">
        <f>IF(ValProdTot!M7=0,0,(ValProdTot!N7-ValProdTot!M7)/ValProdTot!M7*100)</f>
        <v>2.42050045814859</v>
      </c>
      <c r="O7">
        <f>IF(ValProdTot!N7=0,0,(ValProdTot!O7-ValProdTot!N7)/ValProdTot!N7*100)</f>
        <v>5.15890409313887</v>
      </c>
      <c r="P7">
        <f>IF(ValProdTot!O7=0,0,(ValProdTot!P7-ValProdTot!O7)/ValProdTot!O7*100)</f>
        <v>1.00577255779695</v>
      </c>
      <c r="Q7">
        <f>IF(ValProdTot!P7=0,0,(ValProdTot!Q7-ValProdTot!P7)/ValProdTot!P7*100)</f>
        <v>0.20717861170545</v>
      </c>
      <c r="R7">
        <f>IF(ValProdTot!Q7=0,0,(ValProdTot!R7-ValProdTot!Q7)/ValProdTot!Q7*100)</f>
        <v>4.71576774018853</v>
      </c>
      <c r="S7">
        <f>IF(ValProdTot!R7=0,0,(ValProdTot!S7-ValProdTot!R7)/ValProdTot!R7*100)</f>
        <v>2.63001241740807</v>
      </c>
      <c r="T7">
        <f>IF(ValProdTot!S7=0,0,(ValProdTot!T7-ValProdTot!S7)/ValProdTot!S7*100)</f>
        <v>7.09495901757664</v>
      </c>
      <c r="U7">
        <f>IF(ValProdTot!T7=0,0,(ValProdTot!U7-ValProdTot!T7)/ValProdTot!T7*100)</f>
        <v>0.957970836907242</v>
      </c>
      <c r="V7">
        <f>IF(ValProdTot!U7=0,0,(ValProdTot!V7-ValProdTot!U7)/ValProdTot!U7*100)</f>
        <v>1.68487640760367</v>
      </c>
      <c r="W7">
        <f>IF(ValProdTot!V7=0,0,(ValProdTot!W7-ValProdTot!V7)/ValProdTot!V7*100)</f>
        <v>0.665791358319408</v>
      </c>
      <c r="X7">
        <f>IF(ValProdTot!W7=0,0,(ValProdTot!X7-ValProdTot!W7)/ValProdTot!W7*100)</f>
        <v>-0.360929500176671</v>
      </c>
      <c r="Y7">
        <f>IF(ValProdTot!X7=0,0,(ValProdTot!Y7-ValProdTot!X7)/ValProdTot!X7*100)</f>
        <v>3.12708994280845</v>
      </c>
      <c r="Z7">
        <f>IF(ValProdTot!Y7=0,0,(ValProdTot!Z7-ValProdTot!Y7)/ValProdTot!Y7*100)</f>
        <v>2.04151338776754</v>
      </c>
      <c r="AA7">
        <f>IF(ValProdTot!Z7=0,0,(ValProdTot!AA7-ValProdTot!Z7)/ValProdTot!Z7*100)</f>
        <v>2.24085834735566</v>
      </c>
      <c r="AB7">
        <f>IF(ValProdTot!AA7=0,0,(ValProdTot!AB7-ValProdTot!AA7)/ValProdTot!AA7*100)</f>
        <v>4.43237623324338</v>
      </c>
      <c r="AC7">
        <f>IF(ValProdTot!AB7=0,0,(ValProdTot!AC7-ValProdTot!AB7)/ValProdTot!AB7*100)</f>
        <v>-0.346115311048365</v>
      </c>
      <c r="AD7">
        <f>IF(ValProdTot!AC7=0,0,(ValProdTot!AD7-ValProdTot!AC7)/ValProdTot!AC7*100)</f>
        <v>-1.53210773217022</v>
      </c>
      <c r="AE7">
        <f>IF(ValProdTot!AD7=0,0,(ValProdTot!AE7-ValProdTot!AD7)/ValProdTot!AD7*100)</f>
        <v>-0.608951873158412</v>
      </c>
      <c r="AF7">
        <f>IF(ValProdTot!AE7=0,0,(ValProdTot!AF7-ValProdTot!AE7)/ValProdTot!AE7*100)</f>
        <v>8.6370685049323</v>
      </c>
      <c r="AG7">
        <f>IF(ValProdTot!AF7=0,0,(ValProdTot!AG7-ValProdTot!AF7)/ValProdTot!AF7*100)</f>
        <v>-0.271890156376824</v>
      </c>
      <c r="AH7">
        <f>IF(ValProdTot!AG7=0,0,(ValProdTot!AH7-ValProdTot!AG7)/ValProdTot!AG7*100)</f>
        <v>7.05674341775552</v>
      </c>
      <c r="AI7">
        <f>IF(ValProdTot!AH7=0,0,(ValProdTot!AI7-ValProdTot!AH7)/ValProdTot!AH7*100)</f>
        <v>1.00328811858199</v>
      </c>
      <c r="AJ7">
        <f>IF(ValProdTot!AI7=0,0,(ValProdTot!AJ7-ValProdTot!AI7)/ValProdTot!AI7*100)</f>
        <v>0.477565897048954</v>
      </c>
      <c r="AK7">
        <f>IF(ValProdTot!AJ7=0,0,(ValProdTot!AK7-ValProdTot!AJ7)/ValProdTot!AJ7*100)</f>
        <v>1.37680865274974</v>
      </c>
      <c r="AL7">
        <f>IF(ValProdTot!AK7=0,0,(ValProdTot!AL7-ValProdTot!AK7)/ValProdTot!AK7*100)</f>
        <v>3.07840710541642</v>
      </c>
      <c r="AM7">
        <f>IF(ValProdTot!AL7=0,0,(ValProdTot!AM7-ValProdTot!AL7)/ValProdTot!AL7*100)</f>
        <v>0.924510112050061</v>
      </c>
      <c r="AN7">
        <f>IF(ValProdTot!AM7=0,0,(ValProdTot!AN7-ValProdTot!AM7)/ValProdTot!AM7*100)</f>
        <v>5.08581325775468</v>
      </c>
      <c r="AO7">
        <f>IF(ValProdTot!AN7=0,0,(ValProdTot!AO7-ValProdTot!AN7)/ValProdTot!AN7*100)</f>
        <v>4.85649119302101</v>
      </c>
      <c r="AP7">
        <f>IF(ValProdTot!AO7=0,0,(ValProdTot!AP7-ValProdTot!AO7)/ValProdTot!AO7*100)</f>
        <v>14.1110869423703</v>
      </c>
      <c r="AQ7">
        <f>IF(ValProdTot!AP7=0,0,(ValProdTot!AQ7-ValProdTot!AP7)/ValProdTot!AP7*100)</f>
        <v>-1.14942528735632</v>
      </c>
      <c r="AR7">
        <f>IF(ValProdTot!AQ7=0,0,(ValProdTot!AR7-ValProdTot!AQ7)/ValProdTot!AQ7*100)</f>
        <v>2.01042725273983</v>
      </c>
      <c r="AS7">
        <f>IF(ValProdTot!AR7=0,0,(ValProdTot!AS7-ValProdTot!AR7)/ValProdTot!AR7*100)</f>
        <v>-2.91391678820635</v>
      </c>
      <c r="AT7">
        <f>IF(ValProdTot!AS7=0,0,(ValProdTot!AT7-ValProdTot!AS7)/ValProdTot!AS7*100)</f>
        <v>10.9490897669309</v>
      </c>
      <c r="AU7">
        <f>IF(ValProdTot!AT7=0,0,(ValProdTot!AU7-ValProdTot!AT7)/ValProdTot!AT7*100)</f>
        <v>2.7349004035099</v>
      </c>
      <c r="AV7">
        <f>IF(ValProdTot!AU7=0,0,(ValProdTot!AV7-ValProdTot!AU7)/ValProdTot!AU7*100)</f>
        <v>0.330673316708229</v>
      </c>
      <c r="AW7">
        <f>IF(ValProdTot!AV7=0,0,(ValProdTot!AW7-ValProdTot!AV7)/ValProdTot!AV7*100)</f>
        <v>-1.81258481927591</v>
      </c>
      <c r="AX7">
        <f>IF(ValProdTot!AW7=0,0,(ValProdTot!AX7-ValProdTot!AW7)/ValProdTot!AW7*100)</f>
        <v>3.28048127563865</v>
      </c>
      <c r="AY7">
        <f>IF(ValProdTot!AX7=0,0,(ValProdTot!AY7-ValProdTot!AX7)/ValProdTot!AX7*100)</f>
        <v>0.646948166939343</v>
      </c>
      <c r="AZ7">
        <f>IF(ValProdTot!AY7=0,0,(ValProdTot!AZ7-ValProdTot!AY7)/ValProdTot!AY7*100)</f>
        <v>2.26638449999026</v>
      </c>
      <c r="BA7">
        <f>IF(ValProdTot!AZ7=0,0,(ValProdTot!BA7-ValProdTot!AZ7)/ValProdTot!AZ7*100)</f>
        <v>4.32837189255093</v>
      </c>
      <c r="BB7">
        <f>IF(ValProdTot!BA7=0,0,(ValProdTot!BB7-ValProdTot!BA7)/ValProdTot!BA7*100)</f>
        <v>3.02443422389099</v>
      </c>
      <c r="BC7">
        <f>IF(ValProdTot!BB7=0,0,(ValProdTot!BC7-ValProdTot!BB7)/ValProdTot!BB7*100)</f>
        <v>2.55978802101623</v>
      </c>
    </row>
    <row r="8" spans="1:55">
      <c r="A8">
        <f>ValProdTot!A8</f>
        <v>1</v>
      </c>
      <c r="B8" t="str">
        <f>ValProdTot!B8</f>
        <v>Chad</v>
      </c>
      <c r="C8">
        <f>ValProdTot!C8</f>
        <v>39</v>
      </c>
      <c r="D8" t="str">
        <f>ValProdTot!D8</f>
        <v>Chad</v>
      </c>
      <c r="F8" s="16" t="s">
        <v>231</v>
      </c>
      <c r="H8">
        <f>IF(ValProdTot!G8=0,0,(ValProdTot!H8-ValProdTot!G8)/ValProdTot!G8*100)</f>
        <v>9.1042209576486</v>
      </c>
      <c r="I8">
        <f>IF(ValProdTot!H8=0,0,(ValProdTot!I8-ValProdTot!H8)/ValProdTot!H8*100)</f>
        <v>6.88216350419046</v>
      </c>
      <c r="J8">
        <f>IF(ValProdTot!I8=0,0,(ValProdTot!J8-ValProdTot!I8)/ValProdTot!I8*100)</f>
        <v>-2.3557240628639</v>
      </c>
      <c r="K8">
        <f>IF(ValProdTot!J8=0,0,(ValProdTot!K8-ValProdTot!J8)/ValProdTot!J8*100)</f>
        <v>-2.73825871157984</v>
      </c>
      <c r="L8">
        <f>IF(ValProdTot!K8=0,0,(ValProdTot!L8-ValProdTot!K8)/ValProdTot!K8*100)</f>
        <v>4.34420010308651</v>
      </c>
      <c r="M8">
        <f>IF(ValProdTot!L8=0,0,(ValProdTot!M8-ValProdTot!L8)/ValProdTot!L8*100)</f>
        <v>-2.71976829273905</v>
      </c>
      <c r="N8">
        <f>IF(ValProdTot!M8=0,0,(ValProdTot!N8-ValProdTot!M8)/ValProdTot!M8*100)</f>
        <v>8.21332601619862</v>
      </c>
      <c r="O8">
        <f>IF(ValProdTot!N8=0,0,(ValProdTot!O8-ValProdTot!N8)/ValProdTot!N8*100)</f>
        <v>-3.95592609270326</v>
      </c>
      <c r="P8">
        <f>IF(ValProdTot!O8=0,0,(ValProdTot!P8-ValProdTot!O8)/ValProdTot!O8*100)</f>
        <v>-4.50425982262751</v>
      </c>
      <c r="Q8">
        <f>IF(ValProdTot!P8=0,0,(ValProdTot!Q8-ValProdTot!P8)/ValProdTot!P8*100)</f>
        <v>0.390861468209139</v>
      </c>
      <c r="R8">
        <f>IF(ValProdTot!Q8=0,0,(ValProdTot!R8-ValProdTot!Q8)/ValProdTot!Q8*100)</f>
        <v>-4.70594566020774</v>
      </c>
      <c r="S8">
        <f>IF(ValProdTot!R8=0,0,(ValProdTot!S8-ValProdTot!R8)/ValProdTot!R8*100)</f>
        <v>-5.53358633460941</v>
      </c>
      <c r="T8">
        <f>IF(ValProdTot!S8=0,0,(ValProdTot!T8-ValProdTot!S8)/ValProdTot!S8*100)</f>
        <v>4.79371012347329</v>
      </c>
      <c r="U8">
        <f>IF(ValProdTot!T8=0,0,(ValProdTot!U8-ValProdTot!T8)/ValProdTot!T8*100)</f>
        <v>8.44706762653657</v>
      </c>
      <c r="V8">
        <f>IF(ValProdTot!U8=0,0,(ValProdTot!V8-ValProdTot!U8)/ValProdTot!U8*100)</f>
        <v>0.372678302356738</v>
      </c>
      <c r="W8">
        <f>IF(ValProdTot!V8=0,0,(ValProdTot!W8-ValProdTot!V8)/ValProdTot!V8*100)</f>
        <v>0.455910889303665</v>
      </c>
      <c r="X8">
        <f>IF(ValProdTot!W8=0,0,(ValProdTot!X8-ValProdTot!W8)/ValProdTot!W8*100)</f>
        <v>5.68652390647607</v>
      </c>
      <c r="Y8">
        <f>IF(ValProdTot!X8=0,0,(ValProdTot!Y8-ValProdTot!X8)/ValProdTot!X8*100)</f>
        <v>-2.8863351296107</v>
      </c>
      <c r="Z8">
        <f>IF(ValProdTot!Y8=0,0,(ValProdTot!Z8-ValProdTot!Y8)/ValProdTot!Y8*100)</f>
        <v>2.51035204424845</v>
      </c>
      <c r="AA8">
        <f>IF(ValProdTot!Z8=0,0,(ValProdTot!AA8-ValProdTot!Z8)/ValProdTot!Z8*100)</f>
        <v>-4.24123906478083</v>
      </c>
      <c r="AB8">
        <f>IF(ValProdTot!AA8=0,0,(ValProdTot!AB8-ValProdTot!AA8)/ValProdTot!AA8*100)</f>
        <v>4.81848265233554</v>
      </c>
      <c r="AC8">
        <f>IF(ValProdTot!AB8=0,0,(ValProdTot!AC8-ValProdTot!AB8)/ValProdTot!AB8*100)</f>
        <v>7.34171146302484</v>
      </c>
      <c r="AD8">
        <f>IF(ValProdTot!AC8=0,0,(ValProdTot!AD8-ValProdTot!AC8)/ValProdTot!AC8*100)</f>
        <v>-18.0545536000693</v>
      </c>
      <c r="AE8">
        <f>IF(ValProdTot!AD8=0,0,(ValProdTot!AE8-ValProdTot!AD8)/ValProdTot!AD8*100)</f>
        <v>18.2693578224102</v>
      </c>
      <c r="AF8">
        <f>IF(ValProdTot!AE8=0,0,(ValProdTot!AF8-ValProdTot!AE8)/ValProdTot!AE8*100)</f>
        <v>0.970602611549473</v>
      </c>
      <c r="AG8">
        <f>IF(ValProdTot!AF8=0,0,(ValProdTot!AG8-ValProdTot!AF8)/ValProdTot!AF8*100)</f>
        <v>2.84536652835408</v>
      </c>
      <c r="AH8">
        <f>IF(ValProdTot!AG8=0,0,(ValProdTot!AH8-ValProdTot!AG8)/ValProdTot!AG8*100)</f>
        <v>12.5755138708827</v>
      </c>
      <c r="AI8">
        <f>IF(ValProdTot!AH8=0,0,(ValProdTot!AI8-ValProdTot!AH8)/ValProdTot!AH8*100)</f>
        <v>0.331151144454532</v>
      </c>
      <c r="AJ8">
        <f>IF(ValProdTot!AI8=0,0,(ValProdTot!AJ8-ValProdTot!AI8)/ValProdTot!AI8*100)</f>
        <v>-0.746560108209542</v>
      </c>
      <c r="AK8">
        <f>IF(ValProdTot!AJ8=0,0,(ValProdTot!AK8-ValProdTot!AJ8)/ValProdTot!AJ8*100)</f>
        <v>16.1456221463515</v>
      </c>
      <c r="AL8">
        <f>IF(ValProdTot!AK8=0,0,(ValProdTot!AL8-ValProdTot!AK8)/ValProdTot!AK8*100)</f>
        <v>-2.87005677727752</v>
      </c>
      <c r="AM8">
        <f>IF(ValProdTot!AL8=0,0,(ValProdTot!AM8-ValProdTot!AL8)/ValProdTot!AL8*100)</f>
        <v>-14.0128160683637</v>
      </c>
      <c r="AN8">
        <f>IF(ValProdTot!AM8=0,0,(ValProdTot!AN8-ValProdTot!AM8)/ValProdTot!AM8*100)</f>
        <v>20.969493252602</v>
      </c>
      <c r="AO8">
        <f>IF(ValProdTot!AN8=0,0,(ValProdTot!AO8-ValProdTot!AN8)/ValProdTot!AN8*100)</f>
        <v>0.718485251526066</v>
      </c>
      <c r="AP8">
        <f>IF(ValProdTot!AO8=0,0,(ValProdTot!AP8-ValProdTot!AO8)/ValProdTot!AO8*100)</f>
        <v>6.59685321818885</v>
      </c>
      <c r="AQ8">
        <f>IF(ValProdTot!AP8=0,0,(ValProdTot!AQ8-ValProdTot!AP8)/ValProdTot!AP8*100)</f>
        <v>12.8214064325564</v>
      </c>
      <c r="AR8">
        <f>IF(ValProdTot!AQ8=0,0,(ValProdTot!AR8-ValProdTot!AQ8)/ValProdTot!AQ8*100)</f>
        <v>7.19583605522443</v>
      </c>
      <c r="AS8">
        <f>IF(ValProdTot!AR8=0,0,(ValProdTot!AS8-ValProdTot!AR8)/ValProdTot!AR8*100)</f>
        <v>-5.90750155303099</v>
      </c>
      <c r="AT8">
        <f>IF(ValProdTot!AS8=0,0,(ValProdTot!AT8-ValProdTot!AS8)/ValProdTot!AS8*100)</f>
        <v>-6.85317798347539</v>
      </c>
      <c r="AU8">
        <f>IF(ValProdTot!AT8=0,0,(ValProdTot!AU8-ValProdTot!AT8)/ValProdTot!AT8*100)</f>
        <v>17.1232322941951</v>
      </c>
      <c r="AV8">
        <f>IF(ValProdTot!AU8=0,0,(ValProdTot!AV8-ValProdTot!AU8)/ValProdTot!AU8*100)</f>
        <v>-0.635998821883514</v>
      </c>
      <c r="AW8">
        <f>IF(ValProdTot!AV8=0,0,(ValProdTot!AW8-ValProdTot!AV8)/ValProdTot!AV8*100)</f>
        <v>3.97411314998873</v>
      </c>
      <c r="AX8">
        <f>IF(ValProdTot!AW8=0,0,(ValProdTot!AX8-ValProdTot!AW8)/ValProdTot!AW8*100)</f>
        <v>0.0760225929643466</v>
      </c>
      <c r="AY8">
        <f>IF(ValProdTot!AX8=0,0,(ValProdTot!AY8-ValProdTot!AX8)/ValProdTot!AX8*100)</f>
        <v>9.56177781470513</v>
      </c>
      <c r="AZ8">
        <f>IF(ValProdTot!AY8=0,0,(ValProdTot!AZ8-ValProdTot!AY8)/ValProdTot!AY8*100)</f>
        <v>-2.78322468115302</v>
      </c>
      <c r="BA8">
        <f>IF(ValProdTot!AZ8=0,0,(ValProdTot!BA8-ValProdTot!AZ8)/ValProdTot!AZ8*100)</f>
        <v>-5.31279535360247</v>
      </c>
      <c r="BB8">
        <f>IF(ValProdTot!BA8=0,0,(ValProdTot!BB8-ValProdTot!BA8)/ValProdTot!BA8*100)</f>
        <v>7.26517636276305</v>
      </c>
      <c r="BC8">
        <f>IF(ValProdTot!BB8=0,0,(ValProdTot!BC8-ValProdTot!BB8)/ValProdTot!BB8*100)</f>
        <v>4.29132073712052</v>
      </c>
    </row>
    <row r="9" spans="1:55">
      <c r="A9">
        <f>ValProdTot!A9</f>
        <v>2</v>
      </c>
      <c r="B9" t="str">
        <f>ValProdTot!B9</f>
        <v>Comoros</v>
      </c>
      <c r="C9">
        <f>ValProdTot!C9</f>
        <v>45</v>
      </c>
      <c r="D9" t="str">
        <f>ValProdTot!D9</f>
        <v>Comoros</v>
      </c>
      <c r="F9" s="16" t="s">
        <v>231</v>
      </c>
      <c r="H9">
        <f>IF(ValProdTot!G9=0,0,(ValProdTot!H9-ValProdTot!G9)/ValProdTot!G9*100)</f>
        <v>0.259300608636151</v>
      </c>
      <c r="I9">
        <f>IF(ValProdTot!H9=0,0,(ValProdTot!I9-ValProdTot!H9)/ValProdTot!H9*100)</f>
        <v>11.0923524551888</v>
      </c>
      <c r="J9">
        <f>IF(ValProdTot!I9=0,0,(ValProdTot!J9-ValProdTot!I9)/ValProdTot!I9*100)</f>
        <v>1.02822776214958</v>
      </c>
      <c r="K9">
        <f>IF(ValProdTot!J9=0,0,(ValProdTot!K9-ValProdTot!J9)/ValProdTot!J9*100)</f>
        <v>1.89150264042247</v>
      </c>
      <c r="L9">
        <f>IF(ValProdTot!K9=0,0,(ValProdTot!L9-ValProdTot!K9)/ValProdTot!K9*100)</f>
        <v>1.80927252167358</v>
      </c>
      <c r="M9">
        <f>IF(ValProdTot!L9=0,0,(ValProdTot!M9-ValProdTot!L9)/ValProdTot!L9*100)</f>
        <v>1.01505615204245</v>
      </c>
      <c r="N9">
        <f>IF(ValProdTot!M9=0,0,(ValProdTot!N9-ValProdTot!M9)/ValProdTot!M9*100)</f>
        <v>1.07205033444305</v>
      </c>
      <c r="O9">
        <f>IF(ValProdTot!N9=0,0,(ValProdTot!O9-ValProdTot!N9)/ValProdTot!N9*100)</f>
        <v>4.7383053305935</v>
      </c>
      <c r="P9">
        <f>IF(ValProdTot!O9=0,0,(ValProdTot!P9-ValProdTot!O9)/ValProdTot!O9*100)</f>
        <v>-3.12175418349683</v>
      </c>
      <c r="Q9">
        <f>IF(ValProdTot!P9=0,0,(ValProdTot!Q9-ValProdTot!P9)/ValProdTot!P9*100)</f>
        <v>2.98707487045089</v>
      </c>
      <c r="R9">
        <f>IF(ValProdTot!Q9=0,0,(ValProdTot!R9-ValProdTot!Q9)/ValProdTot!Q9*100)</f>
        <v>-0.760533240796969</v>
      </c>
      <c r="S9">
        <f>IF(ValProdTot!R9=0,0,(ValProdTot!S9-ValProdTot!R9)/ValProdTot!R9*100)</f>
        <v>0.0174835363366164</v>
      </c>
      <c r="T9">
        <f>IF(ValProdTot!S9=0,0,(ValProdTot!T9-ValProdTot!S9)/ValProdTot!S9*100)</f>
        <v>7.09124810628132</v>
      </c>
      <c r="U9">
        <f>IF(ValProdTot!T9=0,0,(ValProdTot!U9-ValProdTot!T9)/ValProdTot!T9*100)</f>
        <v>0.334621034876762</v>
      </c>
      <c r="V9">
        <f>IF(ValProdTot!U9=0,0,(ValProdTot!V9-ValProdTot!U9)/ValProdTot!U9*100)</f>
        <v>-0.184376779371492</v>
      </c>
      <c r="W9">
        <f>IF(ValProdTot!V9=0,0,(ValProdTot!W9-ValProdTot!V9)/ValProdTot!V9*100)</f>
        <v>5.98701545649635</v>
      </c>
      <c r="X9">
        <f>IF(ValProdTot!W9=0,0,(ValProdTot!X9-ValProdTot!W9)/ValProdTot!W9*100)</f>
        <v>0.940615629084758</v>
      </c>
      <c r="Y9">
        <f>IF(ValProdTot!X9=0,0,(ValProdTot!Y9-ValProdTot!X9)/ValProdTot!X9*100)</f>
        <v>-0.124416006500102</v>
      </c>
      <c r="Z9">
        <f>IF(ValProdTot!Y9=0,0,(ValProdTot!Z9-ValProdTot!Y9)/ValProdTot!Y9*100)</f>
        <v>2.115164611669</v>
      </c>
      <c r="AA9">
        <f>IF(ValProdTot!Z9=0,0,(ValProdTot!AA9-ValProdTot!Z9)/ValProdTot!Z9*100)</f>
        <v>-6.19164986182687</v>
      </c>
      <c r="AB9">
        <f>IF(ValProdTot!AA9=0,0,(ValProdTot!AB9-ValProdTot!AA9)/ValProdTot!AA9*100)</f>
        <v>7.79989384288747</v>
      </c>
      <c r="AC9">
        <f>IF(ValProdTot!AB9=0,0,(ValProdTot!AC9-ValProdTot!AB9)/ValProdTot!AB9*100)</f>
        <v>2.28710701888279</v>
      </c>
      <c r="AD9">
        <f>IF(ValProdTot!AC9=0,0,(ValProdTot!AD9-ValProdTot!AC9)/ValProdTot!AC9*100)</f>
        <v>-5.20843361894676</v>
      </c>
      <c r="AE9">
        <f>IF(ValProdTot!AD9=0,0,(ValProdTot!AE9-ValProdTot!AD9)/ValProdTot!AD9*100)</f>
        <v>4.30377818403413</v>
      </c>
      <c r="AF9">
        <f>IF(ValProdTot!AE9=0,0,(ValProdTot!AF9-ValProdTot!AE9)/ValProdTot!AE9*100)</f>
        <v>4.46213393704813</v>
      </c>
      <c r="AG9">
        <f>IF(ValProdTot!AF9=0,0,(ValProdTot!AG9-ValProdTot!AF9)/ValProdTot!AF9*100)</f>
        <v>7.8043437733035</v>
      </c>
      <c r="AH9">
        <f>IF(ValProdTot!AG9=0,0,(ValProdTot!AH9-ValProdTot!AG9)/ValProdTot!AG9*100)</f>
        <v>3.56023432264759</v>
      </c>
      <c r="AI9">
        <f>IF(ValProdTot!AH9=0,0,(ValProdTot!AI9-ValProdTot!AH9)/ValProdTot!AH9*100)</f>
        <v>0.331886115053853</v>
      </c>
      <c r="AJ9">
        <f>IF(ValProdTot!AI9=0,0,(ValProdTot!AJ9-ValProdTot!AI9)/ValProdTot!AI9*100)</f>
        <v>8.13655938585724</v>
      </c>
      <c r="AK9">
        <f>IF(ValProdTot!AJ9=0,0,(ValProdTot!AK9-ValProdTot!AJ9)/ValProdTot!AJ9*100)</f>
        <v>1.32363692331371</v>
      </c>
      <c r="AL9">
        <f>IF(ValProdTot!AK9=0,0,(ValProdTot!AL9-ValProdTot!AK9)/ValProdTot!AK9*100)</f>
        <v>3.58295674628793</v>
      </c>
      <c r="AM9">
        <f>IF(ValProdTot!AL9=0,0,(ValProdTot!AM9-ValProdTot!AL9)/ValProdTot!AL9*100)</f>
        <v>3.73398346562059</v>
      </c>
      <c r="AN9">
        <f>IF(ValProdTot!AM9=0,0,(ValProdTot!AN9-ValProdTot!AM9)/ValProdTot!AM9*100)</f>
        <v>0.275667078989221</v>
      </c>
      <c r="AO9">
        <f>IF(ValProdTot!AN9=0,0,(ValProdTot!AO9-ValProdTot!AN9)/ValProdTot!AN9*100)</f>
        <v>0.611496845592641</v>
      </c>
      <c r="AP9">
        <f>IF(ValProdTot!AO9=0,0,(ValProdTot!AP9-ValProdTot!AO9)/ValProdTot!AO9*100)</f>
        <v>2.58700716375037</v>
      </c>
      <c r="AQ9">
        <f>IF(ValProdTot!AP9=0,0,(ValProdTot!AQ9-ValProdTot!AP9)/ValProdTot!AP9*100)</f>
        <v>-1.31637357008708</v>
      </c>
      <c r="AR9">
        <f>IF(ValProdTot!AQ9=0,0,(ValProdTot!AR9-ValProdTot!AQ9)/ValProdTot!AQ9*100)</f>
        <v>5.87207391131335</v>
      </c>
      <c r="AS9">
        <f>IF(ValProdTot!AR9=0,0,(ValProdTot!AS9-ValProdTot!AR9)/ValProdTot!AR9*100)</f>
        <v>2.09827921494289</v>
      </c>
      <c r="AT9">
        <f>IF(ValProdTot!AS9=0,0,(ValProdTot!AT9-ValProdTot!AS9)/ValProdTot!AS9*100)</f>
        <v>2.66818189093586</v>
      </c>
      <c r="AU9">
        <f>IF(ValProdTot!AT9=0,0,(ValProdTot!AU9-ValProdTot!AT9)/ValProdTot!AT9*100)</f>
        <v>2.25118483412322</v>
      </c>
      <c r="AV9">
        <f>IF(ValProdTot!AU9=0,0,(ValProdTot!AV9-ValProdTot!AU9)/ValProdTot!AU9*100)</f>
        <v>-0.58089894492895</v>
      </c>
      <c r="AW9">
        <f>IF(ValProdTot!AV9=0,0,(ValProdTot!AW9-ValProdTot!AV9)/ValProdTot!AV9*100)</f>
        <v>4.28788320272363</v>
      </c>
      <c r="AX9">
        <f>IF(ValProdTot!AW9=0,0,(ValProdTot!AX9-ValProdTot!AW9)/ValProdTot!AW9*100)</f>
        <v>10.3877770098378</v>
      </c>
      <c r="AY9">
        <f>IF(ValProdTot!AX9=0,0,(ValProdTot!AY9-ValProdTot!AX9)/ValProdTot!AX9*100)</f>
        <v>-10.9728642412778</v>
      </c>
      <c r="AZ9">
        <f>IF(ValProdTot!AY9=0,0,(ValProdTot!AZ9-ValProdTot!AY9)/ValProdTot!AY9*100)</f>
        <v>4.08199910219961</v>
      </c>
      <c r="BA9">
        <f>IF(ValProdTot!AZ9=0,0,(ValProdTot!BA9-ValProdTot!AZ9)/ValProdTot!AZ9*100)</f>
        <v>-1.58716466833434</v>
      </c>
      <c r="BB9">
        <f>IF(ValProdTot!BA9=0,0,(ValProdTot!BB9-ValProdTot!BA9)/ValProdTot!BA9*100)</f>
        <v>-1.32497735705729</v>
      </c>
      <c r="BC9">
        <f>IF(ValProdTot!BB9=0,0,(ValProdTot!BC9-ValProdTot!BB9)/ValProdTot!BB9*100)</f>
        <v>-0.401202125927132</v>
      </c>
    </row>
    <row r="10" spans="1:55">
      <c r="A10">
        <f>ValProdTot!A10</f>
        <v>1</v>
      </c>
      <c r="B10" t="str">
        <f>ValProdTot!B10</f>
        <v>Congo</v>
      </c>
      <c r="C10">
        <f>ValProdTot!C10</f>
        <v>46</v>
      </c>
      <c r="D10" t="str">
        <f>ValProdTot!D10</f>
        <v>Congo</v>
      </c>
      <c r="F10" s="16" t="s">
        <v>231</v>
      </c>
      <c r="H10">
        <f>IF(ValProdTot!G10=0,0,(ValProdTot!H10-ValProdTot!G10)/ValProdTot!G10*100)</f>
        <v>2.50402198428155</v>
      </c>
      <c r="I10">
        <f>IF(ValProdTot!H10=0,0,(ValProdTot!I10-ValProdTot!H10)/ValProdTot!H10*100)</f>
        <v>1.94121534348623</v>
      </c>
      <c r="J10">
        <f>IF(ValProdTot!I10=0,0,(ValProdTot!J10-ValProdTot!I10)/ValProdTot!I10*100)</f>
        <v>3.67590184826408</v>
      </c>
      <c r="K10">
        <f>IF(ValProdTot!J10=0,0,(ValProdTot!K10-ValProdTot!J10)/ValProdTot!J10*100)</f>
        <v>3.79638906060154</v>
      </c>
      <c r="L10">
        <f>IF(ValProdTot!K10=0,0,(ValProdTot!L10-ValProdTot!K10)/ValProdTot!K10*100)</f>
        <v>2.17343683684506</v>
      </c>
      <c r="M10">
        <f>IF(ValProdTot!L10=0,0,(ValProdTot!M10-ValProdTot!L10)/ValProdTot!L10*100)</f>
        <v>7.95138586464956</v>
      </c>
      <c r="N10">
        <f>IF(ValProdTot!M10=0,0,(ValProdTot!N10-ValProdTot!M10)/ValProdTot!M10*100)</f>
        <v>-0.221567106283941</v>
      </c>
      <c r="O10">
        <f>IF(ValProdTot!N10=0,0,(ValProdTot!O10-ValProdTot!N10)/ValProdTot!N10*100)</f>
        <v>-0.94546178343949</v>
      </c>
      <c r="P10">
        <f>IF(ValProdTot!O10=0,0,(ValProdTot!P10-ValProdTot!O10)/ValProdTot!O10*100)</f>
        <v>-0.212247563548679</v>
      </c>
      <c r="Q10">
        <f>IF(ValProdTot!P10=0,0,(ValProdTot!Q10-ValProdTot!P10)/ValProdTot!P10*100)</f>
        <v>2.68957271411491</v>
      </c>
      <c r="R10">
        <f>IF(ValProdTot!Q10=0,0,(ValProdTot!R10-ValProdTot!Q10)/ValProdTot!Q10*100)</f>
        <v>-3.65293165996666</v>
      </c>
      <c r="S10">
        <f>IF(ValProdTot!R10=0,0,(ValProdTot!S10-ValProdTot!R10)/ValProdTot!R10*100)</f>
        <v>3.12931314120708</v>
      </c>
      <c r="T10">
        <f>IF(ValProdTot!S10=0,0,(ValProdTot!T10-ValProdTot!S10)/ValProdTot!S10*100)</f>
        <v>-3.05779466273598</v>
      </c>
      <c r="U10">
        <f>IF(ValProdTot!T10=0,0,(ValProdTot!U10-ValProdTot!T10)/ValProdTot!T10*100)</f>
        <v>2.84314661068168</v>
      </c>
      <c r="V10">
        <f>IF(ValProdTot!U10=0,0,(ValProdTot!V10-ValProdTot!U10)/ValProdTot!U10*100)</f>
        <v>2.46019275737068</v>
      </c>
      <c r="W10">
        <f>IF(ValProdTot!V10=0,0,(ValProdTot!W10-ValProdTot!V10)/ValProdTot!V10*100)</f>
        <v>2.25320139345895</v>
      </c>
      <c r="X10">
        <f>IF(ValProdTot!W10=0,0,(ValProdTot!X10-ValProdTot!W10)/ValProdTot!W10*100)</f>
        <v>-1.28186203598189</v>
      </c>
      <c r="Y10">
        <f>IF(ValProdTot!X10=0,0,(ValProdTot!Y10-ValProdTot!X10)/ValProdTot!X10*100)</f>
        <v>2.69331068472176</v>
      </c>
      <c r="Z10">
        <f>IF(ValProdTot!Y10=0,0,(ValProdTot!Z10-ValProdTot!Y10)/ValProdTot!Y10*100)</f>
        <v>2.1025655959696</v>
      </c>
      <c r="AA10">
        <f>IF(ValProdTot!Z10=0,0,(ValProdTot!AA10-ValProdTot!Z10)/ValProdTot!Z10*100)</f>
        <v>3.99075896295029</v>
      </c>
      <c r="AB10">
        <f>IF(ValProdTot!AA10=0,0,(ValProdTot!AB10-ValProdTot!AA10)/ValProdTot!AA10*100)</f>
        <v>4.64451648647018</v>
      </c>
      <c r="AC10">
        <f>IF(ValProdTot!AB10=0,0,(ValProdTot!AC10-ValProdTot!AB10)/ValProdTot!AB10*100)</f>
        <v>-0.746456428751153</v>
      </c>
      <c r="AD10">
        <f>IF(ValProdTot!AC10=0,0,(ValProdTot!AD10-ValProdTot!AC10)/ValProdTot!AC10*100)</f>
        <v>3.35790941355417</v>
      </c>
      <c r="AE10">
        <f>IF(ValProdTot!AD10=0,0,(ValProdTot!AE10-ValProdTot!AD10)/ValProdTot!AD10*100)</f>
        <v>4.7163544572871</v>
      </c>
      <c r="AF10">
        <f>IF(ValProdTot!AE10=0,0,(ValProdTot!AF10-ValProdTot!AE10)/ValProdTot!AE10*100)</f>
        <v>-2.02994163917787</v>
      </c>
      <c r="AG10">
        <f>IF(ValProdTot!AF10=0,0,(ValProdTot!AG10-ValProdTot!AF10)/ValProdTot!AF10*100)</f>
        <v>2.23188492419262</v>
      </c>
      <c r="AH10">
        <f>IF(ValProdTot!AG10=0,0,(ValProdTot!AH10-ValProdTot!AG10)/ValProdTot!AG10*100)</f>
        <v>3.10689734132997</v>
      </c>
      <c r="AI10">
        <f>IF(ValProdTot!AH10=0,0,(ValProdTot!AI10-ValProdTot!AH10)/ValProdTot!AH10*100)</f>
        <v>-1.6760383688513</v>
      </c>
      <c r="AJ10">
        <f>IF(ValProdTot!AI10=0,0,(ValProdTot!AJ10-ValProdTot!AI10)/ValProdTot!AI10*100)</f>
        <v>-0.0283540702508134</v>
      </c>
      <c r="AK10">
        <f>IF(ValProdTot!AJ10=0,0,(ValProdTot!AK10-ValProdTot!AJ10)/ValProdTot!AJ10*100)</f>
        <v>-3.09916163519594</v>
      </c>
      <c r="AL10">
        <f>IF(ValProdTot!AK10=0,0,(ValProdTot!AL10-ValProdTot!AK10)/ValProdTot!AK10*100)</f>
        <v>2.17534738586247</v>
      </c>
      <c r="AM10">
        <f>IF(ValProdTot!AL10=0,0,(ValProdTot!AM10-ValProdTot!AL10)/ValProdTot!AL10*100)</f>
        <v>2.08339402414038</v>
      </c>
      <c r="AN10">
        <f>IF(ValProdTot!AM10=0,0,(ValProdTot!AN10-ValProdTot!AM10)/ValProdTot!AM10*100)</f>
        <v>6.27339443432436</v>
      </c>
      <c r="AO10">
        <f>IF(ValProdTot!AN10=0,0,(ValProdTot!AO10-ValProdTot!AN10)/ValProdTot!AN10*100)</f>
        <v>8.10766056667696</v>
      </c>
      <c r="AP10">
        <f>IF(ValProdTot!AO10=0,0,(ValProdTot!AP10-ValProdTot!AO10)/ValProdTot!AO10*100)</f>
        <v>3.51508327158168</v>
      </c>
      <c r="AQ10">
        <f>IF(ValProdTot!AP10=0,0,(ValProdTot!AQ10-ValProdTot!AP10)/ValProdTot!AP10*100)</f>
        <v>0.581483703259348</v>
      </c>
      <c r="AR10">
        <f>IF(ValProdTot!AQ10=0,0,(ValProdTot!AR10-ValProdTot!AQ10)/ValProdTot!AQ10*100)</f>
        <v>-0.0811120300273554</v>
      </c>
      <c r="AS10">
        <f>IF(ValProdTot!AR10=0,0,(ValProdTot!AS10-ValProdTot!AR10)/ValProdTot!AR10*100)</f>
        <v>7.44608038201353</v>
      </c>
      <c r="AT10">
        <f>IF(ValProdTot!AS10=0,0,(ValProdTot!AT10-ValProdTot!AS10)/ValProdTot!AS10*100)</f>
        <v>1.89510095847592</v>
      </c>
      <c r="AU10">
        <f>IF(ValProdTot!AT10=0,0,(ValProdTot!AU10-ValProdTot!AT10)/ValProdTot!AT10*100)</f>
        <v>1.59706901126381</v>
      </c>
      <c r="AV10">
        <f>IF(ValProdTot!AU10=0,0,(ValProdTot!AV10-ValProdTot!AU10)/ValProdTot!AU10*100)</f>
        <v>3.41116831173106</v>
      </c>
      <c r="AW10">
        <f>IF(ValProdTot!AV10=0,0,(ValProdTot!AW10-ValProdTot!AV10)/ValProdTot!AV10*100)</f>
        <v>2.43272976357686</v>
      </c>
      <c r="AX10">
        <f>IF(ValProdTot!AW10=0,0,(ValProdTot!AX10-ValProdTot!AW10)/ValProdTot!AW10*100)</f>
        <v>6.6847917862812</v>
      </c>
      <c r="AY10">
        <f>IF(ValProdTot!AX10=0,0,(ValProdTot!AY10-ValProdTot!AX10)/ValProdTot!AX10*100)</f>
        <v>3.04701424261515</v>
      </c>
      <c r="AZ10">
        <f>IF(ValProdTot!AY10=0,0,(ValProdTot!AZ10-ValProdTot!AY10)/ValProdTot!AY10*100)</f>
        <v>6.13011047347531</v>
      </c>
      <c r="BA10">
        <f>IF(ValProdTot!AZ10=0,0,(ValProdTot!BA10-ValProdTot!AZ10)/ValProdTot!AZ10*100)</f>
        <v>-4.05022838980843</v>
      </c>
      <c r="BB10">
        <f>IF(ValProdTot!BA10=0,0,(ValProdTot!BB10-ValProdTot!BA10)/ValProdTot!BA10*100)</f>
        <v>5.31843002383323</v>
      </c>
      <c r="BC10">
        <f>IF(ValProdTot!BB10=0,0,(ValProdTot!BC10-ValProdTot!BB10)/ValProdTot!BB10*100)</f>
        <v>9.26843101813526</v>
      </c>
    </row>
    <row r="11" spans="1:55">
      <c r="A11">
        <f>ValProdTot!A11</f>
        <v>1</v>
      </c>
      <c r="B11" t="str">
        <f>ValProdTot!B11</f>
        <v>Benin</v>
      </c>
      <c r="C11">
        <f>ValProdTot!C11</f>
        <v>53</v>
      </c>
      <c r="D11" t="str">
        <f>ValProdTot!D11</f>
        <v>Benin</v>
      </c>
      <c r="F11" s="16" t="s">
        <v>231</v>
      </c>
      <c r="H11">
        <f>IF(ValProdTot!G11=0,0,(ValProdTot!H11-ValProdTot!G11)/ValProdTot!G11*100)</f>
        <v>-6.73917760385918</v>
      </c>
      <c r="I11">
        <f>IF(ValProdTot!H11=0,0,(ValProdTot!I11-ValProdTot!H11)/ValProdTot!H11*100)</f>
        <v>0.835941705916249</v>
      </c>
      <c r="J11">
        <f>IF(ValProdTot!I11=0,0,(ValProdTot!J11-ValProdTot!I11)/ValProdTot!I11*100)</f>
        <v>5.15838415165816</v>
      </c>
      <c r="K11">
        <f>IF(ValProdTot!J11=0,0,(ValProdTot!K11-ValProdTot!J11)/ValProdTot!J11*100)</f>
        <v>2.29870394938259</v>
      </c>
      <c r="L11">
        <f>IF(ValProdTot!K11=0,0,(ValProdTot!L11-ValProdTot!K11)/ValProdTot!K11*100)</f>
        <v>-2.54233483801781</v>
      </c>
      <c r="M11">
        <f>IF(ValProdTot!L11=0,0,(ValProdTot!M11-ValProdTot!L11)/ValProdTot!L11*100)</f>
        <v>10.7376092697607</v>
      </c>
      <c r="N11">
        <f>IF(ValProdTot!M11=0,0,(ValProdTot!N11-ValProdTot!M11)/ValProdTot!M11*100)</f>
        <v>6.7396749981513</v>
      </c>
      <c r="O11">
        <f>IF(ValProdTot!N11=0,0,(ValProdTot!O11-ValProdTot!N11)/ValProdTot!N11*100)</f>
        <v>-2.09005825923737</v>
      </c>
      <c r="P11">
        <f>IF(ValProdTot!O11=0,0,(ValProdTot!P11-ValProdTot!O11)/ValProdTot!O11*100)</f>
        <v>3.08990441064286</v>
      </c>
      <c r="Q11">
        <f>IF(ValProdTot!P11=0,0,(ValProdTot!Q11-ValProdTot!P11)/ValProdTot!P11*100)</f>
        <v>2.35810913708306</v>
      </c>
      <c r="R11">
        <f>IF(ValProdTot!Q11=0,0,(ValProdTot!R11-ValProdTot!Q11)/ValProdTot!Q11*100)</f>
        <v>-0.215835629642823</v>
      </c>
      <c r="S11">
        <f>IF(ValProdTot!R11=0,0,(ValProdTot!S11-ValProdTot!R11)/ValProdTot!R11*100)</f>
        <v>1.19890378739356</v>
      </c>
      <c r="T11">
        <f>IF(ValProdTot!S11=0,0,(ValProdTot!T11-ValProdTot!S11)/ValProdTot!S11*100)</f>
        <v>-6.85316687902319</v>
      </c>
      <c r="U11">
        <f>IF(ValProdTot!T11=0,0,(ValProdTot!U11-ValProdTot!T11)/ValProdTot!T11*100)</f>
        <v>1.51246800291399</v>
      </c>
      <c r="V11">
        <f>IF(ValProdTot!U11=0,0,(ValProdTot!V11-ValProdTot!U11)/ValProdTot!U11*100)</f>
        <v>13.7353014761071</v>
      </c>
      <c r="W11">
        <f>IF(ValProdTot!V11=0,0,(ValProdTot!W11-ValProdTot!V11)/ValProdTot!V11*100)</f>
        <v>-1.71637298261051</v>
      </c>
      <c r="X11">
        <f>IF(ValProdTot!W11=0,0,(ValProdTot!X11-ValProdTot!W11)/ValProdTot!W11*100)</f>
        <v>9.11653895462639</v>
      </c>
      <c r="Y11">
        <f>IF(ValProdTot!X11=0,0,(ValProdTot!Y11-ValProdTot!X11)/ValProdTot!X11*100)</f>
        <v>5.66497056410404</v>
      </c>
      <c r="Z11">
        <f>IF(ValProdTot!Y11=0,0,(ValProdTot!Z11-ValProdTot!Y11)/ValProdTot!Y11*100)</f>
        <v>-4.4645639391829</v>
      </c>
      <c r="AA11">
        <f>IF(ValProdTot!Z11=0,0,(ValProdTot!AA11-ValProdTot!Z11)/ValProdTot!Z11*100)</f>
        <v>-2.16593886462882</v>
      </c>
      <c r="AB11">
        <f>IF(ValProdTot!AA11=0,0,(ValProdTot!AB11-ValProdTot!AA11)/ValProdTot!AA11*100)</f>
        <v>3.03662975634817</v>
      </c>
      <c r="AC11">
        <f>IF(ValProdTot!AB11=0,0,(ValProdTot!AC11-ValProdTot!AB11)/ValProdTot!AB11*100)</f>
        <v>1.61448884833954</v>
      </c>
      <c r="AD11">
        <f>IF(ValProdTot!AC11=0,0,(ValProdTot!AD11-ValProdTot!AC11)/ValProdTot!AC11*100)</f>
        <v>26.1699643464295</v>
      </c>
      <c r="AE11">
        <f>IF(ValProdTot!AD11=0,0,(ValProdTot!AE11-ValProdTot!AD11)/ValProdTot!AD11*100)</f>
        <v>0.685565339714106</v>
      </c>
      <c r="AF11">
        <f>IF(ValProdTot!AE11=0,0,(ValProdTot!AF11-ValProdTot!AE11)/ValProdTot!AE11*100)</f>
        <v>7.40604274134119</v>
      </c>
      <c r="AG11">
        <f>IF(ValProdTot!AF11=0,0,(ValProdTot!AG11-ValProdTot!AF11)/ValProdTot!AF11*100)</f>
        <v>-12.8573523691711</v>
      </c>
      <c r="AH11">
        <f>IF(ValProdTot!AG11=0,0,(ValProdTot!AH11-ValProdTot!AG11)/ValProdTot!AG11*100)</f>
        <v>19.7901117491761</v>
      </c>
      <c r="AI11">
        <f>IF(ValProdTot!AH11=0,0,(ValProdTot!AI11-ValProdTot!AH11)/ValProdTot!AH11*100)</f>
        <v>3.33103250279459</v>
      </c>
      <c r="AJ11">
        <f>IF(ValProdTot!AI11=0,0,(ValProdTot!AJ11-ValProdTot!AI11)/ValProdTot!AI11*100)</f>
        <v>6.10857508355886</v>
      </c>
      <c r="AK11">
        <f>IF(ValProdTot!AJ11=0,0,(ValProdTot!AK11-ValProdTot!AJ11)/ValProdTot!AJ11*100)</f>
        <v>9.3449644448109</v>
      </c>
      <c r="AL11">
        <f>IF(ValProdTot!AK11=0,0,(ValProdTot!AL11-ValProdTot!AK11)/ValProdTot!AK11*100)</f>
        <v>0.138075522725397</v>
      </c>
      <c r="AM11">
        <f>IF(ValProdTot!AL11=0,0,(ValProdTot!AM11-ValProdTot!AL11)/ValProdTot!AL11*100)</f>
        <v>11.5294361871656</v>
      </c>
      <c r="AN11">
        <f>IF(ValProdTot!AM11=0,0,(ValProdTot!AN11-ValProdTot!AM11)/ValProdTot!AM11*100)</f>
        <v>2.79388176298948</v>
      </c>
      <c r="AO11">
        <f>IF(ValProdTot!AN11=0,0,(ValProdTot!AO11-ValProdTot!AN11)/ValProdTot!AN11*100)</f>
        <v>9.27346592427103</v>
      </c>
      <c r="AP11">
        <f>IF(ValProdTot!AO11=0,0,(ValProdTot!AP11-ValProdTot!AO11)/ValProdTot!AO11*100)</f>
        <v>11.3046868654049</v>
      </c>
      <c r="AQ11">
        <f>IF(ValProdTot!AP11=0,0,(ValProdTot!AQ11-ValProdTot!AP11)/ValProdTot!AP11*100)</f>
        <v>5.40359870157166</v>
      </c>
      <c r="AR11">
        <f>IF(ValProdTot!AQ11=0,0,(ValProdTot!AR11-ValProdTot!AQ11)/ValProdTot!AQ11*100)</f>
        <v>2.08839339867453</v>
      </c>
      <c r="AS11">
        <f>IF(ValProdTot!AR11=0,0,(ValProdTot!AS11-ValProdTot!AR11)/ValProdTot!AR11*100)</f>
        <v>3.8509873657068</v>
      </c>
      <c r="AT11">
        <f>IF(ValProdTot!AS11=0,0,(ValProdTot!AT11-ValProdTot!AS11)/ValProdTot!AS11*100)</f>
        <v>6.55054886136328</v>
      </c>
      <c r="AU11">
        <f>IF(ValProdTot!AT11=0,0,(ValProdTot!AU11-ValProdTot!AT11)/ValProdTot!AT11*100)</f>
        <v>0.724334336254656</v>
      </c>
      <c r="AV11">
        <f>IF(ValProdTot!AU11=0,0,(ValProdTot!AV11-ValProdTot!AU11)/ValProdTot!AU11*100)</f>
        <v>8.70946248140272</v>
      </c>
      <c r="AW11">
        <f>IF(ValProdTot!AV11=0,0,(ValProdTot!AW11-ValProdTot!AV11)/ValProdTot!AV11*100)</f>
        <v>3.24923104479951</v>
      </c>
      <c r="AX11">
        <f>IF(ValProdTot!AW11=0,0,(ValProdTot!AX11-ValProdTot!AW11)/ValProdTot!AW11*100)</f>
        <v>4.97949920929781</v>
      </c>
      <c r="AY11">
        <f>IF(ValProdTot!AX11=0,0,(ValProdTot!AY11-ValProdTot!AX11)/ValProdTot!AX11*100)</f>
        <v>-3.25018474881133</v>
      </c>
      <c r="AZ11">
        <f>IF(ValProdTot!AY11=0,0,(ValProdTot!AZ11-ValProdTot!AY11)/ValProdTot!AY11*100)</f>
        <v>-7.04876923963798</v>
      </c>
      <c r="BA11">
        <f>IF(ValProdTot!AZ11=0,0,(ValProdTot!BA11-ValProdTot!AZ11)/ValProdTot!AZ11*100)</f>
        <v>3.50197166793288</v>
      </c>
      <c r="BB11">
        <f>IF(ValProdTot!BA11=0,0,(ValProdTot!BB11-ValProdTot!BA11)/ValProdTot!BA11*100)</f>
        <v>16.9556419957135</v>
      </c>
      <c r="BC11">
        <f>IF(ValProdTot!BB11=0,0,(ValProdTot!BC11-ValProdTot!BB11)/ValProdTot!BB11*100)</f>
        <v>0.499285582814519</v>
      </c>
    </row>
    <row r="12" spans="1:55">
      <c r="A12">
        <f>ValProdTot!A12</f>
        <v>1</v>
      </c>
      <c r="B12" t="str">
        <f>ValProdTot!B12</f>
        <v>Equatorial Guinea</v>
      </c>
      <c r="C12">
        <f>ValProdTot!C12</f>
        <v>61</v>
      </c>
      <c r="D12" t="str">
        <f>ValProdTot!D12</f>
        <v>Equatorial Guinea</v>
      </c>
      <c r="F12" s="16" t="s">
        <v>231</v>
      </c>
      <c r="H12">
        <f>IF(ValProdTot!G12=0,0,(ValProdTot!H12-ValProdTot!G12)/ValProdTot!G12*100)</f>
        <v>15.156394237994</v>
      </c>
      <c r="I12">
        <f>IF(ValProdTot!H12=0,0,(ValProdTot!I12-ValProdTot!H12)/ValProdTot!H12*100)</f>
        <v>0.89856639510822</v>
      </c>
      <c r="J12">
        <f>IF(ValProdTot!I12=0,0,(ValProdTot!J12-ValProdTot!I12)/ValProdTot!I12*100)</f>
        <v>8.01138148291854</v>
      </c>
      <c r="K12">
        <f>IF(ValProdTot!J12=0,0,(ValProdTot!K12-ValProdTot!J12)/ValProdTot!J12*100)</f>
        <v>-2.23917617475496</v>
      </c>
      <c r="L12">
        <f>IF(ValProdTot!K12=0,0,(ValProdTot!L12-ValProdTot!K12)/ValProdTot!K12*100)</f>
        <v>4.68941382327209</v>
      </c>
      <c r="M12">
        <f>IF(ValProdTot!L12=0,0,(ValProdTot!M12-ValProdTot!L12)/ValProdTot!L12*100)</f>
        <v>-3.9762660872472</v>
      </c>
      <c r="N12">
        <f>IF(ValProdTot!M12=0,0,(ValProdTot!N12-ValProdTot!M12)/ValProdTot!M12*100)</f>
        <v>6.46463943186368</v>
      </c>
      <c r="O12">
        <f>IF(ValProdTot!N12=0,0,(ValProdTot!O12-ValProdTot!N12)/ValProdTot!N12*100)</f>
        <v>-17.0571405215401</v>
      </c>
      <c r="P12">
        <f>IF(ValProdTot!O12=0,0,(ValProdTot!P12-ValProdTot!O12)/ValProdTot!O12*100)</f>
        <v>14.625877158401</v>
      </c>
      <c r="Q12">
        <f>IF(ValProdTot!P12=0,0,(ValProdTot!Q12-ValProdTot!P12)/ValProdTot!P12*100)</f>
        <v>-23.865043334709</v>
      </c>
      <c r="R12">
        <f>IF(ValProdTot!Q12=0,0,(ValProdTot!R12-ValProdTot!Q12)/ValProdTot!Q12*100)</f>
        <v>-30.2005691828161</v>
      </c>
      <c r="S12">
        <f>IF(ValProdTot!R12=0,0,(ValProdTot!S12-ValProdTot!R12)/ValProdTot!R12*100)</f>
        <v>4.61767465941818</v>
      </c>
      <c r="T12">
        <f>IF(ValProdTot!S12=0,0,(ValProdTot!T12-ValProdTot!S12)/ValProdTot!S12*100)</f>
        <v>1.42282709557686</v>
      </c>
      <c r="U12">
        <f>IF(ValProdTot!T12=0,0,(ValProdTot!U12-ValProdTot!T12)/ValProdTot!T12*100)</f>
        <v>-14.7819457151571</v>
      </c>
      <c r="V12">
        <f>IF(ValProdTot!U12=0,0,(ValProdTot!V12-ValProdTot!U12)/ValProdTot!U12*100)</f>
        <v>-13.8066778799699</v>
      </c>
      <c r="W12">
        <f>IF(ValProdTot!V12=0,0,(ValProdTot!W12-ValProdTot!V12)/ValProdTot!V12*100)</f>
        <v>-2.11750051899523</v>
      </c>
      <c r="X12">
        <f>IF(ValProdTot!W12=0,0,(ValProdTot!X12-ValProdTot!W12)/ValProdTot!W12*100)</f>
        <v>3.07529162248144</v>
      </c>
      <c r="Y12">
        <f>IF(ValProdTot!X12=0,0,(ValProdTot!Y12-ValProdTot!X12)/ValProdTot!X12*100)</f>
        <v>2.7283950617284</v>
      </c>
      <c r="Z12">
        <f>IF(ValProdTot!Y12=0,0,(ValProdTot!Z12-ValProdTot!Y12)/ValProdTot!Y12*100)</f>
        <v>9.32179625846252</v>
      </c>
      <c r="AA12">
        <f>IF(ValProdTot!Z12=0,0,(ValProdTot!AA12-ValProdTot!Z12)/ValProdTot!Z12*100)</f>
        <v>10.9673873213631</v>
      </c>
      <c r="AB12">
        <f>IF(ValProdTot!AA12=0,0,(ValProdTot!AB12-ValProdTot!AA12)/ValProdTot!AA12*100)</f>
        <v>-8.19931975035498</v>
      </c>
      <c r="AC12">
        <f>IF(ValProdTot!AB12=0,0,(ValProdTot!AC12-ValProdTot!AB12)/ValProdTot!AB12*100)</f>
        <v>1.49280575539568</v>
      </c>
      <c r="AD12">
        <f>IF(ValProdTot!AC12=0,0,(ValProdTot!AD12-ValProdTot!AC12)/ValProdTot!AC12*100)</f>
        <v>5.56796030480241</v>
      </c>
      <c r="AE12">
        <f>IF(ValProdTot!AD12=0,0,(ValProdTot!AE12-ValProdTot!AD12)/ValProdTot!AD12*100)</f>
        <v>-1.62492446115625</v>
      </c>
      <c r="AF12">
        <f>IF(ValProdTot!AE12=0,0,(ValProdTot!AF12-ValProdTot!AE12)/ValProdTot!AE12*100)</f>
        <v>2.25240597911405</v>
      </c>
      <c r="AG12">
        <f>IF(ValProdTot!AF12=0,0,(ValProdTot!AG12-ValProdTot!AF12)/ValProdTot!AF12*100)</f>
        <v>8.1536613043188</v>
      </c>
      <c r="AH12">
        <f>IF(ValProdTot!AG12=0,0,(ValProdTot!AH12-ValProdTot!AG12)/ValProdTot!AG12*100)</f>
        <v>-0.172812837525073</v>
      </c>
      <c r="AI12">
        <f>IF(ValProdTot!AH12=0,0,(ValProdTot!AI12-ValProdTot!AH12)/ValProdTot!AH12*100)</f>
        <v>-5.13771677640731</v>
      </c>
      <c r="AJ12">
        <f>IF(ValProdTot!AI12=0,0,(ValProdTot!AJ12-ValProdTot!AI12)/ValProdTot!AI12*100)</f>
        <v>27.6599211392446</v>
      </c>
      <c r="AK12">
        <f>IF(ValProdTot!AJ12=0,0,(ValProdTot!AK12-ValProdTot!AJ12)/ValProdTot!AJ12*100)</f>
        <v>-2.79259731971921</v>
      </c>
      <c r="AL12">
        <f>IF(ValProdTot!AK12=0,0,(ValProdTot!AL12-ValProdTot!AK12)/ValProdTot!AK12*100)</f>
        <v>-4.05714135658202</v>
      </c>
      <c r="AM12">
        <f>IF(ValProdTot!AL12=0,0,(ValProdTot!AM12-ValProdTot!AL12)/ValProdTot!AL12*100)</f>
        <v>-8.00580249616816</v>
      </c>
      <c r="AN12">
        <f>IF(ValProdTot!AM12=0,0,(ValProdTot!AN12-ValProdTot!AM12)/ValProdTot!AM12*100)</f>
        <v>6.51274880247538</v>
      </c>
      <c r="AO12">
        <f>IF(ValProdTot!AN12=0,0,(ValProdTot!AO12-ValProdTot!AN12)/ValProdTot!AN12*100)</f>
        <v>2.62569832402235</v>
      </c>
      <c r="AP12">
        <f>IF(ValProdTot!AO12=0,0,(ValProdTot!AP12-ValProdTot!AO12)/ValProdTot!AO12*100)</f>
        <v>2.36799129014698</v>
      </c>
      <c r="AQ12">
        <f>IF(ValProdTot!AP12=0,0,(ValProdTot!AQ12-ValProdTot!AP12)/ValProdTot!AP12*100)</f>
        <v>-0.454666312151024</v>
      </c>
      <c r="AR12">
        <f>IF(ValProdTot!AQ12=0,0,(ValProdTot!AR12-ValProdTot!AQ12)/ValProdTot!AQ12*100)</f>
        <v>-2.29172787734715</v>
      </c>
      <c r="AS12">
        <f>IF(ValProdTot!AR12=0,0,(ValProdTot!AS12-ValProdTot!AR12)/ValProdTot!AR12*100)</f>
        <v>2.81020201744075</v>
      </c>
      <c r="AT12">
        <f>IF(ValProdTot!AS12=0,0,(ValProdTot!AT12-ValProdTot!AS12)/ValProdTot!AS12*100)</f>
        <v>3.95118189794996</v>
      </c>
      <c r="AU12">
        <f>IF(ValProdTot!AT12=0,0,(ValProdTot!AU12-ValProdTot!AT12)/ValProdTot!AT12*100)</f>
        <v>0.480879907916613</v>
      </c>
      <c r="AV12">
        <f>IF(ValProdTot!AU12=0,0,(ValProdTot!AV12-ValProdTot!AU12)/ValProdTot!AU12*100)</f>
        <v>-2.46162462133747</v>
      </c>
      <c r="AW12">
        <f>IF(ValProdTot!AV12=0,0,(ValProdTot!AW12-ValProdTot!AV12)/ValProdTot!AV12*100)</f>
        <v>3.97745067334795</v>
      </c>
      <c r="AX12">
        <f>IF(ValProdTot!AW12=0,0,(ValProdTot!AX12-ValProdTot!AW12)/ValProdTot!AW12*100)</f>
        <v>1.53614457831325</v>
      </c>
      <c r="AY12">
        <f>IF(ValProdTot!AX12=0,0,(ValProdTot!AY12-ValProdTot!AX12)/ValProdTot!AX12*100)</f>
        <v>4.14565410857312</v>
      </c>
      <c r="AZ12">
        <f>IF(ValProdTot!AY12=0,0,(ValProdTot!AZ12-ValProdTot!AY12)/ValProdTot!AY12*100)</f>
        <v>2.69410619763109</v>
      </c>
      <c r="BA12">
        <f>IF(ValProdTot!AZ12=0,0,(ValProdTot!BA12-ValProdTot!AZ12)/ValProdTot!AZ12*100)</f>
        <v>8.68389423076923</v>
      </c>
      <c r="BB12">
        <f>IF(ValProdTot!BA12=0,0,(ValProdTot!BB12-ValProdTot!BA12)/ValProdTot!BA12*100)</f>
        <v>-2.75408859871121</v>
      </c>
      <c r="BC12">
        <f>IF(ValProdTot!BB12=0,0,(ValProdTot!BC12-ValProdTot!BB12)/ValProdTot!BB12*100)</f>
        <v>1.51117526133928</v>
      </c>
    </row>
    <row r="13" spans="1:55">
      <c r="A13">
        <f>ValProdTot!A13</f>
        <v>2</v>
      </c>
      <c r="B13" t="str">
        <f>ValProdTot!B13</f>
        <v>Ethiopia PDR</v>
      </c>
      <c r="C13">
        <f>ValProdTot!C13</f>
        <v>62</v>
      </c>
      <c r="D13" t="str">
        <f>ValProdTot!D13</f>
        <v>Ethiopia PDR</v>
      </c>
      <c r="F13" s="16" t="s">
        <v>231</v>
      </c>
      <c r="H13">
        <f>IF(ValProdTot!G13=0,0,(ValProdTot!H13-ValProdTot!G13)/ValProdTot!G13*100)</f>
        <v>2.3028949558064</v>
      </c>
      <c r="I13">
        <f>IF(ValProdTot!H13=0,0,(ValProdTot!I13-ValProdTot!H13)/ValProdTot!H13*100)</f>
        <v>1.06017968800454</v>
      </c>
      <c r="J13">
        <f>IF(ValProdTot!I13=0,0,(ValProdTot!J13-ValProdTot!I13)/ValProdTot!I13*100)</f>
        <v>3.20335764294326</v>
      </c>
      <c r="K13">
        <f>IF(ValProdTot!J13=0,0,(ValProdTot!K13-ValProdTot!J13)/ValProdTot!J13*100)</f>
        <v>1.07700551085956</v>
      </c>
      <c r="L13">
        <f>IF(ValProdTot!K13=0,0,(ValProdTot!L13-ValProdTot!K13)/ValProdTot!K13*100)</f>
        <v>2.40099762814636</v>
      </c>
      <c r="M13">
        <f>IF(ValProdTot!L13=0,0,(ValProdTot!M13-ValProdTot!L13)/ValProdTot!L13*100)</f>
        <v>2.54318555513962</v>
      </c>
      <c r="N13">
        <f>IF(ValProdTot!M13=0,0,(ValProdTot!N13-ValProdTot!M13)/ValProdTot!M13*100)</f>
        <v>1.66494101745433</v>
      </c>
      <c r="O13">
        <f>IF(ValProdTot!N13=0,0,(ValProdTot!O13-ValProdTot!N13)/ValProdTot!N13*100)</f>
        <v>3.2739573985267</v>
      </c>
      <c r="P13">
        <f>IF(ValProdTot!O13=0,0,(ValProdTot!P13-ValProdTot!O13)/ValProdTot!O13*100)</f>
        <v>2.96309031292637</v>
      </c>
      <c r="Q13">
        <f>IF(ValProdTot!P13=0,0,(ValProdTot!Q13-ValProdTot!P13)/ValProdTot!P13*100)</f>
        <v>-2.6117535857512</v>
      </c>
      <c r="R13">
        <f>IF(ValProdTot!Q13=0,0,(ValProdTot!R13-ValProdTot!Q13)/ValProdTot!Q13*100)</f>
        <v>0.0514632601426652</v>
      </c>
      <c r="S13">
        <f>IF(ValProdTot!R13=0,0,(ValProdTot!S13-ValProdTot!R13)/ValProdTot!R13*100)</f>
        <v>-2.46359188362564</v>
      </c>
      <c r="T13">
        <f>IF(ValProdTot!S13=0,0,(ValProdTot!T13-ValProdTot!S13)/ValProdTot!S13*100)</f>
        <v>-1.15982630856794</v>
      </c>
      <c r="U13">
        <f>IF(ValProdTot!T13=0,0,(ValProdTot!U13-ValProdTot!T13)/ValProdTot!T13*100)</f>
        <v>-3.38643786667213</v>
      </c>
      <c r="V13">
        <f>IF(ValProdTot!U13=0,0,(ValProdTot!V13-ValProdTot!U13)/ValProdTot!U13*100)</f>
        <v>5.77957582747672</v>
      </c>
      <c r="W13">
        <f>IF(ValProdTot!V13=0,0,(ValProdTot!W13-ValProdTot!V13)/ValProdTot!V13*100)</f>
        <v>1.84602266355017</v>
      </c>
      <c r="X13">
        <f>IF(ValProdTot!W13=0,0,(ValProdTot!X13-ValProdTot!W13)/ValProdTot!W13*100)</f>
        <v>-0.685797477976906</v>
      </c>
      <c r="Y13">
        <f>IF(ValProdTot!X13=0,0,(ValProdTot!Y13-ValProdTot!X13)/ValProdTot!X13*100)</f>
        <v>9.30604693853463</v>
      </c>
      <c r="Z13">
        <f>IF(ValProdTot!Y13=0,0,(ValProdTot!Z13-ValProdTot!Y13)/ValProdTot!Y13*100)</f>
        <v>9.08657051831458</v>
      </c>
      <c r="AA13">
        <f>IF(ValProdTot!Z13=0,0,(ValProdTot!AA13-ValProdTot!Z13)/ValProdTot!Z13*100)</f>
        <v>-2.3236817840737</v>
      </c>
      <c r="AB13">
        <f>IF(ValProdTot!AA13=0,0,(ValProdTot!AB13-ValProdTot!AA13)/ValProdTot!AA13*100)</f>
        <v>-0.0655074238597267</v>
      </c>
      <c r="AC13">
        <f>IF(ValProdTot!AB13=0,0,(ValProdTot!AC13-ValProdTot!AB13)/ValProdTot!AB13*100)</f>
        <v>6.72646492535461</v>
      </c>
      <c r="AD13">
        <f>IF(ValProdTot!AC13=0,0,(ValProdTot!AD13-ValProdTot!AC13)/ValProdTot!AC13*100)</f>
        <v>-9.41604961541673</v>
      </c>
      <c r="AE13">
        <f>IF(ValProdTot!AD13=0,0,(ValProdTot!AE13-ValProdTot!AD13)/ValProdTot!AD13*100)</f>
        <v>-4.2652838318504</v>
      </c>
      <c r="AF13">
        <f>IF(ValProdTot!AE13=0,0,(ValProdTot!AF13-ValProdTot!AE13)/ValProdTot!AE13*100)</f>
        <v>11.5124856876431</v>
      </c>
      <c r="AG13">
        <f>IF(ValProdTot!AF13=0,0,(ValProdTot!AG13-ValProdTot!AF13)/ValProdTot!AF13*100)</f>
        <v>-3.61608621383879</v>
      </c>
      <c r="AH13">
        <f>IF(ValProdTot!AG13=0,0,(ValProdTot!AH13-ValProdTot!AG13)/ValProdTot!AG13*100)</f>
        <v>3.3481591742584</v>
      </c>
      <c r="AI13">
        <f>IF(ValProdTot!AH13=0,0,(ValProdTot!AI13-ValProdTot!AH13)/ValProdTot!AH13*100)</f>
        <v>2.33547707681377</v>
      </c>
      <c r="AJ13">
        <f>IF(ValProdTot!AI13=0,0,(ValProdTot!AJ13-ValProdTot!AI13)/ValProdTot!AI13*100)</f>
        <v>3.51502765206614</v>
      </c>
      <c r="AK13">
        <f>IF(ValProdTot!AJ13=0,0,(ValProdTot!AK13-ValProdTot!AJ13)/ValProdTot!AJ13*100)</f>
        <v>4.03099213736004</v>
      </c>
      <c r="AL13">
        <f>IF(ValProdTot!AK13=0,0,(ValProdTot!AL13-ValProdTot!AK13)/ValProdTot!AK13*100)</f>
        <v>-5.11083671895604</v>
      </c>
      <c r="AM13">
        <f>IF(ValProdTot!AL13=0,0,(ValProdTot!AM13-ValProdTot!AL13)/ValProdTot!AL13*100)</f>
        <v>-100</v>
      </c>
      <c r="AN13">
        <f>IF(ValProdTot!AM13=0,0,(ValProdTot!AN13-ValProdTot!AM13)/ValProdTot!AM13*100)</f>
        <v>0</v>
      </c>
      <c r="AO13">
        <f>IF(ValProdTot!AN13=0,0,(ValProdTot!AO13-ValProdTot!AN13)/ValProdTot!AN13*100)</f>
        <v>0</v>
      </c>
      <c r="AP13">
        <f>IF(ValProdTot!AO13=0,0,(ValProdTot!AP13-ValProdTot!AO13)/ValProdTot!AO13*100)</f>
        <v>0</v>
      </c>
      <c r="AQ13">
        <f>IF(ValProdTot!AP13=0,0,(ValProdTot!AQ13-ValProdTot!AP13)/ValProdTot!AP13*100)</f>
        <v>0</v>
      </c>
      <c r="AR13">
        <f>IF(ValProdTot!AQ13=0,0,(ValProdTot!AR13-ValProdTot!AQ13)/ValProdTot!AQ13*100)</f>
        <v>0</v>
      </c>
      <c r="AS13">
        <f>IF(ValProdTot!AR13=0,0,(ValProdTot!AS13-ValProdTot!AR13)/ValProdTot!AR13*100)</f>
        <v>0</v>
      </c>
      <c r="AT13">
        <f>IF(ValProdTot!AS13=0,0,(ValProdTot!AT13-ValProdTot!AS13)/ValProdTot!AS13*100)</f>
        <v>0</v>
      </c>
      <c r="AU13">
        <f>IF(ValProdTot!AT13=0,0,(ValProdTot!AU13-ValProdTot!AT13)/ValProdTot!AT13*100)</f>
        <v>0</v>
      </c>
      <c r="AV13">
        <f>IF(ValProdTot!AU13=0,0,(ValProdTot!AV13-ValProdTot!AU13)/ValProdTot!AU13*100)</f>
        <v>0</v>
      </c>
      <c r="AW13">
        <f>IF(ValProdTot!AV13=0,0,(ValProdTot!AW13-ValProdTot!AV13)/ValProdTot!AV13*100)</f>
        <v>0</v>
      </c>
      <c r="AX13">
        <f>IF(ValProdTot!AW13=0,0,(ValProdTot!AX13-ValProdTot!AW13)/ValProdTot!AW13*100)</f>
        <v>0</v>
      </c>
      <c r="AY13">
        <f>IF(ValProdTot!AX13=0,0,(ValProdTot!AY13-ValProdTot!AX13)/ValProdTot!AX13*100)</f>
        <v>0</v>
      </c>
      <c r="AZ13">
        <f>IF(ValProdTot!AY13=0,0,(ValProdTot!AZ13-ValProdTot!AY13)/ValProdTot!AY13*100)</f>
        <v>0</v>
      </c>
      <c r="BA13">
        <f>IF(ValProdTot!AZ13=0,0,(ValProdTot!BA13-ValProdTot!AZ13)/ValProdTot!AZ13*100)</f>
        <v>0</v>
      </c>
      <c r="BB13">
        <f>IF(ValProdTot!BA13=0,0,(ValProdTot!BB13-ValProdTot!BA13)/ValProdTot!BA13*100)</f>
        <v>0</v>
      </c>
      <c r="BC13">
        <f>IF(ValProdTot!BB13=0,0,(ValProdTot!BC13-ValProdTot!BB13)/ValProdTot!BB13*100)</f>
        <v>0</v>
      </c>
    </row>
    <row r="14" spans="1:55">
      <c r="A14">
        <f>ValProdTot!A14</f>
        <v>2</v>
      </c>
      <c r="B14" t="str">
        <f>ValProdTot!B14</f>
        <v>Djibouti</v>
      </c>
      <c r="C14">
        <f>ValProdTot!C14</f>
        <v>72</v>
      </c>
      <c r="D14" t="str">
        <f>ValProdTot!D14</f>
        <v>Djibouti</v>
      </c>
      <c r="F14" s="16" t="s">
        <v>231</v>
      </c>
      <c r="H14">
        <f>IF(ValProdTot!G14=0,0,(ValProdTot!H14-ValProdTot!G14)/ValProdTot!G14*100)</f>
        <v>2.64094143404488</v>
      </c>
      <c r="I14">
        <f>IF(ValProdTot!H14=0,0,(ValProdTot!I14-ValProdTot!H14)/ValProdTot!H14*100)</f>
        <v>3.27956272497</v>
      </c>
      <c r="J14">
        <f>IF(ValProdTot!I14=0,0,(ValProdTot!J14-ValProdTot!I14)/ValProdTot!I14*100)</f>
        <v>2.19439783141861</v>
      </c>
      <c r="K14">
        <f>IF(ValProdTot!J14=0,0,(ValProdTot!K14-ValProdTot!J14)/ValProdTot!J14*100)</f>
        <v>1.90728811418467</v>
      </c>
      <c r="L14">
        <f>IF(ValProdTot!K14=0,0,(ValProdTot!L14-ValProdTot!K14)/ValProdTot!K14*100)</f>
        <v>8.2796232027764</v>
      </c>
      <c r="M14">
        <f>IF(ValProdTot!L14=0,0,(ValProdTot!M14-ValProdTot!L14)/ValProdTot!L14*100)</f>
        <v>4.41849816849817</v>
      </c>
      <c r="N14">
        <f>IF(ValProdTot!M14=0,0,(ValProdTot!N14-ValProdTot!M14)/ValProdTot!M14*100)</f>
        <v>7.52028064021048</v>
      </c>
      <c r="O14">
        <f>IF(ValProdTot!N14=0,0,(ValProdTot!O14-ValProdTot!N14)/ValProdTot!N14*100)</f>
        <v>7.55505709624796</v>
      </c>
      <c r="P14">
        <f>IF(ValProdTot!O14=0,0,(ValProdTot!P14-ValProdTot!O14)/ValProdTot!O14*100)</f>
        <v>3.83922646696369</v>
      </c>
      <c r="Q14">
        <f>IF(ValProdTot!P14=0,0,(ValProdTot!Q14-ValProdTot!P14)/ValProdTot!P14*100)</f>
        <v>4.59192988862516</v>
      </c>
      <c r="R14">
        <f>IF(ValProdTot!Q14=0,0,(ValProdTot!R14-ValProdTot!Q14)/ValProdTot!Q14*100)</f>
        <v>5.34171249018068</v>
      </c>
      <c r="S14">
        <f>IF(ValProdTot!R14=0,0,(ValProdTot!S14-ValProdTot!R14)/ValProdTot!R14*100)</f>
        <v>0.240285027757064</v>
      </c>
      <c r="T14">
        <f>IF(ValProdTot!S14=0,0,(ValProdTot!T14-ValProdTot!S14)/ValProdTot!S14*100)</f>
        <v>6.69532154075054</v>
      </c>
      <c r="U14">
        <f>IF(ValProdTot!T14=0,0,(ValProdTot!U14-ValProdTot!T14)/ValProdTot!T14*100)</f>
        <v>1.61915091416176</v>
      </c>
      <c r="V14">
        <f>IF(ValProdTot!U14=0,0,(ValProdTot!V14-ValProdTot!U14)/ValProdTot!U14*100)</f>
        <v>12.2207821910498</v>
      </c>
      <c r="W14">
        <f>IF(ValProdTot!V14=0,0,(ValProdTot!W14-ValProdTot!V14)/ValProdTot!V14*100)</f>
        <v>-2.14673913043478</v>
      </c>
      <c r="X14">
        <f>IF(ValProdTot!W14=0,0,(ValProdTot!X14-ValProdTot!W14)/ValProdTot!W14*100)</f>
        <v>5.54012774229381</v>
      </c>
      <c r="Y14">
        <f>IF(ValProdTot!X14=0,0,(ValProdTot!Y14-ValProdTot!X14)/ValProdTot!X14*100)</f>
        <v>31.2722010261808</v>
      </c>
      <c r="Z14">
        <f>IF(ValProdTot!Y14=0,0,(ValProdTot!Z14-ValProdTot!Y14)/ValProdTot!Y14*100)</f>
        <v>27.6458208057727</v>
      </c>
      <c r="AA14">
        <f>IF(ValProdTot!Z14=0,0,(ValProdTot!AA14-ValProdTot!Z14)/ValProdTot!Z14*100)</f>
        <v>-3.29368350802811</v>
      </c>
      <c r="AB14">
        <f>IF(ValProdTot!AA14=0,0,(ValProdTot!AB14-ValProdTot!AA14)/ValProdTot!AA14*100)</f>
        <v>0.698221969635463</v>
      </c>
      <c r="AC14">
        <f>IF(ValProdTot!AB14=0,0,(ValProdTot!AC14-ValProdTot!AB14)/ValProdTot!AB14*100)</f>
        <v>16.7701362573571</v>
      </c>
      <c r="AD14">
        <f>IF(ValProdTot!AC14=0,0,(ValProdTot!AD14-ValProdTot!AC14)/ValProdTot!AC14*100)</f>
        <v>9.80459849478699</v>
      </c>
      <c r="AE14">
        <f>IF(ValProdTot!AD14=0,0,(ValProdTot!AE14-ValProdTot!AD14)/ValProdTot!AD14*100)</f>
        <v>17.5124190404326</v>
      </c>
      <c r="AF14">
        <f>IF(ValProdTot!AE14=0,0,(ValProdTot!AF14-ValProdTot!AE14)/ValProdTot!AE14*100)</f>
        <v>7.86333476027397</v>
      </c>
      <c r="AG14">
        <f>IF(ValProdTot!AF14=0,0,(ValProdTot!AG14-ValProdTot!AF14)/ValProdTot!AF14*100)</f>
        <v>2.91206746868411</v>
      </c>
      <c r="AH14">
        <f>IF(ValProdTot!AG14=0,0,(ValProdTot!AH14-ValProdTot!AG14)/ValProdTot!AG14*100)</f>
        <v>4.0709585673311</v>
      </c>
      <c r="AI14">
        <f>IF(ValProdTot!AH14=0,0,(ValProdTot!AI14-ValProdTot!AH14)/ValProdTot!AH14*100)</f>
        <v>20.5034971513271</v>
      </c>
      <c r="AJ14">
        <f>IF(ValProdTot!AI14=0,0,(ValProdTot!AJ14-ValProdTot!AI14)/ValProdTot!AI14*100)</f>
        <v>-1.94883819261594</v>
      </c>
      <c r="AK14">
        <f>IF(ValProdTot!AJ14=0,0,(ValProdTot!AK14-ValProdTot!AJ14)/ValProdTot!AJ14*100)</f>
        <v>-25.2582472509164</v>
      </c>
      <c r="AL14">
        <f>IF(ValProdTot!AK14=0,0,(ValProdTot!AL14-ValProdTot!AK14)/ValProdTot!AK14*100)</f>
        <v>5.58338359864677</v>
      </c>
      <c r="AM14">
        <f>IF(ValProdTot!AL14=0,0,(ValProdTot!AM14-ValProdTot!AL14)/ValProdTot!AL14*100)</f>
        <v>-4.37158469945355</v>
      </c>
      <c r="AN14">
        <f>IF(ValProdTot!AM14=0,0,(ValProdTot!AN14-ValProdTot!AM14)/ValProdTot!AM14*100)</f>
        <v>3.7038961038961</v>
      </c>
      <c r="AO14">
        <f>IF(ValProdTot!AN14=0,0,(ValProdTot!AO14-ValProdTot!AN14)/ValProdTot!AN14*100)</f>
        <v>7.53644241847418</v>
      </c>
      <c r="AP14">
        <f>IF(ValProdTot!AO14=0,0,(ValProdTot!AP14-ValProdTot!AO14)/ValProdTot!AO14*100)</f>
        <v>-9.14638406894142</v>
      </c>
      <c r="AQ14">
        <f>IF(ValProdTot!AP14=0,0,(ValProdTot!AQ14-ValProdTot!AP14)/ValProdTot!AP14*100)</f>
        <v>4.56316652994258</v>
      </c>
      <c r="AR14">
        <f>IF(ValProdTot!AQ14=0,0,(ValProdTot!AR14-ValProdTot!AQ14)/ValProdTot!AQ14*100)</f>
        <v>2.62577228596646</v>
      </c>
      <c r="AS14">
        <f>IF(ValProdTot!AR14=0,0,(ValProdTot!AS14-ValProdTot!AR14)/ValProdTot!AR14*100)</f>
        <v>1.75111684464512</v>
      </c>
      <c r="AT14">
        <f>IF(ValProdTot!AS14=0,0,(ValProdTot!AT14-ValProdTot!AS14)/ValProdTot!AS14*100)</f>
        <v>8.55090157776108</v>
      </c>
      <c r="AU14">
        <f>IF(ValProdTot!AT14=0,0,(ValProdTot!AU14-ValProdTot!AT14)/ValProdTot!AT14*100)</f>
        <v>1.0317082666436</v>
      </c>
      <c r="AV14">
        <f>IF(ValProdTot!AU14=0,0,(ValProdTot!AV14-ValProdTot!AU14)/ValProdTot!AU14*100)</f>
        <v>14.0587870094838</v>
      </c>
      <c r="AW14">
        <f>IF(ValProdTot!AV14=0,0,(ValProdTot!AW14-ValProdTot!AV14)/ValProdTot!AV14*100)</f>
        <v>-0.837118510454597</v>
      </c>
      <c r="AX14">
        <f>IF(ValProdTot!AW14=0,0,(ValProdTot!AX14-ValProdTot!AW14)/ValProdTot!AW14*100)</f>
        <v>-3.71176559660812</v>
      </c>
      <c r="AY14">
        <f>IF(ValProdTot!AX14=0,0,(ValProdTot!AY14-ValProdTot!AX14)/ValProdTot!AX14*100)</f>
        <v>1.99327711269682</v>
      </c>
      <c r="AZ14">
        <f>IF(ValProdTot!AY14=0,0,(ValProdTot!AZ14-ValProdTot!AY14)/ValProdTot!AY14*100)</f>
        <v>15.6287944492628</v>
      </c>
      <c r="BA14">
        <f>IF(ValProdTot!AZ14=0,0,(ValProdTot!BA14-ValProdTot!AZ14)/ValProdTot!AZ14*100)</f>
        <v>15.7582424909158</v>
      </c>
      <c r="BB14">
        <f>IF(ValProdTot!BA14=0,0,(ValProdTot!BB14-ValProdTot!BA14)/ValProdTot!BA14*100)</f>
        <v>-1.23257689206313</v>
      </c>
      <c r="BC14">
        <f>IF(ValProdTot!BB14=0,0,(ValProdTot!BC14-ValProdTot!BB14)/ValProdTot!BB14*100)</f>
        <v>-22.0186027525076</v>
      </c>
    </row>
    <row r="15" spans="1:55">
      <c r="A15">
        <f>ValProdTot!A15</f>
        <v>1</v>
      </c>
      <c r="B15" t="str">
        <f>ValProdTot!B15</f>
        <v>Gabon</v>
      </c>
      <c r="C15">
        <f>ValProdTot!C15</f>
        <v>74</v>
      </c>
      <c r="D15" t="str">
        <f>ValProdTot!D15</f>
        <v>Gabon</v>
      </c>
      <c r="F15" s="16" t="s">
        <v>231</v>
      </c>
      <c r="H15">
        <f>IF(ValProdTot!G15=0,0,(ValProdTot!H15-ValProdTot!G15)/ValProdTot!G15*100)</f>
        <v>2.8482905354394</v>
      </c>
      <c r="I15">
        <f>IF(ValProdTot!H15=0,0,(ValProdTot!I15-ValProdTot!H15)/ValProdTot!H15*100)</f>
        <v>0.49954240390482</v>
      </c>
      <c r="J15">
        <f>IF(ValProdTot!I15=0,0,(ValProdTot!J15-ValProdTot!I15)/ValProdTot!I15*100)</f>
        <v>1.14968696642003</v>
      </c>
      <c r="K15">
        <f>IF(ValProdTot!J15=0,0,(ValProdTot!K15-ValProdTot!J15)/ValProdTot!J15*100)</f>
        <v>1.59801935629079</v>
      </c>
      <c r="L15">
        <f>IF(ValProdTot!K15=0,0,(ValProdTot!L15-ValProdTot!K15)/ValProdTot!K15*100)</f>
        <v>1.99564318416777</v>
      </c>
      <c r="M15">
        <f>IF(ValProdTot!L15=0,0,(ValProdTot!M15-ValProdTot!L15)/ValProdTot!L15*100)</f>
        <v>1.67242846024362</v>
      </c>
      <c r="N15">
        <f>IF(ValProdTot!M15=0,0,(ValProdTot!N15-ValProdTot!M15)/ValProdTot!M15*100)</f>
        <v>3.40733092410945</v>
      </c>
      <c r="O15">
        <f>IF(ValProdTot!N15=0,0,(ValProdTot!O15-ValProdTot!N15)/ValProdTot!N15*100)</f>
        <v>-0.382185342675642</v>
      </c>
      <c r="P15">
        <f>IF(ValProdTot!O15=0,0,(ValProdTot!P15-ValProdTot!O15)/ValProdTot!O15*100)</f>
        <v>2.98280480428584</v>
      </c>
      <c r="Q15">
        <f>IF(ValProdTot!P15=0,0,(ValProdTot!Q15-ValProdTot!P15)/ValProdTot!P15*100)</f>
        <v>2.48611367488379</v>
      </c>
      <c r="R15">
        <f>IF(ValProdTot!Q15=0,0,(ValProdTot!R15-ValProdTot!Q15)/ValProdTot!Q15*100)</f>
        <v>1.78885750542388</v>
      </c>
      <c r="S15">
        <f>IF(ValProdTot!R15=0,0,(ValProdTot!S15-ValProdTot!R15)/ValProdTot!R15*100)</f>
        <v>2.2673530121451</v>
      </c>
      <c r="T15">
        <f>IF(ValProdTot!S15=0,0,(ValProdTot!T15-ValProdTot!S15)/ValProdTot!S15*100)</f>
        <v>1.73261291870168</v>
      </c>
      <c r="U15">
        <f>IF(ValProdTot!T15=0,0,(ValProdTot!U15-ValProdTot!T15)/ValProdTot!T15*100)</f>
        <v>0.657121652544993</v>
      </c>
      <c r="V15">
        <f>IF(ValProdTot!U15=0,0,(ValProdTot!V15-ValProdTot!U15)/ValProdTot!U15*100)</f>
        <v>3.14050475415124</v>
      </c>
      <c r="W15">
        <f>IF(ValProdTot!V15=0,0,(ValProdTot!W15-ValProdTot!V15)/ValProdTot!V15*100)</f>
        <v>7.93426216202128</v>
      </c>
      <c r="X15">
        <f>IF(ValProdTot!W15=0,0,(ValProdTot!X15-ValProdTot!W15)/ValProdTot!W15*100)</f>
        <v>6.36788873097567</v>
      </c>
      <c r="Y15">
        <f>IF(ValProdTot!X15=0,0,(ValProdTot!Y15-ValProdTot!X15)/ValProdTot!X15*100)</f>
        <v>4.32557596513076</v>
      </c>
      <c r="Z15">
        <f>IF(ValProdTot!Y15=0,0,(ValProdTot!Z15-ValProdTot!Y15)/ValProdTot!Y15*100)</f>
        <v>4.14125400230035</v>
      </c>
      <c r="AA15">
        <f>IF(ValProdTot!Z15=0,0,(ValProdTot!AA15-ValProdTot!Z15)/ValProdTot!Z15*100)</f>
        <v>-2.11216314639476</v>
      </c>
      <c r="AB15">
        <f>IF(ValProdTot!AA15=0,0,(ValProdTot!AB15-ValProdTot!AA15)/ValProdTot!AA15*100)</f>
        <v>2.44011026541764</v>
      </c>
      <c r="AC15">
        <f>IF(ValProdTot!AB15=0,0,(ValProdTot!AC15-ValProdTot!AB15)/ValProdTot!AB15*100)</f>
        <v>2.7076424816484</v>
      </c>
      <c r="AD15">
        <f>IF(ValProdTot!AC15=0,0,(ValProdTot!AD15-ValProdTot!AC15)/ValProdTot!AC15*100)</f>
        <v>2.05544960786473</v>
      </c>
      <c r="AE15">
        <f>IF(ValProdTot!AD15=0,0,(ValProdTot!AE15-ValProdTot!AD15)/ValProdTot!AD15*100)</f>
        <v>0.851967761539903</v>
      </c>
      <c r="AF15">
        <f>IF(ValProdTot!AE15=0,0,(ValProdTot!AF15-ValProdTot!AE15)/ValProdTot!AE15*100)</f>
        <v>4.48742136593772</v>
      </c>
      <c r="AG15">
        <f>IF(ValProdTot!AF15=0,0,(ValProdTot!AG15-ValProdTot!AF15)/ValProdTot!AF15*100)</f>
        <v>1.70483638852806</v>
      </c>
      <c r="AH15">
        <f>IF(ValProdTot!AG15=0,0,(ValProdTot!AH15-ValProdTot!AG15)/ValProdTot!AG15*100)</f>
        <v>4.65621588391788</v>
      </c>
      <c r="AI15">
        <f>IF(ValProdTot!AH15=0,0,(ValProdTot!AI15-ValProdTot!AH15)/ValProdTot!AH15*100)</f>
        <v>1.06187968401863</v>
      </c>
      <c r="AJ15">
        <f>IF(ValProdTot!AI15=0,0,(ValProdTot!AJ15-ValProdTot!AI15)/ValProdTot!AI15*100)</f>
        <v>0.313663398086954</v>
      </c>
      <c r="AK15">
        <f>IF(ValProdTot!AJ15=0,0,(ValProdTot!AK15-ValProdTot!AJ15)/ValProdTot!AJ15*100)</f>
        <v>10.397946084724</v>
      </c>
      <c r="AL15">
        <f>IF(ValProdTot!AK15=0,0,(ValProdTot!AL15-ValProdTot!AK15)/ValProdTot!AK15*100)</f>
        <v>-2.84408650800832</v>
      </c>
      <c r="AM15">
        <f>IF(ValProdTot!AL15=0,0,(ValProdTot!AM15-ValProdTot!AL15)/ValProdTot!AL15*100)</f>
        <v>-1.93402069537195</v>
      </c>
      <c r="AN15">
        <f>IF(ValProdTot!AM15=0,0,(ValProdTot!AN15-ValProdTot!AM15)/ValProdTot!AM15*100)</f>
        <v>2.18158333372906</v>
      </c>
      <c r="AO15">
        <f>IF(ValProdTot!AN15=0,0,(ValProdTot!AO15-ValProdTot!AN15)/ValProdTot!AN15*100)</f>
        <v>0.592540955036598</v>
      </c>
      <c r="AP15">
        <f>IF(ValProdTot!AO15=0,0,(ValProdTot!AP15-ValProdTot!AO15)/ValProdTot!AO15*100)</f>
        <v>5.15453915453915</v>
      </c>
      <c r="AQ15">
        <f>IF(ValProdTot!AP15=0,0,(ValProdTot!AQ15-ValProdTot!AP15)/ValProdTot!AP15*100)</f>
        <v>3.07547658903285</v>
      </c>
      <c r="AR15">
        <f>IF(ValProdTot!AQ15=0,0,(ValProdTot!AR15-ValProdTot!AQ15)/ValProdTot!AQ15*100)</f>
        <v>3.73731389088987</v>
      </c>
      <c r="AS15">
        <f>IF(ValProdTot!AR15=0,0,(ValProdTot!AS15-ValProdTot!AR15)/ValProdTot!AR15*100)</f>
        <v>-0.164766307139188</v>
      </c>
      <c r="AT15">
        <f>IF(ValProdTot!AS15=0,0,(ValProdTot!AT15-ValProdTot!AS15)/ValProdTot!AS15*100)</f>
        <v>2.25950101656967</v>
      </c>
      <c r="AU15">
        <f>IF(ValProdTot!AT15=0,0,(ValProdTot!AU15-ValProdTot!AT15)/ValProdTot!AT15*100)</f>
        <v>-2.45951123704038</v>
      </c>
      <c r="AV15">
        <f>IF(ValProdTot!AU15=0,0,(ValProdTot!AV15-ValProdTot!AU15)/ValProdTot!AU15*100)</f>
        <v>0.845873581098645</v>
      </c>
      <c r="AW15">
        <f>IF(ValProdTot!AV15=0,0,(ValProdTot!AW15-ValProdTot!AV15)/ValProdTot!AV15*100)</f>
        <v>0.519224395772556</v>
      </c>
      <c r="AX15">
        <f>IF(ValProdTot!AW15=0,0,(ValProdTot!AX15-ValProdTot!AW15)/ValProdTot!AW15*100)</f>
        <v>-0.0154677781757791</v>
      </c>
      <c r="AY15">
        <f>IF(ValProdTot!AX15=0,0,(ValProdTot!AY15-ValProdTot!AX15)/ValProdTot!AX15*100)</f>
        <v>1.37643811524463</v>
      </c>
      <c r="AZ15">
        <f>IF(ValProdTot!AY15=0,0,(ValProdTot!AZ15-ValProdTot!AY15)/ValProdTot!AY15*100)</f>
        <v>0.296769270927454</v>
      </c>
      <c r="BA15">
        <f>IF(ValProdTot!AZ15=0,0,(ValProdTot!BA15-ValProdTot!AZ15)/ValProdTot!AZ15*100)</f>
        <v>0.751539514882644</v>
      </c>
      <c r="BB15">
        <f>IF(ValProdTot!BA15=0,0,(ValProdTot!BB15-ValProdTot!BA15)/ValProdTot!BA15*100)</f>
        <v>2.13566690908513</v>
      </c>
      <c r="BC15">
        <f>IF(ValProdTot!BB15=0,0,(ValProdTot!BC15-ValProdTot!BB15)/ValProdTot!BB15*100)</f>
        <v>10.4772280694928</v>
      </c>
    </row>
    <row r="16" spans="1:55">
      <c r="A16">
        <f>ValProdTot!A16</f>
        <v>1</v>
      </c>
      <c r="B16" t="str">
        <f>ValProdTot!B16</f>
        <v>Gambia</v>
      </c>
      <c r="C16">
        <f>ValProdTot!C16</f>
        <v>75</v>
      </c>
      <c r="D16" t="str">
        <f>ValProdTot!D16</f>
        <v>Gambia</v>
      </c>
      <c r="F16" s="16" t="s">
        <v>231</v>
      </c>
      <c r="H16">
        <f>IF(ValProdTot!G16=0,0,(ValProdTot!H16-ValProdTot!G16)/ValProdTot!G16*100)</f>
        <v>2.23305799158206</v>
      </c>
      <c r="I16">
        <f>IF(ValProdTot!H16=0,0,(ValProdTot!I16-ValProdTot!H16)/ValProdTot!H16*100)</f>
        <v>0.225428313796213</v>
      </c>
      <c r="J16">
        <f>IF(ValProdTot!I16=0,0,(ValProdTot!J16-ValProdTot!I16)/ValProdTot!I16*100)</f>
        <v>3.67095200890215</v>
      </c>
      <c r="K16">
        <f>IF(ValProdTot!J16=0,0,(ValProdTot!K16-ValProdTot!J16)/ValProdTot!J16*100)</f>
        <v>9.17385098487011</v>
      </c>
      <c r="L16">
        <f>IF(ValProdTot!K16=0,0,(ValProdTot!L16-ValProdTot!K16)/ValProdTot!K16*100)</f>
        <v>6.93763139453399</v>
      </c>
      <c r="M16">
        <f>IF(ValProdTot!L16=0,0,(ValProdTot!M16-ValProdTot!L16)/ValProdTot!L16*100)</f>
        <v>-8.42021869681736</v>
      </c>
      <c r="N16">
        <f>IF(ValProdTot!M16=0,0,(ValProdTot!N16-ValProdTot!M16)/ValProdTot!M16*100)</f>
        <v>9.07692800615168</v>
      </c>
      <c r="O16">
        <f>IF(ValProdTot!N16=0,0,(ValProdTot!O16-ValProdTot!N16)/ValProdTot!N16*100)</f>
        <v>-4.87016801785924</v>
      </c>
      <c r="P16">
        <f>IF(ValProdTot!O16=0,0,(ValProdTot!P16-ValProdTot!O16)/ValProdTot!O16*100)</f>
        <v>3.0404084069248</v>
      </c>
      <c r="Q16">
        <f>IF(ValProdTot!P16=0,0,(ValProdTot!Q16-ValProdTot!P16)/ValProdTot!P16*100)</f>
        <v>5.94234457407703</v>
      </c>
      <c r="R16">
        <f>IF(ValProdTot!Q16=0,0,(ValProdTot!R16-ValProdTot!Q16)/ValProdTot!Q16*100)</f>
        <v>-9.56619303985442</v>
      </c>
      <c r="S16">
        <f>IF(ValProdTot!R16=0,0,(ValProdTot!S16-ValProdTot!R16)/ValProdTot!R16*100)</f>
        <v>15.1978314132305</v>
      </c>
      <c r="T16">
        <f>IF(ValProdTot!S16=0,0,(ValProdTot!T16-ValProdTot!S16)/ValProdTot!S16*100)</f>
        <v>-7.63041668175071</v>
      </c>
      <c r="U16">
        <f>IF(ValProdTot!T16=0,0,(ValProdTot!U16-ValProdTot!T16)/ValProdTot!T16*100)</f>
        <v>-2.44069723008789</v>
      </c>
      <c r="V16">
        <f>IF(ValProdTot!U16=0,0,(ValProdTot!V16-ValProdTot!U16)/ValProdTot!U16*100)</f>
        <v>-1.60690971176057</v>
      </c>
      <c r="W16">
        <f>IF(ValProdTot!V16=0,0,(ValProdTot!W16-ValProdTot!V16)/ValProdTot!V16*100)</f>
        <v>-20.0653261202409</v>
      </c>
      <c r="X16">
        <f>IF(ValProdTot!W16=0,0,(ValProdTot!X16-ValProdTot!W16)/ValProdTot!W16*100)</f>
        <v>25.3371130861171</v>
      </c>
      <c r="Y16">
        <f>IF(ValProdTot!X16=0,0,(ValProdTot!Y16-ValProdTot!X16)/ValProdTot!X16*100)</f>
        <v>-33.2283961937364</v>
      </c>
      <c r="Z16">
        <f>IF(ValProdTot!Y16=0,0,(ValProdTot!Z16-ValProdTot!Y16)/ValProdTot!Y16*100)</f>
        <v>4.45536245594226</v>
      </c>
      <c r="AA16">
        <f>IF(ValProdTot!Z16=0,0,(ValProdTot!AA16-ValProdTot!Z16)/ValProdTot!Z16*100)</f>
        <v>38.1235484012329</v>
      </c>
      <c r="AB16">
        <f>IF(ValProdTot!AA16=0,0,(ValProdTot!AB16-ValProdTot!AA16)/ValProdTot!AA16*100)</f>
        <v>19.4790498953024</v>
      </c>
      <c r="AC16">
        <f>IF(ValProdTot!AB16=0,0,(ValProdTot!AC16-ValProdTot!AB16)/ValProdTot!AB16*100)</f>
        <v>-20.4404436301194</v>
      </c>
      <c r="AD16">
        <f>IF(ValProdTot!AC16=0,0,(ValProdTot!AD16-ValProdTot!AC16)/ValProdTot!AC16*100)</f>
        <v>0.0611899781941169</v>
      </c>
      <c r="AE16">
        <f>IF(ValProdTot!AD16=0,0,(ValProdTot!AE16-ValProdTot!AD16)/ValProdTot!AD16*100)</f>
        <v>-9.65320939748051</v>
      </c>
      <c r="AF16">
        <f>IF(ValProdTot!AE16=0,0,(ValProdTot!AF16-ValProdTot!AE16)/ValProdTot!AE16*100)</f>
        <v>16.2865968470409</v>
      </c>
      <c r="AG16">
        <f>IF(ValProdTot!AF16=0,0,(ValProdTot!AG16-ValProdTot!AF16)/ValProdTot!AF16*100)</f>
        <v>2.72830216634388</v>
      </c>
      <c r="AH16">
        <f>IF(ValProdTot!AG16=0,0,(ValProdTot!AH16-ValProdTot!AG16)/ValProdTot!AG16*100)</f>
        <v>-6.8064984701604</v>
      </c>
      <c r="AI16">
        <f>IF(ValProdTot!AH16=0,0,(ValProdTot!AI16-ValProdTot!AH16)/ValProdTot!AH16*100)</f>
        <v>15.4672680241427</v>
      </c>
      <c r="AJ16">
        <f>IF(ValProdTot!AI16=0,0,(ValProdTot!AJ16-ValProdTot!AI16)/ValProdTot!AI16*100)</f>
        <v>-25.7510483083463</v>
      </c>
      <c r="AK16">
        <f>IF(ValProdTot!AJ16=0,0,(ValProdTot!AK16-ValProdTot!AJ16)/ValProdTot!AJ16*100)</f>
        <v>11.3840321831967</v>
      </c>
      <c r="AL16">
        <f>IF(ValProdTot!AK16=0,0,(ValProdTot!AL16-ValProdTot!AK16)/ValProdTot!AK16*100)</f>
        <v>-17.3467615905539</v>
      </c>
      <c r="AM16">
        <f>IF(ValProdTot!AL16=0,0,(ValProdTot!AM16-ValProdTot!AL16)/ValProdTot!AL16*100)</f>
        <v>14.6526610644258</v>
      </c>
      <c r="AN16">
        <f>IF(ValProdTot!AM16=0,0,(ValProdTot!AN16-ValProdTot!AM16)/ValProdTot!AM16*100)</f>
        <v>4.01285089540935</v>
      </c>
      <c r="AO16">
        <f>IF(ValProdTot!AN16=0,0,(ValProdTot!AO16-ValProdTot!AN16)/ValProdTot!AN16*100)</f>
        <v>-4.87040060131302</v>
      </c>
      <c r="AP16">
        <f>IF(ValProdTot!AO16=0,0,(ValProdTot!AP16-ValProdTot!AO16)/ValProdTot!AO16*100)</f>
        <v>-14.6703703703704</v>
      </c>
      <c r="AQ16">
        <f>IF(ValProdTot!AP16=0,0,(ValProdTot!AQ16-ValProdTot!AP16)/ValProdTot!AP16*100)</f>
        <v>20.8863231911107</v>
      </c>
      <c r="AR16">
        <f>IF(ValProdTot!AQ16=0,0,(ValProdTot!AR16-ValProdTot!AQ16)/ValProdTot!AQ16*100)</f>
        <v>-0.617572079997128</v>
      </c>
      <c r="AS16">
        <f>IF(ValProdTot!AR16=0,0,(ValProdTot!AS16-ValProdTot!AR16)/ValProdTot!AR16*100)</f>
        <v>38.1986343437263</v>
      </c>
      <c r="AT16">
        <f>IF(ValProdTot!AS16=0,0,(ValProdTot!AT16-ValProdTot!AS16)/ValProdTot!AS16*100)</f>
        <v>9.33284534142006</v>
      </c>
      <c r="AU16">
        <f>IF(ValProdTot!AT16=0,0,(ValProdTot!AU16-ValProdTot!AT16)/ValProdTot!AT16*100)</f>
        <v>7.11268391436724</v>
      </c>
      <c r="AV16">
        <f>IF(ValProdTot!AU16=0,0,(ValProdTot!AV16-ValProdTot!AU16)/ValProdTot!AU16*100)</f>
        <v>-34.5338194806161</v>
      </c>
      <c r="AW16">
        <f>IF(ValProdTot!AV16=0,0,(ValProdTot!AW16-ValProdTot!AV16)/ValProdTot!AV16*100)</f>
        <v>27.3914526028643</v>
      </c>
      <c r="AX16">
        <f>IF(ValProdTot!AW16=0,0,(ValProdTot!AX16-ValProdTot!AW16)/ValProdTot!AW16*100)</f>
        <v>22.6866763622088</v>
      </c>
      <c r="AY16">
        <f>IF(ValProdTot!AX16=0,0,(ValProdTot!AY16-ValProdTot!AX16)/ValProdTot!AX16*100)</f>
        <v>-12.4685468270475</v>
      </c>
      <c r="AZ16">
        <f>IF(ValProdTot!AY16=0,0,(ValProdTot!AZ16-ValProdTot!AY16)/ValProdTot!AY16*100)</f>
        <v>5.1777569146152</v>
      </c>
      <c r="BA16">
        <f>IF(ValProdTot!AZ16=0,0,(ValProdTot!BA16-ValProdTot!AZ16)/ValProdTot!AZ16*100)</f>
        <v>-26.2676451304575</v>
      </c>
      <c r="BB16">
        <f>IF(ValProdTot!BA16=0,0,(ValProdTot!BB16-ValProdTot!BA16)/ValProdTot!BA16*100)</f>
        <v>37.7887293764731</v>
      </c>
      <c r="BC16">
        <f>IF(ValProdTot!BB16=0,0,(ValProdTot!BC16-ValProdTot!BB16)/ValProdTot!BB16*100)</f>
        <v>17.6989705470718</v>
      </c>
    </row>
    <row r="17" spans="1:55">
      <c r="A17">
        <f>ValProdTot!A17</f>
        <v>1</v>
      </c>
      <c r="B17" t="str">
        <f>ValProdTot!B17</f>
        <v>Ghana</v>
      </c>
      <c r="C17">
        <f>ValProdTot!C17</f>
        <v>81</v>
      </c>
      <c r="D17" t="str">
        <f>ValProdTot!D17</f>
        <v>Ghana</v>
      </c>
      <c r="F17" s="16" t="s">
        <v>231</v>
      </c>
      <c r="H17">
        <f>IF(ValProdTot!G17=0,0,(ValProdTot!H17-ValProdTot!G17)/ValProdTot!G17*100)</f>
        <v>1.46469832246483</v>
      </c>
      <c r="I17">
        <f>IF(ValProdTot!H17=0,0,(ValProdTot!I17-ValProdTot!H17)/ValProdTot!H17*100)</f>
        <v>1.95369098281004</v>
      </c>
      <c r="J17">
        <f>IF(ValProdTot!I17=0,0,(ValProdTot!J17-ValProdTot!I17)/ValProdTot!I17*100)</f>
        <v>13.3621726652565</v>
      </c>
      <c r="K17">
        <f>IF(ValProdTot!J17=0,0,(ValProdTot!K17-ValProdTot!J17)/ValProdTot!J17*100)</f>
        <v>-9.61972792231852</v>
      </c>
      <c r="L17">
        <f>IF(ValProdTot!K17=0,0,(ValProdTot!L17-ValProdTot!K17)/ValProdTot!K17*100)</f>
        <v>1.80453858101818</v>
      </c>
      <c r="M17">
        <f>IF(ValProdTot!L17=0,0,(ValProdTot!M17-ValProdTot!L17)/ValProdTot!L17*100)</f>
        <v>8.65233853118966</v>
      </c>
      <c r="N17">
        <f>IF(ValProdTot!M17=0,0,(ValProdTot!N17-ValProdTot!M17)/ValProdTot!M17*100)</f>
        <v>-3.07904859567636</v>
      </c>
      <c r="O17">
        <f>IF(ValProdTot!N17=0,0,(ValProdTot!O17-ValProdTot!N17)/ValProdTot!N17*100)</f>
        <v>8.27328012026202</v>
      </c>
      <c r="P17">
        <f>IF(ValProdTot!O17=0,0,(ValProdTot!P17-ValProdTot!O17)/ValProdTot!O17*100)</f>
        <v>3.92147976030059</v>
      </c>
      <c r="Q17">
        <f>IF(ValProdTot!P17=0,0,(ValProdTot!Q17-ValProdTot!P17)/ValProdTot!P17*100)</f>
        <v>3.88822348070647</v>
      </c>
      <c r="R17">
        <f>IF(ValProdTot!Q17=0,0,(ValProdTot!R17-ValProdTot!Q17)/ValProdTot!Q17*100)</f>
        <v>-2.30939788248027</v>
      </c>
      <c r="S17">
        <f>IF(ValProdTot!R17=0,0,(ValProdTot!S17-ValProdTot!R17)/ValProdTot!R17*100)</f>
        <v>0.969860282892947</v>
      </c>
      <c r="T17">
        <f>IF(ValProdTot!S17=0,0,(ValProdTot!T17-ValProdTot!S17)/ValProdTot!S17*100)</f>
        <v>12.757588025245</v>
      </c>
      <c r="U17">
        <f>IF(ValProdTot!T17=0,0,(ValProdTot!U17-ValProdTot!T17)/ValProdTot!T17*100)</f>
        <v>-6.74096430739744</v>
      </c>
      <c r="V17">
        <f>IF(ValProdTot!U17=0,0,(ValProdTot!V17-ValProdTot!U17)/ValProdTot!U17*100)</f>
        <v>-11.7311114993825</v>
      </c>
      <c r="W17">
        <f>IF(ValProdTot!V17=0,0,(ValProdTot!W17-ValProdTot!V17)/ValProdTot!V17*100)</f>
        <v>-10.9603426092587</v>
      </c>
      <c r="X17">
        <f>IF(ValProdTot!W17=0,0,(ValProdTot!X17-ValProdTot!W17)/ValProdTot!W17*100)</f>
        <v>-1.15719938532221</v>
      </c>
      <c r="Y17">
        <f>IF(ValProdTot!X17=0,0,(ValProdTot!Y17-ValProdTot!X17)/ValProdTot!X17*100)</f>
        <v>4.43749237587931</v>
      </c>
      <c r="Z17">
        <f>IF(ValProdTot!Y17=0,0,(ValProdTot!Z17-ValProdTot!Y17)/ValProdTot!Y17*100)</f>
        <v>0.853208062314302</v>
      </c>
      <c r="AA17">
        <f>IF(ValProdTot!Z17=0,0,(ValProdTot!AA17-ValProdTot!Z17)/ValProdTot!Z17*100)</f>
        <v>-1.705129805932</v>
      </c>
      <c r="AB17">
        <f>IF(ValProdTot!AA17=0,0,(ValProdTot!AB17-ValProdTot!AA17)/ValProdTot!AA17*100)</f>
        <v>-6.34971676281778</v>
      </c>
      <c r="AC17">
        <f>IF(ValProdTot!AB17=0,0,(ValProdTot!AC17-ValProdTot!AB17)/ValProdTot!AB17*100)</f>
        <v>1.52377232925382</v>
      </c>
      <c r="AD17">
        <f>IF(ValProdTot!AC17=0,0,(ValProdTot!AD17-ValProdTot!AC17)/ValProdTot!AC17*100)</f>
        <v>25.8508973204633</v>
      </c>
      <c r="AE17">
        <f>IF(ValProdTot!AD17=0,0,(ValProdTot!AE17-ValProdTot!AD17)/ValProdTot!AD17*100)</f>
        <v>-1.31245858660042</v>
      </c>
      <c r="AF17">
        <f>IF(ValProdTot!AE17=0,0,(ValProdTot!AF17-ValProdTot!AE17)/ValProdTot!AE17*100)</f>
        <v>8.46579544043142</v>
      </c>
      <c r="AG17">
        <f>IF(ValProdTot!AF17=0,0,(ValProdTot!AG17-ValProdTot!AF17)/ValProdTot!AF17*100)</f>
        <v>2.08526877367146</v>
      </c>
      <c r="AH17">
        <f>IF(ValProdTot!AG17=0,0,(ValProdTot!AH17-ValProdTot!AG17)/ValProdTot!AG17*100)</f>
        <v>2.73958458488526</v>
      </c>
      <c r="AI17">
        <f>IF(ValProdTot!AH17=0,0,(ValProdTot!AI17-ValProdTot!AH17)/ValProdTot!AH17*100)</f>
        <v>10.4348441796936</v>
      </c>
      <c r="AJ17">
        <f>IF(ValProdTot!AI17=0,0,(ValProdTot!AJ17-ValProdTot!AI17)/ValProdTot!AI17*100)</f>
        <v>-16.7853368273226</v>
      </c>
      <c r="AK17">
        <f>IF(ValProdTot!AJ17=0,0,(ValProdTot!AK17-ValProdTot!AJ17)/ValProdTot!AJ17*100)</f>
        <v>49.0500084008466</v>
      </c>
      <c r="AL17">
        <f>IF(ValProdTot!AK17=0,0,(ValProdTot!AL17-ValProdTot!AK17)/ValProdTot!AK17*100)</f>
        <v>-1.03577124386598</v>
      </c>
      <c r="AM17">
        <f>IF(ValProdTot!AL17=0,0,(ValProdTot!AM17-ValProdTot!AL17)/ValProdTot!AL17*100)</f>
        <v>8.43702451822059</v>
      </c>
      <c r="AN17">
        <f>IF(ValProdTot!AM17=0,0,(ValProdTot!AN17-ValProdTot!AM17)/ValProdTot!AM17*100)</f>
        <v>-5.56778289385358</v>
      </c>
      <c r="AO17">
        <f>IF(ValProdTot!AN17=0,0,(ValProdTot!AO17-ValProdTot!AN17)/ValProdTot!AN17*100)</f>
        <v>14.3823099355062</v>
      </c>
      <c r="AP17">
        <f>IF(ValProdTot!AO17=0,0,(ValProdTot!AP17-ValProdTot!AO17)/ValProdTot!AO17*100)</f>
        <v>8.73208873502923</v>
      </c>
      <c r="AQ17">
        <f>IF(ValProdTot!AP17=0,0,(ValProdTot!AQ17-ValProdTot!AP17)/ValProdTot!AP17*100)</f>
        <v>-1.68950323873495</v>
      </c>
      <c r="AR17">
        <f>IF(ValProdTot!AQ17=0,0,(ValProdTot!AR17-ValProdTot!AQ17)/ValProdTot!AQ17*100)</f>
        <v>8.81412857435473</v>
      </c>
      <c r="AS17">
        <f>IF(ValProdTot!AR17=0,0,(ValProdTot!AS17-ValProdTot!AR17)/ValProdTot!AR17*100)</f>
        <v>6.35955809927875</v>
      </c>
      <c r="AT17">
        <f>IF(ValProdTot!AS17=0,0,(ValProdTot!AT17-ValProdTot!AS17)/ValProdTot!AS17*100)</f>
        <v>-1.46264364274107</v>
      </c>
      <c r="AU17">
        <f>IF(ValProdTot!AT17=0,0,(ValProdTot!AU17-ValProdTot!AT17)/ValProdTot!AT17*100)</f>
        <v>3.20397382441893</v>
      </c>
      <c r="AV17">
        <f>IF(ValProdTot!AU17=0,0,(ValProdTot!AV17-ValProdTot!AU17)/ValProdTot!AU17*100)</f>
        <v>9.88435914300534</v>
      </c>
      <c r="AW17">
        <f>IF(ValProdTot!AV17=0,0,(ValProdTot!AW17-ValProdTot!AV17)/ValProdTot!AV17*100)</f>
        <v>3.22259399648733</v>
      </c>
      <c r="AX17">
        <f>IF(ValProdTot!AW17=0,0,(ValProdTot!AX17-ValProdTot!AW17)/ValProdTot!AW17*100)</f>
        <v>4.25043384426851</v>
      </c>
      <c r="AY17">
        <f>IF(ValProdTot!AX17=0,0,(ValProdTot!AY17-ValProdTot!AX17)/ValProdTot!AX17*100)</f>
        <v>3.16413820686779</v>
      </c>
      <c r="AZ17">
        <f>IF(ValProdTot!AY17=0,0,(ValProdTot!AZ17-ValProdTot!AY17)/ValProdTot!AY17*100)</f>
        <v>3.20615761635142</v>
      </c>
      <c r="BA17">
        <f>IF(ValProdTot!AZ17=0,0,(ValProdTot!BA17-ValProdTot!AZ17)/ValProdTot!AZ17*100)</f>
        <v>-1.47579644780727</v>
      </c>
      <c r="BB17">
        <f>IF(ValProdTot!BA17=0,0,(ValProdTot!BB17-ValProdTot!BA17)/ValProdTot!BA17*100)</f>
        <v>12.1876658164817</v>
      </c>
      <c r="BC17">
        <f>IF(ValProdTot!BB17=0,0,(ValProdTot!BC17-ValProdTot!BB17)/ValProdTot!BB17*100)</f>
        <v>4.38735329213782</v>
      </c>
    </row>
    <row r="18" spans="1:55">
      <c r="A18">
        <f>ValProdTot!A18</f>
        <v>1</v>
      </c>
      <c r="B18" t="str">
        <f>ValProdTot!B18</f>
        <v>Guinea</v>
      </c>
      <c r="C18">
        <f>ValProdTot!C18</f>
        <v>90</v>
      </c>
      <c r="D18" t="str">
        <f>ValProdTot!D18</f>
        <v>Guinea</v>
      </c>
      <c r="F18" s="16" t="s">
        <v>231</v>
      </c>
      <c r="H18">
        <f>IF(ValProdTot!G18=0,0,(ValProdTot!H18-ValProdTot!G18)/ValProdTot!G18*100)</f>
        <v>1.46103975775303</v>
      </c>
      <c r="I18">
        <f>IF(ValProdTot!H18=0,0,(ValProdTot!I18-ValProdTot!H18)/ValProdTot!H18*100)</f>
        <v>-5.35159172406676</v>
      </c>
      <c r="J18">
        <f>IF(ValProdTot!I18=0,0,(ValProdTot!J18-ValProdTot!I18)/ValProdTot!I18*100)</f>
        <v>4.44075725234533</v>
      </c>
      <c r="K18">
        <f>IF(ValProdTot!J18=0,0,(ValProdTot!K18-ValProdTot!J18)/ValProdTot!J18*100)</f>
        <v>-1.60157237577171</v>
      </c>
      <c r="L18">
        <f>IF(ValProdTot!K18=0,0,(ValProdTot!L18-ValProdTot!K18)/ValProdTot!K18*100)</f>
        <v>8.020176837415</v>
      </c>
      <c r="M18">
        <f>IF(ValProdTot!L18=0,0,(ValProdTot!M18-ValProdTot!L18)/ValProdTot!L18*100)</f>
        <v>4.05141418156093</v>
      </c>
      <c r="N18">
        <f>IF(ValProdTot!M18=0,0,(ValProdTot!N18-ValProdTot!M18)/ValProdTot!M18*100)</f>
        <v>2.67118944030676</v>
      </c>
      <c r="O18">
        <f>IF(ValProdTot!N18=0,0,(ValProdTot!O18-ValProdTot!N18)/ValProdTot!N18*100)</f>
        <v>-1.2775761963451</v>
      </c>
      <c r="P18">
        <f>IF(ValProdTot!O18=0,0,(ValProdTot!P18-ValProdTot!O18)/ValProdTot!O18*100)</f>
        <v>3.5830272906639</v>
      </c>
      <c r="Q18">
        <f>IF(ValProdTot!P18=0,0,(ValProdTot!Q18-ValProdTot!P18)/ValProdTot!P18*100)</f>
        <v>3.16564427519304</v>
      </c>
      <c r="R18">
        <f>IF(ValProdTot!Q18=0,0,(ValProdTot!R18-ValProdTot!Q18)/ValProdTot!Q18*100)</f>
        <v>-4.10414076786184</v>
      </c>
      <c r="S18">
        <f>IF(ValProdTot!R18=0,0,(ValProdTot!S18-ValProdTot!R18)/ValProdTot!R18*100)</f>
        <v>1.35853707366457</v>
      </c>
      <c r="T18">
        <f>IF(ValProdTot!S18=0,0,(ValProdTot!T18-ValProdTot!S18)/ValProdTot!S18*100)</f>
        <v>1.06716349959025</v>
      </c>
      <c r="U18">
        <f>IF(ValProdTot!T18=0,0,(ValProdTot!U18-ValProdTot!T18)/ValProdTot!T18*100)</f>
        <v>2.10666234218051</v>
      </c>
      <c r="V18">
        <f>IF(ValProdTot!U18=0,0,(ValProdTot!V18-ValProdTot!U18)/ValProdTot!U18*100)</f>
        <v>3.99716563138004</v>
      </c>
      <c r="W18">
        <f>IF(ValProdTot!V18=0,0,(ValProdTot!W18-ValProdTot!V18)/ValProdTot!V18*100)</f>
        <v>1.00702502747619</v>
      </c>
      <c r="X18">
        <f>IF(ValProdTot!W18=0,0,(ValProdTot!X18-ValProdTot!W18)/ValProdTot!W18*100)</f>
        <v>0.499203316477845</v>
      </c>
      <c r="Y18">
        <f>IF(ValProdTot!X18=0,0,(ValProdTot!Y18-ValProdTot!X18)/ValProdTot!X18*100)</f>
        <v>2.89560445212525</v>
      </c>
      <c r="Z18">
        <f>IF(ValProdTot!Y18=0,0,(ValProdTot!Z18-ValProdTot!Y18)/ValProdTot!Y18*100)</f>
        <v>0.999231456546053</v>
      </c>
      <c r="AA18">
        <f>IF(ValProdTot!Z18=0,0,(ValProdTot!AA18-ValProdTot!Z18)/ValProdTot!Z18*100)</f>
        <v>0.675813617978474</v>
      </c>
      <c r="AB18">
        <f>IF(ValProdTot!AA18=0,0,(ValProdTot!AB18-ValProdTot!AA18)/ValProdTot!AA18*100)</f>
        <v>1.13288753590201</v>
      </c>
      <c r="AC18">
        <f>IF(ValProdTot!AB18=0,0,(ValProdTot!AC18-ValProdTot!AB18)/ValProdTot!AB18*100)</f>
        <v>0.932687318247496</v>
      </c>
      <c r="AD18">
        <f>IF(ValProdTot!AC18=0,0,(ValProdTot!AD18-ValProdTot!AC18)/ValProdTot!AC18*100)</f>
        <v>4.53654495849818</v>
      </c>
      <c r="AE18">
        <f>IF(ValProdTot!AD18=0,0,(ValProdTot!AE18-ValProdTot!AD18)/ValProdTot!AD18*100)</f>
        <v>0.802077754550847</v>
      </c>
      <c r="AF18">
        <f>IF(ValProdTot!AE18=0,0,(ValProdTot!AF18-ValProdTot!AE18)/ValProdTot!AE18*100)</f>
        <v>-0.675495795861331</v>
      </c>
      <c r="AG18">
        <f>IF(ValProdTot!AF18=0,0,(ValProdTot!AG18-ValProdTot!AF18)/ValProdTot!AF18*100)</f>
        <v>1.85161112945288</v>
      </c>
      <c r="AH18">
        <f>IF(ValProdTot!AG18=0,0,(ValProdTot!AH18-ValProdTot!AG18)/ValProdTot!AG18*100)</f>
        <v>3.74726251506393</v>
      </c>
      <c r="AI18">
        <f>IF(ValProdTot!AH18=0,0,(ValProdTot!AI18-ValProdTot!AH18)/ValProdTot!AH18*100)</f>
        <v>5.97427961474943</v>
      </c>
      <c r="AJ18">
        <f>IF(ValProdTot!AI18=0,0,(ValProdTot!AJ18-ValProdTot!AI18)/ValProdTot!AI18*100)</f>
        <v>5.6185788880568</v>
      </c>
      <c r="AK18">
        <f>IF(ValProdTot!AJ18=0,0,(ValProdTot!AK18-ValProdTot!AJ18)/ValProdTot!AJ18*100)</f>
        <v>5.41004510073015</v>
      </c>
      <c r="AL18">
        <f>IF(ValProdTot!AK18=0,0,(ValProdTot!AL18-ValProdTot!AK18)/ValProdTot!AK18*100)</f>
        <v>7.55070744053606</v>
      </c>
      <c r="AM18">
        <f>IF(ValProdTot!AL18=0,0,(ValProdTot!AM18-ValProdTot!AL18)/ValProdTot!AL18*100)</f>
        <v>2.63564282025192</v>
      </c>
      <c r="AN18">
        <f>IF(ValProdTot!AM18=0,0,(ValProdTot!AN18-ValProdTot!AM18)/ValProdTot!AM18*100)</f>
        <v>7.15544934085307</v>
      </c>
      <c r="AO18">
        <f>IF(ValProdTot!AN18=0,0,(ValProdTot!AO18-ValProdTot!AN18)/ValProdTot!AN18*100)</f>
        <v>0.0784759747285519</v>
      </c>
      <c r="AP18">
        <f>IF(ValProdTot!AO18=0,0,(ValProdTot!AP18-ValProdTot!AO18)/ValProdTot!AO18*100)</f>
        <v>5.00090807972706</v>
      </c>
      <c r="AQ18">
        <f>IF(ValProdTot!AP18=0,0,(ValProdTot!AQ18-ValProdTot!AP18)/ValProdTot!AP18*100)</f>
        <v>4.14123830344782</v>
      </c>
      <c r="AR18">
        <f>IF(ValProdTot!AQ18=0,0,(ValProdTot!AR18-ValProdTot!AQ18)/ValProdTot!AQ18*100)</f>
        <v>-1.7839844148179</v>
      </c>
      <c r="AS18">
        <f>IF(ValProdTot!AR18=0,0,(ValProdTot!AS18-ValProdTot!AR18)/ValProdTot!AR18*100)</f>
        <v>4.28553595327192</v>
      </c>
      <c r="AT18">
        <f>IF(ValProdTot!AS18=0,0,(ValProdTot!AT18-ValProdTot!AS18)/ValProdTot!AS18*100)</f>
        <v>4.13614941136843</v>
      </c>
      <c r="AU18">
        <f>IF(ValProdTot!AT18=0,0,(ValProdTot!AU18-ValProdTot!AT18)/ValProdTot!AT18*100)</f>
        <v>-0.0253955694087644</v>
      </c>
      <c r="AV18">
        <f>IF(ValProdTot!AU18=0,0,(ValProdTot!AV18-ValProdTot!AU18)/ValProdTot!AU18*100)</f>
        <v>5.41704769697261</v>
      </c>
      <c r="AW18">
        <f>IF(ValProdTot!AV18=0,0,(ValProdTot!AW18-ValProdTot!AV18)/ValProdTot!AV18*100)</f>
        <v>4.98008852363378</v>
      </c>
      <c r="AX18">
        <f>IF(ValProdTot!AW18=0,0,(ValProdTot!AX18-ValProdTot!AW18)/ValProdTot!AW18*100)</f>
        <v>4.88210617239953</v>
      </c>
      <c r="AY18">
        <f>IF(ValProdTot!AX18=0,0,(ValProdTot!AY18-ValProdTot!AX18)/ValProdTot!AX18*100)</f>
        <v>3.23669513844935</v>
      </c>
      <c r="AZ18">
        <f>IF(ValProdTot!AY18=0,0,(ValProdTot!AZ18-ValProdTot!AY18)/ValProdTot!AY18*100)</f>
        <v>0.984357941445067</v>
      </c>
      <c r="BA18">
        <f>IF(ValProdTot!AZ18=0,0,(ValProdTot!BA18-ValProdTot!AZ18)/ValProdTot!AZ18*100)</f>
        <v>3.25342617104118</v>
      </c>
      <c r="BB18">
        <f>IF(ValProdTot!BA18=0,0,(ValProdTot!BB18-ValProdTot!BA18)/ValProdTot!BA18*100)</f>
        <v>8.8640007875545</v>
      </c>
      <c r="BC18">
        <f>IF(ValProdTot!BB18=0,0,(ValProdTot!BC18-ValProdTot!BB18)/ValProdTot!BB18*100)</f>
        <v>-6.25810909634196</v>
      </c>
    </row>
    <row r="19" spans="1:55">
      <c r="A19">
        <f>ValProdTot!A19</f>
        <v>1</v>
      </c>
      <c r="B19" t="str">
        <f>ValProdTot!B19</f>
        <v>Côte d'Ivoire</v>
      </c>
      <c r="C19">
        <f>ValProdTot!C19</f>
        <v>107</v>
      </c>
      <c r="D19" t="str">
        <f>ValProdTot!D19</f>
        <v>Côte d'Ivoire</v>
      </c>
      <c r="F19" s="16" t="s">
        <v>231</v>
      </c>
      <c r="H19">
        <f>IF(ValProdTot!G19=0,0,(ValProdTot!H19-ValProdTot!G19)/ValProdTot!G19*100)</f>
        <v>3.78632368687573</v>
      </c>
      <c r="I19">
        <f>IF(ValProdTot!H19=0,0,(ValProdTot!I19-ValProdTot!H19)/ValProdTot!H19*100)</f>
        <v>9.68498486939323</v>
      </c>
      <c r="J19">
        <f>IF(ValProdTot!I19=0,0,(ValProdTot!J19-ValProdTot!I19)/ValProdTot!I19*100)</f>
        <v>11.8519779954816</v>
      </c>
      <c r="K19">
        <f>IF(ValProdTot!J19=0,0,(ValProdTot!K19-ValProdTot!J19)/ValProdTot!J19*100)</f>
        <v>-3.7219272490038</v>
      </c>
      <c r="L19">
        <f>IF(ValProdTot!K19=0,0,(ValProdTot!L19-ValProdTot!K19)/ValProdTot!K19*100)</f>
        <v>10.8283318825308</v>
      </c>
      <c r="M19">
        <f>IF(ValProdTot!L19=0,0,(ValProdTot!M19-ValProdTot!L19)/ValProdTot!L19*100)</f>
        <v>-5.63344314716988</v>
      </c>
      <c r="N19">
        <f>IF(ValProdTot!M19=0,0,(ValProdTot!N19-ValProdTot!M19)/ValProdTot!M19*100)</f>
        <v>15.0777209394342</v>
      </c>
      <c r="O19">
        <f>IF(ValProdTot!N19=0,0,(ValProdTot!O19-ValProdTot!N19)/ValProdTot!N19*100)</f>
        <v>0.713567357885159</v>
      </c>
      <c r="P19">
        <f>IF(ValProdTot!O19=0,0,(ValProdTot!P19-ValProdTot!O19)/ValProdTot!O19*100)</f>
        <v>6.02686028506285</v>
      </c>
      <c r="Q19">
        <f>IF(ValProdTot!P19=0,0,(ValProdTot!Q19-ValProdTot!P19)/ValProdTot!P19*100)</f>
        <v>4.53581845916602</v>
      </c>
      <c r="R19">
        <f>IF(ValProdTot!Q19=0,0,(ValProdTot!R19-ValProdTot!Q19)/ValProdTot!Q19*100)</f>
        <v>0.0586330254641139</v>
      </c>
      <c r="S19">
        <f>IF(ValProdTot!R19=0,0,(ValProdTot!S19-ValProdTot!R19)/ValProdTot!R19*100)</f>
        <v>8.4621203042733</v>
      </c>
      <c r="T19">
        <f>IF(ValProdTot!S19=0,0,(ValProdTot!T19-ValProdTot!S19)/ValProdTot!S19*100)</f>
        <v>4.42153512277424</v>
      </c>
      <c r="U19">
        <f>IF(ValProdTot!T19=0,0,(ValProdTot!U19-ValProdTot!T19)/ValProdTot!T19*100)</f>
        <v>13.6080849027391</v>
      </c>
      <c r="V19">
        <f>IF(ValProdTot!U19=0,0,(ValProdTot!V19-ValProdTot!U19)/ValProdTot!U19*100)</f>
        <v>0.341606335866187</v>
      </c>
      <c r="W19">
        <f>IF(ValProdTot!V19=0,0,(ValProdTot!W19-ValProdTot!V19)/ValProdTot!V19*100)</f>
        <v>1.22480416843005</v>
      </c>
      <c r="X19">
        <f>IF(ValProdTot!W19=0,0,(ValProdTot!X19-ValProdTot!W19)/ValProdTot!W19*100)</f>
        <v>1.66029504485653</v>
      </c>
      <c r="Y19">
        <f>IF(ValProdTot!X19=0,0,(ValProdTot!Y19-ValProdTot!X19)/ValProdTot!X19*100)</f>
        <v>9.31366991843412</v>
      </c>
      <c r="Z19">
        <f>IF(ValProdTot!Y19=0,0,(ValProdTot!Z19-ValProdTot!Y19)/ValProdTot!Y19*100)</f>
        <v>4.51539866043312</v>
      </c>
      <c r="AA19">
        <f>IF(ValProdTot!Z19=0,0,(ValProdTot!AA19-ValProdTot!Z19)/ValProdTot!Z19*100)</f>
        <v>8.11962422687188</v>
      </c>
      <c r="AB19">
        <f>IF(ValProdTot!AA19=0,0,(ValProdTot!AB19-ValProdTot!AA19)/ValProdTot!AA19*100)</f>
        <v>-4.81970204564775</v>
      </c>
      <c r="AC19">
        <f>IF(ValProdTot!AB19=0,0,(ValProdTot!AC19-ValProdTot!AB19)/ValProdTot!AB19*100)</f>
        <v>-0.200375625118109</v>
      </c>
      <c r="AD19">
        <f>IF(ValProdTot!AC19=0,0,(ValProdTot!AD19-ValProdTot!AC19)/ValProdTot!AC19*100)</f>
        <v>6.28141562901428</v>
      </c>
      <c r="AE19">
        <f>IF(ValProdTot!AD19=0,0,(ValProdTot!AE19-ValProdTot!AD19)/ValProdTot!AD19*100)</f>
        <v>7.26539991267732</v>
      </c>
      <c r="AF19">
        <f>IF(ValProdTot!AE19=0,0,(ValProdTot!AF19-ValProdTot!AE19)/ValProdTot!AE19*100)</f>
        <v>3.25870412097387</v>
      </c>
      <c r="AG19">
        <f>IF(ValProdTot!AF19=0,0,(ValProdTot!AG19-ValProdTot!AF19)/ValProdTot!AF19*100)</f>
        <v>3.78918133314482</v>
      </c>
      <c r="AH19">
        <f>IF(ValProdTot!AG19=0,0,(ValProdTot!AH19-ValProdTot!AG19)/ValProdTot!AG19*100)</f>
        <v>4.47151937458297</v>
      </c>
      <c r="AI19">
        <f>IF(ValProdTot!AH19=0,0,(ValProdTot!AI19-ValProdTot!AH19)/ValProdTot!AH19*100)</f>
        <v>2.33120472235605</v>
      </c>
      <c r="AJ19">
        <f>IF(ValProdTot!AI19=0,0,(ValProdTot!AJ19-ValProdTot!AI19)/ValProdTot!AI19*100)</f>
        <v>6.75568093621559</v>
      </c>
      <c r="AK19">
        <f>IF(ValProdTot!AJ19=0,0,(ValProdTot!AK19-ValProdTot!AJ19)/ValProdTot!AJ19*100)</f>
        <v>-1.85888364819634</v>
      </c>
      <c r="AL19">
        <f>IF(ValProdTot!AK19=0,0,(ValProdTot!AL19-ValProdTot!AK19)/ValProdTot!AK19*100)</f>
        <v>4.43554184550739</v>
      </c>
      <c r="AM19">
        <f>IF(ValProdTot!AL19=0,0,(ValProdTot!AM19-ValProdTot!AL19)/ValProdTot!AL19*100)</f>
        <v>-1.1646967623764</v>
      </c>
      <c r="AN19">
        <f>IF(ValProdTot!AM19=0,0,(ValProdTot!AN19-ValProdTot!AM19)/ValProdTot!AM19*100)</f>
        <v>3.71065447380659</v>
      </c>
      <c r="AO19">
        <f>IF(ValProdTot!AN19=0,0,(ValProdTot!AO19-ValProdTot!AN19)/ValProdTot!AN19*100)</f>
        <v>9.12692395269049</v>
      </c>
      <c r="AP19">
        <f>IF(ValProdTot!AO19=0,0,(ValProdTot!AP19-ValProdTot!AO19)/ValProdTot!AO19*100)</f>
        <v>5.38307396579238</v>
      </c>
      <c r="AQ19">
        <f>IF(ValProdTot!AP19=0,0,(ValProdTot!AQ19-ValProdTot!AP19)/ValProdTot!AP19*100)</f>
        <v>4.8985922933408</v>
      </c>
      <c r="AR19">
        <f>IF(ValProdTot!AQ19=0,0,(ValProdTot!AR19-ValProdTot!AQ19)/ValProdTot!AQ19*100)</f>
        <v>3.29987356064749</v>
      </c>
      <c r="AS19">
        <f>IF(ValProdTot!AR19=0,0,(ValProdTot!AS19-ValProdTot!AR19)/ValProdTot!AR19*100)</f>
        <v>1.96605357065252</v>
      </c>
      <c r="AT19">
        <f>IF(ValProdTot!AS19=0,0,(ValProdTot!AT19-ValProdTot!AS19)/ValProdTot!AS19*100)</f>
        <v>7.28583841488537</v>
      </c>
      <c r="AU19">
        <f>IF(ValProdTot!AT19=0,0,(ValProdTot!AU19-ValProdTot!AT19)/ValProdTot!AT19*100)</f>
        <v>-6.22608558700366</v>
      </c>
      <c r="AV19">
        <f>IF(ValProdTot!AU19=0,0,(ValProdTot!AV19-ValProdTot!AU19)/ValProdTot!AU19*100)</f>
        <v>1.42820803602143</v>
      </c>
      <c r="AW19">
        <f>IF(ValProdTot!AV19=0,0,(ValProdTot!AW19-ValProdTot!AV19)/ValProdTot!AV19*100)</f>
        <v>-0.872243366053365</v>
      </c>
      <c r="AX19">
        <f>IF(ValProdTot!AW19=0,0,(ValProdTot!AX19-ValProdTot!AW19)/ValProdTot!AW19*100)</f>
        <v>1.88277854734718</v>
      </c>
      <c r="AY19">
        <f>IF(ValProdTot!AX19=0,0,(ValProdTot!AY19-ValProdTot!AX19)/ValProdTot!AX19*100)</f>
        <v>5.40663244655881</v>
      </c>
      <c r="AZ19">
        <f>IF(ValProdTot!AY19=0,0,(ValProdTot!AZ19-ValProdTot!AY19)/ValProdTot!AY19*100)</f>
        <v>1.97232175428782</v>
      </c>
      <c r="BA19">
        <f>IF(ValProdTot!AZ19=0,0,(ValProdTot!BA19-ValProdTot!AZ19)/ValProdTot!AZ19*100)</f>
        <v>0.386646617816834</v>
      </c>
      <c r="BB19">
        <f>IF(ValProdTot!BA19=0,0,(ValProdTot!BB19-ValProdTot!BA19)/ValProdTot!BA19*100)</f>
        <v>5.00914173946358</v>
      </c>
      <c r="BC19">
        <f>IF(ValProdTot!BB19=0,0,(ValProdTot!BC19-ValProdTot!BB19)/ValProdTot!BB19*100)</f>
        <v>-3.08146155817779</v>
      </c>
    </row>
    <row r="20" spans="1:55">
      <c r="A20">
        <f>ValProdTot!A20</f>
        <v>2</v>
      </c>
      <c r="B20" t="str">
        <f>ValProdTot!B20</f>
        <v>Kenya</v>
      </c>
      <c r="C20">
        <f>ValProdTot!C20</f>
        <v>114</v>
      </c>
      <c r="D20" t="str">
        <f>ValProdTot!D20</f>
        <v>Kenya</v>
      </c>
      <c r="F20" s="16" t="s">
        <v>231</v>
      </c>
      <c r="H20">
        <f>IF(ValProdTot!G20=0,0,(ValProdTot!H20-ValProdTot!G20)/ValProdTot!G20*100)</f>
        <v>3.90561364716366</v>
      </c>
      <c r="I20">
        <f>IF(ValProdTot!H20=0,0,(ValProdTot!I20-ValProdTot!H20)/ValProdTot!H20*100)</f>
        <v>0.202716022995723</v>
      </c>
      <c r="J20">
        <f>IF(ValProdTot!I20=0,0,(ValProdTot!J20-ValProdTot!I20)/ValProdTot!I20*100)</f>
        <v>2.91303296579546</v>
      </c>
      <c r="K20">
        <f>IF(ValProdTot!J20=0,0,(ValProdTot!K20-ValProdTot!J20)/ValProdTot!J20*100)</f>
        <v>2.90067393165419</v>
      </c>
      <c r="L20">
        <f>IF(ValProdTot!K20=0,0,(ValProdTot!L20-ValProdTot!K20)/ValProdTot!K20*100)</f>
        <v>0.768843900480035</v>
      </c>
      <c r="M20">
        <f>IF(ValProdTot!L20=0,0,(ValProdTot!M20-ValProdTot!L20)/ValProdTot!L20*100)</f>
        <v>3.037447429272</v>
      </c>
      <c r="N20">
        <f>IF(ValProdTot!M20=0,0,(ValProdTot!N20-ValProdTot!M20)/ValProdTot!M20*100)</f>
        <v>6.81896501865222</v>
      </c>
      <c r="O20">
        <f>IF(ValProdTot!N20=0,0,(ValProdTot!O20-ValProdTot!N20)/ValProdTot!N20*100)</f>
        <v>3.5475208977119</v>
      </c>
      <c r="P20">
        <f>IF(ValProdTot!O20=0,0,(ValProdTot!P20-ValProdTot!O20)/ValProdTot!O20*100)</f>
        <v>2.03356318833949</v>
      </c>
      <c r="Q20">
        <f>IF(ValProdTot!P20=0,0,(ValProdTot!Q20-ValProdTot!P20)/ValProdTot!P20*100)</f>
        <v>2.13615192643899</v>
      </c>
      <c r="R20">
        <f>IF(ValProdTot!Q20=0,0,(ValProdTot!R20-ValProdTot!Q20)/ValProdTot!Q20*100)</f>
        <v>5.11506090814204</v>
      </c>
      <c r="S20">
        <f>IF(ValProdTot!R20=0,0,(ValProdTot!S20-ValProdTot!R20)/ValProdTot!R20*100)</f>
        <v>4.55906724338279</v>
      </c>
      <c r="T20">
        <f>IF(ValProdTot!S20=0,0,(ValProdTot!T20-ValProdTot!S20)/ValProdTot!S20*100)</f>
        <v>1.56383227120185</v>
      </c>
      <c r="U20">
        <f>IF(ValProdTot!T20=0,0,(ValProdTot!U20-ValProdTot!T20)/ValProdTot!T20*100)</f>
        <v>1.65044116022048</v>
      </c>
      <c r="V20">
        <f>IF(ValProdTot!U20=0,0,(ValProdTot!V20-ValProdTot!U20)/ValProdTot!U20*100)</f>
        <v>8.31651681889431</v>
      </c>
      <c r="W20">
        <f>IF(ValProdTot!V20=0,0,(ValProdTot!W20-ValProdTot!V20)/ValProdTot!V20*100)</f>
        <v>10.0355470542383</v>
      </c>
      <c r="X20">
        <f>IF(ValProdTot!W20=0,0,(ValProdTot!X20-ValProdTot!W20)/ValProdTot!W20*100)</f>
        <v>0.674777393024981</v>
      </c>
      <c r="Y20">
        <f>IF(ValProdTot!X20=0,0,(ValProdTot!Y20-ValProdTot!X20)/ValProdTot!X20*100)</f>
        <v>4.21868881910802</v>
      </c>
      <c r="Z20">
        <f>IF(ValProdTot!Y20=0,0,(ValProdTot!Z20-ValProdTot!Y20)/ValProdTot!Y20*100)</f>
        <v>-3.64631754820478</v>
      </c>
      <c r="AA20">
        <f>IF(ValProdTot!Z20=0,0,(ValProdTot!AA20-ValProdTot!Z20)/ValProdTot!Z20*100)</f>
        <v>0.433734995028447</v>
      </c>
      <c r="AB20">
        <f>IF(ValProdTot!AA20=0,0,(ValProdTot!AB20-ValProdTot!AA20)/ValProdTot!AA20*100)</f>
        <v>11.9839572416413</v>
      </c>
      <c r="AC20">
        <f>IF(ValProdTot!AB20=0,0,(ValProdTot!AC20-ValProdTot!AB20)/ValProdTot!AB20*100)</f>
        <v>3.39049820279904</v>
      </c>
      <c r="AD20">
        <f>IF(ValProdTot!AC20=0,0,(ValProdTot!AD20-ValProdTot!AC20)/ValProdTot!AC20*100)</f>
        <v>-8.49154422376559</v>
      </c>
      <c r="AE20">
        <f>IF(ValProdTot!AD20=0,0,(ValProdTot!AE20-ValProdTot!AD20)/ValProdTot!AD20*100)</f>
        <v>12.9092288635142</v>
      </c>
      <c r="AF20">
        <f>IF(ValProdTot!AE20=0,0,(ValProdTot!AF20-ValProdTot!AE20)/ValProdTot!AE20*100)</f>
        <v>10.0856544675868</v>
      </c>
      <c r="AG20">
        <f>IF(ValProdTot!AF20=0,0,(ValProdTot!AG20-ValProdTot!AF20)/ValProdTot!AF20*100)</f>
        <v>0.419065863777437</v>
      </c>
      <c r="AH20">
        <f>IF(ValProdTot!AG20=0,0,(ValProdTot!AH20-ValProdTot!AG20)/ValProdTot!AG20*100)</f>
        <v>8.72566478151083</v>
      </c>
      <c r="AI20">
        <f>IF(ValProdTot!AH20=0,0,(ValProdTot!AI20-ValProdTot!AH20)/ValProdTot!AH20*100)</f>
        <v>5.69930451283072</v>
      </c>
      <c r="AJ20">
        <f>IF(ValProdTot!AI20=0,0,(ValProdTot!AJ20-ValProdTot!AI20)/ValProdTot!AI20*100)</f>
        <v>-1.95647801898774</v>
      </c>
      <c r="AK20">
        <f>IF(ValProdTot!AJ20=0,0,(ValProdTot!AK20-ValProdTot!AJ20)/ValProdTot!AJ20*100)</f>
        <v>2.55541400818307</v>
      </c>
      <c r="AL20">
        <f>IF(ValProdTot!AK20=0,0,(ValProdTot!AL20-ValProdTot!AK20)/ValProdTot!AK20*100)</f>
        <v>4.72958785265667</v>
      </c>
      <c r="AM20">
        <f>IF(ValProdTot!AL20=0,0,(ValProdTot!AM20-ValProdTot!AL20)/ValProdTot!AL20*100)</f>
        <v>-3.26812355277002</v>
      </c>
      <c r="AN20">
        <f>IF(ValProdTot!AM20=0,0,(ValProdTot!AN20-ValProdTot!AM20)/ValProdTot!AM20*100)</f>
        <v>1.6882488155778</v>
      </c>
      <c r="AO20">
        <f>IF(ValProdTot!AN20=0,0,(ValProdTot!AO20-ValProdTot!AN20)/ValProdTot!AN20*100)</f>
        <v>1.83039128476291</v>
      </c>
      <c r="AP20">
        <f>IF(ValProdTot!AO20=0,0,(ValProdTot!AP20-ValProdTot!AO20)/ValProdTot!AO20*100)</f>
        <v>-5.12546601135594</v>
      </c>
      <c r="AQ20">
        <f>IF(ValProdTot!AP20=0,0,(ValProdTot!AQ20-ValProdTot!AP20)/ValProdTot!AP20*100)</f>
        <v>2.25678845993096</v>
      </c>
      <c r="AR20">
        <f>IF(ValProdTot!AQ20=0,0,(ValProdTot!AR20-ValProdTot!AQ20)/ValProdTot!AQ20*100)</f>
        <v>6.23444020977754</v>
      </c>
      <c r="AS20">
        <f>IF(ValProdTot!AR20=0,0,(ValProdTot!AS20-ValProdTot!AR20)/ValProdTot!AR20*100)</f>
        <v>7.5714731342479</v>
      </c>
      <c r="AT20">
        <f>IF(ValProdTot!AS20=0,0,(ValProdTot!AT20-ValProdTot!AS20)/ValProdTot!AS20*100)</f>
        <v>-7.41932070997604</v>
      </c>
      <c r="AU20">
        <f>IF(ValProdTot!AT20=0,0,(ValProdTot!AU20-ValProdTot!AT20)/ValProdTot!AT20*100)</f>
        <v>11.0762160570352</v>
      </c>
      <c r="AV20">
        <f>IF(ValProdTot!AU20=0,0,(ValProdTot!AV20-ValProdTot!AU20)/ValProdTot!AU20*100)</f>
        <v>4.81416009560135</v>
      </c>
      <c r="AW20">
        <f>IF(ValProdTot!AV20=0,0,(ValProdTot!AW20-ValProdTot!AV20)/ValProdTot!AV20*100)</f>
        <v>2.12747947797264</v>
      </c>
      <c r="AX20">
        <f>IF(ValProdTot!AW20=0,0,(ValProdTot!AX20-ValProdTot!AW20)/ValProdTot!AW20*100)</f>
        <v>1.75984282760883</v>
      </c>
      <c r="AY20">
        <f>IF(ValProdTot!AX20=0,0,(ValProdTot!AY20-ValProdTot!AX20)/ValProdTot!AX20*100)</f>
        <v>3.24861714089495</v>
      </c>
      <c r="AZ20">
        <f>IF(ValProdTot!AY20=0,0,(ValProdTot!AZ20-ValProdTot!AY20)/ValProdTot!AY20*100)</f>
        <v>11.5662404292879</v>
      </c>
      <c r="BA20">
        <f>IF(ValProdTot!AZ20=0,0,(ValProdTot!BA20-ValProdTot!AZ20)/ValProdTot!AZ20*100)</f>
        <v>5.64777347758822</v>
      </c>
      <c r="BB20">
        <f>IF(ValProdTot!BA20=0,0,(ValProdTot!BB20-ValProdTot!BA20)/ValProdTot!BA20*100)</f>
        <v>-7.28311379646338</v>
      </c>
      <c r="BC20">
        <f>IF(ValProdTot!BB20=0,0,(ValProdTot!BC20-ValProdTot!BB20)/ValProdTot!BB20*100)</f>
        <v>3.00703669631962</v>
      </c>
    </row>
    <row r="21" spans="1:55">
      <c r="A21">
        <f>ValProdTot!A21</f>
        <v>3</v>
      </c>
      <c r="B21" t="str">
        <f>ValProdTot!B21</f>
        <v>Lesotho</v>
      </c>
      <c r="C21">
        <f>ValProdTot!C21</f>
        <v>122</v>
      </c>
      <c r="D21" t="str">
        <f>ValProdTot!D21</f>
        <v>Lesotho</v>
      </c>
      <c r="F21" s="16" t="s">
        <v>231</v>
      </c>
      <c r="H21">
        <f>IF(ValProdTot!G21=0,0,(ValProdTot!H21-ValProdTot!G21)/ValProdTot!G21*100)</f>
        <v>2.31607023783063</v>
      </c>
      <c r="I21">
        <f>IF(ValProdTot!H21=0,0,(ValProdTot!I21-ValProdTot!H21)/ValProdTot!H21*100)</f>
        <v>-0.607186305179006</v>
      </c>
      <c r="J21">
        <f>IF(ValProdTot!I21=0,0,(ValProdTot!J21-ValProdTot!I21)/ValProdTot!I21*100)</f>
        <v>-7.90448609365608</v>
      </c>
      <c r="K21">
        <f>IF(ValProdTot!J21=0,0,(ValProdTot!K21-ValProdTot!J21)/ValProdTot!J21*100)</f>
        <v>5.49411429656351</v>
      </c>
      <c r="L21">
        <f>IF(ValProdTot!K21=0,0,(ValProdTot!L21-ValProdTot!K21)/ValProdTot!K21*100)</f>
        <v>5.618546264426</v>
      </c>
      <c r="M21">
        <f>IF(ValProdTot!L21=0,0,(ValProdTot!M21-ValProdTot!L21)/ValProdTot!L21*100)</f>
        <v>4.1066274747862</v>
      </c>
      <c r="N21">
        <f>IF(ValProdTot!M21=0,0,(ValProdTot!N21-ValProdTot!M21)/ValProdTot!M21*100)</f>
        <v>1.26645729542827</v>
      </c>
      <c r="O21">
        <f>IF(ValProdTot!N21=0,0,(ValProdTot!O21-ValProdTot!N21)/ValProdTot!N21*100)</f>
        <v>7.45421300926347</v>
      </c>
      <c r="P21">
        <f>IF(ValProdTot!O21=0,0,(ValProdTot!P21-ValProdTot!O21)/ValProdTot!O21*100)</f>
        <v>-2.13029989658738</v>
      </c>
      <c r="Q21">
        <f>IF(ValProdTot!P21=0,0,(ValProdTot!Q21-ValProdTot!P21)/ValProdTot!P21*100)</f>
        <v>0.401521555367709</v>
      </c>
      <c r="R21">
        <f>IF(ValProdTot!Q21=0,0,(ValProdTot!R21-ValProdTot!Q21)/ValProdTot!Q21*100)</f>
        <v>-13.9597405330935</v>
      </c>
      <c r="S21">
        <f>IF(ValProdTot!R21=0,0,(ValProdTot!S21-ValProdTot!R21)/ValProdTot!R21*100)</f>
        <v>16.0978972768011</v>
      </c>
      <c r="T21">
        <f>IF(ValProdTot!S21=0,0,(ValProdTot!T21-ValProdTot!S21)/ValProdTot!S21*100)</f>
        <v>18.0915255535974</v>
      </c>
      <c r="U21">
        <f>IF(ValProdTot!T21=0,0,(ValProdTot!U21-ValProdTot!T21)/ValProdTot!T21*100)</f>
        <v>-15.5526898464683</v>
      </c>
      <c r="V21">
        <f>IF(ValProdTot!U21=0,0,(ValProdTot!V21-ValProdTot!U21)/ValProdTot!U21*100)</f>
        <v>-14.9796870948224</v>
      </c>
      <c r="W21">
        <f>IF(ValProdTot!V21=0,0,(ValProdTot!W21-ValProdTot!V21)/ValProdTot!V21*100)</f>
        <v>27.4964981248023</v>
      </c>
      <c r="X21">
        <f>IF(ValProdTot!W21=0,0,(ValProdTot!X21-ValProdTot!W21)/ValProdTot!W21*100)</f>
        <v>-1.07916537456253</v>
      </c>
      <c r="Y21">
        <f>IF(ValProdTot!X21=0,0,(ValProdTot!Y21-ValProdTot!X21)/ValProdTot!X21*100)</f>
        <v>-2.65658727955073</v>
      </c>
      <c r="Z21">
        <f>IF(ValProdTot!Y21=0,0,(ValProdTot!Z21-ValProdTot!Y21)/ValProdTot!Y21*100)</f>
        <v>1.30473587839641</v>
      </c>
      <c r="AA21">
        <f>IF(ValProdTot!Z21=0,0,(ValProdTot!AA21-ValProdTot!Z21)/ValProdTot!Z21*100)</f>
        <v>5.15445190237877</v>
      </c>
      <c r="AB21">
        <f>IF(ValProdTot!AA21=0,0,(ValProdTot!AB21-ValProdTot!AA21)/ValProdTot!AA21*100)</f>
        <v>-0.451742187365039</v>
      </c>
      <c r="AC21">
        <f>IF(ValProdTot!AB21=0,0,(ValProdTot!AC21-ValProdTot!AB21)/ValProdTot!AB21*100)</f>
        <v>-0.808669772930387</v>
      </c>
      <c r="AD21">
        <f>IF(ValProdTot!AC21=0,0,(ValProdTot!AD21-ValProdTot!AC21)/ValProdTot!AC21*100)</f>
        <v>3.74653382202433</v>
      </c>
      <c r="AE21">
        <f>IF(ValProdTot!AD21=0,0,(ValProdTot!AE21-ValProdTot!AD21)/ValProdTot!AD21*100)</f>
        <v>-3.82118345390466</v>
      </c>
      <c r="AF21">
        <f>IF(ValProdTot!AE21=0,0,(ValProdTot!AF21-ValProdTot!AE21)/ValProdTot!AE21*100)</f>
        <v>-1.50959936880863</v>
      </c>
      <c r="AG21">
        <f>IF(ValProdTot!AF21=0,0,(ValProdTot!AG21-ValProdTot!AF21)/ValProdTot!AF21*100)</f>
        <v>3.60131021469007</v>
      </c>
      <c r="AH21">
        <f>IF(ValProdTot!AG21=0,0,(ValProdTot!AH21-ValProdTot!AG21)/ValProdTot!AG21*100)</f>
        <v>10.9438630857261</v>
      </c>
      <c r="AI21">
        <f>IF(ValProdTot!AH21=0,0,(ValProdTot!AI21-ValProdTot!AH21)/ValProdTot!AH21*100)</f>
        <v>-2.55242697394914</v>
      </c>
      <c r="AJ21">
        <f>IF(ValProdTot!AI21=0,0,(ValProdTot!AJ21-ValProdTot!AI21)/ValProdTot!AI21*100)</f>
        <v>0.925808194793223</v>
      </c>
      <c r="AK21">
        <f>IF(ValProdTot!AJ21=0,0,(ValProdTot!AK21-ValProdTot!AJ21)/ValProdTot!AJ21*100)</f>
        <v>-23.5006023574618</v>
      </c>
      <c r="AL21">
        <f>IF(ValProdTot!AK21=0,0,(ValProdTot!AL21-ValProdTot!AK21)/ValProdTot!AK21*100)</f>
        <v>13.0276362513509</v>
      </c>
      <c r="AM21">
        <f>IF(ValProdTot!AL21=0,0,(ValProdTot!AM21-ValProdTot!AL21)/ValProdTot!AL21*100)</f>
        <v>10.9286781043966</v>
      </c>
      <c r="AN21">
        <f>IF(ValProdTot!AM21=0,0,(ValProdTot!AN21-ValProdTot!AM21)/ValProdTot!AM21*100)</f>
        <v>6.81946918637584</v>
      </c>
      <c r="AO21">
        <f>IF(ValProdTot!AN21=0,0,(ValProdTot!AO21-ValProdTot!AN21)/ValProdTot!AN21*100)</f>
        <v>-14.144635720873</v>
      </c>
      <c r="AP21">
        <f>IF(ValProdTot!AO21=0,0,(ValProdTot!AP21-ValProdTot!AO21)/ValProdTot!AO21*100)</f>
        <v>16.9798147070671</v>
      </c>
      <c r="AQ21">
        <f>IF(ValProdTot!AP21=0,0,(ValProdTot!AQ21-ValProdTot!AP21)/ValProdTot!AP21*100)</f>
        <v>0.870802852682807</v>
      </c>
      <c r="AR21">
        <f>IF(ValProdTot!AQ21=0,0,(ValProdTot!AR21-ValProdTot!AQ21)/ValProdTot!AQ21*100)</f>
        <v>-11.3971871159594</v>
      </c>
      <c r="AS21">
        <f>IF(ValProdTot!AR21=0,0,(ValProdTot!AS21-ValProdTot!AR21)/ValProdTot!AR21*100)</f>
        <v>14.072158769842</v>
      </c>
      <c r="AT21">
        <f>IF(ValProdTot!AS21=0,0,(ValProdTot!AT21-ValProdTot!AS21)/ValProdTot!AS21*100)</f>
        <v>-3.31747151627963</v>
      </c>
      <c r="AU21">
        <f>IF(ValProdTot!AT21=0,0,(ValProdTot!AU21-ValProdTot!AT21)/ValProdTot!AT21*100)</f>
        <v>11.7091309950782</v>
      </c>
      <c r="AV21">
        <f>IF(ValProdTot!AU21=0,0,(ValProdTot!AV21-ValProdTot!AU21)/ValProdTot!AU21*100)</f>
        <v>-14.1740272556064</v>
      </c>
      <c r="AW21">
        <f>IF(ValProdTot!AV21=0,0,(ValProdTot!AW21-ValProdTot!AV21)/ValProdTot!AV21*100)</f>
        <v>-6.68253698350621</v>
      </c>
      <c r="AX21">
        <f>IF(ValProdTot!AW21=0,0,(ValProdTot!AX21-ValProdTot!AW21)/ValProdTot!AW21*100)</f>
        <v>5.48382618353464</v>
      </c>
      <c r="AY21">
        <f>IF(ValProdTot!AX21=0,0,(ValProdTot!AY21-ValProdTot!AX21)/ValProdTot!AX21*100)</f>
        <v>6.48937220321137</v>
      </c>
      <c r="AZ21">
        <f>IF(ValProdTot!AY21=0,0,(ValProdTot!AZ21-ValProdTot!AY21)/ValProdTot!AY21*100)</f>
        <v>-15.0436052125416</v>
      </c>
      <c r="BA21">
        <f>IF(ValProdTot!AZ21=0,0,(ValProdTot!BA21-ValProdTot!AZ21)/ValProdTot!AZ21*100)</f>
        <v>17.8956556527432</v>
      </c>
      <c r="BB21">
        <f>IF(ValProdTot!BA21=0,0,(ValProdTot!BB21-ValProdTot!BA21)/ValProdTot!BA21*100)</f>
        <v>-2.55043805528134</v>
      </c>
      <c r="BC21">
        <f>IF(ValProdTot!BB21=0,0,(ValProdTot!BC21-ValProdTot!BB21)/ValProdTot!BB21*100)</f>
        <v>-4.21978996019215</v>
      </c>
    </row>
    <row r="22" spans="1:55">
      <c r="A22">
        <f>ValProdTot!A22</f>
        <v>1</v>
      </c>
      <c r="B22" t="str">
        <f>ValProdTot!B22</f>
        <v>Liberia</v>
      </c>
      <c r="C22">
        <f>ValProdTot!C22</f>
        <v>123</v>
      </c>
      <c r="D22" t="str">
        <f>ValProdTot!D22</f>
        <v>Liberia</v>
      </c>
      <c r="F22" s="16" t="s">
        <v>231</v>
      </c>
      <c r="H22">
        <f>IF(ValProdTot!G22=0,0,(ValProdTot!H22-ValProdTot!G22)/ValProdTot!G22*100)</f>
        <v>3.92065304836541</v>
      </c>
      <c r="I22">
        <f>IF(ValProdTot!H22=0,0,(ValProdTot!I22-ValProdTot!H22)/ValProdTot!H22*100)</f>
        <v>-1.00151580770896</v>
      </c>
      <c r="J22">
        <f>IF(ValProdTot!I22=0,0,(ValProdTot!J22-ValProdTot!I22)/ValProdTot!I22*100)</f>
        <v>2.45037458303713</v>
      </c>
      <c r="K22">
        <f>IF(ValProdTot!J22=0,0,(ValProdTot!K22-ValProdTot!J22)/ValProdTot!J22*100)</f>
        <v>7.7640364876622</v>
      </c>
      <c r="L22">
        <f>IF(ValProdTot!K22=0,0,(ValProdTot!L22-ValProdTot!K22)/ValProdTot!K22*100)</f>
        <v>6.38642476114058</v>
      </c>
      <c r="M22">
        <f>IF(ValProdTot!L22=0,0,(ValProdTot!M22-ValProdTot!L22)/ValProdTot!L22*100)</f>
        <v>2.65420804409868</v>
      </c>
      <c r="N22">
        <f>IF(ValProdTot!M22=0,0,(ValProdTot!N22-ValProdTot!M22)/ValProdTot!M22*100)</f>
        <v>4.00785516027792</v>
      </c>
      <c r="O22">
        <f>IF(ValProdTot!N22=0,0,(ValProdTot!O22-ValProdTot!N22)/ValProdTot!N22*100)</f>
        <v>2.17809348141753</v>
      </c>
      <c r="P22">
        <f>IF(ValProdTot!O22=0,0,(ValProdTot!P22-ValProdTot!O22)/ValProdTot!O22*100)</f>
        <v>13.4873081715915</v>
      </c>
      <c r="Q22">
        <f>IF(ValProdTot!P22=0,0,(ValProdTot!Q22-ValProdTot!P22)/ValProdTot!P22*100)</f>
        <v>3.55396949550254</v>
      </c>
      <c r="R22">
        <f>IF(ValProdTot!Q22=0,0,(ValProdTot!R22-ValProdTot!Q22)/ValProdTot!Q22*100)</f>
        <v>0.504758895921621</v>
      </c>
      <c r="S22">
        <f>IF(ValProdTot!R22=0,0,(ValProdTot!S22-ValProdTot!R22)/ValProdTot!R22*100)</f>
        <v>2.74091390292988</v>
      </c>
      <c r="T22">
        <f>IF(ValProdTot!S22=0,0,(ValProdTot!T22-ValProdTot!S22)/ValProdTot!S22*100)</f>
        <v>5.19772819187283</v>
      </c>
      <c r="U22">
        <f>IF(ValProdTot!T22=0,0,(ValProdTot!U22-ValProdTot!T22)/ValProdTot!T22*100)</f>
        <v>-2.98059404616645</v>
      </c>
      <c r="V22">
        <f>IF(ValProdTot!U22=0,0,(ValProdTot!V22-ValProdTot!U22)/ValProdTot!U22*100)</f>
        <v>4.28090510958965</v>
      </c>
      <c r="W22">
        <f>IF(ValProdTot!V22=0,0,(ValProdTot!W22-ValProdTot!V22)/ValProdTot!V22*100)</f>
        <v>1.88274633809472</v>
      </c>
      <c r="X22">
        <f>IF(ValProdTot!W22=0,0,(ValProdTot!X22-ValProdTot!W22)/ValProdTot!W22*100)</f>
        <v>0.0719982097742434</v>
      </c>
      <c r="Y22">
        <f>IF(ValProdTot!X22=0,0,(ValProdTot!Y22-ValProdTot!X22)/ValProdTot!X22*100)</f>
        <v>0.916182432760895</v>
      </c>
      <c r="Z22">
        <f>IF(ValProdTot!Y22=0,0,(ValProdTot!Z22-ValProdTot!Y22)/ValProdTot!Y22*100)</f>
        <v>2.67799222839526</v>
      </c>
      <c r="AA22">
        <f>IF(ValProdTot!Z22=0,0,(ValProdTot!AA22-ValProdTot!Z22)/ValProdTot!Z22*100)</f>
        <v>2.36168755414742</v>
      </c>
      <c r="AB22">
        <f>IF(ValProdTot!AA22=0,0,(ValProdTot!AB22-ValProdTot!AA22)/ValProdTot!AA22*100)</f>
        <v>0.813065265216329</v>
      </c>
      <c r="AC22">
        <f>IF(ValProdTot!AB22=0,0,(ValProdTot!AC22-ValProdTot!AB22)/ValProdTot!AB22*100)</f>
        <v>1.44662227489157</v>
      </c>
      <c r="AD22">
        <f>IF(ValProdTot!AC22=0,0,(ValProdTot!AD22-ValProdTot!AC22)/ValProdTot!AC22*100)</f>
        <v>5.83931356322114</v>
      </c>
      <c r="AE22">
        <f>IF(ValProdTot!AD22=0,0,(ValProdTot!AE22-ValProdTot!AD22)/ValProdTot!AD22*100)</f>
        <v>2.03466954967975</v>
      </c>
      <c r="AF22">
        <f>IF(ValProdTot!AE22=0,0,(ValProdTot!AF22-ValProdTot!AE22)/ValProdTot!AE22*100)</f>
        <v>1.1528023305032</v>
      </c>
      <c r="AG22">
        <f>IF(ValProdTot!AF22=0,0,(ValProdTot!AG22-ValProdTot!AF22)/ValProdTot!AF22*100)</f>
        <v>2.46257186147897</v>
      </c>
      <c r="AH22">
        <f>IF(ValProdTot!AG22=0,0,(ValProdTot!AH22-ValProdTot!AG22)/ValProdTot!AG22*100)</f>
        <v>1.78065225631143</v>
      </c>
      <c r="AI22">
        <f>IF(ValProdTot!AH22=0,0,(ValProdTot!AI22-ValProdTot!AH22)/ValProdTot!AH22*100)</f>
        <v>-1.21030450369648</v>
      </c>
      <c r="AJ22">
        <f>IF(ValProdTot!AI22=0,0,(ValProdTot!AJ22-ValProdTot!AI22)/ValProdTot!AI22*100)</f>
        <v>-31.8412292205344</v>
      </c>
      <c r="AK22">
        <f>IF(ValProdTot!AJ22=0,0,(ValProdTot!AK22-ValProdTot!AJ22)/ValProdTot!AJ22*100)</f>
        <v>-20.1604673807205</v>
      </c>
      <c r="AL22">
        <f>IF(ValProdTot!AK22=0,0,(ValProdTot!AL22-ValProdTot!AK22)/ValProdTot!AK22*100)</f>
        <v>10.7718500595157</v>
      </c>
      <c r="AM22">
        <f>IF(ValProdTot!AL22=0,0,(ValProdTot!AM22-ValProdTot!AL22)/ValProdTot!AL22*100)</f>
        <v>2.05223962760218</v>
      </c>
      <c r="AN22">
        <f>IF(ValProdTot!AM22=0,0,(ValProdTot!AN22-ValProdTot!AM22)/ValProdTot!AM22*100)</f>
        <v>-17.6499272857519</v>
      </c>
      <c r="AO22">
        <f>IF(ValProdTot!AN22=0,0,(ValProdTot!AO22-ValProdTot!AN22)/ValProdTot!AN22*100)</f>
        <v>1.13661969616777</v>
      </c>
      <c r="AP22">
        <f>IF(ValProdTot!AO22=0,0,(ValProdTot!AP22-ValProdTot!AO22)/ValProdTot!AO22*100)</f>
        <v>22.8473870195546</v>
      </c>
      <c r="AQ22">
        <f>IF(ValProdTot!AP22=0,0,(ValProdTot!AQ22-ValProdTot!AP22)/ValProdTot!AP22*100)</f>
        <v>33.8158444154825</v>
      </c>
      <c r="AR22">
        <f>IF(ValProdTot!AQ22=0,0,(ValProdTot!AR22-ValProdTot!AQ22)/ValProdTot!AQ22*100)</f>
        <v>10.4693823518287</v>
      </c>
      <c r="AS22">
        <f>IF(ValProdTot!AR22=0,0,(ValProdTot!AS22-ValProdTot!AR22)/ValProdTot!AR22*100)</f>
        <v>7.86227046027779</v>
      </c>
      <c r="AT22">
        <f>IF(ValProdTot!AS22=0,0,(ValProdTot!AT22-ValProdTot!AS22)/ValProdTot!AS22*100)</f>
        <v>4.91984975134906</v>
      </c>
      <c r="AU22">
        <f>IF(ValProdTot!AT22=0,0,(ValProdTot!AU22-ValProdTot!AT22)/ValProdTot!AT22*100)</f>
        <v>-2.73851033307365</v>
      </c>
      <c r="AV22">
        <f>IF(ValProdTot!AU22=0,0,(ValProdTot!AV22-ValProdTot!AU22)/ValProdTot!AU22*100)</f>
        <v>-0.106279016115528</v>
      </c>
      <c r="AW22">
        <f>IF(ValProdTot!AV22=0,0,(ValProdTot!AW22-ValProdTot!AV22)/ValProdTot!AV22*100)</f>
        <v>-1.08052843133948</v>
      </c>
      <c r="AX22">
        <f>IF(ValProdTot!AW22=0,0,(ValProdTot!AX22-ValProdTot!AW22)/ValProdTot!AW22*100)</f>
        <v>4.76701390073006</v>
      </c>
      <c r="AY22">
        <f>IF(ValProdTot!AX22=0,0,(ValProdTot!AY22-ValProdTot!AX22)/ValProdTot!AX22*100)</f>
        <v>3.87555555555556</v>
      </c>
      <c r="AZ22">
        <f>IF(ValProdTot!AY22=0,0,(ValProdTot!AZ22-ValProdTot!AY22)/ValProdTot!AY22*100)</f>
        <v>-9.82757747925169</v>
      </c>
      <c r="BA22">
        <f>IF(ValProdTot!AZ22=0,0,(ValProdTot!BA22-ValProdTot!AZ22)/ValProdTot!AZ22*100)</f>
        <v>16.5182593167826</v>
      </c>
      <c r="BB22">
        <f>IF(ValProdTot!BA22=0,0,(ValProdTot!BB22-ValProdTot!BA22)/ValProdTot!BA22*100)</f>
        <v>-0.706854029251506</v>
      </c>
      <c r="BC22">
        <f>IF(ValProdTot!BB22=0,0,(ValProdTot!BC22-ValProdTot!BB22)/ValProdTot!BB22*100)</f>
        <v>-8.09599948243275</v>
      </c>
    </row>
    <row r="23" spans="1:55">
      <c r="A23">
        <f>ValProdTot!A23</f>
        <v>2</v>
      </c>
      <c r="B23" t="str">
        <f>ValProdTot!B23</f>
        <v>Madagascar</v>
      </c>
      <c r="C23">
        <f>ValProdTot!C23</f>
        <v>129</v>
      </c>
      <c r="D23" t="str">
        <f>ValProdTot!D23</f>
        <v>Madagascar</v>
      </c>
      <c r="F23" s="16" t="s">
        <v>231</v>
      </c>
      <c r="H23">
        <f>IF(ValProdTot!G23=0,0,(ValProdTot!H23-ValProdTot!G23)/ValProdTot!G23*100)</f>
        <v>4.32642304552668</v>
      </c>
      <c r="I23">
        <f>IF(ValProdTot!H23=0,0,(ValProdTot!I23-ValProdTot!H23)/ValProdTot!H23*100)</f>
        <v>2.28798277806905</v>
      </c>
      <c r="J23">
        <f>IF(ValProdTot!I23=0,0,(ValProdTot!J23-ValProdTot!I23)/ValProdTot!I23*100)</f>
        <v>4.69714178469384</v>
      </c>
      <c r="K23">
        <f>IF(ValProdTot!J23=0,0,(ValProdTot!K23-ValProdTot!J23)/ValProdTot!J23*100)</f>
        <v>-2.3693035187217</v>
      </c>
      <c r="L23">
        <f>IF(ValProdTot!K23=0,0,(ValProdTot!L23-ValProdTot!K23)/ValProdTot!K23*100)</f>
        <v>6.28822149552533</v>
      </c>
      <c r="M23">
        <f>IF(ValProdTot!L23=0,0,(ValProdTot!M23-ValProdTot!L23)/ValProdTot!L23*100)</f>
        <v>4.5273784760693</v>
      </c>
      <c r="N23">
        <f>IF(ValProdTot!M23=0,0,(ValProdTot!N23-ValProdTot!M23)/ValProdTot!M23*100)</f>
        <v>1.64471884602409</v>
      </c>
      <c r="O23">
        <f>IF(ValProdTot!N23=0,0,(ValProdTot!O23-ValProdTot!N23)/ValProdTot!N23*100)</f>
        <v>3.56716559329322</v>
      </c>
      <c r="P23">
        <f>IF(ValProdTot!O23=0,0,(ValProdTot!P23-ValProdTot!O23)/ValProdTot!O23*100)</f>
        <v>1.94521164929133</v>
      </c>
      <c r="Q23">
        <f>IF(ValProdTot!P23=0,0,(ValProdTot!Q23-ValProdTot!P23)/ValProdTot!P23*100)</f>
        <v>-1.24841558485695</v>
      </c>
      <c r="R23">
        <f>IF(ValProdTot!Q23=0,0,(ValProdTot!R23-ValProdTot!Q23)/ValProdTot!Q23*100)</f>
        <v>2.9649234786471</v>
      </c>
      <c r="S23">
        <f>IF(ValProdTot!R23=0,0,(ValProdTot!S23-ValProdTot!R23)/ValProdTot!R23*100)</f>
        <v>0.745972848551949</v>
      </c>
      <c r="T23">
        <f>IF(ValProdTot!S23=0,0,(ValProdTot!T23-ValProdTot!S23)/ValProdTot!S23*100)</f>
        <v>11.130999497693</v>
      </c>
      <c r="U23">
        <f>IF(ValProdTot!T23=0,0,(ValProdTot!U23-ValProdTot!T23)/ValProdTot!T23*100)</f>
        <v>-1.39437557228265</v>
      </c>
      <c r="V23">
        <f>IF(ValProdTot!U23=0,0,(ValProdTot!V23-ValProdTot!U23)/ValProdTot!U23*100)</f>
        <v>1.62190494121387</v>
      </c>
      <c r="W23">
        <f>IF(ValProdTot!V23=0,0,(ValProdTot!W23-ValProdTot!V23)/ValProdTot!V23*100)</f>
        <v>-6.89082123804824</v>
      </c>
      <c r="X23">
        <f>IF(ValProdTot!W23=0,0,(ValProdTot!X23-ValProdTot!W23)/ValProdTot!W23*100)</f>
        <v>7.79325964033417</v>
      </c>
      <c r="Y23">
        <f>IF(ValProdTot!X23=0,0,(ValProdTot!Y23-ValProdTot!X23)/ValProdTot!X23*100)</f>
        <v>-4.01262482201413</v>
      </c>
      <c r="Z23">
        <f>IF(ValProdTot!Y23=0,0,(ValProdTot!Z23-ValProdTot!Y23)/ValProdTot!Y23*100)</f>
        <v>4.19810055784939</v>
      </c>
      <c r="AA23">
        <f>IF(ValProdTot!Z23=0,0,(ValProdTot!AA23-ValProdTot!Z23)/ValProdTot!Z23*100)</f>
        <v>0.119641798021459</v>
      </c>
      <c r="AB23">
        <f>IF(ValProdTot!AA23=0,0,(ValProdTot!AB23-ValProdTot!AA23)/ValProdTot!AA23*100)</f>
        <v>0.896287523442381</v>
      </c>
      <c r="AC23">
        <f>IF(ValProdTot!AB23=0,0,(ValProdTot!AC23-ValProdTot!AB23)/ValProdTot!AB23*100)</f>
        <v>3.75386527896113</v>
      </c>
      <c r="AD23">
        <f>IF(ValProdTot!AC23=0,0,(ValProdTot!AD23-ValProdTot!AC23)/ValProdTot!AC23*100)</f>
        <v>2.82730148251813</v>
      </c>
      <c r="AE23">
        <f>IF(ValProdTot!AD23=0,0,(ValProdTot!AE23-ValProdTot!AD23)/ValProdTot!AD23*100)</f>
        <v>0.650547623493895</v>
      </c>
      <c r="AF23">
        <f>IF(ValProdTot!AE23=0,0,(ValProdTot!AF23-ValProdTot!AE23)/ValProdTot!AE23*100)</f>
        <v>2.7908297034706</v>
      </c>
      <c r="AG23">
        <f>IF(ValProdTot!AF23=0,0,(ValProdTot!AG23-ValProdTot!AF23)/ValProdTot!AF23*100)</f>
        <v>-1.30034274050165</v>
      </c>
      <c r="AH23">
        <f>IF(ValProdTot!AG23=0,0,(ValProdTot!AH23-ValProdTot!AG23)/ValProdTot!AG23*100)</f>
        <v>1.54333199757119</v>
      </c>
      <c r="AI23">
        <f>IF(ValProdTot!AH23=0,0,(ValProdTot!AI23-ValProdTot!AH23)/ValProdTot!AH23*100)</f>
        <v>3.96219110026836</v>
      </c>
      <c r="AJ23">
        <f>IF(ValProdTot!AI23=0,0,(ValProdTot!AJ23-ValProdTot!AI23)/ValProdTot!AI23*100)</f>
        <v>0.74207155755595</v>
      </c>
      <c r="AK23">
        <f>IF(ValProdTot!AJ23=0,0,(ValProdTot!AK23-ValProdTot!AJ23)/ValProdTot!AJ23*100)</f>
        <v>1.64318755881333</v>
      </c>
      <c r="AL23">
        <f>IF(ValProdTot!AK23=0,0,(ValProdTot!AL23-ValProdTot!AK23)/ValProdTot!AK23*100)</f>
        <v>-0.997837719419634</v>
      </c>
      <c r="AM23">
        <f>IF(ValProdTot!AL23=0,0,(ValProdTot!AM23-ValProdTot!AL23)/ValProdTot!AL23*100)</f>
        <v>3.63575298188915</v>
      </c>
      <c r="AN23">
        <f>IF(ValProdTot!AM23=0,0,(ValProdTot!AN23-ValProdTot!AM23)/ValProdTot!AM23*100)</f>
        <v>-3.08329356769227</v>
      </c>
      <c r="AO23">
        <f>IF(ValProdTot!AN23=0,0,(ValProdTot!AO23-ValProdTot!AN23)/ValProdTot!AN23*100)</f>
        <v>2.40860892857633</v>
      </c>
      <c r="AP23">
        <f>IF(ValProdTot!AO23=0,0,(ValProdTot!AP23-ValProdTot!AO23)/ValProdTot!AO23*100)</f>
        <v>1.71835973013063</v>
      </c>
      <c r="AQ23">
        <f>IF(ValProdTot!AP23=0,0,(ValProdTot!AQ23-ValProdTot!AP23)/ValProdTot!AP23*100)</f>
        <v>1.4752762709026</v>
      </c>
      <c r="AR23">
        <f>IF(ValProdTot!AQ23=0,0,(ValProdTot!AR23-ValProdTot!AQ23)/ValProdTot!AQ23*100)</f>
        <v>-0.770675109318972</v>
      </c>
      <c r="AS23">
        <f>IF(ValProdTot!AR23=0,0,(ValProdTot!AS23-ValProdTot!AR23)/ValProdTot!AR23*100)</f>
        <v>0.957735698433972</v>
      </c>
      <c r="AT23">
        <f>IF(ValProdTot!AS23=0,0,(ValProdTot!AT23-ValProdTot!AS23)/ValProdTot!AS23*100)</f>
        <v>-2.39194880117513</v>
      </c>
      <c r="AU23">
        <f>IF(ValProdTot!AT23=0,0,(ValProdTot!AU23-ValProdTot!AT23)/ValProdTot!AT23*100)</f>
        <v>1.23855670994555</v>
      </c>
      <c r="AV23">
        <f>IF(ValProdTot!AU23=0,0,(ValProdTot!AV23-ValProdTot!AU23)/ValProdTot!AU23*100)</f>
        <v>-2.90298592731203</v>
      </c>
      <c r="AW23">
        <f>IF(ValProdTot!AV23=0,0,(ValProdTot!AW23-ValProdTot!AV23)/ValProdTot!AV23*100)</f>
        <v>2.00650960081239</v>
      </c>
      <c r="AX23">
        <f>IF(ValProdTot!AW23=0,0,(ValProdTot!AX23-ValProdTot!AW23)/ValProdTot!AW23*100)</f>
        <v>4.24033708162655</v>
      </c>
      <c r="AY23">
        <f>IF(ValProdTot!AX23=0,0,(ValProdTot!AY23-ValProdTot!AX23)/ValProdTot!AX23*100)</f>
        <v>12.1967184800755</v>
      </c>
      <c r="AZ23">
        <f>IF(ValProdTot!AY23=0,0,(ValProdTot!AZ23-ValProdTot!AY23)/ValProdTot!AY23*100)</f>
        <v>0.832665506296978</v>
      </c>
      <c r="BA23">
        <f>IF(ValProdTot!AZ23=0,0,(ValProdTot!BA23-ValProdTot!AZ23)/ValProdTot!AZ23*100)</f>
        <v>-3.61154187240307</v>
      </c>
      <c r="BB23">
        <f>IF(ValProdTot!BA23=0,0,(ValProdTot!BB23-ValProdTot!BA23)/ValProdTot!BA23*100)</f>
        <v>9.74450813273518</v>
      </c>
      <c r="BC23">
        <f>IF(ValProdTot!BB23=0,0,(ValProdTot!BC23-ValProdTot!BB23)/ValProdTot!BB23*100)</f>
        <v>1.18952976098432</v>
      </c>
    </row>
    <row r="24" spans="1:55">
      <c r="A24">
        <f>ValProdTot!A24</f>
        <v>3</v>
      </c>
      <c r="B24" t="str">
        <f>ValProdTot!B24</f>
        <v>Malawi</v>
      </c>
      <c r="C24">
        <f>ValProdTot!C24</f>
        <v>130</v>
      </c>
      <c r="D24" t="str">
        <f>ValProdTot!D24</f>
        <v>Malawi</v>
      </c>
      <c r="F24" s="16" t="s">
        <v>231</v>
      </c>
      <c r="H24">
        <f>IF(ValProdTot!G24=0,0,(ValProdTot!H24-ValProdTot!G24)/ValProdTot!G24*100)</f>
        <v>7.31714596639774</v>
      </c>
      <c r="I24">
        <f>IF(ValProdTot!H24=0,0,(ValProdTot!I24-ValProdTot!H24)/ValProdTot!H24*100)</f>
        <v>-2.43711986855983</v>
      </c>
      <c r="J24">
        <f>IF(ValProdTot!I24=0,0,(ValProdTot!J24-ValProdTot!I24)/ValProdTot!I24*100)</f>
        <v>5.78999879397866</v>
      </c>
      <c r="K24">
        <f>IF(ValProdTot!J24=0,0,(ValProdTot!K24-ValProdTot!J24)/ValProdTot!J24*100)</f>
        <v>6.46554047051508</v>
      </c>
      <c r="L24">
        <f>IF(ValProdTot!K24=0,0,(ValProdTot!L24-ValProdTot!K24)/ValProdTot!K24*100)</f>
        <v>1.39045991087195</v>
      </c>
      <c r="M24">
        <f>IF(ValProdTot!L24=0,0,(ValProdTot!M24-ValProdTot!L24)/ValProdTot!L24*100)</f>
        <v>14.456637575967</v>
      </c>
      <c r="N24">
        <f>IF(ValProdTot!M24=0,0,(ValProdTot!N24-ValProdTot!M24)/ValProdTot!M24*100)</f>
        <v>-4.76166509806685</v>
      </c>
      <c r="O24">
        <f>IF(ValProdTot!N24=0,0,(ValProdTot!O24-ValProdTot!N24)/ValProdTot!N24*100)</f>
        <v>3.1781430005813</v>
      </c>
      <c r="P24">
        <f>IF(ValProdTot!O24=0,0,(ValProdTot!P24-ValProdTot!O24)/ValProdTot!O24*100)</f>
        <v>-2.06630336058129</v>
      </c>
      <c r="Q24">
        <f>IF(ValProdTot!P24=0,0,(ValProdTot!Q24-ValProdTot!P24)/ValProdTot!P24*100)</f>
        <v>17.5318890781324</v>
      </c>
      <c r="R24">
        <f>IF(ValProdTot!Q24=0,0,(ValProdTot!R24-ValProdTot!Q24)/ValProdTot!Q24*100)</f>
        <v>5.44188123056021</v>
      </c>
      <c r="S24">
        <f>IF(ValProdTot!R24=0,0,(ValProdTot!S24-ValProdTot!R24)/ValProdTot!R24*100)</f>
        <v>5.58809710699043</v>
      </c>
      <c r="T24">
        <f>IF(ValProdTot!S24=0,0,(ValProdTot!T24-ValProdTot!S24)/ValProdTot!S24*100)</f>
        <v>0.0947228324658178</v>
      </c>
      <c r="U24">
        <f>IF(ValProdTot!T24=0,0,(ValProdTot!U24-ValProdTot!T24)/ValProdTot!T24*100)</f>
        <v>-0.763720482030341</v>
      </c>
      <c r="V24">
        <f>IF(ValProdTot!U24=0,0,(ValProdTot!V24-ValProdTot!U24)/ValProdTot!U24*100)</f>
        <v>6.63037296937703</v>
      </c>
      <c r="W24">
        <f>IF(ValProdTot!V24=0,0,(ValProdTot!W24-ValProdTot!V24)/ValProdTot!V24*100)</f>
        <v>9.79473446546561</v>
      </c>
      <c r="X24">
        <f>IF(ValProdTot!W24=0,0,(ValProdTot!X24-ValProdTot!W24)/ValProdTot!W24*100)</f>
        <v>1.68062605898344</v>
      </c>
      <c r="Y24">
        <f>IF(ValProdTot!X24=0,0,(ValProdTot!Y24-ValProdTot!X24)/ValProdTot!X24*100)</f>
        <v>-0.823607219351052</v>
      </c>
      <c r="Z24">
        <f>IF(ValProdTot!Y24=0,0,(ValProdTot!Z24-ValProdTot!Y24)/ValProdTot!Y24*100)</f>
        <v>-1.34484674222862</v>
      </c>
      <c r="AA24">
        <f>IF(ValProdTot!Z24=0,0,(ValProdTot!AA24-ValProdTot!Z24)/ValProdTot!Z24*100)</f>
        <v>4.93786928078986</v>
      </c>
      <c r="AB24">
        <f>IF(ValProdTot!AA24=0,0,(ValProdTot!AB24-ValProdTot!AA24)/ValProdTot!AA24*100)</f>
        <v>5.50921109808931</v>
      </c>
      <c r="AC24">
        <f>IF(ValProdTot!AB24=0,0,(ValProdTot!AC24-ValProdTot!AB24)/ValProdTot!AB24*100)</f>
        <v>-5.04380148872019</v>
      </c>
      <c r="AD24">
        <f>IF(ValProdTot!AC24=0,0,(ValProdTot!AD24-ValProdTot!AC24)/ValProdTot!AC24*100)</f>
        <v>3.72661147140036</v>
      </c>
      <c r="AE24">
        <f>IF(ValProdTot!AD24=0,0,(ValProdTot!AE24-ValProdTot!AD24)/ValProdTot!AD24*100)</f>
        <v>0.454581452443177</v>
      </c>
      <c r="AF24">
        <f>IF(ValProdTot!AE24=0,0,(ValProdTot!AF24-ValProdTot!AE24)/ValProdTot!AE24*100)</f>
        <v>2.4467850272776</v>
      </c>
      <c r="AG24">
        <f>IF(ValProdTot!AF24=0,0,(ValProdTot!AG24-ValProdTot!AF24)/ValProdTot!AF24*100)</f>
        <v>-0.796526189530754</v>
      </c>
      <c r="AH24">
        <f>IF(ValProdTot!AG24=0,0,(ValProdTot!AH24-ValProdTot!AG24)/ValProdTot!AG24*100)</f>
        <v>4.62029034673639</v>
      </c>
      <c r="AI24">
        <f>IF(ValProdTot!AH24=0,0,(ValProdTot!AI24-ValProdTot!AH24)/ValProdTot!AH24*100)</f>
        <v>0.164307993455362</v>
      </c>
      <c r="AJ24">
        <f>IF(ValProdTot!AI24=0,0,(ValProdTot!AJ24-ValProdTot!AI24)/ValProdTot!AI24*100)</f>
        <v>1.48769662161695</v>
      </c>
      <c r="AK24">
        <f>IF(ValProdTot!AJ24=0,0,(ValProdTot!AK24-ValProdTot!AJ24)/ValProdTot!AJ24*100)</f>
        <v>8.77889618283491</v>
      </c>
      <c r="AL24">
        <f>IF(ValProdTot!AK24=0,0,(ValProdTot!AL24-ValProdTot!AK24)/ValProdTot!AK24*100)</f>
        <v>-17.238240923936</v>
      </c>
      <c r="AM24">
        <f>IF(ValProdTot!AL24=0,0,(ValProdTot!AM24-ValProdTot!AL24)/ValProdTot!AL24*100)</f>
        <v>27.809045204417</v>
      </c>
      <c r="AN24">
        <f>IF(ValProdTot!AM24=0,0,(ValProdTot!AN24-ValProdTot!AM24)/ValProdTot!AM24*100)</f>
        <v>-18.1764395640062</v>
      </c>
      <c r="AO24">
        <f>IF(ValProdTot!AN24=0,0,(ValProdTot!AO24-ValProdTot!AN24)/ValProdTot!AN24*100)</f>
        <v>21.2803847600002</v>
      </c>
      <c r="AP24">
        <f>IF(ValProdTot!AO24=0,0,(ValProdTot!AP24-ValProdTot!AO24)/ValProdTot!AO24*100)</f>
        <v>15.8250262329486</v>
      </c>
      <c r="AQ24">
        <f>IF(ValProdTot!AP24=0,0,(ValProdTot!AQ24-ValProdTot!AP24)/ValProdTot!AP24*100)</f>
        <v>-2.51651411834867</v>
      </c>
      <c r="AR24">
        <f>IF(ValProdTot!AQ24=0,0,(ValProdTot!AR24-ValProdTot!AQ24)/ValProdTot!AQ24*100)</f>
        <v>11.558489071605</v>
      </c>
      <c r="AS24">
        <f>IF(ValProdTot!AR24=0,0,(ValProdTot!AS24-ValProdTot!AR24)/ValProdTot!AR24*100)</f>
        <v>12.0737465540336</v>
      </c>
      <c r="AT24">
        <f>IF(ValProdTot!AS24=0,0,(ValProdTot!AT24-ValProdTot!AS24)/ValProdTot!AS24*100)</f>
        <v>16.4922634727071</v>
      </c>
      <c r="AU24">
        <f>IF(ValProdTot!AT24=0,0,(ValProdTot!AU24-ValProdTot!AT24)/ValProdTot!AT24*100)</f>
        <v>6.97840031282127</v>
      </c>
      <c r="AV24">
        <f>IF(ValProdTot!AU24=0,0,(ValProdTot!AV24-ValProdTot!AU24)/ValProdTot!AU24*100)</f>
        <v>-20.0291931224296</v>
      </c>
      <c r="AW24">
        <f>IF(ValProdTot!AV24=0,0,(ValProdTot!AW24-ValProdTot!AV24)/ValProdTot!AV24*100)</f>
        <v>13.8435236805479</v>
      </c>
      <c r="AX24">
        <f>IF(ValProdTot!AW24=0,0,(ValProdTot!AX24-ValProdTot!AW24)/ValProdTot!AW24*100)</f>
        <v>3.54381833902858</v>
      </c>
      <c r="AY24">
        <f>IF(ValProdTot!AX24=0,0,(ValProdTot!AY24-ValProdTot!AX24)/ValProdTot!AX24*100)</f>
        <v>-13.1675633590734</v>
      </c>
      <c r="AZ24">
        <f>IF(ValProdTot!AY24=0,0,(ValProdTot!AZ24-ValProdTot!AY24)/ValProdTot!AY24*100)</f>
        <v>35.9459604923931</v>
      </c>
      <c r="BA24">
        <f>IF(ValProdTot!AZ24=0,0,(ValProdTot!BA24-ValProdTot!AZ24)/ValProdTot!AZ24*100)</f>
        <v>13.6607231423296</v>
      </c>
      <c r="BB24">
        <f>IF(ValProdTot!BA24=0,0,(ValProdTot!BB24-ValProdTot!BA24)/ValProdTot!BA24*100)</f>
        <v>1.00829888701288</v>
      </c>
      <c r="BC24">
        <f>IF(ValProdTot!BB24=0,0,(ValProdTot!BC24-ValProdTot!BB24)/ValProdTot!BB24*100)</f>
        <v>-0.455006913967807</v>
      </c>
    </row>
    <row r="25" spans="1:55">
      <c r="A25">
        <f>ValProdTot!A25</f>
        <v>1</v>
      </c>
      <c r="B25" t="str">
        <f>ValProdTot!B25</f>
        <v>Mali</v>
      </c>
      <c r="C25">
        <f>ValProdTot!C25</f>
        <v>133</v>
      </c>
      <c r="D25" t="str">
        <f>ValProdTot!D25</f>
        <v>Mali</v>
      </c>
      <c r="F25" s="16" t="s">
        <v>231</v>
      </c>
      <c r="H25">
        <f>IF(ValProdTot!G25=0,0,(ValProdTot!H25-ValProdTot!G25)/ValProdTot!G25*100)</f>
        <v>7.32121996314477</v>
      </c>
      <c r="I25">
        <f>IF(ValProdTot!H25=0,0,(ValProdTot!I25-ValProdTot!H25)/ValProdTot!H25*100)</f>
        <v>2.87756218599874</v>
      </c>
      <c r="J25">
        <f>IF(ValProdTot!I25=0,0,(ValProdTot!J25-ValProdTot!I25)/ValProdTot!I25*100)</f>
        <v>0.650947470149865</v>
      </c>
      <c r="K25">
        <f>IF(ValProdTot!J25=0,0,(ValProdTot!K25-ValProdTot!J25)/ValProdTot!J25*100)</f>
        <v>5.89127138834741</v>
      </c>
      <c r="L25">
        <f>IF(ValProdTot!K25=0,0,(ValProdTot!L25-ValProdTot!K25)/ValProdTot!K25*100)</f>
        <v>1.5115174713024</v>
      </c>
      <c r="M25">
        <f>IF(ValProdTot!L25=0,0,(ValProdTot!M25-ValProdTot!L25)/ValProdTot!L25*100)</f>
        <v>6.27330188981936</v>
      </c>
      <c r="N25">
        <f>IF(ValProdTot!M25=0,0,(ValProdTot!N25-ValProdTot!M25)/ValProdTot!M25*100)</f>
        <v>-1.60955492086878</v>
      </c>
      <c r="O25">
        <f>IF(ValProdTot!N25=0,0,(ValProdTot!O25-ValProdTot!N25)/ValProdTot!N25*100)</f>
        <v>9.73086690388314</v>
      </c>
      <c r="P25">
        <f>IF(ValProdTot!O25=0,0,(ValProdTot!P25-ValProdTot!O25)/ValProdTot!O25*100)</f>
        <v>0.924153837721629</v>
      </c>
      <c r="Q25">
        <f>IF(ValProdTot!P25=0,0,(ValProdTot!Q25-ValProdTot!P25)/ValProdTot!P25*100)</f>
        <v>-1.13724399264521</v>
      </c>
      <c r="R25">
        <f>IF(ValProdTot!Q25=0,0,(ValProdTot!R25-ValProdTot!Q25)/ValProdTot!Q25*100)</f>
        <v>-10.8213155038968</v>
      </c>
      <c r="S25">
        <f>IF(ValProdTot!R25=0,0,(ValProdTot!S25-ValProdTot!R25)/ValProdTot!R25*100)</f>
        <v>-8.36173334121117</v>
      </c>
      <c r="T25">
        <f>IF(ValProdTot!S25=0,0,(ValProdTot!T25-ValProdTot!S25)/ValProdTot!S25*100)</f>
        <v>13.9182265266508</v>
      </c>
      <c r="U25">
        <f>IF(ValProdTot!T25=0,0,(ValProdTot!U25-ValProdTot!T25)/ValProdTot!T25*100)</f>
        <v>15.1864589655405</v>
      </c>
      <c r="V25">
        <f>IF(ValProdTot!U25=0,0,(ValProdTot!V25-ValProdTot!U25)/ValProdTot!U25*100)</f>
        <v>3.62328234379051</v>
      </c>
      <c r="W25">
        <f>IF(ValProdTot!V25=0,0,(ValProdTot!W25-ValProdTot!V25)/ValProdTot!V25*100)</f>
        <v>-0.395079066257463</v>
      </c>
      <c r="X25">
        <f>IF(ValProdTot!W25=0,0,(ValProdTot!X25-ValProdTot!W25)/ValProdTot!W25*100)</f>
        <v>5.78621219150027</v>
      </c>
      <c r="Y25">
        <f>IF(ValProdTot!X25=0,0,(ValProdTot!Y25-ValProdTot!X25)/ValProdTot!X25*100)</f>
        <v>2.21025580139486</v>
      </c>
      <c r="Z25">
        <f>IF(ValProdTot!Y25=0,0,(ValProdTot!Z25-ValProdTot!Y25)/ValProdTot!Y25*100)</f>
        <v>-0.363844839473605</v>
      </c>
      <c r="AA25">
        <f>IF(ValProdTot!Z25=0,0,(ValProdTot!AA25-ValProdTot!Z25)/ValProdTot!Z25*100)</f>
        <v>10.2773212586639</v>
      </c>
      <c r="AB25">
        <f>IF(ValProdTot!AA25=0,0,(ValProdTot!AB25-ValProdTot!AA25)/ValProdTot!AA25*100)</f>
        <v>4.85304122893921</v>
      </c>
      <c r="AC25">
        <f>IF(ValProdTot!AB25=0,0,(ValProdTot!AC25-ValProdTot!AB25)/ValProdTot!AB25*100)</f>
        <v>-0.782380740196254</v>
      </c>
      <c r="AD25">
        <f>IF(ValProdTot!AC25=0,0,(ValProdTot!AD25-ValProdTot!AC25)/ValProdTot!AC25*100)</f>
        <v>-9.44653970533038</v>
      </c>
      <c r="AE25">
        <f>IF(ValProdTot!AD25=0,0,(ValProdTot!AE25-ValProdTot!AD25)/ValProdTot!AD25*100)</f>
        <v>7.78309528248439</v>
      </c>
      <c r="AF25">
        <f>IF(ValProdTot!AE25=0,0,(ValProdTot!AF25-ValProdTot!AE25)/ValProdTot!AE25*100)</f>
        <v>7.96266830122298</v>
      </c>
      <c r="AG25">
        <f>IF(ValProdTot!AF25=0,0,(ValProdTot!AG25-ValProdTot!AF25)/ValProdTot!AF25*100)</f>
        <v>-2.79893231791541</v>
      </c>
      <c r="AH25">
        <f>IF(ValProdTot!AG25=0,0,(ValProdTot!AH25-ValProdTot!AG25)/ValProdTot!AG25*100)</f>
        <v>17.3229379702798</v>
      </c>
      <c r="AI25">
        <f>IF(ValProdTot!AH25=0,0,(ValProdTot!AI25-ValProdTot!AH25)/ValProdTot!AH25*100)</f>
        <v>-0.754831247340222</v>
      </c>
      <c r="AJ25">
        <f>IF(ValProdTot!AI25=0,0,(ValProdTot!AJ25-ValProdTot!AI25)/ValProdTot!AI25*100)</f>
        <v>1.31650197221039</v>
      </c>
      <c r="AK25">
        <f>IF(ValProdTot!AJ25=0,0,(ValProdTot!AK25-ValProdTot!AJ25)/ValProdTot!AJ25*100)</f>
        <v>10.0556980638615</v>
      </c>
      <c r="AL25">
        <f>IF(ValProdTot!AK25=0,0,(ValProdTot!AL25-ValProdTot!AK25)/ValProdTot!AK25*100)</f>
        <v>-8.52605974102649</v>
      </c>
      <c r="AM25">
        <f>IF(ValProdTot!AL25=0,0,(ValProdTot!AM25-ValProdTot!AL25)/ValProdTot!AL25*100)</f>
        <v>0.771345222294835</v>
      </c>
      <c r="AN25">
        <f>IF(ValProdTot!AM25=0,0,(ValProdTot!AN25-ValProdTot!AM25)/ValProdTot!AM25*100)</f>
        <v>10.1063086541168</v>
      </c>
      <c r="AO25">
        <f>IF(ValProdTot!AN25=0,0,(ValProdTot!AO25-ValProdTot!AN25)/ValProdTot!AN25*100)</f>
        <v>2.26825745049951</v>
      </c>
      <c r="AP25">
        <f>IF(ValProdTot!AO25=0,0,(ValProdTot!AP25-ValProdTot!AO25)/ValProdTot!AO25*100)</f>
        <v>5.51221635152313</v>
      </c>
      <c r="AQ25">
        <f>IF(ValProdTot!AP25=0,0,(ValProdTot!AQ25-ValProdTot!AP25)/ValProdTot!AP25*100)</f>
        <v>3.73912764567421</v>
      </c>
      <c r="AR25">
        <f>IF(ValProdTot!AQ25=0,0,(ValProdTot!AR25-ValProdTot!AQ25)/ValProdTot!AQ25*100)</f>
        <v>6.54309328701682</v>
      </c>
      <c r="AS25">
        <f>IF(ValProdTot!AR25=0,0,(ValProdTot!AS25-ValProdTot!AR25)/ValProdTot!AR25*100)</f>
        <v>4.57108644253151</v>
      </c>
      <c r="AT25">
        <f>IF(ValProdTot!AS25=0,0,(ValProdTot!AT25-ValProdTot!AS25)/ValProdTot!AS25*100)</f>
        <v>-13.6746843651958</v>
      </c>
      <c r="AU25">
        <f>IF(ValProdTot!AT25=0,0,(ValProdTot!AU25-ValProdTot!AT25)/ValProdTot!AT25*100)</f>
        <v>19.5643861204545</v>
      </c>
      <c r="AV25">
        <f>IF(ValProdTot!AU25=0,0,(ValProdTot!AV25-ValProdTot!AU25)/ValProdTot!AU25*100)</f>
        <v>-3.94848623357706</v>
      </c>
      <c r="AW25">
        <f>IF(ValProdTot!AV25=0,0,(ValProdTot!AW25-ValProdTot!AV25)/ValProdTot!AV25*100)</f>
        <v>19.2626714531963</v>
      </c>
      <c r="AX25">
        <f>IF(ValProdTot!AW25=0,0,(ValProdTot!AX25-ValProdTot!AW25)/ValProdTot!AW25*100)</f>
        <v>-6.1033720264689</v>
      </c>
      <c r="AY25">
        <f>IF(ValProdTot!AX25=0,0,(ValProdTot!AY25-ValProdTot!AX25)/ValProdTot!AX25*100)</f>
        <v>7.4390132127989</v>
      </c>
      <c r="AZ25">
        <f>IF(ValProdTot!AY25=0,0,(ValProdTot!AZ25-ValProdTot!AY25)/ValProdTot!AY25*100)</f>
        <v>-1.61286899164054</v>
      </c>
      <c r="BA25">
        <f>IF(ValProdTot!AZ25=0,0,(ValProdTot!BA25-ValProdTot!AZ25)/ValProdTot!AZ25*100)</f>
        <v>4.5738767659888</v>
      </c>
      <c r="BB25">
        <f>IF(ValProdTot!BA25=0,0,(ValProdTot!BB25-ValProdTot!BA25)/ValProdTot!BA25*100)</f>
        <v>15.1705806625659</v>
      </c>
      <c r="BC25">
        <f>IF(ValProdTot!BB25=0,0,(ValProdTot!BC25-ValProdTot!BB25)/ValProdTot!BB25*100)</f>
        <v>10.4803115892131</v>
      </c>
    </row>
    <row r="26" spans="1:55">
      <c r="A26">
        <f>ValProdTot!A26</f>
        <v>1</v>
      </c>
      <c r="B26" t="str">
        <f>ValProdTot!B26</f>
        <v>Mauritania</v>
      </c>
      <c r="C26">
        <f>ValProdTot!C26</f>
        <v>136</v>
      </c>
      <c r="D26" t="str">
        <f>ValProdTot!D26</f>
        <v>Mauritania</v>
      </c>
      <c r="F26" s="16" t="s">
        <v>231</v>
      </c>
      <c r="H26">
        <f>IF(ValProdTot!G26=0,0,(ValProdTot!H26-ValProdTot!G26)/ValProdTot!G26*100)</f>
        <v>2.04527653553652</v>
      </c>
      <c r="I26">
        <f>IF(ValProdTot!H26=0,0,(ValProdTot!I26-ValProdTot!H26)/ValProdTot!H26*100)</f>
        <v>2.91873511849495</v>
      </c>
      <c r="J26">
        <f>IF(ValProdTot!I26=0,0,(ValProdTot!J26-ValProdTot!I26)/ValProdTot!I26*100)</f>
        <v>3.14950842809257</v>
      </c>
      <c r="K26">
        <f>IF(ValProdTot!J26=0,0,(ValProdTot!K26-ValProdTot!J26)/ValProdTot!J26*100)</f>
        <v>3.21077202352493</v>
      </c>
      <c r="L26">
        <f>IF(ValProdTot!K26=0,0,(ValProdTot!L26-ValProdTot!K26)/ValProdTot!K26*100)</f>
        <v>1.48124992938358</v>
      </c>
      <c r="M26">
        <f>IF(ValProdTot!L26=0,0,(ValProdTot!M26-ValProdTot!L26)/ValProdTot!L26*100)</f>
        <v>1.9272449267402</v>
      </c>
      <c r="N26">
        <f>IF(ValProdTot!M26=0,0,(ValProdTot!N26-ValProdTot!M26)/ValProdTot!M26*100)</f>
        <v>3.23253654717909</v>
      </c>
      <c r="O26">
        <f>IF(ValProdTot!N26=0,0,(ValProdTot!O26-ValProdTot!N26)/ValProdTot!N26*100)</f>
        <v>-2.67244632710574</v>
      </c>
      <c r="P26">
        <f>IF(ValProdTot!O26=0,0,(ValProdTot!P26-ValProdTot!O26)/ValProdTot!O26*100)</f>
        <v>-0.138432881795714</v>
      </c>
      <c r="Q26">
        <f>IF(ValProdTot!P26=0,0,(ValProdTot!Q26-ValProdTot!P26)/ValProdTot!P26*100)</f>
        <v>-2.59467855017346</v>
      </c>
      <c r="R26">
        <f>IF(ValProdTot!Q26=0,0,(ValProdTot!R26-ValProdTot!Q26)/ValProdTot!Q26*100)</f>
        <v>-5.08095702906704</v>
      </c>
      <c r="S26">
        <f>IF(ValProdTot!R26=0,0,(ValProdTot!S26-ValProdTot!R26)/ValProdTot!R26*100)</f>
        <v>-12.6589631676453</v>
      </c>
      <c r="T26">
        <f>IF(ValProdTot!S26=0,0,(ValProdTot!T26-ValProdTot!S26)/ValProdTot!S26*100)</f>
        <v>-4.10966906940375</v>
      </c>
      <c r="U26">
        <f>IF(ValProdTot!T26=0,0,(ValProdTot!U26-ValProdTot!T26)/ValProdTot!T26*100)</f>
        <v>3.56454946363044</v>
      </c>
      <c r="V26">
        <f>IF(ValProdTot!U26=0,0,(ValProdTot!V26-ValProdTot!U26)/ValProdTot!U26*100)</f>
        <v>9.552684571351</v>
      </c>
      <c r="W26">
        <f>IF(ValProdTot!V26=0,0,(ValProdTot!W26-ValProdTot!V26)/ValProdTot!V26*100)</f>
        <v>6.69530556186621</v>
      </c>
      <c r="X26">
        <f>IF(ValProdTot!W26=0,0,(ValProdTot!X26-ValProdTot!W26)/ValProdTot!W26*100)</f>
        <v>5.34680066897919</v>
      </c>
      <c r="Y26">
        <f>IF(ValProdTot!X26=0,0,(ValProdTot!Y26-ValProdTot!X26)/ValProdTot!X26*100)</f>
        <v>1.78784704996049</v>
      </c>
      <c r="Z26">
        <f>IF(ValProdTot!Y26=0,0,(ValProdTot!Z26-ValProdTot!Y26)/ValProdTot!Y26*100)</f>
        <v>5.30363203119359</v>
      </c>
      <c r="AA26">
        <f>IF(ValProdTot!Z26=0,0,(ValProdTot!AA26-ValProdTot!Z26)/ValProdTot!Z26*100)</f>
        <v>3.57287345287482</v>
      </c>
      <c r="AB26">
        <f>IF(ValProdTot!AA26=0,0,(ValProdTot!AB26-ValProdTot!AA26)/ValProdTot!AA26*100)</f>
        <v>-3.11330029693039</v>
      </c>
      <c r="AC26">
        <f>IF(ValProdTot!AB26=0,0,(ValProdTot!AC26-ValProdTot!AB26)/ValProdTot!AB26*100)</f>
        <v>-4.9100401112455</v>
      </c>
      <c r="AD26">
        <f>IF(ValProdTot!AC26=0,0,(ValProdTot!AD26-ValProdTot!AC26)/ValProdTot!AC26*100)</f>
        <v>-3.36776673912653</v>
      </c>
      <c r="AE26">
        <f>IF(ValProdTot!AD26=0,0,(ValProdTot!AE26-ValProdTot!AD26)/ValProdTot!AD26*100)</f>
        <v>9.18488001130355</v>
      </c>
      <c r="AF26">
        <f>IF(ValProdTot!AE26=0,0,(ValProdTot!AF26-ValProdTot!AE26)/ValProdTot!AE26*100)</f>
        <v>1.67651986759477</v>
      </c>
      <c r="AG26">
        <f>IF(ValProdTot!AF26=0,0,(ValProdTot!AG26-ValProdTot!AF26)/ValProdTot!AF26*100)</f>
        <v>2.66439358669913</v>
      </c>
      <c r="AH26">
        <f>IF(ValProdTot!AG26=0,0,(ValProdTot!AH26-ValProdTot!AG26)/ValProdTot!AG26*100)</f>
        <v>3.2637135344282</v>
      </c>
      <c r="AI26">
        <f>IF(ValProdTot!AH26=0,0,(ValProdTot!AI26-ValProdTot!AH26)/ValProdTot!AH26*100)</f>
        <v>5.5578372708719</v>
      </c>
      <c r="AJ26">
        <f>IF(ValProdTot!AI26=0,0,(ValProdTot!AJ26-ValProdTot!AI26)/ValProdTot!AI26*100)</f>
        <v>1.12774528759301</v>
      </c>
      <c r="AK26">
        <f>IF(ValProdTot!AJ26=0,0,(ValProdTot!AK26-ValProdTot!AJ26)/ValProdTot!AJ26*100)</f>
        <v>1.8985693399549</v>
      </c>
      <c r="AL26">
        <f>IF(ValProdTot!AK26=0,0,(ValProdTot!AL26-ValProdTot!AK26)/ValProdTot!AK26*100)</f>
        <v>-3.05198067969596</v>
      </c>
      <c r="AM26">
        <f>IF(ValProdTot!AL26=0,0,(ValProdTot!AM26-ValProdTot!AL26)/ValProdTot!AL26*100)</f>
        <v>-2.91587900285506</v>
      </c>
      <c r="AN26">
        <f>IF(ValProdTot!AM26=0,0,(ValProdTot!AN26-ValProdTot!AM26)/ValProdTot!AM26*100)</f>
        <v>2.724495463803</v>
      </c>
      <c r="AO26">
        <f>IF(ValProdTot!AN26=0,0,(ValProdTot!AO26-ValProdTot!AN26)/ValProdTot!AN26*100)</f>
        <v>4.11698794493059</v>
      </c>
      <c r="AP26">
        <f>IF(ValProdTot!AO26=0,0,(ValProdTot!AP26-ValProdTot!AO26)/ValProdTot!AO26*100)</f>
        <v>6.3232485270951</v>
      </c>
      <c r="AQ26">
        <f>IF(ValProdTot!AP26=0,0,(ValProdTot!AQ26-ValProdTot!AP26)/ValProdTot!AP26*100)</f>
        <v>-1.02683780630105</v>
      </c>
      <c r="AR26">
        <f>IF(ValProdTot!AQ26=0,0,(ValProdTot!AR26-ValProdTot!AQ26)/ValProdTot!AQ26*100)</f>
        <v>2.71957579114184</v>
      </c>
      <c r="AS26">
        <f>IF(ValProdTot!AR26=0,0,(ValProdTot!AS26-ValProdTot!AR26)/ValProdTot!AR26*100)</f>
        <v>1.86523242002429</v>
      </c>
      <c r="AT26">
        <f>IF(ValProdTot!AS26=0,0,(ValProdTot!AT26-ValProdTot!AS26)/ValProdTot!AS26*100)</f>
        <v>2.87737171575833</v>
      </c>
      <c r="AU26">
        <f>IF(ValProdTot!AT26=0,0,(ValProdTot!AU26-ValProdTot!AT26)/ValProdTot!AT26*100)</f>
        <v>0.89680958906203</v>
      </c>
      <c r="AV26">
        <f>IF(ValProdTot!AU26=0,0,(ValProdTot!AV26-ValProdTot!AU26)/ValProdTot!AU26*100)</f>
        <v>4.72566170623651</v>
      </c>
      <c r="AW26">
        <f>IF(ValProdTot!AV26=0,0,(ValProdTot!AW26-ValProdTot!AV26)/ValProdTot!AV26*100)</f>
        <v>3.58342071326126</v>
      </c>
      <c r="AX26">
        <f>IF(ValProdTot!AW26=0,0,(ValProdTot!AX26-ValProdTot!AW26)/ValProdTot!AW26*100)</f>
        <v>-0.504280684444093</v>
      </c>
      <c r="AY26">
        <f>IF(ValProdTot!AX26=0,0,(ValProdTot!AY26-ValProdTot!AX26)/ValProdTot!AX26*100)</f>
        <v>3.94336154029666</v>
      </c>
      <c r="AZ26">
        <f>IF(ValProdTot!AY26=0,0,(ValProdTot!AZ26-ValProdTot!AY26)/ValProdTot!AY26*100)</f>
        <v>-0.0535536684262872</v>
      </c>
      <c r="BA26">
        <f>IF(ValProdTot!AZ26=0,0,(ValProdTot!BA26-ValProdTot!AZ26)/ValProdTot!AZ26*100)</f>
        <v>0.978440978350924</v>
      </c>
      <c r="BB26">
        <f>IF(ValProdTot!BA26=0,0,(ValProdTot!BB26-ValProdTot!BA26)/ValProdTot!BA26*100)</f>
        <v>2.44625681683396</v>
      </c>
      <c r="BC26">
        <f>IF(ValProdTot!BB26=0,0,(ValProdTot!BC26-ValProdTot!BB26)/ValProdTot!BB26*100)</f>
        <v>2.3706511945749</v>
      </c>
    </row>
    <row r="27" spans="1:55">
      <c r="A27">
        <f>ValProdTot!A27</f>
        <v>3</v>
      </c>
      <c r="B27" t="str">
        <f>ValProdTot!B27</f>
        <v>Mauritius</v>
      </c>
      <c r="C27">
        <f>ValProdTot!C27</f>
        <v>137</v>
      </c>
      <c r="D27" t="str">
        <f>ValProdTot!D27</f>
        <v>Mauritius</v>
      </c>
      <c r="F27" s="16" t="s">
        <v>231</v>
      </c>
      <c r="H27">
        <f>IF(ValProdTot!G27=0,0,(ValProdTot!H27-ValProdTot!G27)/ValProdTot!G27*100)</f>
        <v>-3.97746625073662</v>
      </c>
      <c r="I27">
        <f>IF(ValProdTot!H27=0,0,(ValProdTot!I27-ValProdTot!H27)/ValProdTot!H27*100)</f>
        <v>22.3039243285851</v>
      </c>
      <c r="J27">
        <f>IF(ValProdTot!I27=0,0,(ValProdTot!J27-ValProdTot!I27)/ValProdTot!I27*100)</f>
        <v>-21.9874415350053</v>
      </c>
      <c r="K27">
        <f>IF(ValProdTot!J27=0,0,(ValProdTot!K27-ValProdTot!J27)/ValProdTot!J27*100)</f>
        <v>32.8321393586763</v>
      </c>
      <c r="L27">
        <f>IF(ValProdTot!K27=0,0,(ValProdTot!L27-ValProdTot!K27)/ValProdTot!K27*100)</f>
        <v>-16.5504220346513</v>
      </c>
      <c r="M27">
        <f>IF(ValProdTot!L27=0,0,(ValProdTot!M27-ValProdTot!L27)/ValProdTot!L27*100)</f>
        <v>18.4306209907104</v>
      </c>
      <c r="N27">
        <f>IF(ValProdTot!M27=0,0,(ValProdTot!N27-ValProdTot!M27)/ValProdTot!M27*100)</f>
        <v>-9.87117132505641</v>
      </c>
      <c r="O27">
        <f>IF(ValProdTot!N27=0,0,(ValProdTot!O27-ValProdTot!N27)/ValProdTot!N27*100)</f>
        <v>10.9079030053963</v>
      </c>
      <c r="P27">
        <f>IF(ValProdTot!O27=0,0,(ValProdTot!P27-ValProdTot!O27)/ValProdTot!O27*100)</f>
        <v>-11.3460474779316</v>
      </c>
      <c r="Q27">
        <f>IF(ValProdTot!P27=0,0,(ValProdTot!Q27-ValProdTot!P27)/ValProdTot!P27*100)</f>
        <v>4.22630943564668</v>
      </c>
      <c r="R27">
        <f>IF(ValProdTot!Q27=0,0,(ValProdTot!R27-ValProdTot!Q27)/ValProdTot!Q27*100)</f>
        <v>16.5730637829841</v>
      </c>
      <c r="S27">
        <f>IF(ValProdTot!R27=0,0,(ValProdTot!S27-ValProdTot!R27)/ValProdTot!R27*100)</f>
        <v>-0.724329108428101</v>
      </c>
      <c r="T27">
        <f>IF(ValProdTot!S27=0,0,(ValProdTot!T27-ValProdTot!S27)/ValProdTot!S27*100)</f>
        <v>-2.74477810905941</v>
      </c>
      <c r="U27">
        <f>IF(ValProdTot!T27=0,0,(ValProdTot!U27-ValProdTot!T27)/ValProdTot!T27*100)</f>
        <v>-24.4748562286505</v>
      </c>
      <c r="V27">
        <f>IF(ValProdTot!U27=0,0,(ValProdTot!V27-ValProdTot!U27)/ValProdTot!U27*100)</f>
        <v>41.2722494804399</v>
      </c>
      <c r="W27">
        <f>IF(ValProdTot!V27=0,0,(ValProdTot!W27-ValProdTot!V27)/ValProdTot!V27*100)</f>
        <v>-4.76543630144758</v>
      </c>
      <c r="X27">
        <f>IF(ValProdTot!W27=0,0,(ValProdTot!X27-ValProdTot!W27)/ValProdTot!W27*100)</f>
        <v>1.96172717098516</v>
      </c>
      <c r="Y27">
        <f>IF(ValProdTot!X27=0,0,(ValProdTot!Y27-ValProdTot!X27)/ValProdTot!X27*100)</f>
        <v>2.03917247826649</v>
      </c>
      <c r="Z27">
        <f>IF(ValProdTot!Y27=0,0,(ValProdTot!Z27-ValProdTot!Y27)/ValProdTot!Y27*100)</f>
        <v>-24.1814694081221</v>
      </c>
      <c r="AA27">
        <f>IF(ValProdTot!Z27=0,0,(ValProdTot!AA27-ValProdTot!Z27)/ValProdTot!Z27*100)</f>
        <v>14.2854060235959</v>
      </c>
      <c r="AB27">
        <f>IF(ValProdTot!AA27=0,0,(ValProdTot!AB27-ValProdTot!AA27)/ValProdTot!AA27*100)</f>
        <v>20.5534996129373</v>
      </c>
      <c r="AC27">
        <f>IF(ValProdTot!AB27=0,0,(ValProdTot!AC27-ValProdTot!AB27)/ValProdTot!AB27*100)</f>
        <v>-16.0852796648329</v>
      </c>
      <c r="AD27">
        <f>IF(ValProdTot!AC27=0,0,(ValProdTot!AD27-ValProdTot!AC27)/ValProdTot!AC27*100)</f>
        <v>-2.35075636682625</v>
      </c>
      <c r="AE27">
        <f>IF(ValProdTot!AD27=0,0,(ValProdTot!AE27-ValProdTot!AD27)/ValProdTot!AD27*100)</f>
        <v>9.67048299852826</v>
      </c>
      <c r="AF27">
        <f>IF(ValProdTot!AE27=0,0,(ValProdTot!AF27-ValProdTot!AE27)/ValProdTot!AE27*100)</f>
        <v>7.32199342959471</v>
      </c>
      <c r="AG27">
        <f>IF(ValProdTot!AF27=0,0,(ValProdTot!AG27-ValProdTot!AF27)/ValProdTot!AF27*100)</f>
        <v>2.36725546953341</v>
      </c>
      <c r="AH27">
        <f>IF(ValProdTot!AG27=0,0,(ValProdTot!AH27-ValProdTot!AG27)/ValProdTot!AG27*100)</f>
        <v>-8.14118580210192</v>
      </c>
      <c r="AI27">
        <f>IF(ValProdTot!AH27=0,0,(ValProdTot!AI27-ValProdTot!AH27)/ValProdTot!AH27*100)</f>
        <v>-0.683872861817962</v>
      </c>
      <c r="AJ27">
        <f>IF(ValProdTot!AI27=0,0,(ValProdTot!AJ27-ValProdTot!AI27)/ValProdTot!AI27*100)</f>
        <v>3.47464331979934</v>
      </c>
      <c r="AK27">
        <f>IF(ValProdTot!AJ27=0,0,(ValProdTot!AK27-ValProdTot!AJ27)/ValProdTot!AJ27*100)</f>
        <v>0.667139994370481</v>
      </c>
      <c r="AL27">
        <f>IF(ValProdTot!AK27=0,0,(ValProdTot!AL27-ValProdTot!AK27)/ValProdTot!AK27*100)</f>
        <v>4.70789044274452</v>
      </c>
      <c r="AM27">
        <f>IF(ValProdTot!AL27=0,0,(ValProdTot!AM27-ValProdTot!AL27)/ValProdTot!AL27*100)</f>
        <v>-2.81147867676365</v>
      </c>
      <c r="AN27">
        <f>IF(ValProdTot!AM27=0,0,(ValProdTot!AN27-ValProdTot!AM27)/ValProdTot!AM27*100)</f>
        <v>-7.42025704748079</v>
      </c>
      <c r="AO27">
        <f>IF(ValProdTot!AN27=0,0,(ValProdTot!AO27-ValProdTot!AN27)/ValProdTot!AN27*100)</f>
        <v>7.34124171657394</v>
      </c>
      <c r="AP27">
        <f>IF(ValProdTot!AO27=0,0,(ValProdTot!AP27-ValProdTot!AO27)/ValProdTot!AO27*100)</f>
        <v>0.254616733725369</v>
      </c>
      <c r="AQ27">
        <f>IF(ValProdTot!AP27=0,0,(ValProdTot!AQ27-ValProdTot!AP27)/ValProdTot!AP27*100)</f>
        <v>7.78004626618699</v>
      </c>
      <c r="AR27">
        <f>IF(ValProdTot!AQ27=0,0,(ValProdTot!AR27-ValProdTot!AQ27)/ValProdTot!AQ27*100)</f>
        <v>-2.6298201594085</v>
      </c>
      <c r="AS27">
        <f>IF(ValProdTot!AR27=0,0,(ValProdTot!AS27-ValProdTot!AR27)/ValProdTot!AR27*100)</f>
        <v>-21.9731170354217</v>
      </c>
      <c r="AT27">
        <f>IF(ValProdTot!AS27=0,0,(ValProdTot!AT27-ValProdTot!AS27)/ValProdTot!AS27*100)</f>
        <v>23.7353909568452</v>
      </c>
      <c r="AU27">
        <f>IF(ValProdTot!AT27=0,0,(ValProdTot!AU27-ValProdTot!AT27)/ValProdTot!AT27*100)</f>
        <v>13.7605473018814</v>
      </c>
      <c r="AV27">
        <f>IF(ValProdTot!AU27=0,0,(ValProdTot!AV27-ValProdTot!AU27)/ValProdTot!AU27*100)</f>
        <v>-11.9571466833318</v>
      </c>
      <c r="AW27">
        <f>IF(ValProdTot!AV27=0,0,(ValProdTot!AW27-ValProdTot!AV27)/ValProdTot!AV27*100)</f>
        <v>5.93002409325794</v>
      </c>
      <c r="AX27">
        <f>IF(ValProdTot!AW27=0,0,(ValProdTot!AX27-ValProdTot!AW27)/ValProdTot!AW27*100)</f>
        <v>3.00847749672617</v>
      </c>
      <c r="AY27">
        <f>IF(ValProdTot!AX27=0,0,(ValProdTot!AY27-ValProdTot!AX27)/ValProdTot!AX27*100)</f>
        <v>-5.20558027499916</v>
      </c>
      <c r="AZ27">
        <f>IF(ValProdTot!AY27=0,0,(ValProdTot!AZ27-ValProdTot!AY27)/ValProdTot!AY27*100)</f>
        <v>-0.821128168931239</v>
      </c>
      <c r="BA27">
        <f>IF(ValProdTot!AZ27=0,0,(ValProdTot!BA27-ValProdTot!AZ27)/ValProdTot!AZ27*100)</f>
        <v>-5.31351686890373</v>
      </c>
      <c r="BB27">
        <f>IF(ValProdTot!BA27=0,0,(ValProdTot!BB27-ValProdTot!BA27)/ValProdTot!BA27*100)</f>
        <v>4.63416874754679</v>
      </c>
      <c r="BC27">
        <f>IF(ValProdTot!BB27=0,0,(ValProdTot!BC27-ValProdTot!BB27)/ValProdTot!BB27*100)</f>
        <v>2.26035597413999</v>
      </c>
    </row>
    <row r="28" spans="1:55">
      <c r="A28">
        <f>ValProdTot!A28</f>
        <v>3</v>
      </c>
      <c r="B28" t="str">
        <f>ValProdTot!B28</f>
        <v>Mozambique</v>
      </c>
      <c r="C28">
        <f>ValProdTot!C28</f>
        <v>144</v>
      </c>
      <c r="D28" t="str">
        <f>ValProdTot!D28</f>
        <v>Mozambique</v>
      </c>
      <c r="F28" s="16" t="s">
        <v>231</v>
      </c>
      <c r="H28">
        <f>IF(ValProdTot!G28=0,0,(ValProdTot!H28-ValProdTot!G28)/ValProdTot!G28*100)</f>
        <v>3.11937195062052</v>
      </c>
      <c r="I28">
        <f>IF(ValProdTot!H28=0,0,(ValProdTot!I28-ValProdTot!H28)/ValProdTot!H28*100)</f>
        <v>1.39273140080895</v>
      </c>
      <c r="J28">
        <f>IF(ValProdTot!I28=0,0,(ValProdTot!J28-ValProdTot!I28)/ValProdTot!I28*100)</f>
        <v>5.32342500785404</v>
      </c>
      <c r="K28">
        <f>IF(ValProdTot!J28=0,0,(ValProdTot!K28-ValProdTot!J28)/ValProdTot!J28*100)</f>
        <v>-2.82011968480523</v>
      </c>
      <c r="L28">
        <f>IF(ValProdTot!K28=0,0,(ValProdTot!L28-ValProdTot!K28)/ValProdTot!K28*100)</f>
        <v>1.89384123900016</v>
      </c>
      <c r="M28">
        <f>IF(ValProdTot!L28=0,0,(ValProdTot!M28-ValProdTot!L28)/ValProdTot!L28*100)</f>
        <v>4.43273709034297</v>
      </c>
      <c r="N28">
        <f>IF(ValProdTot!M28=0,0,(ValProdTot!N28-ValProdTot!M28)/ValProdTot!M28*100)</f>
        <v>9.43556786026546</v>
      </c>
      <c r="O28">
        <f>IF(ValProdTot!N28=0,0,(ValProdTot!O28-ValProdTot!N28)/ValProdTot!N28*100)</f>
        <v>-0.09459238646245</v>
      </c>
      <c r="P28">
        <f>IF(ValProdTot!O28=0,0,(ValProdTot!P28-ValProdTot!O28)/ValProdTot!O28*100)</f>
        <v>4.70829001278042</v>
      </c>
      <c r="Q28">
        <f>IF(ValProdTot!P28=0,0,(ValProdTot!Q28-ValProdTot!P28)/ValProdTot!P28*100)</f>
        <v>3.39547139657972</v>
      </c>
      <c r="R28">
        <f>IF(ValProdTot!Q28=0,0,(ValProdTot!R28-ValProdTot!Q28)/ValProdTot!Q28*100)</f>
        <v>3.5858064800201</v>
      </c>
      <c r="S28">
        <f>IF(ValProdTot!R28=0,0,(ValProdTot!S28-ValProdTot!R28)/ValProdTot!R28*100)</f>
        <v>4.16568033460292</v>
      </c>
      <c r="T28">
        <f>IF(ValProdTot!S28=0,0,(ValProdTot!T28-ValProdTot!S28)/ValProdTot!S28*100)</f>
        <v>-3.19856922036722</v>
      </c>
      <c r="U28">
        <f>IF(ValProdTot!T28=0,0,(ValProdTot!U28-ValProdTot!T28)/ValProdTot!T28*100)</f>
        <v>-7.37879771285035</v>
      </c>
      <c r="V28">
        <f>IF(ValProdTot!U28=0,0,(ValProdTot!V28-ValProdTot!U28)/ValProdTot!U28*100)</f>
        <v>-5.77656337913224</v>
      </c>
      <c r="W28">
        <f>IF(ValProdTot!V28=0,0,(ValProdTot!W28-ValProdTot!V28)/ValProdTot!V28*100)</f>
        <v>-2.46858983648226</v>
      </c>
      <c r="X28">
        <f>IF(ValProdTot!W28=0,0,(ValProdTot!X28-ValProdTot!W28)/ValProdTot!W28*100)</f>
        <v>-1.82283950353732</v>
      </c>
      <c r="Y28">
        <f>IF(ValProdTot!X28=0,0,(ValProdTot!Y28-ValProdTot!X28)/ValProdTot!X28*100)</f>
        <v>-0.0607094833779522</v>
      </c>
      <c r="Z28">
        <f>IF(ValProdTot!Y28=0,0,(ValProdTot!Z28-ValProdTot!Y28)/ValProdTot!Y28*100)</f>
        <v>3.72859082364409</v>
      </c>
      <c r="AA28">
        <f>IF(ValProdTot!Z28=0,0,(ValProdTot!AA28-ValProdTot!Z28)/ValProdTot!Z28*100)</f>
        <v>1.14348472123522</v>
      </c>
      <c r="AB28">
        <f>IF(ValProdTot!AA28=0,0,(ValProdTot!AB28-ValProdTot!AA28)/ValProdTot!AA28*100)</f>
        <v>-3.71352587116512</v>
      </c>
      <c r="AC28">
        <f>IF(ValProdTot!AB28=0,0,(ValProdTot!AC28-ValProdTot!AB28)/ValProdTot!AB28*100)</f>
        <v>-5.81454152290124</v>
      </c>
      <c r="AD28">
        <f>IF(ValProdTot!AC28=0,0,(ValProdTot!AD28-ValProdTot!AC28)/ValProdTot!AC28*100)</f>
        <v>-2.45588166691516</v>
      </c>
      <c r="AE28">
        <f>IF(ValProdTot!AD28=0,0,(ValProdTot!AE28-ValProdTot!AD28)/ValProdTot!AD28*100)</f>
        <v>-0.817420039684772</v>
      </c>
      <c r="AF28">
        <f>IF(ValProdTot!AE28=0,0,(ValProdTot!AF28-ValProdTot!AE28)/ValProdTot!AE28*100)</f>
        <v>2.11499243159838</v>
      </c>
      <c r="AG28">
        <f>IF(ValProdTot!AF28=0,0,(ValProdTot!AG28-ValProdTot!AF28)/ValProdTot!AF28*100)</f>
        <v>-1.29141332355607</v>
      </c>
      <c r="AH28">
        <f>IF(ValProdTot!AG28=0,0,(ValProdTot!AH28-ValProdTot!AG28)/ValProdTot!AG28*100)</f>
        <v>0.3526843878065</v>
      </c>
      <c r="AI28">
        <f>IF(ValProdTot!AH28=0,0,(ValProdTot!AI28-ValProdTot!AH28)/ValProdTot!AH28*100)</f>
        <v>3.03719427331757</v>
      </c>
      <c r="AJ28">
        <f>IF(ValProdTot!AI28=0,0,(ValProdTot!AJ28-ValProdTot!AI28)/ValProdTot!AI28*100)</f>
        <v>5.35994041890013</v>
      </c>
      <c r="AK28">
        <f>IF(ValProdTot!AJ28=0,0,(ValProdTot!AK28-ValProdTot!AJ28)/ValProdTot!AJ28*100)</f>
        <v>-10.3704940983203</v>
      </c>
      <c r="AL28">
        <f>IF(ValProdTot!AK28=0,0,(ValProdTot!AL28-ValProdTot!AK28)/ValProdTot!AK28*100)</f>
        <v>-11.7015257430108</v>
      </c>
      <c r="AM28">
        <f>IF(ValProdTot!AL28=0,0,(ValProdTot!AM28-ValProdTot!AL28)/ValProdTot!AL28*100)</f>
        <v>12.7721423691345</v>
      </c>
      <c r="AN28">
        <f>IF(ValProdTot!AM28=0,0,(ValProdTot!AN28-ValProdTot!AM28)/ValProdTot!AM28*100)</f>
        <v>-1.19333814398778</v>
      </c>
      <c r="AO28">
        <f>IF(ValProdTot!AN28=0,0,(ValProdTot!AO28-ValProdTot!AN28)/ValProdTot!AN28*100)</f>
        <v>35.8426624019496</v>
      </c>
      <c r="AP28">
        <f>IF(ValProdTot!AO28=0,0,(ValProdTot!AP28-ValProdTot!AO28)/ValProdTot!AO28*100)</f>
        <v>11.0985571307926</v>
      </c>
      <c r="AQ28">
        <f>IF(ValProdTot!AP28=0,0,(ValProdTot!AQ28-ValProdTot!AP28)/ValProdTot!AP28*100)</f>
        <v>6.85644823004098</v>
      </c>
      <c r="AR28">
        <f>IF(ValProdTot!AQ28=0,0,(ValProdTot!AR28-ValProdTot!AQ28)/ValProdTot!AQ28*100)</f>
        <v>6.24099047965006</v>
      </c>
      <c r="AS28">
        <f>IF(ValProdTot!AR28=0,0,(ValProdTot!AS28-ValProdTot!AR28)/ValProdTot!AR28*100)</f>
        <v>0.770568192891648</v>
      </c>
      <c r="AT28">
        <f>IF(ValProdTot!AS28=0,0,(ValProdTot!AT28-ValProdTot!AS28)/ValProdTot!AS28*100)</f>
        <v>-7.34574013575513</v>
      </c>
      <c r="AU28">
        <f>IF(ValProdTot!AT28=0,0,(ValProdTot!AU28-ValProdTot!AT28)/ValProdTot!AT28*100)</f>
        <v>6.90329912587263</v>
      </c>
      <c r="AV28">
        <f>IF(ValProdTot!AU28=0,0,(ValProdTot!AV28-ValProdTot!AU28)/ValProdTot!AU28*100)</f>
        <v>0.937517841442388</v>
      </c>
      <c r="AW28">
        <f>IF(ValProdTot!AV28=0,0,(ValProdTot!AW28-ValProdTot!AV28)/ValProdTot!AV28*100)</f>
        <v>3.95155775495048</v>
      </c>
      <c r="AX28">
        <f>IF(ValProdTot!AW28=0,0,(ValProdTot!AX28-ValProdTot!AW28)/ValProdTot!AW28*100)</f>
        <v>3.80956163896088</v>
      </c>
      <c r="AY28">
        <f>IF(ValProdTot!AX28=0,0,(ValProdTot!AY28-ValProdTot!AX28)/ValProdTot!AX28*100)</f>
        <v>4.38407703806826</v>
      </c>
      <c r="AZ28">
        <f>IF(ValProdTot!AY28=0,0,(ValProdTot!AZ28-ValProdTot!AY28)/ValProdTot!AY28*100)</f>
        <v>3.1047308103483</v>
      </c>
      <c r="BA28">
        <f>IF(ValProdTot!AZ28=0,0,(ValProdTot!BA28-ValProdTot!AZ28)/ValProdTot!AZ28*100)</f>
        <v>-6.76620690427686</v>
      </c>
      <c r="BB28">
        <f>IF(ValProdTot!BA28=0,0,(ValProdTot!BB28-ValProdTot!BA28)/ValProdTot!BA28*100)</f>
        <v>4.5456587420653</v>
      </c>
      <c r="BC28">
        <f>IF(ValProdTot!BB28=0,0,(ValProdTot!BC28-ValProdTot!BB28)/ValProdTot!BB28*100)</f>
        <v>-0.131857897258765</v>
      </c>
    </row>
    <row r="29" spans="1:55">
      <c r="A29">
        <f>ValProdTot!A29</f>
        <v>3</v>
      </c>
      <c r="B29" t="str">
        <f>ValProdTot!B29</f>
        <v>Namibia</v>
      </c>
      <c r="C29">
        <f>ValProdTot!C29</f>
        <v>147</v>
      </c>
      <c r="D29" t="str">
        <f>ValProdTot!D29</f>
        <v>Namibia</v>
      </c>
      <c r="F29" s="16" t="s">
        <v>231</v>
      </c>
      <c r="H29">
        <f>IF(ValProdTot!G29=0,0,(ValProdTot!H29-ValProdTot!G29)/ValProdTot!G29*100)</f>
        <v>-12.9833941082749</v>
      </c>
      <c r="I29">
        <f>IF(ValProdTot!H29=0,0,(ValProdTot!I29-ValProdTot!H29)/ValProdTot!H29*100)</f>
        <v>23.5963104549877</v>
      </c>
      <c r="J29">
        <f>IF(ValProdTot!I29=0,0,(ValProdTot!J29-ValProdTot!I29)/ValProdTot!I29*100)</f>
        <v>0.639366769663705</v>
      </c>
      <c r="K29">
        <f>IF(ValProdTot!J29=0,0,(ValProdTot!K29-ValProdTot!J29)/ValProdTot!J29*100)</f>
        <v>-1.67741418919335</v>
      </c>
      <c r="L29">
        <f>IF(ValProdTot!K29=0,0,(ValProdTot!L29-ValProdTot!K29)/ValProdTot!K29*100)</f>
        <v>-5.44194889109525</v>
      </c>
      <c r="M29">
        <f>IF(ValProdTot!L29=0,0,(ValProdTot!M29-ValProdTot!L29)/ValProdTot!L29*100)</f>
        <v>15.1647543590015</v>
      </c>
      <c r="N29">
        <f>IF(ValProdTot!M29=0,0,(ValProdTot!N29-ValProdTot!M29)/ValProdTot!M29*100)</f>
        <v>5.16729127059683</v>
      </c>
      <c r="O29">
        <f>IF(ValProdTot!N29=0,0,(ValProdTot!O29-ValProdTot!N29)/ValProdTot!N29*100)</f>
        <v>-1.86105405944981</v>
      </c>
      <c r="P29">
        <f>IF(ValProdTot!O29=0,0,(ValProdTot!P29-ValProdTot!O29)/ValProdTot!O29*100)</f>
        <v>8.15275548421616</v>
      </c>
      <c r="Q29">
        <f>IF(ValProdTot!P29=0,0,(ValProdTot!Q29-ValProdTot!P29)/ValProdTot!P29*100)</f>
        <v>8.54667820996434</v>
      </c>
      <c r="R29">
        <f>IF(ValProdTot!Q29=0,0,(ValProdTot!R29-ValProdTot!Q29)/ValProdTot!Q29*100)</f>
        <v>10.8190868650807</v>
      </c>
      <c r="S29">
        <f>IF(ValProdTot!R29=0,0,(ValProdTot!S29-ValProdTot!R29)/ValProdTot!R29*100)</f>
        <v>3.7294474480135</v>
      </c>
      <c r="T29">
        <f>IF(ValProdTot!S29=0,0,(ValProdTot!T29-ValProdTot!S29)/ValProdTot!S29*100)</f>
        <v>2.39394709073375</v>
      </c>
      <c r="U29">
        <f>IF(ValProdTot!T29=0,0,(ValProdTot!U29-ValProdTot!T29)/ValProdTot!T29*100)</f>
        <v>-32.9700558226582</v>
      </c>
      <c r="V29">
        <f>IF(ValProdTot!U29=0,0,(ValProdTot!V29-ValProdTot!U29)/ValProdTot!U29*100)</f>
        <v>10.2406339884226</v>
      </c>
      <c r="W29">
        <f>IF(ValProdTot!V29=0,0,(ValProdTot!W29-ValProdTot!V29)/ValProdTot!V29*100)</f>
        <v>-4.73241650723645</v>
      </c>
      <c r="X29">
        <f>IF(ValProdTot!W29=0,0,(ValProdTot!X29-ValProdTot!W29)/ValProdTot!W29*100)</f>
        <v>8.75929973730122</v>
      </c>
      <c r="Y29">
        <f>IF(ValProdTot!X29=0,0,(ValProdTot!Y29-ValProdTot!X29)/ValProdTot!X29*100)</f>
        <v>4.06458665332087</v>
      </c>
      <c r="Z29">
        <f>IF(ValProdTot!Y29=0,0,(ValProdTot!Z29-ValProdTot!Y29)/ValProdTot!Y29*100)</f>
        <v>5.91050835788557</v>
      </c>
      <c r="AA29">
        <f>IF(ValProdTot!Z29=0,0,(ValProdTot!AA29-ValProdTot!Z29)/ValProdTot!Z29*100)</f>
        <v>2.47235479546014</v>
      </c>
      <c r="AB29">
        <f>IF(ValProdTot!AA29=0,0,(ValProdTot!AB29-ValProdTot!AA29)/ValProdTot!AA29*100)</f>
        <v>-22.1388057055964</v>
      </c>
      <c r="AC29">
        <f>IF(ValProdTot!AB29=0,0,(ValProdTot!AC29-ValProdTot!AB29)/ValProdTot!AB29*100)</f>
        <v>-13.933328740411</v>
      </c>
      <c r="AD29">
        <f>IF(ValProdTot!AC29=0,0,(ValProdTot!AD29-ValProdTot!AC29)/ValProdTot!AC29*100)</f>
        <v>3.31394802509997</v>
      </c>
      <c r="AE29">
        <f>IF(ValProdTot!AD29=0,0,(ValProdTot!AE29-ValProdTot!AD29)/ValProdTot!AD29*100)</f>
        <v>7.53908500166749</v>
      </c>
      <c r="AF29">
        <f>IF(ValProdTot!AE29=0,0,(ValProdTot!AF29-ValProdTot!AE29)/ValProdTot!AE29*100)</f>
        <v>4.29999404823436</v>
      </c>
      <c r="AG29">
        <f>IF(ValProdTot!AF29=0,0,(ValProdTot!AG29-ValProdTot!AF29)/ValProdTot!AF29*100)</f>
        <v>7.65977895242672</v>
      </c>
      <c r="AH29">
        <f>IF(ValProdTot!AG29=0,0,(ValProdTot!AH29-ValProdTot!AG29)/ValProdTot!AG29*100)</f>
        <v>0.383023120871273</v>
      </c>
      <c r="AI29">
        <f>IF(ValProdTot!AH29=0,0,(ValProdTot!AI29-ValProdTot!AH29)/ValProdTot!AH29*100)</f>
        <v>7.91664003423772</v>
      </c>
      <c r="AJ29">
        <f>IF(ValProdTot!AI29=0,0,(ValProdTot!AJ29-ValProdTot!AI29)/ValProdTot!AI29*100)</f>
        <v>-4.7401139254849</v>
      </c>
      <c r="AK29">
        <f>IF(ValProdTot!AJ29=0,0,(ValProdTot!AK29-ValProdTot!AJ29)/ValProdTot!AJ29*100)</f>
        <v>6.65176242238124</v>
      </c>
      <c r="AL29">
        <f>IF(ValProdTot!AK29=0,0,(ValProdTot!AL29-ValProdTot!AK29)/ValProdTot!AK29*100)</f>
        <v>-0.637225206135004</v>
      </c>
      <c r="AM29">
        <f>IF(ValProdTot!AL29=0,0,(ValProdTot!AM29-ValProdTot!AL29)/ValProdTot!AL29*100)</f>
        <v>2.69203002992278</v>
      </c>
      <c r="AN29">
        <f>IF(ValProdTot!AM29=0,0,(ValProdTot!AN29-ValProdTot!AM29)/ValProdTot!AM29*100)</f>
        <v>6.60444850731068</v>
      </c>
      <c r="AO29">
        <f>IF(ValProdTot!AN29=0,0,(ValProdTot!AO29-ValProdTot!AN29)/ValProdTot!AN29*100)</f>
        <v>-4.40592894309436</v>
      </c>
      <c r="AP29">
        <f>IF(ValProdTot!AO29=0,0,(ValProdTot!AP29-ValProdTot!AO29)/ValProdTot!AO29*100)</f>
        <v>8.99300654980853</v>
      </c>
      <c r="AQ29">
        <f>IF(ValProdTot!AP29=0,0,(ValProdTot!AQ29-ValProdTot!AP29)/ValProdTot!AP29*100)</f>
        <v>-35.0597360075503</v>
      </c>
      <c r="AR29">
        <f>IF(ValProdTot!AQ29=0,0,(ValProdTot!AR29-ValProdTot!AQ29)/ValProdTot!AQ29*100)</f>
        <v>37.827599269897</v>
      </c>
      <c r="AS29">
        <f>IF(ValProdTot!AR29=0,0,(ValProdTot!AS29-ValProdTot!AR29)/ValProdTot!AR29*100)</f>
        <v>-1.03670572949202</v>
      </c>
      <c r="AT29">
        <f>IF(ValProdTot!AS29=0,0,(ValProdTot!AT29-ValProdTot!AS29)/ValProdTot!AS29*100)</f>
        <v>-2.51198678991367</v>
      </c>
      <c r="AU29">
        <f>IF(ValProdTot!AT29=0,0,(ValProdTot!AU29-ValProdTot!AT29)/ValProdTot!AT29*100)</f>
        <v>2.17372161445384</v>
      </c>
      <c r="AV29">
        <f>IF(ValProdTot!AU29=0,0,(ValProdTot!AV29-ValProdTot!AU29)/ValProdTot!AU29*100)</f>
        <v>-1.87576836795478</v>
      </c>
      <c r="AW29">
        <f>IF(ValProdTot!AV29=0,0,(ValProdTot!AW29-ValProdTot!AV29)/ValProdTot!AV29*100)</f>
        <v>4.52332054610506</v>
      </c>
      <c r="AX29">
        <f>IF(ValProdTot!AW29=0,0,(ValProdTot!AX29-ValProdTot!AW29)/ValProdTot!AW29*100)</f>
        <v>6.66608998677755</v>
      </c>
      <c r="AY29">
        <f>IF(ValProdTot!AX29=0,0,(ValProdTot!AY29-ValProdTot!AX29)/ValProdTot!AX29*100)</f>
        <v>9.6210034129851</v>
      </c>
      <c r="AZ29">
        <f>IF(ValProdTot!AY29=0,0,(ValProdTot!AZ29-ValProdTot!AY29)/ValProdTot!AY29*100)</f>
        <v>-3.0426327915284</v>
      </c>
      <c r="BA29">
        <f>IF(ValProdTot!AZ29=0,0,(ValProdTot!BA29-ValProdTot!AZ29)/ValProdTot!AZ29*100)</f>
        <v>1.78433231963202</v>
      </c>
      <c r="BB29">
        <f>IF(ValProdTot!BA29=0,0,(ValProdTot!BB29-ValProdTot!BA29)/ValProdTot!BA29*100)</f>
        <v>-12.3660312700792</v>
      </c>
      <c r="BC29">
        <f>IF(ValProdTot!BB29=0,0,(ValProdTot!BC29-ValProdTot!BB29)/ValProdTot!BB29*100)</f>
        <v>-0.0635443576276447</v>
      </c>
    </row>
    <row r="30" spans="1:55">
      <c r="A30">
        <f>ValProdTot!A30</f>
        <v>1</v>
      </c>
      <c r="B30" t="str">
        <f>ValProdTot!B30</f>
        <v>Niger</v>
      </c>
      <c r="C30">
        <f>ValProdTot!C30</f>
        <v>158</v>
      </c>
      <c r="D30" t="str">
        <f>ValProdTot!D30</f>
        <v>Niger</v>
      </c>
      <c r="F30" s="16" t="s">
        <v>231</v>
      </c>
      <c r="H30">
        <f>IF(ValProdTot!G30=0,0,(ValProdTot!H30-ValProdTot!G30)/ValProdTot!G30*100)</f>
        <v>12.9246893552689</v>
      </c>
      <c r="I30">
        <f>IF(ValProdTot!H30=0,0,(ValProdTot!I30-ValProdTot!H30)/ValProdTot!H30*100)</f>
        <v>5.032175961443</v>
      </c>
      <c r="J30">
        <f>IF(ValProdTot!I30=0,0,(ValProdTot!J30-ValProdTot!I30)/ValProdTot!I30*100)</f>
        <v>0.0926622125788596</v>
      </c>
      <c r="K30">
        <f>IF(ValProdTot!J30=0,0,(ValProdTot!K30-ValProdTot!J30)/ValProdTot!J30*100)</f>
        <v>0.630006209918126</v>
      </c>
      <c r="L30">
        <f>IF(ValProdTot!K30=0,0,(ValProdTot!L30-ValProdTot!K30)/ValProdTot!K30*100)</f>
        <v>6.3439430671776</v>
      </c>
      <c r="M30">
        <f>IF(ValProdTot!L30=0,0,(ValProdTot!M30-ValProdTot!L30)/ValProdTot!L30*100)</f>
        <v>9.02726430369795</v>
      </c>
      <c r="N30">
        <f>IF(ValProdTot!M30=0,0,(ValProdTot!N30-ValProdTot!M30)/ValProdTot!M30*100)</f>
        <v>-6.6350181992995</v>
      </c>
      <c r="O30">
        <f>IF(ValProdTot!N30=0,0,(ValProdTot!O30-ValProdTot!N30)/ValProdTot!N30*100)</f>
        <v>8.69655450517724</v>
      </c>
      <c r="P30">
        <f>IF(ValProdTot!O30=0,0,(ValProdTot!P30-ValProdTot!O30)/ValProdTot!O30*100)</f>
        <v>-4.17729580276513</v>
      </c>
      <c r="Q30">
        <f>IF(ValProdTot!P30=0,0,(ValProdTot!Q30-ValProdTot!P30)/ValProdTot!P30*100)</f>
        <v>1.39390354787736</v>
      </c>
      <c r="R30">
        <f>IF(ValProdTot!Q30=0,0,(ValProdTot!R30-ValProdTot!Q30)/ValProdTot!Q30*100)</f>
        <v>-0.769397243304154</v>
      </c>
      <c r="S30">
        <f>IF(ValProdTot!R30=0,0,(ValProdTot!S30-ValProdTot!R30)/ValProdTot!R30*100)</f>
        <v>-24.542628663107</v>
      </c>
      <c r="T30">
        <f>IF(ValProdTot!S30=0,0,(ValProdTot!T30-ValProdTot!S30)/ValProdTot!S30*100)</f>
        <v>16.5095828336218</v>
      </c>
      <c r="U30">
        <f>IF(ValProdTot!T30=0,0,(ValProdTot!U30-ValProdTot!T30)/ValProdTot!T30*100)</f>
        <v>-4.21041225884084</v>
      </c>
      <c r="V30">
        <f>IF(ValProdTot!U30=0,0,(ValProdTot!V30-ValProdTot!U30)/ValProdTot!U30*100)</f>
        <v>16.4200919222709</v>
      </c>
      <c r="W30">
        <f>IF(ValProdTot!V30=0,0,(ValProdTot!W30-ValProdTot!V30)/ValProdTot!V30*100)</f>
        <v>18.1833407057584</v>
      </c>
      <c r="X30">
        <f>IF(ValProdTot!W30=0,0,(ValProdTot!X30-ValProdTot!W30)/ValProdTot!W30*100)</f>
        <v>3.6050595885217</v>
      </c>
      <c r="Y30">
        <f>IF(ValProdTot!X30=0,0,(ValProdTot!Y30-ValProdTot!X30)/ValProdTot!X30*100)</f>
        <v>0.778283245401457</v>
      </c>
      <c r="Z30">
        <f>IF(ValProdTot!Y30=0,0,(ValProdTot!Z30-ValProdTot!Y30)/ValProdTot!Y30*100)</f>
        <v>7.84166646809013</v>
      </c>
      <c r="AA30">
        <f>IF(ValProdTot!Z30=0,0,(ValProdTot!AA30-ValProdTot!Z30)/ValProdTot!Z30*100)</f>
        <v>-1.3931333828422</v>
      </c>
      <c r="AB30">
        <f>IF(ValProdTot!AA30=0,0,(ValProdTot!AB30-ValProdTot!AA30)/ValProdTot!AA30*100)</f>
        <v>0.141758980504487</v>
      </c>
      <c r="AC30">
        <f>IF(ValProdTot!AB30=0,0,(ValProdTot!AC30-ValProdTot!AB30)/ValProdTot!AB30*100)</f>
        <v>-0.273971269987206</v>
      </c>
      <c r="AD30">
        <f>IF(ValProdTot!AC30=0,0,(ValProdTot!AD30-ValProdTot!AC30)/ValProdTot!AC30*100)</f>
        <v>-21.288568420991</v>
      </c>
      <c r="AE30">
        <f>IF(ValProdTot!AD30=0,0,(ValProdTot!AE30-ValProdTot!AD30)/ValProdTot!AD30*100)</f>
        <v>2.58733414723326</v>
      </c>
      <c r="AF30">
        <f>IF(ValProdTot!AE30=0,0,(ValProdTot!AF30-ValProdTot!AE30)/ValProdTot!AE30*100)</f>
        <v>10.8425859923401</v>
      </c>
      <c r="AG30">
        <f>IF(ValProdTot!AF30=0,0,(ValProdTot!AG30-ValProdTot!AF30)/ValProdTot!AF30*100)</f>
        <v>-7.29284863308819</v>
      </c>
      <c r="AH30">
        <f>IF(ValProdTot!AG30=0,0,(ValProdTot!AH30-ValProdTot!AG30)/ValProdTot!AG30*100)</f>
        <v>25.9137286808399</v>
      </c>
      <c r="AI30">
        <f>IF(ValProdTot!AH30=0,0,(ValProdTot!AI30-ValProdTot!AH30)/ValProdTot!AH30*100)</f>
        <v>-4.00194597400948</v>
      </c>
      <c r="AJ30">
        <f>IF(ValProdTot!AI30=0,0,(ValProdTot!AJ30-ValProdTot!AI30)/ValProdTot!AI30*100)</f>
        <v>5.21296680871263</v>
      </c>
      <c r="AK30">
        <f>IF(ValProdTot!AJ30=0,0,(ValProdTot!AK30-ValProdTot!AJ30)/ValProdTot!AJ30*100)</f>
        <v>9.94116472398083</v>
      </c>
      <c r="AL30">
        <f>IF(ValProdTot!AK30=0,0,(ValProdTot!AL30-ValProdTot!AK30)/ValProdTot!AK30*100)</f>
        <v>3.13876457499786</v>
      </c>
      <c r="AM30">
        <f>IF(ValProdTot!AL30=0,0,(ValProdTot!AM30-ValProdTot!AL30)/ValProdTot!AL30*100)</f>
        <v>-8.49044450966963</v>
      </c>
      <c r="AN30">
        <f>IF(ValProdTot!AM30=0,0,(ValProdTot!AN30-ValProdTot!AM30)/ValProdTot!AM30*100)</f>
        <v>20.5306031898202</v>
      </c>
      <c r="AO30">
        <f>IF(ValProdTot!AN30=0,0,(ValProdTot!AO30-ValProdTot!AN30)/ValProdTot!AN30*100)</f>
        <v>-10.0006283194672</v>
      </c>
      <c r="AP30">
        <f>IF(ValProdTot!AO30=0,0,(ValProdTot!AP30-ValProdTot!AO30)/ValProdTot!AO30*100)</f>
        <v>21.7225929652369</v>
      </c>
      <c r="AQ30">
        <f>IF(ValProdTot!AP30=0,0,(ValProdTot!AQ30-ValProdTot!AP30)/ValProdTot!AP30*100)</f>
        <v>-10.991610678251</v>
      </c>
      <c r="AR30">
        <f>IF(ValProdTot!AQ30=0,0,(ValProdTot!AR30-ValProdTot!AQ30)/ValProdTot!AQ30*100)</f>
        <v>38.0879640544702</v>
      </c>
      <c r="AS30">
        <f>IF(ValProdTot!AR30=0,0,(ValProdTot!AS30-ValProdTot!AR30)/ValProdTot!AR30*100)</f>
        <v>-6.57832325388355</v>
      </c>
      <c r="AT30">
        <f>IF(ValProdTot!AS30=0,0,(ValProdTot!AT30-ValProdTot!AS30)/ValProdTot!AS30*100)</f>
        <v>-1.65534270982816</v>
      </c>
      <c r="AU30">
        <f>IF(ValProdTot!AT30=0,0,(ValProdTot!AU30-ValProdTot!AT30)/ValProdTot!AT30*100)</f>
        <v>18.5018759713731</v>
      </c>
      <c r="AV30">
        <f>IF(ValProdTot!AU30=0,0,(ValProdTot!AV30-ValProdTot!AU30)/ValProdTot!AU30*100)</f>
        <v>7.335939264853</v>
      </c>
      <c r="AW30">
        <f>IF(ValProdTot!AV30=0,0,(ValProdTot!AW30-ValProdTot!AV30)/ValProdTot!AV30*100)</f>
        <v>4.91146509622052</v>
      </c>
      <c r="AX30">
        <f>IF(ValProdTot!AW30=0,0,(ValProdTot!AX30-ValProdTot!AW30)/ValProdTot!AW30*100)</f>
        <v>-8.50429876410532</v>
      </c>
      <c r="AY30">
        <f>IF(ValProdTot!AX30=0,0,(ValProdTot!AY30-ValProdTot!AX30)/ValProdTot!AX30*100)</f>
        <v>15.5578623019241</v>
      </c>
      <c r="AZ30">
        <f>IF(ValProdTot!AY30=0,0,(ValProdTot!AZ30-ValProdTot!AY30)/ValProdTot!AY30*100)</f>
        <v>7.22077543661561</v>
      </c>
      <c r="BA30">
        <f>IF(ValProdTot!AZ30=0,0,(ValProdTot!BA30-ValProdTot!AZ30)/ValProdTot!AZ30*100)</f>
        <v>6.7516751801579</v>
      </c>
      <c r="BB30">
        <f>IF(ValProdTot!BA30=0,0,(ValProdTot!BB30-ValProdTot!BA30)/ValProdTot!BA30*100)</f>
        <v>18.1226730723548</v>
      </c>
      <c r="BC30">
        <f>IF(ValProdTot!BB30=0,0,(ValProdTot!BC30-ValProdTot!BB30)/ValProdTot!BB30*100)</f>
        <v>-5.51722992963559</v>
      </c>
    </row>
    <row r="31" spans="1:55">
      <c r="A31">
        <f>ValProdTot!A31</f>
        <v>1</v>
      </c>
      <c r="B31" t="str">
        <f>ValProdTot!B31</f>
        <v>Nigeria</v>
      </c>
      <c r="C31">
        <f>ValProdTot!C31</f>
        <v>159</v>
      </c>
      <c r="D31" t="str">
        <f>ValProdTot!D31</f>
        <v>Nigeria</v>
      </c>
      <c r="F31" s="16" t="s">
        <v>231</v>
      </c>
      <c r="H31">
        <f>IF(ValProdTot!G31=0,0,(ValProdTot!H31-ValProdTot!G31)/ValProdTot!G31*100)</f>
        <v>3.96140036022211</v>
      </c>
      <c r="I31">
        <f>IF(ValProdTot!H31=0,0,(ValProdTot!I31-ValProdTot!H31)/ValProdTot!H31*100)</f>
        <v>5.1652673288563</v>
      </c>
      <c r="J31">
        <f>IF(ValProdTot!I31=0,0,(ValProdTot!J31-ValProdTot!I31)/ValProdTot!I31*100)</f>
        <v>3.46280029358598</v>
      </c>
      <c r="K31">
        <f>IF(ValProdTot!J31=0,0,(ValProdTot!K31-ValProdTot!J31)/ValProdTot!J31*100)</f>
        <v>4.69378464199948</v>
      </c>
      <c r="L31">
        <f>IF(ValProdTot!K31=0,0,(ValProdTot!L31-ValProdTot!K31)/ValProdTot!K31*100)</f>
        <v>-2.47756478897585</v>
      </c>
      <c r="M31">
        <f>IF(ValProdTot!L31=0,0,(ValProdTot!M31-ValProdTot!L31)/ValProdTot!L31*100)</f>
        <v>4.50306248959124</v>
      </c>
      <c r="N31">
        <f>IF(ValProdTot!M31=0,0,(ValProdTot!N31-ValProdTot!M31)/ValProdTot!M31*100)</f>
        <v>1.81930921589838</v>
      </c>
      <c r="O31">
        <f>IF(ValProdTot!N31=0,0,(ValProdTot!O31-ValProdTot!N31)/ValProdTot!N31*100)</f>
        <v>11.5452143421443</v>
      </c>
      <c r="P31">
        <f>IF(ValProdTot!O31=0,0,(ValProdTot!P31-ValProdTot!O31)/ValProdTot!O31*100)</f>
        <v>9.20109612240641</v>
      </c>
      <c r="Q31">
        <f>IF(ValProdTot!P31=0,0,(ValProdTot!Q31-ValProdTot!P31)/ValProdTot!P31*100)</f>
        <v>-10.0116762466475</v>
      </c>
      <c r="R31">
        <f>IF(ValProdTot!Q31=0,0,(ValProdTot!R31-ValProdTot!Q31)/ValProdTot!Q31*100)</f>
        <v>-12.207726223659</v>
      </c>
      <c r="S31">
        <f>IF(ValProdTot!R31=0,0,(ValProdTot!S31-ValProdTot!R31)/ValProdTot!R31*100)</f>
        <v>4.47777702539846</v>
      </c>
      <c r="T31">
        <f>IF(ValProdTot!S31=0,0,(ValProdTot!T31-ValProdTot!S31)/ValProdTot!S31*100)</f>
        <v>9.90109605221972</v>
      </c>
      <c r="U31">
        <f>IF(ValProdTot!T31=0,0,(ValProdTot!U31-ValProdTot!T31)/ValProdTot!T31*100)</f>
        <v>-2.86999529258727</v>
      </c>
      <c r="V31">
        <f>IF(ValProdTot!U31=0,0,(ValProdTot!V31-ValProdTot!U31)/ValProdTot!U31*100)</f>
        <v>-5.87879866359393</v>
      </c>
      <c r="W31">
        <f>IF(ValProdTot!V31=0,0,(ValProdTot!W31-ValProdTot!V31)/ValProdTot!V31*100)</f>
        <v>-1.56483380725512</v>
      </c>
      <c r="X31">
        <f>IF(ValProdTot!W31=0,0,(ValProdTot!X31-ValProdTot!W31)/ValProdTot!W31*100)</f>
        <v>-2.32668619531904</v>
      </c>
      <c r="Y31">
        <f>IF(ValProdTot!X31=0,0,(ValProdTot!Y31-ValProdTot!X31)/ValProdTot!X31*100)</f>
        <v>2.23634728541088</v>
      </c>
      <c r="Z31">
        <f>IF(ValProdTot!Y31=0,0,(ValProdTot!Z31-ValProdTot!Y31)/ValProdTot!Y31*100)</f>
        <v>5.23365028318689</v>
      </c>
      <c r="AA31">
        <f>IF(ValProdTot!Z31=0,0,(ValProdTot!AA31-ValProdTot!Z31)/ValProdTot!Z31*100)</f>
        <v>-0.217688668107698</v>
      </c>
      <c r="AB31">
        <f>IF(ValProdTot!AA31=0,0,(ValProdTot!AB31-ValProdTot!AA31)/ValProdTot!AA31*100)</f>
        <v>2.73360620528297</v>
      </c>
      <c r="AC31">
        <f>IF(ValProdTot!AB31=0,0,(ValProdTot!AC31-ValProdTot!AB31)/ValProdTot!AB31*100)</f>
        <v>1.59124150130602</v>
      </c>
      <c r="AD31">
        <f>IF(ValProdTot!AC31=0,0,(ValProdTot!AD31-ValProdTot!AC31)/ValProdTot!AC31*100)</f>
        <v>4.88551455630211</v>
      </c>
      <c r="AE31">
        <f>IF(ValProdTot!AD31=0,0,(ValProdTot!AE31-ValProdTot!AD31)/ValProdTot!AD31*100)</f>
        <v>7.24947321385627</v>
      </c>
      <c r="AF31">
        <f>IF(ValProdTot!AE31=0,0,(ValProdTot!AF31-ValProdTot!AE31)/ValProdTot!AE31*100)</f>
        <v>5.23811406702483</v>
      </c>
      <c r="AG31">
        <f>IF(ValProdTot!AF31=0,0,(ValProdTot!AG31-ValProdTot!AF31)/ValProdTot!AF31*100)</f>
        <v>2.30250426616338</v>
      </c>
      <c r="AH31">
        <f>IF(ValProdTot!AG31=0,0,(ValProdTot!AH31-ValProdTot!AG31)/ValProdTot!AG31*100)</f>
        <v>15.2512497320001</v>
      </c>
      <c r="AI31">
        <f>IF(ValProdTot!AH31=0,0,(ValProdTot!AI31-ValProdTot!AH31)/ValProdTot!AH31*100)</f>
        <v>9.42190734219827</v>
      </c>
      <c r="AJ31">
        <f>IF(ValProdTot!AI31=0,0,(ValProdTot!AJ31-ValProdTot!AI31)/ValProdTot!AI31*100)</f>
        <v>6.85105919994029</v>
      </c>
      <c r="AK31">
        <f>IF(ValProdTot!AJ31=0,0,(ValProdTot!AK31-ValProdTot!AJ31)/ValProdTot!AJ31*100)</f>
        <v>13.5042106469139</v>
      </c>
      <c r="AL31">
        <f>IF(ValProdTot!AK31=0,0,(ValProdTot!AL31-ValProdTot!AK31)/ValProdTot!AK31*100)</f>
        <v>7.75214326957246</v>
      </c>
      <c r="AM31">
        <f>IF(ValProdTot!AL31=0,0,(ValProdTot!AM31-ValProdTot!AL31)/ValProdTot!AL31*100)</f>
        <v>6.02806445880524</v>
      </c>
      <c r="AN31">
        <f>IF(ValProdTot!AM31=0,0,(ValProdTot!AN31-ValProdTot!AM31)/ValProdTot!AM31*100)</f>
        <v>3.32068624561652</v>
      </c>
      <c r="AO31">
        <f>IF(ValProdTot!AN31=0,0,(ValProdTot!AO31-ValProdTot!AN31)/ValProdTot!AN31*100)</f>
        <v>2.96028327048199</v>
      </c>
      <c r="AP31">
        <f>IF(ValProdTot!AO31=0,0,(ValProdTot!AP31-ValProdTot!AO31)/ValProdTot!AO31*100)</f>
        <v>4.03867607599596</v>
      </c>
      <c r="AQ31">
        <f>IF(ValProdTot!AP31=0,0,(ValProdTot!AQ31-ValProdTot!AP31)/ValProdTot!AP31*100)</f>
        <v>3.9601397584674</v>
      </c>
      <c r="AR31">
        <f>IF(ValProdTot!AQ31=0,0,(ValProdTot!AR31-ValProdTot!AQ31)/ValProdTot!AQ31*100)</f>
        <v>5.55289714464526</v>
      </c>
      <c r="AS31">
        <f>IF(ValProdTot!AR31=0,0,(ValProdTot!AS31-ValProdTot!AR31)/ValProdTot!AR31*100)</f>
        <v>4.10085419946754</v>
      </c>
      <c r="AT31">
        <f>IF(ValProdTot!AS31=0,0,(ValProdTot!AT31-ValProdTot!AS31)/ValProdTot!AS31*100)</f>
        <v>0.469616659289886</v>
      </c>
      <c r="AU31">
        <f>IF(ValProdTot!AT31=0,0,(ValProdTot!AU31-ValProdTot!AT31)/ValProdTot!AT31*100)</f>
        <v>-0.102011410579058</v>
      </c>
      <c r="AV31">
        <f>IF(ValProdTot!AU31=0,0,(ValProdTot!AV31-ValProdTot!AU31)/ValProdTot!AU31*100)</f>
        <v>4.70207074994181</v>
      </c>
      <c r="AW31">
        <f>IF(ValProdTot!AV31=0,0,(ValProdTot!AW31-ValProdTot!AV31)/ValProdTot!AV31*100)</f>
        <v>5.90537643157024</v>
      </c>
      <c r="AX31">
        <f>IF(ValProdTot!AW31=0,0,(ValProdTot!AX31-ValProdTot!AW31)/ValProdTot!AW31*100)</f>
        <v>6.48720056011392</v>
      </c>
      <c r="AY31">
        <f>IF(ValProdTot!AX31=0,0,(ValProdTot!AY31-ValProdTot!AX31)/ValProdTot!AX31*100)</f>
        <v>4.32667346908722</v>
      </c>
      <c r="AZ31">
        <f>IF(ValProdTot!AY31=0,0,(ValProdTot!AZ31-ValProdTot!AY31)/ValProdTot!AY31*100)</f>
        <v>5.26140551629708</v>
      </c>
      <c r="BA31">
        <f>IF(ValProdTot!AZ31=0,0,(ValProdTot!BA31-ValProdTot!AZ31)/ValProdTot!AZ31*100)</f>
        <v>-7.3109013440392</v>
      </c>
      <c r="BB31">
        <f>IF(ValProdTot!BA31=0,0,(ValProdTot!BB31-ValProdTot!BA31)/ValProdTot!BA31*100)</f>
        <v>7.06623481536937</v>
      </c>
      <c r="BC31">
        <f>IF(ValProdTot!BB31=0,0,(ValProdTot!BC31-ValProdTot!BB31)/ValProdTot!BB31*100)</f>
        <v>-13.071119089418</v>
      </c>
    </row>
    <row r="32" spans="1:55">
      <c r="A32">
        <f>ValProdTot!A32</f>
        <v>1</v>
      </c>
      <c r="B32" t="str">
        <f>ValProdTot!B32</f>
        <v>Guinea-Bissau</v>
      </c>
      <c r="C32">
        <f>ValProdTot!C32</f>
        <v>175</v>
      </c>
      <c r="D32" t="str">
        <f>ValProdTot!D32</f>
        <v>Guinea-Bissau</v>
      </c>
      <c r="F32" s="16" t="s">
        <v>231</v>
      </c>
      <c r="H32">
        <f>IF(ValProdTot!G32=0,0,(ValProdTot!H32-ValProdTot!G32)/ValProdTot!G32*100)</f>
        <v>0.444510444510444</v>
      </c>
      <c r="I32">
        <f>IF(ValProdTot!H32=0,0,(ValProdTot!I32-ValProdTot!H32)/ValProdTot!H32*100)</f>
        <v>-2.47094885618821</v>
      </c>
      <c r="J32">
        <f>IF(ValProdTot!I32=0,0,(ValProdTot!J32-ValProdTot!I32)/ValProdTot!I32*100)</f>
        <v>-2.72354272778721</v>
      </c>
      <c r="K32">
        <f>IF(ValProdTot!J32=0,0,(ValProdTot!K32-ValProdTot!J32)/ValProdTot!J32*100)</f>
        <v>-7.83735208867927</v>
      </c>
      <c r="L32">
        <f>IF(ValProdTot!K32=0,0,(ValProdTot!L32-ValProdTot!K32)/ValProdTot!K32*100)</f>
        <v>-4.70280567673283</v>
      </c>
      <c r="M32">
        <f>IF(ValProdTot!L32=0,0,(ValProdTot!M32-ValProdTot!L32)/ValProdTot!L32*100)</f>
        <v>-1.73998414970251</v>
      </c>
      <c r="N32">
        <f>IF(ValProdTot!M32=0,0,(ValProdTot!N32-ValProdTot!M32)/ValProdTot!M32*100)</f>
        <v>0.524858553027567</v>
      </c>
      <c r="O32">
        <f>IF(ValProdTot!N32=0,0,(ValProdTot!O32-ValProdTot!N32)/ValProdTot!N32*100)</f>
        <v>-4.17574785045386</v>
      </c>
      <c r="P32">
        <f>IF(ValProdTot!O32=0,0,(ValProdTot!P32-ValProdTot!O32)/ValProdTot!O32*100)</f>
        <v>1.48839650582987</v>
      </c>
      <c r="Q32">
        <f>IF(ValProdTot!P32=0,0,(ValProdTot!Q32-ValProdTot!P32)/ValProdTot!P32*100)</f>
        <v>-7.44735869966753</v>
      </c>
      <c r="R32">
        <f>IF(ValProdTot!Q32=0,0,(ValProdTot!R32-ValProdTot!Q32)/ValProdTot!Q32*100)</f>
        <v>6.96894707431947</v>
      </c>
      <c r="S32">
        <f>IF(ValProdTot!R32=0,0,(ValProdTot!S32-ValProdTot!R32)/ValProdTot!R32*100)</f>
        <v>-2.22636815920398</v>
      </c>
      <c r="T32">
        <f>IF(ValProdTot!S32=0,0,(ValProdTot!T32-ValProdTot!S32)/ValProdTot!S32*100)</f>
        <v>4.44345503116652</v>
      </c>
      <c r="U32">
        <f>IF(ValProdTot!T32=0,0,(ValProdTot!U32-ValProdTot!T32)/ValProdTot!T32*100)</f>
        <v>12.8156096610355</v>
      </c>
      <c r="V32">
        <f>IF(ValProdTot!U32=0,0,(ValProdTot!V32-ValProdTot!U32)/ValProdTot!U32*100)</f>
        <v>10.408636977058</v>
      </c>
      <c r="W32">
        <f>IF(ValProdTot!V32=0,0,(ValProdTot!W32-ValProdTot!V32)/ValProdTot!V32*100)</f>
        <v>-5.24123364559091</v>
      </c>
      <c r="X32">
        <f>IF(ValProdTot!W32=0,0,(ValProdTot!X32-ValProdTot!W32)/ValProdTot!W32*100)</f>
        <v>-3.89243184116567</v>
      </c>
      <c r="Y32">
        <f>IF(ValProdTot!X32=0,0,(ValProdTot!Y32-ValProdTot!X32)/ValProdTot!X32*100)</f>
        <v>3.98887624283291</v>
      </c>
      <c r="Z32">
        <f>IF(ValProdTot!Y32=0,0,(ValProdTot!Z32-ValProdTot!Y32)/ValProdTot!Y32*100)</f>
        <v>3.42388666893824</v>
      </c>
      <c r="AA32">
        <f>IF(ValProdTot!Z32=0,0,(ValProdTot!AA32-ValProdTot!Z32)/ValProdTot!Z32*100)</f>
        <v>9.61813008535916</v>
      </c>
      <c r="AB32">
        <f>IF(ValProdTot!AA32=0,0,(ValProdTot!AB32-ValProdTot!AA32)/ValProdTot!AA32*100)</f>
        <v>10.4144846492227</v>
      </c>
      <c r="AC32">
        <f>IF(ValProdTot!AB32=0,0,(ValProdTot!AC32-ValProdTot!AB32)/ValProdTot!AB32*100)</f>
        <v>-8.21634195027798</v>
      </c>
      <c r="AD32">
        <f>IF(ValProdTot!AC32=0,0,(ValProdTot!AD32-ValProdTot!AC32)/ValProdTot!AC32*100)</f>
        <v>15.5913833544526</v>
      </c>
      <c r="AE32">
        <f>IF(ValProdTot!AD32=0,0,(ValProdTot!AE32-ValProdTot!AD32)/ValProdTot!AD32*100)</f>
        <v>-0.227021815863538</v>
      </c>
      <c r="AF32">
        <f>IF(ValProdTot!AE32=0,0,(ValProdTot!AF32-ValProdTot!AE32)/ValProdTot!AE32*100)</f>
        <v>6.79887789293228</v>
      </c>
      <c r="AG32">
        <f>IF(ValProdTot!AF32=0,0,(ValProdTot!AG32-ValProdTot!AF32)/ValProdTot!AF32*100)</f>
        <v>-0.796030790558535</v>
      </c>
      <c r="AH32">
        <f>IF(ValProdTot!AG32=0,0,(ValProdTot!AH32-ValProdTot!AG32)/ValProdTot!AG32*100)</f>
        <v>-1.49157129828484</v>
      </c>
      <c r="AI32">
        <f>IF(ValProdTot!AH32=0,0,(ValProdTot!AI32-ValProdTot!AH32)/ValProdTot!AH32*100)</f>
        <v>9.07522996057819</v>
      </c>
      <c r="AJ32">
        <f>IF(ValProdTot!AI32=0,0,(ValProdTot!AJ32-ValProdTot!AI32)/ValProdTot!AI32*100)</f>
        <v>4.15494452088082</v>
      </c>
      <c r="AK32">
        <f>IF(ValProdTot!AJ32=0,0,(ValProdTot!AK32-ValProdTot!AJ32)/ValProdTot!AJ32*100)</f>
        <v>-3.01588449076964</v>
      </c>
      <c r="AL32">
        <f>IF(ValProdTot!AK32=0,0,(ValProdTot!AL32-ValProdTot!AK32)/ValProdTot!AK32*100)</f>
        <v>5.31130566774185</v>
      </c>
      <c r="AM32">
        <f>IF(ValProdTot!AL32=0,0,(ValProdTot!AM32-ValProdTot!AL32)/ValProdTot!AL32*100)</f>
        <v>5.22038478862364</v>
      </c>
      <c r="AN32">
        <f>IF(ValProdTot!AM32=0,0,(ValProdTot!AN32-ValProdTot!AM32)/ValProdTot!AM32*100)</f>
        <v>-2.01500706322658</v>
      </c>
      <c r="AO32">
        <f>IF(ValProdTot!AN32=0,0,(ValProdTot!AO32-ValProdTot!AN32)/ValProdTot!AN32*100)</f>
        <v>4.47050453104326</v>
      </c>
      <c r="AP32">
        <f>IF(ValProdTot!AO32=0,0,(ValProdTot!AP32-ValProdTot!AO32)/ValProdTot!AO32*100)</f>
        <v>3.19431749616168</v>
      </c>
      <c r="AQ32">
        <f>IF(ValProdTot!AP32=0,0,(ValProdTot!AQ32-ValProdTot!AP32)/ValProdTot!AP32*100)</f>
        <v>7.38227836376478</v>
      </c>
      <c r="AR32">
        <f>IF(ValProdTot!AQ32=0,0,(ValProdTot!AR32-ValProdTot!AQ32)/ValProdTot!AQ32*100)</f>
        <v>3.71933796970187</v>
      </c>
      <c r="AS32">
        <f>IF(ValProdTot!AR32=0,0,(ValProdTot!AS32-ValProdTot!AR32)/ValProdTot!AR32*100)</f>
        <v>5.66924304404098</v>
      </c>
      <c r="AT32">
        <f>IF(ValProdTot!AS32=0,0,(ValProdTot!AT32-ValProdTot!AS32)/ValProdTot!AS32*100)</f>
        <v>4.07337084841807</v>
      </c>
      <c r="AU32">
        <f>IF(ValProdTot!AT32=0,0,(ValProdTot!AU32-ValProdTot!AT32)/ValProdTot!AT32*100)</f>
        <v>3.10336189661447</v>
      </c>
      <c r="AV32">
        <f>IF(ValProdTot!AU32=0,0,(ValProdTot!AV32-ValProdTot!AU32)/ValProdTot!AU32*100)</f>
        <v>0.70504210540792</v>
      </c>
      <c r="AW32">
        <f>IF(ValProdTot!AV32=0,0,(ValProdTot!AW32-ValProdTot!AV32)/ValProdTot!AV32*100)</f>
        <v>-0.282227411564951</v>
      </c>
      <c r="AX32">
        <f>IF(ValProdTot!AW32=0,0,(ValProdTot!AX32-ValProdTot!AW32)/ValProdTot!AW32*100)</f>
        <v>7.79874098995257</v>
      </c>
      <c r="AY32">
        <f>IF(ValProdTot!AX32=0,0,(ValProdTot!AY32-ValProdTot!AX32)/ValProdTot!AX32*100)</f>
        <v>2.38370492705753</v>
      </c>
      <c r="AZ32">
        <f>IF(ValProdTot!AY32=0,0,(ValProdTot!AZ32-ValProdTot!AY32)/ValProdTot!AY32*100)</f>
        <v>4.22336562244079</v>
      </c>
      <c r="BA32">
        <f>IF(ValProdTot!AZ32=0,0,(ValProdTot!BA32-ValProdTot!AZ32)/ValProdTot!AZ32*100)</f>
        <v>0.0134928666388872</v>
      </c>
      <c r="BB32">
        <f>IF(ValProdTot!BA32=0,0,(ValProdTot!BB32-ValProdTot!BA32)/ValProdTot!BA32*100)</f>
        <v>0.178954761347359</v>
      </c>
      <c r="BC32">
        <f>IF(ValProdTot!BB32=0,0,(ValProdTot!BC32-ValProdTot!BB32)/ValProdTot!BB32*100)</f>
        <v>-5.04455974967323</v>
      </c>
    </row>
    <row r="33" spans="1:55">
      <c r="A33">
        <f>ValProdTot!A33</f>
        <v>2</v>
      </c>
      <c r="B33" t="str">
        <f>ValProdTot!B33</f>
        <v>Eritrea</v>
      </c>
      <c r="C33">
        <f>ValProdTot!C33</f>
        <v>178</v>
      </c>
      <c r="D33" t="str">
        <f>ValProdTot!D33</f>
        <v>Eritrea</v>
      </c>
      <c r="F33" s="16" t="s">
        <v>231</v>
      </c>
      <c r="H33">
        <f>IF(ValProdTot!G33=0,0,(ValProdTot!H33-ValProdTot!G33)/ValProdTot!G33*100)</f>
        <v>0</v>
      </c>
      <c r="I33">
        <f>IF(ValProdTot!H33=0,0,(ValProdTot!I33-ValProdTot!H33)/ValProdTot!H33*100)</f>
        <v>0</v>
      </c>
      <c r="J33">
        <f>IF(ValProdTot!I33=0,0,(ValProdTot!J33-ValProdTot!I33)/ValProdTot!I33*100)</f>
        <v>0</v>
      </c>
      <c r="K33">
        <f>IF(ValProdTot!J33=0,0,(ValProdTot!K33-ValProdTot!J33)/ValProdTot!J33*100)</f>
        <v>0</v>
      </c>
      <c r="L33">
        <f>IF(ValProdTot!K33=0,0,(ValProdTot!L33-ValProdTot!K33)/ValProdTot!K33*100)</f>
        <v>0</v>
      </c>
      <c r="M33">
        <f>IF(ValProdTot!L33=0,0,(ValProdTot!M33-ValProdTot!L33)/ValProdTot!L33*100)</f>
        <v>0</v>
      </c>
      <c r="N33">
        <f>IF(ValProdTot!M33=0,0,(ValProdTot!N33-ValProdTot!M33)/ValProdTot!M33*100)</f>
        <v>0</v>
      </c>
      <c r="O33">
        <f>IF(ValProdTot!N33=0,0,(ValProdTot!O33-ValProdTot!N33)/ValProdTot!N33*100)</f>
        <v>0</v>
      </c>
      <c r="P33">
        <f>IF(ValProdTot!O33=0,0,(ValProdTot!P33-ValProdTot!O33)/ValProdTot!O33*100)</f>
        <v>0</v>
      </c>
      <c r="Q33">
        <f>IF(ValProdTot!P33=0,0,(ValProdTot!Q33-ValProdTot!P33)/ValProdTot!P33*100)</f>
        <v>0</v>
      </c>
      <c r="R33">
        <f>IF(ValProdTot!Q33=0,0,(ValProdTot!R33-ValProdTot!Q33)/ValProdTot!Q33*100)</f>
        <v>0</v>
      </c>
      <c r="S33">
        <f>IF(ValProdTot!R33=0,0,(ValProdTot!S33-ValProdTot!R33)/ValProdTot!R33*100)</f>
        <v>0</v>
      </c>
      <c r="T33">
        <f>IF(ValProdTot!S33=0,0,(ValProdTot!T33-ValProdTot!S33)/ValProdTot!S33*100)</f>
        <v>0</v>
      </c>
      <c r="U33">
        <f>IF(ValProdTot!T33=0,0,(ValProdTot!U33-ValProdTot!T33)/ValProdTot!T33*100)</f>
        <v>0</v>
      </c>
      <c r="V33">
        <f>IF(ValProdTot!U33=0,0,(ValProdTot!V33-ValProdTot!U33)/ValProdTot!U33*100)</f>
        <v>0</v>
      </c>
      <c r="W33">
        <f>IF(ValProdTot!V33=0,0,(ValProdTot!W33-ValProdTot!V33)/ValProdTot!V33*100)</f>
        <v>0</v>
      </c>
      <c r="X33">
        <f>IF(ValProdTot!W33=0,0,(ValProdTot!X33-ValProdTot!W33)/ValProdTot!W33*100)</f>
        <v>0</v>
      </c>
      <c r="Y33">
        <f>IF(ValProdTot!X33=0,0,(ValProdTot!Y33-ValProdTot!X33)/ValProdTot!X33*100)</f>
        <v>0</v>
      </c>
      <c r="Z33">
        <f>IF(ValProdTot!Y33=0,0,(ValProdTot!Z33-ValProdTot!Y33)/ValProdTot!Y33*100)</f>
        <v>0</v>
      </c>
      <c r="AA33">
        <f>IF(ValProdTot!Z33=0,0,(ValProdTot!AA33-ValProdTot!Z33)/ValProdTot!Z33*100)</f>
        <v>0</v>
      </c>
      <c r="AB33">
        <f>IF(ValProdTot!AA33=0,0,(ValProdTot!AB33-ValProdTot!AA33)/ValProdTot!AA33*100)</f>
        <v>0</v>
      </c>
      <c r="AC33">
        <f>IF(ValProdTot!AB33=0,0,(ValProdTot!AC33-ValProdTot!AB33)/ValProdTot!AB33*100)</f>
        <v>0</v>
      </c>
      <c r="AD33">
        <f>IF(ValProdTot!AC33=0,0,(ValProdTot!AD33-ValProdTot!AC33)/ValProdTot!AC33*100)</f>
        <v>0</v>
      </c>
      <c r="AE33">
        <f>IF(ValProdTot!AD33=0,0,(ValProdTot!AE33-ValProdTot!AD33)/ValProdTot!AD33*100)</f>
        <v>0</v>
      </c>
      <c r="AF33">
        <f>IF(ValProdTot!AE33=0,0,(ValProdTot!AF33-ValProdTot!AE33)/ValProdTot!AE33*100)</f>
        <v>0</v>
      </c>
      <c r="AG33">
        <f>IF(ValProdTot!AF33=0,0,(ValProdTot!AG33-ValProdTot!AF33)/ValProdTot!AF33*100)</f>
        <v>0</v>
      </c>
      <c r="AH33">
        <f>IF(ValProdTot!AG33=0,0,(ValProdTot!AH33-ValProdTot!AG33)/ValProdTot!AG33*100)</f>
        <v>0</v>
      </c>
      <c r="AI33">
        <f>IF(ValProdTot!AH33=0,0,(ValProdTot!AI33-ValProdTot!AH33)/ValProdTot!AH33*100)</f>
        <v>0</v>
      </c>
      <c r="AJ33">
        <f>IF(ValProdTot!AI33=0,0,(ValProdTot!AJ33-ValProdTot!AI33)/ValProdTot!AI33*100)</f>
        <v>0</v>
      </c>
      <c r="AK33">
        <f>IF(ValProdTot!AJ33=0,0,(ValProdTot!AK33-ValProdTot!AJ33)/ValProdTot!AJ33*100)</f>
        <v>0</v>
      </c>
      <c r="AL33">
        <f>IF(ValProdTot!AK33=0,0,(ValProdTot!AL33-ValProdTot!AK33)/ValProdTot!AK33*100)</f>
        <v>0</v>
      </c>
      <c r="AM33">
        <f>IF(ValProdTot!AL33=0,0,(ValProdTot!AM33-ValProdTot!AL33)/ValProdTot!AL33*100)</f>
        <v>0</v>
      </c>
      <c r="AN33">
        <f>IF(ValProdTot!AM33=0,0,(ValProdTot!AN33-ValProdTot!AM33)/ValProdTot!AM33*100)</f>
        <v>34.6176136155229</v>
      </c>
      <c r="AO33">
        <f>IF(ValProdTot!AN33=0,0,(ValProdTot!AO33-ValProdTot!AN33)/ValProdTot!AN33*100)</f>
        <v>-7.49738425320429</v>
      </c>
      <c r="AP33">
        <f>IF(ValProdTot!AO33=0,0,(ValProdTot!AP33-ValProdTot!AO33)/ValProdTot!AO33*100)</f>
        <v>-4.16269013702827</v>
      </c>
      <c r="AQ33">
        <f>IF(ValProdTot!AP33=0,0,(ValProdTot!AQ33-ValProdTot!AP33)/ValProdTot!AP33*100)</f>
        <v>1.21834275879026</v>
      </c>
      <c r="AR33">
        <f>IF(ValProdTot!AQ33=0,0,(ValProdTot!AR33-ValProdTot!AQ33)/ValProdTot!AQ33*100)</f>
        <v>44.8877093682817</v>
      </c>
      <c r="AS33">
        <f>IF(ValProdTot!AR33=0,0,(ValProdTot!AS33-ValProdTot!AR33)/ValProdTot!AR33*100)</f>
        <v>-10.625170281882</v>
      </c>
      <c r="AT33">
        <f>IF(ValProdTot!AS33=0,0,(ValProdTot!AT33-ValProdTot!AS33)/ValProdTot!AS33*100)</f>
        <v>-17.0035549135659</v>
      </c>
      <c r="AU33">
        <f>IF(ValProdTot!AT33=0,0,(ValProdTot!AU33-ValProdTot!AT33)/ValProdTot!AT33*100)</f>
        <v>11.0063852630389</v>
      </c>
      <c r="AV33">
        <f>IF(ValProdTot!AU33=0,0,(ValProdTot!AV33-ValProdTot!AU33)/ValProdTot!AU33*100)</f>
        <v>-18.1025004072324</v>
      </c>
      <c r="AW33">
        <f>IF(ValProdTot!AV33=0,0,(ValProdTot!AW33-ValProdTot!AV33)/ValProdTot!AV33*100)</f>
        <v>15.0187088994692</v>
      </c>
      <c r="AX33">
        <f>IF(ValProdTot!AW33=0,0,(ValProdTot!AX33-ValProdTot!AW33)/ValProdTot!AW33*100)</f>
        <v>2.53500424211965</v>
      </c>
      <c r="AY33">
        <f>IF(ValProdTot!AX33=0,0,(ValProdTot!AY33-ValProdTot!AX33)/ValProdTot!AX33*100)</f>
        <v>24.2900811636977</v>
      </c>
      <c r="AZ33">
        <f>IF(ValProdTot!AY33=0,0,(ValProdTot!AZ33-ValProdTot!AY33)/ValProdTot!AY33*100)</f>
        <v>-0.106009464524993</v>
      </c>
      <c r="BA33">
        <f>IF(ValProdTot!AZ33=0,0,(ValProdTot!BA33-ValProdTot!AZ33)/ValProdTot!AZ33*100)</f>
        <v>9.86042839314367</v>
      </c>
      <c r="BB33">
        <f>IF(ValProdTot!BA33=0,0,(ValProdTot!BB33-ValProdTot!BA33)/ValProdTot!BA33*100)</f>
        <v>-31.8816724431719</v>
      </c>
      <c r="BC33">
        <f>IF(ValProdTot!BB33=0,0,(ValProdTot!BC33-ValProdTot!BB33)/ValProdTot!BB33*100)</f>
        <v>24.2650103519669</v>
      </c>
    </row>
    <row r="34" spans="1:55">
      <c r="A34">
        <f>ValProdTot!A34</f>
        <v>3</v>
      </c>
      <c r="B34" t="str">
        <f>ValProdTot!B34</f>
        <v>Zimbabwe</v>
      </c>
      <c r="C34">
        <f>ValProdTot!C34</f>
        <v>181</v>
      </c>
      <c r="D34" t="str">
        <f>ValProdTot!D34</f>
        <v>Zimbabwe</v>
      </c>
      <c r="F34" s="16" t="s">
        <v>231</v>
      </c>
      <c r="H34">
        <f>IF(ValProdTot!G34=0,0,(ValProdTot!H34-ValProdTot!G34)/ValProdTot!G34*100)</f>
        <v>5.51933911431491</v>
      </c>
      <c r="I34">
        <f>IF(ValProdTot!H34=0,0,(ValProdTot!I34-ValProdTot!H34)/ValProdTot!H34*100)</f>
        <v>-6.73915315427345</v>
      </c>
      <c r="J34">
        <f>IF(ValProdTot!I34=0,0,(ValProdTot!J34-ValProdTot!I34)/ValProdTot!I34*100)</f>
        <v>14.9800913231646</v>
      </c>
      <c r="K34">
        <f>IF(ValProdTot!J34=0,0,(ValProdTot!K34-ValProdTot!J34)/ValProdTot!J34*100)</f>
        <v>-4.48965794609746</v>
      </c>
      <c r="L34">
        <f>IF(ValProdTot!K34=0,0,(ValProdTot!L34-ValProdTot!K34)/ValProdTot!K34*100)</f>
        <v>12.3163545522887</v>
      </c>
      <c r="M34">
        <f>IF(ValProdTot!L34=0,0,(ValProdTot!M34-ValProdTot!L34)/ValProdTot!L34*100)</f>
        <v>3.5174053198671</v>
      </c>
      <c r="N34">
        <f>IF(ValProdTot!M34=0,0,(ValProdTot!N34-ValProdTot!M34)/ValProdTot!M34*100)</f>
        <v>-14.6599668043523</v>
      </c>
      <c r="O34">
        <f>IF(ValProdTot!N34=0,0,(ValProdTot!O34-ValProdTot!N34)/ValProdTot!N34*100)</f>
        <v>39.5996412210461</v>
      </c>
      <c r="P34">
        <f>IF(ValProdTot!O34=0,0,(ValProdTot!P34-ValProdTot!O34)/ValProdTot!O34*100)</f>
        <v>-14.5642747237376</v>
      </c>
      <c r="Q34">
        <f>IF(ValProdTot!P34=0,0,(ValProdTot!Q34-ValProdTot!P34)/ValProdTot!P34*100)</f>
        <v>26.7776722660642</v>
      </c>
      <c r="R34">
        <f>IF(ValProdTot!Q34=0,0,(ValProdTot!R34-ValProdTot!Q34)/ValProdTot!Q34*100)</f>
        <v>13.7266583957455</v>
      </c>
      <c r="S34">
        <f>IF(ValProdTot!R34=0,0,(ValProdTot!S34-ValProdTot!R34)/ValProdTot!R34*100)</f>
        <v>-15.8010165534387</v>
      </c>
      <c r="T34">
        <f>IF(ValProdTot!S34=0,0,(ValProdTot!T34-ValProdTot!S34)/ValProdTot!S34*100)</f>
        <v>19.1020065401142</v>
      </c>
      <c r="U34">
        <f>IF(ValProdTot!T34=0,0,(ValProdTot!U34-ValProdTot!T34)/ValProdTot!T34*100)</f>
        <v>-4.7223908179257</v>
      </c>
      <c r="V34">
        <f>IF(ValProdTot!U34=0,0,(ValProdTot!V34-ValProdTot!U34)/ValProdTot!U34*100)</f>
        <v>9.03303351841992</v>
      </c>
      <c r="W34">
        <f>IF(ValProdTot!V34=0,0,(ValProdTot!W34-ValProdTot!V34)/ValProdTot!V34*100)</f>
        <v>-2.41032933925046</v>
      </c>
      <c r="X34">
        <f>IF(ValProdTot!W34=0,0,(ValProdTot!X34-ValProdTot!W34)/ValProdTot!W34*100)</f>
        <v>-0.509773260359656</v>
      </c>
      <c r="Y34">
        <f>IF(ValProdTot!X34=0,0,(ValProdTot!Y34-ValProdTot!X34)/ValProdTot!X34*100)</f>
        <v>-7.51745373114668</v>
      </c>
      <c r="Z34">
        <f>IF(ValProdTot!Y34=0,0,(ValProdTot!Z34-ValProdTot!Y34)/ValProdTot!Y34*100)</f>
        <v>2.30070820280287</v>
      </c>
      <c r="AA34">
        <f>IF(ValProdTot!Z34=0,0,(ValProdTot!AA34-ValProdTot!Z34)/ValProdTot!Z34*100)</f>
        <v>10.1025083617332</v>
      </c>
      <c r="AB34">
        <f>IF(ValProdTot!AA34=0,0,(ValProdTot!AB34-ValProdTot!AA34)/ValProdTot!AA34*100)</f>
        <v>-7.09248547022303</v>
      </c>
      <c r="AC34">
        <f>IF(ValProdTot!AB34=0,0,(ValProdTot!AC34-ValProdTot!AB34)/ValProdTot!AB34*100)</f>
        <v>-11.7042666988378</v>
      </c>
      <c r="AD34">
        <f>IF(ValProdTot!AC34=0,0,(ValProdTot!AD34-ValProdTot!AC34)/ValProdTot!AC34*100)</f>
        <v>16.3657511618252</v>
      </c>
      <c r="AE34">
        <f>IF(ValProdTot!AD34=0,0,(ValProdTot!AE34-ValProdTot!AD34)/ValProdTot!AD34*100)</f>
        <v>23.2300811686357</v>
      </c>
      <c r="AF34">
        <f>IF(ValProdTot!AE34=0,0,(ValProdTot!AF34-ValProdTot!AE34)/ValProdTot!AE34*100)</f>
        <v>-3.79666814274153</v>
      </c>
      <c r="AG34">
        <f>IF(ValProdTot!AF34=0,0,(ValProdTot!AG34-ValProdTot!AF34)/ValProdTot!AF34*100)</f>
        <v>-11.9962033312911</v>
      </c>
      <c r="AH34">
        <f>IF(ValProdTot!AG34=0,0,(ValProdTot!AH34-ValProdTot!AG34)/ValProdTot!AG34*100)</f>
        <v>22.8344360540993</v>
      </c>
      <c r="AI34">
        <f>IF(ValProdTot!AH34=0,0,(ValProdTot!AI34-ValProdTot!AH34)/ValProdTot!AH34*100)</f>
        <v>-6.09357646322246</v>
      </c>
      <c r="AJ34">
        <f>IF(ValProdTot!AI34=0,0,(ValProdTot!AJ34-ValProdTot!AI34)/ValProdTot!AI34*100)</f>
        <v>-1.23073805506111</v>
      </c>
      <c r="AK34">
        <f>IF(ValProdTot!AJ34=0,0,(ValProdTot!AK34-ValProdTot!AJ34)/ValProdTot!AJ34*100)</f>
        <v>0.264564336372847</v>
      </c>
      <c r="AL34">
        <f>IF(ValProdTot!AK34=0,0,(ValProdTot!AL34-ValProdTot!AK34)/ValProdTot!AK34*100)</f>
        <v>-27.4115214433951</v>
      </c>
      <c r="AM34">
        <f>IF(ValProdTot!AL34=0,0,(ValProdTot!AM34-ValProdTot!AL34)/ValProdTot!AL34*100)</f>
        <v>33.4044459912124</v>
      </c>
      <c r="AN34">
        <f>IF(ValProdTot!AM34=0,0,(ValProdTot!AN34-ValProdTot!AM34)/ValProdTot!AM34*100)</f>
        <v>6.82411086269732</v>
      </c>
      <c r="AO34">
        <f>IF(ValProdTot!AN34=0,0,(ValProdTot!AO34-ValProdTot!AN34)/ValProdTot!AN34*100)</f>
        <v>-18.4247431341149</v>
      </c>
      <c r="AP34">
        <f>IF(ValProdTot!AO34=0,0,(ValProdTot!AP34-ValProdTot!AO34)/ValProdTot!AO34*100)</f>
        <v>33.9849640941971</v>
      </c>
      <c r="AQ34">
        <f>IF(ValProdTot!AP34=0,0,(ValProdTot!AQ34-ValProdTot!AP34)/ValProdTot!AP34*100)</f>
        <v>4.33309872529633</v>
      </c>
      <c r="AR34">
        <f>IF(ValProdTot!AQ34=0,0,(ValProdTot!AR34-ValProdTot!AQ34)/ValProdTot!AQ34*100)</f>
        <v>-1.96531519569631</v>
      </c>
      <c r="AS34">
        <f>IF(ValProdTot!AR34=0,0,(ValProdTot!AS34-ValProdTot!AR34)/ValProdTot!AR34*100)</f>
        <v>-0.840977257187546</v>
      </c>
      <c r="AT34">
        <f>IF(ValProdTot!AS34=0,0,(ValProdTot!AT34-ValProdTot!AS34)/ValProdTot!AS34*100)</f>
        <v>14.5172758490597</v>
      </c>
      <c r="AU34">
        <f>IF(ValProdTot!AT34=0,0,(ValProdTot!AU34-ValProdTot!AT34)/ValProdTot!AT34*100)</f>
        <v>-5.38962416190659</v>
      </c>
      <c r="AV34">
        <f>IF(ValProdTot!AU34=0,0,(ValProdTot!AV34-ValProdTot!AU34)/ValProdTot!AU34*100)</f>
        <v>-18.0218868569058</v>
      </c>
      <c r="AW34">
        <f>IF(ValProdTot!AV34=0,0,(ValProdTot!AW34-ValProdTot!AV34)/ValProdTot!AV34*100)</f>
        <v>0.917789022000645</v>
      </c>
      <c r="AX34">
        <f>IF(ValProdTot!AW34=0,0,(ValProdTot!AX34-ValProdTot!AW34)/ValProdTot!AW34*100)</f>
        <v>5.58114042498806</v>
      </c>
      <c r="AY34">
        <f>IF(ValProdTot!AX34=0,0,(ValProdTot!AY34-ValProdTot!AX34)/ValProdTot!AX34*100)</f>
        <v>-14.7902623096025</v>
      </c>
      <c r="AZ34">
        <f>IF(ValProdTot!AY34=0,0,(ValProdTot!AZ34-ValProdTot!AY34)/ValProdTot!AY34*100)</f>
        <v>4.75771256069992</v>
      </c>
      <c r="BA34">
        <f>IF(ValProdTot!AZ34=0,0,(ValProdTot!BA34-ValProdTot!AZ34)/ValProdTot!AZ34*100)</f>
        <v>1.02318964736011</v>
      </c>
      <c r="BB34">
        <f>IF(ValProdTot!BA34=0,0,(ValProdTot!BB34-ValProdTot!BA34)/ValProdTot!BA34*100)</f>
        <v>-1.96189154740969</v>
      </c>
      <c r="BC34">
        <f>IF(ValProdTot!BB34=0,0,(ValProdTot!BC34-ValProdTot!BB34)/ValProdTot!BB34*100)</f>
        <v>0.358890808853781</v>
      </c>
    </row>
    <row r="35" spans="1:55">
      <c r="A35">
        <f>ValProdTot!A35</f>
        <v>2</v>
      </c>
      <c r="B35" t="str">
        <f>ValProdTot!B35</f>
        <v>Réunion</v>
      </c>
      <c r="C35">
        <f>ValProdTot!C35</f>
        <v>182</v>
      </c>
      <c r="D35" t="str">
        <f>ValProdTot!D35</f>
        <v>Réunion</v>
      </c>
      <c r="F35" s="16" t="s">
        <v>231</v>
      </c>
      <c r="H35">
        <f>IF(ValProdTot!G35=0,0,(ValProdTot!H35-ValProdTot!G35)/ValProdTot!G35*100)</f>
        <v>-21.9214166915024</v>
      </c>
      <c r="I35">
        <f>IF(ValProdTot!H35=0,0,(ValProdTot!I35-ValProdTot!H35)/ValProdTot!H35*100)</f>
        <v>9.50440189620144</v>
      </c>
      <c r="J35">
        <f>IF(ValProdTot!I35=0,0,(ValProdTot!J35-ValProdTot!I35)/ValProdTot!I35*100)</f>
        <v>-6.72296309622866</v>
      </c>
      <c r="K35">
        <f>IF(ValProdTot!J35=0,0,(ValProdTot!K35-ValProdTot!J35)/ValProdTot!J35*100)</f>
        <v>20.1133144475921</v>
      </c>
      <c r="L35">
        <f>IF(ValProdTot!K35=0,0,(ValProdTot!L35-ValProdTot!K35)/ValProdTot!K35*100)</f>
        <v>-8.29185066238458</v>
      </c>
      <c r="M35">
        <f>IF(ValProdTot!L35=0,0,(ValProdTot!M35-ValProdTot!L35)/ValProdTot!L35*100)</f>
        <v>4.83048436166254</v>
      </c>
      <c r="N35">
        <f>IF(ValProdTot!M35=0,0,(ValProdTot!N35-ValProdTot!M35)/ValProdTot!M35*100)</f>
        <v>3.23617838650409</v>
      </c>
      <c r="O35">
        <f>IF(ValProdTot!N35=0,0,(ValProdTot!O35-ValProdTot!N35)/ValProdTot!N35*100)</f>
        <v>7.04202564413704</v>
      </c>
      <c r="P35">
        <f>IF(ValProdTot!O35=0,0,(ValProdTot!P35-ValProdTot!O35)/ValProdTot!O35*100)</f>
        <v>-15.6835701330109</v>
      </c>
      <c r="Q35">
        <f>IF(ValProdTot!P35=0,0,(ValProdTot!Q35-ValProdTot!P35)/ValProdTot!P35*100)</f>
        <v>-6.86915992560558</v>
      </c>
      <c r="R35">
        <f>IF(ValProdTot!Q35=0,0,(ValProdTot!R35-ValProdTot!Q35)/ValProdTot!Q35*100)</f>
        <v>18.1261504036187</v>
      </c>
      <c r="S35">
        <f>IF(ValProdTot!R35=0,0,(ValProdTot!S35-ValProdTot!R35)/ValProdTot!R35*100)</f>
        <v>-0.789286078012017</v>
      </c>
      <c r="T35">
        <f>IF(ValProdTot!S35=0,0,(ValProdTot!T35-ValProdTot!S35)/ValProdTot!S35*100)</f>
        <v>-1.61782066416876</v>
      </c>
      <c r="U35">
        <f>IF(ValProdTot!T35=0,0,(ValProdTot!U35-ValProdTot!T35)/ValProdTot!T35*100)</f>
        <v>-0.085560158181951</v>
      </c>
      <c r="V35">
        <f>IF(ValProdTot!U35=0,0,(ValProdTot!V35-ValProdTot!U35)/ValProdTot!U35*100)</f>
        <v>9.28078365028144</v>
      </c>
      <c r="W35">
        <f>IF(ValProdTot!V35=0,0,(ValProdTot!W35-ValProdTot!V35)/ValProdTot!V35*100)</f>
        <v>5.41359275257062</v>
      </c>
      <c r="X35">
        <f>IF(ValProdTot!W35=0,0,(ValProdTot!X35-ValProdTot!W35)/ValProdTot!W35*100)</f>
        <v>5.17818129073784</v>
      </c>
      <c r="Y35">
        <f>IF(ValProdTot!X35=0,0,(ValProdTot!Y35-ValProdTot!X35)/ValProdTot!X35*100)</f>
        <v>0.917937269976987</v>
      </c>
      <c r="Z35">
        <f>IF(ValProdTot!Y35=0,0,(ValProdTot!Z35-ValProdTot!Y35)/ValProdTot!Y35*100)</f>
        <v>-7.05208137608254</v>
      </c>
      <c r="AA35">
        <f>IF(ValProdTot!Z35=0,0,(ValProdTot!AA35-ValProdTot!Z35)/ValProdTot!Z35*100)</f>
        <v>5.95613301601595</v>
      </c>
      <c r="AB35">
        <f>IF(ValProdTot!AA35=0,0,(ValProdTot!AB35-ValProdTot!AA35)/ValProdTot!AA35*100)</f>
        <v>4.48526159689882</v>
      </c>
      <c r="AC35">
        <f>IF(ValProdTot!AB35=0,0,(ValProdTot!AC35-ValProdTot!AB35)/ValProdTot!AB35*100)</f>
        <v>-10.5209863632214</v>
      </c>
      <c r="AD35">
        <f>IF(ValProdTot!AC35=0,0,(ValProdTot!AD35-ValProdTot!AC35)/ValProdTot!AC35*100)</f>
        <v>7.82695001252238</v>
      </c>
      <c r="AE35">
        <f>IF(ValProdTot!AD35=0,0,(ValProdTot!AE35-ValProdTot!AD35)/ValProdTot!AD35*100)</f>
        <v>-1.40995311626306</v>
      </c>
      <c r="AF35">
        <f>IF(ValProdTot!AE35=0,0,(ValProdTot!AF35-ValProdTot!AE35)/ValProdTot!AE35*100)</f>
        <v>6.59040538889762</v>
      </c>
      <c r="AG35">
        <f>IF(ValProdTot!AF35=0,0,(ValProdTot!AG35-ValProdTot!AF35)/ValProdTot!AF35*100)</f>
        <v>8.5536063654745</v>
      </c>
      <c r="AH35">
        <f>IF(ValProdTot!AG35=0,0,(ValProdTot!AH35-ValProdTot!AG35)/ValProdTot!AG35*100)</f>
        <v>7.89997586872587</v>
      </c>
      <c r="AI35">
        <f>IF(ValProdTot!AH35=0,0,(ValProdTot!AI35-ValProdTot!AH35)/ValProdTot!AH35*100)</f>
        <v>-11.8014592826591</v>
      </c>
      <c r="AJ35">
        <f>IF(ValProdTot!AI35=0,0,(ValProdTot!AJ35-ValProdTot!AI35)/ValProdTot!AI35*100)</f>
        <v>7.59362271985293</v>
      </c>
      <c r="AK35">
        <f>IF(ValProdTot!AJ35=0,0,(ValProdTot!AK35-ValProdTot!AJ35)/ValProdTot!AJ35*100)</f>
        <v>10.2363364535539</v>
      </c>
      <c r="AL35">
        <f>IF(ValProdTot!AK35=0,0,(ValProdTot!AL35-ValProdTot!AK35)/ValProdTot!AK35*100)</f>
        <v>1.90005344735436</v>
      </c>
      <c r="AM35">
        <f>IF(ValProdTot!AL35=0,0,(ValProdTot!AM35-ValProdTot!AL35)/ValProdTot!AL35*100)</f>
        <v>-7.16149589572789</v>
      </c>
      <c r="AN35">
        <f>IF(ValProdTot!AM35=0,0,(ValProdTot!AN35-ValProdTot!AM35)/ValProdTot!AM35*100)</f>
        <v>2.23656612594544</v>
      </c>
      <c r="AO35">
        <f>IF(ValProdTot!AN35=0,0,(ValProdTot!AO35-ValProdTot!AN35)/ValProdTot!AN35*100)</f>
        <v>2.34858532272325</v>
      </c>
      <c r="AP35">
        <f>IF(ValProdTot!AO35=0,0,(ValProdTot!AP35-ValProdTot!AO35)/ValProdTot!AO35*100)</f>
        <v>3.15182765509422</v>
      </c>
      <c r="AQ35">
        <f>IF(ValProdTot!AP35=0,0,(ValProdTot!AQ35-ValProdTot!AP35)/ValProdTot!AP35*100)</f>
        <v>8.74913306900116</v>
      </c>
      <c r="AR35">
        <f>IF(ValProdTot!AQ35=0,0,(ValProdTot!AR35-ValProdTot!AQ35)/ValProdTot!AQ35*100)</f>
        <v>-5.40460862763973</v>
      </c>
      <c r="AS35">
        <f>IF(ValProdTot!AR35=0,0,(ValProdTot!AS35-ValProdTot!AR35)/ValProdTot!AR35*100)</f>
        <v>7.91149102889453</v>
      </c>
      <c r="AT35">
        <f>IF(ValProdTot!AS35=0,0,(ValProdTot!AT35-ValProdTot!AS35)/ValProdTot!AS35*100)</f>
        <v>-2.2267278063961</v>
      </c>
      <c r="AU35">
        <f>IF(ValProdTot!AT35=0,0,(ValProdTot!AU35-ValProdTot!AT35)/ValProdTot!AT35*100)</f>
        <v>-0.303819444444444</v>
      </c>
      <c r="AV35">
        <f>IF(ValProdTot!AU35=0,0,(ValProdTot!AV35-ValProdTot!AU35)/ValProdTot!AU35*100)</f>
        <v>-4.07052677405311</v>
      </c>
      <c r="AW35">
        <f>IF(ValProdTot!AV35=0,0,(ValProdTot!AW35-ValProdTot!AV35)/ValProdTot!AV35*100)</f>
        <v>5.70809066384288</v>
      </c>
      <c r="AX35">
        <f>IF(ValProdTot!AW35=0,0,(ValProdTot!AX35-ValProdTot!AW35)/ValProdTot!AW35*100)</f>
        <v>4.41839387506857</v>
      </c>
      <c r="AY35">
        <f>IF(ValProdTot!AX35=0,0,(ValProdTot!AY35-ValProdTot!AX35)/ValProdTot!AX35*100)</f>
        <v>-2.2402037483297</v>
      </c>
      <c r="AZ35">
        <f>IF(ValProdTot!AY35=0,0,(ValProdTot!AZ35-ValProdTot!AY35)/ValProdTot!AY35*100)</f>
        <v>1.70273664534595</v>
      </c>
      <c r="BA35">
        <f>IF(ValProdTot!AZ35=0,0,(ValProdTot!BA35-ValProdTot!AZ35)/ValProdTot!AZ35*100)</f>
        <v>-6.51771868359083</v>
      </c>
      <c r="BB35">
        <f>IF(ValProdTot!BA35=0,0,(ValProdTot!BB35-ValProdTot!BA35)/ValProdTot!BA35*100)</f>
        <v>8.48478146004596</v>
      </c>
      <c r="BC35">
        <f>IF(ValProdTot!BB35=0,0,(ValProdTot!BC35-ValProdTot!BB35)/ValProdTot!BB35*100)</f>
        <v>0.267879391976078</v>
      </c>
    </row>
    <row r="36" spans="1:55">
      <c r="A36">
        <f>ValProdTot!A36</f>
        <v>2</v>
      </c>
      <c r="B36" t="str">
        <f>ValProdTot!B36</f>
        <v>Rwanda</v>
      </c>
      <c r="C36">
        <f>ValProdTot!C36</f>
        <v>184</v>
      </c>
      <c r="D36" t="str">
        <f>ValProdTot!D36</f>
        <v>Rwanda</v>
      </c>
      <c r="F36" s="16" t="s">
        <v>231</v>
      </c>
      <c r="H36">
        <f>IF(ValProdTot!G36=0,0,(ValProdTot!H36-ValProdTot!G36)/ValProdTot!G36*100)</f>
        <v>32.2248614410135</v>
      </c>
      <c r="I36">
        <f>IF(ValProdTot!H36=0,0,(ValProdTot!I36-ValProdTot!H36)/ValProdTot!H36*100)</f>
        <v>-27.0747060096674</v>
      </c>
      <c r="J36">
        <f>IF(ValProdTot!I36=0,0,(ValProdTot!J36-ValProdTot!I36)/ValProdTot!I36*100)</f>
        <v>0.433559965077771</v>
      </c>
      <c r="K36">
        <f>IF(ValProdTot!J36=0,0,(ValProdTot!K36-ValProdTot!J36)/ValProdTot!J36*100)</f>
        <v>12.3995271867612</v>
      </c>
      <c r="L36">
        <f>IF(ValProdTot!K36=0,0,(ValProdTot!L36-ValProdTot!K36)/ValProdTot!K36*100)</f>
        <v>9.17025975391734</v>
      </c>
      <c r="M36">
        <f>IF(ValProdTot!L36=0,0,(ValProdTot!M36-ValProdTot!L36)/ValProdTot!L36*100)</f>
        <v>20.9810390778024</v>
      </c>
      <c r="N36">
        <f>IF(ValProdTot!M36=0,0,(ValProdTot!N36-ValProdTot!M36)/ValProdTot!M36*100)</f>
        <v>-1.84412292604598</v>
      </c>
      <c r="O36">
        <f>IF(ValProdTot!N36=0,0,(ValProdTot!O36-ValProdTot!N36)/ValProdTot!N36*100)</f>
        <v>7.60431084454224</v>
      </c>
      <c r="P36">
        <f>IF(ValProdTot!O36=0,0,(ValProdTot!P36-ValProdTot!O36)/ValProdTot!O36*100)</f>
        <v>4.63348478827981</v>
      </c>
      <c r="Q36">
        <f>IF(ValProdTot!P36=0,0,(ValProdTot!Q36-ValProdTot!P36)/ValProdTot!P36*100)</f>
        <v>2.32477503508627</v>
      </c>
      <c r="R36">
        <f>IF(ValProdTot!Q36=0,0,(ValProdTot!R36-ValProdTot!Q36)/ValProdTot!Q36*100)</f>
        <v>-2.09695424547053</v>
      </c>
      <c r="S36">
        <f>IF(ValProdTot!R36=0,0,(ValProdTot!S36-ValProdTot!R36)/ValProdTot!R36*100)</f>
        <v>4.89295902955913</v>
      </c>
      <c r="T36">
        <f>IF(ValProdTot!S36=0,0,(ValProdTot!T36-ValProdTot!S36)/ValProdTot!S36*100)</f>
        <v>-4.01820404991544</v>
      </c>
      <c r="U36">
        <f>IF(ValProdTot!T36=0,0,(ValProdTot!U36-ValProdTot!T36)/ValProdTot!T36*100)</f>
        <v>12.6563025535246</v>
      </c>
      <c r="V36">
        <f>IF(ValProdTot!U36=0,0,(ValProdTot!V36-ValProdTot!U36)/ValProdTot!U36*100)</f>
        <v>6.07496142546131</v>
      </c>
      <c r="W36">
        <f>IF(ValProdTot!V36=0,0,(ValProdTot!W36-ValProdTot!V36)/ValProdTot!V36*100)</f>
        <v>4.26894423397371</v>
      </c>
      <c r="X36">
        <f>IF(ValProdTot!W36=0,0,(ValProdTot!X36-ValProdTot!W36)/ValProdTot!W36*100)</f>
        <v>1.50136161674072</v>
      </c>
      <c r="Y36">
        <f>IF(ValProdTot!X36=0,0,(ValProdTot!Y36-ValProdTot!X36)/ValProdTot!X36*100)</f>
        <v>7.66512514562079</v>
      </c>
      <c r="Z36">
        <f>IF(ValProdTot!Y36=0,0,(ValProdTot!Z36-ValProdTot!Y36)/ValProdTot!Y36*100)</f>
        <v>0.760698137273225</v>
      </c>
      <c r="AA36">
        <f>IF(ValProdTot!Z36=0,0,(ValProdTot!AA36-ValProdTot!Z36)/ValProdTot!Z36*100)</f>
        <v>9.62643818424595</v>
      </c>
      <c r="AB36">
        <f>IF(ValProdTot!AA36=0,0,(ValProdTot!AB36-ValProdTot!AA36)/ValProdTot!AA36*100)</f>
        <v>4.56812209099832</v>
      </c>
      <c r="AC36">
        <f>IF(ValProdTot!AB36=0,0,(ValProdTot!AC36-ValProdTot!AB36)/ValProdTot!AB36*100)</f>
        <v>0.21962029628396</v>
      </c>
      <c r="AD36">
        <f>IF(ValProdTot!AC36=0,0,(ValProdTot!AD36-ValProdTot!AC36)/ValProdTot!AC36*100)</f>
        <v>-8.12674374141407</v>
      </c>
      <c r="AE36">
        <f>IF(ValProdTot!AD36=0,0,(ValProdTot!AE36-ValProdTot!AD36)/ValProdTot!AD36*100)</f>
        <v>19.2724888523037</v>
      </c>
      <c r="AF36">
        <f>IF(ValProdTot!AE36=0,0,(ValProdTot!AF36-ValProdTot!AE36)/ValProdTot!AE36*100)</f>
        <v>-8.0704390637305</v>
      </c>
      <c r="AG36">
        <f>IF(ValProdTot!AF36=0,0,(ValProdTot!AG36-ValProdTot!AF36)/ValProdTot!AF36*100)</f>
        <v>-0.148836860554483</v>
      </c>
      <c r="AH36">
        <f>IF(ValProdTot!AG36=0,0,(ValProdTot!AH36-ValProdTot!AG36)/ValProdTot!AG36*100)</f>
        <v>-3.02641755964226</v>
      </c>
      <c r="AI36">
        <f>IF(ValProdTot!AH36=0,0,(ValProdTot!AI36-ValProdTot!AH36)/ValProdTot!AH36*100)</f>
        <v>11.3802015274269</v>
      </c>
      <c r="AJ36">
        <f>IF(ValProdTot!AI36=0,0,(ValProdTot!AJ36-ValProdTot!AI36)/ValProdTot!AI36*100)</f>
        <v>-3.72727430736608</v>
      </c>
      <c r="AK36">
        <f>IF(ValProdTot!AJ36=0,0,(ValProdTot!AK36-ValProdTot!AJ36)/ValProdTot!AJ36*100)</f>
        <v>12.7366985288741</v>
      </c>
      <c r="AL36">
        <f>IF(ValProdTot!AK36=0,0,(ValProdTot!AL36-ValProdTot!AK36)/ValProdTot!AK36*100)</f>
        <v>4.37173259069876</v>
      </c>
      <c r="AM36">
        <f>IF(ValProdTot!AL36=0,0,(ValProdTot!AM36-ValProdTot!AL36)/ValProdTot!AL36*100)</f>
        <v>-27.6303908368719</v>
      </c>
      <c r="AN36">
        <f>IF(ValProdTot!AM36=0,0,(ValProdTot!AN36-ValProdTot!AM36)/ValProdTot!AM36*100)</f>
        <v>-31.4739215563638</v>
      </c>
      <c r="AO36">
        <f>IF(ValProdTot!AN36=0,0,(ValProdTot!AO36-ValProdTot!AN36)/ValProdTot!AN36*100)</f>
        <v>23.8584522566423</v>
      </c>
      <c r="AP36">
        <f>IF(ValProdTot!AO36=0,0,(ValProdTot!AP36-ValProdTot!AO36)/ValProdTot!AO36*100)</f>
        <v>10.9104829563905</v>
      </c>
      <c r="AQ36">
        <f>IF(ValProdTot!AP36=0,0,(ValProdTot!AQ36-ValProdTot!AP36)/ValProdTot!AP36*100)</f>
        <v>2.10336179782367</v>
      </c>
      <c r="AR36">
        <f>IF(ValProdTot!AQ36=0,0,(ValProdTot!AR36-ValProdTot!AQ36)/ValProdTot!AQ36*100)</f>
        <v>12.2158191654213</v>
      </c>
      <c r="AS36">
        <f>IF(ValProdTot!AR36=0,0,(ValProdTot!AS36-ValProdTot!AR36)/ValProdTot!AR36*100)</f>
        <v>8.58170081105201</v>
      </c>
      <c r="AT36">
        <f>IF(ValProdTot!AS36=0,0,(ValProdTot!AT36-ValProdTot!AS36)/ValProdTot!AS36*100)</f>
        <v>12.2183319785872</v>
      </c>
      <c r="AU36">
        <f>IF(ValProdTot!AT36=0,0,(ValProdTot!AU36-ValProdTot!AT36)/ValProdTot!AT36*100)</f>
        <v>-1.57258653218696</v>
      </c>
      <c r="AV36">
        <f>IF(ValProdTot!AU36=0,0,(ValProdTot!AV36-ValProdTot!AU36)/ValProdTot!AU36*100)</f>
        <v>21.7984912865859</v>
      </c>
      <c r="AW36">
        <f>IF(ValProdTot!AV36=0,0,(ValProdTot!AW36-ValProdTot!AV36)/ValProdTot!AV36*100)</f>
        <v>-5.36158359349769</v>
      </c>
      <c r="AX36">
        <f>IF(ValProdTot!AW36=0,0,(ValProdTot!AX36-ValProdTot!AW36)/ValProdTot!AW36*100)</f>
        <v>0.0480607214511494</v>
      </c>
      <c r="AY36">
        <f>IF(ValProdTot!AX36=0,0,(ValProdTot!AY36-ValProdTot!AX36)/ValProdTot!AX36*100)</f>
        <v>7.38507564506157</v>
      </c>
      <c r="AZ36">
        <f>IF(ValProdTot!AY36=0,0,(ValProdTot!AZ36-ValProdTot!AY36)/ValProdTot!AY36*100)</f>
        <v>5.48600242860593</v>
      </c>
      <c r="BA36">
        <f>IF(ValProdTot!AZ36=0,0,(ValProdTot!BA36-ValProdTot!AZ36)/ValProdTot!AZ36*100)</f>
        <v>0.532666021353063</v>
      </c>
      <c r="BB36">
        <f>IF(ValProdTot!BA36=0,0,(ValProdTot!BB36-ValProdTot!BA36)/ValProdTot!BA36*100)</f>
        <v>3.46211158729723</v>
      </c>
      <c r="BC36">
        <f>IF(ValProdTot!BB36=0,0,(ValProdTot!BC36-ValProdTot!BB36)/ValProdTot!BB36*100)</f>
        <v>10.68515044963</v>
      </c>
    </row>
    <row r="37" spans="1:55">
      <c r="A37">
        <f>ValProdTot!A37</f>
        <v>1</v>
      </c>
      <c r="B37" t="str">
        <f>ValProdTot!B37</f>
        <v>Sao Tome and Principe</v>
      </c>
      <c r="C37">
        <f>ValProdTot!C37</f>
        <v>193</v>
      </c>
      <c r="D37" t="str">
        <f>ValProdTot!D37</f>
        <v>Sao Tome and Principe</v>
      </c>
      <c r="F37" s="16" t="s">
        <v>231</v>
      </c>
      <c r="H37">
        <f>IF(ValProdTot!G37=0,0,(ValProdTot!H37-ValProdTot!G37)/ValProdTot!G37*100)</f>
        <v>4.99026897549778</v>
      </c>
      <c r="I37">
        <f>IF(ValProdTot!H37=0,0,(ValProdTot!I37-ValProdTot!H37)/ValProdTot!H37*100)</f>
        <v>-14.5206521222492</v>
      </c>
      <c r="J37">
        <f>IF(ValProdTot!I37=0,0,(ValProdTot!J37-ValProdTot!I37)/ValProdTot!I37*100)</f>
        <v>20.4237099644128</v>
      </c>
      <c r="K37">
        <f>IF(ValProdTot!J37=0,0,(ValProdTot!K37-ValProdTot!J37)/ValProdTot!J37*100)</f>
        <v>-7.21244863092765</v>
      </c>
      <c r="L37">
        <f>IF(ValProdTot!K37=0,0,(ValProdTot!L37-ValProdTot!K37)/ValProdTot!K37*100)</f>
        <v>3.72231898482209</v>
      </c>
      <c r="M37">
        <f>IF(ValProdTot!L37=0,0,(ValProdTot!M37-ValProdTot!L37)/ValProdTot!L37*100)</f>
        <v>0.53735066928945</v>
      </c>
      <c r="N37">
        <f>IF(ValProdTot!M37=0,0,(ValProdTot!N37-ValProdTot!M37)/ValProdTot!M37*100)</f>
        <v>-3.66022429014555</v>
      </c>
      <c r="O37">
        <f>IF(ValProdTot!N37=0,0,(ValProdTot!O37-ValProdTot!N37)/ValProdTot!N37*100)</f>
        <v>-7.13790370517139</v>
      </c>
      <c r="P37">
        <f>IF(ValProdTot!O37=0,0,(ValProdTot!P37-ValProdTot!O37)/ValProdTot!O37*100)</f>
        <v>0.0266709340161092</v>
      </c>
      <c r="Q37">
        <f>IF(ValProdTot!P37=0,0,(ValProdTot!Q37-ValProdTot!P37)/ValProdTot!P37*100)</f>
        <v>7.77517064846416</v>
      </c>
      <c r="R37">
        <f>IF(ValProdTot!Q37=0,0,(ValProdTot!R37-ValProdTot!Q37)/ValProdTot!Q37*100)</f>
        <v>-2.87976249381494</v>
      </c>
      <c r="S37">
        <f>IF(ValProdTot!R37=0,0,(ValProdTot!S37-ValProdTot!R37)/ValProdTot!R37*100)</f>
        <v>4.07581006725087</v>
      </c>
      <c r="T37">
        <f>IF(ValProdTot!S37=0,0,(ValProdTot!T37-ValProdTot!S37)/ValProdTot!S37*100)</f>
        <v>-5.12531819071862</v>
      </c>
      <c r="U37">
        <f>IF(ValProdTot!T37=0,0,(ValProdTot!U37-ValProdTot!T37)/ValProdTot!T37*100)</f>
        <v>-16.4078220938032</v>
      </c>
      <c r="V37">
        <f>IF(ValProdTot!U37=0,0,(ValProdTot!V37-ValProdTot!U37)/ValProdTot!U37*100)</f>
        <v>-4.27134127522992</v>
      </c>
      <c r="W37">
        <f>IF(ValProdTot!V37=0,0,(ValProdTot!W37-ValProdTot!V37)/ValProdTot!V37*100)</f>
        <v>-1.79250757624605</v>
      </c>
      <c r="X37">
        <f>IF(ValProdTot!W37=0,0,(ValProdTot!X37-ValProdTot!W37)/ValProdTot!W37*100)</f>
        <v>4.12316985096185</v>
      </c>
      <c r="Y37">
        <f>IF(ValProdTot!X37=0,0,(ValProdTot!Y37-ValProdTot!X37)/ValProdTot!X37*100)</f>
        <v>9.28810139353049</v>
      </c>
      <c r="Z37">
        <f>IF(ValProdTot!Y37=0,0,(ValProdTot!Z37-ValProdTot!Y37)/ValProdTot!Y37*100)</f>
        <v>-17.9148396030464</v>
      </c>
      <c r="AA37">
        <f>IF(ValProdTot!Z37=0,0,(ValProdTot!AA37-ValProdTot!Z37)/ValProdTot!Z37*100)</f>
        <v>6.26976874956069</v>
      </c>
      <c r="AB37">
        <f>IF(ValProdTot!AA37=0,0,(ValProdTot!AB37-ValProdTot!AA37)/ValProdTot!AA37*100)</f>
        <v>-3.85607513724453</v>
      </c>
      <c r="AC37">
        <f>IF(ValProdTot!AB37=0,0,(ValProdTot!AC37-ValProdTot!AB37)/ValProdTot!AB37*100)</f>
        <v>0.061915244909191</v>
      </c>
      <c r="AD37">
        <f>IF(ValProdTot!AC37=0,0,(ValProdTot!AD37-ValProdTot!AC37)/ValProdTot!AC37*100)</f>
        <v>-11.3166036438639</v>
      </c>
      <c r="AE37">
        <f>IF(ValProdTot!AD37=0,0,(ValProdTot!AE37-ValProdTot!AD37)/ValProdTot!AD37*100)</f>
        <v>4.56624544538336</v>
      </c>
      <c r="AF37">
        <f>IF(ValProdTot!AE37=0,0,(ValProdTot!AF37-ValProdTot!AE37)/ValProdTot!AE37*100)</f>
        <v>5.1082443653618</v>
      </c>
      <c r="AG37">
        <f>IF(ValProdTot!AF37=0,0,(ValProdTot!AG37-ValProdTot!AF37)/ValProdTot!AF37*100)</f>
        <v>-1.5235945545602</v>
      </c>
      <c r="AH37">
        <f>IF(ValProdTot!AG37=0,0,(ValProdTot!AH37-ValProdTot!AG37)/ValProdTot!AG37*100)</f>
        <v>3.0155432991906</v>
      </c>
      <c r="AI37">
        <f>IF(ValProdTot!AH37=0,0,(ValProdTot!AI37-ValProdTot!AH37)/ValProdTot!AH37*100)</f>
        <v>-8.60798219997219</v>
      </c>
      <c r="AJ37">
        <f>IF(ValProdTot!AI37=0,0,(ValProdTot!AJ37-ValProdTot!AI37)/ValProdTot!AI37*100)</f>
        <v>-6.49726110772976</v>
      </c>
      <c r="AK37">
        <f>IF(ValProdTot!AJ37=0,0,(ValProdTot!AK37-ValProdTot!AJ37)/ValProdTot!AJ37*100)</f>
        <v>5.66314076484947</v>
      </c>
      <c r="AL37">
        <f>IF(ValProdTot!AK37=0,0,(ValProdTot!AL37-ValProdTot!AK37)/ValProdTot!AK37*100)</f>
        <v>26.8981980594486</v>
      </c>
      <c r="AM37">
        <f>IF(ValProdTot!AL37=0,0,(ValProdTot!AM37-ValProdTot!AL37)/ValProdTot!AL37*100)</f>
        <v>3.6592026215183</v>
      </c>
      <c r="AN37">
        <f>IF(ValProdTot!AM37=0,0,(ValProdTot!AN37-ValProdTot!AM37)/ValProdTot!AM37*100)</f>
        <v>6.38683994848378</v>
      </c>
      <c r="AO37">
        <f>IF(ValProdTot!AN37=0,0,(ValProdTot!AO37-ValProdTot!AN37)/ValProdTot!AN37*100)</f>
        <v>-6.57018654047213</v>
      </c>
      <c r="AP37">
        <f>IF(ValProdTot!AO37=0,0,(ValProdTot!AP37-ValProdTot!AO37)/ValProdTot!AO37*100)</f>
        <v>13.8582955415513</v>
      </c>
      <c r="AQ37">
        <f>IF(ValProdTot!AP37=0,0,(ValProdTot!AQ37-ValProdTot!AP37)/ValProdTot!AP37*100)</f>
        <v>17.7063935443824</v>
      </c>
      <c r="AR37">
        <f>IF(ValProdTot!AQ37=0,0,(ValProdTot!AR37-ValProdTot!AQ37)/ValProdTot!AQ37*100)</f>
        <v>3.91562294001318</v>
      </c>
      <c r="AS37">
        <f>IF(ValProdTot!AR37=0,0,(ValProdTot!AS37-ValProdTot!AR37)/ValProdTot!AR37*100)</f>
        <v>1.40827201217965</v>
      </c>
      <c r="AT37">
        <f>IF(ValProdTot!AS37=0,0,(ValProdTot!AT37-ValProdTot!AS37)/ValProdTot!AS37*100)</f>
        <v>5.24625714166562</v>
      </c>
      <c r="AU37">
        <f>IF(ValProdTot!AT37=0,0,(ValProdTot!AU37-ValProdTot!AT37)/ValProdTot!AT37*100)</f>
        <v>4.58453857431549</v>
      </c>
      <c r="AV37">
        <f>IF(ValProdTot!AU37=0,0,(ValProdTot!AV37-ValProdTot!AU37)/ValProdTot!AU37*100)</f>
        <v>2.78472380086383</v>
      </c>
      <c r="AW37">
        <f>IF(ValProdTot!AV37=0,0,(ValProdTot!AW37-ValProdTot!AV37)/ValProdTot!AV37*100)</f>
        <v>3.59025397176453</v>
      </c>
      <c r="AX37">
        <f>IF(ValProdTot!AW37=0,0,(ValProdTot!AX37-ValProdTot!AW37)/ValProdTot!AW37*100)</f>
        <v>-11.760310287158</v>
      </c>
      <c r="AY37">
        <f>IF(ValProdTot!AX37=0,0,(ValProdTot!AY37-ValProdTot!AX37)/ValProdTot!AX37*100)</f>
        <v>3.58899911283168</v>
      </c>
      <c r="AZ37">
        <f>IF(ValProdTot!AY37=0,0,(ValProdTot!AZ37-ValProdTot!AY37)/ValProdTot!AY37*100)</f>
        <v>8.37745250700716</v>
      </c>
      <c r="BA37">
        <f>IF(ValProdTot!AZ37=0,0,(ValProdTot!BA37-ValProdTot!AZ37)/ValProdTot!AZ37*100)</f>
        <v>3.97270114942529</v>
      </c>
      <c r="BB37">
        <f>IF(ValProdTot!BA37=0,0,(ValProdTot!BB37-ValProdTot!BA37)/ValProdTot!BA37*100)</f>
        <v>0.183099564706695</v>
      </c>
      <c r="BC37">
        <f>IF(ValProdTot!BB37=0,0,(ValProdTot!BC37-ValProdTot!BB37)/ValProdTot!BB37*100)</f>
        <v>4.79671712817683</v>
      </c>
    </row>
    <row r="38" spans="1:55">
      <c r="A38">
        <f>ValProdTot!A38</f>
        <v>1</v>
      </c>
      <c r="B38" t="str">
        <f>ValProdTot!B38</f>
        <v>Senegal</v>
      </c>
      <c r="C38">
        <f>ValProdTot!C38</f>
        <v>195</v>
      </c>
      <c r="D38" t="str">
        <f>ValProdTot!D38</f>
        <v>Senegal</v>
      </c>
      <c r="F38" s="16" t="s">
        <v>231</v>
      </c>
      <c r="H38">
        <f>IF(ValProdTot!G38=0,0,(ValProdTot!H38-ValProdTot!G38)/ValProdTot!G38*100)</f>
        <v>1.55829693894438</v>
      </c>
      <c r="I38">
        <f>IF(ValProdTot!H38=0,0,(ValProdTot!I38-ValProdTot!H38)/ValProdTot!H38*100)</f>
        <v>8.06481682232408</v>
      </c>
      <c r="J38">
        <f>IF(ValProdTot!I38=0,0,(ValProdTot!J38-ValProdTot!I38)/ValProdTot!I38*100)</f>
        <v>-1.50012842908861</v>
      </c>
      <c r="K38">
        <f>IF(ValProdTot!J38=0,0,(ValProdTot!K38-ValProdTot!J38)/ValProdTot!J38*100)</f>
        <v>7.51251307093724</v>
      </c>
      <c r="L38">
        <f>IF(ValProdTot!K38=0,0,(ValProdTot!L38-ValProdTot!K38)/ValProdTot!K38*100)</f>
        <v>-6.7246289368891</v>
      </c>
      <c r="M38">
        <f>IF(ValProdTot!L38=0,0,(ValProdTot!M38-ValProdTot!L38)/ValProdTot!L38*100)</f>
        <v>9.66773742420498</v>
      </c>
      <c r="N38">
        <f>IF(ValProdTot!M38=0,0,(ValProdTot!N38-ValProdTot!M38)/ValProdTot!M38*100)</f>
        <v>-16.7046910352931</v>
      </c>
      <c r="O38">
        <f>IF(ValProdTot!N38=0,0,(ValProdTot!O38-ValProdTot!N38)/ValProdTot!N38*100)</f>
        <v>7.57234143799143</v>
      </c>
      <c r="P38">
        <f>IF(ValProdTot!O38=0,0,(ValProdTot!P38-ValProdTot!O38)/ValProdTot!O38*100)</f>
        <v>-20.5229579074311</v>
      </c>
      <c r="Q38">
        <f>IF(ValProdTot!P38=0,0,(ValProdTot!Q38-ValProdTot!P38)/ValProdTot!P38*100)</f>
        <v>39.4270796234423</v>
      </c>
      <c r="R38">
        <f>IF(ValProdTot!Q38=0,0,(ValProdTot!R38-ValProdTot!Q38)/ValProdTot!Q38*100)</f>
        <v>-30.5268435484714</v>
      </c>
      <c r="S38">
        <f>IF(ValProdTot!R38=0,0,(ValProdTot!S38-ValProdTot!R38)/ValProdTot!R38*100)</f>
        <v>16.0413852073536</v>
      </c>
      <c r="T38">
        <f>IF(ValProdTot!S38=0,0,(ValProdTot!T38-ValProdTot!S38)/ValProdTot!S38*100)</f>
        <v>27.5648734363763</v>
      </c>
      <c r="U38">
        <f>IF(ValProdTot!T38=0,0,(ValProdTot!U38-ValProdTot!T38)/ValProdTot!T38*100)</f>
        <v>22.2079866542513</v>
      </c>
      <c r="V38">
        <f>IF(ValProdTot!U38=0,0,(ValProdTot!V38-ValProdTot!U38)/ValProdTot!U38*100)</f>
        <v>-9.03183418807459</v>
      </c>
      <c r="W38">
        <f>IF(ValProdTot!V38=0,0,(ValProdTot!W38-ValProdTot!V38)/ValProdTot!V38*100)</f>
        <v>-36.9346263680992</v>
      </c>
      <c r="X38">
        <f>IF(ValProdTot!W38=0,0,(ValProdTot!X38-ValProdTot!W38)/ValProdTot!W38*100)</f>
        <v>56.7996664843096</v>
      </c>
      <c r="Y38">
        <f>IF(ValProdTot!X38=0,0,(ValProdTot!Y38-ValProdTot!X38)/ValProdTot!X38*100)</f>
        <v>-25.7432214442073</v>
      </c>
      <c r="Z38">
        <f>IF(ValProdTot!Y38=0,0,(ValProdTot!Z38-ValProdTot!Y38)/ValProdTot!Y38*100)</f>
        <v>-10.6184094887794</v>
      </c>
      <c r="AA38">
        <f>IF(ValProdTot!Z38=0,0,(ValProdTot!AA38-ValProdTot!Z38)/ValProdTot!Z38*100)</f>
        <v>46.5555050643393</v>
      </c>
      <c r="AB38">
        <f>IF(ValProdTot!AA38=0,0,(ValProdTot!AB38-ValProdTot!AA38)/ValProdTot!AA38*100)</f>
        <v>-0.619162601757769</v>
      </c>
      <c r="AC38">
        <f>IF(ValProdTot!AB38=0,0,(ValProdTot!AC38-ValProdTot!AB38)/ValProdTot!AB38*100)</f>
        <v>-28.984947938522</v>
      </c>
      <c r="AD38">
        <f>IF(ValProdTot!AC38=0,0,(ValProdTot!AD38-ValProdTot!AC38)/ValProdTot!AC38*100)</f>
        <v>4.25488596232065</v>
      </c>
      <c r="AE38">
        <f>IF(ValProdTot!AD38=0,0,(ValProdTot!AE38-ValProdTot!AD38)/ValProdTot!AD38*100)</f>
        <v>22.6688730830901</v>
      </c>
      <c r="AF38">
        <f>IF(ValProdTot!AE38=0,0,(ValProdTot!AF38-ValProdTot!AE38)/ValProdTot!AE38*100)</f>
        <v>9.35232078369317</v>
      </c>
      <c r="AG38">
        <f>IF(ValProdTot!AF38=0,0,(ValProdTot!AG38-ValProdTot!AF38)/ValProdTot!AF38*100)</f>
        <v>10.3666859684247</v>
      </c>
      <c r="AH38">
        <f>IF(ValProdTot!AG38=0,0,(ValProdTot!AH38-ValProdTot!AG38)/ValProdTot!AG38*100)</f>
        <v>-13.3172066526029</v>
      </c>
      <c r="AI38">
        <f>IF(ValProdTot!AH38=0,0,(ValProdTot!AI38-ValProdTot!AH38)/ValProdTot!AH38*100)</f>
        <v>11.5885234910079</v>
      </c>
      <c r="AJ38">
        <f>IF(ValProdTot!AI38=0,0,(ValProdTot!AJ38-ValProdTot!AI38)/ValProdTot!AI38*100)</f>
        <v>-7.61732307846899</v>
      </c>
      <c r="AK38">
        <f>IF(ValProdTot!AJ38=0,0,(ValProdTot!AK38-ValProdTot!AJ38)/ValProdTot!AJ38*100)</f>
        <v>4.08995912260665</v>
      </c>
      <c r="AL38">
        <f>IF(ValProdTot!AK38=0,0,(ValProdTot!AL38-ValProdTot!AK38)/ValProdTot!AK38*100)</f>
        <v>-9.19232233319862</v>
      </c>
      <c r="AM38">
        <f>IF(ValProdTot!AL38=0,0,(ValProdTot!AM38-ValProdTot!AL38)/ValProdTot!AL38*100)</f>
        <v>10.0731774906415</v>
      </c>
      <c r="AN38">
        <f>IF(ValProdTot!AM38=0,0,(ValProdTot!AN38-ValProdTot!AM38)/ValProdTot!AM38*100)</f>
        <v>-1.810192721679</v>
      </c>
      <c r="AO38">
        <f>IF(ValProdTot!AN38=0,0,(ValProdTot!AO38-ValProdTot!AN38)/ValProdTot!AN38*100)</f>
        <v>10.853445887587</v>
      </c>
      <c r="AP38">
        <f>IF(ValProdTot!AO38=0,0,(ValProdTot!AP38-ValProdTot!AO38)/ValProdTot!AO38*100)</f>
        <v>-7.09779535353238</v>
      </c>
      <c r="AQ38">
        <f>IF(ValProdTot!AP38=0,0,(ValProdTot!AQ38-ValProdTot!AP38)/ValProdTot!AP38*100)</f>
        <v>-6.34756198551992</v>
      </c>
      <c r="AR38">
        <f>IF(ValProdTot!AQ38=0,0,(ValProdTot!AR38-ValProdTot!AQ38)/ValProdTot!AQ38*100)</f>
        <v>-0.606812931074297</v>
      </c>
      <c r="AS38">
        <f>IF(ValProdTot!AR38=0,0,(ValProdTot!AS38-ValProdTot!AR38)/ValProdTot!AR38*100)</f>
        <v>35.2315252400931</v>
      </c>
      <c r="AT38">
        <f>IF(ValProdTot!AS38=0,0,(ValProdTot!AT38-ValProdTot!AS38)/ValProdTot!AS38*100)</f>
        <v>2.20718935131914</v>
      </c>
      <c r="AU38">
        <f>IF(ValProdTot!AT38=0,0,(ValProdTot!AU38-ValProdTot!AT38)/ValProdTot!AT38*100)</f>
        <v>-3.91956535642774</v>
      </c>
      <c r="AV38">
        <f>IF(ValProdTot!AU38=0,0,(ValProdTot!AV38-ValProdTot!AU38)/ValProdTot!AU38*100)</f>
        <v>-31.4561194498588</v>
      </c>
      <c r="AW38">
        <f>IF(ValProdTot!AV38=0,0,(ValProdTot!AW38-ValProdTot!AV38)/ValProdTot!AV38*100)</f>
        <v>35.641289975572</v>
      </c>
      <c r="AX38">
        <f>IF(ValProdTot!AW38=0,0,(ValProdTot!AX38-ValProdTot!AW38)/ValProdTot!AW38*100)</f>
        <v>-0.432790761500623</v>
      </c>
      <c r="AY38">
        <f>IF(ValProdTot!AX38=0,0,(ValProdTot!AY38-ValProdTot!AX38)/ValProdTot!AX38*100)</f>
        <v>13.1293063870507</v>
      </c>
      <c r="AZ38">
        <f>IF(ValProdTot!AY38=0,0,(ValProdTot!AZ38-ValProdTot!AY38)/ValProdTot!AY38*100)</f>
        <v>-8.22080230258413</v>
      </c>
      <c r="BA38">
        <f>IF(ValProdTot!AZ38=0,0,(ValProdTot!BA38-ValProdTot!AZ38)/ValProdTot!AZ38*100)</f>
        <v>-9.30698185679709</v>
      </c>
      <c r="BB38">
        <f>IF(ValProdTot!BA38=0,0,(ValProdTot!BB38-ValProdTot!BA38)/ValProdTot!BA38*100)</f>
        <v>42.9186805699008</v>
      </c>
      <c r="BC38">
        <f>IF(ValProdTot!BB38=0,0,(ValProdTot!BC38-ValProdTot!BB38)/ValProdTot!BB38*100)</f>
        <v>4.95448100121247</v>
      </c>
    </row>
    <row r="39" spans="1:55">
      <c r="A39">
        <f>ValProdTot!A39</f>
        <v>2</v>
      </c>
      <c r="B39" t="str">
        <f>ValProdTot!B39</f>
        <v>Seychelles</v>
      </c>
      <c r="C39">
        <f>ValProdTot!C39</f>
        <v>196</v>
      </c>
      <c r="D39" t="str">
        <f>ValProdTot!D39</f>
        <v>Seychelles</v>
      </c>
      <c r="F39" s="16" t="s">
        <v>231</v>
      </c>
      <c r="H39">
        <f>IF(ValProdTot!G39=0,0,(ValProdTot!H39-ValProdTot!G39)/ValProdTot!G39*100)</f>
        <v>6.86750890832523</v>
      </c>
      <c r="I39">
        <f>IF(ValProdTot!H39=0,0,(ValProdTot!I39-ValProdTot!H39)/ValProdTot!H39*100)</f>
        <v>-6.59290694149742</v>
      </c>
      <c r="J39">
        <f>IF(ValProdTot!I39=0,0,(ValProdTot!J39-ValProdTot!I39)/ValProdTot!I39*100)</f>
        <v>20.2498783060198</v>
      </c>
      <c r="K39">
        <f>IF(ValProdTot!J39=0,0,(ValProdTot!K39-ValProdTot!J39)/ValProdTot!J39*100)</f>
        <v>-10.7003103494805</v>
      </c>
      <c r="L39">
        <f>IF(ValProdTot!K39=0,0,(ValProdTot!L39-ValProdTot!K39)/ValProdTot!K39*100)</f>
        <v>15.2160773647628</v>
      </c>
      <c r="M39">
        <f>IF(ValProdTot!L39=0,0,(ValProdTot!M39-ValProdTot!L39)/ValProdTot!L39*100)</f>
        <v>18.5704918032787</v>
      </c>
      <c r="N39">
        <f>IF(ValProdTot!M39=0,0,(ValProdTot!N39-ValProdTot!M39)/ValProdTot!M39*100)</f>
        <v>7.1673487446079</v>
      </c>
      <c r="O39">
        <f>IF(ValProdTot!N39=0,0,(ValProdTot!O39-ValProdTot!N39)/ValProdTot!N39*100)</f>
        <v>-29.672824852926</v>
      </c>
      <c r="P39">
        <f>IF(ValProdTot!O39=0,0,(ValProdTot!P39-ValProdTot!O39)/ValProdTot!O39*100)</f>
        <v>-4.21191664220722</v>
      </c>
      <c r="Q39">
        <f>IF(ValProdTot!P39=0,0,(ValProdTot!Q39-ValProdTot!P39)/ValProdTot!P39*100)</f>
        <v>-7.4153516163628</v>
      </c>
      <c r="R39">
        <f>IF(ValProdTot!Q39=0,0,(ValProdTot!R39-ValProdTot!Q39)/ValProdTot!Q39*100)</f>
        <v>20.4865133211981</v>
      </c>
      <c r="S39">
        <f>IF(ValProdTot!R39=0,0,(ValProdTot!S39-ValProdTot!R39)/ValProdTot!R39*100)</f>
        <v>-5.79590715561049</v>
      </c>
      <c r="T39">
        <f>IF(ValProdTot!S39=0,0,(ValProdTot!T39-ValProdTot!S39)/ValProdTot!S39*100)</f>
        <v>-2.30354279049424</v>
      </c>
      <c r="U39">
        <f>IF(ValProdTot!T39=0,0,(ValProdTot!U39-ValProdTot!T39)/ValProdTot!T39*100)</f>
        <v>-6.71541560961051</v>
      </c>
      <c r="V39">
        <f>IF(ValProdTot!U39=0,0,(ValProdTot!V39-ValProdTot!U39)/ValProdTot!U39*100)</f>
        <v>-0.111982082866741</v>
      </c>
      <c r="W39">
        <f>IF(ValProdTot!V39=0,0,(ValProdTot!W39-ValProdTot!V39)/ValProdTot!V39*100)</f>
        <v>-7.03074951953876</v>
      </c>
      <c r="X39">
        <f>IF(ValProdTot!W39=0,0,(ValProdTot!X39-ValProdTot!W39)/ValProdTot!W39*100)</f>
        <v>-5.51248923341947</v>
      </c>
      <c r="Y39">
        <f>IF(ValProdTot!X39=0,0,(ValProdTot!Y39-ValProdTot!X39)/ValProdTot!X39*100)</f>
        <v>11.5587967183227</v>
      </c>
      <c r="Z39">
        <f>IF(ValProdTot!Y39=0,0,(ValProdTot!Z39-ValProdTot!Y39)/ValProdTot!Y39*100)</f>
        <v>6.42261807484883</v>
      </c>
      <c r="AA39">
        <f>IF(ValProdTot!Z39=0,0,(ValProdTot!AA39-ValProdTot!Z39)/ValProdTot!Z39*100)</f>
        <v>-0.0307125307125307</v>
      </c>
      <c r="AB39">
        <f>IF(ValProdTot!AA39=0,0,(ValProdTot!AB39-ValProdTot!AA39)/ValProdTot!AA39*100)</f>
        <v>-3.4715821812596</v>
      </c>
      <c r="AC39">
        <f>IF(ValProdTot!AB39=0,0,(ValProdTot!AC39-ValProdTot!AB39)/ValProdTot!AB39*100)</f>
        <v>13.542329726289</v>
      </c>
      <c r="AD39">
        <f>IF(ValProdTot!AC39=0,0,(ValProdTot!AD39-ValProdTot!AC39)/ValProdTot!AC39*100)</f>
        <v>-15.0665732305536</v>
      </c>
      <c r="AE39">
        <f>IF(ValProdTot!AD39=0,0,(ValProdTot!AE39-ValProdTot!AD39)/ValProdTot!AD39*100)</f>
        <v>13.0693069306931</v>
      </c>
      <c r="AF39">
        <f>IF(ValProdTot!AE39=0,0,(ValProdTot!AF39-ValProdTot!AE39)/ValProdTot!AE39*100)</f>
        <v>5.73555166374781</v>
      </c>
      <c r="AG39">
        <f>IF(ValProdTot!AF39=0,0,(ValProdTot!AG39-ValProdTot!AF39)/ValProdTot!AF39*100)</f>
        <v>-18.3022774327122</v>
      </c>
      <c r="AH39">
        <f>IF(ValProdTot!AG39=0,0,(ValProdTot!AH39-ValProdTot!AG39)/ValProdTot!AG39*100)</f>
        <v>-8.05879371515459</v>
      </c>
      <c r="AI39">
        <f>IF(ValProdTot!AH39=0,0,(ValProdTot!AI39-ValProdTot!AH39)/ValProdTot!AH39*100)</f>
        <v>9.92282249173098</v>
      </c>
      <c r="AJ39">
        <f>IF(ValProdTot!AI39=0,0,(ValProdTot!AJ39-ValProdTot!AI39)/ValProdTot!AI39*100)</f>
        <v>-0.635239050484788</v>
      </c>
      <c r="AK39">
        <f>IF(ValProdTot!AJ39=0,0,(ValProdTot!AK39-ValProdTot!AJ39)/ValProdTot!AJ39*100)</f>
        <v>2.59084791386272</v>
      </c>
      <c r="AL39">
        <f>IF(ValProdTot!AK39=0,0,(ValProdTot!AL39-ValProdTot!AK39)/ValProdTot!AK39*100)</f>
        <v>-8.51098720892096</v>
      </c>
      <c r="AM39">
        <f>IF(ValProdTot!AL39=0,0,(ValProdTot!AM39-ValProdTot!AL39)/ValProdTot!AL39*100)</f>
        <v>4.92919878114357</v>
      </c>
      <c r="AN39">
        <f>IF(ValProdTot!AM39=0,0,(ValProdTot!AN39-ValProdTot!AM39)/ValProdTot!AM39*100)</f>
        <v>13.9050222070379</v>
      </c>
      <c r="AO39">
        <f>IF(ValProdTot!AN39=0,0,(ValProdTot!AO39-ValProdTot!AN39)/ValProdTot!AN39*100)</f>
        <v>14.3221355728854</v>
      </c>
      <c r="AP39">
        <f>IF(ValProdTot!AO39=0,0,(ValProdTot!AP39-ValProdTot!AO39)/ValProdTot!AO39*100)</f>
        <v>-4.13223140495868</v>
      </c>
      <c r="AQ39">
        <f>IF(ValProdTot!AP39=0,0,(ValProdTot!AQ39-ValProdTot!AP39)/ValProdTot!AP39*100)</f>
        <v>9.66064586754242</v>
      </c>
      <c r="AR39">
        <f>IF(ValProdTot!AQ39=0,0,(ValProdTot!AR39-ValProdTot!AQ39)/ValProdTot!AQ39*100)</f>
        <v>-7.97354629398553</v>
      </c>
      <c r="AS39">
        <f>IF(ValProdTot!AR39=0,0,(ValProdTot!AS39-ValProdTot!AR39)/ValProdTot!AR39*100)</f>
        <v>-0.0813559322033898</v>
      </c>
      <c r="AT39">
        <f>IF(ValProdTot!AS39=0,0,(ValProdTot!AT39-ValProdTot!AS39)/ValProdTot!AS39*100)</f>
        <v>0.122133260958068</v>
      </c>
      <c r="AU39">
        <f>IF(ValProdTot!AT39=0,0,(ValProdTot!AU39-ValProdTot!AT39)/ValProdTot!AT39*100)</f>
        <v>0.94876660341556</v>
      </c>
      <c r="AV39">
        <f>IF(ValProdTot!AU39=0,0,(ValProdTot!AV39-ValProdTot!AU39)/ValProdTot!AU39*100)</f>
        <v>-10.1369495166488</v>
      </c>
      <c r="AW39">
        <f>IF(ValProdTot!AV39=0,0,(ValProdTot!AW39-ValProdTot!AV39)/ValProdTot!AV39*100)</f>
        <v>-0.268937696100403</v>
      </c>
      <c r="AX39">
        <f>IF(ValProdTot!AW39=0,0,(ValProdTot!AX39-ValProdTot!AW39)/ValProdTot!AW39*100)</f>
        <v>-13.3183520599251</v>
      </c>
      <c r="AY39">
        <f>IF(ValProdTot!AX39=0,0,(ValProdTot!AY39-ValProdTot!AX39)/ValProdTot!AX39*100)</f>
        <v>-13.5845143449706</v>
      </c>
      <c r="AZ39">
        <f>IF(ValProdTot!AY39=0,0,(ValProdTot!AZ39-ValProdTot!AY39)/ValProdTot!AY39*100)</f>
        <v>-2.24</v>
      </c>
      <c r="BA39">
        <f>IF(ValProdTot!AZ39=0,0,(ValProdTot!BA39-ValProdTot!AZ39)/ValProdTot!AZ39*100)</f>
        <v>-3.55973813420622</v>
      </c>
      <c r="BB39">
        <f>IF(ValProdTot!BA39=0,0,(ValProdTot!BB39-ValProdTot!BA39)/ValProdTot!BA39*100)</f>
        <v>-6.80950360627917</v>
      </c>
      <c r="BC39">
        <f>IF(ValProdTot!BB39=0,0,(ValProdTot!BC39-ValProdTot!BB39)/ValProdTot!BB39*100)</f>
        <v>-4.87138629638061</v>
      </c>
    </row>
    <row r="40" spans="1:55">
      <c r="A40">
        <f>ValProdTot!A40</f>
        <v>1</v>
      </c>
      <c r="B40" t="str">
        <f>ValProdTot!B40</f>
        <v>Sierra Leone</v>
      </c>
      <c r="C40">
        <f>ValProdTot!C40</f>
        <v>197</v>
      </c>
      <c r="D40" t="str">
        <f>ValProdTot!D40</f>
        <v>Sierra Leone</v>
      </c>
      <c r="F40" s="16" t="s">
        <v>231</v>
      </c>
      <c r="H40">
        <f>IF(ValProdTot!G40=0,0,(ValProdTot!H40-ValProdTot!G40)/ValProdTot!G40*100)</f>
        <v>6.62102567607225</v>
      </c>
      <c r="I40">
        <f>IF(ValProdTot!H40=0,0,(ValProdTot!I40-ValProdTot!H40)/ValProdTot!H40*100)</f>
        <v>1.4870505197513</v>
      </c>
      <c r="J40">
        <f>IF(ValProdTot!I40=0,0,(ValProdTot!J40-ValProdTot!I40)/ValProdTot!I40*100)</f>
        <v>6.97225142755241</v>
      </c>
      <c r="K40">
        <f>IF(ValProdTot!J40=0,0,(ValProdTot!K40-ValProdTot!J40)/ValProdTot!J40*100)</f>
        <v>1.77054463870192</v>
      </c>
      <c r="L40">
        <f>IF(ValProdTot!K40=0,0,(ValProdTot!L40-ValProdTot!K40)/ValProdTot!K40*100)</f>
        <v>5.62225285975593</v>
      </c>
      <c r="M40">
        <f>IF(ValProdTot!L40=0,0,(ValProdTot!M40-ValProdTot!L40)/ValProdTot!L40*100)</f>
        <v>-0.639403955322497</v>
      </c>
      <c r="N40">
        <f>IF(ValProdTot!M40=0,0,(ValProdTot!N40-ValProdTot!M40)/ValProdTot!M40*100)</f>
        <v>1.06949611092323</v>
      </c>
      <c r="O40">
        <f>IF(ValProdTot!N40=0,0,(ValProdTot!O40-ValProdTot!N40)/ValProdTot!N40*100)</f>
        <v>8.24343584810355</v>
      </c>
      <c r="P40">
        <f>IF(ValProdTot!O40=0,0,(ValProdTot!P40-ValProdTot!O40)/ValProdTot!O40*100)</f>
        <v>-3.45441521345623</v>
      </c>
      <c r="Q40">
        <f>IF(ValProdTot!P40=0,0,(ValProdTot!Q40-ValProdTot!P40)/ValProdTot!P40*100)</f>
        <v>0.680998839346463</v>
      </c>
      <c r="R40">
        <f>IF(ValProdTot!Q40=0,0,(ValProdTot!R40-ValProdTot!Q40)/ValProdTot!Q40*100)</f>
        <v>0.795648092371013</v>
      </c>
      <c r="S40">
        <f>IF(ValProdTot!R40=0,0,(ValProdTot!S40-ValProdTot!R40)/ValProdTot!R40*100)</f>
        <v>0.840636954655357</v>
      </c>
      <c r="T40">
        <f>IF(ValProdTot!S40=0,0,(ValProdTot!T40-ValProdTot!S40)/ValProdTot!S40*100)</f>
        <v>0.806854351056853</v>
      </c>
      <c r="U40">
        <f>IF(ValProdTot!T40=0,0,(ValProdTot!U40-ValProdTot!T40)/ValProdTot!T40*100)</f>
        <v>7.11881199937926</v>
      </c>
      <c r="V40">
        <f>IF(ValProdTot!U40=0,0,(ValProdTot!V40-ValProdTot!U40)/ValProdTot!U40*100)</f>
        <v>0.120912246683271</v>
      </c>
      <c r="W40">
        <f>IF(ValProdTot!V40=0,0,(ValProdTot!W40-ValProdTot!V40)/ValProdTot!V40*100)</f>
        <v>3.32941909775942</v>
      </c>
      <c r="X40">
        <f>IF(ValProdTot!W40=0,0,(ValProdTot!X40-ValProdTot!W40)/ValProdTot!W40*100)</f>
        <v>1.20133463673159</v>
      </c>
      <c r="Y40">
        <f>IF(ValProdTot!X40=0,0,(ValProdTot!Y40-ValProdTot!X40)/ValProdTot!X40*100)</f>
        <v>-5.10087866353733</v>
      </c>
      <c r="Z40">
        <f>IF(ValProdTot!Y40=0,0,(ValProdTot!Z40-ValProdTot!Y40)/ValProdTot!Y40*100)</f>
        <v>1.22283942135945</v>
      </c>
      <c r="AA40">
        <f>IF(ValProdTot!Z40=0,0,(ValProdTot!AA40-ValProdTot!Z40)/ValProdTot!Z40*100)</f>
        <v>0.967616831491177</v>
      </c>
      <c r="AB40">
        <f>IF(ValProdTot!AA40=0,0,(ValProdTot!AB40-ValProdTot!AA40)/ValProdTot!AA40*100)</f>
        <v>5.99150028945109</v>
      </c>
      <c r="AC40">
        <f>IF(ValProdTot!AB40=0,0,(ValProdTot!AC40-ValProdTot!AB40)/ValProdTot!AB40*100)</f>
        <v>-2.25046010959798</v>
      </c>
      <c r="AD40">
        <f>IF(ValProdTot!AC40=0,0,(ValProdTot!AD40-ValProdTot!AC40)/ValProdTot!AC40*100)</f>
        <v>4.86194048624701</v>
      </c>
      <c r="AE40">
        <f>IF(ValProdTot!AD40=0,0,(ValProdTot!AE40-ValProdTot!AD40)/ValProdTot!AD40*100)</f>
        <v>-1.09119743829974</v>
      </c>
      <c r="AF40">
        <f>IF(ValProdTot!AE40=0,0,(ValProdTot!AF40-ValProdTot!AE40)/ValProdTot!AE40*100)</f>
        <v>8.3058013715768</v>
      </c>
      <c r="AG40">
        <f>IF(ValProdTot!AF40=0,0,(ValProdTot!AG40-ValProdTot!AF40)/ValProdTot!AF40*100)</f>
        <v>-2.13132106073357</v>
      </c>
      <c r="AH40">
        <f>IF(ValProdTot!AG40=0,0,(ValProdTot!AH40-ValProdTot!AG40)/ValProdTot!AG40*100)</f>
        <v>2.78497721338485</v>
      </c>
      <c r="AI40">
        <f>IF(ValProdTot!AH40=0,0,(ValProdTot!AI40-ValProdTot!AH40)/ValProdTot!AH40*100)</f>
        <v>2.83090940621207</v>
      </c>
      <c r="AJ40">
        <f>IF(ValProdTot!AI40=0,0,(ValProdTot!AJ40-ValProdTot!AI40)/ValProdTot!AI40*100)</f>
        <v>-1.7616306364204</v>
      </c>
      <c r="AK40">
        <f>IF(ValProdTot!AJ40=0,0,(ValProdTot!AK40-ValProdTot!AJ40)/ValProdTot!AJ40*100)</f>
        <v>0.433342303302495</v>
      </c>
      <c r="AL40">
        <f>IF(ValProdTot!AK40=0,0,(ValProdTot!AL40-ValProdTot!AK40)/ValProdTot!AK40*100)</f>
        <v>-6.04592826653362</v>
      </c>
      <c r="AM40">
        <f>IF(ValProdTot!AL40=0,0,(ValProdTot!AM40-ValProdTot!AL40)/ValProdTot!AL40*100)</f>
        <v>-0.950926957107491</v>
      </c>
      <c r="AN40">
        <f>IF(ValProdTot!AM40=0,0,(ValProdTot!AN40-ValProdTot!AM40)/ValProdTot!AM40*100)</f>
        <v>4.4843171760244</v>
      </c>
      <c r="AO40">
        <f>IF(ValProdTot!AN40=0,0,(ValProdTot!AO40-ValProdTot!AN40)/ValProdTot!AN40*100)</f>
        <v>-6.40654694032687</v>
      </c>
      <c r="AP40">
        <f>IF(ValProdTot!AO40=0,0,(ValProdTot!AP40-ValProdTot!AO40)/ValProdTot!AO40*100)</f>
        <v>9.62890015254156</v>
      </c>
      <c r="AQ40">
        <f>IF(ValProdTot!AP40=0,0,(ValProdTot!AQ40-ValProdTot!AP40)/ValProdTot!AP40*100)</f>
        <v>5.44743568372507</v>
      </c>
      <c r="AR40">
        <f>IF(ValProdTot!AQ40=0,0,(ValProdTot!AR40-ValProdTot!AQ40)/ValProdTot!AQ40*100)</f>
        <v>-10.8488836487308</v>
      </c>
      <c r="AS40">
        <f>IF(ValProdTot!AR40=0,0,(ValProdTot!AS40-ValProdTot!AR40)/ValProdTot!AR40*100)</f>
        <v>-12.6631284709823</v>
      </c>
      <c r="AT40">
        <f>IF(ValProdTot!AS40=0,0,(ValProdTot!AT40-ValProdTot!AS40)/ValProdTot!AS40*100)</f>
        <v>-8.73199164192236</v>
      </c>
      <c r="AU40">
        <f>IF(ValProdTot!AT40=0,0,(ValProdTot!AU40-ValProdTot!AT40)/ValProdTot!AT40*100)</f>
        <v>17.2319185814788</v>
      </c>
      <c r="AV40">
        <f>IF(ValProdTot!AU40=0,0,(ValProdTot!AV40-ValProdTot!AU40)/ValProdTot!AU40*100)</f>
        <v>12.0247526579062</v>
      </c>
      <c r="AW40">
        <f>IF(ValProdTot!AV40=0,0,(ValProdTot!AW40-ValProdTot!AV40)/ValProdTot!AV40*100)</f>
        <v>9.3142144638404</v>
      </c>
      <c r="AX40">
        <f>IF(ValProdTot!AW40=0,0,(ValProdTot!AX40-ValProdTot!AW40)/ValProdTot!AW40*100)</f>
        <v>12.8771916987158</v>
      </c>
      <c r="AY40">
        <f>IF(ValProdTot!AX40=0,0,(ValProdTot!AY40-ValProdTot!AX40)/ValProdTot!AX40*100)</f>
        <v>14.8892723338132</v>
      </c>
      <c r="AZ40">
        <f>IF(ValProdTot!AY40=0,0,(ValProdTot!AZ40-ValProdTot!AY40)/ValProdTot!AY40*100)</f>
        <v>19.2961231510662</v>
      </c>
      <c r="BA40">
        <f>IF(ValProdTot!AZ40=0,0,(ValProdTot!BA40-ValProdTot!AZ40)/ValProdTot!AZ40*100)</f>
        <v>-22.1760837781404</v>
      </c>
      <c r="BB40">
        <f>IF(ValProdTot!BA40=0,0,(ValProdTot!BB40-ValProdTot!BA40)/ValProdTot!BA40*100)</f>
        <v>7.92527500813316</v>
      </c>
      <c r="BC40">
        <f>IF(ValProdTot!BB40=0,0,(ValProdTot!BC40-ValProdTot!BB40)/ValProdTot!BB40*100)</f>
        <v>4.60370171007412</v>
      </c>
    </row>
    <row r="41" spans="1:55">
      <c r="A41">
        <f>ValProdTot!A41</f>
        <v>2</v>
      </c>
      <c r="B41" t="str">
        <f>ValProdTot!B41</f>
        <v>Somalia</v>
      </c>
      <c r="C41">
        <f>ValProdTot!C41</f>
        <v>201</v>
      </c>
      <c r="D41" t="str">
        <f>ValProdTot!D41</f>
        <v>Somalia</v>
      </c>
      <c r="F41" s="16" t="s">
        <v>231</v>
      </c>
      <c r="H41">
        <f>IF(ValProdTot!G41=0,0,(ValProdTot!H41-ValProdTot!G41)/ValProdTot!G41*100)</f>
        <v>3.50460669525177</v>
      </c>
      <c r="I41">
        <f>IF(ValProdTot!H41=0,0,(ValProdTot!I41-ValProdTot!H41)/ValProdTot!H41*100)</f>
        <v>5.2997307904382</v>
      </c>
      <c r="J41">
        <f>IF(ValProdTot!I41=0,0,(ValProdTot!J41-ValProdTot!I41)/ValProdTot!I41*100)</f>
        <v>3.87297566360778</v>
      </c>
      <c r="K41">
        <f>IF(ValProdTot!J41=0,0,(ValProdTot!K41-ValProdTot!J41)/ValProdTot!J41*100)</f>
        <v>3.17356575704163</v>
      </c>
      <c r="L41">
        <f>IF(ValProdTot!K41=0,0,(ValProdTot!L41-ValProdTot!K41)/ValProdTot!K41*100)</f>
        <v>3.83185811203098</v>
      </c>
      <c r="M41">
        <f>IF(ValProdTot!L41=0,0,(ValProdTot!M41-ValProdTot!L41)/ValProdTot!L41*100)</f>
        <v>4.34294458352664</v>
      </c>
      <c r="N41">
        <f>IF(ValProdTot!M41=0,0,(ValProdTot!N41-ValProdTot!M41)/ValProdTot!M41*100)</f>
        <v>4.73987813652021</v>
      </c>
      <c r="O41">
        <f>IF(ValProdTot!N41=0,0,(ValProdTot!O41-ValProdTot!N41)/ValProdTot!N41*100)</f>
        <v>2.58329762024167</v>
      </c>
      <c r="P41">
        <f>IF(ValProdTot!O41=0,0,(ValProdTot!P41-ValProdTot!O41)/ValProdTot!O41*100)</f>
        <v>2.87615885340795</v>
      </c>
      <c r="Q41">
        <f>IF(ValProdTot!P41=0,0,(ValProdTot!Q41-ValProdTot!P41)/ValProdTot!P41*100)</f>
        <v>-0.694665114006296</v>
      </c>
      <c r="R41">
        <f>IF(ValProdTot!Q41=0,0,(ValProdTot!R41-ValProdTot!Q41)/ValProdTot!Q41*100)</f>
        <v>6.27551558027372</v>
      </c>
      <c r="S41">
        <f>IF(ValProdTot!R41=0,0,(ValProdTot!S41-ValProdTot!R41)/ValProdTot!R41*100)</f>
        <v>-4.8493994534863</v>
      </c>
      <c r="T41">
        <f>IF(ValProdTot!S41=0,0,(ValProdTot!T41-ValProdTot!S41)/ValProdTot!S41*100)</f>
        <v>-4.43872541755854</v>
      </c>
      <c r="U41">
        <f>IF(ValProdTot!T41=0,0,(ValProdTot!U41-ValProdTot!T41)/ValProdTot!T41*100)</f>
        <v>9.62293578073432</v>
      </c>
      <c r="V41">
        <f>IF(ValProdTot!U41=0,0,(ValProdTot!V41-ValProdTot!U41)/ValProdTot!U41*100)</f>
        <v>1.31540882712878</v>
      </c>
      <c r="W41">
        <f>IF(ValProdTot!V41=0,0,(ValProdTot!W41-ValProdTot!V41)/ValProdTot!V41*100)</f>
        <v>5.55055643377965</v>
      </c>
      <c r="X41">
        <f>IF(ValProdTot!W41=0,0,(ValProdTot!X41-ValProdTot!W41)/ValProdTot!W41*100)</f>
        <v>4.21405390090774</v>
      </c>
      <c r="Y41">
        <f>IF(ValProdTot!X41=0,0,(ValProdTot!Y41-ValProdTot!X41)/ValProdTot!X41*100)</f>
        <v>1.69898738779461</v>
      </c>
      <c r="Z41">
        <f>IF(ValProdTot!Y41=0,0,(ValProdTot!Z41-ValProdTot!Y41)/ValProdTot!Y41*100)</f>
        <v>4.42160931312634</v>
      </c>
      <c r="AA41">
        <f>IF(ValProdTot!Z41=0,0,(ValProdTot!AA41-ValProdTot!Z41)/ValProdTot!Z41*100)</f>
        <v>3.44246873216847</v>
      </c>
      <c r="AB41">
        <f>IF(ValProdTot!AA41=0,0,(ValProdTot!AB41-ValProdTot!AA41)/ValProdTot!AA41*100)</f>
        <v>4.03643969753351</v>
      </c>
      <c r="AC41">
        <f>IF(ValProdTot!AB41=0,0,(ValProdTot!AC41-ValProdTot!AB41)/ValProdTot!AB41*100)</f>
        <v>-3.91974222818996</v>
      </c>
      <c r="AD41">
        <f>IF(ValProdTot!AC41=0,0,(ValProdTot!AD41-ValProdTot!AC41)/ValProdTot!AC41*100)</f>
        <v>-0.720088116830867</v>
      </c>
      <c r="AE41">
        <f>IF(ValProdTot!AD41=0,0,(ValProdTot!AE41-ValProdTot!AD41)/ValProdTot!AD41*100)</f>
        <v>7.12932033642532</v>
      </c>
      <c r="AF41">
        <f>IF(ValProdTot!AE41=0,0,(ValProdTot!AF41-ValProdTot!AE41)/ValProdTot!AE41*100)</f>
        <v>-0.633640512605849</v>
      </c>
      <c r="AG41">
        <f>IF(ValProdTot!AF41=0,0,(ValProdTot!AG41-ValProdTot!AF41)/ValProdTot!AF41*100)</f>
        <v>6.83688431701015</v>
      </c>
      <c r="AH41">
        <f>IF(ValProdTot!AG41=0,0,(ValProdTot!AH41-ValProdTot!AG41)/ValProdTot!AG41*100)</f>
        <v>3.51988301621604</v>
      </c>
      <c r="AI41">
        <f>IF(ValProdTot!AH41=0,0,(ValProdTot!AI41-ValProdTot!AH41)/ValProdTot!AH41*100)</f>
        <v>0.868217608203406</v>
      </c>
      <c r="AJ41">
        <f>IF(ValProdTot!AI41=0,0,(ValProdTot!AJ41-ValProdTot!AI41)/ValProdTot!AI41*100)</f>
        <v>-7.25528904328201</v>
      </c>
      <c r="AK41">
        <f>IF(ValProdTot!AJ41=0,0,(ValProdTot!AK41-ValProdTot!AJ41)/ValProdTot!AJ41*100)</f>
        <v>-18.0842473405017</v>
      </c>
      <c r="AL41">
        <f>IF(ValProdTot!AK41=0,0,(ValProdTot!AL41-ValProdTot!AK41)/ValProdTot!AK41*100)</f>
        <v>-10.7458789619122</v>
      </c>
      <c r="AM41">
        <f>IF(ValProdTot!AL41=0,0,(ValProdTot!AM41-ValProdTot!AL41)/ValProdTot!AL41*100)</f>
        <v>9.65266668221357</v>
      </c>
      <c r="AN41">
        <f>IF(ValProdTot!AM41=0,0,(ValProdTot!AN41-ValProdTot!AM41)/ValProdTot!AM41*100)</f>
        <v>13.8439341763193</v>
      </c>
      <c r="AO41">
        <f>IF(ValProdTot!AN41=0,0,(ValProdTot!AO41-ValProdTot!AN41)/ValProdTot!AN41*100)</f>
        <v>2.65101924916308</v>
      </c>
      <c r="AP41">
        <f>IF(ValProdTot!AO41=0,0,(ValProdTot!AP41-ValProdTot!AO41)/ValProdTot!AO41*100)</f>
        <v>2.51187107679384</v>
      </c>
      <c r="AQ41">
        <f>IF(ValProdTot!AP41=0,0,(ValProdTot!AQ41-ValProdTot!AP41)/ValProdTot!AP41*100)</f>
        <v>4.77360474867972</v>
      </c>
      <c r="AR41">
        <f>IF(ValProdTot!AQ41=0,0,(ValProdTot!AR41-ValProdTot!AQ41)/ValProdTot!AQ41*100)</f>
        <v>-1.65183951157819</v>
      </c>
      <c r="AS41">
        <f>IF(ValProdTot!AR41=0,0,(ValProdTot!AS41-ValProdTot!AR41)/ValProdTot!AR41*100)</f>
        <v>0.117843748837068</v>
      </c>
      <c r="AT41">
        <f>IF(ValProdTot!AS41=0,0,(ValProdTot!AT41-ValProdTot!AS41)/ValProdTot!AS41*100)</f>
        <v>1.9349056707673</v>
      </c>
      <c r="AU41">
        <f>IF(ValProdTot!AT41=0,0,(ValProdTot!AU41-ValProdTot!AT41)/ValProdTot!AT41*100)</f>
        <v>-2.35344325792393</v>
      </c>
      <c r="AV41">
        <f>IF(ValProdTot!AU41=0,0,(ValProdTot!AV41-ValProdTot!AU41)/ValProdTot!AU41*100)</f>
        <v>4.38182293460356</v>
      </c>
      <c r="AW41">
        <f>IF(ValProdTot!AV41=0,0,(ValProdTot!AW41-ValProdTot!AV41)/ValProdTot!AV41*100)</f>
        <v>0.770436032741378</v>
      </c>
      <c r="AX41">
        <f>IF(ValProdTot!AW41=0,0,(ValProdTot!AX41-ValProdTot!AW41)/ValProdTot!AW41*100)</f>
        <v>1.35368440153212</v>
      </c>
      <c r="AY41">
        <f>IF(ValProdTot!AX41=0,0,(ValProdTot!AY41-ValProdTot!AX41)/ValProdTot!AX41*100)</f>
        <v>3.02155389381587</v>
      </c>
      <c r="AZ41">
        <f>IF(ValProdTot!AY41=0,0,(ValProdTot!AZ41-ValProdTot!AY41)/ValProdTot!AY41*100)</f>
        <v>2.13612222603505</v>
      </c>
      <c r="BA41">
        <f>IF(ValProdTot!AZ41=0,0,(ValProdTot!BA41-ValProdTot!AZ41)/ValProdTot!AZ41*100)</f>
        <v>-1.50733818661995</v>
      </c>
      <c r="BB41">
        <f>IF(ValProdTot!BA41=0,0,(ValProdTot!BB41-ValProdTot!BA41)/ValProdTot!BA41*100)</f>
        <v>-3.28526363226679</v>
      </c>
      <c r="BC41">
        <f>IF(ValProdTot!BB41=0,0,(ValProdTot!BC41-ValProdTot!BB41)/ValProdTot!BB41*100)</f>
        <v>3.08136464594691</v>
      </c>
    </row>
    <row r="42" spans="1:55">
      <c r="A42">
        <f>ValProdTot!A42</f>
        <v>3</v>
      </c>
      <c r="B42" t="str">
        <f>ValProdTot!B42</f>
        <v>South Africa</v>
      </c>
      <c r="C42">
        <f>ValProdTot!C42</f>
        <v>202</v>
      </c>
      <c r="D42" t="str">
        <f>ValProdTot!D42</f>
        <v>South Africa</v>
      </c>
      <c r="F42" s="16" t="s">
        <v>231</v>
      </c>
      <c r="H42">
        <f>IF(ValProdTot!G42=0,0,(ValProdTot!H42-ValProdTot!G42)/ValProdTot!G42*100)</f>
        <v>1.07368212534867</v>
      </c>
      <c r="I42">
        <f>IF(ValProdTot!H42=0,0,(ValProdTot!I42-ValProdTot!H42)/ValProdTot!H42*100)</f>
        <v>5.34145858586985</v>
      </c>
      <c r="J42">
        <f>IF(ValProdTot!I42=0,0,(ValProdTot!J42-ValProdTot!I42)/ValProdTot!I42*100)</f>
        <v>-3.54464609505255</v>
      </c>
      <c r="K42">
        <f>IF(ValProdTot!J42=0,0,(ValProdTot!K42-ValProdTot!J42)/ValProdTot!J42*100)</f>
        <v>4.91693216396256</v>
      </c>
      <c r="L42">
        <f>IF(ValProdTot!K42=0,0,(ValProdTot!L42-ValProdTot!K42)/ValProdTot!K42*100)</f>
        <v>4.64113617650241</v>
      </c>
      <c r="M42">
        <f>IF(ValProdTot!L42=0,0,(ValProdTot!M42-ValProdTot!L42)/ValProdTot!L42*100)</f>
        <v>18.4143227072889</v>
      </c>
      <c r="N42">
        <f>IF(ValProdTot!M42=0,0,(ValProdTot!N42-ValProdTot!M42)/ValProdTot!M42*100)</f>
        <v>-10.9254992348461</v>
      </c>
      <c r="O42">
        <f>IF(ValProdTot!N42=0,0,(ValProdTot!O42-ValProdTot!N42)/ValProdTot!N42*100)</f>
        <v>5.47645164894319</v>
      </c>
      <c r="P42">
        <f>IF(ValProdTot!O42=0,0,(ValProdTot!P42-ValProdTot!O42)/ValProdTot!O42*100)</f>
        <v>-2.13619556737614</v>
      </c>
      <c r="Q42">
        <f>IF(ValProdTot!P42=0,0,(ValProdTot!Q42-ValProdTot!P42)/ValProdTot!P42*100)</f>
        <v>11.2150023155771</v>
      </c>
      <c r="R42">
        <f>IF(ValProdTot!Q42=0,0,(ValProdTot!R42-ValProdTot!Q42)/ValProdTot!Q42*100)</f>
        <v>6.94778185541569</v>
      </c>
      <c r="S42">
        <f>IF(ValProdTot!R42=0,0,(ValProdTot!S42-ValProdTot!R42)/ValProdTot!R42*100)</f>
        <v>-13.4779250510349</v>
      </c>
      <c r="T42">
        <f>IF(ValProdTot!S42=0,0,(ValProdTot!T42-ValProdTot!S42)/ValProdTot!S42*100)</f>
        <v>19.6502215655429</v>
      </c>
      <c r="U42">
        <f>IF(ValProdTot!T42=0,0,(ValProdTot!U42-ValProdTot!T42)/ValProdTot!T42*100)</f>
        <v>-2.50693117885778</v>
      </c>
      <c r="V42">
        <f>IF(ValProdTot!U42=0,0,(ValProdTot!V42-ValProdTot!U42)/ValProdTot!U42*100)</f>
        <v>-0.581880544480085</v>
      </c>
      <c r="W42">
        <f>IF(ValProdTot!V42=0,0,(ValProdTot!W42-ValProdTot!V42)/ValProdTot!V42*100)</f>
        <v>5.60382519818249</v>
      </c>
      <c r="X42">
        <f>IF(ValProdTot!W42=0,0,(ValProdTot!X42-ValProdTot!W42)/ValProdTot!W42*100)</f>
        <v>4.9920876584908</v>
      </c>
      <c r="Y42">
        <f>IF(ValProdTot!X42=0,0,(ValProdTot!Y42-ValProdTot!X42)/ValProdTot!X42*100)</f>
        <v>-0.962594838326376</v>
      </c>
      <c r="Z42">
        <f>IF(ValProdTot!Y42=0,0,(ValProdTot!Z42-ValProdTot!Y42)/ValProdTot!Y42*100)</f>
        <v>3.78934797096999</v>
      </c>
      <c r="AA42">
        <f>IF(ValProdTot!Z42=0,0,(ValProdTot!AA42-ValProdTot!Z42)/ValProdTot!Z42*100)</f>
        <v>8.74062817764247</v>
      </c>
      <c r="AB42">
        <f>IF(ValProdTot!AA42=0,0,(ValProdTot!AB42-ValProdTot!AA42)/ValProdTot!AA42*100)</f>
        <v>-7.5575020095906</v>
      </c>
      <c r="AC42">
        <f>IF(ValProdTot!AB42=0,0,(ValProdTot!AC42-ValProdTot!AB42)/ValProdTot!AB42*100)</f>
        <v>-11.4158117064582</v>
      </c>
      <c r="AD42">
        <f>IF(ValProdTot!AC42=0,0,(ValProdTot!AD42-ValProdTot!AC42)/ValProdTot!AC42*100)</f>
        <v>8.05915340667304</v>
      </c>
      <c r="AE42">
        <f>IF(ValProdTot!AD42=0,0,(ValProdTot!AE42-ValProdTot!AD42)/ValProdTot!AD42*100)</f>
        <v>5.36036186730889</v>
      </c>
      <c r="AF42">
        <f>IF(ValProdTot!AE42=0,0,(ValProdTot!AF42-ValProdTot!AE42)/ValProdTot!AE42*100)</f>
        <v>-1.314732318055</v>
      </c>
      <c r="AG42">
        <f>IF(ValProdTot!AF42=0,0,(ValProdTot!AG42-ValProdTot!AF42)/ValProdTot!AF42*100)</f>
        <v>4.97178580785042</v>
      </c>
      <c r="AH42">
        <f>IF(ValProdTot!AG42=0,0,(ValProdTot!AH42-ValProdTot!AG42)/ValProdTot!AG42*100)</f>
        <v>1.38581865437246</v>
      </c>
      <c r="AI42">
        <f>IF(ValProdTot!AH42=0,0,(ValProdTot!AI42-ValProdTot!AH42)/ValProdTot!AH42*100)</f>
        <v>5.48237198776167</v>
      </c>
      <c r="AJ42">
        <f>IF(ValProdTot!AI42=0,0,(ValProdTot!AJ42-ValProdTot!AI42)/ValProdTot!AI42*100)</f>
        <v>-1.0189487126035</v>
      </c>
      <c r="AK42">
        <f>IF(ValProdTot!AJ42=0,0,(ValProdTot!AK42-ValProdTot!AJ42)/ValProdTot!AJ42*100)</f>
        <v>1.67017049937343</v>
      </c>
      <c r="AL42">
        <f>IF(ValProdTot!AK42=0,0,(ValProdTot!AL42-ValProdTot!AK42)/ValProdTot!AK42*100)</f>
        <v>-13.8708646178039</v>
      </c>
      <c r="AM42">
        <f>IF(ValProdTot!AL42=0,0,(ValProdTot!AM42-ValProdTot!AL42)/ValProdTot!AL42*100)</f>
        <v>12.4420071372973</v>
      </c>
      <c r="AN42">
        <f>IF(ValProdTot!AM42=0,0,(ValProdTot!AN42-ValProdTot!AM42)/ValProdTot!AM42*100)</f>
        <v>5.40284056383041</v>
      </c>
      <c r="AO42">
        <f>IF(ValProdTot!AN42=0,0,(ValProdTot!AO42-ValProdTot!AN42)/ValProdTot!AN42*100)</f>
        <v>-12.6962207472107</v>
      </c>
      <c r="AP42">
        <f>IF(ValProdTot!AO42=0,0,(ValProdTot!AP42-ValProdTot!AO42)/ValProdTot!AO42*100)</f>
        <v>15.8409199177465</v>
      </c>
      <c r="AQ42">
        <f>IF(ValProdTot!AP42=0,0,(ValProdTot!AQ42-ValProdTot!AP42)/ValProdTot!AP42*100)</f>
        <v>1.71087035026965</v>
      </c>
      <c r="AR42">
        <f>IF(ValProdTot!AQ42=0,0,(ValProdTot!AR42-ValProdTot!AQ42)/ValProdTot!AQ42*100)</f>
        <v>-4.94652668535545</v>
      </c>
      <c r="AS42">
        <f>IF(ValProdTot!AR42=0,0,(ValProdTot!AS42-ValProdTot!AR42)/ValProdTot!AR42*100)</f>
        <v>5.9415029154279</v>
      </c>
      <c r="AT42">
        <f>IF(ValProdTot!AS42=0,0,(ValProdTot!AT42-ValProdTot!AS42)/ValProdTot!AS42*100)</f>
        <v>9.46982494287383</v>
      </c>
      <c r="AU42">
        <f>IF(ValProdTot!AT42=0,0,(ValProdTot!AU42-ValProdTot!AT42)/ValProdTot!AT42*100)</f>
        <v>-6.44546802755731</v>
      </c>
      <c r="AV42">
        <f>IF(ValProdTot!AU42=0,0,(ValProdTot!AV42-ValProdTot!AU42)/ValProdTot!AU42*100)</f>
        <v>6.903301202384</v>
      </c>
      <c r="AW42">
        <f>IF(ValProdTot!AV42=0,0,(ValProdTot!AW42-ValProdTot!AV42)/ValProdTot!AV42*100)</f>
        <v>-0.856551490160945</v>
      </c>
      <c r="AX42">
        <f>IF(ValProdTot!AW42=0,0,(ValProdTot!AX42-ValProdTot!AW42)/ValProdTot!AW42*100)</f>
        <v>2.53678927636705</v>
      </c>
      <c r="AY42">
        <f>IF(ValProdTot!AX42=0,0,(ValProdTot!AY42-ValProdTot!AX42)/ValProdTot!AX42*100)</f>
        <v>4.839072816949</v>
      </c>
      <c r="AZ42">
        <f>IF(ValProdTot!AY42=0,0,(ValProdTot!AZ42-ValProdTot!AY42)/ValProdTot!AY42*100)</f>
        <v>-2.91867119944821</v>
      </c>
      <c r="BA42">
        <f>IF(ValProdTot!AZ42=0,0,(ValProdTot!BA42-ValProdTot!AZ42)/ValProdTot!AZ42*100)</f>
        <v>0.81206806453371</v>
      </c>
      <c r="BB42">
        <f>IF(ValProdTot!BA42=0,0,(ValProdTot!BB42-ValProdTot!BA42)/ValProdTot!BA42*100)</f>
        <v>11.6792794110684</v>
      </c>
      <c r="BC42">
        <f>IF(ValProdTot!BB42=0,0,(ValProdTot!BC42-ValProdTot!BB42)/ValProdTot!BB42*100)</f>
        <v>-2.19945145017669</v>
      </c>
    </row>
    <row r="43" spans="1:55">
      <c r="A43">
        <f>ValProdTot!A43</f>
        <v>0</v>
      </c>
      <c r="B43" t="str">
        <f>ValProdTot!B43</f>
        <v>Western Sahara</v>
      </c>
      <c r="C43">
        <f>ValProdTot!C43</f>
        <v>205</v>
      </c>
      <c r="D43" t="str">
        <f>ValProdTot!D43</f>
        <v>Western Sahara</v>
      </c>
      <c r="F43" s="16" t="s">
        <v>231</v>
      </c>
      <c r="H43">
        <f>IF(ValProdTot!G43=0,0,(ValProdTot!H43-ValProdTot!G43)/ValProdTot!G43*100)</f>
        <v>-42.7979751495628</v>
      </c>
      <c r="I43">
        <f>IF(ValProdTot!H43=0,0,(ValProdTot!I43-ValProdTot!H43)/ValProdTot!H43*100)</f>
        <v>-1.93081255028158</v>
      </c>
      <c r="J43">
        <f>IF(ValProdTot!I43=0,0,(ValProdTot!J43-ValProdTot!I43)/ValProdTot!I43*100)</f>
        <v>1.72272354388843</v>
      </c>
      <c r="K43">
        <f>IF(ValProdTot!J43=0,0,(ValProdTot!K43-ValProdTot!J43)/ValProdTot!J43*100)</f>
        <v>-14.4354838709677</v>
      </c>
      <c r="L43">
        <f>IF(ValProdTot!K43=0,0,(ValProdTot!L43-ValProdTot!K43)/ValProdTot!K43*100)</f>
        <v>73.2327992459943</v>
      </c>
      <c r="M43">
        <f>IF(ValProdTot!L43=0,0,(ValProdTot!M43-ValProdTot!L43)/ValProdTot!L43*100)</f>
        <v>24.0478781284004</v>
      </c>
      <c r="N43">
        <f>IF(ValProdTot!M43=0,0,(ValProdTot!N43-ValProdTot!M43)/ValProdTot!M43*100)</f>
        <v>34.4736842105263</v>
      </c>
      <c r="O43">
        <f>IF(ValProdTot!N43=0,0,(ValProdTot!O43-ValProdTot!N43)/ValProdTot!N43*100)</f>
        <v>26.1578604044357</v>
      </c>
      <c r="P43">
        <f>IF(ValProdTot!O43=0,0,(ValProdTot!P43-ValProdTot!O43)/ValProdTot!O43*100)</f>
        <v>8.94519131334023</v>
      </c>
      <c r="Q43">
        <f>IF(ValProdTot!P43=0,0,(ValProdTot!Q43-ValProdTot!P43)/ValProdTot!P43*100)</f>
        <v>2.89511153298529</v>
      </c>
      <c r="R43">
        <f>IF(ValProdTot!Q43=0,0,(ValProdTot!R43-ValProdTot!Q43)/ValProdTot!Q43*100)</f>
        <v>6.6190036900369</v>
      </c>
      <c r="S43">
        <f>IF(ValProdTot!R43=0,0,(ValProdTot!S43-ValProdTot!R43)/ValProdTot!R43*100)</f>
        <v>-4.62902876919749</v>
      </c>
      <c r="T43">
        <f>IF(ValProdTot!S43=0,0,(ValProdTot!T43-ValProdTot!S43)/ValProdTot!S43*100)</f>
        <v>0</v>
      </c>
      <c r="U43">
        <f>IF(ValProdTot!T43=0,0,(ValProdTot!U43-ValProdTot!T43)/ValProdTot!T43*100)</f>
        <v>4.98979360399183</v>
      </c>
      <c r="V43">
        <f>IF(ValProdTot!U43=0,0,(ValProdTot!V43-ValProdTot!U43)/ValProdTot!U43*100)</f>
        <v>4.66623460790668</v>
      </c>
      <c r="W43">
        <f>IF(ValProdTot!V43=0,0,(ValProdTot!W43-ValProdTot!V43)/ValProdTot!V43*100)</f>
        <v>3.28173374613003</v>
      </c>
      <c r="X43">
        <f>IF(ValProdTot!W43=0,0,(ValProdTot!X43-ValProdTot!W43)/ValProdTot!W43*100)</f>
        <v>4.23661071143086</v>
      </c>
      <c r="Y43">
        <f>IF(ValProdTot!X43=0,0,(ValProdTot!Y43-ValProdTot!X43)/ValProdTot!X43*100)</f>
        <v>2.39647239263804</v>
      </c>
      <c r="Z43">
        <f>IF(ValProdTot!Y43=0,0,(ValProdTot!Z43-ValProdTot!Y43)/ValProdTot!Y43*100)</f>
        <v>0.318292454596518</v>
      </c>
      <c r="AA43">
        <f>IF(ValProdTot!Z43=0,0,(ValProdTot!AA43-ValProdTot!Z43)/ValProdTot!Z43*100)</f>
        <v>2.61291526689063</v>
      </c>
      <c r="AB43">
        <f>IF(ValProdTot!AA43=0,0,(ValProdTot!AB43-ValProdTot!AA43)/ValProdTot!AA43*100)</f>
        <v>0.0545652964714442</v>
      </c>
      <c r="AC43">
        <f>IF(ValProdTot!AB43=0,0,(ValProdTot!AC43-ValProdTot!AB43)/ValProdTot!AB43*100)</f>
        <v>2.54499181966915</v>
      </c>
      <c r="AD43">
        <f>IF(ValProdTot!AC43=0,0,(ValProdTot!AD43-ValProdTot!AC43)/ValProdTot!AC43*100)</f>
        <v>1.87909945045205</v>
      </c>
      <c r="AE43">
        <f>IF(ValProdTot!AD43=0,0,(ValProdTot!AE43-ValProdTot!AD43)/ValProdTot!AD43*100)</f>
        <v>2.29685053071168</v>
      </c>
      <c r="AF43">
        <f>IF(ValProdTot!AE43=0,0,(ValProdTot!AF43-ValProdTot!AE43)/ValProdTot!AE43*100)</f>
        <v>1.83704711685661</v>
      </c>
      <c r="AG43">
        <f>IF(ValProdTot!AF43=0,0,(ValProdTot!AG43-ValProdTot!AF43)/ValProdTot!AF43*100)</f>
        <v>1.72039418740605</v>
      </c>
      <c r="AH43">
        <f>IF(ValProdTot!AG43=0,0,(ValProdTot!AH43-ValProdTot!AG43)/ValProdTot!AG43*100)</f>
        <v>2.03612479474548</v>
      </c>
      <c r="AI43">
        <f>IF(ValProdTot!AH43=0,0,(ValProdTot!AI43-ValProdTot!AH43)/ValProdTot!AH43*100)</f>
        <v>1.46443514644351</v>
      </c>
      <c r="AJ43">
        <f>IF(ValProdTot!AI43=0,0,(ValProdTot!AJ43-ValProdTot!AI43)/ValProdTot!AI43*100)</f>
        <v>1.6812053925456</v>
      </c>
      <c r="AK43">
        <f>IF(ValProdTot!AJ43=0,0,(ValProdTot!AK43-ValProdTot!AJ43)/ValProdTot!AJ43*100)</f>
        <v>1.63781001403837</v>
      </c>
      <c r="AL43">
        <f>IF(ValProdTot!AK43=0,0,(ValProdTot!AL43-ValProdTot!AK43)/ValProdTot!AK43*100)</f>
        <v>1.05893186003683</v>
      </c>
      <c r="AM43">
        <f>IF(ValProdTot!AL43=0,0,(ValProdTot!AM43-ValProdTot!AL43)/ValProdTot!AL43*100)</f>
        <v>0.987091875474563</v>
      </c>
      <c r="AN43">
        <f>IF(ValProdTot!AM43=0,0,(ValProdTot!AN43-ValProdTot!AM43)/ValProdTot!AM43*100)</f>
        <v>2.34586466165414</v>
      </c>
      <c r="AO43">
        <f>IF(ValProdTot!AN43=0,0,(ValProdTot!AO43-ValProdTot!AN43)/ValProdTot!AN43*100)</f>
        <v>-0.0734645900675874</v>
      </c>
      <c r="AP43">
        <f>IF(ValProdTot!AO43=0,0,(ValProdTot!AP43-ValProdTot!AO43)/ValProdTot!AO43*100)</f>
        <v>2.79370680782238</v>
      </c>
      <c r="AQ43">
        <f>IF(ValProdTot!AP43=0,0,(ValProdTot!AQ43-ValProdTot!AP43)/ValProdTot!AP43*100)</f>
        <v>-0.44342726362466</v>
      </c>
      <c r="AR43">
        <f>IF(ValProdTot!AQ43=0,0,(ValProdTot!AR43-ValProdTot!AQ43)/ValProdTot!AQ43*100)</f>
        <v>2.34195402298851</v>
      </c>
      <c r="AS43">
        <f>IF(ValProdTot!AR43=0,0,(ValProdTot!AS43-ValProdTot!AR43)/ValProdTot!AR43*100)</f>
        <v>0.0140390284992279</v>
      </c>
      <c r="AT43">
        <f>IF(ValProdTot!AS43=0,0,(ValProdTot!AT43-ValProdTot!AS43)/ValProdTot!AS43*100)</f>
        <v>0.224592925322852</v>
      </c>
      <c r="AU43">
        <f>IF(ValProdTot!AT43=0,0,(ValProdTot!AU43-ValProdTot!AT43)/ValProdTot!AT43*100)</f>
        <v>0.322128851540616</v>
      </c>
      <c r="AV43">
        <f>IF(ValProdTot!AU43=0,0,(ValProdTot!AV43-ValProdTot!AU43)/ValProdTot!AU43*100)</f>
        <v>-0.0139606310205221</v>
      </c>
      <c r="AW43">
        <f>IF(ValProdTot!AV43=0,0,(ValProdTot!AW43-ValProdTot!AV43)/ValProdTot!AV43*100)</f>
        <v>4.18877408545099</v>
      </c>
      <c r="AX43">
        <f>IF(ValProdTot!AW43=0,0,(ValProdTot!AX43-ValProdTot!AW43)/ValProdTot!AW43*100)</f>
        <v>0.241222192441705</v>
      </c>
      <c r="AY43">
        <f>IF(ValProdTot!AX43=0,0,(ValProdTot!AY43-ValProdTot!AX43)/ValProdTot!AX43*100)</f>
        <v>-0.427807486631016</v>
      </c>
      <c r="AZ43">
        <f>IF(ValProdTot!AY43=0,0,(ValProdTot!AZ43-ValProdTot!AY43)/ValProdTot!AY43*100)</f>
        <v>-3.71911922663802</v>
      </c>
      <c r="BA43">
        <f>IF(ValProdTot!AZ43=0,0,(ValProdTot!BA43-ValProdTot!AZ43)/ValProdTot!AZ43*100)</f>
        <v>1.52001115604518</v>
      </c>
      <c r="BB43">
        <f>IF(ValProdTot!BA43=0,0,(ValProdTot!BB43-ValProdTot!BA43)/ValProdTot!BA43*100)</f>
        <v>-0.412087912087912</v>
      </c>
      <c r="BC43">
        <f>IF(ValProdTot!BB43=0,0,(ValProdTot!BC43-ValProdTot!BB43)/ValProdTot!BB43*100)</f>
        <v>-0.648275862068965</v>
      </c>
    </row>
    <row r="44" spans="1:55">
      <c r="A44">
        <f>ValProdTot!A44</f>
        <v>2</v>
      </c>
      <c r="B44" t="str">
        <f>ValProdTot!B44</f>
        <v>Sudan</v>
      </c>
      <c r="C44">
        <f>ValProdTot!C44</f>
        <v>206</v>
      </c>
      <c r="D44" t="str">
        <f>ValProdTot!D44</f>
        <v>Sudan</v>
      </c>
      <c r="F44" s="16" t="s">
        <v>231</v>
      </c>
      <c r="H44">
        <f>IF(ValProdTot!G44=0,0,(ValProdTot!H44-ValProdTot!G44)/ValProdTot!G44*100)</f>
        <v>7.89586612671869</v>
      </c>
      <c r="I44">
        <f>IF(ValProdTot!H44=0,0,(ValProdTot!I44-ValProdTot!H44)/ValProdTot!H44*100)</f>
        <v>1.54699449828817</v>
      </c>
      <c r="J44">
        <f>IF(ValProdTot!I44=0,0,(ValProdTot!J44-ValProdTot!I44)/ValProdTot!I44*100)</f>
        <v>-6.74721106190367</v>
      </c>
      <c r="K44">
        <f>IF(ValProdTot!J44=0,0,(ValProdTot!K44-ValProdTot!J44)/ValProdTot!J44*100)</f>
        <v>3.71928271971846</v>
      </c>
      <c r="L44">
        <f>IF(ValProdTot!K44=0,0,(ValProdTot!L44-ValProdTot!K44)/ValProdTot!K44*100)</f>
        <v>1.39271744436804</v>
      </c>
      <c r="M44">
        <f>IF(ValProdTot!L44=0,0,(ValProdTot!M44-ValProdTot!L44)/ValProdTot!L44*100)</f>
        <v>14.375052648548</v>
      </c>
      <c r="N44">
        <f>IF(ValProdTot!M44=0,0,(ValProdTot!N44-ValProdTot!M44)/ValProdTot!M44*100)</f>
        <v>-7.06976486831347</v>
      </c>
      <c r="O44">
        <f>IF(ValProdTot!N44=0,0,(ValProdTot!O44-ValProdTot!N44)/ValProdTot!N44*100)</f>
        <v>11.1168416745887</v>
      </c>
      <c r="P44">
        <f>IF(ValProdTot!O44=0,0,(ValProdTot!P44-ValProdTot!O44)/ValProdTot!O44*100)</f>
        <v>4.14825628125421</v>
      </c>
      <c r="Q44">
        <f>IF(ValProdTot!P44=0,0,(ValProdTot!Q44-ValProdTot!P44)/ValProdTot!P44*100)</f>
        <v>3.42751383228279</v>
      </c>
      <c r="R44">
        <f>IF(ValProdTot!Q44=0,0,(ValProdTot!R44-ValProdTot!Q44)/ValProdTot!Q44*100)</f>
        <v>1.11185802635117</v>
      </c>
      <c r="S44">
        <f>IF(ValProdTot!R44=0,0,(ValProdTot!S44-ValProdTot!R44)/ValProdTot!R44*100)</f>
        <v>-0.00814418870583855</v>
      </c>
      <c r="T44">
        <f>IF(ValProdTot!S44=0,0,(ValProdTot!T44-ValProdTot!S44)/ValProdTot!S44*100)</f>
        <v>12.7838273158391</v>
      </c>
      <c r="U44">
        <f>IF(ValProdTot!T44=0,0,(ValProdTot!U44-ValProdTot!T44)/ValProdTot!T44*100)</f>
        <v>0.610745165106054</v>
      </c>
      <c r="V44">
        <f>IF(ValProdTot!U44=0,0,(ValProdTot!V44-ValProdTot!U44)/ValProdTot!U44*100)</f>
        <v>-2.18820688618658</v>
      </c>
      <c r="W44">
        <f>IF(ValProdTot!V44=0,0,(ValProdTot!W44-ValProdTot!V44)/ValProdTot!V44*100)</f>
        <v>8.75865293519123</v>
      </c>
      <c r="X44">
        <f>IF(ValProdTot!W44=0,0,(ValProdTot!X44-ValProdTot!W44)/ValProdTot!W44*100)</f>
        <v>3.56948893755591</v>
      </c>
      <c r="Y44">
        <f>IF(ValProdTot!X44=0,0,(ValProdTot!Y44-ValProdTot!X44)/ValProdTot!X44*100)</f>
        <v>-4.19990464371291</v>
      </c>
      <c r="Z44">
        <f>IF(ValProdTot!Y44=0,0,(ValProdTot!Z44-ValProdTot!Y44)/ValProdTot!Y44*100)</f>
        <v>5.60395149180196</v>
      </c>
      <c r="AA44">
        <f>IF(ValProdTot!Z44=0,0,(ValProdTot!AA44-ValProdTot!Z44)/ValProdTot!Z44*100)</f>
        <v>11.1386451550669</v>
      </c>
      <c r="AB44">
        <f>IF(ValProdTot!AA44=0,0,(ValProdTot!AB44-ValProdTot!AA44)/ValProdTot!AA44*100)</f>
        <v>-9.28463551606982</v>
      </c>
      <c r="AC44">
        <f>IF(ValProdTot!AB44=0,0,(ValProdTot!AC44-ValProdTot!AB44)/ValProdTot!AB44*100)</f>
        <v>5.21978093599884</v>
      </c>
      <c r="AD44">
        <f>IF(ValProdTot!AC44=0,0,(ValProdTot!AD44-ValProdTot!AC44)/ValProdTot!AC44*100)</f>
        <v>-8.66911810798483</v>
      </c>
      <c r="AE44">
        <f>IF(ValProdTot!AD44=0,0,(ValProdTot!AE44-ValProdTot!AD44)/ValProdTot!AD44*100)</f>
        <v>17.6500797046641</v>
      </c>
      <c r="AF44">
        <f>IF(ValProdTot!AE44=0,0,(ValProdTot!AF44-ValProdTot!AE44)/ValProdTot!AE44*100)</f>
        <v>-3.45158044959899</v>
      </c>
      <c r="AG44">
        <f>IF(ValProdTot!AF44=0,0,(ValProdTot!AG44-ValProdTot!AF44)/ValProdTot!AF44*100)</f>
        <v>-6.50168234048814</v>
      </c>
      <c r="AH44">
        <f>IF(ValProdTot!AG44=0,0,(ValProdTot!AH44-ValProdTot!AG44)/ValProdTot!AG44*100)</f>
        <v>13.7315932345917</v>
      </c>
      <c r="AI44">
        <f>IF(ValProdTot!AH44=0,0,(ValProdTot!AI44-ValProdTot!AH44)/ValProdTot!AH44*100)</f>
        <v>-12.0914723671329</v>
      </c>
      <c r="AJ44">
        <f>IF(ValProdTot!AI44=0,0,(ValProdTot!AJ44-ValProdTot!AI44)/ValProdTot!AI44*100)</f>
        <v>-1.25988597357438</v>
      </c>
      <c r="AK44">
        <f>IF(ValProdTot!AJ44=0,0,(ValProdTot!AK44-ValProdTot!AJ44)/ValProdTot!AJ44*100)</f>
        <v>18.4095864794435</v>
      </c>
      <c r="AL44">
        <f>IF(ValProdTot!AK44=0,0,(ValProdTot!AL44-ValProdTot!AK44)/ValProdTot!AK44*100)</f>
        <v>9.8405718147961</v>
      </c>
      <c r="AM44">
        <f>IF(ValProdTot!AL44=0,0,(ValProdTot!AM44-ValProdTot!AL44)/ValProdTot!AL44*100)</f>
        <v>-6.12825495654222</v>
      </c>
      <c r="AN44">
        <f>IF(ValProdTot!AM44=0,0,(ValProdTot!AN44-ValProdTot!AM44)/ValProdTot!AM44*100)</f>
        <v>16.2236258840823</v>
      </c>
      <c r="AO44">
        <f>IF(ValProdTot!AN44=0,0,(ValProdTot!AO44-ValProdTot!AN44)/ValProdTot!AN44*100)</f>
        <v>2.92615403916443</v>
      </c>
      <c r="AP44">
        <f>IF(ValProdTot!AO44=0,0,(ValProdTot!AP44-ValProdTot!AO44)/ValProdTot!AO44*100)</f>
        <v>9.29681942801968</v>
      </c>
      <c r="AQ44">
        <f>IF(ValProdTot!AP44=0,0,(ValProdTot!AQ44-ValProdTot!AP44)/ValProdTot!AP44*100)</f>
        <v>0.272078431207274</v>
      </c>
      <c r="AR44">
        <f>IF(ValProdTot!AQ44=0,0,(ValProdTot!AR44-ValProdTot!AQ44)/ValProdTot!AQ44*100)</f>
        <v>3.98232320211472</v>
      </c>
      <c r="AS44">
        <f>IF(ValProdTot!AR44=0,0,(ValProdTot!AS44-ValProdTot!AR44)/ValProdTot!AR44*100)</f>
        <v>0.460985459804701</v>
      </c>
      <c r="AT44">
        <f>IF(ValProdTot!AS44=0,0,(ValProdTot!AT44-ValProdTot!AS44)/ValProdTot!AS44*100)</f>
        <v>3.69304416818491</v>
      </c>
      <c r="AU44">
        <f>IF(ValProdTot!AT44=0,0,(ValProdTot!AU44-ValProdTot!AT44)/ValProdTot!AT44*100)</f>
        <v>10.8840817586241</v>
      </c>
      <c r="AV44">
        <f>IF(ValProdTot!AU44=0,0,(ValProdTot!AV44-ValProdTot!AU44)/ValProdTot!AU44*100)</f>
        <v>-0.0282103355078352</v>
      </c>
      <c r="AW44">
        <f>IF(ValProdTot!AV44=0,0,(ValProdTot!AW44-ValProdTot!AV44)/ValProdTot!AV44*100)</f>
        <v>8.00015616995869</v>
      </c>
      <c r="AX44">
        <f>IF(ValProdTot!AW44=0,0,(ValProdTot!AX44-ValProdTot!AW44)/ValProdTot!AW44*100)</f>
        <v>-3.75444353874531</v>
      </c>
      <c r="AY44">
        <f>IF(ValProdTot!AX44=0,0,(ValProdTot!AY44-ValProdTot!AX44)/ValProdTot!AX44*100)</f>
        <v>5.07254504615938</v>
      </c>
      <c r="AZ44">
        <f>IF(ValProdTot!AY44=0,0,(ValProdTot!AZ44-ValProdTot!AY44)/ValProdTot!AY44*100)</f>
        <v>-1.17913068002942</v>
      </c>
      <c r="BA44">
        <f>IF(ValProdTot!AZ44=0,0,(ValProdTot!BA44-ValProdTot!AZ44)/ValProdTot!AZ44*100)</f>
        <v>1.80539850776708</v>
      </c>
      <c r="BB44">
        <f>IF(ValProdTot!BA44=0,0,(ValProdTot!BB44-ValProdTot!BA44)/ValProdTot!BA44*100)</f>
        <v>-2.09374874794479</v>
      </c>
      <c r="BC44">
        <f>IF(ValProdTot!BB44=0,0,(ValProdTot!BC44-ValProdTot!BB44)/ValProdTot!BB44*100)</f>
        <v>2.18754356628169</v>
      </c>
    </row>
    <row r="45" spans="1:55">
      <c r="A45">
        <f>ValProdTot!A45</f>
        <v>3</v>
      </c>
      <c r="B45" t="str">
        <f>ValProdTot!B45</f>
        <v>Swaziland</v>
      </c>
      <c r="C45">
        <f>ValProdTot!C45</f>
        <v>209</v>
      </c>
      <c r="D45" t="str">
        <f>ValProdTot!D45</f>
        <v>Swaziland</v>
      </c>
      <c r="F45" s="16" t="s">
        <v>231</v>
      </c>
      <c r="H45">
        <f>IF(ValProdTot!G45=0,0,(ValProdTot!H45-ValProdTot!G45)/ValProdTot!G45*100)</f>
        <v>2.14340628363487</v>
      </c>
      <c r="I45">
        <f>IF(ValProdTot!H45=0,0,(ValProdTot!I45-ValProdTot!H45)/ValProdTot!H45*100)</f>
        <v>7.68721273307509</v>
      </c>
      <c r="J45">
        <f>IF(ValProdTot!I45=0,0,(ValProdTot!J45-ValProdTot!I45)/ValProdTot!I45*100)</f>
        <v>-3.80407432948763</v>
      </c>
      <c r="K45">
        <f>IF(ValProdTot!J45=0,0,(ValProdTot!K45-ValProdTot!J45)/ValProdTot!J45*100)</f>
        <v>-1.94140897465706</v>
      </c>
      <c r="L45">
        <f>IF(ValProdTot!K45=0,0,(ValProdTot!L45-ValProdTot!K45)/ValProdTot!K45*100)</f>
        <v>17.4036751630113</v>
      </c>
      <c r="M45">
        <f>IF(ValProdTot!L45=0,0,(ValProdTot!M45-ValProdTot!L45)/ValProdTot!L45*100)</f>
        <v>9.98687266484903</v>
      </c>
      <c r="N45">
        <f>IF(ValProdTot!M45=0,0,(ValProdTot!N45-ValProdTot!M45)/ValProdTot!M45*100)</f>
        <v>-4.08556738890929</v>
      </c>
      <c r="O45">
        <f>IF(ValProdTot!N45=0,0,(ValProdTot!O45-ValProdTot!N45)/ValProdTot!N45*100)</f>
        <v>3.1428480265467</v>
      </c>
      <c r="P45">
        <f>IF(ValProdTot!O45=0,0,(ValProdTot!P45-ValProdTot!O45)/ValProdTot!O45*100)</f>
        <v>13.8402524283858</v>
      </c>
      <c r="Q45">
        <f>IF(ValProdTot!P45=0,0,(ValProdTot!Q45-ValProdTot!P45)/ValProdTot!P45*100)</f>
        <v>1.72758152173913</v>
      </c>
      <c r="R45">
        <f>IF(ValProdTot!Q45=0,0,(ValProdTot!R45-ValProdTot!Q45)/ValProdTot!Q45*100)</f>
        <v>8.9005829988714</v>
      </c>
      <c r="S45">
        <f>IF(ValProdTot!R45=0,0,(ValProdTot!S45-ValProdTot!R45)/ValProdTot!R45*100)</f>
        <v>-2.33947176383293</v>
      </c>
      <c r="T45">
        <f>IF(ValProdTot!S45=0,0,(ValProdTot!T45-ValProdTot!S45)/ValProdTot!S45*100)</f>
        <v>9.2511428140855</v>
      </c>
      <c r="U45">
        <f>IF(ValProdTot!T45=0,0,(ValProdTot!U45-ValProdTot!T45)/ValProdTot!T45*100)</f>
        <v>2.58292190885631</v>
      </c>
      <c r="V45">
        <f>IF(ValProdTot!U45=0,0,(ValProdTot!V45-ValProdTot!U45)/ValProdTot!U45*100)</f>
        <v>2.37333527562849</v>
      </c>
      <c r="W45">
        <f>IF(ValProdTot!V45=0,0,(ValProdTot!W45-ValProdTot!V45)/ValProdTot!V45*100)</f>
        <v>-5.64692232334897</v>
      </c>
      <c r="X45">
        <f>IF(ValProdTot!W45=0,0,(ValProdTot!X45-ValProdTot!W45)/ValProdTot!W45*100)</f>
        <v>14.9082661933515</v>
      </c>
      <c r="Y45">
        <f>IF(ValProdTot!X45=0,0,(ValProdTot!Y45-ValProdTot!X45)/ValProdTot!X45*100)</f>
        <v>-2.5905715713543</v>
      </c>
      <c r="Z45">
        <f>IF(ValProdTot!Y45=0,0,(ValProdTot!Z45-ValProdTot!Y45)/ValProdTot!Y45*100)</f>
        <v>14.1399484896694</v>
      </c>
      <c r="AA45">
        <f>IF(ValProdTot!Z45=0,0,(ValProdTot!AA45-ValProdTot!Z45)/ValProdTot!Z45*100)</f>
        <v>6.34531479135737</v>
      </c>
      <c r="AB45">
        <f>IF(ValProdTot!AA45=0,0,(ValProdTot!AB45-ValProdTot!AA45)/ValProdTot!AA45*100)</f>
        <v>-2.32418147741779</v>
      </c>
      <c r="AC45">
        <f>IF(ValProdTot!AB45=0,0,(ValProdTot!AC45-ValProdTot!AB45)/ValProdTot!AB45*100)</f>
        <v>-0.213734051899348</v>
      </c>
      <c r="AD45">
        <f>IF(ValProdTot!AC45=0,0,(ValProdTot!AD45-ValProdTot!AC45)/ValProdTot!AC45*100)</f>
        <v>7.47787998247919</v>
      </c>
      <c r="AE45">
        <f>IF(ValProdTot!AD45=0,0,(ValProdTot!AE45-ValProdTot!AD45)/ValProdTot!AD45*100)</f>
        <v>2.06339761667998</v>
      </c>
      <c r="AF45">
        <f>IF(ValProdTot!AE45=0,0,(ValProdTot!AF45-ValProdTot!AE45)/ValProdTot!AE45*100)</f>
        <v>8.08752770179887</v>
      </c>
      <c r="AG45">
        <f>IF(ValProdTot!AF45=0,0,(ValProdTot!AG45-ValProdTot!AF45)/ValProdTot!AF45*100)</f>
        <v>-2.3480821163771</v>
      </c>
      <c r="AH45">
        <f>IF(ValProdTot!AG45=0,0,(ValProdTot!AH45-ValProdTot!AG45)/ValProdTot!AG45*100)</f>
        <v>-0.0155107383489765</v>
      </c>
      <c r="AI45">
        <f>IF(ValProdTot!AH45=0,0,(ValProdTot!AI45-ValProdTot!AH45)/ValProdTot!AH45*100)</f>
        <v>0.642849575469556</v>
      </c>
      <c r="AJ45">
        <f>IF(ValProdTot!AI45=0,0,(ValProdTot!AJ45-ValProdTot!AI45)/ValProdTot!AI45*100)</f>
        <v>2.30759687357843</v>
      </c>
      <c r="AK45">
        <f>IF(ValProdTot!AJ45=0,0,(ValProdTot!AK45-ValProdTot!AJ45)/ValProdTot!AJ45*100)</f>
        <v>2.72554560520929</v>
      </c>
      <c r="AL45">
        <f>IF(ValProdTot!AK45=0,0,(ValProdTot!AL45-ValProdTot!AK45)/ValProdTot!AK45*100)</f>
        <v>-5.07751854793129</v>
      </c>
      <c r="AM45">
        <f>IF(ValProdTot!AL45=0,0,(ValProdTot!AM45-ValProdTot!AL45)/ValProdTot!AL45*100)</f>
        <v>-4.66663149326178</v>
      </c>
      <c r="AN45">
        <f>IF(ValProdTot!AM45=0,0,(ValProdTot!AN45-ValProdTot!AM45)/ValProdTot!AM45*100)</f>
        <v>-0.0169981302056774</v>
      </c>
      <c r="AO45">
        <f>IF(ValProdTot!AN45=0,0,(ValProdTot!AO45-ValProdTot!AN45)/ValProdTot!AN45*100)</f>
        <v>-7.2282011339285</v>
      </c>
      <c r="AP45">
        <f>IF(ValProdTot!AO45=0,0,(ValProdTot!AP45-ValProdTot!AO45)/ValProdTot!AO45*100)</f>
        <v>6.41908593443685</v>
      </c>
      <c r="AQ45">
        <f>IF(ValProdTot!AP45=0,0,(ValProdTot!AQ45-ValProdTot!AP45)/ValProdTot!AP45*100)</f>
        <v>0.0560659335378405</v>
      </c>
      <c r="AR45">
        <f>IF(ValProdTot!AQ45=0,0,(ValProdTot!AR45-ValProdTot!AQ45)/ValProdTot!AQ45*100)</f>
        <v>-1.60338768681508</v>
      </c>
      <c r="AS45">
        <f>IF(ValProdTot!AR45=0,0,(ValProdTot!AS45-ValProdTot!AR45)/ValProdTot!AR45*100)</f>
        <v>8.05727302310446</v>
      </c>
      <c r="AT45">
        <f>IF(ValProdTot!AS45=0,0,(ValProdTot!AT45-ValProdTot!AS45)/ValProdTot!AS45*100)</f>
        <v>-6.07985002710353</v>
      </c>
      <c r="AU45">
        <f>IF(ValProdTot!AT45=0,0,(ValProdTot!AU45-ValProdTot!AT45)/ValProdTot!AT45*100)</f>
        <v>-2.26295306155986</v>
      </c>
      <c r="AV45">
        <f>IF(ValProdTot!AU45=0,0,(ValProdTot!AV45-ValProdTot!AU45)/ValProdTot!AU45*100)</f>
        <v>9.6407232285289</v>
      </c>
      <c r="AW45">
        <f>IF(ValProdTot!AV45=0,0,(ValProdTot!AW45-ValProdTot!AV45)/ValProdTot!AV45*100)</f>
        <v>-1.25</v>
      </c>
      <c r="AX45">
        <f>IF(ValProdTot!AW45=0,0,(ValProdTot!AX45-ValProdTot!AW45)/ValProdTot!AW45*100)</f>
        <v>2.83692778522676</v>
      </c>
      <c r="AY45">
        <f>IF(ValProdTot!AX45=0,0,(ValProdTot!AY45-ValProdTot!AX45)/ValProdTot!AX45*100)</f>
        <v>6.22412599260427</v>
      </c>
      <c r="AZ45">
        <f>IF(ValProdTot!AY45=0,0,(ValProdTot!AZ45-ValProdTot!AY45)/ValProdTot!AY45*100)</f>
        <v>-0.487158772151855</v>
      </c>
      <c r="BA45">
        <f>IF(ValProdTot!AZ45=0,0,(ValProdTot!BA45-ValProdTot!AZ45)/ValProdTot!AZ45*100)</f>
        <v>-2.53134124500875</v>
      </c>
      <c r="BB45">
        <f>IF(ValProdTot!BA45=0,0,(ValProdTot!BB45-ValProdTot!BA45)/ValProdTot!BA45*100)</f>
        <v>2.44801366998288</v>
      </c>
      <c r="BC45">
        <f>IF(ValProdTot!BB45=0,0,(ValProdTot!BC45-ValProdTot!BB45)/ValProdTot!BB45*100)</f>
        <v>-0.905141581031806</v>
      </c>
    </row>
    <row r="46" spans="1:55">
      <c r="A46">
        <f>ValProdTot!A46</f>
        <v>2</v>
      </c>
      <c r="B46" t="str">
        <f>ValProdTot!B46</f>
        <v>United Republic of Tanzania</v>
      </c>
      <c r="C46">
        <f>ValProdTot!C46</f>
        <v>215</v>
      </c>
      <c r="D46" t="str">
        <f>ValProdTot!D46</f>
        <v>United Republic of Tanzania</v>
      </c>
      <c r="F46" s="16" t="s">
        <v>231</v>
      </c>
      <c r="H46">
        <f>IF(ValProdTot!G46=0,0,(ValProdTot!H46-ValProdTot!G46)/ValProdTot!G46*100)</f>
        <v>3.95996821740722</v>
      </c>
      <c r="I46">
        <f>IF(ValProdTot!H46=0,0,(ValProdTot!I46-ValProdTot!H46)/ValProdTot!H46*100)</f>
        <v>8.97905134198852</v>
      </c>
      <c r="J46">
        <f>IF(ValProdTot!I46=0,0,(ValProdTot!J46-ValProdTot!I46)/ValProdTot!I46*100)</f>
        <v>1.01637163678544</v>
      </c>
      <c r="K46">
        <f>IF(ValProdTot!J46=0,0,(ValProdTot!K46-ValProdTot!J46)/ValProdTot!J46*100)</f>
        <v>2.94432890612689</v>
      </c>
      <c r="L46">
        <f>IF(ValProdTot!K46=0,0,(ValProdTot!L46-ValProdTot!K46)/ValProdTot!K46*100)</f>
        <v>11.3398390198732</v>
      </c>
      <c r="M46">
        <f>IF(ValProdTot!L46=0,0,(ValProdTot!M46-ValProdTot!L46)/ValProdTot!L46*100)</f>
        <v>-1.52892211376647</v>
      </c>
      <c r="N46">
        <f>IF(ValProdTot!M46=0,0,(ValProdTot!N46-ValProdTot!M46)/ValProdTot!M46*100)</f>
        <v>-2.74605879257642</v>
      </c>
      <c r="O46">
        <f>IF(ValProdTot!N46=0,0,(ValProdTot!O46-ValProdTot!N46)/ValProdTot!N46*100)</f>
        <v>4.23030146251653</v>
      </c>
      <c r="P46">
        <f>IF(ValProdTot!O46=0,0,(ValProdTot!P46-ValProdTot!O46)/ValProdTot!O46*100)</f>
        <v>4.62130079342171</v>
      </c>
      <c r="Q46">
        <f>IF(ValProdTot!P46=0,0,(ValProdTot!Q46-ValProdTot!P46)/ValProdTot!P46*100)</f>
        <v>-0.248475864082529</v>
      </c>
      <c r="R46">
        <f>IF(ValProdTot!Q46=0,0,(ValProdTot!R46-ValProdTot!Q46)/ValProdTot!Q46*100)</f>
        <v>0.851992213990687</v>
      </c>
      <c r="S46">
        <f>IF(ValProdTot!R46=0,0,(ValProdTot!S46-ValProdTot!R46)/ValProdTot!R46*100)</f>
        <v>4.20294073697221</v>
      </c>
      <c r="T46">
        <f>IF(ValProdTot!S46=0,0,(ValProdTot!T46-ValProdTot!S46)/ValProdTot!S46*100)</f>
        <v>0.590063295965835</v>
      </c>
      <c r="U46">
        <f>IF(ValProdTot!T46=0,0,(ValProdTot!U46-ValProdTot!T46)/ValProdTot!T46*100)</f>
        <v>9.94672910789282</v>
      </c>
      <c r="V46">
        <f>IF(ValProdTot!U46=0,0,(ValProdTot!V46-ValProdTot!U46)/ValProdTot!U46*100)</f>
        <v>3.74260007442554</v>
      </c>
      <c r="W46">
        <f>IF(ValProdTot!V46=0,0,(ValProdTot!W46-ValProdTot!V46)/ValProdTot!V46*100)</f>
        <v>5.95591242014978</v>
      </c>
      <c r="X46">
        <f>IF(ValProdTot!W46=0,0,(ValProdTot!X46-ValProdTot!W46)/ValProdTot!W46*100)</f>
        <v>1.2600632895425</v>
      </c>
      <c r="Y46">
        <f>IF(ValProdTot!X46=0,0,(ValProdTot!Y46-ValProdTot!X46)/ValProdTot!X46*100)</f>
        <v>4.72741070640972</v>
      </c>
      <c r="Z46">
        <f>IF(ValProdTot!Y46=0,0,(ValProdTot!Z46-ValProdTot!Y46)/ValProdTot!Y46*100)</f>
        <v>-5.27458586999049</v>
      </c>
      <c r="AA46">
        <f>IF(ValProdTot!Z46=0,0,(ValProdTot!AA46-ValProdTot!Z46)/ValProdTot!Z46*100)</f>
        <v>4.14700484101751</v>
      </c>
      <c r="AB46">
        <f>IF(ValProdTot!AA46=0,0,(ValProdTot!AB46-ValProdTot!AA46)/ValProdTot!AA46*100)</f>
        <v>3.54807394321791</v>
      </c>
      <c r="AC46">
        <f>IF(ValProdTot!AB46=0,0,(ValProdTot!AC46-ValProdTot!AB46)/ValProdTot!AB46*100)</f>
        <v>4.675854854577</v>
      </c>
      <c r="AD46">
        <f>IF(ValProdTot!AC46=0,0,(ValProdTot!AD46-ValProdTot!AC46)/ValProdTot!AC46*100)</f>
        <v>3.05092756279358</v>
      </c>
      <c r="AE46">
        <f>IF(ValProdTot!AD46=0,0,(ValProdTot!AE46-ValProdTot!AD46)/ValProdTot!AD46*100)</f>
        <v>3.72293963089193</v>
      </c>
      <c r="AF46">
        <f>IF(ValProdTot!AE46=0,0,(ValProdTot!AF46-ValProdTot!AE46)/ValProdTot!AE46*100)</f>
        <v>3.36029648781426</v>
      </c>
      <c r="AG46">
        <f>IF(ValProdTot!AF46=0,0,(ValProdTot!AG46-ValProdTot!AF46)/ValProdTot!AF46*100)</f>
        <v>-0.250116472473309</v>
      </c>
      <c r="AH46">
        <f>IF(ValProdTot!AG46=0,0,(ValProdTot!AH46-ValProdTot!AG46)/ValProdTot!AG46*100)</f>
        <v>-1.29704102881547</v>
      </c>
      <c r="AI46">
        <f>IF(ValProdTot!AH46=0,0,(ValProdTot!AI46-ValProdTot!AH46)/ValProdTot!AH46*100)</f>
        <v>5.54769353065296</v>
      </c>
      <c r="AJ46">
        <f>IF(ValProdTot!AI46=0,0,(ValProdTot!AJ46-ValProdTot!AI46)/ValProdTot!AI46*100)</f>
        <v>0.571325019961154</v>
      </c>
      <c r="AK46">
        <f>IF(ValProdTot!AJ46=0,0,(ValProdTot!AK46-ValProdTot!AJ46)/ValProdTot!AJ46*100)</f>
        <v>2.91020610943829</v>
      </c>
      <c r="AL46">
        <f>IF(ValProdTot!AK46=0,0,(ValProdTot!AL46-ValProdTot!AK46)/ValProdTot!AK46*100)</f>
        <v>-4.37484976911886</v>
      </c>
      <c r="AM46">
        <f>IF(ValProdTot!AL46=0,0,(ValProdTot!AM46-ValProdTot!AL46)/ValProdTot!AL46*100)</f>
        <v>0.204770932529314</v>
      </c>
      <c r="AN46">
        <f>IF(ValProdTot!AM46=0,0,(ValProdTot!AN46-ValProdTot!AM46)/ValProdTot!AM46*100)</f>
        <v>-4.00202372062516</v>
      </c>
      <c r="AO46">
        <f>IF(ValProdTot!AN46=0,0,(ValProdTot!AO46-ValProdTot!AN46)/ValProdTot!AN46*100)</f>
        <v>10.1106745547547</v>
      </c>
      <c r="AP46">
        <f>IF(ValProdTot!AO46=0,0,(ValProdTot!AP46-ValProdTot!AO46)/ValProdTot!AO46*100)</f>
        <v>1.7012815068322</v>
      </c>
      <c r="AQ46">
        <f>IF(ValProdTot!AP46=0,0,(ValProdTot!AQ46-ValProdTot!AP46)/ValProdTot!AP46*100)</f>
        <v>-5.26927660711671</v>
      </c>
      <c r="AR46">
        <f>IF(ValProdTot!AQ46=0,0,(ValProdTot!AR46-ValProdTot!AQ46)/ValProdTot!AQ46*100)</f>
        <v>8.4996659044396</v>
      </c>
      <c r="AS46">
        <f>IF(ValProdTot!AR46=0,0,(ValProdTot!AS46-ValProdTot!AR46)/ValProdTot!AR46*100)</f>
        <v>4.57329765232815</v>
      </c>
      <c r="AT46">
        <f>IF(ValProdTot!AS46=0,0,(ValProdTot!AT46-ValProdTot!AS46)/ValProdTot!AS46*100)</f>
        <v>-2.35604241913866</v>
      </c>
      <c r="AU46">
        <f>IF(ValProdTot!AT46=0,0,(ValProdTot!AU46-ValProdTot!AT46)/ValProdTot!AT46*100)</f>
        <v>10.9928060517352</v>
      </c>
      <c r="AV46">
        <f>IF(ValProdTot!AU46=0,0,(ValProdTot!AV46-ValProdTot!AU46)/ValProdTot!AU46*100)</f>
        <v>19.616447518521</v>
      </c>
      <c r="AW46">
        <f>IF(ValProdTot!AV46=0,0,(ValProdTot!AW46-ValProdTot!AV46)/ValProdTot!AV46*100)</f>
        <v>-10.3632185772169</v>
      </c>
      <c r="AX46">
        <f>IF(ValProdTot!AW46=0,0,(ValProdTot!AX46-ValProdTot!AW46)/ValProdTot!AW46*100)</f>
        <v>19.9694977752649</v>
      </c>
      <c r="AY46">
        <f>IF(ValProdTot!AX46=0,0,(ValProdTot!AY46-ValProdTot!AX46)/ValProdTot!AX46*100)</f>
        <v>-0.273003011819585</v>
      </c>
      <c r="AZ46">
        <f>IF(ValProdTot!AY46=0,0,(ValProdTot!AZ46-ValProdTot!AY46)/ValProdTot!AY46*100)</f>
        <v>8.96973771480749</v>
      </c>
      <c r="BA46">
        <f>IF(ValProdTot!AZ46=0,0,(ValProdTot!BA46-ValProdTot!AZ46)/ValProdTot!AZ46*100)</f>
        <v>-1.89046196509694</v>
      </c>
      <c r="BB46">
        <f>IF(ValProdTot!BA46=0,0,(ValProdTot!BB46-ValProdTot!BA46)/ValProdTot!BA46*100)</f>
        <v>-0.803566170823617</v>
      </c>
      <c r="BC46">
        <f>IF(ValProdTot!BB46=0,0,(ValProdTot!BC46-ValProdTot!BB46)/ValProdTot!BB46*100)</f>
        <v>5.32584760428306</v>
      </c>
    </row>
    <row r="47" spans="1:55">
      <c r="A47">
        <f>ValProdTot!A47</f>
        <v>1</v>
      </c>
      <c r="B47" t="str">
        <f>ValProdTot!B47</f>
        <v>Togo</v>
      </c>
      <c r="C47">
        <f>ValProdTot!C47</f>
        <v>217</v>
      </c>
      <c r="D47" t="str">
        <f>ValProdTot!D47</f>
        <v>Togo</v>
      </c>
      <c r="F47" s="16" t="s">
        <v>231</v>
      </c>
      <c r="H47">
        <f>IF(ValProdTot!G47=0,0,(ValProdTot!H47-ValProdTot!G47)/ValProdTot!G47*100)</f>
        <v>2.10888839455955</v>
      </c>
      <c r="I47">
        <f>IF(ValProdTot!H47=0,0,(ValProdTot!I47-ValProdTot!H47)/ValProdTot!H47*100)</f>
        <v>5.07871917464492</v>
      </c>
      <c r="J47">
        <f>IF(ValProdTot!I47=0,0,(ValProdTot!J47-ValProdTot!I47)/ValProdTot!I47*100)</f>
        <v>2.90217246434759</v>
      </c>
      <c r="K47">
        <f>IF(ValProdTot!J47=0,0,(ValProdTot!K47-ValProdTot!J47)/ValProdTot!J47*100)</f>
        <v>2.39865873709736</v>
      </c>
      <c r="L47">
        <f>IF(ValProdTot!K47=0,0,(ValProdTot!L47-ValProdTot!K47)/ValProdTot!K47*100)</f>
        <v>1.09903237367101</v>
      </c>
      <c r="M47">
        <f>IF(ValProdTot!L47=0,0,(ValProdTot!M47-ValProdTot!L47)/ValProdTot!L47*100)</f>
        <v>1.20698403430851</v>
      </c>
      <c r="N47">
        <f>IF(ValProdTot!M47=0,0,(ValProdTot!N47-ValProdTot!M47)/ValProdTot!M47*100)</f>
        <v>3.12346548083031</v>
      </c>
      <c r="O47">
        <f>IF(ValProdTot!N47=0,0,(ValProdTot!O47-ValProdTot!N47)/ValProdTot!N47*100)</f>
        <v>1.58735444256121</v>
      </c>
      <c r="P47">
        <f>IF(ValProdTot!O47=0,0,(ValProdTot!P47-ValProdTot!O47)/ValProdTot!O47*100)</f>
        <v>4.89907499065813</v>
      </c>
      <c r="Q47">
        <f>IF(ValProdTot!P47=0,0,(ValProdTot!Q47-ValProdTot!P47)/ValProdTot!P47*100)</f>
        <v>0.950241231907607</v>
      </c>
      <c r="R47">
        <f>IF(ValProdTot!Q47=0,0,(ValProdTot!R47-ValProdTot!Q47)/ValProdTot!Q47*100)</f>
        <v>-3.96452726231563</v>
      </c>
      <c r="S47">
        <f>IF(ValProdTot!R47=0,0,(ValProdTot!S47-ValProdTot!R47)/ValProdTot!R47*100)</f>
        <v>1.40754277905092</v>
      </c>
      <c r="T47">
        <f>IF(ValProdTot!S47=0,0,(ValProdTot!T47-ValProdTot!S47)/ValProdTot!S47*100)</f>
        <v>-0.368694060211554</v>
      </c>
      <c r="U47">
        <f>IF(ValProdTot!T47=0,0,(ValProdTot!U47-ValProdTot!T47)/ValProdTot!T47*100)</f>
        <v>4.65986524768394</v>
      </c>
      <c r="V47">
        <f>IF(ValProdTot!U47=0,0,(ValProdTot!V47-ValProdTot!U47)/ValProdTot!U47*100)</f>
        <v>-3.86410258754965</v>
      </c>
      <c r="W47">
        <f>IF(ValProdTot!V47=0,0,(ValProdTot!W47-ValProdTot!V47)/ValProdTot!V47*100)</f>
        <v>-3.56030869325352</v>
      </c>
      <c r="X47">
        <f>IF(ValProdTot!W47=0,0,(ValProdTot!X47-ValProdTot!W47)/ValProdTot!W47*100)</f>
        <v>8.08442785987868</v>
      </c>
      <c r="Y47">
        <f>IF(ValProdTot!X47=0,0,(ValProdTot!Y47-ValProdTot!X47)/ValProdTot!X47*100)</f>
        <v>7.63729829204119</v>
      </c>
      <c r="Z47">
        <f>IF(ValProdTot!Y47=0,0,(ValProdTot!Z47-ValProdTot!Y47)/ValProdTot!Y47*100)</f>
        <v>1.41806292265651</v>
      </c>
      <c r="AA47">
        <f>IF(ValProdTot!Z47=0,0,(ValProdTot!AA47-ValProdTot!Z47)/ValProdTot!Z47*100)</f>
        <v>1.72870673008602</v>
      </c>
      <c r="AB47">
        <f>IF(ValProdTot!AA47=0,0,(ValProdTot!AB47-ValProdTot!AA47)/ValProdTot!AA47*100)</f>
        <v>-2.33397701905036</v>
      </c>
      <c r="AC47">
        <f>IF(ValProdTot!AB47=0,0,(ValProdTot!AC47-ValProdTot!AB47)/ValProdTot!AB47*100)</f>
        <v>-7.07642947689615</v>
      </c>
      <c r="AD47">
        <f>IF(ValProdTot!AC47=0,0,(ValProdTot!AD47-ValProdTot!AC47)/ValProdTot!AC47*100)</f>
        <v>6.23875750003018</v>
      </c>
      <c r="AE47">
        <f>IF(ValProdTot!AD47=0,0,(ValProdTot!AE47-ValProdTot!AD47)/ValProdTot!AD47*100)</f>
        <v>12.2626795794354</v>
      </c>
      <c r="AF47">
        <f>IF(ValProdTot!AE47=0,0,(ValProdTot!AF47-ValProdTot!AE47)/ValProdTot!AE47*100)</f>
        <v>3.75738926228844</v>
      </c>
      <c r="AG47">
        <f>IF(ValProdTot!AF47=0,0,(ValProdTot!AG47-ValProdTot!AF47)/ValProdTot!AF47*100)</f>
        <v>1.50140482322641</v>
      </c>
      <c r="AH47">
        <f>IF(ValProdTot!AG47=0,0,(ValProdTot!AH47-ValProdTot!AG47)/ValProdTot!AG47*100)</f>
        <v>5.45159213017695</v>
      </c>
      <c r="AI47">
        <f>IF(ValProdTot!AH47=0,0,(ValProdTot!AI47-ValProdTot!AH47)/ValProdTot!AH47*100)</f>
        <v>6.02766258032174</v>
      </c>
      <c r="AJ47">
        <f>IF(ValProdTot!AI47=0,0,(ValProdTot!AJ47-ValProdTot!AI47)/ValProdTot!AI47*100)</f>
        <v>3.38675257299925</v>
      </c>
      <c r="AK47">
        <f>IF(ValProdTot!AJ47=0,0,(ValProdTot!AK47-ValProdTot!AJ47)/ValProdTot!AJ47*100)</f>
        <v>0.202256626866664</v>
      </c>
      <c r="AL47">
        <f>IF(ValProdTot!AK47=0,0,(ValProdTot!AL47-ValProdTot!AK47)/ValProdTot!AK47*100)</f>
        <v>-1.37684241097823</v>
      </c>
      <c r="AM47">
        <f>IF(ValProdTot!AL47=0,0,(ValProdTot!AM47-ValProdTot!AL47)/ValProdTot!AL47*100)</f>
        <v>16.1999798068186</v>
      </c>
      <c r="AN47">
        <f>IF(ValProdTot!AM47=0,0,(ValProdTot!AN47-ValProdTot!AM47)/ValProdTot!AM47*100)</f>
        <v>3.17998493910475</v>
      </c>
      <c r="AO47">
        <f>IF(ValProdTot!AN47=0,0,(ValProdTot!AO47-ValProdTot!AN47)/ValProdTot!AN47*100)</f>
        <v>-0.907733630881891</v>
      </c>
      <c r="AP47">
        <f>IF(ValProdTot!AO47=0,0,(ValProdTot!AP47-ValProdTot!AO47)/ValProdTot!AO47*100)</f>
        <v>14.78567394395</v>
      </c>
      <c r="AQ47">
        <f>IF(ValProdTot!AP47=0,0,(ValProdTot!AQ47-ValProdTot!AP47)/ValProdTot!AP47*100)</f>
        <v>5.0077969672805</v>
      </c>
      <c r="AR47">
        <f>IF(ValProdTot!AQ47=0,0,(ValProdTot!AR47-ValProdTot!AQ47)/ValProdTot!AQ47*100)</f>
        <v>-0.201822572400543</v>
      </c>
      <c r="AS47">
        <f>IF(ValProdTot!AR47=0,0,(ValProdTot!AS47-ValProdTot!AR47)/ValProdTot!AR47*100)</f>
        <v>-0.545463644097483</v>
      </c>
      <c r="AT47">
        <f>IF(ValProdTot!AS47=0,0,(ValProdTot!AT47-ValProdTot!AS47)/ValProdTot!AS47*100)</f>
        <v>-5.29453202232891</v>
      </c>
      <c r="AU47">
        <f>IF(ValProdTot!AT47=0,0,(ValProdTot!AU47-ValProdTot!AT47)/ValProdTot!AT47*100)</f>
        <v>8.34625121105103</v>
      </c>
      <c r="AV47">
        <f>IF(ValProdTot!AU47=0,0,(ValProdTot!AV47-ValProdTot!AU47)/ValProdTot!AU47*100)</f>
        <v>1.56039293229548</v>
      </c>
      <c r="AW47">
        <f>IF(ValProdTot!AV47=0,0,(ValProdTot!AW47-ValProdTot!AV47)/ValProdTot!AV47*100)</f>
        <v>1.82484343269381</v>
      </c>
      <c r="AX47">
        <f>IF(ValProdTot!AW47=0,0,(ValProdTot!AX47-ValProdTot!AW47)/ValProdTot!AW47*100)</f>
        <v>2.63702546651418</v>
      </c>
      <c r="AY47">
        <f>IF(ValProdTot!AX47=0,0,(ValProdTot!AY47-ValProdTot!AX47)/ValProdTot!AX47*100)</f>
        <v>-6.42250328836517</v>
      </c>
      <c r="AZ47">
        <f>IF(ValProdTot!AY47=0,0,(ValProdTot!AZ47-ValProdTot!AY47)/ValProdTot!AY47*100)</f>
        <v>3.29551609422896</v>
      </c>
      <c r="BA47">
        <f>IF(ValProdTot!AZ47=0,0,(ValProdTot!BA47-ValProdTot!AZ47)/ValProdTot!AZ47*100)</f>
        <v>3.37312576789746</v>
      </c>
      <c r="BB47">
        <f>IF(ValProdTot!BA47=0,0,(ValProdTot!BB47-ValProdTot!BA47)/ValProdTot!BA47*100)</f>
        <v>7.7307089248293</v>
      </c>
      <c r="BC47">
        <f>IF(ValProdTot!BB47=0,0,(ValProdTot!BC47-ValProdTot!BB47)/ValProdTot!BB47*100)</f>
        <v>-4.24298883742888</v>
      </c>
    </row>
    <row r="48" spans="1:55">
      <c r="A48">
        <f>ValProdTot!A48</f>
        <v>2</v>
      </c>
      <c r="B48" t="str">
        <f>ValProdTot!B48</f>
        <v>Uganda</v>
      </c>
      <c r="C48">
        <f>ValProdTot!C48</f>
        <v>226</v>
      </c>
      <c r="D48" t="str">
        <f>ValProdTot!D48</f>
        <v>Uganda</v>
      </c>
      <c r="F48" s="16" t="s">
        <v>231</v>
      </c>
      <c r="H48">
        <f>IF(ValProdTot!G48=0,0,(ValProdTot!H48-ValProdTot!G48)/ValProdTot!G48*100)</f>
        <v>-0.613905655471223</v>
      </c>
      <c r="I48">
        <f>IF(ValProdTot!H48=0,0,(ValProdTot!I48-ValProdTot!H48)/ValProdTot!H48*100)</f>
        <v>11.3281739833144</v>
      </c>
      <c r="J48">
        <f>IF(ValProdTot!I48=0,0,(ValProdTot!J48-ValProdTot!I48)/ValProdTot!I48*100)</f>
        <v>2.97427924739601</v>
      </c>
      <c r="K48">
        <f>IF(ValProdTot!J48=0,0,(ValProdTot!K48-ValProdTot!J48)/ValProdTot!J48*100)</f>
        <v>-10.3677692256099</v>
      </c>
      <c r="L48">
        <f>IF(ValProdTot!K48=0,0,(ValProdTot!L48-ValProdTot!K48)/ValProdTot!K48*100)</f>
        <v>3.71307639691724</v>
      </c>
      <c r="M48">
        <f>IF(ValProdTot!L48=0,0,(ValProdTot!M48-ValProdTot!L48)/ValProdTot!L48*100)</f>
        <v>15.1378525727783</v>
      </c>
      <c r="N48">
        <f>IF(ValProdTot!M48=0,0,(ValProdTot!N48-ValProdTot!M48)/ValProdTot!M48*100)</f>
        <v>5.48398723335712</v>
      </c>
      <c r="O48">
        <f>IF(ValProdTot!N48=0,0,(ValProdTot!O48-ValProdTot!N48)/ValProdTot!N48*100)</f>
        <v>13.5035115453391</v>
      </c>
      <c r="P48">
        <f>IF(ValProdTot!O48=0,0,(ValProdTot!P48-ValProdTot!O48)/ValProdTot!O48*100)</f>
        <v>23.4561851650459</v>
      </c>
      <c r="Q48">
        <f>IF(ValProdTot!P48=0,0,(ValProdTot!Q48-ValProdTot!P48)/ValProdTot!P48*100)</f>
        <v>-2.87776293495286</v>
      </c>
      <c r="R48">
        <f>IF(ValProdTot!Q48=0,0,(ValProdTot!R48-ValProdTot!Q48)/ValProdTot!Q48*100)</f>
        <v>2.37890377015951</v>
      </c>
      <c r="S48">
        <f>IF(ValProdTot!R48=0,0,(ValProdTot!S48-ValProdTot!R48)/ValProdTot!R48*100)</f>
        <v>0.636942128375072</v>
      </c>
      <c r="T48">
        <f>IF(ValProdTot!S48=0,0,(ValProdTot!T48-ValProdTot!S48)/ValProdTot!S48*100)</f>
        <v>4.35252386673017</v>
      </c>
      <c r="U48">
        <f>IF(ValProdTot!T48=0,0,(ValProdTot!U48-ValProdTot!T48)/ValProdTot!T48*100)</f>
        <v>6.07457765667575</v>
      </c>
      <c r="V48">
        <f>IF(ValProdTot!U48=0,0,(ValProdTot!V48-ValProdTot!U48)/ValProdTot!U48*100)</f>
        <v>-7.12367038048651</v>
      </c>
      <c r="W48">
        <f>IF(ValProdTot!V48=0,0,(ValProdTot!W48-ValProdTot!V48)/ValProdTot!V48*100)</f>
        <v>0.621277087700384</v>
      </c>
      <c r="X48">
        <f>IF(ValProdTot!W48=0,0,(ValProdTot!X48-ValProdTot!W48)/ValProdTot!W48*100)</f>
        <v>0.256014161315859</v>
      </c>
      <c r="Y48">
        <f>IF(ValProdTot!X48=0,0,(ValProdTot!Y48-ValProdTot!X48)/ValProdTot!X48*100)</f>
        <v>-26.0805660150782</v>
      </c>
      <c r="Z48">
        <f>IF(ValProdTot!Y48=0,0,(ValProdTot!Z48-ValProdTot!Y48)/ValProdTot!Y48*100)</f>
        <v>-2.04726547243775</v>
      </c>
      <c r="AA48">
        <f>IF(ValProdTot!Z48=0,0,(ValProdTot!AA48-ValProdTot!Z48)/ValProdTot!Z48*100)</f>
        <v>7.8156759573121</v>
      </c>
      <c r="AB48">
        <f>IF(ValProdTot!AA48=0,0,(ValProdTot!AB48-ValProdTot!AA48)/ValProdTot!AA48*100)</f>
        <v>9.13405936692559</v>
      </c>
      <c r="AC48">
        <f>IF(ValProdTot!AB48=0,0,(ValProdTot!AC48-ValProdTot!AB48)/ValProdTot!AB48*100)</f>
        <v>4.69328101985537</v>
      </c>
      <c r="AD48">
        <f>IF(ValProdTot!AC48=0,0,(ValProdTot!AD48-ValProdTot!AC48)/ValProdTot!AC48*100)</f>
        <v>-5.45547990155109</v>
      </c>
      <c r="AE48">
        <f>IF(ValProdTot!AD48=0,0,(ValProdTot!AE48-ValProdTot!AD48)/ValProdTot!AD48*100)</f>
        <v>2.34802229028084</v>
      </c>
      <c r="AF48">
        <f>IF(ValProdTot!AE48=0,0,(ValProdTot!AF48-ValProdTot!AE48)/ValProdTot!AE48*100)</f>
        <v>-0.727223634053367</v>
      </c>
      <c r="AG48">
        <f>IF(ValProdTot!AF48=0,0,(ValProdTot!AG48-ValProdTot!AF48)/ValProdTot!AF48*100)</f>
        <v>5.34944883487189</v>
      </c>
      <c r="AH48">
        <f>IF(ValProdTot!AG48=0,0,(ValProdTot!AH48-ValProdTot!AG48)/ValProdTot!AG48*100)</f>
        <v>4.99331315078321</v>
      </c>
      <c r="AI48">
        <f>IF(ValProdTot!AH48=0,0,(ValProdTot!AI48-ValProdTot!AH48)/ValProdTot!AH48*100)</f>
        <v>7.12308381720363</v>
      </c>
      <c r="AJ48">
        <f>IF(ValProdTot!AI48=0,0,(ValProdTot!AJ48-ValProdTot!AI48)/ValProdTot!AI48*100)</f>
        <v>4.0820449058967</v>
      </c>
      <c r="AK48">
        <f>IF(ValProdTot!AJ48=0,0,(ValProdTot!AK48-ValProdTot!AJ48)/ValProdTot!AJ48*100)</f>
        <v>2.69591518331481</v>
      </c>
      <c r="AL48">
        <f>IF(ValProdTot!AK48=0,0,(ValProdTot!AL48-ValProdTot!AK48)/ValProdTot!AK48*100)</f>
        <v>-1.5804373723299</v>
      </c>
      <c r="AM48">
        <f>IF(ValProdTot!AL48=0,0,(ValProdTot!AM48-ValProdTot!AL48)/ValProdTot!AL48*100)</f>
        <v>6.46264493369362</v>
      </c>
      <c r="AN48">
        <f>IF(ValProdTot!AM48=0,0,(ValProdTot!AN48-ValProdTot!AM48)/ValProdTot!AM48*100)</f>
        <v>-0.230351075003834</v>
      </c>
      <c r="AO48">
        <f>IF(ValProdTot!AN48=0,0,(ValProdTot!AO48-ValProdTot!AN48)/ValProdTot!AN48*100)</f>
        <v>4.2362290170981</v>
      </c>
      <c r="AP48">
        <f>IF(ValProdTot!AO48=0,0,(ValProdTot!AP48-ValProdTot!AO48)/ValProdTot!AO48*100)</f>
        <v>-1.39016381887433</v>
      </c>
      <c r="AQ48">
        <f>IF(ValProdTot!AP48=0,0,(ValProdTot!AQ48-ValProdTot!AP48)/ValProdTot!AP48*100)</f>
        <v>0.378046409088162</v>
      </c>
      <c r="AR48">
        <f>IF(ValProdTot!AQ48=0,0,(ValProdTot!AR48-ValProdTot!AQ48)/ValProdTot!AQ48*100)</f>
        <v>7.78173785633387</v>
      </c>
      <c r="AS48">
        <f>IF(ValProdTot!AR48=0,0,(ValProdTot!AS48-ValProdTot!AR48)/ValProdTot!AR48*100)</f>
        <v>5.87960046048887</v>
      </c>
      <c r="AT48">
        <f>IF(ValProdTot!AS48=0,0,(ValProdTot!AT48-ValProdTot!AS48)/ValProdTot!AS48*100)</f>
        <v>1.33681491725012</v>
      </c>
      <c r="AU48">
        <f>IF(ValProdTot!AT48=0,0,(ValProdTot!AU48-ValProdTot!AT48)/ValProdTot!AT48*100)</f>
        <v>5.48598247264706</v>
      </c>
      <c r="AV48">
        <f>IF(ValProdTot!AU48=0,0,(ValProdTot!AV48-ValProdTot!AU48)/ValProdTot!AU48*100)</f>
        <v>5.37207475867419</v>
      </c>
      <c r="AW48">
        <f>IF(ValProdTot!AV48=0,0,(ValProdTot!AW48-ValProdTot!AV48)/ValProdTot!AV48*100)</f>
        <v>1.04467447636434</v>
      </c>
      <c r="AX48">
        <f>IF(ValProdTot!AW48=0,0,(ValProdTot!AX48-ValProdTot!AW48)/ValProdTot!AW48*100)</f>
        <v>-0.0201631192742287</v>
      </c>
      <c r="AY48">
        <f>IF(ValProdTot!AX48=0,0,(ValProdTot!AY48-ValProdTot!AX48)/ValProdTot!AX48*100)</f>
        <v>-3.26892400849331</v>
      </c>
      <c r="AZ48">
        <f>IF(ValProdTot!AY48=0,0,(ValProdTot!AZ48-ValProdTot!AY48)/ValProdTot!AY48*100)</f>
        <v>-1.13810109985359</v>
      </c>
      <c r="BA48">
        <f>IF(ValProdTot!AZ48=0,0,(ValProdTot!BA48-ValProdTot!AZ48)/ValProdTot!AZ48*100)</f>
        <v>2.98567683207357</v>
      </c>
      <c r="BB48">
        <f>IF(ValProdTot!BA48=0,0,(ValProdTot!BB48-ValProdTot!BA48)/ValProdTot!BA48*100)</f>
        <v>2.62934149789347</v>
      </c>
      <c r="BC48">
        <f>IF(ValProdTot!BB48=0,0,(ValProdTot!BC48-ValProdTot!BB48)/ValProdTot!BB48*100)</f>
        <v>1.6946421075776</v>
      </c>
    </row>
    <row r="49" spans="1:55">
      <c r="A49">
        <f>ValProdTot!A49</f>
        <v>1</v>
      </c>
      <c r="B49" t="str">
        <f>ValProdTot!B49</f>
        <v>Burkina Faso</v>
      </c>
      <c r="C49">
        <f>ValProdTot!C49</f>
        <v>233</v>
      </c>
      <c r="D49" t="str">
        <f>ValProdTot!D49</f>
        <v>Burkina Faso</v>
      </c>
      <c r="F49" s="16" t="s">
        <v>231</v>
      </c>
      <c r="H49">
        <f>IF(ValProdTot!G49=0,0,(ValProdTot!H49-ValProdTot!G49)/ValProdTot!G49*100)</f>
        <v>9.9386521661165</v>
      </c>
      <c r="I49">
        <f>IF(ValProdTot!H49=0,0,(ValProdTot!I49-ValProdTot!H49)/ValProdTot!H49*100)</f>
        <v>1.02115830825427</v>
      </c>
      <c r="J49">
        <f>IF(ValProdTot!I49=0,0,(ValProdTot!J49-ValProdTot!I49)/ValProdTot!I49*100)</f>
        <v>9.62443289708574</v>
      </c>
      <c r="K49">
        <f>IF(ValProdTot!J49=0,0,(ValProdTot!K49-ValProdTot!J49)/ValProdTot!J49*100)</f>
        <v>2.44888052657673</v>
      </c>
      <c r="L49">
        <f>IF(ValProdTot!K49=0,0,(ValProdTot!L49-ValProdTot!K49)/ValProdTot!K49*100)</f>
        <v>1.3611089737619</v>
      </c>
      <c r="M49">
        <f>IF(ValProdTot!L49=0,0,(ValProdTot!M49-ValProdTot!L49)/ValProdTot!L49*100)</f>
        <v>2.79933038211369</v>
      </c>
      <c r="N49">
        <f>IF(ValProdTot!M49=0,0,(ValProdTot!N49-ValProdTot!M49)/ValProdTot!M49*100)</f>
        <v>6.49362510858011</v>
      </c>
      <c r="O49">
        <f>IF(ValProdTot!N49=0,0,(ValProdTot!O49-ValProdTot!N49)/ValProdTot!N49*100)</f>
        <v>-0.981363580790967</v>
      </c>
      <c r="P49">
        <f>IF(ValProdTot!O49=0,0,(ValProdTot!P49-ValProdTot!O49)/ValProdTot!O49*100)</f>
        <v>0.523003492218526</v>
      </c>
      <c r="Q49">
        <f>IF(ValProdTot!P49=0,0,(ValProdTot!Q49-ValProdTot!P49)/ValProdTot!P49*100)</f>
        <v>-4.16537573812086</v>
      </c>
      <c r="R49">
        <f>IF(ValProdTot!Q49=0,0,(ValProdTot!R49-ValProdTot!Q49)/ValProdTot!Q49*100)</f>
        <v>-3.98315071008815</v>
      </c>
      <c r="S49">
        <f>IF(ValProdTot!R49=0,0,(ValProdTot!S49-ValProdTot!R49)/ValProdTot!R49*100)</f>
        <v>-10.0105592413285</v>
      </c>
      <c r="T49">
        <f>IF(ValProdTot!S49=0,0,(ValProdTot!T49-ValProdTot!S49)/ValProdTot!S49*100)</f>
        <v>13.1162494133066</v>
      </c>
      <c r="U49">
        <f>IF(ValProdTot!T49=0,0,(ValProdTot!U49-ValProdTot!T49)/ValProdTot!T49*100)</f>
        <v>14.011171828516</v>
      </c>
      <c r="V49">
        <f>IF(ValProdTot!U49=0,0,(ValProdTot!V49-ValProdTot!U49)/ValProdTot!U49*100)</f>
        <v>-8.58982172132906</v>
      </c>
      <c r="W49">
        <f>IF(ValProdTot!V49=0,0,(ValProdTot!W49-ValProdTot!V49)/ValProdTot!V49*100)</f>
        <v>1.02614568113612</v>
      </c>
      <c r="X49">
        <f>IF(ValProdTot!W49=0,0,(ValProdTot!X49-ValProdTot!W49)/ValProdTot!W49*100)</f>
        <v>10.360968282826</v>
      </c>
      <c r="Y49">
        <f>IF(ValProdTot!X49=0,0,(ValProdTot!Y49-ValProdTot!X49)/ValProdTot!X49*100)</f>
        <v>6.30139570608983</v>
      </c>
      <c r="Z49">
        <f>IF(ValProdTot!Y49=0,0,(ValProdTot!Z49-ValProdTot!Y49)/ValProdTot!Y49*100)</f>
        <v>-6.80887609968816</v>
      </c>
      <c r="AA49">
        <f>IF(ValProdTot!Z49=0,0,(ValProdTot!AA49-ValProdTot!Z49)/ValProdTot!Z49*100)</f>
        <v>10.1241587572562</v>
      </c>
      <c r="AB49">
        <f>IF(ValProdTot!AA49=0,0,(ValProdTot!AB49-ValProdTot!AA49)/ValProdTot!AA49*100)</f>
        <v>1.77855665009419</v>
      </c>
      <c r="AC49">
        <f>IF(ValProdTot!AB49=0,0,(ValProdTot!AC49-ValProdTot!AB49)/ValProdTot!AB49*100)</f>
        <v>2.1931827318528</v>
      </c>
      <c r="AD49">
        <f>IF(ValProdTot!AC49=0,0,(ValProdTot!AD49-ValProdTot!AC49)/ValProdTot!AC49*100)</f>
        <v>1.97346935140046</v>
      </c>
      <c r="AE49">
        <f>IF(ValProdTot!AD49=0,0,(ValProdTot!AE49-ValProdTot!AD49)/ValProdTot!AD49*100)</f>
        <v>24.7252267334372</v>
      </c>
      <c r="AF49">
        <f>IF(ValProdTot!AE49=0,0,(ValProdTot!AF49-ValProdTot!AE49)/ValProdTot!AE49*100)</f>
        <v>14.4469668232617</v>
      </c>
      <c r="AG49">
        <f>IF(ValProdTot!AF49=0,0,(ValProdTot!AG49-ValProdTot!AF49)/ValProdTot!AF49*100)</f>
        <v>-7.61927198223859</v>
      </c>
      <c r="AH49">
        <f>IF(ValProdTot!AG49=0,0,(ValProdTot!AH49-ValProdTot!AG49)/ValProdTot!AG49*100)</f>
        <v>13.5799620684402</v>
      </c>
      <c r="AI49">
        <f>IF(ValProdTot!AH49=0,0,(ValProdTot!AI49-ValProdTot!AH49)/ValProdTot!AH49*100)</f>
        <v>-2.52863620238032</v>
      </c>
      <c r="AJ49">
        <f>IF(ValProdTot!AI49=0,0,(ValProdTot!AJ49-ValProdTot!AI49)/ValProdTot!AI49*100)</f>
        <v>2.90944009955736</v>
      </c>
      <c r="AK49">
        <f>IF(ValProdTot!AJ49=0,0,(ValProdTot!AK49-ValProdTot!AJ49)/ValProdTot!AJ49*100)</f>
        <v>17.1210523867847</v>
      </c>
      <c r="AL49">
        <f>IF(ValProdTot!AK49=0,0,(ValProdTot!AL49-ValProdTot!AK49)/ValProdTot!AK49*100)</f>
        <v>3.7367172220255</v>
      </c>
      <c r="AM49">
        <f>IF(ValProdTot!AL49=0,0,(ValProdTot!AM49-ValProdTot!AL49)/ValProdTot!AL49*100)</f>
        <v>2.76542938126159</v>
      </c>
      <c r="AN49">
        <f>IF(ValProdTot!AM49=0,0,(ValProdTot!AN49-ValProdTot!AM49)/ValProdTot!AM49*100)</f>
        <v>-0.444996659032757</v>
      </c>
      <c r="AO49">
        <f>IF(ValProdTot!AN49=0,0,(ValProdTot!AO49-ValProdTot!AN49)/ValProdTot!AN49*100)</f>
        <v>0.423911475933786</v>
      </c>
      <c r="AP49">
        <f>IF(ValProdTot!AO49=0,0,(ValProdTot!AP49-ValProdTot!AO49)/ValProdTot!AO49*100)</f>
        <v>11.3220772627737</v>
      </c>
      <c r="AQ49">
        <f>IF(ValProdTot!AP49=0,0,(ValProdTot!AQ49-ValProdTot!AP49)/ValProdTot!AP49*100)</f>
        <v>-0.75496300841637</v>
      </c>
      <c r="AR49">
        <f>IF(ValProdTot!AQ49=0,0,(ValProdTot!AR49-ValProdTot!AQ49)/ValProdTot!AQ49*100)</f>
        <v>14.4028278283377</v>
      </c>
      <c r="AS49">
        <f>IF(ValProdTot!AR49=0,0,(ValProdTot!AS49-ValProdTot!AR49)/ValProdTot!AR49*100)</f>
        <v>0.612058397962016</v>
      </c>
      <c r="AT49">
        <f>IF(ValProdTot!AS49=0,0,(ValProdTot!AT49-ValProdTot!AS49)/ValProdTot!AS49*100)</f>
        <v>-10.7289399246265</v>
      </c>
      <c r="AU49">
        <f>IF(ValProdTot!AT49=0,0,(ValProdTot!AU49-ValProdTot!AT49)/ValProdTot!AT49*100)</f>
        <v>26.5905902045572</v>
      </c>
      <c r="AV49">
        <f>IF(ValProdTot!AU49=0,0,(ValProdTot!AV49-ValProdTot!AU49)/ValProdTot!AU49*100)</f>
        <v>3.48058208114372</v>
      </c>
      <c r="AW49">
        <f>IF(ValProdTot!AV49=0,0,(ValProdTot!AW49-ValProdTot!AV49)/ValProdTot!AV49*100)</f>
        <v>7.74388700252376</v>
      </c>
      <c r="AX49">
        <f>IF(ValProdTot!AW49=0,0,(ValProdTot!AX49-ValProdTot!AW49)/ValProdTot!AW49*100)</f>
        <v>-3.83959127041032</v>
      </c>
      <c r="AY49">
        <f>IF(ValProdTot!AX49=0,0,(ValProdTot!AY49-ValProdTot!AX49)/ValProdTot!AX49*100)</f>
        <v>12.2367054814431</v>
      </c>
      <c r="AZ49">
        <f>IF(ValProdTot!AY49=0,0,(ValProdTot!AZ49-ValProdTot!AY49)/ValProdTot!AY49*100)</f>
        <v>3.39880500030748</v>
      </c>
      <c r="BA49">
        <f>IF(ValProdTot!AZ49=0,0,(ValProdTot!BA49-ValProdTot!AZ49)/ValProdTot!AZ49*100)</f>
        <v>-18.3619195303149</v>
      </c>
      <c r="BB49">
        <f>IF(ValProdTot!BA49=0,0,(ValProdTot!BB49-ValProdTot!BA49)/ValProdTot!BA49*100)</f>
        <v>28.4428252826059</v>
      </c>
      <c r="BC49">
        <f>IF(ValProdTot!BB49=0,0,(ValProdTot!BC49-ValProdTot!BB49)/ValProdTot!BB49*100)</f>
        <v>-10.1264339692086</v>
      </c>
    </row>
    <row r="50" spans="1:55">
      <c r="A50">
        <f>ValProdTot!A50</f>
        <v>2</v>
      </c>
      <c r="B50" t="str">
        <f>ValProdTot!B50</f>
        <v>Ethiopia</v>
      </c>
      <c r="C50">
        <f>ValProdTot!C50</f>
        <v>238</v>
      </c>
      <c r="D50" t="str">
        <f>ValProdTot!D50</f>
        <v>Ethiopia</v>
      </c>
      <c r="F50" s="16" t="s">
        <v>231</v>
      </c>
      <c r="H50">
        <f>IF(ValProdTot!G50=0,0,(ValProdTot!H50-ValProdTot!G50)/ValProdTot!G50*100)</f>
        <v>0</v>
      </c>
      <c r="I50">
        <f>IF(ValProdTot!H50=0,0,(ValProdTot!I50-ValProdTot!H50)/ValProdTot!H50*100)</f>
        <v>0</v>
      </c>
      <c r="J50">
        <f>IF(ValProdTot!I50=0,0,(ValProdTot!J50-ValProdTot!I50)/ValProdTot!I50*100)</f>
        <v>0</v>
      </c>
      <c r="K50">
        <f>IF(ValProdTot!J50=0,0,(ValProdTot!K50-ValProdTot!J50)/ValProdTot!J50*100)</f>
        <v>0</v>
      </c>
      <c r="L50">
        <f>IF(ValProdTot!K50=0,0,(ValProdTot!L50-ValProdTot!K50)/ValProdTot!K50*100)</f>
        <v>0</v>
      </c>
      <c r="M50">
        <f>IF(ValProdTot!L50=0,0,(ValProdTot!M50-ValProdTot!L50)/ValProdTot!L50*100)</f>
        <v>0</v>
      </c>
      <c r="N50">
        <f>IF(ValProdTot!M50=0,0,(ValProdTot!N50-ValProdTot!M50)/ValProdTot!M50*100)</f>
        <v>0</v>
      </c>
      <c r="O50">
        <f>IF(ValProdTot!N50=0,0,(ValProdTot!O50-ValProdTot!N50)/ValProdTot!N50*100)</f>
        <v>0</v>
      </c>
      <c r="P50">
        <f>IF(ValProdTot!O50=0,0,(ValProdTot!P50-ValProdTot!O50)/ValProdTot!O50*100)</f>
        <v>0</v>
      </c>
      <c r="Q50">
        <f>IF(ValProdTot!P50=0,0,(ValProdTot!Q50-ValProdTot!P50)/ValProdTot!P50*100)</f>
        <v>0</v>
      </c>
      <c r="R50">
        <f>IF(ValProdTot!Q50=0,0,(ValProdTot!R50-ValProdTot!Q50)/ValProdTot!Q50*100)</f>
        <v>0</v>
      </c>
      <c r="S50">
        <f>IF(ValProdTot!R50=0,0,(ValProdTot!S50-ValProdTot!R50)/ValProdTot!R50*100)</f>
        <v>0</v>
      </c>
      <c r="T50">
        <f>IF(ValProdTot!S50=0,0,(ValProdTot!T50-ValProdTot!S50)/ValProdTot!S50*100)</f>
        <v>0</v>
      </c>
      <c r="U50">
        <f>IF(ValProdTot!T50=0,0,(ValProdTot!U50-ValProdTot!T50)/ValProdTot!T50*100)</f>
        <v>0</v>
      </c>
      <c r="V50">
        <f>IF(ValProdTot!U50=0,0,(ValProdTot!V50-ValProdTot!U50)/ValProdTot!U50*100)</f>
        <v>0</v>
      </c>
      <c r="W50">
        <f>IF(ValProdTot!V50=0,0,(ValProdTot!W50-ValProdTot!V50)/ValProdTot!V50*100)</f>
        <v>0</v>
      </c>
      <c r="X50">
        <f>IF(ValProdTot!W50=0,0,(ValProdTot!X50-ValProdTot!W50)/ValProdTot!W50*100)</f>
        <v>0</v>
      </c>
      <c r="Y50">
        <f>IF(ValProdTot!X50=0,0,(ValProdTot!Y50-ValProdTot!X50)/ValProdTot!X50*100)</f>
        <v>0</v>
      </c>
      <c r="Z50">
        <f>IF(ValProdTot!Y50=0,0,(ValProdTot!Z50-ValProdTot!Y50)/ValProdTot!Y50*100)</f>
        <v>0</v>
      </c>
      <c r="AA50">
        <f>IF(ValProdTot!Z50=0,0,(ValProdTot!AA50-ValProdTot!Z50)/ValProdTot!Z50*100)</f>
        <v>0</v>
      </c>
      <c r="AB50">
        <f>IF(ValProdTot!AA50=0,0,(ValProdTot!AB50-ValProdTot!AA50)/ValProdTot!AA50*100)</f>
        <v>0</v>
      </c>
      <c r="AC50">
        <f>IF(ValProdTot!AB50=0,0,(ValProdTot!AC50-ValProdTot!AB50)/ValProdTot!AB50*100)</f>
        <v>0</v>
      </c>
      <c r="AD50">
        <f>IF(ValProdTot!AC50=0,0,(ValProdTot!AD50-ValProdTot!AC50)/ValProdTot!AC50*100)</f>
        <v>0</v>
      </c>
      <c r="AE50">
        <f>IF(ValProdTot!AD50=0,0,(ValProdTot!AE50-ValProdTot!AD50)/ValProdTot!AD50*100)</f>
        <v>0</v>
      </c>
      <c r="AF50">
        <f>IF(ValProdTot!AE50=0,0,(ValProdTot!AF50-ValProdTot!AE50)/ValProdTot!AE50*100)</f>
        <v>0</v>
      </c>
      <c r="AG50">
        <f>IF(ValProdTot!AF50=0,0,(ValProdTot!AG50-ValProdTot!AF50)/ValProdTot!AF50*100)</f>
        <v>0</v>
      </c>
      <c r="AH50">
        <f>IF(ValProdTot!AG50=0,0,(ValProdTot!AH50-ValProdTot!AG50)/ValProdTot!AG50*100)</f>
        <v>0</v>
      </c>
      <c r="AI50">
        <f>IF(ValProdTot!AH50=0,0,(ValProdTot!AI50-ValProdTot!AH50)/ValProdTot!AH50*100)</f>
        <v>0</v>
      </c>
      <c r="AJ50">
        <f>IF(ValProdTot!AI50=0,0,(ValProdTot!AJ50-ValProdTot!AI50)/ValProdTot!AI50*100)</f>
        <v>0</v>
      </c>
      <c r="AK50">
        <f>IF(ValProdTot!AJ50=0,0,(ValProdTot!AK50-ValProdTot!AJ50)/ValProdTot!AJ50*100)</f>
        <v>0</v>
      </c>
      <c r="AL50">
        <f>IF(ValProdTot!AK50=0,0,(ValProdTot!AL50-ValProdTot!AK50)/ValProdTot!AK50*100)</f>
        <v>0</v>
      </c>
      <c r="AM50">
        <f>IF(ValProdTot!AL50=0,0,(ValProdTot!AM50-ValProdTot!AL50)/ValProdTot!AL50*100)</f>
        <v>0</v>
      </c>
      <c r="AN50">
        <f>IF(ValProdTot!AM50=0,0,(ValProdTot!AN50-ValProdTot!AM50)/ValProdTot!AM50*100)</f>
        <v>1.34216178420252</v>
      </c>
      <c r="AO50">
        <f>IF(ValProdTot!AN50=0,0,(ValProdTot!AO50-ValProdTot!AN50)/ValProdTot!AN50*100)</f>
        <v>10.696533161345</v>
      </c>
      <c r="AP50">
        <f>IF(ValProdTot!AO50=0,0,(ValProdTot!AP50-ValProdTot!AO50)/ValProdTot!AO50*100)</f>
        <v>15.473330387394</v>
      </c>
      <c r="AQ50">
        <f>IF(ValProdTot!AP50=0,0,(ValProdTot!AQ50-ValProdTot!AP50)/ValProdTot!AP50*100)</f>
        <v>1.32414674245933</v>
      </c>
      <c r="AR50">
        <f>IF(ValProdTot!AQ50=0,0,(ValProdTot!AR50-ValProdTot!AQ50)/ValProdTot!AQ50*100)</f>
        <v>-4.9842847844139</v>
      </c>
      <c r="AS50">
        <f>IF(ValProdTot!AR50=0,0,(ValProdTot!AS50-ValProdTot!AR50)/ValProdTot!AR50*100)</f>
        <v>6.6539395206019</v>
      </c>
      <c r="AT50">
        <f>IF(ValProdTot!AS50=0,0,(ValProdTot!AT50-ValProdTot!AS50)/ValProdTot!AS50*100)</f>
        <v>3.25037551654722</v>
      </c>
      <c r="AU50">
        <f>IF(ValProdTot!AT50=0,0,(ValProdTot!AU50-ValProdTot!AT50)/ValProdTot!AT50*100)</f>
        <v>9.59815615895647</v>
      </c>
      <c r="AV50">
        <f>IF(ValProdTot!AU50=0,0,(ValProdTot!AV50-ValProdTot!AU50)/ValProdTot!AU50*100)</f>
        <v>2.39548865094606</v>
      </c>
      <c r="AW50">
        <f>IF(ValProdTot!AV50=0,0,(ValProdTot!AW50-ValProdTot!AV50)/ValProdTot!AV50*100)</f>
        <v>3.02328568873278</v>
      </c>
      <c r="AX50">
        <f>IF(ValProdTot!AW50=0,0,(ValProdTot!AX50-ValProdTot!AW50)/ValProdTot!AW50*100)</f>
        <v>6.7462347428185</v>
      </c>
      <c r="AY50">
        <f>IF(ValProdTot!AX50=0,0,(ValProdTot!AY50-ValProdTot!AX50)/ValProdTot!AX50*100)</f>
        <v>10.2068611462983</v>
      </c>
      <c r="AZ50">
        <f>IF(ValProdTot!AY50=0,0,(ValProdTot!AZ50-ValProdTot!AY50)/ValProdTot!AY50*100)</f>
        <v>2.15900725219174</v>
      </c>
      <c r="BA50">
        <f>IF(ValProdTot!AZ50=0,0,(ValProdTot!BA50-ValProdTot!AZ50)/ValProdTot!AZ50*100)</f>
        <v>0.490711430447985</v>
      </c>
      <c r="BB50">
        <f>IF(ValProdTot!BA50=0,0,(ValProdTot!BB50-ValProdTot!BA50)/ValProdTot!BA50*100)</f>
        <v>5.31246017997508</v>
      </c>
      <c r="BC50">
        <f>IF(ValProdTot!BB50=0,0,(ValProdTot!BC50-ValProdTot!BB50)/ValProdTot!BB50*100)</f>
        <v>10.4691500630918</v>
      </c>
    </row>
    <row r="51" spans="1:55">
      <c r="A51">
        <f>ValProdTot!A51</f>
        <v>2</v>
      </c>
      <c r="B51" t="str">
        <f>ValProdTot!B51</f>
        <v>Democratic Republic of the Congo</v>
      </c>
      <c r="C51">
        <f>ValProdTot!C51</f>
        <v>250</v>
      </c>
      <c r="D51" t="str">
        <f>ValProdTot!D51</f>
        <v>Democratic Republic of the Congo</v>
      </c>
      <c r="F51" s="16" t="s">
        <v>231</v>
      </c>
      <c r="H51">
        <f>IF(ValProdTot!G51=0,0,(ValProdTot!H51-ValProdTot!G51)/ValProdTot!G51*100)</f>
        <v>1.02410319290144</v>
      </c>
      <c r="I51">
        <f>IF(ValProdTot!H51=0,0,(ValProdTot!I51-ValProdTot!H51)/ValProdTot!H51*100)</f>
        <v>0.776652347904191</v>
      </c>
      <c r="J51">
        <f>IF(ValProdTot!I51=0,0,(ValProdTot!J51-ValProdTot!I51)/ValProdTot!I51*100)</f>
        <v>0.371583395871332</v>
      </c>
      <c r="K51">
        <f>IF(ValProdTot!J51=0,0,(ValProdTot!K51-ValProdTot!J51)/ValProdTot!J51*100)</f>
        <v>-0.502825660696248</v>
      </c>
      <c r="L51">
        <f>IF(ValProdTot!K51=0,0,(ValProdTot!L51-ValProdTot!K51)/ValProdTot!K51*100)</f>
        <v>1.16152245369545</v>
      </c>
      <c r="M51">
        <f>IF(ValProdTot!L51=0,0,(ValProdTot!M51-ValProdTot!L51)/ValProdTot!L51*100)</f>
        <v>3.56520612661038</v>
      </c>
      <c r="N51">
        <f>IF(ValProdTot!M51=0,0,(ValProdTot!N51-ValProdTot!M51)/ValProdTot!M51*100)</f>
        <v>5.31367501711005</v>
      </c>
      <c r="O51">
        <f>IF(ValProdTot!N51=0,0,(ValProdTot!O51-ValProdTot!N51)/ValProdTot!N51*100)</f>
        <v>2.14002312319491</v>
      </c>
      <c r="P51">
        <f>IF(ValProdTot!O51=0,0,(ValProdTot!P51-ValProdTot!O51)/ValProdTot!O51*100)</f>
        <v>3.2720164506077</v>
      </c>
      <c r="Q51">
        <f>IF(ValProdTot!P51=0,0,(ValProdTot!Q51-ValProdTot!P51)/ValProdTot!P51*100)</f>
        <v>0.0133267578492466</v>
      </c>
      <c r="R51">
        <f>IF(ValProdTot!Q51=0,0,(ValProdTot!R51-ValProdTot!Q51)/ValProdTot!Q51*100)</f>
        <v>1.93561397170686</v>
      </c>
      <c r="S51">
        <f>IF(ValProdTot!R51=0,0,(ValProdTot!S51-ValProdTot!R51)/ValProdTot!R51*100)</f>
        <v>2.90784688052019</v>
      </c>
      <c r="T51">
        <f>IF(ValProdTot!S51=0,0,(ValProdTot!T51-ValProdTot!S51)/ValProdTot!S51*100)</f>
        <v>2.24615033478451</v>
      </c>
      <c r="U51">
        <f>IF(ValProdTot!T51=0,0,(ValProdTot!U51-ValProdTot!T51)/ValProdTot!T51*100)</f>
        <v>2.36123590933476</v>
      </c>
      <c r="V51">
        <f>IF(ValProdTot!U51=0,0,(ValProdTot!V51-ValProdTot!U51)/ValProdTot!U51*100)</f>
        <v>1.37819333324247</v>
      </c>
      <c r="W51">
        <f>IF(ValProdTot!V51=0,0,(ValProdTot!W51-ValProdTot!V51)/ValProdTot!V51*100)</f>
        <v>0.646997871616442</v>
      </c>
      <c r="X51">
        <f>IF(ValProdTot!W51=0,0,(ValProdTot!X51-ValProdTot!W51)/ValProdTot!W51*100)</f>
        <v>-3.19021277096501</v>
      </c>
      <c r="Y51">
        <f>IF(ValProdTot!X51=0,0,(ValProdTot!Y51-ValProdTot!X51)/ValProdTot!X51*100)</f>
        <v>4.67923596023881</v>
      </c>
      <c r="Z51">
        <f>IF(ValProdTot!Y51=0,0,(ValProdTot!Z51-ValProdTot!Y51)/ValProdTot!Y51*100)</f>
        <v>4.0841376353724</v>
      </c>
      <c r="AA51">
        <f>IF(ValProdTot!Z51=0,0,(ValProdTot!AA51-ValProdTot!Z51)/ValProdTot!Z51*100)</f>
        <v>1.47963054314933</v>
      </c>
      <c r="AB51">
        <f>IF(ValProdTot!AA51=0,0,(ValProdTot!AB51-ValProdTot!AA51)/ValProdTot!AA51*100)</f>
        <v>5.17752600128302</v>
      </c>
      <c r="AC51">
        <f>IF(ValProdTot!AB51=0,0,(ValProdTot!AC51-ValProdTot!AB51)/ValProdTot!AB51*100)</f>
        <v>2.58540346131104</v>
      </c>
      <c r="AD51">
        <f>IF(ValProdTot!AC51=0,0,(ValProdTot!AD51-ValProdTot!AC51)/ValProdTot!AC51*100)</f>
        <v>2.70756213934834</v>
      </c>
      <c r="AE51">
        <f>IF(ValProdTot!AD51=0,0,(ValProdTot!AE51-ValProdTot!AD51)/ValProdTot!AD51*100)</f>
        <v>3.32403562533499</v>
      </c>
      <c r="AF51">
        <f>IF(ValProdTot!AE51=0,0,(ValProdTot!AF51-ValProdTot!AE51)/ValProdTot!AE51*100)</f>
        <v>2.28775113751782</v>
      </c>
      <c r="AG51">
        <f>IF(ValProdTot!AF51=0,0,(ValProdTot!AG51-ValProdTot!AF51)/ValProdTot!AF51*100)</f>
        <v>2.4673962624495</v>
      </c>
      <c r="AH51">
        <f>IF(ValProdTot!AG51=0,0,(ValProdTot!AH51-ValProdTot!AG51)/ValProdTot!AG51*100)</f>
        <v>2.89756037656995</v>
      </c>
      <c r="AI51">
        <f>IF(ValProdTot!AH51=0,0,(ValProdTot!AI51-ValProdTot!AH51)/ValProdTot!AH51*100)</f>
        <v>2.99238501487963</v>
      </c>
      <c r="AJ51">
        <f>IF(ValProdTot!AI51=0,0,(ValProdTot!AJ51-ValProdTot!AI51)/ValProdTot!AI51*100)</f>
        <v>4.34931010798107</v>
      </c>
      <c r="AK51">
        <f>IF(ValProdTot!AJ51=0,0,(ValProdTot!AK51-ValProdTot!AJ51)/ValProdTot!AJ51*100)</f>
        <v>3.08988128861064</v>
      </c>
      <c r="AL51">
        <f>IF(ValProdTot!AK51=0,0,(ValProdTot!AL51-ValProdTot!AK51)/ValProdTot!AK51*100)</f>
        <v>2.57898803750545</v>
      </c>
      <c r="AM51">
        <f>IF(ValProdTot!AL51=0,0,(ValProdTot!AM51-ValProdTot!AL51)/ValProdTot!AL51*100)</f>
        <v>0.427179335503987</v>
      </c>
      <c r="AN51">
        <f>IF(ValProdTot!AM51=0,0,(ValProdTot!AN51-ValProdTot!AM51)/ValProdTot!AM51*100)</f>
        <v>2.05873907923413</v>
      </c>
      <c r="AO51">
        <f>IF(ValProdTot!AN51=0,0,(ValProdTot!AO51-ValProdTot!AN51)/ValProdTot!AN51*100)</f>
        <v>-16.9618862656786</v>
      </c>
      <c r="AP51">
        <f>IF(ValProdTot!AO51=0,0,(ValProdTot!AP51-ValProdTot!AO51)/ValProdTot!AO51*100)</f>
        <v>-0.704827097957633</v>
      </c>
      <c r="AQ51">
        <f>IF(ValProdTot!AP51=0,0,(ValProdTot!AQ51-ValProdTot!AP51)/ValProdTot!AP51*100)</f>
        <v>-2.43542847723215</v>
      </c>
      <c r="AR51">
        <f>IF(ValProdTot!AQ51=0,0,(ValProdTot!AR51-ValProdTot!AQ51)/ValProdTot!AQ51*100)</f>
        <v>1.68262743471791</v>
      </c>
      <c r="AS51">
        <f>IF(ValProdTot!AR51=0,0,(ValProdTot!AS51-ValProdTot!AR51)/ValProdTot!AR51*100)</f>
        <v>-2.63453749948863</v>
      </c>
      <c r="AT51">
        <f>IF(ValProdTot!AS51=0,0,(ValProdTot!AT51-ValProdTot!AS51)/ValProdTot!AS51*100)</f>
        <v>-2.22733045841593</v>
      </c>
      <c r="AU51">
        <f>IF(ValProdTot!AT51=0,0,(ValProdTot!AU51-ValProdTot!AT51)/ValProdTot!AT51*100)</f>
        <v>-2.30804593066578</v>
      </c>
      <c r="AV51">
        <f>IF(ValProdTot!AU51=0,0,(ValProdTot!AV51-ValProdTot!AU51)/ValProdTot!AU51*100)</f>
        <v>-2.18501825125225</v>
      </c>
      <c r="AW51">
        <f>IF(ValProdTot!AV51=0,0,(ValProdTot!AW51-ValProdTot!AV51)/ValProdTot!AV51*100)</f>
        <v>0.611027645732217</v>
      </c>
      <c r="AX51">
        <f>IF(ValProdTot!AW51=0,0,(ValProdTot!AX51-ValProdTot!AW51)/ValProdTot!AW51*100)</f>
        <v>0.497254230675526</v>
      </c>
      <c r="AY51">
        <f>IF(ValProdTot!AX51=0,0,(ValProdTot!AY51-ValProdTot!AX51)/ValProdTot!AX51*100)</f>
        <v>0.210113045925336</v>
      </c>
      <c r="AZ51">
        <f>IF(ValProdTot!AY51=0,0,(ValProdTot!AZ51-ValProdTot!AY51)/ValProdTot!AY51*100)</f>
        <v>-0.0669045128491185</v>
      </c>
      <c r="BA51">
        <f>IF(ValProdTot!AZ51=0,0,(ValProdTot!BA51-ValProdTot!AZ51)/ValProdTot!AZ51*100)</f>
        <v>0.627821082506108</v>
      </c>
      <c r="BB51">
        <f>IF(ValProdTot!BA51=0,0,(ValProdTot!BB51-ValProdTot!BA51)/ValProdTot!BA51*100)</f>
        <v>0.188805907527062</v>
      </c>
      <c r="BC51">
        <f>IF(ValProdTot!BB51=0,0,(ValProdTot!BC51-ValProdTot!BB51)/ValProdTot!BB51*100)</f>
        <v>-1.42142500909618</v>
      </c>
    </row>
    <row r="52" spans="1:55">
      <c r="A52">
        <f>ValProdTot!A52</f>
        <v>3</v>
      </c>
      <c r="B52" t="str">
        <f>ValProdTot!B52</f>
        <v>Zambia</v>
      </c>
      <c r="C52">
        <f>ValProdTot!C52</f>
        <v>251</v>
      </c>
      <c r="D52" t="str">
        <f>ValProdTot!D52</f>
        <v>Zambia</v>
      </c>
      <c r="F52" s="16" t="s">
        <v>231</v>
      </c>
      <c r="H52">
        <f>IF(ValProdTot!G52=0,0,(ValProdTot!H52-ValProdTot!G52)/ValProdTot!G52*100)</f>
        <v>-0.598907103825137</v>
      </c>
      <c r="I52">
        <f>IF(ValProdTot!H52=0,0,(ValProdTot!I52-ValProdTot!H52)/ValProdTot!H52*100)</f>
        <v>-1.12461204025985</v>
      </c>
      <c r="J52">
        <f>IF(ValProdTot!I52=0,0,(ValProdTot!J52-ValProdTot!I52)/ValProdTot!I52*100)</f>
        <v>7.25110563237088</v>
      </c>
      <c r="K52">
        <f>IF(ValProdTot!J52=0,0,(ValProdTot!K52-ValProdTot!J52)/ValProdTot!J52*100)</f>
        <v>3.24816707398356</v>
      </c>
      <c r="L52">
        <f>IF(ValProdTot!K52=0,0,(ValProdTot!L52-ValProdTot!K52)/ValProdTot!K52*100)</f>
        <v>9.06782578757101</v>
      </c>
      <c r="M52">
        <f>IF(ValProdTot!L52=0,0,(ValProdTot!M52-ValProdTot!L52)/ValProdTot!L52*100)</f>
        <v>0.91754462113141</v>
      </c>
      <c r="N52">
        <f>IF(ValProdTot!M52=0,0,(ValProdTot!N52-ValProdTot!M52)/ValProdTot!M52*100)</f>
        <v>2.92023887413231</v>
      </c>
      <c r="O52">
        <f>IF(ValProdTot!N52=0,0,(ValProdTot!O52-ValProdTot!N52)/ValProdTot!N52*100)</f>
        <v>1.75009370979343</v>
      </c>
      <c r="P52">
        <f>IF(ValProdTot!O52=0,0,(ValProdTot!P52-ValProdTot!O52)/ValProdTot!O52*100)</f>
        <v>-2.3069302494611</v>
      </c>
      <c r="Q52">
        <f>IF(ValProdTot!P52=0,0,(ValProdTot!Q52-ValProdTot!P52)/ValProdTot!P52*100)</f>
        <v>15.3952578233684</v>
      </c>
      <c r="R52">
        <f>IF(ValProdTot!Q52=0,0,(ValProdTot!R52-ValProdTot!Q52)/ValProdTot!Q52*100)</f>
        <v>14.445099480902</v>
      </c>
      <c r="S52">
        <f>IF(ValProdTot!R52=0,0,(ValProdTot!S52-ValProdTot!R52)/ValProdTot!R52*100)</f>
        <v>-9.34861080831837</v>
      </c>
      <c r="T52">
        <f>IF(ValProdTot!S52=0,0,(ValProdTot!T52-ValProdTot!S52)/ValProdTot!S52*100)</f>
        <v>5.64649145396463</v>
      </c>
      <c r="U52">
        <f>IF(ValProdTot!T52=0,0,(ValProdTot!U52-ValProdTot!T52)/ValProdTot!T52*100)</f>
        <v>17.9291616807481</v>
      </c>
      <c r="V52">
        <f>IF(ValProdTot!U52=0,0,(ValProdTot!V52-ValProdTot!U52)/ValProdTot!U52*100)</f>
        <v>12.0639291558905</v>
      </c>
      <c r="W52">
        <f>IF(ValProdTot!V52=0,0,(ValProdTot!W52-ValProdTot!V52)/ValProdTot!V52*100)</f>
        <v>-3.8254931252096</v>
      </c>
      <c r="X52">
        <f>IF(ValProdTot!W52=0,0,(ValProdTot!X52-ValProdTot!W52)/ValProdTot!W52*100)</f>
        <v>-7.7969771319525</v>
      </c>
      <c r="Y52">
        <f>IF(ValProdTot!X52=0,0,(ValProdTot!Y52-ValProdTot!X52)/ValProdTot!X52*100)</f>
        <v>-11.4148979511149</v>
      </c>
      <c r="Z52">
        <f>IF(ValProdTot!Y52=0,0,(ValProdTot!Z52-ValProdTot!Y52)/ValProdTot!Y52*100)</f>
        <v>4.2933904103608</v>
      </c>
      <c r="AA52">
        <f>IF(ValProdTot!Z52=0,0,(ValProdTot!AA52-ValProdTot!Z52)/ValProdTot!Z52*100)</f>
        <v>0.948921950239277</v>
      </c>
      <c r="AB52">
        <f>IF(ValProdTot!AA52=0,0,(ValProdTot!AB52-ValProdTot!AA52)/ValProdTot!AA52*100)</f>
        <v>-3.82783585720816</v>
      </c>
      <c r="AC52">
        <f>IF(ValProdTot!AB52=0,0,(ValProdTot!AC52-ValProdTot!AB52)/ValProdTot!AB52*100)</f>
        <v>5.45263940634439</v>
      </c>
      <c r="AD52">
        <f>IF(ValProdTot!AC52=0,0,(ValProdTot!AD52-ValProdTot!AC52)/ValProdTot!AC52*100)</f>
        <v>1.32961371050551</v>
      </c>
      <c r="AE52">
        <f>IF(ValProdTot!AD52=0,0,(ValProdTot!AE52-ValProdTot!AD52)/ValProdTot!AD52*100)</f>
        <v>9.07737588130951</v>
      </c>
      <c r="AF52">
        <f>IF(ValProdTot!AE52=0,0,(ValProdTot!AF52-ValProdTot!AE52)/ValProdTot!AE52*100)</f>
        <v>5.55181020846419</v>
      </c>
      <c r="AG52">
        <f>IF(ValProdTot!AF52=0,0,(ValProdTot!AG52-ValProdTot!AF52)/ValProdTot!AF52*100)</f>
        <v>-1.36417593305147</v>
      </c>
      <c r="AH52">
        <f>IF(ValProdTot!AG52=0,0,(ValProdTot!AH52-ValProdTot!AG52)/ValProdTot!AG52*100)</f>
        <v>25.965579489836</v>
      </c>
      <c r="AI52">
        <f>IF(ValProdTot!AH52=0,0,(ValProdTot!AI52-ValProdTot!AH52)/ValProdTot!AH52*100)</f>
        <v>0.678431495470645</v>
      </c>
      <c r="AJ52">
        <f>IF(ValProdTot!AI52=0,0,(ValProdTot!AJ52-ValProdTot!AI52)/ValProdTot!AI52*100)</f>
        <v>-6.77433977678316</v>
      </c>
      <c r="AK52">
        <f>IF(ValProdTot!AJ52=0,0,(ValProdTot!AK52-ValProdTot!AJ52)/ValProdTot!AJ52*100)</f>
        <v>5.10827703853516</v>
      </c>
      <c r="AL52">
        <f>IF(ValProdTot!AK52=0,0,(ValProdTot!AL52-ValProdTot!AK52)/ValProdTot!AK52*100)</f>
        <v>-16.8325010898175</v>
      </c>
      <c r="AM52">
        <f>IF(ValProdTot!AL52=0,0,(ValProdTot!AM52-ValProdTot!AL52)/ValProdTot!AL52*100)</f>
        <v>34.1619472299224</v>
      </c>
      <c r="AN52">
        <f>IF(ValProdTot!AM52=0,0,(ValProdTot!AN52-ValProdTot!AM52)/ValProdTot!AM52*100)</f>
        <v>-10.9497606320271</v>
      </c>
      <c r="AO52">
        <f>IF(ValProdTot!AN52=0,0,(ValProdTot!AO52-ValProdTot!AN52)/ValProdTot!AN52*100)</f>
        <v>-11.1237456910611</v>
      </c>
      <c r="AP52">
        <f>IF(ValProdTot!AO52=0,0,(ValProdTot!AP52-ValProdTot!AO52)/ValProdTot!AO52*100)</f>
        <v>20.1066721931268</v>
      </c>
      <c r="AQ52">
        <f>IF(ValProdTot!AP52=0,0,(ValProdTot!AQ52-ValProdTot!AP52)/ValProdTot!AP52*100)</f>
        <v>-3.8012193426861</v>
      </c>
      <c r="AR52">
        <f>IF(ValProdTot!AQ52=0,0,(ValProdTot!AR52-ValProdTot!AQ52)/ValProdTot!AQ52*100)</f>
        <v>-3.3545293183446</v>
      </c>
      <c r="AS52">
        <f>IF(ValProdTot!AR52=0,0,(ValProdTot!AS52-ValProdTot!AR52)/ValProdTot!AR52*100)</f>
        <v>19.1009338904541</v>
      </c>
      <c r="AT52">
        <f>IF(ValProdTot!AS52=0,0,(ValProdTot!AT52-ValProdTot!AS52)/ValProdTot!AS52*100)</f>
        <v>-4.62094347238439</v>
      </c>
      <c r="AU52">
        <f>IF(ValProdTot!AT52=0,0,(ValProdTot!AU52-ValProdTot!AT52)/ValProdTot!AT52*100)</f>
        <v>-0.00476517338991031</v>
      </c>
      <c r="AV52">
        <f>IF(ValProdTot!AU52=0,0,(ValProdTot!AV52-ValProdTot!AU52)/ValProdTot!AU52*100)</f>
        <v>1.99885857312564</v>
      </c>
      <c r="AW52">
        <f>IF(ValProdTot!AV52=0,0,(ValProdTot!AW52-ValProdTot!AV52)/ValProdTot!AV52*100)</f>
        <v>15.1839327230052</v>
      </c>
      <c r="AX52">
        <f>IF(ValProdTot!AW52=0,0,(ValProdTot!AX52-ValProdTot!AW52)/ValProdTot!AW52*100)</f>
        <v>3.30951481888883</v>
      </c>
      <c r="AY52">
        <f>IF(ValProdTot!AX52=0,0,(ValProdTot!AY52-ValProdTot!AX52)/ValProdTot!AX52*100)</f>
        <v>4.25973462660951</v>
      </c>
      <c r="AZ52">
        <f>IF(ValProdTot!AY52=0,0,(ValProdTot!AZ52-ValProdTot!AY52)/ValProdTot!AY52*100)</f>
        <v>2.94233152157345</v>
      </c>
      <c r="BA52">
        <f>IF(ValProdTot!AZ52=0,0,(ValProdTot!BA52-ValProdTot!AZ52)/ValProdTot!AZ52*100)</f>
        <v>0.656202041246488</v>
      </c>
      <c r="BB52">
        <f>IF(ValProdTot!BA52=0,0,(ValProdTot!BB52-ValProdTot!BA52)/ValProdTot!BA52*100)</f>
        <v>1.30263677080377</v>
      </c>
      <c r="BC52">
        <f>IF(ValProdTot!BB52=0,0,(ValProdTot!BC52-ValProdTot!BB52)/ValProdTot!BB52*100)</f>
        <v>12.0699404634794</v>
      </c>
    </row>
    <row r="53" spans="1:55">
      <c r="A53">
        <f>ValProdTot!A53</f>
        <v>2</v>
      </c>
      <c r="B53" t="str">
        <f>ValProdTot!B53</f>
        <v>Eastern&amp;Central A</v>
      </c>
      <c r="C53">
        <f>ValProdTot!C53</f>
        <v>0</v>
      </c>
      <c r="D53" t="str">
        <f>ValProdTot!D53</f>
        <v>Eastern&amp;Central A</v>
      </c>
      <c r="F53" s="16" t="s">
        <v>231</v>
      </c>
      <c r="H53">
        <f>IF(ValProdTot!G53=0,0,(ValProdTot!H53-ValProdTot!G53)/ValProdTot!G53*100)</f>
        <v>3.60134018979428</v>
      </c>
      <c r="I53">
        <f>IF(ValProdTot!H53=0,0,(ValProdTot!I53-ValProdTot!H53)/ValProdTot!H53*100)</f>
        <v>2.42868141777777</v>
      </c>
      <c r="J53">
        <f>IF(ValProdTot!I53=0,0,(ValProdTot!J53-ValProdTot!I53)/ValProdTot!I53*100)</f>
        <v>1.41679281919766</v>
      </c>
      <c r="K53">
        <f>IF(ValProdTot!J53=0,0,(ValProdTot!K53-ValProdTot!J53)/ValProdTot!J53*100)</f>
        <v>0.180410796533926</v>
      </c>
      <c r="L53">
        <f>IF(ValProdTot!K53=0,0,(ValProdTot!L53-ValProdTot!K53)/ValProdTot!K53*100)</f>
        <v>3.59612731940003</v>
      </c>
      <c r="M53">
        <f>IF(ValProdTot!L53=0,0,(ValProdTot!M53-ValProdTot!L53)/ValProdTot!L53*100)</f>
        <v>6.09970997865565</v>
      </c>
      <c r="N53">
        <f>IF(ValProdTot!M53=0,0,(ValProdTot!N53-ValProdTot!M53)/ValProdTot!M53*100)</f>
        <v>1.42528825410233</v>
      </c>
      <c r="O53">
        <f>IF(ValProdTot!N53=0,0,(ValProdTot!O53-ValProdTot!N53)/ValProdTot!N53*100)</f>
        <v>5.56695456482449</v>
      </c>
      <c r="P53">
        <f>IF(ValProdTot!O53=0,0,(ValProdTot!P53-ValProdTot!O53)/ValProdTot!O53*100)</f>
        <v>5.93659439686463</v>
      </c>
      <c r="Q53">
        <f>IF(ValProdTot!P53=0,0,(ValProdTot!Q53-ValProdTot!P53)/ValProdTot!P53*100)</f>
        <v>-0.298964017464056</v>
      </c>
      <c r="R53">
        <f>IF(ValProdTot!Q53=0,0,(ValProdTot!R53-ValProdTot!Q53)/ValProdTot!Q53*100)</f>
        <v>1.58133324223444</v>
      </c>
      <c r="S53">
        <f>IF(ValProdTot!R53=0,0,(ValProdTot!S53-ValProdTot!R53)/ValProdTot!R53*100)</f>
        <v>1.29284205100836</v>
      </c>
      <c r="T53">
        <f>IF(ValProdTot!S53=0,0,(ValProdTot!T53-ValProdTot!S53)/ValProdTot!S53*100)</f>
        <v>3.18502647444767</v>
      </c>
      <c r="U53">
        <f>IF(ValProdTot!T53=0,0,(ValProdTot!U53-ValProdTot!T53)/ValProdTot!T53*100)</f>
        <v>2.97191990831526</v>
      </c>
      <c r="V53">
        <f>IF(ValProdTot!U53=0,0,(ValProdTot!V53-ValProdTot!U53)/ValProdTot!U53*100)</f>
        <v>1.24642558177261</v>
      </c>
      <c r="W53">
        <f>IF(ValProdTot!V53=0,0,(ValProdTot!W53-ValProdTot!V53)/ValProdTot!V53*100)</f>
        <v>3.23794437417826</v>
      </c>
      <c r="X53">
        <f>IF(ValProdTot!W53=0,0,(ValProdTot!X53-ValProdTot!W53)/ValProdTot!W53*100)</f>
        <v>0.981186519022664</v>
      </c>
      <c r="Y53">
        <f>IF(ValProdTot!X53=0,0,(ValProdTot!Y53-ValProdTot!X53)/ValProdTot!X53*100)</f>
        <v>-1.4492897028391</v>
      </c>
      <c r="Z53">
        <f>IF(ValProdTot!Y53=0,0,(ValProdTot!Z53-ValProdTot!Y53)/ValProdTot!Y53*100)</f>
        <v>2.04743234454794</v>
      </c>
      <c r="AA53">
        <f>IF(ValProdTot!Z53=0,0,(ValProdTot!AA53-ValProdTot!Z53)/ValProdTot!Z53*100)</f>
        <v>3.69944219915535</v>
      </c>
      <c r="AB53">
        <f>IF(ValProdTot!AA53=0,0,(ValProdTot!AB53-ValProdTot!AA53)/ValProdTot!AA53*100)</f>
        <v>2.13045075361131</v>
      </c>
      <c r="AC53">
        <f>IF(ValProdTot!AB53=0,0,(ValProdTot!AC53-ValProdTot!AB53)/ValProdTot!AB53*100)</f>
        <v>3.75604116270538</v>
      </c>
      <c r="AD53">
        <f>IF(ValProdTot!AC53=0,0,(ValProdTot!AD53-ValProdTot!AC53)/ValProdTot!AC53*100)</f>
        <v>-3.79802832361646</v>
      </c>
      <c r="AE53">
        <f>IF(ValProdTot!AD53=0,0,(ValProdTot!AE53-ValProdTot!AD53)/ValProdTot!AD53*100)</f>
        <v>5.95197242984746</v>
      </c>
      <c r="AF53">
        <f>IF(ValProdTot!AE53=0,0,(ValProdTot!AF53-ValProdTot!AE53)/ValProdTot!AE53*100)</f>
        <v>2.94254454943001</v>
      </c>
      <c r="AG53">
        <f>IF(ValProdTot!AF53=0,0,(ValProdTot!AG53-ValProdTot!AF53)/ValProdTot!AF53*100)</f>
        <v>-0.17779531314141</v>
      </c>
      <c r="AH53">
        <f>IF(ValProdTot!AG53=0,0,(ValProdTot!AH53-ValProdTot!AG53)/ValProdTot!AG53*100)</f>
        <v>4.55125734970404</v>
      </c>
      <c r="AI53">
        <f>IF(ValProdTot!AH53=0,0,(ValProdTot!AI53-ValProdTot!AH53)/ValProdTot!AH53*100)</f>
        <v>1.69630300213581</v>
      </c>
      <c r="AJ53">
        <f>IF(ValProdTot!AI53=0,0,(ValProdTot!AJ53-ValProdTot!AI53)/ValProdTot!AI53*100)</f>
        <v>1.12289131456625</v>
      </c>
      <c r="AK53">
        <f>IF(ValProdTot!AJ53=0,0,(ValProdTot!AK53-ValProdTot!AJ53)/ValProdTot!AJ53*100)</f>
        <v>4.19761156874251</v>
      </c>
      <c r="AL53">
        <f>IF(ValProdTot!AK53=0,0,(ValProdTot!AL53-ValProdTot!AK53)/ValProdTot!AK53*100)</f>
        <v>0.669234200548853</v>
      </c>
      <c r="AM53">
        <f>IF(ValProdTot!AL53=0,0,(ValProdTot!AM53-ValProdTot!AL53)/ValProdTot!AL53*100)</f>
        <v>-2.45338521564309</v>
      </c>
      <c r="AN53">
        <f>IF(ValProdTot!AM53=0,0,(ValProdTot!AN53-ValProdTot!AM53)/ValProdTot!AM53*100)</f>
        <v>1.68280822990247</v>
      </c>
      <c r="AO53">
        <f>IF(ValProdTot!AN53=0,0,(ValProdTot!AO53-ValProdTot!AN53)/ValProdTot!AN53*100)</f>
        <v>2.05679430376395</v>
      </c>
      <c r="AP53">
        <f>IF(ValProdTot!AO53=0,0,(ValProdTot!AP53-ValProdTot!AO53)/ValProdTot!AO53*100)</f>
        <v>3.51979520306075</v>
      </c>
      <c r="AQ53">
        <f>IF(ValProdTot!AP53=0,0,(ValProdTot!AQ53-ValProdTot!AP53)/ValProdTot!AP53*100)</f>
        <v>0.0517730140279934</v>
      </c>
      <c r="AR53">
        <f>IF(ValProdTot!AQ53=0,0,(ValProdTot!AR53-ValProdTot!AQ53)/ValProdTot!AQ53*100)</f>
        <v>3.05746475714247</v>
      </c>
      <c r="AS53">
        <f>IF(ValProdTot!AR53=0,0,(ValProdTot!AS53-ValProdTot!AR53)/ValProdTot!AR53*100)</f>
        <v>3.36326414639267</v>
      </c>
      <c r="AT53">
        <f>IF(ValProdTot!AS53=0,0,(ValProdTot!AT53-ValProdTot!AS53)/ValProdTot!AS53*100)</f>
        <v>-0.0993229448224101</v>
      </c>
      <c r="AU53">
        <f>IF(ValProdTot!AT53=0,0,(ValProdTot!AU53-ValProdTot!AT53)/ValProdTot!AT53*100)</f>
        <v>6.79081205696116</v>
      </c>
      <c r="AV53">
        <f>IF(ValProdTot!AU53=0,0,(ValProdTot!AV53-ValProdTot!AU53)/ValProdTot!AU53*100)</f>
        <v>4.55254452351772</v>
      </c>
      <c r="AW53">
        <f>IF(ValProdTot!AV53=0,0,(ValProdTot!AW53-ValProdTot!AV53)/ValProdTot!AV53*100)</f>
        <v>0.977488731900253</v>
      </c>
      <c r="AX53">
        <f>IF(ValProdTot!AW53=0,0,(ValProdTot!AX53-ValProdTot!AW53)/ValProdTot!AW53*100)</f>
        <v>3.47152903922387</v>
      </c>
      <c r="AY53">
        <f>IF(ValProdTot!AX53=0,0,(ValProdTot!AY53-ValProdTot!AX53)/ValProdTot!AX53*100)</f>
        <v>3.77069563349132</v>
      </c>
      <c r="AZ53">
        <f>IF(ValProdTot!AY53=0,0,(ValProdTot!AZ53-ValProdTot!AY53)/ValProdTot!AY53*100)</f>
        <v>3.08603659376183</v>
      </c>
      <c r="BA53">
        <f>IF(ValProdTot!AZ53=0,0,(ValProdTot!BA53-ValProdTot!AZ53)/ValProdTot!AZ53*100)</f>
        <v>1.02658318552677</v>
      </c>
      <c r="BB53">
        <f>IF(ValProdTot!BA53=0,0,(ValProdTot!BB53-ValProdTot!BA53)/ValProdTot!BA53*100)</f>
        <v>0.174814234138617</v>
      </c>
      <c r="BC53">
        <f>IF(ValProdTot!BB53=0,0,(ValProdTot!BC53-ValProdTot!BB53)/ValProdTot!BB53*100)</f>
        <v>3.34920150707453</v>
      </c>
    </row>
    <row r="54" spans="1:55">
      <c r="A54">
        <f>ValProdTot!A54</f>
        <v>1</v>
      </c>
      <c r="B54" t="str">
        <f>ValProdTot!B54</f>
        <v>Western A</v>
      </c>
      <c r="C54">
        <f>ValProdTot!C54</f>
        <v>0</v>
      </c>
      <c r="D54" t="str">
        <f>ValProdTot!D54</f>
        <v>Western A</v>
      </c>
      <c r="F54" s="16" t="s">
        <v>231</v>
      </c>
      <c r="H54">
        <f>IF(ValProdTot!G54=0,0,(ValProdTot!H54-ValProdTot!G54)/ValProdTot!G54*100)</f>
        <v>4.12228465172717</v>
      </c>
      <c r="I54">
        <f>IF(ValProdTot!H54=0,0,(ValProdTot!I54-ValProdTot!H54)/ValProdTot!H54*100)</f>
        <v>4.60586837589994</v>
      </c>
      <c r="J54">
        <f>IF(ValProdTot!I54=0,0,(ValProdTot!J54-ValProdTot!I54)/ValProdTot!I54*100)</f>
        <v>4.22959134258988</v>
      </c>
      <c r="K54">
        <f>IF(ValProdTot!J54=0,0,(ValProdTot!K54-ValProdTot!J54)/ValProdTot!J54*100)</f>
        <v>1.54042147638115</v>
      </c>
      <c r="L54">
        <f>IF(ValProdTot!K54=0,0,(ValProdTot!L54-ValProdTot!K54)/ValProdTot!K54*100)</f>
        <v>0.575964990379405</v>
      </c>
      <c r="M54">
        <f>IF(ValProdTot!L54=0,0,(ValProdTot!M54-ValProdTot!L54)/ValProdTot!L54*100)</f>
        <v>4.45751543950157</v>
      </c>
      <c r="N54">
        <f>IF(ValProdTot!M54=0,0,(ValProdTot!N54-ValProdTot!M54)/ValProdTot!M54*100)</f>
        <v>1.785232145874</v>
      </c>
      <c r="O54">
        <f>IF(ValProdTot!N54=0,0,(ValProdTot!O54-ValProdTot!N54)/ValProdTot!N54*100)</f>
        <v>6.78877154642963</v>
      </c>
      <c r="P54">
        <f>IF(ValProdTot!O54=0,0,(ValProdTot!P54-ValProdTot!O54)/ValProdTot!O54*100)</f>
        <v>5.17846959805276</v>
      </c>
      <c r="Q54">
        <f>IF(ValProdTot!P54=0,0,(ValProdTot!Q54-ValProdTot!P54)/ValProdTot!P54*100)</f>
        <v>-3.07268227734645</v>
      </c>
      <c r="R54">
        <f>IF(ValProdTot!Q54=0,0,(ValProdTot!R54-ValProdTot!Q54)/ValProdTot!Q54*100)</f>
        <v>-7.57936137842565</v>
      </c>
      <c r="S54">
        <f>IF(ValProdTot!R54=0,0,(ValProdTot!S54-ValProdTot!R54)/ValProdTot!R54*100)</f>
        <v>1.85526003861807</v>
      </c>
      <c r="T54">
        <f>IF(ValProdTot!S54=0,0,(ValProdTot!T54-ValProdTot!S54)/ValProdTot!S54*100)</f>
        <v>8.82877781099469</v>
      </c>
      <c r="U54">
        <f>IF(ValProdTot!T54=0,0,(ValProdTot!U54-ValProdTot!T54)/ValProdTot!T54*100)</f>
        <v>1.32769607725202</v>
      </c>
      <c r="V54">
        <f>IF(ValProdTot!U54=0,0,(ValProdTot!V54-ValProdTot!U54)/ValProdTot!U54*100)</f>
        <v>-3.25132841856447</v>
      </c>
      <c r="W54">
        <f>IF(ValProdTot!V54=0,0,(ValProdTot!W54-ValProdTot!V54)/ValProdTot!V54*100)</f>
        <v>-2.0939817482602</v>
      </c>
      <c r="X54">
        <f>IF(ValProdTot!W54=0,0,(ValProdTot!X54-ValProdTot!W54)/ValProdTot!W54*100)</f>
        <v>1.95000868593274</v>
      </c>
      <c r="Y54">
        <f>IF(ValProdTot!X54=0,0,(ValProdTot!Y54-ValProdTot!X54)/ValProdTot!X54*100)</f>
        <v>1.82381588775769</v>
      </c>
      <c r="Z54">
        <f>IF(ValProdTot!Y54=0,0,(ValProdTot!Z54-ValProdTot!Y54)/ValProdTot!Y54*100)</f>
        <v>2.9430272795957</v>
      </c>
      <c r="AA54">
        <f>IF(ValProdTot!Z54=0,0,(ValProdTot!AA54-ValProdTot!Z54)/ValProdTot!Z54*100)</f>
        <v>2.90372000760985</v>
      </c>
      <c r="AB54">
        <f>IF(ValProdTot!AA54=0,0,(ValProdTot!AB54-ValProdTot!AA54)/ValProdTot!AA54*100)</f>
        <v>1.12896487964672</v>
      </c>
      <c r="AC54">
        <f>IF(ValProdTot!AB54=0,0,(ValProdTot!AC54-ValProdTot!AB54)/ValProdTot!AB54*100)</f>
        <v>-0.455461537631776</v>
      </c>
      <c r="AD54">
        <f>IF(ValProdTot!AC54=0,0,(ValProdTot!AD54-ValProdTot!AC54)/ValProdTot!AC54*100)</f>
        <v>3.94277412406215</v>
      </c>
      <c r="AE54">
        <f>IF(ValProdTot!AD54=0,0,(ValProdTot!AE54-ValProdTot!AD54)/ValProdTot!AD54*100)</f>
        <v>6.66392005933357</v>
      </c>
      <c r="AF54">
        <f>IF(ValProdTot!AE54=0,0,(ValProdTot!AF54-ValProdTot!AE54)/ValProdTot!AE54*100)</f>
        <v>5.84801920324365</v>
      </c>
      <c r="AG54">
        <f>IF(ValProdTot!AF54=0,0,(ValProdTot!AG54-ValProdTot!AF54)/ValProdTot!AF54*100)</f>
        <v>0.418347561758197</v>
      </c>
      <c r="AH54">
        <f>IF(ValProdTot!AG54=0,0,(ValProdTot!AH54-ValProdTot!AG54)/ValProdTot!AG54*100)</f>
        <v>10.4206555014405</v>
      </c>
      <c r="AI54">
        <f>IF(ValProdTot!AH54=0,0,(ValProdTot!AI54-ValProdTot!AH54)/ValProdTot!AH54*100)</f>
        <v>5.91924058874806</v>
      </c>
      <c r="AJ54">
        <f>IF(ValProdTot!AI54=0,0,(ValProdTot!AJ54-ValProdTot!AI54)/ValProdTot!AI54*100)</f>
        <v>3.01055724848294</v>
      </c>
      <c r="AK54">
        <f>IF(ValProdTot!AJ54=0,0,(ValProdTot!AK54-ValProdTot!AJ54)/ValProdTot!AJ54*100)</f>
        <v>11.3408157031227</v>
      </c>
      <c r="AL54">
        <f>IF(ValProdTot!AK54=0,0,(ValProdTot!AL54-ValProdTot!AK54)/ValProdTot!AK54*100)</f>
        <v>3.94079513327866</v>
      </c>
      <c r="AM54">
        <f>IF(ValProdTot!AL54=0,0,(ValProdTot!AM54-ValProdTot!AL54)/ValProdTot!AL54*100)</f>
        <v>4.15443292192777</v>
      </c>
      <c r="AN54">
        <f>IF(ValProdTot!AM54=0,0,(ValProdTot!AN54-ValProdTot!AM54)/ValProdTot!AM54*100)</f>
        <v>3.58350325627823</v>
      </c>
      <c r="AO54">
        <f>IF(ValProdTot!AN54=0,0,(ValProdTot!AO54-ValProdTot!AN54)/ValProdTot!AN54*100)</f>
        <v>4.05388171663313</v>
      </c>
      <c r="AP54">
        <f>IF(ValProdTot!AO54=0,0,(ValProdTot!AP54-ValProdTot!AO54)/ValProdTot!AO54*100)</f>
        <v>5.70786669760181</v>
      </c>
      <c r="AQ54">
        <f>IF(ValProdTot!AP54=0,0,(ValProdTot!AQ54-ValProdTot!AP54)/ValProdTot!AP54*100)</f>
        <v>2.67752537024717</v>
      </c>
      <c r="AR54">
        <f>IF(ValProdTot!AQ54=0,0,(ValProdTot!AR54-ValProdTot!AQ54)/ValProdTot!AQ54*100)</f>
        <v>6.06220686481641</v>
      </c>
      <c r="AS54">
        <f>IF(ValProdTot!AR54=0,0,(ValProdTot!AS54-ValProdTot!AR54)/ValProdTot!AR54*100)</f>
        <v>3.71816797821374</v>
      </c>
      <c r="AT54">
        <f>IF(ValProdTot!AS54=0,0,(ValProdTot!AT54-ValProdTot!AS54)/ValProdTot!AS54*100)</f>
        <v>0.35930095996207</v>
      </c>
      <c r="AU54">
        <f>IF(ValProdTot!AT54=0,0,(ValProdTot!AU54-ValProdTot!AT54)/ValProdTot!AT54*100)</f>
        <v>2.09612549860872</v>
      </c>
      <c r="AV54">
        <f>IF(ValProdTot!AU54=0,0,(ValProdTot!AV54-ValProdTot!AU54)/ValProdTot!AU54*100)</f>
        <v>3.37625767902846</v>
      </c>
      <c r="AW54">
        <f>IF(ValProdTot!AV54=0,0,(ValProdTot!AW54-ValProdTot!AV54)/ValProdTot!AV54*100)</f>
        <v>5.38918489778092</v>
      </c>
      <c r="AX54">
        <f>IF(ValProdTot!AW54=0,0,(ValProdTot!AX54-ValProdTot!AW54)/ValProdTot!AW54*100)</f>
        <v>3.90041287406042</v>
      </c>
      <c r="AY54">
        <f>IF(ValProdTot!AX54=0,0,(ValProdTot!AY54-ValProdTot!AX54)/ValProdTot!AX54*100)</f>
        <v>5.06957272410339</v>
      </c>
      <c r="AZ54">
        <f>IF(ValProdTot!AY54=0,0,(ValProdTot!AZ54-ValProdTot!AY54)/ValProdTot!AY54*100)</f>
        <v>3.52961541660088</v>
      </c>
      <c r="BA54">
        <f>IF(ValProdTot!AZ54=0,0,(ValProdTot!BA54-ValProdTot!AZ54)/ValProdTot!AZ54*100)</f>
        <v>-4.30941247076903</v>
      </c>
      <c r="BB54">
        <f>IF(ValProdTot!BA54=0,0,(ValProdTot!BB54-ValProdTot!BA54)/ValProdTot!BA54*100)</f>
        <v>9.18446055835487</v>
      </c>
      <c r="BC54">
        <f>IF(ValProdTot!BB54=0,0,(ValProdTot!BC54-ValProdTot!BB54)/ValProdTot!BB54*100)</f>
        <v>-6.33896190275811</v>
      </c>
    </row>
    <row r="55" spans="1:55">
      <c r="A55">
        <f>ValProdTot!A55</f>
        <v>3</v>
      </c>
      <c r="B55" t="str">
        <f>ValProdTot!B55</f>
        <v>Southern A</v>
      </c>
      <c r="C55">
        <f>ValProdTot!C55</f>
        <v>0</v>
      </c>
      <c r="D55" t="str">
        <f>ValProdTot!D55</f>
        <v>Southern A</v>
      </c>
      <c r="F55" s="16" t="s">
        <v>231</v>
      </c>
      <c r="H55">
        <f>IF(ValProdTot!G55=0,0,(ValProdTot!H55-ValProdTot!G55)/ValProdTot!G55*100)</f>
        <v>1.7820200987066</v>
      </c>
      <c r="I55">
        <f>IF(ValProdTot!H55=0,0,(ValProdTot!I55-ValProdTot!H55)/ValProdTot!H55*100)</f>
        <v>3.49038333732377</v>
      </c>
      <c r="J55">
        <f>IF(ValProdTot!I55=0,0,(ValProdTot!J55-ValProdTot!I55)/ValProdTot!I55*100)</f>
        <v>0.478526598686528</v>
      </c>
      <c r="K55">
        <f>IF(ValProdTot!J55=0,0,(ValProdTot!K55-ValProdTot!J55)/ValProdTot!J55*100)</f>
        <v>3.22776873515987</v>
      </c>
      <c r="L55">
        <f>IF(ValProdTot!K55=0,0,(ValProdTot!L55-ValProdTot!K55)/ValProdTot!K55*100)</f>
        <v>4.15212439805797</v>
      </c>
      <c r="M55">
        <f>IF(ValProdTot!L55=0,0,(ValProdTot!M55-ValProdTot!L55)/ValProdTot!L55*100)</f>
        <v>12.7338150461664</v>
      </c>
      <c r="N55">
        <f>IF(ValProdTot!M55=0,0,(ValProdTot!N55-ValProdTot!M55)/ValProdTot!M55*100)</f>
        <v>-6.903999040887</v>
      </c>
      <c r="O55">
        <f>IF(ValProdTot!N55=0,0,(ValProdTot!O55-ValProdTot!N55)/ValProdTot!N55*100)</f>
        <v>6.92955949825206</v>
      </c>
      <c r="P55">
        <f>IF(ValProdTot!O55=0,0,(ValProdTot!P55-ValProdTot!O55)/ValProdTot!O55*100)</f>
        <v>-1.62041368567505</v>
      </c>
      <c r="Q55">
        <f>IF(ValProdTot!P55=0,0,(ValProdTot!Q55-ValProdTot!P55)/ValProdTot!P55*100)</f>
        <v>10.6963341974807</v>
      </c>
      <c r="R55">
        <f>IF(ValProdTot!Q55=0,0,(ValProdTot!R55-ValProdTot!Q55)/ValProdTot!Q55*100)</f>
        <v>6.45716612931348</v>
      </c>
      <c r="S55">
        <f>IF(ValProdTot!R55=0,0,(ValProdTot!S55-ValProdTot!R55)/ValProdTot!R55*100)</f>
        <v>-8.12535718537921</v>
      </c>
      <c r="T55">
        <f>IF(ValProdTot!S55=0,0,(ValProdTot!T55-ValProdTot!S55)/ValProdTot!S55*100)</f>
        <v>12.0338975912329</v>
      </c>
      <c r="U55">
        <f>IF(ValProdTot!T55=0,0,(ValProdTot!U55-ValProdTot!T55)/ValProdTot!T55*100)</f>
        <v>-4.53644365032574</v>
      </c>
      <c r="V55">
        <f>IF(ValProdTot!U55=0,0,(ValProdTot!V55-ValProdTot!U55)/ValProdTot!U55*100)</f>
        <v>0.649099608300132</v>
      </c>
      <c r="W55">
        <f>IF(ValProdTot!V55=0,0,(ValProdTot!W55-ValProdTot!V55)/ValProdTot!V55*100)</f>
        <v>2.57554570137313</v>
      </c>
      <c r="X55">
        <f>IF(ValProdTot!W55=0,0,(ValProdTot!X55-ValProdTot!W55)/ValProdTot!W55*100)</f>
        <v>2.39448088564853</v>
      </c>
      <c r="Y55">
        <f>IF(ValProdTot!X55=0,0,(ValProdTot!Y55-ValProdTot!X55)/ValProdTot!X55*100)</f>
        <v>-1.73004171227279</v>
      </c>
      <c r="Z55">
        <f>IF(ValProdTot!Y55=0,0,(ValProdTot!Z55-ValProdTot!Y55)/ValProdTot!Y55*100)</f>
        <v>2.48231828350829</v>
      </c>
      <c r="AA55">
        <f>IF(ValProdTot!Z55=0,0,(ValProdTot!AA55-ValProdTot!Z55)/ValProdTot!Z55*100)</f>
        <v>6.9049078624332</v>
      </c>
      <c r="AB55">
        <f>IF(ValProdTot!AA55=0,0,(ValProdTot!AB55-ValProdTot!AA55)/ValProdTot!AA55*100)</f>
        <v>-5.53243162767796</v>
      </c>
      <c r="AC55">
        <f>IF(ValProdTot!AB55=0,0,(ValProdTot!AC55-ValProdTot!AB55)/ValProdTot!AB55*100)</f>
        <v>-9.06603716439419</v>
      </c>
      <c r="AD55">
        <f>IF(ValProdTot!AC55=0,0,(ValProdTot!AD55-ValProdTot!AC55)/ValProdTot!AC55*100)</f>
        <v>6.59210198854203</v>
      </c>
      <c r="AE55">
        <f>IF(ValProdTot!AD55=0,0,(ValProdTot!AE55-ValProdTot!AD55)/ValProdTot!AD55*100)</f>
        <v>6.02083774483565</v>
      </c>
      <c r="AF55">
        <f>IF(ValProdTot!AE55=0,0,(ValProdTot!AF55-ValProdTot!AE55)/ValProdTot!AE55*100)</f>
        <v>-0.113132871699674</v>
      </c>
      <c r="AG55">
        <f>IF(ValProdTot!AF55=0,0,(ValProdTot!AG55-ValProdTot!AF55)/ValProdTot!AF55*100)</f>
        <v>1.42134123923434</v>
      </c>
      <c r="AH55">
        <f>IF(ValProdTot!AG55=0,0,(ValProdTot!AH55-ValProdTot!AG55)/ValProdTot!AG55*100)</f>
        <v>4.45851969303455</v>
      </c>
      <c r="AI55">
        <f>IF(ValProdTot!AH55=0,0,(ValProdTot!AI55-ValProdTot!AH55)/ValProdTot!AH55*100)</f>
        <v>2.90552509626252</v>
      </c>
      <c r="AJ55">
        <f>IF(ValProdTot!AI55=0,0,(ValProdTot!AJ55-ValProdTot!AI55)/ValProdTot!AI55*100)</f>
        <v>-0.559253279960222</v>
      </c>
      <c r="AK55">
        <f>IF(ValProdTot!AJ55=0,0,(ValProdTot!AK55-ValProdTot!AJ55)/ValProdTot!AJ55*100)</f>
        <v>1.417025253342</v>
      </c>
      <c r="AL55">
        <f>IF(ValProdTot!AK55=0,0,(ValProdTot!AL55-ValProdTot!AK55)/ValProdTot!AK55*100)</f>
        <v>-13.3376125518195</v>
      </c>
      <c r="AM55">
        <f>IF(ValProdTot!AL55=0,0,(ValProdTot!AM55-ValProdTot!AL55)/ValProdTot!AL55*100)</f>
        <v>14.3279169204583</v>
      </c>
      <c r="AN55">
        <f>IF(ValProdTot!AM55=0,0,(ValProdTot!AN55-ValProdTot!AM55)/ValProdTot!AM55*100)</f>
        <v>2.45851980863776</v>
      </c>
      <c r="AO55">
        <f>IF(ValProdTot!AN55=0,0,(ValProdTot!AO55-ValProdTot!AN55)/ValProdTot!AN55*100)</f>
        <v>-6.36185171040669</v>
      </c>
      <c r="AP55">
        <f>IF(ValProdTot!AO55=0,0,(ValProdTot!AP55-ValProdTot!AO55)/ValProdTot!AO55*100)</f>
        <v>15.4381681213619</v>
      </c>
      <c r="AQ55">
        <f>IF(ValProdTot!AP55=0,0,(ValProdTot!AQ55-ValProdTot!AP55)/ValProdTot!AP55*100)</f>
        <v>0.78065472759382</v>
      </c>
      <c r="AR55">
        <f>IF(ValProdTot!AQ55=0,0,(ValProdTot!AR55-ValProdTot!AQ55)/ValProdTot!AQ55*100)</f>
        <v>-0.366149565503193</v>
      </c>
      <c r="AS55">
        <f>IF(ValProdTot!AR55=0,0,(ValProdTot!AS55-ValProdTot!AR55)/ValProdTot!AR55*100)</f>
        <v>4.43675581326391</v>
      </c>
      <c r="AT55">
        <f>IF(ValProdTot!AS55=0,0,(ValProdTot!AT55-ValProdTot!AS55)/ValProdTot!AS55*100)</f>
        <v>8.10015254715568</v>
      </c>
      <c r="AU55">
        <f>IF(ValProdTot!AT55=0,0,(ValProdTot!AU55-ValProdTot!AT55)/ValProdTot!AT55*100)</f>
        <v>-1.630408115531</v>
      </c>
      <c r="AV55">
        <f>IF(ValProdTot!AU55=0,0,(ValProdTot!AV55-ValProdTot!AU55)/ValProdTot!AU55*100)</f>
        <v>0.385815341818592</v>
      </c>
      <c r="AW55">
        <f>IF(ValProdTot!AV55=0,0,(ValProdTot!AW55-ValProdTot!AV55)/ValProdTot!AV55*100)</f>
        <v>2.31382448360683</v>
      </c>
      <c r="AX55">
        <f>IF(ValProdTot!AW55=0,0,(ValProdTot!AX55-ValProdTot!AW55)/ValProdTot!AW55*100)</f>
        <v>2.77898059832796</v>
      </c>
      <c r="AY55">
        <f>IF(ValProdTot!AX55=0,0,(ValProdTot!AY55-ValProdTot!AX55)/ValProdTot!AX55*100)</f>
        <v>2.54463840741184</v>
      </c>
      <c r="AZ55">
        <f>IF(ValProdTot!AY55=0,0,(ValProdTot!AZ55-ValProdTot!AY55)/ValProdTot!AY55*100)</f>
        <v>1.80211179196533</v>
      </c>
      <c r="BA55">
        <f>IF(ValProdTot!AZ55=0,0,(ValProdTot!BA55-ValProdTot!AZ55)/ValProdTot!AZ55*100)</f>
        <v>2.23735872281472</v>
      </c>
      <c r="BB55">
        <f>IF(ValProdTot!BA55=0,0,(ValProdTot!BB55-ValProdTot!BA55)/ValProdTot!BA55*100)</f>
        <v>6.59674651798076</v>
      </c>
      <c r="BC55">
        <f>IF(ValProdTot!BB55=0,0,(ValProdTot!BC55-ValProdTot!BB55)/ValProdTot!BB55*100)</f>
        <v>1.44434934971898</v>
      </c>
    </row>
    <row r="56" spans="1:55">
      <c r="A56">
        <f>ValProdTot!A56</f>
        <v>0</v>
      </c>
      <c r="B56" t="str">
        <f>ValProdTot!B56</f>
        <v>SSA</v>
      </c>
      <c r="C56">
        <f>ValProdTot!C56</f>
        <v>0</v>
      </c>
      <c r="D56" t="str">
        <f>ValProdTot!D56</f>
        <v>SSA</v>
      </c>
      <c r="F56" s="16" t="s">
        <v>231</v>
      </c>
      <c r="H56">
        <f>IF(ValProdTot!G56=0,0,(ValProdTot!H56-ValProdTot!G56)/ValProdTot!G56*100)</f>
        <v>3.41851106147381</v>
      </c>
      <c r="I56">
        <f>IF(ValProdTot!H56=0,0,(ValProdTot!I56-ValProdTot!H56)/ValProdTot!H56*100)</f>
        <v>3.53591871867656</v>
      </c>
      <c r="J56">
        <f>IF(ValProdTot!I56=0,0,(ValProdTot!J56-ValProdTot!I56)/ValProdTot!I56*100)</f>
        <v>2.36879611703531</v>
      </c>
      <c r="K56">
        <f>IF(ValProdTot!J56=0,0,(ValProdTot!K56-ValProdTot!J56)/ValProdTot!J56*100)</f>
        <v>1.38174852965428</v>
      </c>
      <c r="L56">
        <f>IF(ValProdTot!K56=0,0,(ValProdTot!L56-ValProdTot!K56)/ValProdTot!K56*100)</f>
        <v>2.45364691166727</v>
      </c>
      <c r="M56">
        <f>IF(ValProdTot!L56=0,0,(ValProdTot!M56-ValProdTot!L56)/ValProdTot!L56*100)</f>
        <v>6.85708163940506</v>
      </c>
      <c r="N56">
        <f>IF(ValProdTot!M56=0,0,(ValProdTot!N56-ValProdTot!M56)/ValProdTot!M56*100)</f>
        <v>-0.324886920550403</v>
      </c>
      <c r="O56">
        <f>IF(ValProdTot!N56=0,0,(ValProdTot!O56-ValProdTot!N56)/ValProdTot!N56*100)</f>
        <v>6.35606215572974</v>
      </c>
      <c r="P56">
        <f>IF(ValProdTot!O56=0,0,(ValProdTot!P56-ValProdTot!O56)/ValProdTot!O56*100)</f>
        <v>4.01139729217583</v>
      </c>
      <c r="Q56">
        <f>IF(ValProdTot!P56=0,0,(ValProdTot!Q56-ValProdTot!P56)/ValProdTot!P56*100)</f>
        <v>0.770364477329377</v>
      </c>
      <c r="R56">
        <f>IF(ValProdTot!Q56=0,0,(ValProdTot!R56-ValProdTot!Q56)/ValProdTot!Q56*100)</f>
        <v>-0.99541954009633</v>
      </c>
      <c r="S56">
        <f>IF(ValProdTot!R56=0,0,(ValProdTot!S56-ValProdTot!R56)/ValProdTot!R56*100)</f>
        <v>-0.744653527123677</v>
      </c>
      <c r="T56">
        <f>IF(ValProdTot!S56=0,0,(ValProdTot!T56-ValProdTot!S56)/ValProdTot!S56*100)</f>
        <v>7.29863845969666</v>
      </c>
      <c r="U56">
        <f>IF(ValProdTot!T56=0,0,(ValProdTot!U56-ValProdTot!T56)/ValProdTot!T56*100)</f>
        <v>0.602416206722294</v>
      </c>
      <c r="V56">
        <f>IF(ValProdTot!U56=0,0,(ValProdTot!V56-ValProdTot!U56)/ValProdTot!U56*100)</f>
        <v>-0.642226651313128</v>
      </c>
      <c r="W56">
        <f>IF(ValProdTot!V56=0,0,(ValProdTot!W56-ValProdTot!V56)/ValProdTot!V56*100)</f>
        <v>1.0618580003181</v>
      </c>
      <c r="X56">
        <f>IF(ValProdTot!W56=0,0,(ValProdTot!X56-ValProdTot!W56)/ValProdTot!W56*100)</f>
        <v>1.65636768879239</v>
      </c>
      <c r="Y56">
        <f>IF(ValProdTot!X56=0,0,(ValProdTot!Y56-ValProdTot!X56)/ValProdTot!X56*100)</f>
        <v>-0.302631413183223</v>
      </c>
      <c r="Z56">
        <f>IF(ValProdTot!Y56=0,0,(ValProdTot!Z56-ValProdTot!Y56)/ValProdTot!Y56*100)</f>
        <v>2.48280007616312</v>
      </c>
      <c r="AA56">
        <f>IF(ValProdTot!Z56=0,0,(ValProdTot!AA56-ValProdTot!Z56)/ValProdTot!Z56*100)</f>
        <v>4.11361271874872</v>
      </c>
      <c r="AB56">
        <f>IF(ValProdTot!AA56=0,0,(ValProdTot!AB56-ValProdTot!AA56)/ValProdTot!AA56*100)</f>
        <v>-0.00264788886644076</v>
      </c>
      <c r="AC56">
        <f>IF(ValProdTot!AB56=0,0,(ValProdTot!AC56-ValProdTot!AB56)/ValProdTot!AB56*100)</f>
        <v>-0.61920117014452</v>
      </c>
      <c r="AD56">
        <f>IF(ValProdTot!AC56=0,0,(ValProdTot!AD56-ValProdTot!AC56)/ValProdTot!AC56*100)</f>
        <v>1.20198968466478</v>
      </c>
      <c r="AE56">
        <f>IF(ValProdTot!AD56=0,0,(ValProdTot!AE56-ValProdTot!AD56)/ValProdTot!AD56*100)</f>
        <v>6.24407977876252</v>
      </c>
      <c r="AF56">
        <f>IF(ValProdTot!AE56=0,0,(ValProdTot!AF56-ValProdTot!AE56)/ValProdTot!AE56*100)</f>
        <v>3.44367150785993</v>
      </c>
      <c r="AG56">
        <f>IF(ValProdTot!AF56=0,0,(ValProdTot!AG56-ValProdTot!AF56)/ValProdTot!AF56*100)</f>
        <v>0.382881670382626</v>
      </c>
      <c r="AH56">
        <f>IF(ValProdTot!AG56=0,0,(ValProdTot!AH56-ValProdTot!AG56)/ValProdTot!AG56*100)</f>
        <v>6.88532791587896</v>
      </c>
      <c r="AI56">
        <f>IF(ValProdTot!AH56=0,0,(ValProdTot!AI56-ValProdTot!AH56)/ValProdTot!AH56*100)</f>
        <v>3.68544429356638</v>
      </c>
      <c r="AJ56">
        <f>IF(ValProdTot!AI56=0,0,(ValProdTot!AJ56-ValProdTot!AI56)/ValProdTot!AI56*100)</f>
        <v>1.58978492370945</v>
      </c>
      <c r="AK56">
        <f>IF(ValProdTot!AJ56=0,0,(ValProdTot!AK56-ValProdTot!AJ56)/ValProdTot!AJ56*100)</f>
        <v>6.72518107454949</v>
      </c>
      <c r="AL56">
        <f>IF(ValProdTot!AK56=0,0,(ValProdTot!AL56-ValProdTot!AK56)/ValProdTot!AK56*100)</f>
        <v>-0.43578327272654</v>
      </c>
      <c r="AM56">
        <f>IF(ValProdTot!AL56=0,0,(ValProdTot!AM56-ValProdTot!AL56)/ValProdTot!AL56*100)</f>
        <v>3.3129798958009</v>
      </c>
      <c r="AN56">
        <f>IF(ValProdTot!AM56=0,0,(ValProdTot!AN56-ValProdTot!AM56)/ValProdTot!AM56*100)</f>
        <v>2.71509925223198</v>
      </c>
      <c r="AO56">
        <f>IF(ValProdTot!AN56=0,0,(ValProdTot!AO56-ValProdTot!AN56)/ValProdTot!AN56*100)</f>
        <v>1.52175182557672</v>
      </c>
      <c r="AP56">
        <f>IF(ValProdTot!AO56=0,0,(ValProdTot!AP56-ValProdTot!AO56)/ValProdTot!AO56*100)</f>
        <v>6.52233050075996</v>
      </c>
      <c r="AQ56">
        <f>IF(ValProdTot!AP56=0,0,(ValProdTot!AQ56-ValProdTot!AP56)/ValProdTot!AP56*100)</f>
        <v>1.44870801939019</v>
      </c>
      <c r="AR56">
        <f>IF(ValProdTot!AQ56=0,0,(ValProdTot!AR56-ValProdTot!AQ56)/ValProdTot!AQ56*100)</f>
        <v>3.92757765414406</v>
      </c>
      <c r="AS56">
        <f>IF(ValProdTot!AR56=0,0,(ValProdTot!AS56-ValProdTot!AR56)/ValProdTot!AR56*100)</f>
        <v>3.72045664147143</v>
      </c>
      <c r="AT56">
        <f>IF(ValProdTot!AS56=0,0,(ValProdTot!AT56-ValProdTot!AS56)/ValProdTot!AS56*100)</f>
        <v>1.51459605250621</v>
      </c>
      <c r="AU56">
        <f>IF(ValProdTot!AT56=0,0,(ValProdTot!AU56-ValProdTot!AT56)/ValProdTot!AT56*100)</f>
        <v>2.96002137934306</v>
      </c>
      <c r="AV56">
        <f>IF(ValProdTot!AU56=0,0,(ValProdTot!AV56-ValProdTot!AU56)/ValProdTot!AU56*100)</f>
        <v>3.26103383883369</v>
      </c>
      <c r="AW56">
        <f>IF(ValProdTot!AV56=0,0,(ValProdTot!AW56-ValProdTot!AV56)/ValProdTot!AV56*100)</f>
        <v>3.36128243615116</v>
      </c>
      <c r="AX56">
        <f>IF(ValProdTot!AW56=0,0,(ValProdTot!AX56-ValProdTot!AW56)/ValProdTot!AW56*100)</f>
        <v>3.57115110735922</v>
      </c>
      <c r="AY56">
        <f>IF(ValProdTot!AX56=0,0,(ValProdTot!AY56-ValProdTot!AX56)/ValProdTot!AX56*100)</f>
        <v>4.22011612792717</v>
      </c>
      <c r="AZ56">
        <f>IF(ValProdTot!AY56=0,0,(ValProdTot!AZ56-ValProdTot!AY56)/ValProdTot!AY56*100)</f>
        <v>3.10272048102479</v>
      </c>
      <c r="BA56">
        <f>IF(ValProdTot!AZ56=0,0,(ValProdTot!BA56-ValProdTot!AZ56)/ValProdTot!AZ56*100)</f>
        <v>-1.48623287607195</v>
      </c>
      <c r="BB56">
        <f>IF(ValProdTot!BA56=0,0,(ValProdTot!BB56-ValProdTot!BA56)/ValProdTot!BA56*100)</f>
        <v>5.67526402301494</v>
      </c>
      <c r="BC56">
        <f>IF(ValProdTot!BB56=0,0,(ValProdTot!BC56-ValProdTot!BB56)/ValProdTot!BB56*100)</f>
        <v>-1.89924617774053</v>
      </c>
    </row>
    <row r="57" spans="1:55">
      <c r="A57">
        <f>ValProdTot!A57</f>
        <v>0</v>
      </c>
      <c r="B57" t="str">
        <f>ValProdTot!B57</f>
        <v>Southern A - SA</v>
      </c>
      <c r="C57">
        <f>ValProdTot!C57</f>
        <v>0</v>
      </c>
      <c r="D57" t="str">
        <f>ValProdTot!D57</f>
        <v>Southern A - SA</v>
      </c>
      <c r="F57" s="16" t="s">
        <v>231</v>
      </c>
      <c r="H57">
        <f>IF(ValProdTot!G57=0,0,(ValProdTot!H57-ValProdTot!G57)/ValProdTot!G57*100)</f>
        <v>2.63820654514662</v>
      </c>
      <c r="I57">
        <f>IF(ValProdTot!H57=0,0,(ValProdTot!I57-ValProdTot!H57)/ValProdTot!H57*100)</f>
        <v>1.28704632257239</v>
      </c>
      <c r="J57">
        <f>IF(ValProdTot!I57=0,0,(ValProdTot!J57-ValProdTot!I57)/ValProdTot!I57*100)</f>
        <v>5.45900375393405</v>
      </c>
      <c r="K57">
        <f>IF(ValProdTot!J57=0,0,(ValProdTot!K57-ValProdTot!J57)/ValProdTot!J57*100)</f>
        <v>1.31520189348944</v>
      </c>
      <c r="L57">
        <f>IF(ValProdTot!K57=0,0,(ValProdTot!L57-ValProdTot!K57)/ValProdTot!K57*100)</f>
        <v>3.57875403549903</v>
      </c>
      <c r="M57">
        <f>IF(ValProdTot!L57=0,0,(ValProdTot!M57-ValProdTot!L57)/ValProdTot!L57*100)</f>
        <v>6.00505820018087</v>
      </c>
      <c r="N57">
        <f>IF(ValProdTot!M57=0,0,(ValProdTot!N57-ValProdTot!M57)/ValProdTot!M57*100)</f>
        <v>-1.58275195611893</v>
      </c>
      <c r="O57">
        <f>IF(ValProdTot!N57=0,0,(ValProdTot!O57-ValProdTot!N57)/ValProdTot!N57*100)</f>
        <v>8.66978432375845</v>
      </c>
      <c r="P57">
        <f>IF(ValProdTot!O57=0,0,(ValProdTot!P57-ValProdTot!O57)/ValProdTot!O57*100)</f>
        <v>-1.02087073709095</v>
      </c>
      <c r="Q57">
        <f>IF(ValProdTot!P57=0,0,(ValProdTot!Q57-ValProdTot!P57)/ValProdTot!P57*100)</f>
        <v>10.1002299224928</v>
      </c>
      <c r="R57">
        <f>IF(ValProdTot!Q57=0,0,(ValProdTot!R57-ValProdTot!Q57)/ValProdTot!Q57*100)</f>
        <v>5.8875932558761</v>
      </c>
      <c r="S57">
        <f>IF(ValProdTot!R57=0,0,(ValProdTot!S57-ValProdTot!R57)/ValProdTot!R57*100)</f>
        <v>-1.84915798482843</v>
      </c>
      <c r="T57">
        <f>IF(ValProdTot!S57=0,0,(ValProdTot!T57-ValProdTot!S57)/ValProdTot!S57*100)</f>
        <v>4.16139445356044</v>
      </c>
      <c r="U57">
        <f>IF(ValProdTot!T57=0,0,(ValProdTot!U57-ValProdTot!T57)/ValProdTot!T57*100)</f>
        <v>-6.94615975060494</v>
      </c>
      <c r="V57">
        <f>IF(ValProdTot!U57=0,0,(ValProdTot!V57-ValProdTot!U57)/ValProdTot!U57*100)</f>
        <v>2.1804149937752</v>
      </c>
      <c r="W57">
        <f>IF(ValProdTot!V57=0,0,(ValProdTot!W57-ValProdTot!V57)/ValProdTot!V57*100)</f>
        <v>-1.08973662813295</v>
      </c>
      <c r="X57">
        <f>IF(ValProdTot!W57=0,0,(ValProdTot!X57-ValProdTot!W57)/ValProdTot!W57*100)</f>
        <v>-0.962301412152227</v>
      </c>
      <c r="Y57">
        <f>IF(ValProdTot!X57=0,0,(ValProdTot!Y57-ValProdTot!X57)/ValProdTot!X57*100)</f>
        <v>-2.78140817925208</v>
      </c>
      <c r="Z57">
        <f>IF(ValProdTot!Y57=0,0,(ValProdTot!Z57-ValProdTot!Y57)/ValProdTot!Y57*100)</f>
        <v>0.658249635406925</v>
      </c>
      <c r="AA57">
        <f>IF(ValProdTot!Z57=0,0,(ValProdTot!AA57-ValProdTot!Z57)/ValProdTot!Z57*100)</f>
        <v>4.2633164120376</v>
      </c>
      <c r="AB57">
        <f>IF(ValProdTot!AA57=0,0,(ValProdTot!AB57-ValProdTot!AA57)/ValProdTot!AA57*100)</f>
        <v>-2.4932296671617</v>
      </c>
      <c r="AC57">
        <f>IF(ValProdTot!AB57=0,0,(ValProdTot!AC57-ValProdTot!AB57)/ValProdTot!AB57*100)</f>
        <v>-5.72268184796854</v>
      </c>
      <c r="AD57">
        <f>IF(ValProdTot!AC57=0,0,(ValProdTot!AD57-ValProdTot!AC57)/ValProdTot!AC57*100)</f>
        <v>4.63077201556702</v>
      </c>
      <c r="AE57">
        <f>IF(ValProdTot!AD57=0,0,(ValProdTot!AE57-ValProdTot!AD57)/ValProdTot!AD57*100)</f>
        <v>6.93277387248161</v>
      </c>
      <c r="AF57">
        <f>IF(ValProdTot!AE57=0,0,(ValProdTot!AF57-ValProdTot!AE57)/ValProdTot!AE57*100)</f>
        <v>1.52155033502323</v>
      </c>
      <c r="AG57">
        <f>IF(ValProdTot!AF57=0,0,(ValProdTot!AG57-ValProdTot!AF57)/ValProdTot!AF57*100)</f>
        <v>-3.27382204492924</v>
      </c>
      <c r="AH57">
        <f>IF(ValProdTot!AG57=0,0,(ValProdTot!AH57-ValProdTot!AG57)/ValProdTot!AG57*100)</f>
        <v>8.86829873620931</v>
      </c>
      <c r="AI57">
        <f>IF(ValProdTot!AH57=0,0,(ValProdTot!AI57-ValProdTot!AH57)/ValProdTot!AH57*100)</f>
        <v>-0.538457219656375</v>
      </c>
      <c r="AJ57">
        <f>IF(ValProdTot!AI57=0,0,(ValProdTot!AJ57-ValProdTot!AI57)/ValProdTot!AI57*100)</f>
        <v>0.092325875650374</v>
      </c>
      <c r="AK57">
        <f>IF(ValProdTot!AJ57=0,0,(ValProdTot!AK57-ValProdTot!AJ57)/ValProdTot!AJ57*100)</f>
        <v>1.06219711664164</v>
      </c>
      <c r="AL57">
        <f>IF(ValProdTot!AK57=0,0,(ValProdTot!AL57-ValProdTot!AK57)/ValProdTot!AK57*100)</f>
        <v>-12.5856683105917</v>
      </c>
      <c r="AM57">
        <f>IF(ValProdTot!AL57=0,0,(ValProdTot!AM57-ValProdTot!AL57)/ValProdTot!AL57*100)</f>
        <v>16.948159201429</v>
      </c>
      <c r="AN57">
        <f>IF(ValProdTot!AM57=0,0,(ValProdTot!AN57-ValProdTot!AM57)/ValProdTot!AM57*100)</f>
        <v>-1.4746333316511</v>
      </c>
      <c r="AO57">
        <f>IF(ValProdTot!AN57=0,0,(ValProdTot!AO57-ValProdTot!AN57)/ValProdTot!AN57*100)</f>
        <v>2.69054030180489</v>
      </c>
      <c r="AP57">
        <f>IF(ValProdTot!AO57=0,0,(ValProdTot!AP57-ValProdTot!AO57)/ValProdTot!AO57*100)</f>
        <v>14.9488401042394</v>
      </c>
      <c r="AQ57">
        <f>IF(ValProdTot!AP57=0,0,(ValProdTot!AQ57-ValProdTot!AP57)/ValProdTot!AP57*100)</f>
        <v>-0.358292573510007</v>
      </c>
      <c r="AR57">
        <f>IF(ValProdTot!AQ57=0,0,(ValProdTot!AR57-ValProdTot!AQ57)/ValProdTot!AQ57*100)</f>
        <v>5.35848076329022</v>
      </c>
      <c r="AS57">
        <f>IF(ValProdTot!AR57=0,0,(ValProdTot!AS57-ValProdTot!AR57)/ValProdTot!AR57*100)</f>
        <v>2.74004347714485</v>
      </c>
      <c r="AT57">
        <f>IF(ValProdTot!AS57=0,0,(ValProdTot!AT57-ValProdTot!AS57)/ValProdTot!AS57*100)</f>
        <v>6.50762193441202</v>
      </c>
      <c r="AU57">
        <f>IF(ValProdTot!AT57=0,0,(ValProdTot!AU57-ValProdTot!AT57)/ValProdTot!AT57*100)</f>
        <v>4.12381261264039</v>
      </c>
      <c r="AV57">
        <f>IF(ValProdTot!AU57=0,0,(ValProdTot!AV57-ValProdTot!AU57)/ValProdTot!AU57*100)</f>
        <v>-6.61227730999025</v>
      </c>
      <c r="AW57">
        <f>IF(ValProdTot!AV57=0,0,(ValProdTot!AW57-ValProdTot!AV57)/ValProdTot!AV57*100)</f>
        <v>6.21065654738701</v>
      </c>
      <c r="AX57">
        <f>IF(ValProdTot!AW57=0,0,(ValProdTot!AX57-ValProdTot!AW57)/ValProdTot!AW57*100)</f>
        <v>3.0568594062417</v>
      </c>
      <c r="AY57">
        <f>IF(ValProdTot!AX57=0,0,(ValProdTot!AY57-ValProdTot!AX57)/ValProdTot!AX57*100)</f>
        <v>-0.0746016700220173</v>
      </c>
      <c r="AZ57">
        <f>IF(ValProdTot!AY57=0,0,(ValProdTot!AZ57-ValProdTot!AY57)/ValProdTot!AY57*100)</f>
        <v>7.4561791809911</v>
      </c>
      <c r="BA57">
        <f>IF(ValProdTot!AZ57=0,0,(ValProdTot!BA57-ValProdTot!AZ57)/ValProdTot!AZ57*100)</f>
        <v>3.77960844247138</v>
      </c>
      <c r="BB57">
        <f>IF(ValProdTot!BA57=0,0,(ValProdTot!BB57-ValProdTot!BA57)/ValProdTot!BA57*100)</f>
        <v>1.25440121228328</v>
      </c>
      <c r="BC57">
        <f>IF(ValProdTot!BB57=0,0,(ValProdTot!BC57-ValProdTot!BB57)/ValProdTot!BB57*100)</f>
        <v>5.66874977532945</v>
      </c>
    </row>
    <row r="58" spans="1:55">
      <c r="A58">
        <f>ValProdTot!A58</f>
        <v>0</v>
      </c>
      <c r="B58" t="str">
        <f>ValProdTot!B58</f>
        <v>Ethiopia + Eritrea</v>
      </c>
      <c r="C58">
        <f>ValProdTot!C58</f>
        <v>0</v>
      </c>
      <c r="D58" t="str">
        <f>ValProdTot!D58</f>
        <v>Ethiopia + Eritrea</v>
      </c>
      <c r="F58" s="16" t="s">
        <v>231</v>
      </c>
      <c r="H58">
        <f>IF(ValProdTot!G58=0,0,(ValProdTot!H58-ValProdTot!G58)/ValProdTot!G58*100)</f>
        <v>2.3028949558064</v>
      </c>
      <c r="I58">
        <f>IF(ValProdTot!H58=0,0,(ValProdTot!I58-ValProdTot!H58)/ValProdTot!H58*100)</f>
        <v>1.06017968800454</v>
      </c>
      <c r="J58">
        <f>IF(ValProdTot!I58=0,0,(ValProdTot!J58-ValProdTot!I58)/ValProdTot!I58*100)</f>
        <v>3.20335764294326</v>
      </c>
      <c r="K58">
        <f>IF(ValProdTot!J58=0,0,(ValProdTot!K58-ValProdTot!J58)/ValProdTot!J58*100)</f>
        <v>1.07700551085956</v>
      </c>
      <c r="L58">
        <f>IF(ValProdTot!K58=0,0,(ValProdTot!L58-ValProdTot!K58)/ValProdTot!K58*100)</f>
        <v>2.40099762814636</v>
      </c>
      <c r="M58">
        <f>IF(ValProdTot!L58=0,0,(ValProdTot!M58-ValProdTot!L58)/ValProdTot!L58*100)</f>
        <v>2.54318555513962</v>
      </c>
      <c r="N58">
        <f>IF(ValProdTot!M58=0,0,(ValProdTot!N58-ValProdTot!M58)/ValProdTot!M58*100)</f>
        <v>1.66494101745433</v>
      </c>
      <c r="O58">
        <f>IF(ValProdTot!N58=0,0,(ValProdTot!O58-ValProdTot!N58)/ValProdTot!N58*100)</f>
        <v>3.2739573985267</v>
      </c>
      <c r="P58">
        <f>IF(ValProdTot!O58=0,0,(ValProdTot!P58-ValProdTot!O58)/ValProdTot!O58*100)</f>
        <v>2.96309031292637</v>
      </c>
      <c r="Q58">
        <f>IF(ValProdTot!P58=0,0,(ValProdTot!Q58-ValProdTot!P58)/ValProdTot!P58*100)</f>
        <v>-2.6117535857512</v>
      </c>
      <c r="R58">
        <f>IF(ValProdTot!Q58=0,0,(ValProdTot!R58-ValProdTot!Q58)/ValProdTot!Q58*100)</f>
        <v>0.0514632601426652</v>
      </c>
      <c r="S58">
        <f>IF(ValProdTot!R58=0,0,(ValProdTot!S58-ValProdTot!R58)/ValProdTot!R58*100)</f>
        <v>-2.46359188362564</v>
      </c>
      <c r="T58">
        <f>IF(ValProdTot!S58=0,0,(ValProdTot!T58-ValProdTot!S58)/ValProdTot!S58*100)</f>
        <v>-1.15982630856794</v>
      </c>
      <c r="U58">
        <f>IF(ValProdTot!T58=0,0,(ValProdTot!U58-ValProdTot!T58)/ValProdTot!T58*100)</f>
        <v>-3.38643786667213</v>
      </c>
      <c r="V58">
        <f>IF(ValProdTot!U58=0,0,(ValProdTot!V58-ValProdTot!U58)/ValProdTot!U58*100)</f>
        <v>5.77957582747672</v>
      </c>
      <c r="W58">
        <f>IF(ValProdTot!V58=0,0,(ValProdTot!W58-ValProdTot!V58)/ValProdTot!V58*100)</f>
        <v>1.84602266355017</v>
      </c>
      <c r="X58">
        <f>IF(ValProdTot!W58=0,0,(ValProdTot!X58-ValProdTot!W58)/ValProdTot!W58*100)</f>
        <v>-0.685797477976906</v>
      </c>
      <c r="Y58">
        <f>IF(ValProdTot!X58=0,0,(ValProdTot!Y58-ValProdTot!X58)/ValProdTot!X58*100)</f>
        <v>9.30604693853463</v>
      </c>
      <c r="Z58">
        <f>IF(ValProdTot!Y58=0,0,(ValProdTot!Z58-ValProdTot!Y58)/ValProdTot!Y58*100)</f>
        <v>9.08657051831458</v>
      </c>
      <c r="AA58">
        <f>IF(ValProdTot!Z58=0,0,(ValProdTot!AA58-ValProdTot!Z58)/ValProdTot!Z58*100)</f>
        <v>-2.3236817840737</v>
      </c>
      <c r="AB58">
        <f>IF(ValProdTot!AA58=0,0,(ValProdTot!AB58-ValProdTot!AA58)/ValProdTot!AA58*100)</f>
        <v>-0.0655074238597267</v>
      </c>
      <c r="AC58">
        <f>IF(ValProdTot!AB58=0,0,(ValProdTot!AC58-ValProdTot!AB58)/ValProdTot!AB58*100)</f>
        <v>6.72646492535461</v>
      </c>
      <c r="AD58">
        <f>IF(ValProdTot!AC58=0,0,(ValProdTot!AD58-ValProdTot!AC58)/ValProdTot!AC58*100)</f>
        <v>-9.41604961541673</v>
      </c>
      <c r="AE58">
        <f>IF(ValProdTot!AD58=0,0,(ValProdTot!AE58-ValProdTot!AD58)/ValProdTot!AD58*100)</f>
        <v>-4.2652838318504</v>
      </c>
      <c r="AF58">
        <f>IF(ValProdTot!AE58=0,0,(ValProdTot!AF58-ValProdTot!AE58)/ValProdTot!AE58*100)</f>
        <v>11.5124856876431</v>
      </c>
      <c r="AG58">
        <f>IF(ValProdTot!AF58=0,0,(ValProdTot!AG58-ValProdTot!AF58)/ValProdTot!AF58*100)</f>
        <v>-3.61608621383879</v>
      </c>
      <c r="AH58">
        <f>IF(ValProdTot!AG58=0,0,(ValProdTot!AH58-ValProdTot!AG58)/ValProdTot!AG58*100)</f>
        <v>3.3481591742584</v>
      </c>
      <c r="AI58">
        <f>IF(ValProdTot!AH58=0,0,(ValProdTot!AI58-ValProdTot!AH58)/ValProdTot!AH58*100)</f>
        <v>2.33547707681377</v>
      </c>
      <c r="AJ58">
        <f>IF(ValProdTot!AI58=0,0,(ValProdTot!AJ58-ValProdTot!AI58)/ValProdTot!AI58*100)</f>
        <v>3.51502765206614</v>
      </c>
      <c r="AK58">
        <f>IF(ValProdTot!AJ58=0,0,(ValProdTot!AK58-ValProdTot!AJ58)/ValProdTot!AJ58*100)</f>
        <v>4.03099213736004</v>
      </c>
      <c r="AL58">
        <f>IF(ValProdTot!AK58=0,0,(ValProdTot!AL58-ValProdTot!AK58)/ValProdTot!AK58*100)</f>
        <v>-5.11083671895604</v>
      </c>
      <c r="AM58">
        <f>IF(ValProdTot!AL58=0,0,(ValProdTot!AM58-ValProdTot!AL58)/ValProdTot!AL58*100)</f>
        <v>-9.26628616561229</v>
      </c>
      <c r="AN58">
        <f>IF(ValProdTot!AM58=0,0,(ValProdTot!AN58-ValProdTot!AM58)/ValProdTot!AM58*100)</f>
        <v>2.44139931587601</v>
      </c>
      <c r="AO58">
        <f>IF(ValProdTot!AN58=0,0,(ValProdTot!AO58-ValProdTot!AN58)/ValProdTot!AN58*100)</f>
        <v>9.90672759290573</v>
      </c>
      <c r="AP58">
        <f>IF(ValProdTot!AO58=0,0,(ValProdTot!AP58-ValProdTot!AO58)/ValProdTot!AO58*100)</f>
        <v>14.7559042644325</v>
      </c>
      <c r="AQ58">
        <f>IF(ValProdTot!AP58=0,0,(ValProdTot!AQ58-ValProdTot!AP58)/ValProdTot!AP58*100)</f>
        <v>1.32091835758596</v>
      </c>
      <c r="AR58">
        <f>IF(ValProdTot!AQ58=0,0,(ValProdTot!AR58-ValProdTot!AQ58)/ValProdTot!AQ58*100)</f>
        <v>-3.46408690354563</v>
      </c>
      <c r="AS58">
        <f>IF(ValProdTot!AR58=0,0,(ValProdTot!AS58-ValProdTot!AR58)/ValProdTot!AR58*100)</f>
        <v>5.86342947928162</v>
      </c>
      <c r="AT58">
        <f>IF(ValProdTot!AS58=0,0,(ValProdTot!AT58-ValProdTot!AS58)/ValProdTot!AS58*100)</f>
        <v>2.46809122661343</v>
      </c>
      <c r="AU58">
        <f>IF(ValProdTot!AT58=0,0,(ValProdTot!AU58-ValProdTot!AT58)/ValProdTot!AT58*100)</f>
        <v>9.64221159004991</v>
      </c>
      <c r="AV58">
        <f>IF(ValProdTot!AU58=0,0,(ValProdTot!AV58-ValProdTot!AU58)/ValProdTot!AU58*100)</f>
        <v>1.74624521083299</v>
      </c>
      <c r="AW58">
        <f>IF(ValProdTot!AV58=0,0,(ValProdTot!AW58-ValProdTot!AV58)/ValProdTot!AV58*100)</f>
        <v>3.32910446034647</v>
      </c>
      <c r="AX58">
        <f>IF(ValProdTot!AW58=0,0,(ValProdTot!AX58-ValProdTot!AW58)/ValProdTot!AW58*100)</f>
        <v>6.62672497558534</v>
      </c>
      <c r="AY58">
        <f>IF(ValProdTot!AX58=0,0,(ValProdTot!AY58-ValProdTot!AX58)/ValProdTot!AX58*100)</f>
        <v>10.5911895085404</v>
      </c>
      <c r="AZ58">
        <f>IF(ValProdTot!AY58=0,0,(ValProdTot!AZ58-ValProdTot!AY58)/ValProdTot!AY58*100)</f>
        <v>2.08953876762367</v>
      </c>
      <c r="BA58">
        <f>IF(ValProdTot!AZ58=0,0,(ValProdTot!BA58-ValProdTot!AZ58)/ValProdTot!AZ58*100)</f>
        <v>0.771902165002575</v>
      </c>
      <c r="BB58">
        <f>IF(ValProdTot!BA58=0,0,(ValProdTot!BB58-ValProdTot!BA58)/ValProdTot!BA58*100)</f>
        <v>4.09557163954085</v>
      </c>
      <c r="BC58">
        <f>IF(ValProdTot!BB58=0,0,(ValProdTot!BC58-ValProdTot!BB58)/ValProdTot!BB58*100)</f>
        <v>10.7645135971672</v>
      </c>
    </row>
  </sheetData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B050"/>
  </sheetPr>
  <dimension ref="A1:BC59"/>
  <sheetViews>
    <sheetView topLeftCell="B46" workbookViewId="0">
      <selection activeCell="G53" sqref="G53:G58"/>
    </sheetView>
  </sheetViews>
  <sheetFormatPr defaultColWidth="9.1358024691358" defaultRowHeight="11.6"/>
  <cols>
    <col min="1" max="1" width="9.5679012345679" customWidth="1"/>
    <col min="2" max="2" width="32.4197530864198" customWidth="1"/>
    <col min="3" max="3" width="11.1358024691358" customWidth="1"/>
    <col min="4" max="4" width="26.5679012345679" customWidth="1"/>
    <col min="5" max="5" width="7.5679012345679" customWidth="1"/>
    <col min="6" max="6" width="52.1358024691358" customWidth="1"/>
    <col min="7" max="15" width="12" customWidth="1"/>
    <col min="16" max="48" width="12.4197530864198" customWidth="1"/>
  </cols>
  <sheetData>
    <row r="1" s="5" customFormat="1" spans="1:55">
      <c r="A1" s="54" t="str">
        <f>'q-ValProd_tot'!A1</f>
        <v>agg_SSA</v>
      </c>
      <c r="B1" s="54" t="str">
        <f>'q-ValProd_tot'!B1</f>
        <v>Name_TabLAC</v>
      </c>
      <c r="C1" s="54" t="str">
        <f>'q-ValProd_tot'!C1</f>
        <v>code_dream</v>
      </c>
      <c r="D1" s="54" t="str">
        <f>'q-ValProd_tot'!D1</f>
        <v>name_dream</v>
      </c>
      <c r="E1" s="54" t="str">
        <f>'q-ValProd_tot'!E1</f>
        <v>element</v>
      </c>
      <c r="F1" s="54" t="str">
        <f>'q-ValProd_tot'!F1</f>
        <v>element_txt</v>
      </c>
      <c r="G1" s="54">
        <f>'q-ValProd_tot'!G1</f>
        <v>1961</v>
      </c>
      <c r="H1" s="54">
        <f>'q-ValProd_tot'!H1</f>
        <v>1962</v>
      </c>
      <c r="I1" s="54">
        <f>'q-ValProd_tot'!I1</f>
        <v>1963</v>
      </c>
      <c r="J1" s="54">
        <f>'q-ValProd_tot'!J1</f>
        <v>1964</v>
      </c>
      <c r="K1" s="54">
        <f>'q-ValProd_tot'!K1</f>
        <v>1965</v>
      </c>
      <c r="L1" s="54">
        <f>'q-ValProd_tot'!L1</f>
        <v>1966</v>
      </c>
      <c r="M1" s="54">
        <f>'q-ValProd_tot'!M1</f>
        <v>1967</v>
      </c>
      <c r="N1" s="54">
        <f>'q-ValProd_tot'!N1</f>
        <v>1968</v>
      </c>
      <c r="O1" s="54">
        <f>'q-ValProd_tot'!O1</f>
        <v>1969</v>
      </c>
      <c r="P1" s="54">
        <f>'q-ValProd_tot'!P1</f>
        <v>1970</v>
      </c>
      <c r="Q1" s="54">
        <f>'q-ValProd_tot'!Q1</f>
        <v>1971</v>
      </c>
      <c r="R1" s="54">
        <f>'q-ValProd_tot'!R1</f>
        <v>1972</v>
      </c>
      <c r="S1" s="54">
        <f>'q-ValProd_tot'!S1</f>
        <v>1973</v>
      </c>
      <c r="T1" s="54">
        <f>'q-ValProd_tot'!T1</f>
        <v>1974</v>
      </c>
      <c r="U1" s="54">
        <f>'q-ValProd_tot'!U1</f>
        <v>1975</v>
      </c>
      <c r="V1" s="54">
        <f>'q-ValProd_tot'!V1</f>
        <v>1976</v>
      </c>
      <c r="W1" s="54">
        <f>'q-ValProd_tot'!W1</f>
        <v>1977</v>
      </c>
      <c r="X1" s="54">
        <f>'q-ValProd_tot'!X1</f>
        <v>1978</v>
      </c>
      <c r="Y1" s="54">
        <f>'q-ValProd_tot'!Y1</f>
        <v>1979</v>
      </c>
      <c r="Z1" s="54">
        <f>'q-ValProd_tot'!Z1</f>
        <v>1980</v>
      </c>
      <c r="AA1" s="54">
        <f>'q-ValProd_tot'!AA1</f>
        <v>1981</v>
      </c>
      <c r="AB1" s="54">
        <f>'q-ValProd_tot'!AB1</f>
        <v>1982</v>
      </c>
      <c r="AC1" s="54">
        <f>'q-ValProd_tot'!AC1</f>
        <v>1983</v>
      </c>
      <c r="AD1" s="54">
        <f>'q-ValProd_tot'!AD1</f>
        <v>1984</v>
      </c>
      <c r="AE1" s="54">
        <f>'q-ValProd_tot'!AE1</f>
        <v>1985</v>
      </c>
      <c r="AF1" s="54">
        <f>'q-ValProd_tot'!AF1</f>
        <v>1986</v>
      </c>
      <c r="AG1" s="54">
        <f>'q-ValProd_tot'!AG1</f>
        <v>1987</v>
      </c>
      <c r="AH1" s="54">
        <f>'q-ValProd_tot'!AH1</f>
        <v>1988</v>
      </c>
      <c r="AI1" s="54">
        <f>'q-ValProd_tot'!AI1</f>
        <v>1989</v>
      </c>
      <c r="AJ1" s="54">
        <f>'q-ValProd_tot'!AJ1</f>
        <v>1990</v>
      </c>
      <c r="AK1" s="54">
        <f>'q-ValProd_tot'!AK1</f>
        <v>1991</v>
      </c>
      <c r="AL1" s="54">
        <f>'q-ValProd_tot'!AL1</f>
        <v>1992</v>
      </c>
      <c r="AM1" s="54">
        <f>'q-ValProd_tot'!AM1</f>
        <v>1993</v>
      </c>
      <c r="AN1" s="54">
        <f>'q-ValProd_tot'!AN1</f>
        <v>1994</v>
      </c>
      <c r="AO1" s="54">
        <f>'q-ValProd_tot'!AO1</f>
        <v>1995</v>
      </c>
      <c r="AP1" s="54">
        <f>'q-ValProd_tot'!AP1</f>
        <v>1996</v>
      </c>
      <c r="AQ1" s="54">
        <f>'q-ValProd_tot'!AQ1</f>
        <v>1997</v>
      </c>
      <c r="AR1" s="54">
        <f>'q-ValProd_tot'!AR1</f>
        <v>1998</v>
      </c>
      <c r="AS1" s="54">
        <f>'q-ValProd_tot'!AS1</f>
        <v>1999</v>
      </c>
      <c r="AT1" s="54">
        <f>'q-ValProd_tot'!AT1</f>
        <v>2000</v>
      </c>
      <c r="AU1" s="54">
        <f>'q-ValProd_tot'!AU1</f>
        <v>2001</v>
      </c>
      <c r="AV1" s="54">
        <f>'q-ValProd_tot'!AV1</f>
        <v>2002</v>
      </c>
      <c r="AW1" s="54">
        <f>'q-ValProd_tot'!AW1</f>
        <v>2003</v>
      </c>
      <c r="AX1" s="54">
        <f>'q-ValProd_tot'!AX1</f>
        <v>2004</v>
      </c>
      <c r="AY1" s="54">
        <f>'q-ValProd_tot'!AY1</f>
        <v>2005</v>
      </c>
      <c r="AZ1" s="54">
        <f>'q-ValProd_tot'!AZ1</f>
        <v>2006</v>
      </c>
      <c r="BA1" s="54">
        <f>'q-ValProd_tot'!BA1</f>
        <v>2007</v>
      </c>
      <c r="BB1" s="54">
        <f>'q-ValProd_tot'!BB1</f>
        <v>2008</v>
      </c>
      <c r="BC1" s="54">
        <f>'q-ValProd_tot'!BC1</f>
        <v>2009</v>
      </c>
    </row>
    <row r="2" s="6" customFormat="1" spans="1:55">
      <c r="A2" s="6">
        <f>'q-ValProd_crop'!A2</f>
        <v>3</v>
      </c>
      <c r="B2" s="6" t="str">
        <f>'q-ValProd_crop'!B2</f>
        <v>Angola</v>
      </c>
      <c r="C2" s="6">
        <f>'q-ValProd_crop'!C2</f>
        <v>7</v>
      </c>
      <c r="D2" s="6" t="str">
        <f>'q-ValProd_crop'!D2</f>
        <v>Angola</v>
      </c>
      <c r="E2" s="6">
        <f>'q-ValProd_crop'!E2</f>
        <v>152</v>
      </c>
      <c r="F2" s="6" t="str">
        <f>'q-ValProd_crop'!F2</f>
        <v>Gross Production Value Crops (constant 2004-2006 1000 I$)</v>
      </c>
      <c r="G2" s="6">
        <f>'q-ValProd_crop'!G2</f>
        <v>670455</v>
      </c>
      <c r="H2" s="6">
        <f>'q-ValProd_crop'!H2</f>
        <v>715032</v>
      </c>
      <c r="I2" s="6">
        <f>'q-ValProd_crop'!I2</f>
        <v>695527</v>
      </c>
      <c r="J2" s="6">
        <f>'q-ValProd_crop'!J2</f>
        <v>748555</v>
      </c>
      <c r="K2" s="6">
        <f>'q-ValProd_crop'!K2</f>
        <v>773400</v>
      </c>
      <c r="L2" s="6">
        <f>'q-ValProd_crop'!L2</f>
        <v>804741</v>
      </c>
      <c r="M2" s="6">
        <f>'q-ValProd_crop'!M2</f>
        <v>825103</v>
      </c>
      <c r="N2" s="6">
        <f>'q-ValProd_crop'!N2</f>
        <v>804336</v>
      </c>
      <c r="O2" s="6">
        <f>'q-ValProd_crop'!O2</f>
        <v>864567</v>
      </c>
      <c r="P2" s="6">
        <f>'q-ValProd_crop'!P2</f>
        <v>880895</v>
      </c>
      <c r="Q2" s="6">
        <f>'q-ValProd_crop'!Q2</f>
        <v>902299</v>
      </c>
      <c r="R2" s="6">
        <f>'q-ValProd_crop'!R2</f>
        <v>863585</v>
      </c>
      <c r="S2" s="6">
        <f>'q-ValProd_crop'!S2</f>
        <v>884968</v>
      </c>
      <c r="T2" s="6">
        <f>'q-ValProd_crop'!T2</f>
        <v>894416</v>
      </c>
      <c r="U2" s="6">
        <f>'q-ValProd_crop'!U2</f>
        <v>753289</v>
      </c>
      <c r="V2" s="6">
        <f>'q-ValProd_crop'!V2</f>
        <v>627834</v>
      </c>
      <c r="W2" s="6">
        <f>'q-ValProd_crop'!W2</f>
        <v>591691</v>
      </c>
      <c r="X2" s="6">
        <f>'q-ValProd_crop'!X2</f>
        <v>563102</v>
      </c>
      <c r="Y2" s="6">
        <f>'q-ValProd_crop'!Y2</f>
        <v>511858</v>
      </c>
      <c r="Z2" s="6">
        <f>'q-ValProd_crop'!Z2</f>
        <v>514555</v>
      </c>
      <c r="AA2" s="6">
        <f>'q-ValProd_crop'!AA2</f>
        <v>469515</v>
      </c>
      <c r="AB2" s="6">
        <f>'q-ValProd_crop'!AB2</f>
        <v>469915</v>
      </c>
      <c r="AC2" s="6">
        <f>'q-ValProd_crop'!AC2</f>
        <v>472026</v>
      </c>
      <c r="AD2" s="6">
        <f>'q-ValProd_crop'!AD2</f>
        <v>476376</v>
      </c>
      <c r="AE2" s="6">
        <f>'q-ValProd_crop'!AE2</f>
        <v>476638</v>
      </c>
      <c r="AF2" s="6">
        <f>'q-ValProd_crop'!AF2</f>
        <v>498294</v>
      </c>
      <c r="AG2" s="6">
        <f>'q-ValProd_crop'!AG2</f>
        <v>504332</v>
      </c>
      <c r="AH2" s="6">
        <f>'q-ValProd_crop'!AH2</f>
        <v>504208</v>
      </c>
      <c r="AI2" s="6">
        <f>'q-ValProd_crop'!AI2</f>
        <v>498363</v>
      </c>
      <c r="AJ2" s="6">
        <f>'q-ValProd_crop'!AJ2</f>
        <v>485849</v>
      </c>
      <c r="AK2" s="6">
        <f>'q-ValProd_crop'!AK2</f>
        <v>519431</v>
      </c>
      <c r="AL2" s="6">
        <f>'q-ValProd_crop'!AL2</f>
        <v>551930</v>
      </c>
      <c r="AM2" s="6">
        <f>'q-ValProd_crop'!AM2</f>
        <v>540117</v>
      </c>
      <c r="AN2" s="6">
        <f>'q-ValProd_crop'!AN2</f>
        <v>662720</v>
      </c>
      <c r="AO2" s="6">
        <f>'q-ValProd_crop'!AO2</f>
        <v>649428</v>
      </c>
      <c r="AP2" s="6">
        <f>'q-ValProd_crop'!AP2</f>
        <v>657776</v>
      </c>
      <c r="AQ2" s="6">
        <f>'q-ValProd_crop'!AQ2</f>
        <v>632768</v>
      </c>
      <c r="AR2" s="6">
        <f>'q-ValProd_crop'!AR2</f>
        <v>769839</v>
      </c>
      <c r="AS2" s="6">
        <f>'q-ValProd_crop'!AS2</f>
        <v>713592</v>
      </c>
      <c r="AT2" s="6">
        <f>'q-ValProd_crop'!AT2</f>
        <v>869778</v>
      </c>
      <c r="AU2" s="6">
        <f>'q-ValProd_crop'!AU2</f>
        <v>1026775</v>
      </c>
      <c r="AV2" s="6">
        <f>'q-ValProd_crop'!AV2</f>
        <v>1182569</v>
      </c>
      <c r="AW2" s="6">
        <f>'q-ValProd_crop'!AW2</f>
        <v>1261578</v>
      </c>
      <c r="AX2" s="6">
        <f>'q-ValProd_crop'!AX2</f>
        <v>1254361</v>
      </c>
      <c r="AY2" s="6">
        <f>'q-ValProd_crop'!AY2</f>
        <v>1528461</v>
      </c>
      <c r="AZ2" s="6">
        <f>'q-ValProd_crop'!AZ2</f>
        <v>1531684</v>
      </c>
      <c r="BA2" s="6">
        <f>'q-ValProd_crop'!BA2</f>
        <v>1685942</v>
      </c>
      <c r="BB2" s="6">
        <f>'q-ValProd_crop'!BB2</f>
        <v>1714411</v>
      </c>
      <c r="BC2" s="6">
        <f>'q-ValProd_crop'!BC2</f>
        <v>2204087</v>
      </c>
    </row>
    <row r="3" s="6" customFormat="1" spans="1:55">
      <c r="A3" s="6">
        <f>'q-ValProd_crop'!A3</f>
        <v>3</v>
      </c>
      <c r="B3" s="6" t="str">
        <f>'q-ValProd_crop'!B3</f>
        <v>Botswana</v>
      </c>
      <c r="C3" s="6">
        <f>'q-ValProd_crop'!C3</f>
        <v>20</v>
      </c>
      <c r="D3" s="6" t="str">
        <f>'q-ValProd_crop'!D3</f>
        <v>Botswana</v>
      </c>
      <c r="E3" s="6">
        <f>'q-ValProd_crop'!E3</f>
        <v>152</v>
      </c>
      <c r="F3" s="6" t="str">
        <f>'q-ValProd_crop'!F3</f>
        <v>Gross Production Value Crops (constant 2004-2006 1000 I$)</v>
      </c>
      <c r="G3" s="6">
        <f>'q-ValProd_crop'!G3</f>
        <v>30630</v>
      </c>
      <c r="H3" s="6">
        <f>'q-ValProd_crop'!H3</f>
        <v>19624</v>
      </c>
      <c r="I3" s="6">
        <f>'q-ValProd_crop'!I3</f>
        <v>20793</v>
      </c>
      <c r="J3" s="6">
        <f>'q-ValProd_crop'!J3</f>
        <v>22624</v>
      </c>
      <c r="K3" s="6">
        <f>'q-ValProd_crop'!K3</f>
        <v>22021</v>
      </c>
      <c r="L3" s="6">
        <f>'q-ValProd_crop'!L3</f>
        <v>23984</v>
      </c>
      <c r="M3" s="6">
        <f>'q-ValProd_crop'!M3</f>
        <v>29382</v>
      </c>
      <c r="N3" s="6">
        <f>'q-ValProd_crop'!N3</f>
        <v>24274</v>
      </c>
      <c r="O3" s="6">
        <f>'q-ValProd_crop'!O3</f>
        <v>28906</v>
      </c>
      <c r="P3" s="6">
        <f>'q-ValProd_crop'!P3</f>
        <v>21981</v>
      </c>
      <c r="Q3" s="6">
        <f>'q-ValProd_crop'!Q3</f>
        <v>38405</v>
      </c>
      <c r="R3" s="6">
        <f>'q-ValProd_crop'!R3</f>
        <v>33497</v>
      </c>
      <c r="S3" s="6">
        <f>'q-ValProd_crop'!S3</f>
        <v>27293</v>
      </c>
      <c r="T3" s="6">
        <f>'q-ValProd_crop'!T3</f>
        <v>40179</v>
      </c>
      <c r="U3" s="6">
        <f>'q-ValProd_crop'!U3</f>
        <v>35196</v>
      </c>
      <c r="V3" s="6">
        <f>'q-ValProd_crop'!V3</f>
        <v>44630</v>
      </c>
      <c r="W3" s="6">
        <f>'q-ValProd_crop'!W3</f>
        <v>39093</v>
      </c>
      <c r="X3" s="6">
        <f>'q-ValProd_crop'!X3</f>
        <v>34138</v>
      </c>
      <c r="Y3" s="6">
        <f>'q-ValProd_crop'!Y3</f>
        <v>29781</v>
      </c>
      <c r="Z3" s="6">
        <f>'q-ValProd_crop'!Z3</f>
        <v>34723</v>
      </c>
      <c r="AA3" s="6">
        <f>'q-ValProd_crop'!AA3</f>
        <v>36327</v>
      </c>
      <c r="AB3" s="6">
        <f>'q-ValProd_crop'!AB3</f>
        <v>31159</v>
      </c>
      <c r="AC3" s="6">
        <f>'q-ValProd_crop'!AC3</f>
        <v>29433</v>
      </c>
      <c r="AD3" s="6">
        <f>'q-ValProd_crop'!AD3</f>
        <v>27439</v>
      </c>
      <c r="AE3" s="6">
        <f>'q-ValProd_crop'!AE3</f>
        <v>30025</v>
      </c>
      <c r="AF3" s="6">
        <f>'q-ValProd_crop'!AF3</f>
        <v>30596</v>
      </c>
      <c r="AG3" s="6">
        <f>'q-ValProd_crop'!AG3</f>
        <v>30229</v>
      </c>
      <c r="AH3" s="6">
        <f>'q-ValProd_crop'!AH3</f>
        <v>43074</v>
      </c>
      <c r="AI3" s="6">
        <f>'q-ValProd_crop'!AI3</f>
        <v>41257</v>
      </c>
      <c r="AJ3" s="6">
        <f>'q-ValProd_crop'!AJ3</f>
        <v>39047</v>
      </c>
      <c r="AK3" s="6">
        <f>'q-ValProd_crop'!AK3</f>
        <v>39435</v>
      </c>
      <c r="AL3" s="6">
        <f>'q-ValProd_crop'!AL3</f>
        <v>31551</v>
      </c>
      <c r="AM3" s="6">
        <f>'q-ValProd_crop'!AM3</f>
        <v>37268</v>
      </c>
      <c r="AN3" s="6">
        <f>'q-ValProd_crop'!AN3</f>
        <v>40605</v>
      </c>
      <c r="AO3" s="6">
        <f>'q-ValProd_crop'!AO3</f>
        <v>38990</v>
      </c>
      <c r="AP3" s="6">
        <f>'q-ValProd_crop'!AP3</f>
        <v>46364</v>
      </c>
      <c r="AQ3" s="6">
        <f>'q-ValProd_crop'!AQ3</f>
        <v>39820</v>
      </c>
      <c r="AR3" s="6">
        <f>'q-ValProd_crop'!AR3</f>
        <v>31982</v>
      </c>
      <c r="AS3" s="6">
        <f>'q-ValProd_crop'!AS3</f>
        <v>36364</v>
      </c>
      <c r="AT3" s="6">
        <f>'q-ValProd_crop'!AT3</f>
        <v>38826</v>
      </c>
      <c r="AU3" s="6">
        <f>'q-ValProd_crop'!AU3</f>
        <v>41803</v>
      </c>
      <c r="AV3" s="6">
        <f>'q-ValProd_crop'!AV3</f>
        <v>43534</v>
      </c>
      <c r="AW3" s="6">
        <f>'q-ValProd_crop'!AW3</f>
        <v>44431</v>
      </c>
      <c r="AX3" s="6">
        <f>'q-ValProd_crop'!AX3</f>
        <v>45458</v>
      </c>
      <c r="AY3" s="6">
        <f>'q-ValProd_crop'!AY3</f>
        <v>45204</v>
      </c>
      <c r="AZ3" s="6">
        <f>'q-ValProd_crop'!AZ3</f>
        <v>48096</v>
      </c>
      <c r="BA3" s="6">
        <f>'q-ValProd_crop'!BA3</f>
        <v>46573</v>
      </c>
      <c r="BB3" s="6">
        <f>'q-ValProd_crop'!BB3</f>
        <v>57986</v>
      </c>
      <c r="BC3" s="6">
        <f>'q-ValProd_crop'!BC3</f>
        <v>56274</v>
      </c>
    </row>
    <row r="4" s="6" customFormat="1" spans="1:55">
      <c r="A4" s="6">
        <f>'q-ValProd_crop'!A4</f>
        <v>2</v>
      </c>
      <c r="B4" s="6" t="str">
        <f>'q-ValProd_crop'!B4</f>
        <v>Burundi</v>
      </c>
      <c r="C4" s="6">
        <f>'q-ValProd_crop'!C4</f>
        <v>29</v>
      </c>
      <c r="D4" s="6" t="str">
        <f>'q-ValProd_crop'!D4</f>
        <v>Burundi</v>
      </c>
      <c r="E4" s="6">
        <f>'q-ValProd_crop'!E4</f>
        <v>152</v>
      </c>
      <c r="F4" s="6" t="str">
        <f>'q-ValProd_crop'!F4</f>
        <v>Gross Production Value Crops (constant 2004-2006 1000 I$)</v>
      </c>
      <c r="G4" s="6">
        <f>'q-ValProd_crop'!G4</f>
        <v>597084</v>
      </c>
      <c r="H4" s="6">
        <f>'q-ValProd_crop'!H4</f>
        <v>595656</v>
      </c>
      <c r="I4" s="6">
        <f>'q-ValProd_crop'!I4</f>
        <v>596438</v>
      </c>
      <c r="J4" s="6">
        <f>'q-ValProd_crop'!J4</f>
        <v>658286</v>
      </c>
      <c r="K4" s="6">
        <f>'q-ValProd_crop'!K4</f>
        <v>653955</v>
      </c>
      <c r="L4" s="6">
        <f>'q-ValProd_crop'!L4</f>
        <v>657186</v>
      </c>
      <c r="M4" s="6">
        <f>'q-ValProd_crop'!M4</f>
        <v>686393</v>
      </c>
      <c r="N4" s="6">
        <f>'q-ValProd_crop'!N4</f>
        <v>701942</v>
      </c>
      <c r="O4" s="6">
        <f>'q-ValProd_crop'!O4</f>
        <v>691668</v>
      </c>
      <c r="P4" s="6">
        <f>'q-ValProd_crop'!P4</f>
        <v>707117</v>
      </c>
      <c r="Q4" s="6">
        <f>'q-ValProd_crop'!Q4</f>
        <v>726884</v>
      </c>
      <c r="R4" s="6">
        <f>'q-ValProd_crop'!R4</f>
        <v>652955</v>
      </c>
      <c r="S4" s="6">
        <f>'q-ValProd_crop'!S4</f>
        <v>736560</v>
      </c>
      <c r="T4" s="6">
        <f>'q-ValProd_crop'!T4</f>
        <v>690194</v>
      </c>
      <c r="U4" s="6">
        <f>'q-ValProd_crop'!U4</f>
        <v>741872</v>
      </c>
      <c r="V4" s="6">
        <f>'q-ValProd_crop'!V4</f>
        <v>753853</v>
      </c>
      <c r="W4" s="6">
        <f>'q-ValProd_crop'!W4</f>
        <v>774858</v>
      </c>
      <c r="X4" s="6">
        <f>'q-ValProd_crop'!X4</f>
        <v>723654</v>
      </c>
      <c r="Y4" s="6">
        <f>'q-ValProd_crop'!Y4</f>
        <v>736559</v>
      </c>
      <c r="Z4" s="6">
        <f>'q-ValProd_crop'!Z4</f>
        <v>718915</v>
      </c>
      <c r="AA4" s="6">
        <f>'q-ValProd_crop'!AA4</f>
        <v>801639</v>
      </c>
      <c r="AB4" s="6">
        <f>'q-ValProd_crop'!AB4</f>
        <v>762227</v>
      </c>
      <c r="AC4" s="6">
        <f>'q-ValProd_crop'!AC4</f>
        <v>761020</v>
      </c>
      <c r="AD4" s="6">
        <f>'q-ValProd_crop'!AD4</f>
        <v>751059</v>
      </c>
      <c r="AE4" s="6">
        <f>'q-ValProd_crop'!AE4</f>
        <v>864024</v>
      </c>
      <c r="AF4" s="6">
        <f>'q-ValProd_crop'!AF4</f>
        <v>900602</v>
      </c>
      <c r="AG4" s="6">
        <f>'q-ValProd_crop'!AG4</f>
        <v>931219</v>
      </c>
      <c r="AH4" s="6">
        <f>'q-ValProd_crop'!AH4</f>
        <v>949034</v>
      </c>
      <c r="AI4" s="6">
        <f>'q-ValProd_crop'!AI4</f>
        <v>890347</v>
      </c>
      <c r="AJ4" s="6">
        <f>'q-ValProd_crop'!AJ4</f>
        <v>967579</v>
      </c>
      <c r="AK4" s="6">
        <f>'q-ValProd_crop'!AK4</f>
        <v>996433</v>
      </c>
      <c r="AL4" s="6">
        <f>'q-ValProd_crop'!AL4</f>
        <v>1023113</v>
      </c>
      <c r="AM4" s="6">
        <f>'q-ValProd_crop'!AM4</f>
        <v>986772</v>
      </c>
      <c r="AN4" s="6">
        <f>'q-ValProd_crop'!AN4</f>
        <v>866213</v>
      </c>
      <c r="AO4" s="6">
        <f>'q-ValProd_crop'!AO4</f>
        <v>900189</v>
      </c>
      <c r="AP4" s="6">
        <f>'q-ValProd_crop'!AP4</f>
        <v>918491</v>
      </c>
      <c r="AQ4" s="6">
        <f>'q-ValProd_crop'!AQ4</f>
        <v>919457</v>
      </c>
      <c r="AR4" s="6">
        <f>'q-ValProd_crop'!AR4</f>
        <v>855681</v>
      </c>
      <c r="AS4" s="6">
        <f>'q-ValProd_crop'!AS4</f>
        <v>888275</v>
      </c>
      <c r="AT4" s="6">
        <f>'q-ValProd_crop'!AT4</f>
        <v>850003</v>
      </c>
      <c r="AU4" s="6">
        <f>'q-ValProd_crop'!AU4</f>
        <v>919376</v>
      </c>
      <c r="AV4" s="6">
        <f>'q-ValProd_crop'!AV4</f>
        <v>960085</v>
      </c>
      <c r="AW4" s="6">
        <f>'q-ValProd_crop'!AW4</f>
        <v>953294</v>
      </c>
      <c r="AX4" s="6">
        <f>'q-ValProd_crop'!AX4</f>
        <v>968385</v>
      </c>
      <c r="AY4" s="6">
        <f>'q-ValProd_crop'!AY4</f>
        <v>975412</v>
      </c>
      <c r="AZ4" s="6">
        <f>'q-ValProd_crop'!AZ4</f>
        <v>987827</v>
      </c>
      <c r="BA4" s="6">
        <f>'q-ValProd_crop'!BA4</f>
        <v>973107</v>
      </c>
      <c r="BB4" s="6">
        <f>'q-ValProd_crop'!BB4</f>
        <v>958786</v>
      </c>
      <c r="BC4" s="6">
        <f>'q-ValProd_crop'!BC4</f>
        <v>604518</v>
      </c>
    </row>
    <row r="5" s="6" customFormat="1" spans="1:55">
      <c r="A5" s="6">
        <f>'q-ValProd_crop'!A5</f>
        <v>1</v>
      </c>
      <c r="B5" s="6" t="str">
        <f>'q-ValProd_crop'!B5</f>
        <v>Cameroon</v>
      </c>
      <c r="C5" s="6">
        <f>'q-ValProd_crop'!C5</f>
        <v>32</v>
      </c>
      <c r="D5" s="6" t="str">
        <f>'q-ValProd_crop'!D5</f>
        <v>Cameroon</v>
      </c>
      <c r="E5" s="6">
        <f>'q-ValProd_crop'!E5</f>
        <v>152</v>
      </c>
      <c r="F5" s="6" t="str">
        <f>'q-ValProd_crop'!F5</f>
        <v>Gross Production Value Crops (constant 2004-2006 1000 I$)</v>
      </c>
      <c r="G5" s="6">
        <f>'q-ValProd_crop'!G5</f>
        <v>816669</v>
      </c>
      <c r="H5" s="6">
        <f>'q-ValProd_crop'!H5</f>
        <v>880439</v>
      </c>
      <c r="I5" s="6">
        <f>'q-ValProd_crop'!I5</f>
        <v>972150</v>
      </c>
      <c r="J5" s="6">
        <f>'q-ValProd_crop'!J5</f>
        <v>996765</v>
      </c>
      <c r="K5" s="6">
        <f>'q-ValProd_crop'!K5</f>
        <v>933720</v>
      </c>
      <c r="L5" s="6">
        <f>'q-ValProd_crop'!L5</f>
        <v>966706</v>
      </c>
      <c r="M5" s="6">
        <f>'q-ValProd_crop'!M5</f>
        <v>1081314</v>
      </c>
      <c r="N5" s="6">
        <f>'q-ValProd_crop'!N5</f>
        <v>1134233</v>
      </c>
      <c r="O5" s="6">
        <f>'q-ValProd_crop'!O5</f>
        <v>1126644</v>
      </c>
      <c r="P5" s="6">
        <f>'q-ValProd_crop'!P5</f>
        <v>1229438</v>
      </c>
      <c r="Q5" s="6">
        <f>'q-ValProd_crop'!Q5</f>
        <v>1254273</v>
      </c>
      <c r="R5" s="6">
        <f>'q-ValProd_crop'!R5</f>
        <v>1316346</v>
      </c>
      <c r="S5" s="6">
        <f>'q-ValProd_crop'!S5</f>
        <v>1346511</v>
      </c>
      <c r="T5" s="6">
        <f>'q-ValProd_crop'!T5</f>
        <v>1474972</v>
      </c>
      <c r="U5" s="6">
        <f>'q-ValProd_crop'!U5</f>
        <v>1468525</v>
      </c>
      <c r="V5" s="6">
        <f>'q-ValProd_crop'!V5</f>
        <v>1381814</v>
      </c>
      <c r="W5" s="6">
        <f>'q-ValProd_crop'!W5</f>
        <v>1406298</v>
      </c>
      <c r="X5" s="6">
        <f>'q-ValProd_crop'!X5</f>
        <v>1385544</v>
      </c>
      <c r="Y5" s="6">
        <f>'q-ValProd_crop'!Y5</f>
        <v>1419586</v>
      </c>
      <c r="Z5" s="6">
        <f>'q-ValProd_crop'!Z5</f>
        <v>1454994</v>
      </c>
      <c r="AA5" s="6">
        <f>'q-ValProd_crop'!AA5</f>
        <v>1492707</v>
      </c>
      <c r="AB5" s="6">
        <f>'q-ValProd_crop'!AB5</f>
        <v>1544943</v>
      </c>
      <c r="AC5" s="6">
        <f>'q-ValProd_crop'!AC5</f>
        <v>1519024</v>
      </c>
      <c r="AD5" s="6">
        <f>'q-ValProd_crop'!AD5</f>
        <v>1531928</v>
      </c>
      <c r="AE5" s="6">
        <f>'q-ValProd_crop'!AE5</f>
        <v>1626144</v>
      </c>
      <c r="AF5" s="6">
        <f>'q-ValProd_crop'!AF5</f>
        <v>1760410</v>
      </c>
      <c r="AG5" s="6">
        <f>'q-ValProd_crop'!AG5</f>
        <v>1516377</v>
      </c>
      <c r="AH5" s="6">
        <f>'q-ValProd_crop'!AH5</f>
        <v>1606584</v>
      </c>
      <c r="AI5" s="6">
        <f>'q-ValProd_crop'!AI5</f>
        <v>1632510</v>
      </c>
      <c r="AJ5" s="6">
        <f>'q-ValProd_crop'!AJ5</f>
        <v>1698071</v>
      </c>
      <c r="AK5" s="6">
        <f>'q-ValProd_crop'!AK5</f>
        <v>1750136</v>
      </c>
      <c r="AL5" s="6">
        <f>'q-ValProd_crop'!AL5</f>
        <v>1747467</v>
      </c>
      <c r="AM5" s="6">
        <f>'q-ValProd_crop'!AM5</f>
        <v>1846409</v>
      </c>
      <c r="AN5" s="6">
        <f>'q-ValProd_crop'!AN5</f>
        <v>1965504</v>
      </c>
      <c r="AO5" s="6">
        <f>'q-ValProd_crop'!AO5</f>
        <v>2090687</v>
      </c>
      <c r="AP5" s="6">
        <f>'q-ValProd_crop'!AP5</f>
        <v>2226090</v>
      </c>
      <c r="AQ5" s="6">
        <f>'q-ValProd_crop'!AQ5</f>
        <v>2108291</v>
      </c>
      <c r="AR5" s="6">
        <f>'q-ValProd_crop'!AR5</f>
        <v>2244709</v>
      </c>
      <c r="AS5" s="6">
        <f>'q-ValProd_crop'!AS5</f>
        <v>2345598</v>
      </c>
      <c r="AT5" s="6">
        <f>'q-ValProd_crop'!AT5</f>
        <v>2406200</v>
      </c>
      <c r="AU5" s="6">
        <f>'q-ValProd_crop'!AU5</f>
        <v>2435685</v>
      </c>
      <c r="AV5" s="6">
        <f>'q-ValProd_crop'!AV5</f>
        <v>2497915</v>
      </c>
      <c r="AW5" s="6">
        <f>'q-ValProd_crop'!AW5</f>
        <v>2562793</v>
      </c>
      <c r="AX5" s="6">
        <f>'q-ValProd_crop'!AX5</f>
        <v>2670044</v>
      </c>
      <c r="AY5" s="6">
        <f>'q-ValProd_crop'!AY5</f>
        <v>2918542</v>
      </c>
      <c r="AZ5" s="6">
        <f>'q-ValProd_crop'!AZ5</f>
        <v>3056620</v>
      </c>
      <c r="BA5" s="6">
        <f>'q-ValProd_crop'!BA5</f>
        <v>3060644</v>
      </c>
      <c r="BB5" s="6">
        <f>'q-ValProd_crop'!BB5</f>
        <v>3170616</v>
      </c>
      <c r="BC5" s="6">
        <f>'q-ValProd_crop'!BC5</f>
        <v>3255994</v>
      </c>
    </row>
    <row r="6" s="6" customFormat="1" spans="1:55">
      <c r="A6" s="6">
        <f>'q-ValProd_crop'!A6</f>
        <v>1</v>
      </c>
      <c r="B6" s="6" t="str">
        <f>'q-ValProd_crop'!B6</f>
        <v>Cape Verde</v>
      </c>
      <c r="C6" s="6">
        <f>'q-ValProd_crop'!C6</f>
        <v>35</v>
      </c>
      <c r="D6" s="6" t="str">
        <f>'q-ValProd_crop'!D6</f>
        <v>Cape Verde</v>
      </c>
      <c r="E6" s="6">
        <f>'q-ValProd_crop'!E6</f>
        <v>152</v>
      </c>
      <c r="F6" s="6" t="str">
        <f>'q-ValProd_crop'!F6</f>
        <v>Gross Production Value Crops (constant 2004-2006 1000 I$)</v>
      </c>
      <c r="G6" s="6">
        <f>'q-ValProd_crop'!G6</f>
        <v>11366</v>
      </c>
      <c r="H6" s="6">
        <f>'q-ValProd_crop'!H6</f>
        <v>12383</v>
      </c>
      <c r="I6" s="6">
        <f>'q-ValProd_crop'!I6</f>
        <v>12780</v>
      </c>
      <c r="J6" s="6">
        <f>'q-ValProd_crop'!J6</f>
        <v>13712</v>
      </c>
      <c r="K6" s="6">
        <f>'q-ValProd_crop'!K6</f>
        <v>15010</v>
      </c>
      <c r="L6" s="6">
        <f>'q-ValProd_crop'!L6</f>
        <v>15401</v>
      </c>
      <c r="M6" s="6">
        <f>'q-ValProd_crop'!M6</f>
        <v>14962</v>
      </c>
      <c r="N6" s="6">
        <f>'q-ValProd_crop'!N6</f>
        <v>10569</v>
      </c>
      <c r="O6" s="6">
        <f>'q-ValProd_crop'!O6</f>
        <v>10600</v>
      </c>
      <c r="P6" s="6">
        <f>'q-ValProd_crop'!P6</f>
        <v>8634</v>
      </c>
      <c r="Q6" s="6">
        <f>'q-ValProd_crop'!Q6</f>
        <v>7353</v>
      </c>
      <c r="R6" s="6">
        <f>'q-ValProd_crop'!R6</f>
        <v>6983</v>
      </c>
      <c r="S6" s="6">
        <f>'q-ValProd_crop'!S6</f>
        <v>6715</v>
      </c>
      <c r="T6" s="6">
        <f>'q-ValProd_crop'!T6</f>
        <v>6960</v>
      </c>
      <c r="U6" s="6">
        <f>'q-ValProd_crop'!U6</f>
        <v>7240</v>
      </c>
      <c r="V6" s="6">
        <f>'q-ValProd_crop'!V6</f>
        <v>8462</v>
      </c>
      <c r="W6" s="6">
        <f>'q-ValProd_crop'!W6</f>
        <v>8382</v>
      </c>
      <c r="X6" s="6">
        <f>'q-ValProd_crop'!X6</f>
        <v>9681</v>
      </c>
      <c r="Y6" s="6">
        <f>'q-ValProd_crop'!Y6</f>
        <v>10949</v>
      </c>
      <c r="Z6" s="6">
        <f>'q-ValProd_crop'!Z6</f>
        <v>14366</v>
      </c>
      <c r="AA6" s="6">
        <f>'q-ValProd_crop'!AA6</f>
        <v>8996</v>
      </c>
      <c r="AB6" s="6">
        <f>'q-ValProd_crop'!AB6</f>
        <v>8811</v>
      </c>
      <c r="AC6" s="6">
        <f>'q-ValProd_crop'!AC6</f>
        <v>8428</v>
      </c>
      <c r="AD6" s="6">
        <f>'q-ValProd_crop'!AD6</f>
        <v>11011</v>
      </c>
      <c r="AE6" s="6">
        <f>'q-ValProd_crop'!AE6</f>
        <v>10035</v>
      </c>
      <c r="AF6" s="6">
        <f>'q-ValProd_crop'!AF6</f>
        <v>13868</v>
      </c>
      <c r="AG6" s="6">
        <f>'q-ValProd_crop'!AG6</f>
        <v>21536</v>
      </c>
      <c r="AH6" s="6">
        <f>'q-ValProd_crop'!AH6</f>
        <v>20324</v>
      </c>
      <c r="AI6" s="6">
        <f>'q-ValProd_crop'!AI6</f>
        <v>20121</v>
      </c>
      <c r="AJ6" s="6">
        <f>'q-ValProd_crop'!AJ6</f>
        <v>17855</v>
      </c>
      <c r="AK6" s="6">
        <f>'q-ValProd_crop'!AK6</f>
        <v>14938</v>
      </c>
      <c r="AL6" s="6">
        <f>'q-ValProd_crop'!AL6</f>
        <v>13874</v>
      </c>
      <c r="AM6" s="6">
        <f>'q-ValProd_crop'!AM6</f>
        <v>14025</v>
      </c>
      <c r="AN6" s="6">
        <f>'q-ValProd_crop'!AN6</f>
        <v>12661</v>
      </c>
      <c r="AO6" s="6">
        <f>'q-ValProd_crop'!AO6</f>
        <v>12938</v>
      </c>
      <c r="AP6" s="6">
        <f>'q-ValProd_crop'!AP6</f>
        <v>14733</v>
      </c>
      <c r="AQ6" s="6">
        <f>'q-ValProd_crop'!AQ6</f>
        <v>14104</v>
      </c>
      <c r="AR6" s="6">
        <f>'q-ValProd_crop'!AR6</f>
        <v>15219</v>
      </c>
      <c r="AS6" s="6">
        <f>'q-ValProd_crop'!AS6</f>
        <v>20920</v>
      </c>
      <c r="AT6" s="6">
        <f>'q-ValProd_crop'!AT6</f>
        <v>19350</v>
      </c>
      <c r="AU6" s="6">
        <f>'q-ValProd_crop'!AU6</f>
        <v>20385</v>
      </c>
      <c r="AV6" s="6">
        <f>'q-ValProd_crop'!AV6</f>
        <v>19088</v>
      </c>
      <c r="AW6" s="6">
        <f>'q-ValProd_crop'!AW6</f>
        <v>20155</v>
      </c>
      <c r="AX6" s="6">
        <f>'q-ValProd_crop'!AX6</f>
        <v>20641</v>
      </c>
      <c r="AY6" s="6">
        <f>'q-ValProd_crop'!AY6</f>
        <v>17985</v>
      </c>
      <c r="AZ6" s="6">
        <f>'q-ValProd_crop'!AZ6</f>
        <v>18747</v>
      </c>
      <c r="BA6" s="6">
        <f>'q-ValProd_crop'!BA6</f>
        <v>18793</v>
      </c>
      <c r="BB6" s="6">
        <f>'q-ValProd_crop'!BB6</f>
        <v>21902</v>
      </c>
      <c r="BC6" s="6">
        <f>'q-ValProd_crop'!BC6</f>
        <v>20415</v>
      </c>
    </row>
    <row r="7" s="6" customFormat="1" spans="1:55">
      <c r="A7" s="6">
        <f>'q-ValProd_crop'!A7</f>
        <v>1</v>
      </c>
      <c r="B7" s="6" t="str">
        <f>'q-ValProd_crop'!B7</f>
        <v>Central African Republic</v>
      </c>
      <c r="C7" s="6">
        <f>'q-ValProd_crop'!C7</f>
        <v>37</v>
      </c>
      <c r="D7" s="6" t="str">
        <f>'q-ValProd_crop'!D7</f>
        <v>Central African Republic</v>
      </c>
      <c r="E7" s="6">
        <f>'q-ValProd_crop'!E7</f>
        <v>152</v>
      </c>
      <c r="F7" s="6" t="str">
        <f>'q-ValProd_crop'!F7</f>
        <v>Gross Production Value Crops (constant 2004-2006 1000 I$)</v>
      </c>
      <c r="G7" s="6">
        <f>'q-ValProd_crop'!G7</f>
        <v>219393</v>
      </c>
      <c r="H7" s="6">
        <f>'q-ValProd_crop'!H7</f>
        <v>221964</v>
      </c>
      <c r="I7" s="6">
        <f>'q-ValProd_crop'!I7</f>
        <v>228561</v>
      </c>
      <c r="J7" s="6">
        <f>'q-ValProd_crop'!J7</f>
        <v>222383</v>
      </c>
      <c r="K7" s="6">
        <f>'q-ValProd_crop'!K7</f>
        <v>237137</v>
      </c>
      <c r="L7" s="6">
        <f>'q-ValProd_crop'!L7</f>
        <v>236678</v>
      </c>
      <c r="M7" s="6">
        <f>'q-ValProd_crop'!M7</f>
        <v>254874</v>
      </c>
      <c r="N7" s="6">
        <f>'q-ValProd_crop'!N7</f>
        <v>266492</v>
      </c>
      <c r="O7" s="6">
        <f>'q-ValProd_crop'!O7</f>
        <v>277293</v>
      </c>
      <c r="P7" s="6">
        <f>'q-ValProd_crop'!P7</f>
        <v>276379</v>
      </c>
      <c r="Q7" s="6">
        <f>'q-ValProd_crop'!Q7</f>
        <v>273208</v>
      </c>
      <c r="R7" s="6">
        <f>'q-ValProd_crop'!R7</f>
        <v>289154</v>
      </c>
      <c r="S7" s="6">
        <f>'q-ValProd_crop'!S7</f>
        <v>295973</v>
      </c>
      <c r="T7" s="6">
        <f>'q-ValProd_crop'!T7</f>
        <v>319624</v>
      </c>
      <c r="U7" s="6">
        <f>'q-ValProd_crop'!U7</f>
        <v>316268</v>
      </c>
      <c r="V7" s="6">
        <f>'q-ValProd_crop'!V7</f>
        <v>324731</v>
      </c>
      <c r="W7" s="6">
        <f>'q-ValProd_crop'!W7</f>
        <v>321494</v>
      </c>
      <c r="X7" s="6">
        <f>'q-ValProd_crop'!X7</f>
        <v>311125</v>
      </c>
      <c r="Y7" s="6">
        <f>'q-ValProd_crop'!Y7</f>
        <v>327411</v>
      </c>
      <c r="Z7" s="6">
        <f>'q-ValProd_crop'!Z7</f>
        <v>325230</v>
      </c>
      <c r="AA7" s="6">
        <f>'q-ValProd_crop'!AA7</f>
        <v>327351</v>
      </c>
      <c r="AB7" s="6">
        <f>'q-ValProd_crop'!AB7</f>
        <v>338199</v>
      </c>
      <c r="AC7" s="6">
        <f>'q-ValProd_crop'!AC7</f>
        <v>323137</v>
      </c>
      <c r="AD7" s="6">
        <f>'q-ValProd_crop'!AD7</f>
        <v>313327</v>
      </c>
      <c r="AE7" s="6">
        <f>'q-ValProd_crop'!AE7</f>
        <v>298657</v>
      </c>
      <c r="AF7" s="6">
        <f>'q-ValProd_crop'!AF7</f>
        <v>331328</v>
      </c>
      <c r="AG7" s="6">
        <f>'q-ValProd_crop'!AG7</f>
        <v>303882</v>
      </c>
      <c r="AH7" s="6">
        <f>'q-ValProd_crop'!AH7</f>
        <v>327088</v>
      </c>
      <c r="AI7" s="6">
        <f>'q-ValProd_crop'!AI7</f>
        <v>327583</v>
      </c>
      <c r="AJ7" s="6">
        <f>'q-ValProd_crop'!AJ7</f>
        <v>326592</v>
      </c>
      <c r="AK7" s="6">
        <f>'q-ValProd_crop'!AK7</f>
        <v>323878</v>
      </c>
      <c r="AL7" s="6">
        <f>'q-ValProd_crop'!AL7</f>
        <v>327383</v>
      </c>
      <c r="AM7" s="6">
        <f>'q-ValProd_crop'!AM7</f>
        <v>325069</v>
      </c>
      <c r="AN7" s="6">
        <f>'q-ValProd_crop'!AN7</f>
        <v>351140</v>
      </c>
      <c r="AO7" s="6">
        <f>'q-ValProd_crop'!AO7</f>
        <v>369564</v>
      </c>
      <c r="AP7" s="6">
        <f>'q-ValProd_crop'!AP7</f>
        <v>410928</v>
      </c>
      <c r="AQ7" s="6">
        <f>'q-ValProd_crop'!AQ7</f>
        <v>430876</v>
      </c>
      <c r="AR7" s="6">
        <f>'q-ValProd_crop'!AR7</f>
        <v>439879</v>
      </c>
      <c r="AS7" s="6">
        <f>'q-ValProd_crop'!AS7</f>
        <v>415142</v>
      </c>
      <c r="AT7" s="6">
        <f>'q-ValProd_crop'!AT7</f>
        <v>431460</v>
      </c>
      <c r="AU7" s="6">
        <f>'q-ValProd_crop'!AU7</f>
        <v>447045</v>
      </c>
      <c r="AV7" s="6">
        <f>'q-ValProd_crop'!AV7</f>
        <v>432572</v>
      </c>
      <c r="AW7" s="6">
        <f>'q-ValProd_crop'!AW7</f>
        <v>407759</v>
      </c>
      <c r="AX7" s="6">
        <f>'q-ValProd_crop'!AX7</f>
        <v>424617</v>
      </c>
      <c r="AY7" s="6">
        <f>'q-ValProd_crop'!AY7</f>
        <v>429250</v>
      </c>
      <c r="AZ7" s="6">
        <f>'q-ValProd_crop'!AZ7</f>
        <v>439044</v>
      </c>
      <c r="BA7" s="6">
        <f>'q-ValProd_crop'!BA7</f>
        <v>461578</v>
      </c>
      <c r="BB7" s="6">
        <f>'q-ValProd_crop'!BB7</f>
        <v>473700</v>
      </c>
      <c r="BC7" s="6">
        <f>'q-ValProd_crop'!BC7</f>
        <v>488060</v>
      </c>
    </row>
    <row r="8" s="6" customFormat="1" spans="1:55">
      <c r="A8" s="6">
        <f>'q-ValProd_crop'!A8</f>
        <v>1</v>
      </c>
      <c r="B8" s="6" t="str">
        <f>'q-ValProd_crop'!B8</f>
        <v>Chad</v>
      </c>
      <c r="C8" s="6">
        <f>'q-ValProd_crop'!C8</f>
        <v>39</v>
      </c>
      <c r="D8" s="6" t="str">
        <f>'q-ValProd_crop'!D8</f>
        <v>Chad</v>
      </c>
      <c r="E8" s="6">
        <f>'q-ValProd_crop'!E8</f>
        <v>152</v>
      </c>
      <c r="F8" s="6" t="str">
        <f>'q-ValProd_crop'!F8</f>
        <v>Gross Production Value Crops (constant 2004-2006 1000 I$)</v>
      </c>
      <c r="G8" s="6">
        <f>'q-ValProd_crop'!G8</f>
        <v>328151</v>
      </c>
      <c r="H8" s="6">
        <f>'q-ValProd_crop'!H8</f>
        <v>370592</v>
      </c>
      <c r="I8" s="6">
        <f>'q-ValProd_crop'!I8</f>
        <v>413425</v>
      </c>
      <c r="J8" s="6">
        <f>'q-ValProd_crop'!J8</f>
        <v>395310</v>
      </c>
      <c r="K8" s="6">
        <f>'q-ValProd_crop'!K8</f>
        <v>376942</v>
      </c>
      <c r="L8" s="6">
        <f>'q-ValProd_crop'!L8</f>
        <v>390235</v>
      </c>
      <c r="M8" s="6">
        <f>'q-ValProd_crop'!M8</f>
        <v>377486</v>
      </c>
      <c r="N8" s="6">
        <f>'q-ValProd_crop'!N8</f>
        <v>426236</v>
      </c>
      <c r="O8" s="6">
        <f>'q-ValProd_crop'!O8</f>
        <v>408224</v>
      </c>
      <c r="P8" s="6">
        <f>'q-ValProd_crop'!P8</f>
        <v>373942</v>
      </c>
      <c r="Q8" s="6">
        <f>'q-ValProd_crop'!Q8</f>
        <v>376879</v>
      </c>
      <c r="R8" s="6">
        <f>'q-ValProd_crop'!R8</f>
        <v>338477</v>
      </c>
      <c r="S8" s="6">
        <f>'q-ValProd_crop'!S8</f>
        <v>341898</v>
      </c>
      <c r="T8" s="6">
        <f>'q-ValProd_crop'!T8</f>
        <v>391807</v>
      </c>
      <c r="U8" s="6">
        <f>'q-ValProd_crop'!U8</f>
        <v>417320</v>
      </c>
      <c r="V8" s="6">
        <f>'q-ValProd_crop'!V8</f>
        <v>404187</v>
      </c>
      <c r="W8" s="6">
        <f>'q-ValProd_crop'!W8</f>
        <v>398167</v>
      </c>
      <c r="X8" s="6">
        <f>'q-ValProd_crop'!X8</f>
        <v>412083</v>
      </c>
      <c r="Y8" s="6">
        <f>'q-ValProd_crop'!Y8</f>
        <v>374488</v>
      </c>
      <c r="Z8" s="6">
        <f>'q-ValProd_crop'!Z8</f>
        <v>383250</v>
      </c>
      <c r="AA8" s="6">
        <f>'q-ValProd_crop'!AA8</f>
        <v>347758</v>
      </c>
      <c r="AB8" s="6">
        <f>'q-ValProd_crop'!AB8</f>
        <v>372535</v>
      </c>
      <c r="AC8" s="6">
        <f>'q-ValProd_crop'!AC8</f>
        <v>434045</v>
      </c>
      <c r="AD8" s="6">
        <f>'q-ValProd_crop'!AD8</f>
        <v>365319</v>
      </c>
      <c r="AE8" s="6">
        <f>'q-ValProd_crop'!AE8</f>
        <v>468016</v>
      </c>
      <c r="AF8" s="6">
        <f>'q-ValProd_crop'!AF8</f>
        <v>426237</v>
      </c>
      <c r="AG8" s="6">
        <f>'q-ValProd_crop'!AG8</f>
        <v>434010</v>
      </c>
      <c r="AH8" s="6">
        <f>'q-ValProd_crop'!AH8</f>
        <v>517510</v>
      </c>
      <c r="AI8" s="6">
        <f>'q-ValProd_crop'!AI8</f>
        <v>512955</v>
      </c>
      <c r="AJ8" s="6">
        <f>'q-ValProd_crop'!AJ8</f>
        <v>499065</v>
      </c>
      <c r="AK8" s="6">
        <f>'q-ValProd_crop'!AK8</f>
        <v>620772</v>
      </c>
      <c r="AL8" s="6">
        <f>'q-ValProd_crop'!AL8</f>
        <v>583584</v>
      </c>
      <c r="AM8" s="6">
        <f>'q-ValProd_crop'!AM8</f>
        <v>468473</v>
      </c>
      <c r="AN8" s="6">
        <f>'q-ValProd_crop'!AN8</f>
        <v>637077</v>
      </c>
      <c r="AO8" s="6">
        <f>'q-ValProd_crop'!AO8</f>
        <v>626173</v>
      </c>
      <c r="AP8" s="6">
        <f>'q-ValProd_crop'!AP8</f>
        <v>683890</v>
      </c>
      <c r="AQ8" s="6">
        <f>'q-ValProd_crop'!AQ8</f>
        <v>774857</v>
      </c>
      <c r="AR8" s="6">
        <f>'q-ValProd_crop'!AR8</f>
        <v>859589</v>
      </c>
      <c r="AS8" s="6">
        <f>'q-ValProd_crop'!AS8</f>
        <v>783786</v>
      </c>
      <c r="AT8" s="6">
        <f>'q-ValProd_crop'!AT8</f>
        <v>707122</v>
      </c>
      <c r="AU8" s="6">
        <f>'q-ValProd_crop'!AU8</f>
        <v>889687</v>
      </c>
      <c r="AV8" s="6">
        <f>'q-ValProd_crop'!AV8</f>
        <v>871121</v>
      </c>
      <c r="AW8" s="6">
        <f>'q-ValProd_crop'!AW8</f>
        <v>913010</v>
      </c>
      <c r="AX8" s="6">
        <f>'q-ValProd_crop'!AX8</f>
        <v>905194</v>
      </c>
      <c r="AY8" s="6">
        <f>'q-ValProd_crop'!AY8</f>
        <v>1026842</v>
      </c>
      <c r="AZ8" s="6">
        <f>'q-ValProd_crop'!AZ8</f>
        <v>976055</v>
      </c>
      <c r="BA8" s="6">
        <f>'q-ValProd_crop'!BA8</f>
        <v>884910</v>
      </c>
      <c r="BB8" s="6">
        <f>'q-ValProd_crop'!BB8</f>
        <v>972752</v>
      </c>
      <c r="BC8" s="6">
        <f>'q-ValProd_crop'!BC8</f>
        <v>1024428</v>
      </c>
    </row>
    <row r="9" s="6" customFormat="1" spans="1:55">
      <c r="A9" s="6">
        <f>'q-ValProd_crop'!A9</f>
        <v>2</v>
      </c>
      <c r="B9" s="6" t="str">
        <f>'q-ValProd_crop'!B9</f>
        <v>Comoros</v>
      </c>
      <c r="C9" s="6">
        <f>'q-ValProd_crop'!C9</f>
        <v>45</v>
      </c>
      <c r="D9" s="6" t="str">
        <f>'q-ValProd_crop'!D9</f>
        <v>Comoros</v>
      </c>
      <c r="E9" s="6">
        <f>'q-ValProd_crop'!E9</f>
        <v>152</v>
      </c>
      <c r="F9" s="6" t="str">
        <f>'q-ValProd_crop'!F9</f>
        <v>Gross Production Value Crops (constant 2004-2006 1000 I$)</v>
      </c>
      <c r="G9" s="6">
        <f>'q-ValProd_crop'!G9</f>
        <v>24372</v>
      </c>
      <c r="H9" s="6">
        <f>'q-ValProd_crop'!H9</f>
        <v>24198</v>
      </c>
      <c r="I9" s="6">
        <f>'q-ValProd_crop'!I9</f>
        <v>27038</v>
      </c>
      <c r="J9" s="6">
        <f>'q-ValProd_crop'!J9</f>
        <v>27113</v>
      </c>
      <c r="K9" s="6">
        <f>'q-ValProd_crop'!K9</f>
        <v>27462</v>
      </c>
      <c r="L9" s="6">
        <f>'q-ValProd_crop'!L9</f>
        <v>27787</v>
      </c>
      <c r="M9" s="6">
        <f>'q-ValProd_crop'!M9</f>
        <v>28127</v>
      </c>
      <c r="N9" s="6">
        <f>'q-ValProd_crop'!N9</f>
        <v>28274</v>
      </c>
      <c r="O9" s="6">
        <f>'q-ValProd_crop'!O9</f>
        <v>29758</v>
      </c>
      <c r="P9" s="6">
        <f>'q-ValProd_crop'!P9</f>
        <v>28669</v>
      </c>
      <c r="Q9" s="6">
        <f>'q-ValProd_crop'!Q9</f>
        <v>29461</v>
      </c>
      <c r="R9" s="6">
        <f>'q-ValProd_crop'!R9</f>
        <v>28675</v>
      </c>
      <c r="S9" s="6">
        <f>'q-ValProd_crop'!S9</f>
        <v>28283</v>
      </c>
      <c r="T9" s="6">
        <f>'q-ValProd_crop'!T9</f>
        <v>30491</v>
      </c>
      <c r="U9" s="6">
        <f>'q-ValProd_crop'!U9</f>
        <v>30416</v>
      </c>
      <c r="V9" s="6">
        <f>'q-ValProd_crop'!V9</f>
        <v>30076</v>
      </c>
      <c r="W9" s="6">
        <f>'q-ValProd_crop'!W9</f>
        <v>32087</v>
      </c>
      <c r="X9" s="6">
        <f>'q-ValProd_crop'!X9</f>
        <v>32216</v>
      </c>
      <c r="Y9" s="6">
        <f>'q-ValProd_crop'!Y9</f>
        <v>33142</v>
      </c>
      <c r="Z9" s="6">
        <f>'q-ValProd_crop'!Z9</f>
        <v>34047</v>
      </c>
      <c r="AA9" s="6">
        <f>'q-ValProd_crop'!AA9</f>
        <v>31632</v>
      </c>
      <c r="AB9" s="6">
        <f>'q-ValProd_crop'!AB9</f>
        <v>34579</v>
      </c>
      <c r="AC9" s="6">
        <f>'q-ValProd_crop'!AC9</f>
        <v>35553</v>
      </c>
      <c r="AD9" s="6">
        <f>'q-ValProd_crop'!AD9</f>
        <v>33358</v>
      </c>
      <c r="AE9" s="6">
        <f>'q-ValProd_crop'!AE9</f>
        <v>35167</v>
      </c>
      <c r="AF9" s="6">
        <f>'q-ValProd_crop'!AF9</f>
        <v>37267</v>
      </c>
      <c r="AG9" s="6">
        <f>'q-ValProd_crop'!AG9</f>
        <v>40417</v>
      </c>
      <c r="AH9" s="6">
        <f>'q-ValProd_crop'!AH9</f>
        <v>41858</v>
      </c>
      <c r="AI9" s="6">
        <f>'q-ValProd_crop'!AI9</f>
        <v>41905</v>
      </c>
      <c r="AJ9" s="6">
        <f>'q-ValProd_crop'!AJ9</f>
        <v>46047</v>
      </c>
      <c r="AK9" s="6">
        <f>'q-ValProd_crop'!AK9</f>
        <v>46624</v>
      </c>
      <c r="AL9" s="6">
        <f>'q-ValProd_crop'!AL9</f>
        <v>48405</v>
      </c>
      <c r="AM9" s="6">
        <f>'q-ValProd_crop'!AM9</f>
        <v>50292</v>
      </c>
      <c r="AN9" s="6">
        <f>'q-ValProd_crop'!AN9</f>
        <v>50323</v>
      </c>
      <c r="AO9" s="6">
        <f>'q-ValProd_crop'!AO9</f>
        <v>50770</v>
      </c>
      <c r="AP9" s="6">
        <f>'q-ValProd_crop'!AP9</f>
        <v>52253</v>
      </c>
      <c r="AQ9" s="6">
        <f>'q-ValProd_crop'!AQ9</f>
        <v>51778</v>
      </c>
      <c r="AR9" s="6">
        <f>'q-ValProd_crop'!AR9</f>
        <v>54840</v>
      </c>
      <c r="AS9" s="6">
        <f>'q-ValProd_crop'!AS9</f>
        <v>55880</v>
      </c>
      <c r="AT9" s="6">
        <f>'q-ValProd_crop'!AT9</f>
        <v>57797</v>
      </c>
      <c r="AU9" s="6">
        <f>'q-ValProd_crop'!AU9</f>
        <v>59337</v>
      </c>
      <c r="AV9" s="6">
        <f>'q-ValProd_crop'!AV9</f>
        <v>58924</v>
      </c>
      <c r="AW9" s="6">
        <f>'q-ValProd_crop'!AW9</f>
        <v>61768</v>
      </c>
      <c r="AX9" s="6">
        <f>'q-ValProd_crop'!AX9</f>
        <v>68739</v>
      </c>
      <c r="AY9" s="6">
        <f>'q-ValProd_crop'!AY9</f>
        <v>60451</v>
      </c>
      <c r="AZ9" s="6">
        <f>'q-ValProd_crop'!AZ9</f>
        <v>63027</v>
      </c>
      <c r="BA9" s="6">
        <f>'q-ValProd_crop'!BA9</f>
        <v>61803</v>
      </c>
      <c r="BB9" s="6">
        <f>'q-ValProd_crop'!BB9</f>
        <v>60678</v>
      </c>
      <c r="BC9" s="6">
        <f>'q-ValProd_crop'!BC9</f>
        <v>60333</v>
      </c>
    </row>
    <row r="10" s="55" customFormat="1" spans="1:55">
      <c r="A10" s="6">
        <f>'q-ValProd_crop'!A10</f>
        <v>1</v>
      </c>
      <c r="B10" s="6" t="str">
        <f>'q-ValProd_crop'!B10</f>
        <v>Congo</v>
      </c>
      <c r="C10" s="6">
        <f>'q-ValProd_crop'!C10</f>
        <v>46</v>
      </c>
      <c r="D10" s="6" t="str">
        <f>'q-ValProd_crop'!D10</f>
        <v>Congo</v>
      </c>
      <c r="E10" s="6">
        <f>'q-ValProd_crop'!E10</f>
        <v>152</v>
      </c>
      <c r="F10" s="6" t="str">
        <f>'q-ValProd_crop'!F10</f>
        <v>Gross Production Value Crops (constant 2004-2006 1000 I$)</v>
      </c>
      <c r="G10" s="6">
        <f>'q-ValProd_crop'!G10</f>
        <v>109712</v>
      </c>
      <c r="H10" s="6">
        <f>'q-ValProd_crop'!H10</f>
        <v>112449</v>
      </c>
      <c r="I10" s="6">
        <f>'q-ValProd_crop'!I10</f>
        <v>114178</v>
      </c>
      <c r="J10" s="6">
        <f>'q-ValProd_crop'!J10</f>
        <v>118963</v>
      </c>
      <c r="K10" s="6">
        <f>'q-ValProd_crop'!K10</f>
        <v>124386</v>
      </c>
      <c r="L10" s="6">
        <f>'q-ValProd_crop'!L10</f>
        <v>127513</v>
      </c>
      <c r="M10" s="6">
        <f>'q-ValProd_crop'!M10</f>
        <v>139676</v>
      </c>
      <c r="N10" s="6">
        <f>'q-ValProd_crop'!N10</f>
        <v>138561</v>
      </c>
      <c r="O10" s="6">
        <f>'q-ValProd_crop'!O10</f>
        <v>136183</v>
      </c>
      <c r="P10" s="6">
        <f>'q-ValProd_crop'!P10</f>
        <v>135112</v>
      </c>
      <c r="Q10" s="6">
        <f>'q-ValProd_crop'!Q10</f>
        <v>138096</v>
      </c>
      <c r="R10" s="6">
        <f>'q-ValProd_crop'!R10</f>
        <v>131843</v>
      </c>
      <c r="S10" s="6">
        <f>'q-ValProd_crop'!S10</f>
        <v>136708</v>
      </c>
      <c r="T10" s="6">
        <f>'q-ValProd_crop'!T10</f>
        <v>131465</v>
      </c>
      <c r="U10" s="6">
        <f>'q-ValProd_crop'!U10</f>
        <v>135209</v>
      </c>
      <c r="V10" s="6">
        <f>'q-ValProd_crop'!V10</f>
        <v>137479</v>
      </c>
      <c r="W10" s="6">
        <f>'q-ValProd_crop'!W10</f>
        <v>141092</v>
      </c>
      <c r="X10" s="6">
        <f>'q-ValProd_crop'!X10</f>
        <v>136089</v>
      </c>
      <c r="Y10" s="6">
        <f>'q-ValProd_crop'!Y10</f>
        <v>139196</v>
      </c>
      <c r="Z10" s="6">
        <f>'q-ValProd_crop'!Z10</f>
        <v>143100</v>
      </c>
      <c r="AA10" s="6">
        <f>'q-ValProd_crop'!AA10</f>
        <v>149110</v>
      </c>
      <c r="AB10" s="6">
        <f>'q-ValProd_crop'!AB10</f>
        <v>156592</v>
      </c>
      <c r="AC10" s="6">
        <f>'q-ValProd_crop'!AC10</f>
        <v>154342</v>
      </c>
      <c r="AD10" s="6">
        <f>'q-ValProd_crop'!AD10</f>
        <v>160479</v>
      </c>
      <c r="AE10" s="6">
        <f>'q-ValProd_crop'!AE10</f>
        <v>168690</v>
      </c>
      <c r="AF10" s="6">
        <f>'q-ValProd_crop'!AF10</f>
        <v>163235</v>
      </c>
      <c r="AG10" s="6">
        <f>'q-ValProd_crop'!AG10</f>
        <v>167132</v>
      </c>
      <c r="AH10" s="6">
        <f>'q-ValProd_crop'!AH10</f>
        <v>173271</v>
      </c>
      <c r="AI10" s="6">
        <f>'q-ValProd_crop'!AI10</f>
        <v>169936</v>
      </c>
      <c r="AJ10" s="6">
        <f>'q-ValProd_crop'!AJ10</f>
        <v>168826</v>
      </c>
      <c r="AK10" s="6">
        <f>'q-ValProd_crop'!AK10</f>
        <v>161734</v>
      </c>
      <c r="AL10" s="6">
        <f>'q-ValProd_crop'!AL10</f>
        <v>165119</v>
      </c>
      <c r="AM10" s="6">
        <f>'q-ValProd_crop'!AM10</f>
        <v>168335</v>
      </c>
      <c r="AN10" s="6">
        <f>'q-ValProd_crop'!AN10</f>
        <v>180772</v>
      </c>
      <c r="AO10" s="6">
        <f>'q-ValProd_crop'!AO10</f>
        <v>198066</v>
      </c>
      <c r="AP10" s="6">
        <f>'q-ValProd_crop'!AP10</f>
        <v>205803</v>
      </c>
      <c r="AQ10" s="6">
        <f>'q-ValProd_crop'!AQ10</f>
        <v>205781</v>
      </c>
      <c r="AR10" s="6">
        <f>'q-ValProd_crop'!AR10</f>
        <v>201160</v>
      </c>
      <c r="AS10" s="6">
        <f>'q-ValProd_crop'!AS10</f>
        <v>216870</v>
      </c>
      <c r="AT10" s="6">
        <f>'q-ValProd_crop'!AT10</f>
        <v>222268</v>
      </c>
      <c r="AU10" s="6">
        <f>'q-ValProd_crop'!AU10</f>
        <v>226560</v>
      </c>
      <c r="AV10" s="6">
        <f>'q-ValProd_crop'!AV10</f>
        <v>230387</v>
      </c>
      <c r="AW10" s="6">
        <f>'q-ValProd_crop'!AW10</f>
        <v>236740</v>
      </c>
      <c r="AX10" s="6">
        <f>'q-ValProd_crop'!AX10</f>
        <v>249025</v>
      </c>
      <c r="AY10" s="6">
        <f>'q-ValProd_crop'!AY10</f>
        <v>251213</v>
      </c>
      <c r="AZ10" s="6">
        <f>'q-ValProd_crop'!AZ10</f>
        <v>266640</v>
      </c>
      <c r="BA10" s="6">
        <f>'q-ValProd_crop'!BA10</f>
        <v>248156</v>
      </c>
      <c r="BB10" s="6">
        <f>'q-ValProd_crop'!BB10</f>
        <v>260722</v>
      </c>
      <c r="BC10" s="6">
        <f>'q-ValProd_crop'!BC10</f>
        <v>288782</v>
      </c>
    </row>
    <row r="11" s="6" customFormat="1" spans="1:55">
      <c r="A11" s="6">
        <f>'q-ValProd_crop'!A11</f>
        <v>1</v>
      </c>
      <c r="B11" s="6" t="str">
        <f>'q-ValProd_crop'!B11</f>
        <v>Benin</v>
      </c>
      <c r="C11" s="6">
        <f>'q-ValProd_crop'!C11</f>
        <v>53</v>
      </c>
      <c r="D11" s="6" t="str">
        <f>'q-ValProd_crop'!D11</f>
        <v>Benin</v>
      </c>
      <c r="E11" s="6">
        <f>'q-ValProd_crop'!E11</f>
        <v>152</v>
      </c>
      <c r="F11" s="6" t="str">
        <f>'q-ValProd_crop'!F11</f>
        <v>Gross Production Value Crops (constant 2004-2006 1000 I$)</v>
      </c>
      <c r="G11" s="6">
        <f>'q-ValProd_crop'!G11</f>
        <v>355314</v>
      </c>
      <c r="H11" s="6">
        <f>'q-ValProd_crop'!H11</f>
        <v>326600</v>
      </c>
      <c r="I11" s="6">
        <f>'q-ValProd_crop'!I11</f>
        <v>324971</v>
      </c>
      <c r="J11" s="6">
        <f>'q-ValProd_crop'!J11</f>
        <v>341039</v>
      </c>
      <c r="K11" s="6">
        <f>'q-ValProd_crop'!K11</f>
        <v>348510</v>
      </c>
      <c r="L11" s="6">
        <f>'q-ValProd_crop'!L11</f>
        <v>335559</v>
      </c>
      <c r="M11" s="6">
        <f>'q-ValProd_crop'!M11</f>
        <v>374547</v>
      </c>
      <c r="N11" s="6">
        <f>'q-ValProd_crop'!N11</f>
        <v>402491</v>
      </c>
      <c r="O11" s="6">
        <f>'q-ValProd_crop'!O11</f>
        <v>389724</v>
      </c>
      <c r="P11" s="6">
        <f>'q-ValProd_crop'!P11</f>
        <v>402657</v>
      </c>
      <c r="Q11" s="6">
        <f>'q-ValProd_crop'!Q11</f>
        <v>413180</v>
      </c>
      <c r="R11" s="6">
        <f>'q-ValProd_crop'!R11</f>
        <v>409149</v>
      </c>
      <c r="S11" s="6">
        <f>'q-ValProd_crop'!S11</f>
        <v>413827</v>
      </c>
      <c r="T11" s="6">
        <f>'q-ValProd_crop'!T11</f>
        <v>375903</v>
      </c>
      <c r="U11" s="6">
        <f>'q-ValProd_crop'!U11</f>
        <v>377182</v>
      </c>
      <c r="V11" s="6">
        <f>'q-ValProd_crop'!V11</f>
        <v>437000</v>
      </c>
      <c r="W11" s="6">
        <f>'q-ValProd_crop'!W11</f>
        <v>428120</v>
      </c>
      <c r="X11" s="6">
        <f>'q-ValProd_crop'!X11</f>
        <v>470717</v>
      </c>
      <c r="Y11" s="6">
        <f>'q-ValProd_crop'!Y11</f>
        <v>499332</v>
      </c>
      <c r="Z11" s="6">
        <f>'q-ValProd_crop'!Z11</f>
        <v>467202</v>
      </c>
      <c r="AA11" s="6">
        <f>'q-ValProd_crop'!AA11</f>
        <v>452772</v>
      </c>
      <c r="AB11" s="6">
        <f>'q-ValProd_crop'!AB11</f>
        <v>463274</v>
      </c>
      <c r="AC11" s="6">
        <f>'q-ValProd_crop'!AC11</f>
        <v>461291</v>
      </c>
      <c r="AD11" s="6">
        <f>'q-ValProd_crop'!AD11</f>
        <v>604383</v>
      </c>
      <c r="AE11" s="6">
        <f>'q-ValProd_crop'!AE11</f>
        <v>600930</v>
      </c>
      <c r="AF11" s="6">
        <f>'q-ValProd_crop'!AF11</f>
        <v>671231</v>
      </c>
      <c r="AG11" s="6">
        <f>'q-ValProd_crop'!AG11</f>
        <v>573432</v>
      </c>
      <c r="AH11" s="6">
        <f>'q-ValProd_crop'!AH11</f>
        <v>714919</v>
      </c>
      <c r="AI11" s="6">
        <f>'q-ValProd_crop'!AI11</f>
        <v>747351</v>
      </c>
      <c r="AJ11" s="6">
        <f>'q-ValProd_crop'!AJ11</f>
        <v>796957</v>
      </c>
      <c r="AK11" s="6">
        <f>'q-ValProd_crop'!AK11</f>
        <v>882503</v>
      </c>
      <c r="AL11" s="6">
        <f>'q-ValProd_crop'!AL11</f>
        <v>881070</v>
      </c>
      <c r="AM11" s="6">
        <f>'q-ValProd_crop'!AM11</f>
        <v>991607</v>
      </c>
      <c r="AN11" s="6">
        <f>'q-ValProd_crop'!AN11</f>
        <v>1014644</v>
      </c>
      <c r="AO11" s="6">
        <f>'q-ValProd_crop'!AO11</f>
        <v>1121480</v>
      </c>
      <c r="AP11" s="6">
        <f>'q-ValProd_crop'!AP11</f>
        <v>1256953</v>
      </c>
      <c r="AQ11" s="6">
        <f>'q-ValProd_crop'!AQ11</f>
        <v>1329543</v>
      </c>
      <c r="AR11" s="6">
        <f>'q-ValProd_crop'!AR11</f>
        <v>1353732</v>
      </c>
      <c r="AS11" s="6">
        <f>'q-ValProd_crop'!AS11</f>
        <v>1413070</v>
      </c>
      <c r="AT11" s="6">
        <f>'q-ValProd_crop'!AT11</f>
        <v>1514446</v>
      </c>
      <c r="AU11" s="6">
        <f>'q-ValProd_crop'!AU11</f>
        <v>1523981</v>
      </c>
      <c r="AV11" s="6">
        <f>'q-ValProd_crop'!AV11</f>
        <v>1662808</v>
      </c>
      <c r="AW11" s="6">
        <f>'q-ValProd_crop'!AW11</f>
        <v>1724589</v>
      </c>
      <c r="AX11" s="6">
        <f>'q-ValProd_crop'!AX11</f>
        <v>1799590</v>
      </c>
      <c r="AY11" s="6">
        <f>'q-ValProd_crop'!AY11</f>
        <v>1731909</v>
      </c>
      <c r="AZ11" s="6">
        <f>'q-ValProd_crop'!AZ11</f>
        <v>1591362</v>
      </c>
      <c r="BA11" s="6">
        <f>'q-ValProd_crop'!BA11</f>
        <v>1658651</v>
      </c>
      <c r="BB11" s="6">
        <f>'q-ValProd_crop'!BB11</f>
        <v>1966391</v>
      </c>
      <c r="BC11" s="6">
        <f>'q-ValProd_crop'!BC11</f>
        <v>1974348</v>
      </c>
    </row>
    <row r="12" s="6" customFormat="1" spans="1:55">
      <c r="A12" s="6">
        <f>'q-ValProd_crop'!A12</f>
        <v>1</v>
      </c>
      <c r="B12" s="6" t="str">
        <f>'q-ValProd_crop'!B12</f>
        <v>Equatorial Guinea</v>
      </c>
      <c r="C12" s="6">
        <f>'q-ValProd_crop'!C12</f>
        <v>61</v>
      </c>
      <c r="D12" s="6" t="str">
        <f>'q-ValProd_crop'!D12</f>
        <v>Equatorial Guinea</v>
      </c>
      <c r="E12" s="6">
        <f>'q-ValProd_crop'!E12</f>
        <v>152</v>
      </c>
      <c r="F12" s="6" t="str">
        <f>'q-ValProd_crop'!F12</f>
        <v>Gross Production Value Crops (constant 2004-2006 1000 I$)</v>
      </c>
      <c r="G12" s="6">
        <f>'q-ValProd_crop'!G12</f>
        <v>46091</v>
      </c>
      <c r="H12" s="6">
        <f>'q-ValProd_crop'!H12</f>
        <v>53120</v>
      </c>
      <c r="I12" s="6">
        <f>'q-ValProd_crop'!I12</f>
        <v>53603</v>
      </c>
      <c r="J12" s="6">
        <f>'q-ValProd_crop'!J12</f>
        <v>57922</v>
      </c>
      <c r="K12" s="6">
        <f>'q-ValProd_crop'!K12</f>
        <v>56583</v>
      </c>
      <c r="L12" s="6">
        <f>'q-ValProd_crop'!L12</f>
        <v>59272</v>
      </c>
      <c r="M12" s="6">
        <f>'q-ValProd_crop'!M12</f>
        <v>56889</v>
      </c>
      <c r="N12" s="6">
        <f>'q-ValProd_crop'!N12</f>
        <v>60598</v>
      </c>
      <c r="O12" s="6">
        <f>'q-ValProd_crop'!O12</f>
        <v>50116</v>
      </c>
      <c r="P12" s="6">
        <f>'q-ValProd_crop'!P12</f>
        <v>57526</v>
      </c>
      <c r="Q12" s="6">
        <f>'q-ValProd_crop'!Q12</f>
        <v>43638</v>
      </c>
      <c r="R12" s="6">
        <f>'q-ValProd_crop'!R12</f>
        <v>30234</v>
      </c>
      <c r="S12" s="6">
        <f>'q-ValProd_crop'!S12</f>
        <v>31654</v>
      </c>
      <c r="T12" s="6">
        <f>'q-ValProd_crop'!T12</f>
        <v>32110</v>
      </c>
      <c r="U12" s="6">
        <f>'q-ValProd_crop'!U12</f>
        <v>27226</v>
      </c>
      <c r="V12" s="6">
        <f>'q-ValProd_crop'!V12</f>
        <v>23363</v>
      </c>
      <c r="W12" s="6">
        <f>'q-ValProd_crop'!W12</f>
        <v>22846</v>
      </c>
      <c r="X12" s="6">
        <f>'q-ValProd_crop'!X12</f>
        <v>23549</v>
      </c>
      <c r="Y12" s="6">
        <f>'q-ValProd_crop'!Y12</f>
        <v>24208</v>
      </c>
      <c r="Z12" s="6">
        <f>'q-ValProd_crop'!Z12</f>
        <v>26531</v>
      </c>
      <c r="AA12" s="6">
        <f>'q-ValProd_crop'!AA12</f>
        <v>29484</v>
      </c>
      <c r="AB12" s="6">
        <f>'q-ValProd_crop'!AB12</f>
        <v>26975</v>
      </c>
      <c r="AC12" s="6">
        <f>'q-ValProd_crop'!AC12</f>
        <v>27386</v>
      </c>
      <c r="AD12" s="6">
        <f>'q-ValProd_crop'!AD12</f>
        <v>28939</v>
      </c>
      <c r="AE12" s="6">
        <f>'q-ValProd_crop'!AE12</f>
        <v>28436</v>
      </c>
      <c r="AF12" s="6">
        <f>'q-ValProd_crop'!AF12</f>
        <v>29080</v>
      </c>
      <c r="AG12" s="6">
        <f>'q-ValProd_crop'!AG12</f>
        <v>31503</v>
      </c>
      <c r="AH12" s="6">
        <f>'q-ValProd_crop'!AH12</f>
        <v>31426</v>
      </c>
      <c r="AI12" s="6">
        <f>'q-ValProd_crop'!AI12</f>
        <v>29744</v>
      </c>
      <c r="AJ12" s="6">
        <f>'q-ValProd_crop'!AJ12</f>
        <v>38199</v>
      </c>
      <c r="AK12" s="6">
        <f>'q-ValProd_crop'!AK12</f>
        <v>37086</v>
      </c>
      <c r="AL12" s="6">
        <f>'q-ValProd_crop'!AL12</f>
        <v>35520</v>
      </c>
      <c r="AM12" s="6">
        <f>'q-ValProd_crop'!AM12</f>
        <v>32574</v>
      </c>
      <c r="AN12" s="6">
        <f>'q-ValProd_crop'!AN12</f>
        <v>34743</v>
      </c>
      <c r="AO12" s="6">
        <f>'q-ValProd_crop'!AO12</f>
        <v>35656</v>
      </c>
      <c r="AP12" s="6">
        <f>'q-ValProd_crop'!AP12</f>
        <v>36486</v>
      </c>
      <c r="AQ12" s="6">
        <f>'q-ValProd_crop'!AQ12</f>
        <v>36304</v>
      </c>
      <c r="AR12" s="6">
        <f>'q-ValProd_crop'!AR12</f>
        <v>35372</v>
      </c>
      <c r="AS12" s="6">
        <f>'q-ValProd_crop'!AS12</f>
        <v>36369</v>
      </c>
      <c r="AT12" s="6">
        <f>'q-ValProd_crop'!AT12</f>
        <v>37841</v>
      </c>
      <c r="AU12" s="6">
        <f>'q-ValProd_crop'!AU12</f>
        <v>37993</v>
      </c>
      <c r="AV12" s="6">
        <f>'q-ValProd_crop'!AV12</f>
        <v>37026</v>
      </c>
      <c r="AW12" s="6">
        <f>'q-ValProd_crop'!AW12</f>
        <v>38544</v>
      </c>
      <c r="AX12" s="6">
        <f>'q-ValProd_crop'!AX12</f>
        <v>39131</v>
      </c>
      <c r="AY12" s="6">
        <f>'q-ValProd_crop'!AY12</f>
        <v>40755</v>
      </c>
      <c r="AZ12" s="6">
        <f>'q-ValProd_crop'!AZ12</f>
        <v>41897</v>
      </c>
      <c r="BA12" s="6">
        <f>'q-ValProd_crop'!BA12</f>
        <v>45633</v>
      </c>
      <c r="BB12" s="6">
        <f>'q-ValProd_crop'!BB12</f>
        <v>44310</v>
      </c>
      <c r="BC12" s="6">
        <f>'q-ValProd_crop'!BC12</f>
        <v>45019</v>
      </c>
    </row>
    <row r="13" s="6" customFormat="1" spans="1:55">
      <c r="A13" s="6">
        <f>'q-ValProd_crop'!A13</f>
        <v>2</v>
      </c>
      <c r="B13" s="6" t="str">
        <f>'q-ValProd_crop'!B13</f>
        <v>Ethiopia PDR</v>
      </c>
      <c r="C13" s="6">
        <f>'q-ValProd_crop'!C13</f>
        <v>62</v>
      </c>
      <c r="D13" s="6" t="str">
        <f>'q-ValProd_crop'!D13</f>
        <v>Ethiopia PDR</v>
      </c>
      <c r="E13" s="6">
        <f>'q-ValProd_crop'!E13</f>
        <v>152</v>
      </c>
      <c r="F13" s="6" t="str">
        <f>'q-ValProd_crop'!F13</f>
        <v>Gross Production Value Crops (constant 2004-2006 1000 I$)</v>
      </c>
      <c r="G13" s="6">
        <f>'q-ValProd_crop'!G13</f>
        <v>1613626</v>
      </c>
      <c r="H13" s="6">
        <f>'q-ValProd_crop'!H13</f>
        <v>1649685</v>
      </c>
      <c r="I13" s="6">
        <f>'q-ValProd_crop'!I13</f>
        <v>1691823</v>
      </c>
      <c r="J13" s="6">
        <f>'q-ValProd_crop'!J13</f>
        <v>1771557</v>
      </c>
      <c r="K13" s="6">
        <f>'q-ValProd_crop'!K13</f>
        <v>1772421</v>
      </c>
      <c r="L13" s="6">
        <f>'q-ValProd_crop'!L13</f>
        <v>1819139</v>
      </c>
      <c r="M13" s="6">
        <f>'q-ValProd_crop'!M13</f>
        <v>1885257</v>
      </c>
      <c r="N13" s="6">
        <f>'q-ValProd_crop'!N13</f>
        <v>1914233</v>
      </c>
      <c r="O13" s="6">
        <f>'q-ValProd_crop'!O13</f>
        <v>1997747</v>
      </c>
      <c r="P13" s="6">
        <f>'q-ValProd_crop'!P13</f>
        <v>2066127</v>
      </c>
      <c r="Q13" s="6">
        <f>'q-ValProd_crop'!Q13</f>
        <v>2133518</v>
      </c>
      <c r="R13" s="6">
        <f>'q-ValProd_crop'!R13</f>
        <v>2124763</v>
      </c>
      <c r="S13" s="6">
        <f>'q-ValProd_crop'!S13</f>
        <v>2021298</v>
      </c>
      <c r="T13" s="6">
        <f>'q-ValProd_crop'!T13</f>
        <v>1982672</v>
      </c>
      <c r="U13" s="6">
        <f>'q-ValProd_crop'!U13</f>
        <v>1893421</v>
      </c>
      <c r="V13" s="6">
        <f>'q-ValProd_crop'!V13</f>
        <v>2053739</v>
      </c>
      <c r="W13" s="6">
        <f>'q-ValProd_crop'!W13</f>
        <v>2091029</v>
      </c>
      <c r="X13" s="6">
        <f>'q-ValProd_crop'!X13</f>
        <v>2037012</v>
      </c>
      <c r="Y13" s="6">
        <f>'q-ValProd_crop'!Y13</f>
        <v>2342606</v>
      </c>
      <c r="Z13" s="6">
        <f>'q-ValProd_crop'!Z13</f>
        <v>2672186</v>
      </c>
      <c r="AA13" s="6">
        <f>'q-ValProd_crop'!AA13</f>
        <v>2554063</v>
      </c>
      <c r="AB13" s="6">
        <f>'q-ValProd_crop'!AB13</f>
        <v>2524985</v>
      </c>
      <c r="AC13" s="6">
        <f>'q-ValProd_crop'!AC13</f>
        <v>2781961</v>
      </c>
      <c r="AD13" s="6">
        <f>'q-ValProd_crop'!AD13</f>
        <v>2422705</v>
      </c>
      <c r="AE13" s="6">
        <f>'q-ValProd_crop'!AE13</f>
        <v>2176164</v>
      </c>
      <c r="AF13" s="6">
        <f>'q-ValProd_crop'!AF13</f>
        <v>2335083</v>
      </c>
      <c r="AG13" s="6">
        <f>'q-ValProd_crop'!AG13</f>
        <v>2494687</v>
      </c>
      <c r="AH13" s="6">
        <f>'q-ValProd_crop'!AH13</f>
        <v>2609194</v>
      </c>
      <c r="AI13" s="6">
        <f>'q-ValProd_crop'!AI13</f>
        <v>2603430</v>
      </c>
      <c r="AJ13" s="6">
        <f>'q-ValProd_crop'!AJ13</f>
        <v>2725797</v>
      </c>
      <c r="AK13" s="6">
        <f>'q-ValProd_crop'!AK13</f>
        <v>2903835</v>
      </c>
      <c r="AL13" s="6">
        <f>'q-ValProd_crop'!AL13</f>
        <v>2617315</v>
      </c>
      <c r="AM13" s="6">
        <f>'q-ValProd_crop'!AM13</f>
        <v>0</v>
      </c>
      <c r="AN13" s="6">
        <f>'q-ValProd_crop'!AN13</f>
        <v>0</v>
      </c>
      <c r="AO13" s="6">
        <f>'q-ValProd_crop'!AO13</f>
        <v>0</v>
      </c>
      <c r="AP13" s="6">
        <f>'q-ValProd_crop'!AP13</f>
        <v>0</v>
      </c>
      <c r="AQ13" s="6">
        <f>'q-ValProd_crop'!AQ13</f>
        <v>0</v>
      </c>
      <c r="AR13" s="6">
        <f>'q-ValProd_crop'!AR13</f>
        <v>0</v>
      </c>
      <c r="AS13" s="6">
        <f>'q-ValProd_crop'!AS13</f>
        <v>0</v>
      </c>
      <c r="AT13" s="6">
        <f>'q-ValProd_crop'!AT13</f>
        <v>0</v>
      </c>
      <c r="AU13" s="6">
        <f>'q-ValProd_crop'!AU13</f>
        <v>0</v>
      </c>
      <c r="AV13" s="6">
        <f>'q-ValProd_crop'!AV13</f>
        <v>0</v>
      </c>
      <c r="AW13" s="6">
        <f>'q-ValProd_crop'!AW13</f>
        <v>0</v>
      </c>
      <c r="AX13" s="6">
        <f>'q-ValProd_crop'!AX13</f>
        <v>0</v>
      </c>
      <c r="AY13" s="6">
        <f>'q-ValProd_crop'!AY13</f>
        <v>0</v>
      </c>
      <c r="AZ13" s="6">
        <f>'q-ValProd_crop'!AZ13</f>
        <v>0</v>
      </c>
      <c r="BA13" s="6">
        <f>'q-ValProd_crop'!BA13</f>
        <v>0</v>
      </c>
      <c r="BB13" s="6">
        <f>'q-ValProd_crop'!BB13</f>
        <v>0</v>
      </c>
      <c r="BC13" s="6">
        <f>'q-ValProd_crop'!BC13</f>
        <v>0</v>
      </c>
    </row>
    <row r="14" s="6" customFormat="1" spans="1:55">
      <c r="A14" s="6">
        <f>'q-ValProd_crop'!A14</f>
        <v>2</v>
      </c>
      <c r="B14" s="6" t="str">
        <f>'q-ValProd_crop'!B14</f>
        <v>Djibouti</v>
      </c>
      <c r="C14" s="6">
        <f>'q-ValProd_crop'!C14</f>
        <v>72</v>
      </c>
      <c r="D14" s="6" t="str">
        <f>'q-ValProd_crop'!D14</f>
        <v>Djibouti</v>
      </c>
      <c r="E14" s="6">
        <f>'q-ValProd_crop'!E14</f>
        <v>152</v>
      </c>
      <c r="F14" s="6" t="str">
        <f>'q-ValProd_crop'!F14</f>
        <v>Gross Production Value Crops (constant 2004-2006 1000 I$)</v>
      </c>
      <c r="G14" s="6">
        <f>'q-ValProd_crop'!G14</f>
        <v>217</v>
      </c>
      <c r="H14" s="6">
        <f>'q-ValProd_crop'!H14</f>
        <v>217</v>
      </c>
      <c r="I14" s="6">
        <f>'q-ValProd_crop'!I14</f>
        <v>217</v>
      </c>
      <c r="J14" s="6">
        <f>'q-ValProd_crop'!J14</f>
        <v>240</v>
      </c>
      <c r="K14" s="6">
        <f>'q-ValProd_crop'!K14</f>
        <v>296</v>
      </c>
      <c r="L14" s="6">
        <f>'q-ValProd_crop'!L14</f>
        <v>312</v>
      </c>
      <c r="M14" s="6">
        <f>'q-ValProd_crop'!M14</f>
        <v>331</v>
      </c>
      <c r="N14" s="6">
        <f>'q-ValProd_crop'!N14</f>
        <v>350</v>
      </c>
      <c r="O14" s="6">
        <f>'q-ValProd_crop'!O14</f>
        <v>350</v>
      </c>
      <c r="P14" s="6">
        <f>'q-ValProd_crop'!P14</f>
        <v>372</v>
      </c>
      <c r="Q14" s="6">
        <f>'q-ValProd_crop'!Q14</f>
        <v>372</v>
      </c>
      <c r="R14" s="6">
        <f>'q-ValProd_crop'!R14</f>
        <v>411</v>
      </c>
      <c r="S14" s="6">
        <f>'q-ValProd_crop'!S14</f>
        <v>437</v>
      </c>
      <c r="T14" s="6">
        <f>'q-ValProd_crop'!T14</f>
        <v>485</v>
      </c>
      <c r="U14" s="6">
        <f>'q-ValProd_crop'!U14</f>
        <v>496</v>
      </c>
      <c r="V14" s="6">
        <f>'q-ValProd_crop'!V14</f>
        <v>549</v>
      </c>
      <c r="W14" s="6">
        <f>'q-ValProd_crop'!W14</f>
        <v>593</v>
      </c>
      <c r="X14" s="6">
        <f>'q-ValProd_crop'!X14</f>
        <v>651</v>
      </c>
      <c r="Y14" s="6">
        <f>'q-ValProd_crop'!Y14</f>
        <v>928</v>
      </c>
      <c r="Z14" s="6">
        <f>'q-ValProd_crop'!Z14</f>
        <v>3228</v>
      </c>
      <c r="AA14" s="6">
        <f>'q-ValProd_crop'!AA14</f>
        <v>3320</v>
      </c>
      <c r="AB14" s="6">
        <f>'q-ValProd_crop'!AB14</f>
        <v>3583</v>
      </c>
      <c r="AC14" s="6">
        <f>'q-ValProd_crop'!AC14</f>
        <v>3599</v>
      </c>
      <c r="AD14" s="6">
        <f>'q-ValProd_crop'!AD14</f>
        <v>4097</v>
      </c>
      <c r="AE14" s="6">
        <f>'q-ValProd_crop'!AE14</f>
        <v>4337</v>
      </c>
      <c r="AF14" s="6">
        <f>'q-ValProd_crop'!AF14</f>
        <v>4719</v>
      </c>
      <c r="AG14" s="6">
        <f>'q-ValProd_crop'!AG14</f>
        <v>4675</v>
      </c>
      <c r="AH14" s="6">
        <f>'q-ValProd_crop'!AH14</f>
        <v>4255</v>
      </c>
      <c r="AI14" s="6">
        <f>'q-ValProd_crop'!AI14</f>
        <v>4696</v>
      </c>
      <c r="AJ14" s="6">
        <f>'q-ValProd_crop'!AJ14</f>
        <v>6428</v>
      </c>
      <c r="AK14" s="6">
        <f>'q-ValProd_crop'!AK14</f>
        <v>6597</v>
      </c>
      <c r="AL14" s="6">
        <f>'q-ValProd_crop'!AL14</f>
        <v>6704</v>
      </c>
      <c r="AM14" s="6">
        <f>'q-ValProd_crop'!AM14</f>
        <v>7560</v>
      </c>
      <c r="AN14" s="6">
        <f>'q-ValProd_crop'!AN14</f>
        <v>6594</v>
      </c>
      <c r="AO14" s="6">
        <f>'q-ValProd_crop'!AO14</f>
        <v>8561</v>
      </c>
      <c r="AP14" s="6">
        <f>'q-ValProd_crop'!AP14</f>
        <v>6934</v>
      </c>
      <c r="AQ14" s="6">
        <f>'q-ValProd_crop'!AQ14</f>
        <v>7197</v>
      </c>
      <c r="AR14" s="6">
        <f>'q-ValProd_crop'!AR14</f>
        <v>7430</v>
      </c>
      <c r="AS14" s="6">
        <f>'q-ValProd_crop'!AS14</f>
        <v>7868</v>
      </c>
      <c r="AT14" s="6">
        <f>'q-ValProd_crop'!AT14</f>
        <v>8015</v>
      </c>
      <c r="AU14" s="6">
        <f>'q-ValProd_crop'!AU14</f>
        <v>8215</v>
      </c>
      <c r="AV14" s="6">
        <f>'q-ValProd_crop'!AV14</f>
        <v>8476</v>
      </c>
      <c r="AW14" s="6">
        <f>'q-ValProd_crop'!AW14</f>
        <v>8142</v>
      </c>
      <c r="AX14" s="6">
        <f>'q-ValProd_crop'!AX14</f>
        <v>6991</v>
      </c>
      <c r="AY14" s="6">
        <f>'q-ValProd_crop'!AY14</f>
        <v>8369</v>
      </c>
      <c r="AZ14" s="6">
        <f>'q-ValProd_crop'!AZ14</f>
        <v>8021</v>
      </c>
      <c r="BA14" s="6">
        <f>'q-ValProd_crop'!BA14</f>
        <v>8436</v>
      </c>
      <c r="BB14" s="6">
        <f>'q-ValProd_crop'!BB14</f>
        <v>7983</v>
      </c>
      <c r="BC14" s="6">
        <f>'q-ValProd_crop'!BC14</f>
        <v>9292</v>
      </c>
    </row>
    <row r="15" s="6" customFormat="1" spans="1:55">
      <c r="A15" s="6">
        <f>'q-ValProd_crop'!A15</f>
        <v>1</v>
      </c>
      <c r="B15" s="6" t="str">
        <f>'q-ValProd_crop'!B15</f>
        <v>Gabon</v>
      </c>
      <c r="C15" s="6">
        <f>'q-ValProd_crop'!C15</f>
        <v>74</v>
      </c>
      <c r="D15" s="6" t="str">
        <f>'q-ValProd_crop'!D15</f>
        <v>Gabon</v>
      </c>
      <c r="E15" s="6">
        <f>'q-ValProd_crop'!E15</f>
        <v>152</v>
      </c>
      <c r="F15" s="6" t="str">
        <f>'q-ValProd_crop'!F15</f>
        <v>Gross Production Value Crops (constant 2004-2006 1000 I$)</v>
      </c>
      <c r="G15" s="6">
        <f>'q-ValProd_crop'!G15</f>
        <v>64239</v>
      </c>
      <c r="H15" s="6">
        <f>'q-ValProd_crop'!H15</f>
        <v>64798</v>
      </c>
      <c r="I15" s="6">
        <f>'q-ValProd_crop'!I15</f>
        <v>62995</v>
      </c>
      <c r="J15" s="6">
        <f>'q-ValProd_crop'!J15</f>
        <v>61967</v>
      </c>
      <c r="K15" s="6">
        <f>'q-ValProd_crop'!K15</f>
        <v>62407</v>
      </c>
      <c r="L15" s="6">
        <f>'q-ValProd_crop'!L15</f>
        <v>63278</v>
      </c>
      <c r="M15" s="6">
        <f>'q-ValProd_crop'!M15</f>
        <v>65021</v>
      </c>
      <c r="N15" s="6">
        <f>'q-ValProd_crop'!N15</f>
        <v>68637</v>
      </c>
      <c r="O15" s="6">
        <f>'q-ValProd_crop'!O15</f>
        <v>68244</v>
      </c>
      <c r="P15" s="6">
        <f>'q-ValProd_crop'!P15</f>
        <v>71504</v>
      </c>
      <c r="Q15" s="6">
        <f>'q-ValProd_crop'!Q15</f>
        <v>74198</v>
      </c>
      <c r="R15" s="6">
        <f>'q-ValProd_crop'!R15</f>
        <v>76015</v>
      </c>
      <c r="S15" s="6">
        <f>'q-ValProd_crop'!S15</f>
        <v>78452</v>
      </c>
      <c r="T15" s="6">
        <f>'q-ValProd_crop'!T15</f>
        <v>80204</v>
      </c>
      <c r="U15" s="6">
        <f>'q-ValProd_crop'!U15</f>
        <v>82703</v>
      </c>
      <c r="V15" s="6">
        <f>'q-ValProd_crop'!V15</f>
        <v>85660</v>
      </c>
      <c r="W15" s="6">
        <f>'q-ValProd_crop'!W15</f>
        <v>95531</v>
      </c>
      <c r="X15" s="6">
        <f>'q-ValProd_crop'!X15</f>
        <v>103697</v>
      </c>
      <c r="Y15" s="6">
        <f>'q-ValProd_crop'!Y15</f>
        <v>110427</v>
      </c>
      <c r="Z15" s="6">
        <f>'q-ValProd_crop'!Z15</f>
        <v>117165</v>
      </c>
      <c r="AA15" s="6">
        <f>'q-ValProd_crop'!AA15</f>
        <v>113558</v>
      </c>
      <c r="AB15" s="6">
        <f>'q-ValProd_crop'!AB15</f>
        <v>117579</v>
      </c>
      <c r="AC15" s="6">
        <f>'q-ValProd_crop'!AC15</f>
        <v>121696</v>
      </c>
      <c r="AD15" s="6">
        <f>'q-ValProd_crop'!AD15</f>
        <v>124327</v>
      </c>
      <c r="AE15" s="6">
        <f>'q-ValProd_crop'!AE15</f>
        <v>125221</v>
      </c>
      <c r="AF15" s="6">
        <f>'q-ValProd_crop'!AF15</f>
        <v>132154</v>
      </c>
      <c r="AG15" s="6">
        <f>'q-ValProd_crop'!AG15</f>
        <v>134892</v>
      </c>
      <c r="AH15" s="6">
        <f>'q-ValProd_crop'!AH15</f>
        <v>142935</v>
      </c>
      <c r="AI15" s="6">
        <f>'q-ValProd_crop'!AI15</f>
        <v>144493</v>
      </c>
      <c r="AJ15" s="6">
        <f>'q-ValProd_crop'!AJ15</f>
        <v>143560</v>
      </c>
      <c r="AK15" s="6">
        <f>'q-ValProd_crop'!AK15</f>
        <v>164156</v>
      </c>
      <c r="AL15" s="6">
        <f>'q-ValProd_crop'!AL15</f>
        <v>155805</v>
      </c>
      <c r="AM15" s="6">
        <f>'q-ValProd_crop'!AM15</f>
        <v>150513</v>
      </c>
      <c r="AN15" s="6">
        <f>'q-ValProd_crop'!AN15</f>
        <v>154621</v>
      </c>
      <c r="AO15" s="6">
        <f>'q-ValProd_crop'!AO15</f>
        <v>157153</v>
      </c>
      <c r="AP15" s="6">
        <f>'q-ValProd_crop'!AP15</f>
        <v>166458</v>
      </c>
      <c r="AQ15" s="6">
        <f>'q-ValProd_crop'!AQ15</f>
        <v>171238</v>
      </c>
      <c r="AR15" s="6">
        <f>'q-ValProd_crop'!AR15</f>
        <v>178709</v>
      </c>
      <c r="AS15" s="6">
        <f>'q-ValProd_crop'!AS15</f>
        <v>176896</v>
      </c>
      <c r="AT15" s="6">
        <f>'q-ValProd_crop'!AT15</f>
        <v>182239</v>
      </c>
      <c r="AU15" s="6">
        <f>'q-ValProd_crop'!AU15</f>
        <v>176524</v>
      </c>
      <c r="AV15" s="6">
        <f>'q-ValProd_crop'!AV15</f>
        <v>178825</v>
      </c>
      <c r="AW15" s="6">
        <f>'q-ValProd_crop'!AW15</f>
        <v>180260</v>
      </c>
      <c r="AX15" s="6">
        <f>'q-ValProd_crop'!AX15</f>
        <v>180389</v>
      </c>
      <c r="AY15" s="6">
        <f>'q-ValProd_crop'!AY15</f>
        <v>183291</v>
      </c>
      <c r="AZ15" s="6">
        <f>'q-ValProd_crop'!AZ15</f>
        <v>185245</v>
      </c>
      <c r="BA15" s="6">
        <f>'q-ValProd_crop'!BA15</f>
        <v>187635</v>
      </c>
      <c r="BB15" s="6">
        <f>'q-ValProd_crop'!BB15</f>
        <v>193071</v>
      </c>
      <c r="BC15" s="6">
        <f>'q-ValProd_crop'!BC15</f>
        <v>217209</v>
      </c>
    </row>
    <row r="16" s="6" customFormat="1" spans="1:55">
      <c r="A16" s="6">
        <f>'q-ValProd_crop'!A16</f>
        <v>1</v>
      </c>
      <c r="B16" s="6" t="str">
        <f>'q-ValProd_crop'!B16</f>
        <v>Gambia</v>
      </c>
      <c r="C16" s="6">
        <f>'q-ValProd_crop'!C16</f>
        <v>75</v>
      </c>
      <c r="D16" s="6" t="str">
        <f>'q-ValProd_crop'!D16</f>
        <v>Gambia</v>
      </c>
      <c r="E16" s="6">
        <f>'q-ValProd_crop'!E16</f>
        <v>152</v>
      </c>
      <c r="F16" s="6" t="str">
        <f>'q-ValProd_crop'!F16</f>
        <v>Gross Production Value Crops (constant 2004-2006 1000 I$)</v>
      </c>
      <c r="G16" s="6">
        <f>'q-ValProd_crop'!G16</f>
        <v>72412</v>
      </c>
      <c r="H16" s="6">
        <f>'q-ValProd_crop'!H16</f>
        <v>73760</v>
      </c>
      <c r="I16" s="6">
        <f>'q-ValProd_crop'!I16</f>
        <v>73311</v>
      </c>
      <c r="J16" s="6">
        <f>'q-ValProd_crop'!J16</f>
        <v>75936</v>
      </c>
      <c r="K16" s="6">
        <f>'q-ValProd_crop'!K16</f>
        <v>83433</v>
      </c>
      <c r="L16" s="6">
        <f>'q-ValProd_crop'!L16</f>
        <v>89469</v>
      </c>
      <c r="M16" s="6">
        <f>'q-ValProd_crop'!M16</f>
        <v>80277</v>
      </c>
      <c r="N16" s="6">
        <f>'q-ValProd_crop'!N16</f>
        <v>88117</v>
      </c>
      <c r="O16" s="6">
        <f>'q-ValProd_crop'!O16</f>
        <v>82474</v>
      </c>
      <c r="P16" s="6">
        <f>'q-ValProd_crop'!P16</f>
        <v>84589</v>
      </c>
      <c r="Q16" s="6">
        <f>'q-ValProd_crop'!Q16</f>
        <v>90048</v>
      </c>
      <c r="R16" s="6">
        <f>'q-ValProd_crop'!R16</f>
        <v>79007</v>
      </c>
      <c r="S16" s="6">
        <f>'q-ValProd_crop'!S16</f>
        <v>93581</v>
      </c>
      <c r="T16" s="6">
        <f>'q-ValProd_crop'!T16</f>
        <v>85299</v>
      </c>
      <c r="U16" s="6">
        <f>'q-ValProd_crop'!U16</f>
        <v>82660</v>
      </c>
      <c r="V16" s="6">
        <f>'q-ValProd_crop'!V16</f>
        <v>81014</v>
      </c>
      <c r="W16" s="6">
        <f>'q-ValProd_crop'!W16</f>
        <v>61789</v>
      </c>
      <c r="X16" s="6">
        <f>'q-ValProd_crop'!X16</f>
        <v>81658</v>
      </c>
      <c r="Y16" s="6">
        <f>'q-ValProd_crop'!Y16</f>
        <v>48982</v>
      </c>
      <c r="Z16" s="6">
        <f>'q-ValProd_crop'!Z16</f>
        <v>51833</v>
      </c>
      <c r="AA16" s="6">
        <f>'q-ValProd_crop'!AA16</f>
        <v>78143</v>
      </c>
      <c r="AB16" s="6">
        <f>'q-ValProd_crop'!AB16</f>
        <v>96566</v>
      </c>
      <c r="AC16" s="6">
        <f>'q-ValProd_crop'!AC16</f>
        <v>73468</v>
      </c>
      <c r="AD16" s="6">
        <f>'q-ValProd_crop'!AD16</f>
        <v>73840</v>
      </c>
      <c r="AE16" s="6">
        <f>'q-ValProd_crop'!AE16</f>
        <v>64709</v>
      </c>
      <c r="AF16" s="6">
        <f>'q-ValProd_crop'!AF16</f>
        <v>77857</v>
      </c>
      <c r="AG16" s="6">
        <f>'q-ValProd_crop'!AG16</f>
        <v>80023</v>
      </c>
      <c r="AH16" s="6">
        <f>'q-ValProd_crop'!AH16</f>
        <v>73159</v>
      </c>
      <c r="AI16" s="6">
        <f>'q-ValProd_crop'!AI16</f>
        <v>86887</v>
      </c>
      <c r="AJ16" s="6">
        <f>'q-ValProd_crop'!AJ16</f>
        <v>60349</v>
      </c>
      <c r="AK16" s="6">
        <f>'q-ValProd_crop'!AK16</f>
        <v>68625</v>
      </c>
      <c r="AL16" s="6">
        <f>'q-ValProd_crop'!AL16</f>
        <v>53189</v>
      </c>
      <c r="AM16" s="6">
        <f>'q-ValProd_crop'!AM16</f>
        <v>63290</v>
      </c>
      <c r="AN16" s="6">
        <f>'q-ValProd_crop'!AN16</f>
        <v>66114</v>
      </c>
      <c r="AO16" s="6">
        <f>'q-ValProd_crop'!AO16</f>
        <v>62138</v>
      </c>
      <c r="AP16" s="6">
        <f>'q-ValProd_crop'!AP16</f>
        <v>50725</v>
      </c>
      <c r="AQ16" s="6">
        <f>'q-ValProd_crop'!AQ16</f>
        <v>64655</v>
      </c>
      <c r="AR16" s="6">
        <f>'q-ValProd_crop'!AR16</f>
        <v>64341</v>
      </c>
      <c r="AS16" s="6">
        <f>'q-ValProd_crop'!AS16</f>
        <v>95940</v>
      </c>
      <c r="AT16" s="6">
        <f>'q-ValProd_crop'!AT16</f>
        <v>106356</v>
      </c>
      <c r="AU16" s="6">
        <f>'q-ValProd_crop'!AU16</f>
        <v>115760</v>
      </c>
      <c r="AV16" s="6">
        <f>'q-ValProd_crop'!AV16</f>
        <v>68680</v>
      </c>
      <c r="AW16" s="6">
        <f>'q-ValProd_crop'!AW16</f>
        <v>89870</v>
      </c>
      <c r="AX16" s="6">
        <f>'q-ValProd_crop'!AX16</f>
        <v>114793</v>
      </c>
      <c r="AY16" s="6">
        <f>'q-ValProd_crop'!AY16</f>
        <v>97578</v>
      </c>
      <c r="AZ16" s="6">
        <f>'q-ValProd_crop'!AZ16</f>
        <v>104490</v>
      </c>
      <c r="BA16" s="6">
        <f>'q-ValProd_crop'!BA16</f>
        <v>70388</v>
      </c>
      <c r="BB16" s="6">
        <f>'q-ValProd_crop'!BB16</f>
        <v>105029</v>
      </c>
      <c r="BC16" s="6">
        <f>'q-ValProd_crop'!BC16</f>
        <v>127328</v>
      </c>
    </row>
    <row r="17" s="55" customFormat="1" spans="1:55">
      <c r="A17" s="6">
        <f>'q-ValProd_crop'!A17</f>
        <v>1</v>
      </c>
      <c r="B17" s="6" t="str">
        <f>'q-ValProd_crop'!B17</f>
        <v>Ghana</v>
      </c>
      <c r="C17" s="6">
        <f>'q-ValProd_crop'!C17</f>
        <v>81</v>
      </c>
      <c r="D17" s="6" t="str">
        <f>'q-ValProd_crop'!D17</f>
        <v>Ghana</v>
      </c>
      <c r="E17" s="6">
        <f>'q-ValProd_crop'!E17</f>
        <v>152</v>
      </c>
      <c r="F17" s="6" t="str">
        <f>'q-ValProd_crop'!F17</f>
        <v>Gross Production Value Crops (constant 2004-2006 1000 I$)</v>
      </c>
      <c r="G17" s="6">
        <f>'q-ValProd_crop'!G17</f>
        <v>1366431</v>
      </c>
      <c r="H17" s="6">
        <f>'q-ValProd_crop'!H17</f>
        <v>1384259</v>
      </c>
      <c r="I17" s="6">
        <f>'q-ValProd_crop'!I17</f>
        <v>1409865</v>
      </c>
      <c r="J17" s="6">
        <f>'q-ValProd_crop'!J17</f>
        <v>1601137</v>
      </c>
      <c r="K17" s="6">
        <f>'q-ValProd_crop'!K17</f>
        <v>1430114</v>
      </c>
      <c r="L17" s="6">
        <f>'q-ValProd_crop'!L17</f>
        <v>1450026</v>
      </c>
      <c r="M17" s="6">
        <f>'q-ValProd_crop'!M17</f>
        <v>1583659</v>
      </c>
      <c r="N17" s="6">
        <f>'q-ValProd_crop'!N17</f>
        <v>1522458</v>
      </c>
      <c r="O17" s="6">
        <f>'q-ValProd_crop'!O17</f>
        <v>1651161</v>
      </c>
      <c r="P17" s="6">
        <f>'q-ValProd_crop'!P17</f>
        <v>1719615</v>
      </c>
      <c r="Q17" s="6">
        <f>'q-ValProd_crop'!Q17</f>
        <v>1790655</v>
      </c>
      <c r="R17" s="6">
        <f>'q-ValProd_crop'!R17</f>
        <v>1734970</v>
      </c>
      <c r="S17" s="6">
        <f>'q-ValProd_crop'!S17</f>
        <v>1753191</v>
      </c>
      <c r="T17" s="6">
        <f>'q-ValProd_crop'!T17</f>
        <v>1995489</v>
      </c>
      <c r="U17" s="6">
        <f>'q-ValProd_crop'!U17</f>
        <v>1842894</v>
      </c>
      <c r="V17" s="6">
        <f>'q-ValProd_crop'!V17</f>
        <v>1607666</v>
      </c>
      <c r="W17" s="6">
        <f>'q-ValProd_crop'!W17</f>
        <v>1394991</v>
      </c>
      <c r="X17" s="6">
        <f>'q-ValProd_crop'!X17</f>
        <v>1365455</v>
      </c>
      <c r="Y17" s="6">
        <f>'q-ValProd_crop'!Y17</f>
        <v>1424454</v>
      </c>
      <c r="Z17" s="6">
        <f>'q-ValProd_crop'!Z17</f>
        <v>1423106</v>
      </c>
      <c r="AA17" s="6">
        <f>'q-ValProd_crop'!AA17</f>
        <v>1384812</v>
      </c>
      <c r="AB17" s="6">
        <f>'q-ValProd_crop'!AB17</f>
        <v>1265620</v>
      </c>
      <c r="AC17" s="6">
        <f>'q-ValProd_crop'!AC17</f>
        <v>1267021</v>
      </c>
      <c r="AD17" s="6">
        <f>'q-ValProd_crop'!AD17</f>
        <v>1669475</v>
      </c>
      <c r="AE17" s="6">
        <f>'q-ValProd_crop'!AE17</f>
        <v>1644567</v>
      </c>
      <c r="AF17" s="6">
        <f>'q-ValProd_crop'!AF17</f>
        <v>1807314</v>
      </c>
      <c r="AG17" s="6">
        <f>'q-ValProd_crop'!AG17</f>
        <v>1844580</v>
      </c>
      <c r="AH17" s="6">
        <f>'q-ValProd_crop'!AH17</f>
        <v>1901043</v>
      </c>
      <c r="AI17" s="6">
        <f>'q-ValProd_crop'!AI17</f>
        <v>2122066</v>
      </c>
      <c r="AJ17" s="6">
        <f>'q-ValProd_crop'!AJ17</f>
        <v>1711929</v>
      </c>
      <c r="AK17" s="6">
        <f>'q-ValProd_crop'!AK17</f>
        <v>2690704</v>
      </c>
      <c r="AL17" s="6">
        <f>'q-ValProd_crop'!AL17</f>
        <v>2657321</v>
      </c>
      <c r="AM17" s="6">
        <f>'q-ValProd_crop'!AM17</f>
        <v>2885411</v>
      </c>
      <c r="AN17" s="6">
        <f>'q-ValProd_crop'!AN17</f>
        <v>2717074</v>
      </c>
      <c r="AO17" s="6">
        <f>'q-ValProd_crop'!AO17</f>
        <v>3159601</v>
      </c>
      <c r="AP17" s="6">
        <f>'q-ValProd_crop'!AP17</f>
        <v>3463102</v>
      </c>
      <c r="AQ17" s="6">
        <f>'q-ValProd_crop'!AQ17</f>
        <v>3394742</v>
      </c>
      <c r="AR17" s="6">
        <f>'q-ValProd_crop'!AR17</f>
        <v>3734154</v>
      </c>
      <c r="AS17" s="6">
        <f>'q-ValProd_crop'!AS17</f>
        <v>3977078</v>
      </c>
      <c r="AT17" s="6">
        <f>'q-ValProd_crop'!AT17</f>
        <v>3883869</v>
      </c>
      <c r="AU17" s="6">
        <f>'q-ValProd_crop'!AU17</f>
        <v>4020293</v>
      </c>
      <c r="AV17" s="6">
        <f>'q-ValProd_crop'!AV17</f>
        <v>4458219</v>
      </c>
      <c r="AW17" s="6">
        <f>'q-ValProd_crop'!AW17</f>
        <v>4585315</v>
      </c>
      <c r="AX17" s="6">
        <f>'q-ValProd_crop'!AX17</f>
        <v>4798548</v>
      </c>
      <c r="AY17" s="6">
        <f>'q-ValProd_crop'!AY17</f>
        <v>4950950</v>
      </c>
      <c r="AZ17" s="6">
        <f>'q-ValProd_crop'!AZ17</f>
        <v>5119234</v>
      </c>
      <c r="BA17" s="6">
        <f>'q-ValProd_crop'!BA17</f>
        <v>5025900</v>
      </c>
      <c r="BB17" s="6">
        <f>'q-ValProd_crop'!BB17</f>
        <v>5649890</v>
      </c>
      <c r="BC17" s="6">
        <f>'q-ValProd_crop'!BC17</f>
        <v>5893404</v>
      </c>
    </row>
    <row r="18" s="55" customFormat="1" spans="1:55">
      <c r="A18" s="6">
        <f>'q-ValProd_crop'!A18</f>
        <v>1</v>
      </c>
      <c r="B18" s="6" t="str">
        <f>'q-ValProd_crop'!B18</f>
        <v>Guinea</v>
      </c>
      <c r="C18" s="6">
        <f>'q-ValProd_crop'!C18</f>
        <v>90</v>
      </c>
      <c r="D18" s="6" t="str">
        <f>'q-ValProd_crop'!D18</f>
        <v>Guinea</v>
      </c>
      <c r="E18" s="6">
        <f>'q-ValProd_crop'!E18</f>
        <v>152</v>
      </c>
      <c r="F18" s="6" t="str">
        <f>'q-ValProd_crop'!F18</f>
        <v>Gross Production Value Crops (constant 2004-2006 1000 I$)</v>
      </c>
      <c r="G18" s="6">
        <f>'q-ValProd_crop'!G18</f>
        <v>549254</v>
      </c>
      <c r="H18" s="6">
        <f>'q-ValProd_crop'!H18</f>
        <v>556510</v>
      </c>
      <c r="I18" s="6">
        <f>'q-ValProd_crop'!I18</f>
        <v>521284</v>
      </c>
      <c r="J18" s="6">
        <f>'q-ValProd_crop'!J18</f>
        <v>545362</v>
      </c>
      <c r="K18" s="6">
        <f>'q-ValProd_crop'!K18</f>
        <v>533782</v>
      </c>
      <c r="L18" s="6">
        <f>'q-ValProd_crop'!L18</f>
        <v>579372</v>
      </c>
      <c r="M18" s="6">
        <f>'q-ValProd_crop'!M18</f>
        <v>607659</v>
      </c>
      <c r="N18" s="6">
        <f>'q-ValProd_crop'!N18</f>
        <v>624648</v>
      </c>
      <c r="O18" s="6">
        <f>'q-ValProd_crop'!O18</f>
        <v>618810</v>
      </c>
      <c r="P18" s="6">
        <f>'q-ValProd_crop'!P18</f>
        <v>642551</v>
      </c>
      <c r="Q18" s="6">
        <f>'q-ValProd_crop'!Q18</f>
        <v>664905</v>
      </c>
      <c r="R18" s="6">
        <f>'q-ValProd_crop'!R18</f>
        <v>633710</v>
      </c>
      <c r="S18" s="6">
        <f>'q-ValProd_crop'!S18</f>
        <v>639657</v>
      </c>
      <c r="T18" s="6">
        <f>'q-ValProd_crop'!T18</f>
        <v>644618</v>
      </c>
      <c r="U18" s="6">
        <f>'q-ValProd_crop'!U18</f>
        <v>657091</v>
      </c>
      <c r="V18" s="6">
        <f>'q-ValProd_crop'!V18</f>
        <v>685428</v>
      </c>
      <c r="W18" s="6">
        <f>'q-ValProd_crop'!W18</f>
        <v>692242</v>
      </c>
      <c r="X18" s="6">
        <f>'q-ValProd_crop'!X18</f>
        <v>694998</v>
      </c>
      <c r="Y18" s="6">
        <f>'q-ValProd_crop'!Y18</f>
        <v>716836</v>
      </c>
      <c r="Z18" s="6">
        <f>'q-ValProd_crop'!Z18</f>
        <v>723876</v>
      </c>
      <c r="AA18" s="6">
        <f>'q-ValProd_crop'!AA18</f>
        <v>728578</v>
      </c>
      <c r="AB18" s="6">
        <f>'q-ValProd_crop'!AB18</f>
        <v>737353</v>
      </c>
      <c r="AC18" s="6">
        <f>'q-ValProd_crop'!AC18</f>
        <v>743307</v>
      </c>
      <c r="AD18" s="6">
        <f>'q-ValProd_crop'!AD18</f>
        <v>781706</v>
      </c>
      <c r="AE18" s="6">
        <f>'q-ValProd_crop'!AE18</f>
        <v>797238</v>
      </c>
      <c r="AF18" s="6">
        <f>'q-ValProd_crop'!AF18</f>
        <v>803435</v>
      </c>
      <c r="AG18" s="6">
        <f>'q-ValProd_crop'!AG18</f>
        <v>811751</v>
      </c>
      <c r="AH18" s="6">
        <f>'q-ValProd_crop'!AH18</f>
        <v>833700</v>
      </c>
      <c r="AI18" s="6">
        <f>'q-ValProd_crop'!AI18</f>
        <v>886499</v>
      </c>
      <c r="AJ18" s="6">
        <f>'q-ValProd_crop'!AJ18</f>
        <v>934632</v>
      </c>
      <c r="AK18" s="6">
        <f>'q-ValProd_crop'!AK18</f>
        <v>984760</v>
      </c>
      <c r="AL18" s="6">
        <f>'q-ValProd_crop'!AL18</f>
        <v>1059872</v>
      </c>
      <c r="AM18" s="6">
        <f>'q-ValProd_crop'!AM18</f>
        <v>1082423</v>
      </c>
      <c r="AN18" s="6">
        <f>'q-ValProd_crop'!AN18</f>
        <v>1160802</v>
      </c>
      <c r="AO18" s="6">
        <f>'q-ValProd_crop'!AO18</f>
        <v>1151306</v>
      </c>
      <c r="AP18" s="6">
        <f>'q-ValProd_crop'!AP18</f>
        <v>1209018</v>
      </c>
      <c r="AQ18" s="6">
        <f>'q-ValProd_crop'!AQ18</f>
        <v>1258398</v>
      </c>
      <c r="AR18" s="6">
        <f>'q-ValProd_crop'!AR18</f>
        <v>1225942</v>
      </c>
      <c r="AS18" s="6">
        <f>'q-ValProd_crop'!AS18</f>
        <v>1277420</v>
      </c>
      <c r="AT18" s="6">
        <f>'q-ValProd_crop'!AT18</f>
        <v>1328403</v>
      </c>
      <c r="AU18" s="6">
        <f>'q-ValProd_crop'!AU18</f>
        <v>1321359</v>
      </c>
      <c r="AV18" s="6">
        <f>'q-ValProd_crop'!AV18</f>
        <v>1394463</v>
      </c>
      <c r="AW18" s="6">
        <f>'q-ValProd_crop'!AW18</f>
        <v>1462427</v>
      </c>
      <c r="AX18" s="6">
        <f>'q-ValProd_crop'!AX18</f>
        <v>1532419</v>
      </c>
      <c r="AY18" s="6">
        <f>'q-ValProd_crop'!AY18</f>
        <v>1577177</v>
      </c>
      <c r="AZ18" s="6">
        <f>'q-ValProd_crop'!AZ18</f>
        <v>1582812</v>
      </c>
      <c r="BA18" s="6">
        <f>'q-ValProd_crop'!BA18</f>
        <v>1631687</v>
      </c>
      <c r="BB18" s="6">
        <f>'q-ValProd_crop'!BB18</f>
        <v>1783082</v>
      </c>
      <c r="BC18" s="6">
        <f>'q-ValProd_crop'!BC18</f>
        <v>1648468</v>
      </c>
    </row>
    <row r="19" s="6" customFormat="1" spans="1:55">
      <c r="A19" s="6">
        <f>'q-ValProd_crop'!A19</f>
        <v>1</v>
      </c>
      <c r="B19" s="6" t="str">
        <f>'q-ValProd_crop'!B19</f>
        <v>Côte d'Ivoire</v>
      </c>
      <c r="C19" s="6">
        <f>'q-ValProd_crop'!C19</f>
        <v>107</v>
      </c>
      <c r="D19" s="6" t="str">
        <f>'q-ValProd_crop'!D19</f>
        <v>Côte d'Ivoire</v>
      </c>
      <c r="E19" s="6">
        <f>'q-ValProd_crop'!E19</f>
        <v>152</v>
      </c>
      <c r="F19" s="6" t="str">
        <f>'q-ValProd_crop'!F19</f>
        <v>Gross Production Value Crops (constant 2004-2006 1000 I$)</v>
      </c>
      <c r="G19" s="6">
        <f>'q-ValProd_crop'!G19</f>
        <v>971306</v>
      </c>
      <c r="H19" s="6">
        <f>'q-ValProd_crop'!H19</f>
        <v>1011972</v>
      </c>
      <c r="I19" s="6">
        <f>'q-ValProd_crop'!I19</f>
        <v>1121122</v>
      </c>
      <c r="J19" s="6">
        <f>'q-ValProd_crop'!J19</f>
        <v>1246429</v>
      </c>
      <c r="K19" s="6">
        <f>'q-ValProd_crop'!K19</f>
        <v>1192729</v>
      </c>
      <c r="L19" s="6">
        <f>'q-ValProd_crop'!L19</f>
        <v>1337638</v>
      </c>
      <c r="M19" s="6">
        <f>'q-ValProd_crop'!M19</f>
        <v>1239684</v>
      </c>
      <c r="N19" s="6">
        <f>'q-ValProd_crop'!N19</f>
        <v>1449728</v>
      </c>
      <c r="O19" s="6">
        <f>'q-ValProd_crop'!O19</f>
        <v>1459210</v>
      </c>
      <c r="P19" s="6">
        <f>'q-ValProd_crop'!P19</f>
        <v>1556350</v>
      </c>
      <c r="Q19" s="6">
        <f>'q-ValProd_crop'!Q19</f>
        <v>1622849</v>
      </c>
      <c r="R19" s="6">
        <f>'q-ValProd_crop'!R19</f>
        <v>1621206</v>
      </c>
      <c r="S19" s="6">
        <f>'q-ValProd_crop'!S19</f>
        <v>1771258</v>
      </c>
      <c r="T19" s="6">
        <f>'q-ValProd_crop'!T19</f>
        <v>1842684</v>
      </c>
      <c r="U19" s="6">
        <f>'q-ValProd_crop'!U19</f>
        <v>2118523</v>
      </c>
      <c r="V19" s="6">
        <f>'q-ValProd_crop'!V19</f>
        <v>2121573</v>
      </c>
      <c r="W19" s="6">
        <f>'q-ValProd_crop'!W19</f>
        <v>2133688</v>
      </c>
      <c r="X19" s="6">
        <f>'q-ValProd_crop'!X19</f>
        <v>2165265</v>
      </c>
      <c r="Y19" s="6">
        <f>'q-ValProd_crop'!Y19</f>
        <v>2386954</v>
      </c>
      <c r="Z19" s="6">
        <f>'q-ValProd_crop'!Z19</f>
        <v>2494497</v>
      </c>
      <c r="AA19" s="6">
        <f>'q-ValProd_crop'!AA19</f>
        <v>2696743</v>
      </c>
      <c r="AB19" s="6">
        <f>'q-ValProd_crop'!AB19</f>
        <v>2543043</v>
      </c>
      <c r="AC19" s="6">
        <f>'q-ValProd_crop'!AC19</f>
        <v>2526669</v>
      </c>
      <c r="AD19" s="6">
        <f>'q-ValProd_crop'!AD19</f>
        <v>2697160</v>
      </c>
      <c r="AE19" s="6">
        <f>'q-ValProd_crop'!AE19</f>
        <v>2921097</v>
      </c>
      <c r="AF19" s="6">
        <f>'q-ValProd_crop'!AF19</f>
        <v>3009554</v>
      </c>
      <c r="AG19" s="6">
        <f>'q-ValProd_crop'!AG19</f>
        <v>3135150</v>
      </c>
      <c r="AH19" s="6">
        <f>'q-ValProd_crop'!AH19</f>
        <v>3279236</v>
      </c>
      <c r="AI19" s="6">
        <f>'q-ValProd_crop'!AI19</f>
        <v>3351299</v>
      </c>
      <c r="AJ19" s="6">
        <f>'q-ValProd_crop'!AJ19</f>
        <v>3585085</v>
      </c>
      <c r="AK19" s="6">
        <f>'q-ValProd_crop'!AK19</f>
        <v>3505505</v>
      </c>
      <c r="AL19" s="6">
        <f>'q-ValProd_crop'!AL19</f>
        <v>3664736</v>
      </c>
      <c r="AM19" s="6">
        <f>'q-ValProd_crop'!AM19</f>
        <v>3584787</v>
      </c>
      <c r="AN19" s="6">
        <f>'q-ValProd_crop'!AN19</f>
        <v>3725530</v>
      </c>
      <c r="AO19" s="6">
        <f>'q-ValProd_crop'!AO19</f>
        <v>4096762</v>
      </c>
      <c r="AP19" s="6">
        <f>'q-ValProd_crop'!AP19</f>
        <v>4343474</v>
      </c>
      <c r="AQ19" s="6">
        <f>'q-ValProd_crop'!AQ19</f>
        <v>4542390</v>
      </c>
      <c r="AR19" s="6">
        <f>'q-ValProd_crop'!AR19</f>
        <v>4785010</v>
      </c>
      <c r="AS19" s="6">
        <f>'q-ValProd_crop'!AS19</f>
        <v>4882019</v>
      </c>
      <c r="AT19" s="6">
        <f>'q-ValProd_crop'!AT19</f>
        <v>5254724</v>
      </c>
      <c r="AU19" s="6">
        <f>'q-ValProd_crop'!AU19</f>
        <v>4900383</v>
      </c>
      <c r="AV19" s="6">
        <f>'q-ValProd_crop'!AV19</f>
        <v>4965055</v>
      </c>
      <c r="AW19" s="6">
        <f>'q-ValProd_crop'!AW19</f>
        <v>4908612</v>
      </c>
      <c r="AX19" s="6">
        <f>'q-ValProd_crop'!AX19</f>
        <v>4988305</v>
      </c>
      <c r="AY19" s="6">
        <f>'q-ValProd_crop'!AY19</f>
        <v>5279106</v>
      </c>
      <c r="AZ19" s="6">
        <f>'q-ValProd_crop'!AZ19</f>
        <v>5384697</v>
      </c>
      <c r="BA19" s="6">
        <f>'q-ValProd_crop'!BA19</f>
        <v>5394074</v>
      </c>
      <c r="BB19" s="6">
        <f>'q-ValProd_crop'!BB19</f>
        <v>5661561</v>
      </c>
      <c r="BC19" s="6">
        <f>'q-ValProd_crop'!BC19</f>
        <v>5464978</v>
      </c>
    </row>
    <row r="20" s="6" customFormat="1" spans="1:55">
      <c r="A20" s="6">
        <f>'q-ValProd_crop'!A20</f>
        <v>2</v>
      </c>
      <c r="B20" s="6" t="str">
        <f>'q-ValProd_crop'!B20</f>
        <v>Kenya</v>
      </c>
      <c r="C20" s="6">
        <f>'q-ValProd_crop'!C20</f>
        <v>114</v>
      </c>
      <c r="D20" s="6" t="str">
        <f>'q-ValProd_crop'!D20</f>
        <v>Kenya</v>
      </c>
      <c r="E20" s="6">
        <f>'q-ValProd_crop'!E20</f>
        <v>152</v>
      </c>
      <c r="F20" s="6" t="str">
        <f>'q-ValProd_crop'!F20</f>
        <v>Gross Production Value Crops (constant 2004-2006 1000 I$)</v>
      </c>
      <c r="G20" s="6">
        <f>'q-ValProd_crop'!G20</f>
        <v>771482</v>
      </c>
      <c r="H20" s="6">
        <f>'q-ValProd_crop'!H20</f>
        <v>830184</v>
      </c>
      <c r="I20" s="6">
        <f>'q-ValProd_crop'!I20</f>
        <v>869848</v>
      </c>
      <c r="J20" s="6">
        <f>'q-ValProd_crop'!J20</f>
        <v>875685</v>
      </c>
      <c r="K20" s="6">
        <f>'q-ValProd_crop'!K20</f>
        <v>887328</v>
      </c>
      <c r="L20" s="6">
        <f>'q-ValProd_crop'!L20</f>
        <v>899693</v>
      </c>
      <c r="M20" s="6">
        <f>'q-ValProd_crop'!M20</f>
        <v>945599</v>
      </c>
      <c r="N20" s="6">
        <f>'q-ValProd_crop'!N20</f>
        <v>1016337</v>
      </c>
      <c r="O20" s="6">
        <f>'q-ValProd_crop'!O20</f>
        <v>1063990</v>
      </c>
      <c r="P20" s="6">
        <f>'q-ValProd_crop'!P20</f>
        <v>1075927</v>
      </c>
      <c r="Q20" s="6">
        <f>'q-ValProd_crop'!Q20</f>
        <v>1076103</v>
      </c>
      <c r="R20" s="6">
        <f>'q-ValProd_crop'!R20</f>
        <v>1142714</v>
      </c>
      <c r="S20" s="6">
        <f>'q-ValProd_crop'!S20</f>
        <v>1236200</v>
      </c>
      <c r="T20" s="6">
        <f>'q-ValProd_crop'!T20</f>
        <v>1269217</v>
      </c>
      <c r="U20" s="6">
        <f>'q-ValProd_crop'!U20</f>
        <v>1299542</v>
      </c>
      <c r="V20" s="6">
        <f>'q-ValProd_crop'!V20</f>
        <v>1438580</v>
      </c>
      <c r="W20" s="6">
        <f>'q-ValProd_crop'!W20</f>
        <v>1519371</v>
      </c>
      <c r="X20" s="6">
        <f>'q-ValProd_crop'!X20</f>
        <v>1496565</v>
      </c>
      <c r="Y20" s="6">
        <f>'q-ValProd_crop'!Y20</f>
        <v>1569908</v>
      </c>
      <c r="Z20" s="6">
        <f>'q-ValProd_crop'!Z20</f>
        <v>1523076</v>
      </c>
      <c r="AA20" s="6">
        <f>'q-ValProd_crop'!AA20</f>
        <v>1601285</v>
      </c>
      <c r="AB20" s="6">
        <f>'q-ValProd_crop'!AB20</f>
        <v>1777374</v>
      </c>
      <c r="AC20" s="6">
        <f>'q-ValProd_crop'!AC20</f>
        <v>1786059</v>
      </c>
      <c r="AD20" s="6">
        <f>'q-ValProd_crop'!AD20</f>
        <v>1505152</v>
      </c>
      <c r="AE20" s="6">
        <f>'q-ValProd_crop'!AE20</f>
        <v>1814842</v>
      </c>
      <c r="AF20" s="6">
        <f>'q-ValProd_crop'!AF20</f>
        <v>2002889</v>
      </c>
      <c r="AG20" s="6">
        <f>'q-ValProd_crop'!AG20</f>
        <v>1869655</v>
      </c>
      <c r="AH20" s="6">
        <f>'q-ValProd_crop'!AH20</f>
        <v>2024404</v>
      </c>
      <c r="AI20" s="6">
        <f>'q-ValProd_crop'!AI20</f>
        <v>2225073</v>
      </c>
      <c r="AJ20" s="6">
        <f>'q-ValProd_crop'!AJ20</f>
        <v>2186759</v>
      </c>
      <c r="AK20" s="6">
        <f>'q-ValProd_crop'!AK20</f>
        <v>2277143</v>
      </c>
      <c r="AL20" s="6">
        <f>'q-ValProd_crop'!AL20</f>
        <v>2479752</v>
      </c>
      <c r="AM20" s="6">
        <f>'q-ValProd_crop'!AM20</f>
        <v>2370216</v>
      </c>
      <c r="AN20" s="6">
        <f>'q-ValProd_crop'!AN20</f>
        <v>2433147</v>
      </c>
      <c r="AO20" s="6">
        <f>'q-ValProd_crop'!AO20</f>
        <v>2500335</v>
      </c>
      <c r="AP20" s="6">
        <f>'q-ValProd_crop'!AP20</f>
        <v>2267736</v>
      </c>
      <c r="AQ20" s="6">
        <f>'q-ValProd_crop'!AQ20</f>
        <v>2274544</v>
      </c>
      <c r="AR20" s="6">
        <f>'q-ValProd_crop'!AR20</f>
        <v>2530959</v>
      </c>
      <c r="AS20" s="6">
        <f>'q-ValProd_crop'!AS20</f>
        <v>2709105</v>
      </c>
      <c r="AT20" s="6">
        <f>'q-ValProd_crop'!AT20</f>
        <v>2474549</v>
      </c>
      <c r="AU20" s="6">
        <f>'q-ValProd_crop'!AU20</f>
        <v>2788934</v>
      </c>
      <c r="AV20" s="6">
        <f>'q-ValProd_crop'!AV20</f>
        <v>2796881</v>
      </c>
      <c r="AW20" s="6">
        <f>'q-ValProd_crop'!AW20</f>
        <v>2821364</v>
      </c>
      <c r="AX20" s="6">
        <f>'q-ValProd_crop'!AX20</f>
        <v>2848151</v>
      </c>
      <c r="AY20" s="6">
        <f>'q-ValProd_crop'!AY20</f>
        <v>2949264</v>
      </c>
      <c r="AZ20" s="6">
        <f>'q-ValProd_crop'!AZ20</f>
        <v>3193532</v>
      </c>
      <c r="BA20" s="6">
        <f>'q-ValProd_crop'!BA20</f>
        <v>3254681</v>
      </c>
      <c r="BB20" s="6">
        <f>'q-ValProd_crop'!BB20</f>
        <v>3063264</v>
      </c>
      <c r="BC20" s="6">
        <f>'q-ValProd_crop'!BC20</f>
        <v>3159991</v>
      </c>
    </row>
    <row r="21" s="6" customFormat="1" spans="1:55">
      <c r="A21" s="6">
        <f>'q-ValProd_crop'!A21</f>
        <v>3</v>
      </c>
      <c r="B21" s="6" t="str">
        <f>'q-ValProd_crop'!B21</f>
        <v>Lesotho</v>
      </c>
      <c r="C21" s="6">
        <f>'q-ValProd_crop'!C21</f>
        <v>122</v>
      </c>
      <c r="D21" s="6" t="str">
        <f>'q-ValProd_crop'!D21</f>
        <v>Lesotho</v>
      </c>
      <c r="E21" s="6">
        <f>'q-ValProd_crop'!E21</f>
        <v>152</v>
      </c>
      <c r="F21" s="6" t="str">
        <f>'q-ValProd_crop'!F21</f>
        <v>Gross Production Value Crops (constant 2004-2006 1000 I$)</v>
      </c>
      <c r="G21" s="6">
        <f>'q-ValProd_crop'!G21</f>
        <v>43699</v>
      </c>
      <c r="H21" s="6">
        <f>'q-ValProd_crop'!H21</f>
        <v>42472</v>
      </c>
      <c r="I21" s="6">
        <f>'q-ValProd_crop'!I21</f>
        <v>42429</v>
      </c>
      <c r="J21" s="6">
        <f>'q-ValProd_crop'!J21</f>
        <v>42204</v>
      </c>
      <c r="K21" s="6">
        <f>'q-ValProd_crop'!K21</f>
        <v>41391</v>
      </c>
      <c r="L21" s="6">
        <f>'q-ValProd_crop'!L21</f>
        <v>43834</v>
      </c>
      <c r="M21" s="6">
        <f>'q-ValProd_crop'!M21</f>
        <v>42656</v>
      </c>
      <c r="N21" s="6">
        <f>'q-ValProd_crop'!N21</f>
        <v>42148</v>
      </c>
      <c r="O21" s="6">
        <f>'q-ValProd_crop'!O21</f>
        <v>42233</v>
      </c>
      <c r="P21" s="6">
        <f>'q-ValProd_crop'!P21</f>
        <v>39275</v>
      </c>
      <c r="Q21" s="6">
        <f>'q-ValProd_crop'!Q21</f>
        <v>41743</v>
      </c>
      <c r="R21" s="6">
        <f>'q-ValProd_crop'!R21</f>
        <v>25917</v>
      </c>
      <c r="S21" s="6">
        <f>'q-ValProd_crop'!S21</f>
        <v>35271</v>
      </c>
      <c r="T21" s="6">
        <f>'q-ValProd_crop'!T21</f>
        <v>55047</v>
      </c>
      <c r="U21" s="6">
        <f>'q-ValProd_crop'!U21</f>
        <v>41966</v>
      </c>
      <c r="V21" s="6">
        <f>'q-ValProd_crop'!V21</f>
        <v>34049</v>
      </c>
      <c r="W21" s="6">
        <f>'q-ValProd_crop'!W21</f>
        <v>62213</v>
      </c>
      <c r="X21" s="6">
        <f>'q-ValProd_crop'!X21</f>
        <v>61492</v>
      </c>
      <c r="Y21" s="6">
        <f>'q-ValProd_crop'!Y21</f>
        <v>52325</v>
      </c>
      <c r="Z21" s="6">
        <f>'q-ValProd_crop'!Z21</f>
        <v>43760</v>
      </c>
      <c r="AA21" s="6">
        <f>'q-ValProd_crop'!AA21</f>
        <v>40299</v>
      </c>
      <c r="AB21" s="6">
        <f>'q-ValProd_crop'!AB21</f>
        <v>35360</v>
      </c>
      <c r="AC21" s="6">
        <f>'q-ValProd_crop'!AC21</f>
        <v>34339</v>
      </c>
      <c r="AD21" s="6">
        <f>'q-ValProd_crop'!AD21</f>
        <v>36016</v>
      </c>
      <c r="AE21" s="6">
        <f>'q-ValProd_crop'!AE21</f>
        <v>42432</v>
      </c>
      <c r="AF21" s="6">
        <f>'q-ValProd_crop'!AF21</f>
        <v>38113</v>
      </c>
      <c r="AG21" s="6">
        <f>'q-ValProd_crop'!AG21</f>
        <v>40729</v>
      </c>
      <c r="AH21" s="6">
        <f>'q-ValProd_crop'!AH21</f>
        <v>56602</v>
      </c>
      <c r="AI21" s="6">
        <f>'q-ValProd_crop'!AI21</f>
        <v>53961</v>
      </c>
      <c r="AJ21" s="6">
        <f>'q-ValProd_crop'!AJ21</f>
        <v>59295</v>
      </c>
      <c r="AK21" s="6">
        <f>'q-ValProd_crop'!AK21</f>
        <v>30219</v>
      </c>
      <c r="AL21" s="6">
        <f>'q-ValProd_crop'!AL21</f>
        <v>34175</v>
      </c>
      <c r="AM21" s="6">
        <f>'q-ValProd_crop'!AM21</f>
        <v>43645</v>
      </c>
      <c r="AN21" s="6">
        <f>'q-ValProd_crop'!AN21</f>
        <v>57260</v>
      </c>
      <c r="AO21" s="6">
        <f>'q-ValProd_crop'!AO21</f>
        <v>35505</v>
      </c>
      <c r="AP21" s="6">
        <f>'q-ValProd_crop'!AP21</f>
        <v>65965</v>
      </c>
      <c r="AQ21" s="6">
        <f>'q-ValProd_crop'!AQ21</f>
        <v>61300</v>
      </c>
      <c r="AR21" s="6">
        <f>'q-ValProd_crop'!AR21</f>
        <v>52492</v>
      </c>
      <c r="AS21" s="6">
        <f>'q-ValProd_crop'!AS21</f>
        <v>54886</v>
      </c>
      <c r="AT21" s="6">
        <f>'q-ValProd_crop'!AT21</f>
        <v>52649</v>
      </c>
      <c r="AU21" s="6">
        <f>'q-ValProd_crop'!AU21</f>
        <v>67630</v>
      </c>
      <c r="AV21" s="6">
        <f>'q-ValProd_crop'!AV21</f>
        <v>50253</v>
      </c>
      <c r="AW21" s="6">
        <f>'q-ValProd_crop'!AW21</f>
        <v>44191</v>
      </c>
      <c r="AX21" s="6">
        <f>'q-ValProd_crop'!AX21</f>
        <v>46872</v>
      </c>
      <c r="AY21" s="6">
        <f>'q-ValProd_crop'!AY21</f>
        <v>46321</v>
      </c>
      <c r="AZ21" s="6">
        <f>'q-ValProd_crop'!AZ21</f>
        <v>46811</v>
      </c>
      <c r="BA21" s="6">
        <f>'q-ValProd_crop'!BA21</f>
        <v>42250</v>
      </c>
      <c r="BB21" s="6">
        <f>'q-ValProd_crop'!BB21</f>
        <v>42276</v>
      </c>
      <c r="BC21" s="6">
        <f>'q-ValProd_crop'!BC21</f>
        <v>37979</v>
      </c>
    </row>
    <row r="22" s="6" customFormat="1" spans="1:55">
      <c r="A22" s="6">
        <f>'q-ValProd_crop'!A22</f>
        <v>1</v>
      </c>
      <c r="B22" s="6" t="str">
        <f>'q-ValProd_crop'!B22</f>
        <v>Liberia</v>
      </c>
      <c r="C22" s="6">
        <f>'q-ValProd_crop'!C22</f>
        <v>123</v>
      </c>
      <c r="D22" s="6" t="str">
        <f>'q-ValProd_crop'!D22</f>
        <v>Liberia</v>
      </c>
      <c r="E22" s="6">
        <f>'q-ValProd_crop'!E22</f>
        <v>152</v>
      </c>
      <c r="F22" s="6" t="str">
        <f>'q-ValProd_crop'!F22</f>
        <v>Gross Production Value Crops (constant 2004-2006 1000 I$)</v>
      </c>
      <c r="G22" s="6">
        <f>'q-ValProd_crop'!G22</f>
        <v>162372</v>
      </c>
      <c r="H22" s="6">
        <f>'q-ValProd_crop'!H22</f>
        <v>168872</v>
      </c>
      <c r="I22" s="6">
        <f>'q-ValProd_crop'!I22</f>
        <v>166548</v>
      </c>
      <c r="J22" s="6">
        <f>'q-ValProd_crop'!J22</f>
        <v>170546</v>
      </c>
      <c r="K22" s="6">
        <f>'q-ValProd_crop'!K22</f>
        <v>184606</v>
      </c>
      <c r="L22" s="6">
        <f>'q-ValProd_crop'!L22</f>
        <v>197019</v>
      </c>
      <c r="M22" s="6">
        <f>'q-ValProd_crop'!M22</f>
        <v>202031</v>
      </c>
      <c r="N22" s="6">
        <f>'q-ValProd_crop'!N22</f>
        <v>209874</v>
      </c>
      <c r="O22" s="6">
        <f>'q-ValProd_crop'!O22</f>
        <v>214093</v>
      </c>
      <c r="P22" s="6">
        <f>'q-ValProd_crop'!P22</f>
        <v>244737</v>
      </c>
      <c r="Q22" s="6">
        <f>'q-ValProd_crop'!Q22</f>
        <v>253320</v>
      </c>
      <c r="R22" s="6">
        <f>'q-ValProd_crop'!R22</f>
        <v>253968</v>
      </c>
      <c r="S22" s="6">
        <f>'q-ValProd_crop'!S22</f>
        <v>260649</v>
      </c>
      <c r="T22" s="6">
        <f>'q-ValProd_crop'!T22</f>
        <v>274525</v>
      </c>
      <c r="U22" s="6">
        <f>'q-ValProd_crop'!U22</f>
        <v>265244</v>
      </c>
      <c r="V22" s="6">
        <f>'q-ValProd_crop'!V22</f>
        <v>276585</v>
      </c>
      <c r="W22" s="6">
        <f>'q-ValProd_crop'!W22</f>
        <v>281583</v>
      </c>
      <c r="X22" s="6">
        <f>'q-ValProd_crop'!X22</f>
        <v>280852</v>
      </c>
      <c r="Y22" s="6">
        <f>'q-ValProd_crop'!Y22</f>
        <v>283078</v>
      </c>
      <c r="Z22" s="6">
        <f>'q-ValProd_crop'!Z22</f>
        <v>290667</v>
      </c>
      <c r="AA22" s="6">
        <f>'q-ValProd_crop'!AA22</f>
        <v>297202</v>
      </c>
      <c r="AB22" s="6">
        <f>'q-ValProd_crop'!AB22</f>
        <v>298780</v>
      </c>
      <c r="AC22" s="6">
        <f>'q-ValProd_crop'!AC22</f>
        <v>302836</v>
      </c>
      <c r="AD22" s="6">
        <f>'q-ValProd_crop'!AD22</f>
        <v>321659</v>
      </c>
      <c r="AE22" s="6">
        <f>'q-ValProd_crop'!AE22</f>
        <v>327859</v>
      </c>
      <c r="AF22" s="6">
        <f>'q-ValProd_crop'!AF22</f>
        <v>331421</v>
      </c>
      <c r="AG22" s="6">
        <f>'q-ValProd_crop'!AG22</f>
        <v>339469</v>
      </c>
      <c r="AH22" s="6">
        <f>'q-ValProd_crop'!AH22</f>
        <v>346210</v>
      </c>
      <c r="AI22" s="6">
        <f>'q-ValProd_crop'!AI22</f>
        <v>341255</v>
      </c>
      <c r="AJ22" s="6">
        <f>'q-ValProd_crop'!AJ22</f>
        <v>221729</v>
      </c>
      <c r="AK22" s="6">
        <f>'q-ValProd_crop'!AK22</f>
        <v>169917</v>
      </c>
      <c r="AL22" s="6">
        <f>'q-ValProd_crop'!AL22</f>
        <v>191764</v>
      </c>
      <c r="AM22" s="6">
        <f>'q-ValProd_crop'!AM22</f>
        <v>194949</v>
      </c>
      <c r="AN22" s="6">
        <f>'q-ValProd_crop'!AN22</f>
        <v>152754</v>
      </c>
      <c r="AO22" s="6">
        <f>'q-ValProd_crop'!AO22</f>
        <v>154471</v>
      </c>
      <c r="AP22" s="6">
        <f>'q-ValProd_crop'!AP22</f>
        <v>197092</v>
      </c>
      <c r="AQ22" s="6">
        <f>'q-ValProd_crop'!AQ22</f>
        <v>276473</v>
      </c>
      <c r="AR22" s="6">
        <f>'q-ValProd_crop'!AR22</f>
        <v>308176</v>
      </c>
      <c r="AS22" s="6">
        <f>'q-ValProd_crop'!AS22</f>
        <v>336424</v>
      </c>
      <c r="AT22" s="6">
        <f>'q-ValProd_crop'!AT22</f>
        <v>352165</v>
      </c>
      <c r="AU22" s="6">
        <f>'q-ValProd_crop'!AU22</f>
        <v>344839</v>
      </c>
      <c r="AV22" s="6">
        <f>'q-ValProd_crop'!AV22</f>
        <v>343429</v>
      </c>
      <c r="AW22" s="6">
        <f>'q-ValProd_crop'!AW22</f>
        <v>338477</v>
      </c>
      <c r="AX22" s="6">
        <f>'q-ValProd_crop'!AX22</f>
        <v>355091</v>
      </c>
      <c r="AY22" s="6">
        <f>'q-ValProd_crop'!AY22</f>
        <v>370263</v>
      </c>
      <c r="AZ22" s="6">
        <f>'q-ValProd_crop'!AZ22</f>
        <v>331344</v>
      </c>
      <c r="BA22" s="6">
        <f>'q-ValProd_crop'!BA22</f>
        <v>387520</v>
      </c>
      <c r="BB22" s="6">
        <f>'q-ValProd_crop'!BB22</f>
        <v>381172</v>
      </c>
      <c r="BC22" s="6">
        <f>'q-ValProd_crop'!BC22</f>
        <v>343352</v>
      </c>
    </row>
    <row r="23" s="6" customFormat="1" spans="1:55">
      <c r="A23" s="6">
        <f>'q-ValProd_crop'!A23</f>
        <v>2</v>
      </c>
      <c r="B23" s="6" t="str">
        <f>'q-ValProd_crop'!B23</f>
        <v>Madagascar</v>
      </c>
      <c r="C23" s="6">
        <f>'q-ValProd_crop'!C23</f>
        <v>129</v>
      </c>
      <c r="D23" s="6" t="str">
        <f>'q-ValProd_crop'!D23</f>
        <v>Madagascar</v>
      </c>
      <c r="E23" s="6">
        <f>'q-ValProd_crop'!E23</f>
        <v>152</v>
      </c>
      <c r="F23" s="6" t="str">
        <f>'q-ValProd_crop'!F23</f>
        <v>Gross Production Value Crops (constant 2004-2006 1000 I$)</v>
      </c>
      <c r="G23" s="6">
        <f>'q-ValProd_crop'!G23</f>
        <v>970239</v>
      </c>
      <c r="H23" s="6">
        <f>'q-ValProd_crop'!H23</f>
        <v>1013586</v>
      </c>
      <c r="I23" s="6">
        <f>'q-ValProd_crop'!I23</f>
        <v>1042452</v>
      </c>
      <c r="J23" s="6">
        <f>'q-ValProd_crop'!J23</f>
        <v>1104387</v>
      </c>
      <c r="K23" s="6">
        <f>'q-ValProd_crop'!K23</f>
        <v>1106413</v>
      </c>
      <c r="L23" s="6">
        <f>'q-ValProd_crop'!L23</f>
        <v>1116577</v>
      </c>
      <c r="M23" s="6">
        <f>'q-ValProd_crop'!M23</f>
        <v>1187438</v>
      </c>
      <c r="N23" s="6">
        <f>'q-ValProd_crop'!N23</f>
        <v>1202903</v>
      </c>
      <c r="O23" s="6">
        <f>'q-ValProd_crop'!O23</f>
        <v>1280502</v>
      </c>
      <c r="P23" s="6">
        <f>'q-ValProd_crop'!P23</f>
        <v>1317293</v>
      </c>
      <c r="Q23" s="6">
        <f>'q-ValProd_crop'!Q23</f>
        <v>1313813</v>
      </c>
      <c r="R23" s="6">
        <f>'q-ValProd_crop'!R23</f>
        <v>1338544</v>
      </c>
      <c r="S23" s="6">
        <f>'q-ValProd_crop'!S23</f>
        <v>1352222</v>
      </c>
      <c r="T23" s="6">
        <f>'q-ValProd_crop'!T23</f>
        <v>1567248</v>
      </c>
      <c r="U23" s="6">
        <f>'q-ValProd_crop'!U23</f>
        <v>1522178</v>
      </c>
      <c r="V23" s="6">
        <f>'q-ValProd_crop'!V23</f>
        <v>1556450</v>
      </c>
      <c r="W23" s="6">
        <f>'q-ValProd_crop'!W23</f>
        <v>1510369</v>
      </c>
      <c r="X23" s="6">
        <f>'q-ValProd_crop'!X23</f>
        <v>1449442</v>
      </c>
      <c r="Y23" s="6">
        <f>'q-ValProd_crop'!Y23</f>
        <v>1436637</v>
      </c>
      <c r="Z23" s="6">
        <f>'q-ValProd_crop'!Z23</f>
        <v>1507519</v>
      </c>
      <c r="AA23" s="6">
        <f>'q-ValProd_crop'!AA23</f>
        <v>1490516</v>
      </c>
      <c r="AB23" s="6">
        <f>'q-ValProd_crop'!AB23</f>
        <v>1517905</v>
      </c>
      <c r="AC23" s="6">
        <f>'q-ValProd_crop'!AC23</f>
        <v>1602938</v>
      </c>
      <c r="AD23" s="6">
        <f>'q-ValProd_crop'!AD23</f>
        <v>1649834</v>
      </c>
      <c r="AE23" s="6">
        <f>'q-ValProd_crop'!AE23</f>
        <v>1658788</v>
      </c>
      <c r="AF23" s="6">
        <f>'q-ValProd_crop'!AF23</f>
        <v>1710917</v>
      </c>
      <c r="AG23" s="6">
        <f>'q-ValProd_crop'!AG23</f>
        <v>1672630</v>
      </c>
      <c r="AH23" s="6">
        <f>'q-ValProd_crop'!AH23</f>
        <v>1687043</v>
      </c>
      <c r="AI23" s="6">
        <f>'q-ValProd_crop'!AI23</f>
        <v>1778626</v>
      </c>
      <c r="AJ23" s="6">
        <f>'q-ValProd_crop'!AJ23</f>
        <v>1781108</v>
      </c>
      <c r="AK23" s="6">
        <f>'q-ValProd_crop'!AK23</f>
        <v>1814263</v>
      </c>
      <c r="AL23" s="6">
        <f>'q-ValProd_crop'!AL23</f>
        <v>1783393</v>
      </c>
      <c r="AM23" s="6">
        <f>'q-ValProd_crop'!AM23</f>
        <v>1867516</v>
      </c>
      <c r="AN23" s="6">
        <f>'q-ValProd_crop'!AN23</f>
        <v>1779597</v>
      </c>
      <c r="AO23" s="6">
        <f>'q-ValProd_crop'!AO23</f>
        <v>1821010</v>
      </c>
      <c r="AP23" s="6">
        <f>'q-ValProd_crop'!AP23</f>
        <v>1855798</v>
      </c>
      <c r="AQ23" s="6">
        <f>'q-ValProd_crop'!AQ23</f>
        <v>1885978</v>
      </c>
      <c r="AR23" s="6">
        <f>'q-ValProd_crop'!AR23</f>
        <v>1883329</v>
      </c>
      <c r="AS23" s="6">
        <f>'q-ValProd_crop'!AS23</f>
        <v>1919613</v>
      </c>
      <c r="AT23" s="6">
        <f>'q-ValProd_crop'!AT23</f>
        <v>1874495</v>
      </c>
      <c r="AU23" s="6">
        <f>'q-ValProd_crop'!AU23</f>
        <v>1996868</v>
      </c>
      <c r="AV23" s="6">
        <f>'q-ValProd_crop'!AV23</f>
        <v>1940774</v>
      </c>
      <c r="AW23" s="6">
        <f>'q-ValProd_crop'!AW23</f>
        <v>1980392</v>
      </c>
      <c r="AX23" s="6">
        <f>'q-ValProd_crop'!AX23</f>
        <v>2078958</v>
      </c>
      <c r="AY23" s="6">
        <f>'q-ValProd_crop'!AY23</f>
        <v>2323114</v>
      </c>
      <c r="AZ23" s="6">
        <f>'q-ValProd_crop'!AZ23</f>
        <v>2333563</v>
      </c>
      <c r="BA23" s="6">
        <f>'q-ValProd_crop'!BA23</f>
        <v>2213841</v>
      </c>
      <c r="BB23" s="6">
        <f>'q-ValProd_crop'!BB23</f>
        <v>2456747</v>
      </c>
      <c r="BC23" s="6">
        <f>'q-ValProd_crop'!BC23</f>
        <v>2489985</v>
      </c>
    </row>
    <row r="24" s="55" customFormat="1" spans="1:55">
      <c r="A24" s="6">
        <f>'q-ValProd_crop'!A24</f>
        <v>3</v>
      </c>
      <c r="B24" s="6" t="str">
        <f>'q-ValProd_crop'!B24</f>
        <v>Malawi</v>
      </c>
      <c r="C24" s="6">
        <f>'q-ValProd_crop'!C24</f>
        <v>130</v>
      </c>
      <c r="D24" s="6" t="str">
        <f>'q-ValProd_crop'!D24</f>
        <v>Malawi</v>
      </c>
      <c r="E24" s="6">
        <f>'q-ValProd_crop'!E24</f>
        <v>152</v>
      </c>
      <c r="F24" s="6" t="str">
        <f>'q-ValProd_crop'!F24</f>
        <v>Gross Production Value Crops (constant 2004-2006 1000 I$)</v>
      </c>
      <c r="G24" s="6">
        <f>'q-ValProd_crop'!G24</f>
        <v>403572</v>
      </c>
      <c r="H24" s="6">
        <f>'q-ValProd_crop'!H24</f>
        <v>433851</v>
      </c>
      <c r="I24" s="6">
        <f>'q-ValProd_crop'!I24</f>
        <v>419332</v>
      </c>
      <c r="J24" s="6">
        <f>'q-ValProd_crop'!J24</f>
        <v>445070</v>
      </c>
      <c r="K24" s="6">
        <f>'q-ValProd_crop'!K24</f>
        <v>475876</v>
      </c>
      <c r="L24" s="6">
        <f>'q-ValProd_crop'!L24</f>
        <v>481113</v>
      </c>
      <c r="M24" s="6">
        <f>'q-ValProd_crop'!M24</f>
        <v>550030</v>
      </c>
      <c r="N24" s="6">
        <f>'q-ValProd_crop'!N24</f>
        <v>519391</v>
      </c>
      <c r="O24" s="6">
        <f>'q-ValProd_crop'!O24</f>
        <v>528969</v>
      </c>
      <c r="P24" s="6">
        <f>'q-ValProd_crop'!P24</f>
        <v>516353</v>
      </c>
      <c r="Q24" s="6">
        <f>'q-ValProd_crop'!Q24</f>
        <v>618534</v>
      </c>
      <c r="R24" s="6">
        <f>'q-ValProd_crop'!R24</f>
        <v>654391</v>
      </c>
      <c r="S24" s="6">
        <f>'q-ValProd_crop'!S24</f>
        <v>690170</v>
      </c>
      <c r="T24" s="6">
        <f>'q-ValProd_crop'!T24</f>
        <v>687084</v>
      </c>
      <c r="U24" s="6">
        <f>'q-ValProd_crop'!U24</f>
        <v>678996</v>
      </c>
      <c r="V24" s="6">
        <f>'q-ValProd_crop'!V24</f>
        <v>722977</v>
      </c>
      <c r="W24" s="6">
        <f>'q-ValProd_crop'!W24</f>
        <v>796435</v>
      </c>
      <c r="X24" s="6">
        <f>'q-ValProd_crop'!X24</f>
        <v>807607</v>
      </c>
      <c r="Y24" s="6">
        <f>'q-ValProd_crop'!Y24</f>
        <v>801878</v>
      </c>
      <c r="Z24" s="6">
        <f>'q-ValProd_crop'!Z24</f>
        <v>785239</v>
      </c>
      <c r="AA24" s="6">
        <f>'q-ValProd_crop'!AA24</f>
        <v>812499</v>
      </c>
      <c r="AB24" s="6">
        <f>'q-ValProd_crop'!AB24</f>
        <v>858484</v>
      </c>
      <c r="AC24" s="6">
        <f>'q-ValProd_crop'!AC24</f>
        <v>816467</v>
      </c>
      <c r="AD24" s="6">
        <f>'q-ValProd_crop'!AD24</f>
        <v>850181</v>
      </c>
      <c r="AE24" s="6">
        <f>'q-ValProd_crop'!AE24</f>
        <v>865574</v>
      </c>
      <c r="AF24" s="6">
        <f>'q-ValProd_crop'!AF24</f>
        <v>866772</v>
      </c>
      <c r="AG24" s="6">
        <f>'q-ValProd_crop'!AG24</f>
        <v>857409</v>
      </c>
      <c r="AH24" s="6">
        <f>'q-ValProd_crop'!AH24</f>
        <v>905847</v>
      </c>
      <c r="AI24" s="6">
        <f>'q-ValProd_crop'!AI24</f>
        <v>907624</v>
      </c>
      <c r="AJ24" s="6">
        <f>'q-ValProd_crop'!AJ24</f>
        <v>918168</v>
      </c>
      <c r="AK24" s="6">
        <f>'q-ValProd_crop'!AK24</f>
        <v>1002779</v>
      </c>
      <c r="AL24" s="6">
        <f>'q-ValProd_crop'!AL24</f>
        <v>808193</v>
      </c>
      <c r="AM24" s="6">
        <f>'q-ValProd_crop'!AM24</f>
        <v>1066665</v>
      </c>
      <c r="AN24" s="6">
        <f>'q-ValProd_crop'!AN24</f>
        <v>859252</v>
      </c>
      <c r="AO24" s="6">
        <f>'q-ValProd_crop'!AO24</f>
        <v>1057873</v>
      </c>
      <c r="AP24" s="6">
        <f>'q-ValProd_crop'!AP24</f>
        <v>1220070</v>
      </c>
      <c r="AQ24" s="6">
        <f>'q-ValProd_crop'!AQ24</f>
        <v>1202987</v>
      </c>
      <c r="AR24" s="6">
        <f>'q-ValProd_crop'!AR24</f>
        <v>1348886</v>
      </c>
      <c r="AS24" s="6">
        <f>'q-ValProd_crop'!AS24</f>
        <v>1524112</v>
      </c>
      <c r="AT24" s="6">
        <f>'q-ValProd_crop'!AT24</f>
        <v>1784636</v>
      </c>
      <c r="AU24" s="6">
        <f>'q-ValProd_crop'!AU24</f>
        <v>1911180</v>
      </c>
      <c r="AV24" s="6">
        <f>'q-ValProd_crop'!AV24</f>
        <v>1493751</v>
      </c>
      <c r="AW24" s="6">
        <f>'q-ValProd_crop'!AW24</f>
        <v>1719187</v>
      </c>
      <c r="AX24" s="6">
        <f>'q-ValProd_crop'!AX24</f>
        <v>1783704</v>
      </c>
      <c r="AY24" s="6">
        <f>'q-ValProd_crop'!AY24</f>
        <v>1520647</v>
      </c>
      <c r="AZ24" s="6">
        <f>'q-ValProd_crop'!AZ24</f>
        <v>2118239</v>
      </c>
      <c r="BA24" s="6">
        <f>'q-ValProd_crop'!BA24</f>
        <v>2411283</v>
      </c>
      <c r="BB24" s="6">
        <f>'q-ValProd_crop'!BB24</f>
        <v>2410076</v>
      </c>
      <c r="BC24" s="6">
        <f>'q-ValProd_crop'!BC24</f>
        <v>2367025</v>
      </c>
    </row>
    <row r="25" s="6" customFormat="1" spans="1:55">
      <c r="A25" s="6">
        <f>'q-ValProd_crop'!A25</f>
        <v>1</v>
      </c>
      <c r="B25" s="6" t="str">
        <f>'q-ValProd_crop'!B25</f>
        <v>Mali</v>
      </c>
      <c r="C25" s="6">
        <f>'q-ValProd_crop'!C25</f>
        <v>133</v>
      </c>
      <c r="D25" s="6" t="str">
        <f>'q-ValProd_crop'!D25</f>
        <v>Mali</v>
      </c>
      <c r="E25" s="6">
        <f>'q-ValProd_crop'!E25</f>
        <v>152</v>
      </c>
      <c r="F25" s="6" t="str">
        <f>'q-ValProd_crop'!F25</f>
        <v>Gross Production Value Crops (constant 2004-2006 1000 I$)</v>
      </c>
      <c r="G25" s="6">
        <f>'q-ValProd_crop'!G25</f>
        <v>347921</v>
      </c>
      <c r="H25" s="6">
        <f>'q-ValProd_crop'!H25</f>
        <v>381201</v>
      </c>
      <c r="I25" s="6">
        <f>'q-ValProd_crop'!I25</f>
        <v>381003</v>
      </c>
      <c r="J25" s="6">
        <f>'q-ValProd_crop'!J25</f>
        <v>363541</v>
      </c>
      <c r="K25" s="6">
        <f>'q-ValProd_crop'!K25</f>
        <v>378551</v>
      </c>
      <c r="L25" s="6">
        <f>'q-ValProd_crop'!L25</f>
        <v>373976</v>
      </c>
      <c r="M25" s="6">
        <f>'q-ValProd_crop'!M25</f>
        <v>403240</v>
      </c>
      <c r="N25" s="6">
        <f>'q-ValProd_crop'!N25</f>
        <v>378415</v>
      </c>
      <c r="O25" s="6">
        <f>'q-ValProd_crop'!O25</f>
        <v>433597</v>
      </c>
      <c r="P25" s="6">
        <f>'q-ValProd_crop'!P25</f>
        <v>435849</v>
      </c>
      <c r="Q25" s="6">
        <f>'q-ValProd_crop'!Q25</f>
        <v>436114</v>
      </c>
      <c r="R25" s="6">
        <f>'q-ValProd_crop'!R25</f>
        <v>393340</v>
      </c>
      <c r="S25" s="6">
        <f>'q-ValProd_crop'!S25</f>
        <v>395285</v>
      </c>
      <c r="T25" s="6">
        <f>'q-ValProd_crop'!T25</f>
        <v>475606</v>
      </c>
      <c r="U25" s="6">
        <f>'q-ValProd_crop'!U25</f>
        <v>555595</v>
      </c>
      <c r="V25" s="6">
        <f>'q-ValProd_crop'!V25</f>
        <v>564158</v>
      </c>
      <c r="W25" s="6">
        <f>'q-ValProd_crop'!W25</f>
        <v>542015</v>
      </c>
      <c r="X25" s="6">
        <f>'q-ValProd_crop'!X25</f>
        <v>543533</v>
      </c>
      <c r="Y25" s="6">
        <f>'q-ValProd_crop'!Y25</f>
        <v>541821</v>
      </c>
      <c r="Z25" s="6">
        <f>'q-ValProd_crop'!Z25</f>
        <v>490028</v>
      </c>
      <c r="AA25" s="6">
        <f>'q-ValProd_crop'!AA25</f>
        <v>527125</v>
      </c>
      <c r="AB25" s="6">
        <f>'q-ValProd_crop'!AB25</f>
        <v>563133</v>
      </c>
      <c r="AC25" s="6">
        <f>'q-ValProd_crop'!AC25</f>
        <v>600197</v>
      </c>
      <c r="AD25" s="6">
        <f>'q-ValProd_crop'!AD25</f>
        <v>515057</v>
      </c>
      <c r="AE25" s="6">
        <f>'q-ValProd_crop'!AE25</f>
        <v>682921</v>
      </c>
      <c r="AF25" s="6">
        <f>'q-ValProd_crop'!AF25</f>
        <v>719386</v>
      </c>
      <c r="AG25" s="6">
        <f>'q-ValProd_crop'!AG25</f>
        <v>688840</v>
      </c>
      <c r="AH25" s="6">
        <f>'q-ValProd_crop'!AH25</f>
        <v>884266</v>
      </c>
      <c r="AI25" s="6">
        <f>'q-ValProd_crop'!AI25</f>
        <v>855089</v>
      </c>
      <c r="AJ25" s="6">
        <f>'q-ValProd_crop'!AJ25</f>
        <v>848264</v>
      </c>
      <c r="AK25" s="6">
        <f>'q-ValProd_crop'!AK25</f>
        <v>1012147</v>
      </c>
      <c r="AL25" s="6">
        <f>'q-ValProd_crop'!AL25</f>
        <v>920346</v>
      </c>
      <c r="AM25" s="6">
        <f>'q-ValProd_crop'!AM25</f>
        <v>922144</v>
      </c>
      <c r="AN25" s="6">
        <f>'q-ValProd_crop'!AN25</f>
        <v>1063675</v>
      </c>
      <c r="AO25" s="6">
        <f>'q-ValProd_crop'!AO25</f>
        <v>1088681</v>
      </c>
      <c r="AP25" s="6">
        <f>'q-ValProd_crop'!AP25</f>
        <v>1169065</v>
      </c>
      <c r="AQ25" s="6">
        <f>'q-ValProd_crop'!AQ25</f>
        <v>1220586</v>
      </c>
      <c r="AR25" s="6">
        <f>'q-ValProd_crop'!AR25</f>
        <v>1323117</v>
      </c>
      <c r="AS25" s="6">
        <f>'q-ValProd_crop'!AS25</f>
        <v>1396221</v>
      </c>
      <c r="AT25" s="6">
        <f>'q-ValProd_crop'!AT25</f>
        <v>1093052</v>
      </c>
      <c r="AU25" s="6">
        <f>'q-ValProd_crop'!AU25</f>
        <v>1418128</v>
      </c>
      <c r="AV25" s="6">
        <f>'q-ValProd_crop'!AV25</f>
        <v>1320105</v>
      </c>
      <c r="AW25" s="6">
        <f>'q-ValProd_crop'!AW25</f>
        <v>1679837</v>
      </c>
      <c r="AX25" s="6">
        <f>'q-ValProd_crop'!AX25</f>
        <v>1493734</v>
      </c>
      <c r="AY25" s="6">
        <f>'q-ValProd_crop'!AY25</f>
        <v>1621994</v>
      </c>
      <c r="AZ25" s="6">
        <f>'q-ValProd_crop'!AZ25</f>
        <v>1549196</v>
      </c>
      <c r="BA25" s="6">
        <f>'q-ValProd_crop'!BA25</f>
        <v>1593140</v>
      </c>
      <c r="BB25" s="6">
        <f>'q-ValProd_crop'!BB25</f>
        <v>1834284</v>
      </c>
      <c r="BC25" s="6">
        <f>'q-ValProd_crop'!BC25</f>
        <v>2086016</v>
      </c>
    </row>
    <row r="26" s="6" customFormat="1" spans="1:55">
      <c r="A26" s="6">
        <f>'q-ValProd_crop'!A26</f>
        <v>1</v>
      </c>
      <c r="B26" s="6" t="str">
        <f>'q-ValProd_crop'!B26</f>
        <v>Mauritania</v>
      </c>
      <c r="C26" s="6">
        <f>'q-ValProd_crop'!C26</f>
        <v>136</v>
      </c>
      <c r="D26" s="6" t="str">
        <f>'q-ValProd_crop'!D26</f>
        <v>Mauritania</v>
      </c>
      <c r="E26" s="6">
        <f>'q-ValProd_crop'!E26</f>
        <v>152</v>
      </c>
      <c r="F26" s="6" t="str">
        <f>'q-ValProd_crop'!F26</f>
        <v>Gross Production Value Crops (constant 2004-2006 1000 I$)</v>
      </c>
      <c r="G26" s="6">
        <f>'q-ValProd_crop'!G26</f>
        <v>31271</v>
      </c>
      <c r="H26" s="6">
        <f>'q-ValProd_crop'!H26</f>
        <v>31208</v>
      </c>
      <c r="I26" s="6">
        <f>'q-ValProd_crop'!I26</f>
        <v>34710</v>
      </c>
      <c r="J26" s="6">
        <f>'q-ValProd_crop'!J26</f>
        <v>36100</v>
      </c>
      <c r="K26" s="6">
        <f>'q-ValProd_crop'!K26</f>
        <v>38885</v>
      </c>
      <c r="L26" s="6">
        <f>'q-ValProd_crop'!L26</f>
        <v>34532</v>
      </c>
      <c r="M26" s="6">
        <f>'q-ValProd_crop'!M26</f>
        <v>35122</v>
      </c>
      <c r="N26" s="6">
        <f>'q-ValProd_crop'!N26</f>
        <v>34476</v>
      </c>
      <c r="O26" s="6">
        <f>'q-ValProd_crop'!O26</f>
        <v>36803</v>
      </c>
      <c r="P26" s="6">
        <f>'q-ValProd_crop'!P26</f>
        <v>35035</v>
      </c>
      <c r="Q26" s="6">
        <f>'q-ValProd_crop'!Q26</f>
        <v>26860</v>
      </c>
      <c r="R26" s="6">
        <f>'q-ValProd_crop'!R26</f>
        <v>23049</v>
      </c>
      <c r="S26" s="6">
        <f>'q-ValProd_crop'!S26</f>
        <v>18420</v>
      </c>
      <c r="T26" s="6">
        <f>'q-ValProd_crop'!T26</f>
        <v>22435</v>
      </c>
      <c r="U26" s="6">
        <f>'q-ValProd_crop'!U26</f>
        <v>25475</v>
      </c>
      <c r="V26" s="6">
        <f>'q-ValProd_crop'!V26</f>
        <v>26063</v>
      </c>
      <c r="W26" s="6">
        <f>'q-ValProd_crop'!W26</f>
        <v>25179</v>
      </c>
      <c r="X26" s="6">
        <f>'q-ValProd_crop'!X26</f>
        <v>28672</v>
      </c>
      <c r="Y26" s="6">
        <f>'q-ValProd_crop'!Y26</f>
        <v>29128</v>
      </c>
      <c r="Z26" s="6">
        <f>'q-ValProd_crop'!Z26</f>
        <v>31740</v>
      </c>
      <c r="AA26" s="6">
        <f>'q-ValProd_crop'!AA26</f>
        <v>35763</v>
      </c>
      <c r="AB26" s="6">
        <f>'q-ValProd_crop'!AB26</f>
        <v>32960</v>
      </c>
      <c r="AC26" s="6">
        <f>'q-ValProd_crop'!AC26</f>
        <v>27461</v>
      </c>
      <c r="AD26" s="6">
        <f>'q-ValProd_crop'!AD26</f>
        <v>28187</v>
      </c>
      <c r="AE26" s="6">
        <f>'q-ValProd_crop'!AE26</f>
        <v>41531</v>
      </c>
      <c r="AF26" s="6">
        <f>'q-ValProd_crop'!AF26</f>
        <v>46000</v>
      </c>
      <c r="AG26" s="6">
        <f>'q-ValProd_crop'!AG26</f>
        <v>53864</v>
      </c>
      <c r="AH26" s="6">
        <f>'q-ValProd_crop'!AH26</f>
        <v>58384</v>
      </c>
      <c r="AI26" s="6">
        <f>'q-ValProd_crop'!AI26</f>
        <v>62384</v>
      </c>
      <c r="AJ26" s="6">
        <f>'q-ValProd_crop'!AJ26</f>
        <v>43020</v>
      </c>
      <c r="AK26" s="6">
        <f>'q-ValProd_crop'!AK26</f>
        <v>45403</v>
      </c>
      <c r="AL26" s="6">
        <f>'q-ValProd_crop'!AL26</f>
        <v>46485</v>
      </c>
      <c r="AM26" s="6">
        <f>'q-ValProd_crop'!AM26</f>
        <v>59453</v>
      </c>
      <c r="AN26" s="6">
        <f>'q-ValProd_crop'!AN26</f>
        <v>71039</v>
      </c>
      <c r="AO26" s="6">
        <f>'q-ValProd_crop'!AO26</f>
        <v>74998</v>
      </c>
      <c r="AP26" s="6">
        <f>'q-ValProd_crop'!AP26</f>
        <v>78316</v>
      </c>
      <c r="AQ26" s="6">
        <f>'q-ValProd_crop'!AQ26</f>
        <v>75561</v>
      </c>
      <c r="AR26" s="6">
        <f>'q-ValProd_crop'!AR26</f>
        <v>75732</v>
      </c>
      <c r="AS26" s="6">
        <f>'q-ValProd_crop'!AS26</f>
        <v>74183</v>
      </c>
      <c r="AT26" s="6">
        <f>'q-ValProd_crop'!AT26</f>
        <v>71060</v>
      </c>
      <c r="AU26" s="6">
        <f>'q-ValProd_crop'!AU26</f>
        <v>59491</v>
      </c>
      <c r="AV26" s="6">
        <f>'q-ValProd_crop'!AV26</f>
        <v>62917</v>
      </c>
      <c r="AW26" s="6">
        <f>'q-ValProd_crop'!AW26</f>
        <v>70654</v>
      </c>
      <c r="AX26" s="6">
        <f>'q-ValProd_crop'!AX26</f>
        <v>60778</v>
      </c>
      <c r="AY26" s="6">
        <f>'q-ValProd_crop'!AY26</f>
        <v>70766</v>
      </c>
      <c r="AZ26" s="6">
        <f>'q-ValProd_crop'!AZ26</f>
        <v>69557</v>
      </c>
      <c r="BA26" s="6">
        <f>'q-ValProd_crop'!BA26</f>
        <v>74885</v>
      </c>
      <c r="BB26" s="6">
        <f>'q-ValProd_crop'!BB26</f>
        <v>76539</v>
      </c>
      <c r="BC26" s="6">
        <f>'q-ValProd_crop'!BC26</f>
        <v>82456</v>
      </c>
    </row>
    <row r="27" s="6" customFormat="1" spans="1:55">
      <c r="A27" s="6">
        <f>'q-ValProd_crop'!A27</f>
        <v>3</v>
      </c>
      <c r="B27" s="6" t="str">
        <f>'q-ValProd_crop'!B27</f>
        <v>Mauritius</v>
      </c>
      <c r="C27" s="6">
        <f>'q-ValProd_crop'!C27</f>
        <v>137</v>
      </c>
      <c r="D27" s="6" t="str">
        <f>'q-ValProd_crop'!D27</f>
        <v>Mauritius</v>
      </c>
      <c r="E27" s="6">
        <f>'q-ValProd_crop'!E27</f>
        <v>152</v>
      </c>
      <c r="F27" s="6" t="str">
        <f>'q-ValProd_crop'!F27</f>
        <v>Gross Production Value Crops (constant 2004-2006 1000 I$)</v>
      </c>
      <c r="G27" s="6">
        <f>'q-ValProd_crop'!G27</f>
        <v>173053</v>
      </c>
      <c r="H27" s="6">
        <f>'q-ValProd_crop'!H27</f>
        <v>165488</v>
      </c>
      <c r="I27" s="6">
        <f>'q-ValProd_crop'!I27</f>
        <v>203796</v>
      </c>
      <c r="J27" s="6">
        <f>'q-ValProd_crop'!J27</f>
        <v>156321</v>
      </c>
      <c r="K27" s="6">
        <f>'q-ValProd_crop'!K27</f>
        <v>212587</v>
      </c>
      <c r="L27" s="6">
        <f>'q-ValProd_crop'!L27</f>
        <v>175961</v>
      </c>
      <c r="M27" s="6">
        <f>'q-ValProd_crop'!M27</f>
        <v>210441</v>
      </c>
      <c r="N27" s="6">
        <f>'q-ValProd_crop'!N27</f>
        <v>187853</v>
      </c>
      <c r="O27" s="6">
        <f>'q-ValProd_crop'!O27</f>
        <v>210278</v>
      </c>
      <c r="P27" s="6">
        <f>'q-ValProd_crop'!P27</f>
        <v>184552</v>
      </c>
      <c r="Q27" s="6">
        <f>'q-ValProd_crop'!Q27</f>
        <v>192849</v>
      </c>
      <c r="R27" s="6">
        <f>'q-ValProd_crop'!R27</f>
        <v>226284</v>
      </c>
      <c r="S27" s="6">
        <f>'q-ValProd_crop'!S27</f>
        <v>223913</v>
      </c>
      <c r="T27" s="6">
        <f>'q-ValProd_crop'!T27</f>
        <v>215921</v>
      </c>
      <c r="U27" s="6">
        <f>'q-ValProd_crop'!U27</f>
        <v>157885</v>
      </c>
      <c r="V27" s="6">
        <f>'q-ValProd_crop'!V27</f>
        <v>228559</v>
      </c>
      <c r="W27" s="6">
        <f>'q-ValProd_crop'!W27</f>
        <v>216128</v>
      </c>
      <c r="X27" s="6">
        <f>'q-ValProd_crop'!X27</f>
        <v>225134</v>
      </c>
      <c r="Y27" s="6">
        <f>'q-ValProd_crop'!Y27</f>
        <v>225746</v>
      </c>
      <c r="Z27" s="6">
        <f>'q-ValProd_crop'!Z27</f>
        <v>167273</v>
      </c>
      <c r="AA27" s="6">
        <f>'q-ValProd_crop'!AA27</f>
        <v>194380</v>
      </c>
      <c r="AB27" s="6">
        <f>'q-ValProd_crop'!AB27</f>
        <v>236701</v>
      </c>
      <c r="AC27" s="6">
        <f>'q-ValProd_crop'!AC27</f>
        <v>195607</v>
      </c>
      <c r="AD27" s="6">
        <f>'q-ValProd_crop'!AD27</f>
        <v>191238</v>
      </c>
      <c r="AE27" s="6">
        <f>'q-ValProd_crop'!AE27</f>
        <v>210697</v>
      </c>
      <c r="AF27" s="6">
        <f>'q-ValProd_crop'!AF27</f>
        <v>224957</v>
      </c>
      <c r="AG27" s="6">
        <f>'q-ValProd_crop'!AG27</f>
        <v>228306</v>
      </c>
      <c r="AH27" s="6">
        <f>'q-ValProd_crop'!AH27</f>
        <v>205268</v>
      </c>
      <c r="AI27" s="6">
        <f>'q-ValProd_crop'!AI27</f>
        <v>202855</v>
      </c>
      <c r="AJ27" s="6">
        <f>'q-ValProd_crop'!AJ27</f>
        <v>208632</v>
      </c>
      <c r="AK27" s="6">
        <f>'q-ValProd_crop'!AK27</f>
        <v>210318</v>
      </c>
      <c r="AL27" s="6">
        <f>'q-ValProd_crop'!AL27</f>
        <v>217712</v>
      </c>
      <c r="AM27" s="6">
        <f>'q-ValProd_crop'!AM27</f>
        <v>208281</v>
      </c>
      <c r="AN27" s="6">
        <f>'q-ValProd_crop'!AN27</f>
        <v>187759</v>
      </c>
      <c r="AO27" s="6">
        <f>'q-ValProd_crop'!AO27</f>
        <v>203646</v>
      </c>
      <c r="AP27" s="6">
        <f>'q-ValProd_crop'!AP27</f>
        <v>202620</v>
      </c>
      <c r="AQ27" s="6">
        <f>'q-ValProd_crop'!AQ27</f>
        <v>221513</v>
      </c>
      <c r="AR27" s="6">
        <f>'q-ValProd_crop'!AR27</f>
        <v>218703</v>
      </c>
      <c r="AS27" s="6">
        <f>'q-ValProd_crop'!AS27</f>
        <v>153035</v>
      </c>
      <c r="AT27" s="6">
        <f>'q-ValProd_crop'!AT27</f>
        <v>199184</v>
      </c>
      <c r="AU27" s="6">
        <f>'q-ValProd_crop'!AU27</f>
        <v>224649</v>
      </c>
      <c r="AV27" s="6">
        <f>'q-ValProd_crop'!AV27</f>
        <v>188011</v>
      </c>
      <c r="AW27" s="6">
        <f>'q-ValProd_crop'!AW27</f>
        <v>201531</v>
      </c>
      <c r="AX27" s="6">
        <f>'q-ValProd_crop'!AX27</f>
        <v>205271</v>
      </c>
      <c r="AY27" s="6">
        <f>'q-ValProd_crop'!AY27</f>
        <v>192087</v>
      </c>
      <c r="AZ27" s="6">
        <f>'q-ValProd_crop'!AZ27</f>
        <v>185935</v>
      </c>
      <c r="BA27" s="6">
        <f>'q-ValProd_crop'!BA27</f>
        <v>167900</v>
      </c>
      <c r="BB27" s="6">
        <f>'q-ValProd_crop'!BB27</f>
        <v>176192</v>
      </c>
      <c r="BC27" s="6">
        <f>'q-ValProd_crop'!BC27</f>
        <v>185417</v>
      </c>
    </row>
    <row r="28" s="6" customFormat="1" spans="1:55">
      <c r="A28" s="6">
        <f>'q-ValProd_crop'!A28</f>
        <v>3</v>
      </c>
      <c r="B28" s="6" t="str">
        <f>'q-ValProd_crop'!B28</f>
        <v>Mozambique</v>
      </c>
      <c r="C28" s="6">
        <f>'q-ValProd_crop'!C28</f>
        <v>144</v>
      </c>
      <c r="D28" s="6" t="str">
        <f>'q-ValProd_crop'!D28</f>
        <v>Mozambique</v>
      </c>
      <c r="E28" s="6">
        <f>'q-ValProd_crop'!E28</f>
        <v>152</v>
      </c>
      <c r="F28" s="6" t="str">
        <f>'q-ValProd_crop'!F28</f>
        <v>Gross Production Value Crops (constant 2004-2006 1000 I$)</v>
      </c>
      <c r="G28" s="6">
        <f>'q-ValProd_crop'!G28</f>
        <v>869594</v>
      </c>
      <c r="H28" s="6">
        <f>'q-ValProd_crop'!H28</f>
        <v>895551</v>
      </c>
      <c r="I28" s="6">
        <f>'q-ValProd_crop'!I28</f>
        <v>906430</v>
      </c>
      <c r="J28" s="6">
        <f>'q-ValProd_crop'!J28</f>
        <v>956563</v>
      </c>
      <c r="K28" s="6">
        <f>'q-ValProd_crop'!K28</f>
        <v>917304</v>
      </c>
      <c r="L28" s="6">
        <f>'q-ValProd_crop'!L28</f>
        <v>936801</v>
      </c>
      <c r="M28" s="6">
        <f>'q-ValProd_crop'!M28</f>
        <v>976870</v>
      </c>
      <c r="N28" s="6">
        <f>'q-ValProd_crop'!N28</f>
        <v>1073600</v>
      </c>
      <c r="O28" s="6">
        <f>'q-ValProd_crop'!O28</f>
        <v>1069695</v>
      </c>
      <c r="P28" s="6">
        <f>'q-ValProd_crop'!P28</f>
        <v>1120027</v>
      </c>
      <c r="Q28" s="6">
        <f>'q-ValProd_crop'!Q28</f>
        <v>1156777</v>
      </c>
      <c r="R28" s="6">
        <f>'q-ValProd_crop'!R28</f>
        <v>1200301</v>
      </c>
      <c r="S28" s="6">
        <f>'q-ValProd_crop'!S28</f>
        <v>1250985</v>
      </c>
      <c r="T28" s="6">
        <f>'q-ValProd_crop'!T28</f>
        <v>1201702</v>
      </c>
      <c r="U28" s="6">
        <f>'q-ValProd_crop'!U28</f>
        <v>1100643</v>
      </c>
      <c r="V28" s="6">
        <f>'q-ValProd_crop'!V28</f>
        <v>1050551</v>
      </c>
      <c r="W28" s="6">
        <f>'q-ValProd_crop'!W28</f>
        <v>1011079</v>
      </c>
      <c r="X28" s="6">
        <f>'q-ValProd_crop'!X28</f>
        <v>985426</v>
      </c>
      <c r="Y28" s="6">
        <f>'q-ValProd_crop'!Y28</f>
        <v>978853</v>
      </c>
      <c r="Z28" s="6">
        <f>'q-ValProd_crop'!Z28</f>
        <v>1016755</v>
      </c>
      <c r="AA28" s="6">
        <f>'q-ValProd_crop'!AA28</f>
        <v>1026174</v>
      </c>
      <c r="AB28" s="6">
        <f>'q-ValProd_crop'!AB28</f>
        <v>981997</v>
      </c>
      <c r="AC28" s="6">
        <f>'q-ValProd_crop'!AC28</f>
        <v>915732</v>
      </c>
      <c r="AD28" s="6">
        <f>'q-ValProd_crop'!AD28</f>
        <v>883987</v>
      </c>
      <c r="AE28" s="6">
        <f>'q-ValProd_crop'!AE28</f>
        <v>869252</v>
      </c>
      <c r="AF28" s="6">
        <f>'q-ValProd_crop'!AF28</f>
        <v>900477</v>
      </c>
      <c r="AG28" s="6">
        <f>'q-ValProd_crop'!AG28</f>
        <v>889817</v>
      </c>
      <c r="AH28" s="6">
        <f>'q-ValProd_crop'!AH28</f>
        <v>887785</v>
      </c>
      <c r="AI28" s="6">
        <f>'q-ValProd_crop'!AI28</f>
        <v>919113</v>
      </c>
      <c r="AJ28" s="6">
        <f>'q-ValProd_crop'!AJ28</f>
        <v>1006643</v>
      </c>
      <c r="AK28" s="6">
        <f>'q-ValProd_crop'!AK28</f>
        <v>880337</v>
      </c>
      <c r="AL28" s="6">
        <f>'q-ValProd_crop'!AL28</f>
        <v>755786</v>
      </c>
      <c r="AM28" s="6">
        <f>'q-ValProd_crop'!AM28</f>
        <v>867978</v>
      </c>
      <c r="AN28" s="6">
        <f>'q-ValProd_crop'!AN28</f>
        <v>857729</v>
      </c>
      <c r="AO28" s="6">
        <f>'q-ValProd_crop'!AO28</f>
        <v>1062606</v>
      </c>
      <c r="AP28" s="6">
        <f>'q-ValProd_crop'!AP28</f>
        <v>1204748</v>
      </c>
      <c r="AQ28" s="6">
        <f>'q-ValProd_crop'!AQ28</f>
        <v>1305559</v>
      </c>
      <c r="AR28" s="6">
        <f>'q-ValProd_crop'!AR28</f>
        <v>1403299</v>
      </c>
      <c r="AS28" s="6">
        <f>'q-ValProd_crop'!AS28</f>
        <v>1412435</v>
      </c>
      <c r="AT28" s="6">
        <f>'q-ValProd_crop'!AT28</f>
        <v>1281705</v>
      </c>
      <c r="AU28" s="6">
        <f>'q-ValProd_crop'!AU28</f>
        <v>1401962</v>
      </c>
      <c r="AV28" s="6">
        <f>'q-ValProd_crop'!AV28</f>
        <v>1421836</v>
      </c>
      <c r="AW28" s="6">
        <f>'q-ValProd_crop'!AW28</f>
        <v>1520519</v>
      </c>
      <c r="AX28" s="6">
        <f>'q-ValProd_crop'!AX28</f>
        <v>1572343</v>
      </c>
      <c r="AY28" s="6">
        <f>'q-ValProd_crop'!AY28</f>
        <v>1634992</v>
      </c>
      <c r="AZ28" s="6">
        <f>'q-ValProd_crop'!AZ28</f>
        <v>1757090</v>
      </c>
      <c r="BA28" s="6">
        <f>'q-ValProd_crop'!BA28</f>
        <v>1580898</v>
      </c>
      <c r="BB28" s="6">
        <f>'q-ValProd_crop'!BB28</f>
        <v>1686995</v>
      </c>
      <c r="BC28" s="6">
        <f>'q-ValProd_crop'!BC28</f>
        <v>1685248</v>
      </c>
    </row>
    <row r="29" s="6" customFormat="1" spans="1:55">
      <c r="A29" s="6">
        <f>'q-ValProd_crop'!A29</f>
        <v>3</v>
      </c>
      <c r="B29" s="6" t="str">
        <f>'q-ValProd_crop'!B29</f>
        <v>Namibia</v>
      </c>
      <c r="C29" s="6">
        <f>'q-ValProd_crop'!C29</f>
        <v>147</v>
      </c>
      <c r="D29" s="6" t="str">
        <f>'q-ValProd_crop'!D29</f>
        <v>Namibia</v>
      </c>
      <c r="E29" s="6">
        <f>'q-ValProd_crop'!E29</f>
        <v>152</v>
      </c>
      <c r="F29" s="6" t="str">
        <f>'q-ValProd_crop'!F29</f>
        <v>Gross Production Value Crops (constant 2004-2006 1000 I$)</v>
      </c>
      <c r="G29" s="6">
        <f>'q-ValProd_crop'!G29</f>
        <v>34229</v>
      </c>
      <c r="H29" s="6">
        <f>'q-ValProd_crop'!H29</f>
        <v>36372</v>
      </c>
      <c r="I29" s="6">
        <f>'q-ValProd_crop'!I29</f>
        <v>36736</v>
      </c>
      <c r="J29" s="6">
        <f>'q-ValProd_crop'!J29</f>
        <v>38797</v>
      </c>
      <c r="K29" s="6">
        <f>'q-ValProd_crop'!K29</f>
        <v>39871</v>
      </c>
      <c r="L29" s="6">
        <f>'q-ValProd_crop'!L29</f>
        <v>40570</v>
      </c>
      <c r="M29" s="6">
        <f>'q-ValProd_crop'!M29</f>
        <v>41305</v>
      </c>
      <c r="N29" s="6">
        <f>'q-ValProd_crop'!N29</f>
        <v>41896</v>
      </c>
      <c r="O29" s="6">
        <f>'q-ValProd_crop'!O29</f>
        <v>42637</v>
      </c>
      <c r="P29" s="6">
        <f>'q-ValProd_crop'!P29</f>
        <v>43069</v>
      </c>
      <c r="Q29" s="6">
        <f>'q-ValProd_crop'!Q29</f>
        <v>43784</v>
      </c>
      <c r="R29" s="6">
        <f>'q-ValProd_crop'!R29</f>
        <v>44413</v>
      </c>
      <c r="S29" s="6">
        <f>'q-ValProd_crop'!S29</f>
        <v>45562</v>
      </c>
      <c r="T29" s="6">
        <f>'q-ValProd_crop'!T29</f>
        <v>46036</v>
      </c>
      <c r="U29" s="6">
        <f>'q-ValProd_crop'!U29</f>
        <v>47195</v>
      </c>
      <c r="V29" s="6">
        <f>'q-ValProd_crop'!V29</f>
        <v>47512</v>
      </c>
      <c r="W29" s="6">
        <f>'q-ValProd_crop'!W29</f>
        <v>48681</v>
      </c>
      <c r="X29" s="6">
        <f>'q-ValProd_crop'!X29</f>
        <v>49251</v>
      </c>
      <c r="Y29" s="6">
        <f>'q-ValProd_crop'!Y29</f>
        <v>50129</v>
      </c>
      <c r="Z29" s="6">
        <f>'q-ValProd_crop'!Z29</f>
        <v>50633</v>
      </c>
      <c r="AA29" s="6">
        <f>'q-ValProd_crop'!AA29</f>
        <v>52052</v>
      </c>
      <c r="AB29" s="6">
        <f>'q-ValProd_crop'!AB29</f>
        <v>52922</v>
      </c>
      <c r="AC29" s="6">
        <f>'q-ValProd_crop'!AC29</f>
        <v>54428</v>
      </c>
      <c r="AD29" s="6">
        <f>'q-ValProd_crop'!AD29</f>
        <v>56302</v>
      </c>
      <c r="AE29" s="6">
        <f>'q-ValProd_crop'!AE29</f>
        <v>53098</v>
      </c>
      <c r="AF29" s="6">
        <f>'q-ValProd_crop'!AF29</f>
        <v>56387</v>
      </c>
      <c r="AG29" s="6">
        <f>'q-ValProd_crop'!AG29</f>
        <v>55939</v>
      </c>
      <c r="AH29" s="6">
        <f>'q-ValProd_crop'!AH29</f>
        <v>58844</v>
      </c>
      <c r="AI29" s="6">
        <f>'q-ValProd_crop'!AI29</f>
        <v>61535</v>
      </c>
      <c r="AJ29" s="6">
        <f>'q-ValProd_crop'!AJ29</f>
        <v>62978</v>
      </c>
      <c r="AK29" s="6">
        <f>'q-ValProd_crop'!AK29</f>
        <v>65611</v>
      </c>
      <c r="AL29" s="6">
        <f>'q-ValProd_crop'!AL29</f>
        <v>47354</v>
      </c>
      <c r="AM29" s="6">
        <f>'q-ValProd_crop'!AM29</f>
        <v>56251</v>
      </c>
      <c r="AN29" s="6">
        <f>'q-ValProd_crop'!AN29</f>
        <v>66274</v>
      </c>
      <c r="AO29" s="6">
        <f>'q-ValProd_crop'!AO29</f>
        <v>60581</v>
      </c>
      <c r="AP29" s="6">
        <f>'q-ValProd_crop'!AP29</f>
        <v>68255</v>
      </c>
      <c r="AQ29" s="6">
        <f>'q-ValProd_crop'!AQ29</f>
        <v>90242</v>
      </c>
      <c r="AR29" s="6">
        <f>'q-ValProd_crop'!AR29</f>
        <v>70469</v>
      </c>
      <c r="AS29" s="6">
        <f>'q-ValProd_crop'!AS29</f>
        <v>74773</v>
      </c>
      <c r="AT29" s="6">
        <f>'q-ValProd_crop'!AT29</f>
        <v>86841</v>
      </c>
      <c r="AU29" s="6">
        <f>'q-ValProd_crop'!AU29</f>
        <v>91714</v>
      </c>
      <c r="AV29" s="6">
        <f>'q-ValProd_crop'!AV29</f>
        <v>92367</v>
      </c>
      <c r="AW29" s="6">
        <f>'q-ValProd_crop'!AW29</f>
        <v>97675</v>
      </c>
      <c r="AX29" s="6">
        <f>'q-ValProd_crop'!AX29</f>
        <v>106246</v>
      </c>
      <c r="AY29" s="6">
        <f>'q-ValProd_crop'!AY29</f>
        <v>107666</v>
      </c>
      <c r="AZ29" s="6">
        <f>'q-ValProd_crop'!AZ29</f>
        <v>117337</v>
      </c>
      <c r="BA29" s="6">
        <f>'q-ValProd_crop'!BA29</f>
        <v>116468</v>
      </c>
      <c r="BB29" s="6">
        <f>'q-ValProd_crop'!BB29</f>
        <v>116921</v>
      </c>
      <c r="BC29" s="6">
        <f>'q-ValProd_crop'!BC29</f>
        <v>111167</v>
      </c>
    </row>
    <row r="30" s="55" customFormat="1" spans="1:55">
      <c r="A30" s="6">
        <f>'q-ValProd_crop'!A30</f>
        <v>1</v>
      </c>
      <c r="B30" s="6" t="str">
        <f>'q-ValProd_crop'!B30</f>
        <v>Niger</v>
      </c>
      <c r="C30" s="6">
        <f>'q-ValProd_crop'!C30</f>
        <v>158</v>
      </c>
      <c r="D30" s="6" t="str">
        <f>'q-ValProd_crop'!D30</f>
        <v>Niger</v>
      </c>
      <c r="E30" s="6">
        <f>'q-ValProd_crop'!E30</f>
        <v>152</v>
      </c>
      <c r="F30" s="6" t="str">
        <f>'q-ValProd_crop'!F30</f>
        <v>Gross Production Value Crops (constant 2004-2006 1000 I$)</v>
      </c>
      <c r="G30" s="6">
        <f>'q-ValProd_crop'!G30</f>
        <v>328773</v>
      </c>
      <c r="H30" s="6">
        <f>'q-ValProd_crop'!H30</f>
        <v>392903</v>
      </c>
      <c r="I30" s="6">
        <f>'q-ValProd_crop'!I30</f>
        <v>413838</v>
      </c>
      <c r="J30" s="6">
        <f>'q-ValProd_crop'!J30</f>
        <v>406136</v>
      </c>
      <c r="K30" s="6">
        <f>'q-ValProd_crop'!K30</f>
        <v>403942</v>
      </c>
      <c r="L30" s="6">
        <f>'q-ValProd_crop'!L30</f>
        <v>432404</v>
      </c>
      <c r="M30" s="6">
        <f>'q-ValProd_crop'!M30</f>
        <v>479544</v>
      </c>
      <c r="N30" s="6">
        <f>'q-ValProd_crop'!N30</f>
        <v>385498</v>
      </c>
      <c r="O30" s="6">
        <f>'q-ValProd_crop'!O30</f>
        <v>454326</v>
      </c>
      <c r="P30" s="6">
        <f>'q-ValProd_crop'!P30</f>
        <v>393965</v>
      </c>
      <c r="Q30" s="6">
        <f>'q-ValProd_crop'!Q30</f>
        <v>430586</v>
      </c>
      <c r="R30" s="6">
        <f>'q-ValProd_crop'!R30</f>
        <v>420897</v>
      </c>
      <c r="S30" s="6">
        <f>'q-ValProd_crop'!S30</f>
        <v>267306</v>
      </c>
      <c r="T30" s="6">
        <f>'q-ValProd_crop'!T30</f>
        <v>366121</v>
      </c>
      <c r="U30" s="6">
        <f>'q-ValProd_crop'!U30</f>
        <v>322472</v>
      </c>
      <c r="V30" s="6">
        <f>'q-ValProd_crop'!V30</f>
        <v>424347</v>
      </c>
      <c r="W30" s="6">
        <f>'q-ValProd_crop'!W30</f>
        <v>444447</v>
      </c>
      <c r="X30" s="6">
        <f>'q-ValProd_crop'!X30</f>
        <v>481948</v>
      </c>
      <c r="Y30" s="6">
        <f>'q-ValProd_crop'!Y30</f>
        <v>517998</v>
      </c>
      <c r="Z30" s="6">
        <f>'q-ValProd_crop'!Z30</f>
        <v>537363</v>
      </c>
      <c r="AA30" s="6">
        <f>'q-ValProd_crop'!AA30</f>
        <v>518761</v>
      </c>
      <c r="AB30" s="6">
        <f>'q-ValProd_crop'!AB30</f>
        <v>514070</v>
      </c>
      <c r="AC30" s="6">
        <f>'q-ValProd_crop'!AC30</f>
        <v>508811</v>
      </c>
      <c r="AD30" s="6">
        <f>'q-ValProd_crop'!AD30</f>
        <v>349384</v>
      </c>
      <c r="AE30" s="6">
        <f>'q-ValProd_crop'!AE30</f>
        <v>471596</v>
      </c>
      <c r="AF30" s="6">
        <f>'q-ValProd_crop'!AF30</f>
        <v>537555</v>
      </c>
      <c r="AG30" s="6">
        <f>'q-ValProd_crop'!AG30</f>
        <v>435367</v>
      </c>
      <c r="AH30" s="6">
        <f>'q-ValProd_crop'!AH30</f>
        <v>628119</v>
      </c>
      <c r="AI30" s="6">
        <f>'q-ValProd_crop'!AI30</f>
        <v>562495</v>
      </c>
      <c r="AJ30" s="6">
        <f>'q-ValProd_crop'!AJ30</f>
        <v>611965</v>
      </c>
      <c r="AK30" s="6">
        <f>'q-ValProd_crop'!AK30</f>
        <v>695131</v>
      </c>
      <c r="AL30" s="6">
        <f>'q-ValProd_crop'!AL30</f>
        <v>708537</v>
      </c>
      <c r="AM30" s="6">
        <f>'q-ValProd_crop'!AM30</f>
        <v>573707</v>
      </c>
      <c r="AN30" s="6">
        <f>'q-ValProd_crop'!AN30</f>
        <v>786269</v>
      </c>
      <c r="AO30" s="6">
        <f>'q-ValProd_crop'!AO30</f>
        <v>652519</v>
      </c>
      <c r="AP30" s="6">
        <f>'q-ValProd_crop'!AP30</f>
        <v>781082</v>
      </c>
      <c r="AQ30" s="6">
        <f>'q-ValProd_crop'!AQ30</f>
        <v>613477</v>
      </c>
      <c r="AR30" s="6">
        <f>'q-ValProd_crop'!AR30</f>
        <v>1068178</v>
      </c>
      <c r="AS30" s="6">
        <f>'q-ValProd_crop'!AS30</f>
        <v>917396</v>
      </c>
      <c r="AT30" s="6">
        <f>'q-ValProd_crop'!AT30</f>
        <v>826755</v>
      </c>
      <c r="AU30" s="6">
        <f>'q-ValProd_crop'!AU30</f>
        <v>1049294</v>
      </c>
      <c r="AV30" s="6">
        <f>'q-ValProd_crop'!AV30</f>
        <v>1187006</v>
      </c>
      <c r="AW30" s="6">
        <f>'q-ValProd_crop'!AW30</f>
        <v>1253664</v>
      </c>
      <c r="AX30" s="6">
        <f>'q-ValProd_crop'!AX30</f>
        <v>1002762</v>
      </c>
      <c r="AY30" s="6">
        <f>'q-ValProd_crop'!AY30</f>
        <v>1259795</v>
      </c>
      <c r="AZ30" s="6">
        <f>'q-ValProd_crop'!AZ30</f>
        <v>1394717</v>
      </c>
      <c r="BA30" s="6">
        <f>'q-ValProd_crop'!BA30</f>
        <v>1509685</v>
      </c>
      <c r="BB30" s="6">
        <f>'q-ValProd_crop'!BB30</f>
        <v>1921269</v>
      </c>
      <c r="BC30" s="6">
        <f>'q-ValProd_crop'!BC30</f>
        <v>1674437</v>
      </c>
    </row>
    <row r="31" s="55" customFormat="1" spans="1:55">
      <c r="A31" s="6">
        <f>'q-ValProd_crop'!A31</f>
        <v>1</v>
      </c>
      <c r="B31" s="6" t="str">
        <f>'q-ValProd_crop'!B31</f>
        <v>Nigeria</v>
      </c>
      <c r="C31" s="6">
        <f>'q-ValProd_crop'!C31</f>
        <v>159</v>
      </c>
      <c r="D31" s="6" t="str">
        <f>'q-ValProd_crop'!D31</f>
        <v>Nigeria</v>
      </c>
      <c r="E31" s="6">
        <f>'q-ValProd_crop'!E31</f>
        <v>152</v>
      </c>
      <c r="F31" s="6" t="str">
        <f>'q-ValProd_crop'!F31</f>
        <v>Gross Production Value Crops (constant 2004-2006 1000 I$)</v>
      </c>
      <c r="G31" s="6">
        <f>'q-ValProd_crop'!G31</f>
        <v>7083789</v>
      </c>
      <c r="H31" s="6">
        <f>'q-ValProd_crop'!H31</f>
        <v>7444823</v>
      </c>
      <c r="I31" s="6">
        <f>'q-ValProd_crop'!I31</f>
        <v>7852749</v>
      </c>
      <c r="J31" s="6">
        <f>'q-ValProd_crop'!J31</f>
        <v>8086820</v>
      </c>
      <c r="K31" s="6">
        <f>'q-ValProd_crop'!K31</f>
        <v>8465144</v>
      </c>
      <c r="L31" s="6">
        <f>'q-ValProd_crop'!L31</f>
        <v>8254892</v>
      </c>
      <c r="M31" s="6">
        <f>'q-ValProd_crop'!M31</f>
        <v>8581639</v>
      </c>
      <c r="N31" s="6">
        <f>'q-ValProd_crop'!N31</f>
        <v>8757182</v>
      </c>
      <c r="O31" s="6">
        <f>'q-ValProd_crop'!O31</f>
        <v>9737955</v>
      </c>
      <c r="P31" s="6">
        <f>'q-ValProd_crop'!P31</f>
        <v>10693410</v>
      </c>
      <c r="Q31" s="6">
        <f>'q-ValProd_crop'!Q31</f>
        <v>9543226</v>
      </c>
      <c r="R31" s="6">
        <f>'q-ValProd_crop'!R31</f>
        <v>8325353</v>
      </c>
      <c r="S31" s="6">
        <f>'q-ValProd_crop'!S31</f>
        <v>8602601</v>
      </c>
      <c r="T31" s="6">
        <f>'q-ValProd_crop'!T31</f>
        <v>9481277</v>
      </c>
      <c r="U31" s="6">
        <f>'q-ValProd_crop'!U31</f>
        <v>9168312</v>
      </c>
      <c r="V31" s="6">
        <f>'q-ValProd_crop'!V31</f>
        <v>8369878</v>
      </c>
      <c r="W31" s="6">
        <f>'q-ValProd_crop'!W31</f>
        <v>8279017</v>
      </c>
      <c r="X31" s="6">
        <f>'q-ValProd_crop'!X31</f>
        <v>7985353</v>
      </c>
      <c r="Y31" s="6">
        <f>'q-ValProd_crop'!Y31</f>
        <v>8094305</v>
      </c>
      <c r="Z31" s="6">
        <f>'q-ValProd_crop'!Z31</f>
        <v>8302866</v>
      </c>
      <c r="AA31" s="6">
        <f>'q-ValProd_crop'!AA31</f>
        <v>8369311</v>
      </c>
      <c r="AB31" s="6">
        <f>'q-ValProd_crop'!AB31</f>
        <v>8527204</v>
      </c>
      <c r="AC31" s="6">
        <f>'q-ValProd_crop'!AC31</f>
        <v>8540886</v>
      </c>
      <c r="AD31" s="6">
        <f>'q-ValProd_crop'!AD31</f>
        <v>8989486</v>
      </c>
      <c r="AE31" s="6">
        <f>'q-ValProd_crop'!AE31</f>
        <v>9550442</v>
      </c>
      <c r="AF31" s="6">
        <f>'q-ValProd_crop'!AF31</f>
        <v>10421773</v>
      </c>
      <c r="AG31" s="6">
        <f>'q-ValProd_crop'!AG31</f>
        <v>10664150</v>
      </c>
      <c r="AH31" s="6">
        <f>'q-ValProd_crop'!AH31</f>
        <v>12647874</v>
      </c>
      <c r="AI31" s="6">
        <f>'q-ValProd_crop'!AI31</f>
        <v>14047478</v>
      </c>
      <c r="AJ31" s="6">
        <f>'q-ValProd_crop'!AJ31</f>
        <v>15103254</v>
      </c>
      <c r="AK31" s="6">
        <f>'q-ValProd_crop'!AK31</f>
        <v>17403299</v>
      </c>
      <c r="AL31" s="6">
        <f>'q-ValProd_crop'!AL31</f>
        <v>18868400</v>
      </c>
      <c r="AM31" s="6">
        <f>'q-ValProd_crop'!AM31</f>
        <v>19929597</v>
      </c>
      <c r="AN31" s="6">
        <f>'q-ValProd_crop'!AN31</f>
        <v>20481908</v>
      </c>
      <c r="AO31" s="6">
        <f>'q-ValProd_crop'!AO31</f>
        <v>21105169</v>
      </c>
      <c r="AP31" s="6">
        <f>'q-ValProd_crop'!AP31</f>
        <v>21995576</v>
      </c>
      <c r="AQ31" s="6">
        <f>'q-ValProd_crop'!AQ31</f>
        <v>22884084</v>
      </c>
      <c r="AR31" s="6">
        <f>'q-ValProd_crop'!AR31</f>
        <v>24076306</v>
      </c>
      <c r="AS31" s="6">
        <f>'q-ValProd_crop'!AS31</f>
        <v>25067805</v>
      </c>
      <c r="AT31" s="6">
        <f>'q-ValProd_crop'!AT31</f>
        <v>25275789</v>
      </c>
      <c r="AU31" s="6">
        <f>'q-ValProd_crop'!AU31</f>
        <v>25115548</v>
      </c>
      <c r="AV31" s="6">
        <f>'q-ValProd_crop'!AV31</f>
        <v>26359355</v>
      </c>
      <c r="AW31" s="6">
        <f>'q-ValProd_crop'!AW31</f>
        <v>28035376</v>
      </c>
      <c r="AX31" s="6">
        <f>'q-ValProd_crop'!AX31</f>
        <v>29963106</v>
      </c>
      <c r="AY31" s="6">
        <f>'q-ValProd_crop'!AY31</f>
        <v>31350814</v>
      </c>
      <c r="AZ31" s="6">
        <f>'q-ValProd_crop'!AZ31</f>
        <v>33092425</v>
      </c>
      <c r="BA31" s="6">
        <f>'q-ValProd_crop'!BA31</f>
        <v>30316567</v>
      </c>
      <c r="BB31" s="6">
        <f>'q-ValProd_crop'!BB31</f>
        <v>32598997</v>
      </c>
      <c r="BC31" s="6">
        <f>'q-ValProd_crop'!BC31</f>
        <v>27790285</v>
      </c>
    </row>
    <row r="32" s="56" customFormat="1" spans="1:55">
      <c r="A32" s="6">
        <f>'q-ValProd_crop'!A32</f>
        <v>1</v>
      </c>
      <c r="B32" s="6" t="str">
        <f>'q-ValProd_crop'!B32</f>
        <v>Guinea-Bissau</v>
      </c>
      <c r="C32" s="6">
        <f>'q-ValProd_crop'!C32</f>
        <v>175</v>
      </c>
      <c r="D32" s="6" t="str">
        <f>'q-ValProd_crop'!D32</f>
        <v>Guinea-Bissau</v>
      </c>
      <c r="E32" s="6">
        <f>'q-ValProd_crop'!E32</f>
        <v>152</v>
      </c>
      <c r="F32" s="6" t="str">
        <f>'q-ValProd_crop'!F32</f>
        <v>Gross Production Value Crops (constant 2004-2006 1000 I$)</v>
      </c>
      <c r="G32" s="6">
        <f>'q-ValProd_crop'!G32</f>
        <v>82795</v>
      </c>
      <c r="H32" s="6">
        <f>'q-ValProd_crop'!H32</f>
        <v>83253</v>
      </c>
      <c r="I32" s="6">
        <f>'q-ValProd_crop'!I32</f>
        <v>80740</v>
      </c>
      <c r="J32" s="6">
        <f>'q-ValProd_crop'!J32</f>
        <v>78005</v>
      </c>
      <c r="K32" s="6">
        <f>'q-ValProd_crop'!K32</f>
        <v>70461</v>
      </c>
      <c r="L32" s="6">
        <f>'q-ValProd_crop'!L32</f>
        <v>66202</v>
      </c>
      <c r="M32" s="6">
        <f>'q-ValProd_crop'!M32</f>
        <v>64724</v>
      </c>
      <c r="N32" s="6">
        <f>'q-ValProd_crop'!N32</f>
        <v>65182</v>
      </c>
      <c r="O32" s="6">
        <f>'q-ValProd_crop'!O32</f>
        <v>61594</v>
      </c>
      <c r="P32" s="6">
        <f>'q-ValProd_crop'!P32</f>
        <v>62660</v>
      </c>
      <c r="Q32" s="6">
        <f>'q-ValProd_crop'!Q32</f>
        <v>56180</v>
      </c>
      <c r="R32" s="6">
        <f>'q-ValProd_crop'!R32</f>
        <v>60442</v>
      </c>
      <c r="S32" s="6">
        <f>'q-ValProd_crop'!S32</f>
        <v>58268</v>
      </c>
      <c r="T32" s="6">
        <f>'q-ValProd_crop'!T32</f>
        <v>61176</v>
      </c>
      <c r="U32" s="6">
        <f>'q-ValProd_crop'!U32</f>
        <v>70949</v>
      </c>
      <c r="V32" s="6">
        <f>'q-ValProd_crop'!V32</f>
        <v>79826</v>
      </c>
      <c r="W32" s="6">
        <f>'q-ValProd_crop'!W32</f>
        <v>73388</v>
      </c>
      <c r="X32" s="6">
        <f>'q-ValProd_crop'!X32</f>
        <v>68730</v>
      </c>
      <c r="Y32" s="6">
        <f>'q-ValProd_crop'!Y32</f>
        <v>71663</v>
      </c>
      <c r="Z32" s="6">
        <f>'q-ValProd_crop'!Z32</f>
        <v>74303</v>
      </c>
      <c r="AA32" s="6">
        <f>'q-ValProd_crop'!AA32</f>
        <v>83096</v>
      </c>
      <c r="AB32" s="6">
        <f>'q-ValProd_crop'!AB32</f>
        <v>93761</v>
      </c>
      <c r="AC32" s="6">
        <f>'q-ValProd_crop'!AC32</f>
        <v>83332</v>
      </c>
      <c r="AD32" s="6">
        <f>'q-ValProd_crop'!AD32</f>
        <v>100079</v>
      </c>
      <c r="AE32" s="6">
        <f>'q-ValProd_crop'!AE32</f>
        <v>99318</v>
      </c>
      <c r="AF32" s="6">
        <f>'q-ValProd_crop'!AF32</f>
        <v>107315</v>
      </c>
      <c r="AG32" s="6">
        <f>'q-ValProd_crop'!AG32</f>
        <v>105305</v>
      </c>
      <c r="AH32" s="6">
        <f>'q-ValProd_crop'!AH32</f>
        <v>102413</v>
      </c>
      <c r="AI32" s="6">
        <f>'q-ValProd_crop'!AI32</f>
        <v>113885</v>
      </c>
      <c r="AJ32" s="6">
        <f>'q-ValProd_crop'!AJ32</f>
        <v>119087</v>
      </c>
      <c r="AK32" s="6">
        <f>'q-ValProd_crop'!AK32</f>
        <v>113237</v>
      </c>
      <c r="AL32" s="6">
        <f>'q-ValProd_crop'!AL32</f>
        <v>119912</v>
      </c>
      <c r="AM32" s="6">
        <f>'q-ValProd_crop'!AM32</f>
        <v>127111</v>
      </c>
      <c r="AN32" s="6">
        <f>'q-ValProd_crop'!AN32</f>
        <v>123293</v>
      </c>
      <c r="AO32" s="6">
        <f>'q-ValProd_crop'!AO32</f>
        <v>129792</v>
      </c>
      <c r="AP32" s="6">
        <f>'q-ValProd_crop'!AP32</f>
        <v>133974</v>
      </c>
      <c r="AQ32" s="6">
        <f>'q-ValProd_crop'!AQ32</f>
        <v>145433</v>
      </c>
      <c r="AR32" s="6">
        <f>'q-ValProd_crop'!AR32</f>
        <v>151673</v>
      </c>
      <c r="AS32" s="6">
        <f>'q-ValProd_crop'!AS32</f>
        <v>161733</v>
      </c>
      <c r="AT32" s="6">
        <f>'q-ValProd_crop'!AT32</f>
        <v>169545</v>
      </c>
      <c r="AU32" s="6">
        <f>'q-ValProd_crop'!AU32</f>
        <v>175475</v>
      </c>
      <c r="AV32" s="6">
        <f>'q-ValProd_crop'!AV32</f>
        <v>176748</v>
      </c>
      <c r="AW32" s="6">
        <f>'q-ValProd_crop'!AW32</f>
        <v>173610</v>
      </c>
      <c r="AX32" s="6">
        <f>'q-ValProd_crop'!AX32</f>
        <v>190527</v>
      </c>
      <c r="AY32" s="6">
        <f>'q-ValProd_crop'!AY32</f>
        <v>195122</v>
      </c>
      <c r="AZ32" s="6">
        <f>'q-ValProd_crop'!AZ32</f>
        <v>204060</v>
      </c>
      <c r="BA32" s="6">
        <f>'q-ValProd_crop'!BA32</f>
        <v>202532</v>
      </c>
      <c r="BB32" s="6">
        <f>'q-ValProd_crop'!BB32</f>
        <v>200312</v>
      </c>
      <c r="BC32" s="6">
        <f>'q-ValProd_crop'!BC32</f>
        <v>185811</v>
      </c>
    </row>
    <row r="33" s="55" customFormat="1" spans="1:55">
      <c r="A33" s="6">
        <f>'q-ValProd_crop'!A33</f>
        <v>2</v>
      </c>
      <c r="B33" s="6" t="str">
        <f>'q-ValProd_crop'!B33</f>
        <v>Eritrea</v>
      </c>
      <c r="C33" s="6">
        <f>'q-ValProd_crop'!C33</f>
        <v>178</v>
      </c>
      <c r="D33" s="6" t="str">
        <f>'q-ValProd_crop'!D33</f>
        <v>Eritrea</v>
      </c>
      <c r="E33" s="6">
        <f>'q-ValProd_crop'!E33</f>
        <v>152</v>
      </c>
      <c r="F33" s="6" t="str">
        <f>'q-ValProd_crop'!F33</f>
        <v>Gross Production Value Crops (constant 2004-2006 1000 I$)</v>
      </c>
      <c r="G33" s="6">
        <f>'q-ValProd_crop'!G33</f>
        <v>0</v>
      </c>
      <c r="H33" s="6">
        <f>'q-ValProd_crop'!H33</f>
        <v>0</v>
      </c>
      <c r="I33" s="6">
        <f>'q-ValProd_crop'!I33</f>
        <v>0</v>
      </c>
      <c r="J33" s="6">
        <f>'q-ValProd_crop'!J33</f>
        <v>0</v>
      </c>
      <c r="K33" s="6">
        <f>'q-ValProd_crop'!K33</f>
        <v>0</v>
      </c>
      <c r="L33" s="6">
        <f>'q-ValProd_crop'!L33</f>
        <v>0</v>
      </c>
      <c r="M33" s="6">
        <f>'q-ValProd_crop'!M33</f>
        <v>0</v>
      </c>
      <c r="N33" s="6">
        <f>'q-ValProd_crop'!N33</f>
        <v>0</v>
      </c>
      <c r="O33" s="6">
        <f>'q-ValProd_crop'!O33</f>
        <v>0</v>
      </c>
      <c r="P33" s="6">
        <f>'q-ValProd_crop'!P33</f>
        <v>0</v>
      </c>
      <c r="Q33" s="6">
        <f>'q-ValProd_crop'!Q33</f>
        <v>0</v>
      </c>
      <c r="R33" s="6">
        <f>'q-ValProd_crop'!R33</f>
        <v>0</v>
      </c>
      <c r="S33" s="6">
        <f>'q-ValProd_crop'!S33</f>
        <v>0</v>
      </c>
      <c r="T33" s="6">
        <f>'q-ValProd_crop'!T33</f>
        <v>0</v>
      </c>
      <c r="U33" s="6">
        <f>'q-ValProd_crop'!U33</f>
        <v>0</v>
      </c>
      <c r="V33" s="6">
        <f>'q-ValProd_crop'!V33</f>
        <v>0</v>
      </c>
      <c r="W33" s="6">
        <f>'q-ValProd_crop'!W33</f>
        <v>0</v>
      </c>
      <c r="X33" s="6">
        <f>'q-ValProd_crop'!X33</f>
        <v>0</v>
      </c>
      <c r="Y33" s="6">
        <f>'q-ValProd_crop'!Y33</f>
        <v>0</v>
      </c>
      <c r="Z33" s="6">
        <f>'q-ValProd_crop'!Z33</f>
        <v>0</v>
      </c>
      <c r="AA33" s="6">
        <f>'q-ValProd_crop'!AA33</f>
        <v>0</v>
      </c>
      <c r="AB33" s="6">
        <f>'q-ValProd_crop'!AB33</f>
        <v>0</v>
      </c>
      <c r="AC33" s="6">
        <f>'q-ValProd_crop'!AC33</f>
        <v>0</v>
      </c>
      <c r="AD33" s="6">
        <f>'q-ValProd_crop'!AD33</f>
        <v>0</v>
      </c>
      <c r="AE33" s="6">
        <f>'q-ValProd_crop'!AE33</f>
        <v>0</v>
      </c>
      <c r="AF33" s="6">
        <f>'q-ValProd_crop'!AF33</f>
        <v>0</v>
      </c>
      <c r="AG33" s="6">
        <f>'q-ValProd_crop'!AG33</f>
        <v>0</v>
      </c>
      <c r="AH33" s="6">
        <f>'q-ValProd_crop'!AH33</f>
        <v>0</v>
      </c>
      <c r="AI33" s="6">
        <f>'q-ValProd_crop'!AI33</f>
        <v>0</v>
      </c>
      <c r="AJ33" s="6">
        <f>'q-ValProd_crop'!AJ33</f>
        <v>0</v>
      </c>
      <c r="AK33" s="6">
        <f>'q-ValProd_crop'!AK33</f>
        <v>0</v>
      </c>
      <c r="AL33" s="6">
        <f>'q-ValProd_crop'!AL33</f>
        <v>0</v>
      </c>
      <c r="AM33" s="6">
        <f>'q-ValProd_crop'!AM33</f>
        <v>63084</v>
      </c>
      <c r="AN33" s="6">
        <f>'q-ValProd_crop'!AN33</f>
        <v>102377</v>
      </c>
      <c r="AO33" s="6">
        <f>'q-ValProd_crop'!AO33</f>
        <v>87501</v>
      </c>
      <c r="AP33" s="6">
        <f>'q-ValProd_crop'!AP33</f>
        <v>71280</v>
      </c>
      <c r="AQ33" s="6">
        <f>'q-ValProd_crop'!AQ33</f>
        <v>72504</v>
      </c>
      <c r="AR33" s="6">
        <f>'q-ValProd_crop'!AR33</f>
        <v>137885</v>
      </c>
      <c r="AS33" s="6">
        <f>'q-ValProd_crop'!AS33</f>
        <v>111212</v>
      </c>
      <c r="AT33" s="6">
        <f>'q-ValProd_crop'!AT33</f>
        <v>71732</v>
      </c>
      <c r="AU33" s="6">
        <f>'q-ValProd_crop'!AU33</f>
        <v>91182</v>
      </c>
      <c r="AV33" s="6">
        <f>'q-ValProd_crop'!AV33</f>
        <v>56453</v>
      </c>
      <c r="AW33" s="6">
        <f>'q-ValProd_crop'!AW33</f>
        <v>70635</v>
      </c>
      <c r="AX33" s="6">
        <f>'q-ValProd_crop'!AX33</f>
        <v>71188</v>
      </c>
      <c r="AY33" s="6">
        <f>'q-ValProd_crop'!AY33</f>
        <v>113492</v>
      </c>
      <c r="AZ33" s="6">
        <f>'q-ValProd_crop'!AZ33</f>
        <v>114048</v>
      </c>
      <c r="BA33" s="6">
        <f>'q-ValProd_crop'!BA33</f>
        <v>125412</v>
      </c>
      <c r="BB33" s="6">
        <f>'q-ValProd_crop'!BB33</f>
        <v>58343</v>
      </c>
      <c r="BC33" s="6">
        <f>'q-ValProd_crop'!BC33</f>
        <v>84439</v>
      </c>
    </row>
    <row r="34" s="6" customFormat="1" spans="1:55">
      <c r="A34" s="6">
        <f>'q-ValProd_crop'!A34</f>
        <v>3</v>
      </c>
      <c r="B34" s="6" t="str">
        <f>'q-ValProd_crop'!B34</f>
        <v>Zimbabwe</v>
      </c>
      <c r="C34" s="6">
        <f>'q-ValProd_crop'!C34</f>
        <v>181</v>
      </c>
      <c r="D34" s="6" t="str">
        <f>'q-ValProd_crop'!D34</f>
        <v>Zimbabwe</v>
      </c>
      <c r="E34" s="6">
        <f>'q-ValProd_crop'!E34</f>
        <v>152</v>
      </c>
      <c r="F34" s="6" t="str">
        <f>'q-ValProd_crop'!F34</f>
        <v>Gross Production Value Crops (constant 2004-2006 1000 I$)</v>
      </c>
      <c r="G34" s="6">
        <f>'q-ValProd_crop'!G34</f>
        <v>445082</v>
      </c>
      <c r="H34" s="6">
        <f>'q-ValProd_crop'!H34</f>
        <v>482946</v>
      </c>
      <c r="I34" s="6">
        <f>'q-ValProd_crop'!I34</f>
        <v>428602</v>
      </c>
      <c r="J34" s="6">
        <f>'q-ValProd_crop'!J34</f>
        <v>540413</v>
      </c>
      <c r="K34" s="6">
        <f>'q-ValProd_crop'!K34</f>
        <v>497178</v>
      </c>
      <c r="L34" s="6">
        <f>'q-ValProd_crop'!L34</f>
        <v>553684</v>
      </c>
      <c r="M34" s="6">
        <f>'q-ValProd_crop'!M34</f>
        <v>613197</v>
      </c>
      <c r="N34" s="6">
        <f>'q-ValProd_crop'!N34</f>
        <v>460906</v>
      </c>
      <c r="O34" s="6">
        <f>'q-ValProd_crop'!O34</f>
        <v>746245</v>
      </c>
      <c r="P34" s="6">
        <f>'q-ValProd_crop'!P34</f>
        <v>556187</v>
      </c>
      <c r="Q34" s="6">
        <f>'q-ValProd_crop'!Q34</f>
        <v>735145</v>
      </c>
      <c r="R34" s="6">
        <f>'q-ValProd_crop'!R34</f>
        <v>830651</v>
      </c>
      <c r="S34" s="6">
        <f>'q-ValProd_crop'!S34</f>
        <v>584172</v>
      </c>
      <c r="T34" s="6">
        <f>'q-ValProd_crop'!T34</f>
        <v>881220</v>
      </c>
      <c r="U34" s="6">
        <f>'q-ValProd_crop'!U34</f>
        <v>820933</v>
      </c>
      <c r="V34" s="6">
        <f>'q-ValProd_crop'!V34</f>
        <v>884157</v>
      </c>
      <c r="W34" s="6">
        <f>'q-ValProd_crop'!W34</f>
        <v>813510</v>
      </c>
      <c r="X34" s="6">
        <f>'q-ValProd_crop'!X34</f>
        <v>822505</v>
      </c>
      <c r="Y34" s="6">
        <f>'q-ValProd_crop'!Y34</f>
        <v>762613</v>
      </c>
      <c r="Z34" s="6">
        <f>'q-ValProd_crop'!Z34</f>
        <v>848655</v>
      </c>
      <c r="AA34" s="6">
        <f>'q-ValProd_crop'!AA34</f>
        <v>1005190</v>
      </c>
      <c r="AB34" s="6">
        <f>'q-ValProd_crop'!AB34</f>
        <v>874698</v>
      </c>
      <c r="AC34" s="6">
        <f>'q-ValProd_crop'!AC34</f>
        <v>713524</v>
      </c>
      <c r="AD34" s="6">
        <f>'q-ValProd_crop'!AD34</f>
        <v>873347</v>
      </c>
      <c r="AE34" s="6">
        <f>'q-ValProd_crop'!AE34</f>
        <v>1191269</v>
      </c>
      <c r="AF34" s="6">
        <f>'q-ValProd_crop'!AF34</f>
        <v>1149235</v>
      </c>
      <c r="AG34" s="6">
        <f>'q-ValProd_crop'!AG34</f>
        <v>914169</v>
      </c>
      <c r="AH34" s="6">
        <f>'q-ValProd_crop'!AH34</f>
        <v>1236744</v>
      </c>
      <c r="AI34" s="6">
        <f>'q-ValProd_crop'!AI34</f>
        <v>1143325</v>
      </c>
      <c r="AJ34" s="6">
        <f>'q-ValProd_crop'!AJ34</f>
        <v>1087633</v>
      </c>
      <c r="AK34" s="6">
        <f>'q-ValProd_crop'!AK34</f>
        <v>1102832</v>
      </c>
      <c r="AL34" s="6">
        <f>'q-ValProd_crop'!AL34</f>
        <v>630010</v>
      </c>
      <c r="AM34" s="6">
        <f>'q-ValProd_crop'!AM34</f>
        <v>1075857</v>
      </c>
      <c r="AN34" s="6">
        <f>'q-ValProd_crop'!AN34</f>
        <v>1185128</v>
      </c>
      <c r="AO34" s="6">
        <f>'q-ValProd_crop'!AO34</f>
        <v>870628</v>
      </c>
      <c r="AP34" s="6">
        <f>'q-ValProd_crop'!AP34</f>
        <v>1314402</v>
      </c>
      <c r="AQ34" s="6">
        <f>'q-ValProd_crop'!AQ34</f>
        <v>1385093</v>
      </c>
      <c r="AR34" s="6">
        <f>'q-ValProd_crop'!AR34</f>
        <v>1288013</v>
      </c>
      <c r="AS34" s="6">
        <f>'q-ValProd_crop'!AS34</f>
        <v>1236868</v>
      </c>
      <c r="AT34" s="6">
        <f>'q-ValProd_crop'!AT34</f>
        <v>1450908</v>
      </c>
      <c r="AU34" s="6">
        <f>'q-ValProd_crop'!AU34</f>
        <v>1305427</v>
      </c>
      <c r="AV34" s="6">
        <f>'q-ValProd_crop'!AV34</f>
        <v>998760</v>
      </c>
      <c r="AW34" s="6">
        <f>'q-ValProd_crop'!AW34</f>
        <v>995794</v>
      </c>
      <c r="AX34" s="6">
        <f>'q-ValProd_crop'!AX34</f>
        <v>1071312</v>
      </c>
      <c r="AY34" s="6">
        <f>'q-ValProd_crop'!AY34</f>
        <v>816405</v>
      </c>
      <c r="AZ34" s="6">
        <f>'q-ValProd_crop'!AZ34</f>
        <v>878988</v>
      </c>
      <c r="BA34" s="6">
        <f>'q-ValProd_crop'!BA34</f>
        <v>882502</v>
      </c>
      <c r="BB34" s="6">
        <f>'q-ValProd_crop'!BB34</f>
        <v>843940</v>
      </c>
      <c r="BC34" s="6">
        <f>'q-ValProd_crop'!BC34</f>
        <v>842098</v>
      </c>
    </row>
    <row r="35" spans="1:55">
      <c r="A35" s="6">
        <f>'q-ValProd_crop'!A35</f>
        <v>2</v>
      </c>
      <c r="B35" s="6" t="str">
        <f>'q-ValProd_crop'!B35</f>
        <v>Réunion</v>
      </c>
      <c r="C35" s="6">
        <f>'q-ValProd_crop'!C35</f>
        <v>182</v>
      </c>
      <c r="D35" s="6" t="str">
        <f>'q-ValProd_crop'!D35</f>
        <v>Réunion</v>
      </c>
      <c r="E35" s="6">
        <f>'q-ValProd_crop'!E35</f>
        <v>152</v>
      </c>
      <c r="F35" s="6" t="str">
        <f>'q-ValProd_crop'!F35</f>
        <v>Gross Production Value Crops (constant 2004-2006 1000 I$)</v>
      </c>
      <c r="G35" s="6">
        <f>'q-ValProd_crop'!G35</f>
        <v>89630</v>
      </c>
      <c r="H35" s="6">
        <f>'q-ValProd_crop'!H35</f>
        <v>66997</v>
      </c>
      <c r="I35" s="6">
        <f>'q-ValProd_crop'!I35</f>
        <v>74557</v>
      </c>
      <c r="J35" s="6">
        <f>'q-ValProd_crop'!J35</f>
        <v>69574</v>
      </c>
      <c r="K35" s="6">
        <f>'q-ValProd_crop'!K35</f>
        <v>85361</v>
      </c>
      <c r="L35" s="6">
        <f>'q-ValProd_crop'!L35</f>
        <v>77761</v>
      </c>
      <c r="M35" s="6">
        <f>'q-ValProd_crop'!M35</f>
        <v>82301</v>
      </c>
      <c r="N35" s="6">
        <f>'q-ValProd_crop'!N35</f>
        <v>85287</v>
      </c>
      <c r="O35" s="6">
        <f>'q-ValProd_crop'!O35</f>
        <v>91289</v>
      </c>
      <c r="P35" s="6">
        <f>'q-ValProd_crop'!P35</f>
        <v>74814</v>
      </c>
      <c r="Q35" s="6">
        <f>'q-ValProd_crop'!Q35</f>
        <v>67832</v>
      </c>
      <c r="R35" s="6">
        <f>'q-ValProd_crop'!R35</f>
        <v>84023</v>
      </c>
      <c r="S35" s="6">
        <f>'q-ValProd_crop'!S35</f>
        <v>84463</v>
      </c>
      <c r="T35" s="6">
        <f>'q-ValProd_crop'!T35</f>
        <v>81388</v>
      </c>
      <c r="U35" s="6">
        <f>'q-ValProd_crop'!U35</f>
        <v>80572</v>
      </c>
      <c r="V35" s="6">
        <f>'q-ValProd_crop'!V35</f>
        <v>88489</v>
      </c>
      <c r="W35" s="6">
        <f>'q-ValProd_crop'!W35</f>
        <v>90351</v>
      </c>
      <c r="X35" s="6">
        <f>'q-ValProd_crop'!X35</f>
        <v>97010</v>
      </c>
      <c r="Y35" s="6">
        <f>'q-ValProd_crop'!Y35</f>
        <v>97011</v>
      </c>
      <c r="Z35" s="6">
        <f>'q-ValProd_crop'!Z35</f>
        <v>88323</v>
      </c>
      <c r="AA35" s="6">
        <f>'q-ValProd_crop'!AA35</f>
        <v>94462</v>
      </c>
      <c r="AB35" s="6">
        <f>'q-ValProd_crop'!AB35</f>
        <v>99697</v>
      </c>
      <c r="AC35" s="6">
        <f>'q-ValProd_crop'!AC35</f>
        <v>86214</v>
      </c>
      <c r="AD35" s="6">
        <f>'q-ValProd_crop'!AD35</f>
        <v>92812</v>
      </c>
      <c r="AE35" s="6">
        <f>'q-ValProd_crop'!AE35</f>
        <v>90288</v>
      </c>
      <c r="AF35" s="6">
        <f>'q-ValProd_crop'!AF35</f>
        <v>94510</v>
      </c>
      <c r="AG35" s="6">
        <f>'q-ValProd_crop'!AG35</f>
        <v>102473</v>
      </c>
      <c r="AH35" s="6">
        <f>'q-ValProd_crop'!AH35</f>
        <v>107647</v>
      </c>
      <c r="AI35" s="6">
        <f>'q-ValProd_crop'!AI35</f>
        <v>88421</v>
      </c>
      <c r="AJ35" s="6">
        <f>'q-ValProd_crop'!AJ35</f>
        <v>94735</v>
      </c>
      <c r="AK35" s="6">
        <f>'q-ValProd_crop'!AK35</f>
        <v>105753</v>
      </c>
      <c r="AL35" s="6">
        <f>'q-ValProd_crop'!AL35</f>
        <v>105881</v>
      </c>
      <c r="AM35" s="6">
        <f>'q-ValProd_crop'!AM35</f>
        <v>93379</v>
      </c>
      <c r="AN35" s="6">
        <f>'q-ValProd_crop'!AN35</f>
        <v>94697</v>
      </c>
      <c r="AO35" s="6">
        <f>'q-ValProd_crop'!AO35</f>
        <v>95706</v>
      </c>
      <c r="AP35" s="6">
        <f>'q-ValProd_crop'!AP35</f>
        <v>97394</v>
      </c>
      <c r="AQ35" s="6">
        <f>'q-ValProd_crop'!AQ35</f>
        <v>102759</v>
      </c>
      <c r="AR35" s="6">
        <f>'q-ValProd_crop'!AR35</f>
        <v>93661</v>
      </c>
      <c r="AS35" s="6">
        <f>'q-ValProd_crop'!AS35</f>
        <v>101802</v>
      </c>
      <c r="AT35" s="6">
        <f>'q-ValProd_crop'!AT35</f>
        <v>99727</v>
      </c>
      <c r="AU35" s="6">
        <f>'q-ValProd_crop'!AU35</f>
        <v>99046</v>
      </c>
      <c r="AV35" s="6">
        <f>'q-ValProd_crop'!AV35</f>
        <v>91994</v>
      </c>
      <c r="AW35" s="6">
        <f>'q-ValProd_crop'!AW35</f>
        <v>100769</v>
      </c>
      <c r="AX35" s="6">
        <f>'q-ValProd_crop'!AX35</f>
        <v>106504</v>
      </c>
      <c r="AY35" s="6">
        <f>'q-ValProd_crop'!AY35</f>
        <v>101242</v>
      </c>
      <c r="AZ35" s="6">
        <f>'q-ValProd_crop'!AZ35</f>
        <v>103608</v>
      </c>
      <c r="BA35" s="6">
        <f>'q-ValProd_crop'!BA35</f>
        <v>91731</v>
      </c>
      <c r="BB35" s="6">
        <f>'q-ValProd_crop'!BB35</f>
        <v>105054</v>
      </c>
      <c r="BC35" s="6">
        <f>'q-ValProd_crop'!BC35</f>
        <v>105443</v>
      </c>
    </row>
    <row r="36" s="4" customFormat="1" spans="1:55">
      <c r="A36" s="6">
        <f>'q-ValProd_crop'!A36</f>
        <v>2</v>
      </c>
      <c r="B36" s="6" t="str">
        <f>'q-ValProd_crop'!B36</f>
        <v>Rwanda</v>
      </c>
      <c r="C36" s="6">
        <f>'q-ValProd_crop'!C36</f>
        <v>184</v>
      </c>
      <c r="D36" s="6" t="str">
        <f>'q-ValProd_crop'!D36</f>
        <v>Rwanda</v>
      </c>
      <c r="E36" s="6">
        <f>'q-ValProd_crop'!E36</f>
        <v>152</v>
      </c>
      <c r="F36" s="6" t="str">
        <f>'q-ValProd_crop'!F36</f>
        <v>Gross Production Value Crops (constant 2004-2006 1000 I$)</v>
      </c>
      <c r="G36" s="6">
        <f>'q-ValProd_crop'!G36</f>
        <v>380854</v>
      </c>
      <c r="H36" s="6">
        <f>'q-ValProd_crop'!H36</f>
        <v>514997</v>
      </c>
      <c r="I36" s="6">
        <f>'q-ValProd_crop'!I36</f>
        <v>363133</v>
      </c>
      <c r="J36" s="6">
        <f>'q-ValProd_crop'!J36</f>
        <v>365097</v>
      </c>
      <c r="K36" s="6">
        <f>'q-ValProd_crop'!K36</f>
        <v>415558</v>
      </c>
      <c r="L36" s="6">
        <f>'q-ValProd_crop'!L36</f>
        <v>456340</v>
      </c>
      <c r="M36" s="6">
        <f>'q-ValProd_crop'!M36</f>
        <v>557533</v>
      </c>
      <c r="N36" s="6">
        <f>'q-ValProd_crop'!N36</f>
        <v>547936</v>
      </c>
      <c r="O36" s="6">
        <f>'q-ValProd_crop'!O36</f>
        <v>590350</v>
      </c>
      <c r="P36" s="6">
        <f>'q-ValProd_crop'!P36</f>
        <v>616835</v>
      </c>
      <c r="Q36" s="6">
        <f>'q-ValProd_crop'!Q36</f>
        <v>626580</v>
      </c>
      <c r="R36" s="6">
        <f>'q-ValProd_crop'!R36</f>
        <v>611293</v>
      </c>
      <c r="S36" s="6">
        <f>'q-ValProd_crop'!S36</f>
        <v>640398</v>
      </c>
      <c r="T36" s="6">
        <f>'q-ValProd_crop'!T36</f>
        <v>612693</v>
      </c>
      <c r="U36" s="6">
        <f>'q-ValProd_crop'!U36</f>
        <v>685803</v>
      </c>
      <c r="V36" s="6">
        <f>'q-ValProd_crop'!V36</f>
        <v>723593</v>
      </c>
      <c r="W36" s="6">
        <f>'q-ValProd_crop'!W36</f>
        <v>755559</v>
      </c>
      <c r="X36" s="6">
        <f>'q-ValProd_crop'!X36</f>
        <v>769995</v>
      </c>
      <c r="Y36" s="6">
        <f>'q-ValProd_crop'!Y36</f>
        <v>836706</v>
      </c>
      <c r="Z36" s="6">
        <f>'q-ValProd_crop'!Z36</f>
        <v>834660</v>
      </c>
      <c r="AA36" s="6">
        <f>'q-ValProd_crop'!AA36</f>
        <v>919939</v>
      </c>
      <c r="AB36" s="6">
        <f>'q-ValProd_crop'!AB36</f>
        <v>963823</v>
      </c>
      <c r="AC36" s="6">
        <f>'q-ValProd_crop'!AC36</f>
        <v>967285</v>
      </c>
      <c r="AD36" s="6">
        <f>'q-ValProd_crop'!AD36</f>
        <v>882323</v>
      </c>
      <c r="AE36" s="6">
        <f>'q-ValProd_crop'!AE36</f>
        <v>1061661</v>
      </c>
      <c r="AF36" s="6">
        <f>'q-ValProd_crop'!AF36</f>
        <v>966882</v>
      </c>
      <c r="AG36" s="6">
        <f>'q-ValProd_crop'!AG36</f>
        <v>967565</v>
      </c>
      <c r="AH36" s="6">
        <f>'q-ValProd_crop'!AH36</f>
        <v>931523</v>
      </c>
      <c r="AI36" s="6">
        <f>'q-ValProd_crop'!AI36</f>
        <v>1046514</v>
      </c>
      <c r="AJ36" s="6">
        <f>'q-ValProd_crop'!AJ36</f>
        <v>1002750</v>
      </c>
      <c r="AK36" s="6">
        <f>'q-ValProd_crop'!AK36</f>
        <v>1140313</v>
      </c>
      <c r="AL36" s="6">
        <f>'q-ValProd_crop'!AL36</f>
        <v>1197149</v>
      </c>
      <c r="AM36" s="6">
        <f>'q-ValProd_crop'!AM36</f>
        <v>841228</v>
      </c>
      <c r="AN36" s="6">
        <f>'q-ValProd_crop'!AN36</f>
        <v>549708</v>
      </c>
      <c r="AO36" s="6">
        <f>'q-ValProd_crop'!AO36</f>
        <v>713286</v>
      </c>
      <c r="AP36" s="6">
        <f>'q-ValProd_crop'!AP36</f>
        <v>792421</v>
      </c>
      <c r="AQ36" s="6">
        <f>'q-ValProd_crop'!AQ36</f>
        <v>806316</v>
      </c>
      <c r="AR36" s="6">
        <f>'q-ValProd_crop'!AR36</f>
        <v>901418</v>
      </c>
      <c r="AS36" s="6">
        <f>'q-ValProd_crop'!AS36</f>
        <v>975228</v>
      </c>
      <c r="AT36" s="6">
        <f>'q-ValProd_crop'!AT36</f>
        <v>1111006</v>
      </c>
      <c r="AU36" s="6">
        <f>'q-ValProd_crop'!AU36</f>
        <v>1078854</v>
      </c>
      <c r="AV36" s="6">
        <f>'q-ValProd_crop'!AV36</f>
        <v>1342593</v>
      </c>
      <c r="AW36" s="6">
        <f>'q-ValProd_crop'!AW36</f>
        <v>1250066</v>
      </c>
      <c r="AX36" s="6">
        <f>'q-ValProd_crop'!AX36</f>
        <v>1239391</v>
      </c>
      <c r="AY36" s="6">
        <f>'q-ValProd_crop'!AY36</f>
        <v>1338984</v>
      </c>
      <c r="AZ36" s="6">
        <f>'q-ValProd_crop'!AZ36</f>
        <v>1400415</v>
      </c>
      <c r="BA36" s="6">
        <f>'q-ValProd_crop'!BA36</f>
        <v>1393291</v>
      </c>
      <c r="BB36" s="6">
        <f>'q-ValProd_crop'!BB36</f>
        <v>1450185</v>
      </c>
      <c r="BC36" s="6">
        <f>'q-ValProd_crop'!BC36</f>
        <v>1617059</v>
      </c>
    </row>
    <row r="37" s="4" customFormat="1" spans="1:55">
      <c r="A37" s="6">
        <f>'q-ValProd_crop'!A37</f>
        <v>1</v>
      </c>
      <c r="B37" s="6" t="str">
        <f>'q-ValProd_crop'!B37</f>
        <v>Sao Tome and Principe</v>
      </c>
      <c r="C37" s="6">
        <f>'q-ValProd_crop'!C37</f>
        <v>193</v>
      </c>
      <c r="D37" s="6" t="str">
        <f>'q-ValProd_crop'!D37</f>
        <v>Sao Tome and Principe</v>
      </c>
      <c r="E37" s="6">
        <f>'q-ValProd_crop'!E37</f>
        <v>152</v>
      </c>
      <c r="F37" s="6" t="str">
        <f>'q-ValProd_crop'!F37</f>
        <v>Gross Production Value Crops (constant 2004-2006 1000 I$)</v>
      </c>
      <c r="G37" s="6">
        <f>'q-ValProd_crop'!G37</f>
        <v>19285</v>
      </c>
      <c r="H37" s="6">
        <f>'q-ValProd_crop'!H37</f>
        <v>20226</v>
      </c>
      <c r="I37" s="6">
        <f>'q-ValProd_crop'!I37</f>
        <v>17118</v>
      </c>
      <c r="J37" s="6">
        <f>'q-ValProd_crop'!J37</f>
        <v>21004</v>
      </c>
      <c r="K37" s="6">
        <f>'q-ValProd_crop'!K37</f>
        <v>19486</v>
      </c>
      <c r="L37" s="6">
        <f>'q-ValProd_crop'!L37</f>
        <v>20201</v>
      </c>
      <c r="M37" s="6">
        <f>'q-ValProd_crop'!M37</f>
        <v>20334</v>
      </c>
      <c r="N37" s="6">
        <f>'q-ValProd_crop'!N37</f>
        <v>19426</v>
      </c>
      <c r="O37" s="6">
        <f>'q-ValProd_crop'!O37</f>
        <v>18089</v>
      </c>
      <c r="P37" s="6">
        <f>'q-ValProd_crop'!P37</f>
        <v>18145</v>
      </c>
      <c r="Q37" s="6">
        <f>'q-ValProd_crop'!Q37</f>
        <v>19503</v>
      </c>
      <c r="R37" s="6">
        <f>'q-ValProd_crop'!R37</f>
        <v>19045</v>
      </c>
      <c r="S37" s="6">
        <f>'q-ValProd_crop'!S37</f>
        <v>19663</v>
      </c>
      <c r="T37" s="6">
        <f>'q-ValProd_crop'!T37</f>
        <v>18858</v>
      </c>
      <c r="U37" s="6">
        <f>'q-ValProd_crop'!U37</f>
        <v>15568</v>
      </c>
      <c r="V37" s="6">
        <f>'q-ValProd_crop'!V37</f>
        <v>14683</v>
      </c>
      <c r="W37" s="6">
        <f>'q-ValProd_crop'!W37</f>
        <v>14547</v>
      </c>
      <c r="X37" s="6">
        <f>'q-ValProd_crop'!X37</f>
        <v>15176</v>
      </c>
      <c r="Y37" s="6">
        <f>'q-ValProd_crop'!Y37</f>
        <v>16680</v>
      </c>
      <c r="Z37" s="6">
        <f>'q-ValProd_crop'!Z37</f>
        <v>13574</v>
      </c>
      <c r="AA37" s="6">
        <f>'q-ValProd_crop'!AA37</f>
        <v>14385</v>
      </c>
      <c r="AB37" s="6">
        <f>'q-ValProd_crop'!AB37</f>
        <v>13766</v>
      </c>
      <c r="AC37" s="6">
        <f>'q-ValProd_crop'!AC37</f>
        <v>13756</v>
      </c>
      <c r="AD37" s="6">
        <f>'q-ValProd_crop'!AD37</f>
        <v>12084</v>
      </c>
      <c r="AE37" s="6">
        <f>'q-ValProd_crop'!AE37</f>
        <v>12647</v>
      </c>
      <c r="AF37" s="6">
        <f>'q-ValProd_crop'!AF37</f>
        <v>13332</v>
      </c>
      <c r="AG37" s="6">
        <f>'q-ValProd_crop'!AG37</f>
        <v>13087</v>
      </c>
      <c r="AH37" s="6">
        <f>'q-ValProd_crop'!AH37</f>
        <v>13506</v>
      </c>
      <c r="AI37" s="6">
        <f>'q-ValProd_crop'!AI37</f>
        <v>12248</v>
      </c>
      <c r="AJ37" s="6">
        <f>'q-ValProd_crop'!AJ37</f>
        <v>11373</v>
      </c>
      <c r="AK37" s="6">
        <f>'q-ValProd_crop'!AK37</f>
        <v>11887</v>
      </c>
      <c r="AL37" s="6">
        <f>'q-ValProd_crop'!AL37</f>
        <v>15197</v>
      </c>
      <c r="AM37" s="6">
        <f>'q-ValProd_crop'!AM37</f>
        <v>15865</v>
      </c>
      <c r="AN37" s="6">
        <f>'q-ValProd_crop'!AN37</f>
        <v>16924</v>
      </c>
      <c r="AO37" s="6">
        <f>'q-ValProd_crop'!AO37</f>
        <v>15684</v>
      </c>
      <c r="AP37" s="6">
        <f>'q-ValProd_crop'!AP37</f>
        <v>17986</v>
      </c>
      <c r="AQ37" s="6">
        <f>'q-ValProd_crop'!AQ37</f>
        <v>21356</v>
      </c>
      <c r="AR37" s="6">
        <f>'q-ValProd_crop'!AR37</f>
        <v>22201</v>
      </c>
      <c r="AS37" s="6">
        <f>'q-ValProd_crop'!AS37</f>
        <v>22448</v>
      </c>
      <c r="AT37" s="6">
        <f>'q-ValProd_crop'!AT37</f>
        <v>23545</v>
      </c>
      <c r="AU37" s="6">
        <f>'q-ValProd_crop'!AU37</f>
        <v>24636</v>
      </c>
      <c r="AV37" s="6">
        <f>'q-ValProd_crop'!AV37</f>
        <v>25281</v>
      </c>
      <c r="AW37" s="6">
        <f>'q-ValProd_crop'!AW37</f>
        <v>26192</v>
      </c>
      <c r="AX37" s="6">
        <f>'q-ValProd_crop'!AX37</f>
        <v>22839</v>
      </c>
      <c r="AY37" s="6">
        <f>'q-ValProd_crop'!AY37</f>
        <v>23698</v>
      </c>
      <c r="AZ37" s="6">
        <f>'q-ValProd_crop'!AZ37</f>
        <v>25881</v>
      </c>
      <c r="BA37" s="6">
        <f>'q-ValProd_crop'!BA37</f>
        <v>26879</v>
      </c>
      <c r="BB37" s="6">
        <f>'q-ValProd_crop'!BB37</f>
        <v>26952</v>
      </c>
      <c r="BC37" s="6">
        <f>'q-ValProd_crop'!BC37</f>
        <v>28341</v>
      </c>
    </row>
    <row r="38" s="4" customFormat="1" spans="1:55">
      <c r="A38" s="6">
        <f>'q-ValProd_crop'!A38</f>
        <v>2</v>
      </c>
      <c r="B38" s="6" t="str">
        <f>'q-ValProd_crop'!B38</f>
        <v>Senegal</v>
      </c>
      <c r="C38" s="6">
        <f>'q-ValProd_crop'!C38</f>
        <v>195</v>
      </c>
      <c r="D38" s="6" t="str">
        <f>'q-ValProd_crop'!D38</f>
        <v>Senegal</v>
      </c>
      <c r="E38" s="6">
        <f>'q-ValProd_crop'!E38</f>
        <v>152</v>
      </c>
      <c r="F38" s="6" t="str">
        <f>'q-ValProd_crop'!F38</f>
        <v>Gross Production Value Crops (constant 2004-2006 1000 I$)</v>
      </c>
      <c r="G38" s="6">
        <f>'q-ValProd_crop'!G38</f>
        <v>613649</v>
      </c>
      <c r="H38" s="6">
        <f>'q-ValProd_crop'!H38</f>
        <v>617285</v>
      </c>
      <c r="I38" s="6">
        <f>'q-ValProd_crop'!I38</f>
        <v>664708</v>
      </c>
      <c r="J38" s="6">
        <f>'q-ValProd_crop'!J38</f>
        <v>646029</v>
      </c>
      <c r="K38" s="6">
        <f>'q-ValProd_crop'!K38</f>
        <v>700060</v>
      </c>
      <c r="L38" s="6">
        <f>'q-ValProd_crop'!L38</f>
        <v>636205</v>
      </c>
      <c r="M38" s="6">
        <f>'q-ValProd_crop'!M38</f>
        <v>700456</v>
      </c>
      <c r="N38" s="6">
        <f>'q-ValProd_crop'!N38</f>
        <v>555674</v>
      </c>
      <c r="O38" s="6">
        <f>'q-ValProd_crop'!O38</f>
        <v>602300</v>
      </c>
      <c r="P38" s="6">
        <f>'q-ValProd_crop'!P38</f>
        <v>446380</v>
      </c>
      <c r="Q38" s="6">
        <f>'q-ValProd_crop'!Q38</f>
        <v>678882</v>
      </c>
      <c r="R38" s="6">
        <f>'q-ValProd_crop'!R38</f>
        <v>423793</v>
      </c>
      <c r="S38" s="6">
        <f>'q-ValProd_crop'!S38</f>
        <v>523645</v>
      </c>
      <c r="T38" s="6">
        <f>'q-ValProd_crop'!T38</f>
        <v>723241</v>
      </c>
      <c r="U38" s="6">
        <f>'q-ValProd_crop'!U38</f>
        <v>905749</v>
      </c>
      <c r="V38" s="6">
        <f>'q-ValProd_crop'!V38</f>
        <v>804186</v>
      </c>
      <c r="W38" s="6">
        <f>'q-ValProd_crop'!W38</f>
        <v>442840</v>
      </c>
      <c r="X38" s="6">
        <f>'q-ValProd_crop'!X38</f>
        <v>778828</v>
      </c>
      <c r="Y38" s="6">
        <f>'q-ValProd_crop'!Y38</f>
        <v>533653</v>
      </c>
      <c r="Z38" s="6">
        <f>'q-ValProd_crop'!Z38</f>
        <v>465248</v>
      </c>
      <c r="AA38" s="6">
        <f>'q-ValProd_crop'!AA38</f>
        <v>744313</v>
      </c>
      <c r="AB38" s="6">
        <f>'q-ValProd_crop'!AB38</f>
        <v>734226</v>
      </c>
      <c r="AC38" s="6">
        <f>'q-ValProd_crop'!AC38</f>
        <v>473431</v>
      </c>
      <c r="AD38" s="6">
        <f>'q-ValProd_crop'!AD38</f>
        <v>504525</v>
      </c>
      <c r="AE38" s="6">
        <f>'q-ValProd_crop'!AE38</f>
        <v>646480</v>
      </c>
      <c r="AF38" s="6">
        <f>'q-ValProd_crop'!AF38</f>
        <v>698769</v>
      </c>
      <c r="AG38" s="6">
        <f>'q-ValProd_crop'!AG38</f>
        <v>790067</v>
      </c>
      <c r="AH38" s="6">
        <f>'q-ValProd_crop'!AH38</f>
        <v>657080</v>
      </c>
      <c r="AI38" s="6">
        <f>'q-ValProd_crop'!AI38</f>
        <v>749205</v>
      </c>
      <c r="AJ38" s="6">
        <f>'q-ValProd_crop'!AJ38</f>
        <v>668155</v>
      </c>
      <c r="AK38" s="6">
        <f>'q-ValProd_crop'!AK38</f>
        <v>691307</v>
      </c>
      <c r="AL38" s="6">
        <f>'q-ValProd_crop'!AL38</f>
        <v>608581</v>
      </c>
      <c r="AM38" s="6">
        <f>'q-ValProd_crop'!AM38</f>
        <v>688502</v>
      </c>
      <c r="AN38" s="6">
        <f>'q-ValProd_crop'!AN38</f>
        <v>667849</v>
      </c>
      <c r="AO38" s="6">
        <f>'q-ValProd_crop'!AO38</f>
        <v>764430</v>
      </c>
      <c r="AP38" s="6">
        <f>'q-ValProd_crop'!AP38</f>
        <v>691551</v>
      </c>
      <c r="AQ38" s="6">
        <f>'q-ValProd_crop'!AQ38</f>
        <v>625395</v>
      </c>
      <c r="AR38" s="6">
        <f>'q-ValProd_crop'!AR38</f>
        <v>614525</v>
      </c>
      <c r="AS38" s="6">
        <f>'q-ValProd_crop'!AS38</f>
        <v>919892</v>
      </c>
      <c r="AT38" s="6">
        <f>'q-ValProd_crop'!AT38</f>
        <v>929680</v>
      </c>
      <c r="AU38" s="6">
        <f>'q-ValProd_crop'!AU38</f>
        <v>868155</v>
      </c>
      <c r="AV38" s="6">
        <f>'q-ValProd_crop'!AV38</f>
        <v>534843</v>
      </c>
      <c r="AW38" s="6">
        <f>'q-ValProd_crop'!AW38</f>
        <v>799232</v>
      </c>
      <c r="AX38" s="6">
        <f>'q-ValProd_crop'!AX38</f>
        <v>792294</v>
      </c>
      <c r="AY38" s="6">
        <f>'q-ValProd_crop'!AY38</f>
        <v>928910</v>
      </c>
      <c r="AZ38" s="6">
        <f>'q-ValProd_crop'!AZ38</f>
        <v>741011</v>
      </c>
      <c r="BA38" s="6">
        <f>'q-ValProd_crop'!BA38</f>
        <v>662692</v>
      </c>
      <c r="BB38" s="6">
        <f>'q-ValProd_crop'!BB38</f>
        <v>1090404</v>
      </c>
      <c r="BC38" s="6">
        <f>'q-ValProd_crop'!BC38</f>
        <v>1161558</v>
      </c>
    </row>
    <row r="39" s="4" customFormat="1" spans="1:55">
      <c r="A39" s="6">
        <f>'q-ValProd_crop'!A39</f>
        <v>1</v>
      </c>
      <c r="B39" s="6" t="str">
        <f>'q-ValProd_crop'!B39</f>
        <v>Seychelles</v>
      </c>
      <c r="C39" s="6">
        <f>'q-ValProd_crop'!C39</f>
        <v>196</v>
      </c>
      <c r="D39" s="6" t="str">
        <f>'q-ValProd_crop'!D39</f>
        <v>Seychelles</v>
      </c>
      <c r="E39" s="6">
        <f>'q-ValProd_crop'!E39</f>
        <v>152</v>
      </c>
      <c r="F39" s="6" t="str">
        <f>'q-ValProd_crop'!F39</f>
        <v>Gross Production Value Crops (constant 2004-2006 1000 I$)</v>
      </c>
      <c r="G39" s="6">
        <f>'q-ValProd_crop'!G39</f>
        <v>5597</v>
      </c>
      <c r="H39" s="6">
        <f>'q-ValProd_crop'!H39</f>
        <v>6048</v>
      </c>
      <c r="I39" s="6">
        <f>'q-ValProd_crop'!I39</f>
        <v>5550</v>
      </c>
      <c r="J39" s="6">
        <f>'q-ValProd_crop'!J39</f>
        <v>6794</v>
      </c>
      <c r="K39" s="6">
        <f>'q-ValProd_crop'!K39</f>
        <v>5972</v>
      </c>
      <c r="L39" s="6">
        <f>'q-ValProd_crop'!L39</f>
        <v>6912</v>
      </c>
      <c r="M39" s="6">
        <f>'q-ValProd_crop'!M39</f>
        <v>8313</v>
      </c>
      <c r="N39" s="6">
        <f>'q-ValProd_crop'!N39</f>
        <v>8907</v>
      </c>
      <c r="O39" s="6">
        <f>'q-ValProd_crop'!O39</f>
        <v>5998</v>
      </c>
      <c r="P39" s="6">
        <f>'q-ValProd_crop'!P39</f>
        <v>5606</v>
      </c>
      <c r="Q39" s="6">
        <f>'q-ValProd_crop'!Q39</f>
        <v>5002</v>
      </c>
      <c r="R39" s="6">
        <f>'q-ValProd_crop'!R39</f>
        <v>5992</v>
      </c>
      <c r="S39" s="6">
        <f>'q-ValProd_crop'!S39</f>
        <v>5431</v>
      </c>
      <c r="T39" s="6">
        <f>'q-ValProd_crop'!T39</f>
        <v>5089</v>
      </c>
      <c r="U39" s="6">
        <f>'q-ValProd_crop'!U39</f>
        <v>4541</v>
      </c>
      <c r="V39" s="6">
        <f>'q-ValProd_crop'!V39</f>
        <v>4433</v>
      </c>
      <c r="W39" s="6">
        <f>'q-ValProd_crop'!W39</f>
        <v>4149</v>
      </c>
      <c r="X39" s="6">
        <f>'q-ValProd_crop'!X39</f>
        <v>3678</v>
      </c>
      <c r="Y39" s="6">
        <f>'q-ValProd_crop'!Y39</f>
        <v>4097</v>
      </c>
      <c r="Z39" s="6">
        <f>'q-ValProd_crop'!Z39</f>
        <v>4139</v>
      </c>
      <c r="AA39" s="6">
        <f>'q-ValProd_crop'!AA39</f>
        <v>3932</v>
      </c>
      <c r="AB39" s="6">
        <f>'q-ValProd_crop'!AB39</f>
        <v>4114</v>
      </c>
      <c r="AC39" s="6">
        <f>'q-ValProd_crop'!AC39</f>
        <v>4679</v>
      </c>
      <c r="AD39" s="6">
        <f>'q-ValProd_crop'!AD39</f>
        <v>3334</v>
      </c>
      <c r="AE39" s="6">
        <f>'q-ValProd_crop'!AE39</f>
        <v>3851</v>
      </c>
      <c r="AF39" s="6">
        <f>'q-ValProd_crop'!AF39</f>
        <v>4035</v>
      </c>
      <c r="AG39" s="6">
        <f>'q-ValProd_crop'!AG39</f>
        <v>2830</v>
      </c>
      <c r="AH39" s="6">
        <f>'q-ValProd_crop'!AH39</f>
        <v>2426</v>
      </c>
      <c r="AI39" s="6">
        <f>'q-ValProd_crop'!AI39</f>
        <v>2317</v>
      </c>
      <c r="AJ39" s="6">
        <f>'q-ValProd_crop'!AJ39</f>
        <v>2245</v>
      </c>
      <c r="AK39" s="6">
        <f>'q-ValProd_crop'!AK39</f>
        <v>2401</v>
      </c>
      <c r="AL39" s="6">
        <f>'q-ValProd_crop'!AL39</f>
        <v>2064</v>
      </c>
      <c r="AM39" s="6">
        <f>'q-ValProd_crop'!AM39</f>
        <v>2065</v>
      </c>
      <c r="AN39" s="6">
        <f>'q-ValProd_crop'!AN39</f>
        <v>2270</v>
      </c>
      <c r="AO39" s="6">
        <f>'q-ValProd_crop'!AO39</f>
        <v>2548</v>
      </c>
      <c r="AP39" s="6">
        <f>'q-ValProd_crop'!AP39</f>
        <v>2676</v>
      </c>
      <c r="AQ39" s="6">
        <f>'q-ValProd_crop'!AQ39</f>
        <v>2542</v>
      </c>
      <c r="AR39" s="6">
        <f>'q-ValProd_crop'!AR39</f>
        <v>2411</v>
      </c>
      <c r="AS39" s="6">
        <f>'q-ValProd_crop'!AS39</f>
        <v>2322</v>
      </c>
      <c r="AT39" s="6">
        <f>'q-ValProd_crop'!AT39</f>
        <v>2204</v>
      </c>
      <c r="AU39" s="6">
        <f>'q-ValProd_crop'!AU39</f>
        <v>2278</v>
      </c>
      <c r="AV39" s="6">
        <f>'q-ValProd_crop'!AV39</f>
        <v>2191</v>
      </c>
      <c r="AW39" s="6">
        <f>'q-ValProd_crop'!AW39</f>
        <v>2414</v>
      </c>
      <c r="AX39" s="6">
        <f>'q-ValProd_crop'!AX39</f>
        <v>2361</v>
      </c>
      <c r="AY39" s="6">
        <f>'q-ValProd_crop'!AY39</f>
        <v>2031</v>
      </c>
      <c r="AZ39" s="6">
        <f>'q-ValProd_crop'!AZ39</f>
        <v>2133</v>
      </c>
      <c r="BA39" s="6">
        <f>'q-ValProd_crop'!BA39</f>
        <v>1784</v>
      </c>
      <c r="BB39" s="6">
        <f>'q-ValProd_crop'!BB39</f>
        <v>1619</v>
      </c>
      <c r="BC39" s="6">
        <f>'q-ValProd_crop'!BC39</f>
        <v>1596</v>
      </c>
    </row>
    <row r="40" s="4" customFormat="1" spans="1:55">
      <c r="A40" s="6">
        <f>'q-ValProd_crop'!A40</f>
        <v>2</v>
      </c>
      <c r="B40" s="6" t="str">
        <f>'q-ValProd_crop'!B40</f>
        <v>Sierra Leone</v>
      </c>
      <c r="C40" s="6">
        <f>'q-ValProd_crop'!C40</f>
        <v>197</v>
      </c>
      <c r="D40" s="6" t="str">
        <f>'q-ValProd_crop'!D40</f>
        <v>Sierra Leone</v>
      </c>
      <c r="E40" s="6">
        <f>'q-ValProd_crop'!E40</f>
        <v>152</v>
      </c>
      <c r="F40" s="6" t="str">
        <f>'q-ValProd_crop'!F40</f>
        <v>Gross Production Value Crops (constant 2004-2006 1000 I$)</v>
      </c>
      <c r="G40" s="6">
        <f>'q-ValProd_crop'!G40</f>
        <v>226672</v>
      </c>
      <c r="H40" s="6">
        <f>'q-ValProd_crop'!H40</f>
        <v>242029</v>
      </c>
      <c r="I40" s="6">
        <f>'q-ValProd_crop'!I40</f>
        <v>244886</v>
      </c>
      <c r="J40" s="6">
        <f>'q-ValProd_crop'!J40</f>
        <v>262866</v>
      </c>
      <c r="K40" s="6">
        <f>'q-ValProd_crop'!K40</f>
        <v>266724</v>
      </c>
      <c r="L40" s="6">
        <f>'q-ValProd_crop'!L40</f>
        <v>282763</v>
      </c>
      <c r="M40" s="6">
        <f>'q-ValProd_crop'!M40</f>
        <v>279786</v>
      </c>
      <c r="N40" s="6">
        <f>'q-ValProd_crop'!N40</f>
        <v>282350</v>
      </c>
      <c r="O40" s="6">
        <f>'q-ValProd_crop'!O40</f>
        <v>308041</v>
      </c>
      <c r="P40" s="6">
        <f>'q-ValProd_crop'!P40</f>
        <v>296461</v>
      </c>
      <c r="Q40" s="6">
        <f>'q-ValProd_crop'!Q40</f>
        <v>298372</v>
      </c>
      <c r="R40" s="6">
        <f>'q-ValProd_crop'!R40</f>
        <v>300435</v>
      </c>
      <c r="S40" s="6">
        <f>'q-ValProd_crop'!S40</f>
        <v>302233</v>
      </c>
      <c r="T40" s="6">
        <f>'q-ValProd_crop'!T40</f>
        <v>304458</v>
      </c>
      <c r="U40" s="6">
        <f>'q-ValProd_crop'!U40</f>
        <v>327235</v>
      </c>
      <c r="V40" s="6">
        <f>'q-ValProd_crop'!V40</f>
        <v>326942</v>
      </c>
      <c r="W40" s="6">
        <f>'q-ValProd_crop'!W40</f>
        <v>337805</v>
      </c>
      <c r="X40" s="6">
        <f>'q-ValProd_crop'!X40</f>
        <v>341184</v>
      </c>
      <c r="Y40" s="6">
        <f>'q-ValProd_crop'!Y40</f>
        <v>320694</v>
      </c>
      <c r="Z40" s="6">
        <f>'q-ValProd_crop'!Z40</f>
        <v>323719</v>
      </c>
      <c r="AA40" s="6">
        <f>'q-ValProd_crop'!AA40</f>
        <v>325665</v>
      </c>
      <c r="AB40" s="6">
        <f>'q-ValProd_crop'!AB40</f>
        <v>345884</v>
      </c>
      <c r="AC40" s="6">
        <f>'q-ValProd_crop'!AC40</f>
        <v>338109</v>
      </c>
      <c r="AD40" s="6">
        <f>'q-ValProd_crop'!AD40</f>
        <v>357859</v>
      </c>
      <c r="AE40" s="6">
        <f>'q-ValProd_crop'!AE40</f>
        <v>352693</v>
      </c>
      <c r="AF40" s="6">
        <f>'q-ValProd_crop'!AF40</f>
        <v>383899</v>
      </c>
      <c r="AG40" s="6">
        <f>'q-ValProd_crop'!AG40</f>
        <v>372827</v>
      </c>
      <c r="AH40" s="6">
        <f>'q-ValProd_crop'!AH40</f>
        <v>384361</v>
      </c>
      <c r="AI40" s="6">
        <f>'q-ValProd_crop'!AI40</f>
        <v>395814</v>
      </c>
      <c r="AJ40" s="6">
        <f>'q-ValProd_crop'!AJ40</f>
        <v>387184</v>
      </c>
      <c r="AK40" s="6">
        <f>'q-ValProd_crop'!AK40</f>
        <v>388212</v>
      </c>
      <c r="AL40" s="6">
        <f>'q-ValProd_crop'!AL40</f>
        <v>361703</v>
      </c>
      <c r="AM40" s="6">
        <f>'q-ValProd_crop'!AM40</f>
        <v>356157</v>
      </c>
      <c r="AN40" s="6">
        <f>'q-ValProd_crop'!AN40</f>
        <v>372778</v>
      </c>
      <c r="AO40" s="6">
        <f>'q-ValProd_crop'!AO40</f>
        <v>346348</v>
      </c>
      <c r="AP40" s="6">
        <f>'q-ValProd_crop'!AP40</f>
        <v>386143</v>
      </c>
      <c r="AQ40" s="6">
        <f>'q-ValProd_crop'!AQ40</f>
        <v>410901</v>
      </c>
      <c r="AR40" s="6">
        <f>'q-ValProd_crop'!AR40</f>
        <v>361762</v>
      </c>
      <c r="AS40" s="6">
        <f>'q-ValProd_crop'!AS40</f>
        <v>310922</v>
      </c>
      <c r="AT40" s="6">
        <f>'q-ValProd_crop'!AT40</f>
        <v>278867</v>
      </c>
      <c r="AU40" s="6">
        <f>'q-ValProd_crop'!AU40</f>
        <v>337322</v>
      </c>
      <c r="AV40" s="6">
        <f>'q-ValProd_crop'!AV40</f>
        <v>381666</v>
      </c>
      <c r="AW40" s="6">
        <f>'q-ValProd_crop'!AW40</f>
        <v>418957</v>
      </c>
      <c r="AX40" s="6">
        <f>'q-ValProd_crop'!AX40</f>
        <v>475362</v>
      </c>
      <c r="AY40" s="6">
        <f>'q-ValProd_crop'!AY40</f>
        <v>549626</v>
      </c>
      <c r="AZ40" s="6">
        <f>'q-ValProd_crop'!AZ40</f>
        <v>658762</v>
      </c>
      <c r="BA40" s="6">
        <f>'q-ValProd_crop'!BA40</f>
        <v>498982</v>
      </c>
      <c r="BB40" s="6">
        <f>'q-ValProd_crop'!BB40</f>
        <v>542006</v>
      </c>
      <c r="BC40" s="6">
        <f>'q-ValProd_crop'!BC40</f>
        <v>568648</v>
      </c>
    </row>
    <row r="41" s="4" customFormat="1" spans="1:55">
      <c r="A41" s="6">
        <f>'q-ValProd_crop'!A41</f>
        <v>2</v>
      </c>
      <c r="B41" s="6" t="str">
        <f>'q-ValProd_crop'!B41</f>
        <v>Somalia</v>
      </c>
      <c r="C41" s="6">
        <f>'q-ValProd_crop'!C41</f>
        <v>201</v>
      </c>
      <c r="D41" s="6" t="str">
        <f>'q-ValProd_crop'!D41</f>
        <v>Somalia</v>
      </c>
      <c r="E41" s="6">
        <f>'q-ValProd_crop'!E41</f>
        <v>152</v>
      </c>
      <c r="F41" s="6" t="str">
        <f>'q-ValProd_crop'!F41</f>
        <v>Gross Production Value Crops (constant 2004-2006 1000 I$)</v>
      </c>
      <c r="G41" s="6">
        <f>'q-ValProd_crop'!G41</f>
        <v>117315</v>
      </c>
      <c r="H41" s="6">
        <f>'q-ValProd_crop'!H41</f>
        <v>119556</v>
      </c>
      <c r="I41" s="6">
        <f>'q-ValProd_crop'!I41</f>
        <v>123920</v>
      </c>
      <c r="J41" s="6">
        <f>'q-ValProd_crop'!J41</f>
        <v>128765</v>
      </c>
      <c r="K41" s="6">
        <f>'q-ValProd_crop'!K41</f>
        <v>137853</v>
      </c>
      <c r="L41" s="6">
        <f>'q-ValProd_crop'!L41</f>
        <v>140198</v>
      </c>
      <c r="M41" s="6">
        <f>'q-ValProd_crop'!M41</f>
        <v>144296</v>
      </c>
      <c r="N41" s="6">
        <f>'q-ValProd_crop'!N41</f>
        <v>143020</v>
      </c>
      <c r="O41" s="6">
        <f>'q-ValProd_crop'!O41</f>
        <v>150634</v>
      </c>
      <c r="P41" s="6">
        <f>'q-ValProd_crop'!P41</f>
        <v>165969</v>
      </c>
      <c r="Q41" s="6">
        <f>'q-ValProd_crop'!Q41</f>
        <v>162769</v>
      </c>
      <c r="R41" s="6">
        <f>'q-ValProd_crop'!R41</f>
        <v>189640</v>
      </c>
      <c r="S41" s="6">
        <f>'q-ValProd_crop'!S41</f>
        <v>166373</v>
      </c>
      <c r="T41" s="6">
        <f>'q-ValProd_crop'!T41</f>
        <v>163810</v>
      </c>
      <c r="U41" s="6">
        <f>'q-ValProd_crop'!U41</f>
        <v>163847</v>
      </c>
      <c r="V41" s="6">
        <f>'q-ValProd_crop'!V41</f>
        <v>163506</v>
      </c>
      <c r="W41" s="6">
        <f>'q-ValProd_crop'!W41</f>
        <v>156319</v>
      </c>
      <c r="X41" s="6">
        <f>'q-ValProd_crop'!X41</f>
        <v>154932</v>
      </c>
      <c r="Y41" s="6">
        <f>'q-ValProd_crop'!Y41</f>
        <v>155688</v>
      </c>
      <c r="Z41" s="6">
        <f>'q-ValProd_crop'!Z41</f>
        <v>158628</v>
      </c>
      <c r="AA41" s="6">
        <f>'q-ValProd_crop'!AA41</f>
        <v>188066</v>
      </c>
      <c r="AB41" s="6">
        <f>'q-ValProd_crop'!AB41</f>
        <v>206574</v>
      </c>
      <c r="AC41" s="6">
        <f>'q-ValProd_crop'!AC41</f>
        <v>184367</v>
      </c>
      <c r="AD41" s="6">
        <f>'q-ValProd_crop'!AD41</f>
        <v>201716</v>
      </c>
      <c r="AE41" s="6">
        <f>'q-ValProd_crop'!AE41</f>
        <v>225544</v>
      </c>
      <c r="AF41" s="6">
        <f>'q-ValProd_crop'!AF41</f>
        <v>230208</v>
      </c>
      <c r="AG41" s="6">
        <f>'q-ValProd_crop'!AG41</f>
        <v>246098</v>
      </c>
      <c r="AH41" s="6">
        <f>'q-ValProd_crop'!AH41</f>
        <v>260010</v>
      </c>
      <c r="AI41" s="6">
        <f>'q-ValProd_crop'!AI41</f>
        <v>270470</v>
      </c>
      <c r="AJ41" s="6">
        <f>'q-ValProd_crop'!AJ41</f>
        <v>252564</v>
      </c>
      <c r="AK41" s="6">
        <f>'q-ValProd_crop'!AK41</f>
        <v>169590</v>
      </c>
      <c r="AL41" s="6">
        <f>'q-ValProd_crop'!AL41</f>
        <v>153631</v>
      </c>
      <c r="AM41" s="6">
        <f>'q-ValProd_crop'!AM41</f>
        <v>142582</v>
      </c>
      <c r="AN41" s="6">
        <f>'q-ValProd_crop'!AN41</f>
        <v>179080</v>
      </c>
      <c r="AO41" s="6">
        <f>'q-ValProd_crop'!AO41</f>
        <v>168035</v>
      </c>
      <c r="AP41" s="6">
        <f>'q-ValProd_crop'!AP41</f>
        <v>167661</v>
      </c>
      <c r="AQ41" s="6">
        <f>'q-ValProd_crop'!AQ41</f>
        <v>174361</v>
      </c>
      <c r="AR41" s="6">
        <f>'q-ValProd_crop'!AR41</f>
        <v>145742</v>
      </c>
      <c r="AS41" s="6">
        <f>'q-ValProd_crop'!AS41</f>
        <v>166365</v>
      </c>
      <c r="AT41" s="6">
        <f>'q-ValProd_crop'!AT41</f>
        <v>182881</v>
      </c>
      <c r="AU41" s="6">
        <f>'q-ValProd_crop'!AU41</f>
        <v>193500</v>
      </c>
      <c r="AV41" s="6">
        <f>'q-ValProd_crop'!AV41</f>
        <v>206545</v>
      </c>
      <c r="AW41" s="6">
        <f>'q-ValProd_crop'!AW41</f>
        <v>200946</v>
      </c>
      <c r="AX41" s="6">
        <f>'q-ValProd_crop'!AX41</f>
        <v>209540</v>
      </c>
      <c r="AY41" s="6">
        <f>'q-ValProd_crop'!AY41</f>
        <v>216824</v>
      </c>
      <c r="AZ41" s="6">
        <f>'q-ValProd_crop'!AZ41</f>
        <v>202323</v>
      </c>
      <c r="BA41" s="6">
        <f>'q-ValProd_crop'!BA41</f>
        <v>193068</v>
      </c>
      <c r="BB41" s="6">
        <f>'q-ValProd_crop'!BB41</f>
        <v>192533</v>
      </c>
      <c r="BC41" s="6">
        <f>'q-ValProd_crop'!BC41</f>
        <v>209606</v>
      </c>
    </row>
    <row r="42" s="4" customFormat="1" spans="1:55">
      <c r="A42" s="6">
        <f>'q-ValProd_crop'!A42</f>
        <v>3</v>
      </c>
      <c r="B42" s="6" t="str">
        <f>'q-ValProd_crop'!B42</f>
        <v>South Africa</v>
      </c>
      <c r="C42" s="6">
        <f>'q-ValProd_crop'!C42</f>
        <v>202</v>
      </c>
      <c r="D42" s="6" t="str">
        <f>'q-ValProd_crop'!D42</f>
        <v>South Africa</v>
      </c>
      <c r="E42" s="6">
        <f>'q-ValProd_crop'!E42</f>
        <v>152</v>
      </c>
      <c r="F42" s="6" t="str">
        <f>'q-ValProd_crop'!F42</f>
        <v>Gross Production Value Crops (constant 2004-2006 1000 I$)</v>
      </c>
      <c r="G42" s="6">
        <f>'q-ValProd_crop'!G42</f>
        <v>2443458</v>
      </c>
      <c r="H42" s="6">
        <f>'q-ValProd_crop'!H42</f>
        <v>2491183</v>
      </c>
      <c r="I42" s="6">
        <f>'q-ValProd_crop'!I42</f>
        <v>2706949</v>
      </c>
      <c r="J42" s="6">
        <f>'q-ValProd_crop'!J42</f>
        <v>2534501</v>
      </c>
      <c r="K42" s="6">
        <f>'q-ValProd_crop'!K42</f>
        <v>2561547</v>
      </c>
      <c r="L42" s="6">
        <f>'q-ValProd_crop'!L42</f>
        <v>2797504</v>
      </c>
      <c r="M42" s="6">
        <f>'q-ValProd_crop'!M42</f>
        <v>3909106</v>
      </c>
      <c r="N42" s="6">
        <f>'q-ValProd_crop'!N42</f>
        <v>3109530</v>
      </c>
      <c r="O42" s="6">
        <f>'q-ValProd_crop'!O42</f>
        <v>3250372</v>
      </c>
      <c r="P42" s="6">
        <f>'q-ValProd_crop'!P42</f>
        <v>3178655</v>
      </c>
      <c r="Q42" s="6">
        <f>'q-ValProd_crop'!Q42</f>
        <v>3902212</v>
      </c>
      <c r="R42" s="6">
        <f>'q-ValProd_crop'!R42</f>
        <v>4138788</v>
      </c>
      <c r="S42" s="6">
        <f>'q-ValProd_crop'!S42</f>
        <v>3202858</v>
      </c>
      <c r="T42" s="6">
        <f>'q-ValProd_crop'!T42</f>
        <v>4507945</v>
      </c>
      <c r="U42" s="6">
        <f>'q-ValProd_crop'!U42</f>
        <v>4185154</v>
      </c>
      <c r="V42" s="6">
        <f>'q-ValProd_crop'!V42</f>
        <v>4086266</v>
      </c>
      <c r="W42" s="6">
        <f>'q-ValProd_crop'!W42</f>
        <v>4377749</v>
      </c>
      <c r="X42" s="6">
        <f>'q-ValProd_crop'!X42</f>
        <v>4663104</v>
      </c>
      <c r="Y42" s="6">
        <f>'q-ValProd_crop'!Y42</f>
        <v>4392820</v>
      </c>
      <c r="Z42" s="6">
        <f>'q-ValProd_crop'!Z42</f>
        <v>4798787</v>
      </c>
      <c r="AA42" s="6">
        <f>'q-ValProd_crop'!AA42</f>
        <v>5680559</v>
      </c>
      <c r="AB42" s="6">
        <f>'q-ValProd_crop'!AB42</f>
        <v>4711321</v>
      </c>
      <c r="AC42" s="6">
        <f>'q-ValProd_crop'!AC42</f>
        <v>3652197</v>
      </c>
      <c r="AD42" s="6">
        <f>'q-ValProd_crop'!AD42</f>
        <v>4211102</v>
      </c>
      <c r="AE42" s="6">
        <f>'q-ValProd_crop'!AE42</f>
        <v>4632516</v>
      </c>
      <c r="AF42" s="6">
        <f>'q-ValProd_crop'!AF42</f>
        <v>4697321</v>
      </c>
      <c r="AG42" s="6">
        <f>'q-ValProd_crop'!AG42</f>
        <v>5065938</v>
      </c>
      <c r="AH42" s="6">
        <f>'q-ValProd_crop'!AH42</f>
        <v>5248467</v>
      </c>
      <c r="AI42" s="6">
        <f>'q-ValProd_crop'!AI42</f>
        <v>5715771</v>
      </c>
      <c r="AJ42" s="6">
        <f>'q-ValProd_crop'!AJ42</f>
        <v>5117654</v>
      </c>
      <c r="AK42" s="6">
        <f>'q-ValProd_crop'!AK42</f>
        <v>5193782</v>
      </c>
      <c r="AL42" s="6">
        <f>'q-ValProd_crop'!AL42</f>
        <v>3839189</v>
      </c>
      <c r="AM42" s="6">
        <f>'q-ValProd_crop'!AM42</f>
        <v>4881210</v>
      </c>
      <c r="AN42" s="6">
        <f>'q-ValProd_crop'!AN42</f>
        <v>5531182</v>
      </c>
      <c r="AO42" s="6">
        <f>'q-ValProd_crop'!AO42</f>
        <v>4466697</v>
      </c>
      <c r="AP42" s="6">
        <f>'q-ValProd_crop'!AP42</f>
        <v>5816781</v>
      </c>
      <c r="AQ42" s="6">
        <f>'q-ValProd_crop'!AQ42</f>
        <v>5785816</v>
      </c>
      <c r="AR42" s="6">
        <f>'q-ValProd_crop'!AR42</f>
        <v>5377784</v>
      </c>
      <c r="AS42" s="6">
        <f>'q-ValProd_crop'!AS42</f>
        <v>5799312</v>
      </c>
      <c r="AT42" s="6">
        <f>'q-ValProd_crop'!AT42</f>
        <v>6245578</v>
      </c>
      <c r="AU42" s="6">
        <f>'q-ValProd_crop'!AU42</f>
        <v>5729299</v>
      </c>
      <c r="AV42" s="6">
        <f>'q-ValProd_crop'!AV42</f>
        <v>6241563</v>
      </c>
      <c r="AW42" s="6">
        <f>'q-ValProd_crop'!AW42</f>
        <v>6024685</v>
      </c>
      <c r="AX42" s="6">
        <f>'q-ValProd_crop'!AX42</f>
        <v>6124596</v>
      </c>
      <c r="AY42" s="6">
        <f>'q-ValProd_crop'!AY42</f>
        <v>6422332</v>
      </c>
      <c r="AZ42" s="6">
        <f>'q-ValProd_crop'!AZ42</f>
        <v>5705189</v>
      </c>
      <c r="BA42" s="6">
        <f>'q-ValProd_crop'!BA42</f>
        <v>5672014</v>
      </c>
      <c r="BB42" s="6">
        <f>'q-ValProd_crop'!BB42</f>
        <v>6865944</v>
      </c>
      <c r="BC42" s="6">
        <f>'q-ValProd_crop'!BC42</f>
        <v>6621237</v>
      </c>
    </row>
    <row r="43" spans="1:55">
      <c r="A43" s="6">
        <f>'q-ValProd_crop'!A43</f>
        <v>0</v>
      </c>
      <c r="B43" s="6" t="str">
        <f>'q-ValProd_crop'!B43</f>
        <v>Western Sahara</v>
      </c>
      <c r="C43" s="6">
        <f>'q-ValProd_crop'!C43</f>
        <v>205</v>
      </c>
      <c r="D43" s="6" t="str">
        <f>'q-ValProd_crop'!D43</f>
        <v>Western Sahara</v>
      </c>
      <c r="E43" s="6">
        <f>'q-ValProd_crop'!E43</f>
        <v>152</v>
      </c>
      <c r="F43" s="6" t="str">
        <f>'q-ValProd_crop'!F43</f>
        <v>Gross Production Value Crops (constant 2004-2006 1000 I$)</v>
      </c>
      <c r="G43" s="6">
        <f>'q-ValProd_crop'!G43</f>
        <v>0</v>
      </c>
      <c r="H43" s="6">
        <f>'q-ValProd_crop'!H43</f>
        <v>0</v>
      </c>
      <c r="I43" s="6">
        <f>'q-ValProd_crop'!I43</f>
        <v>0</v>
      </c>
      <c r="J43" s="6">
        <f>'q-ValProd_crop'!J43</f>
        <v>0</v>
      </c>
      <c r="K43" s="6">
        <f>'q-ValProd_crop'!K43</f>
        <v>0</v>
      </c>
      <c r="L43" s="6">
        <f>'q-ValProd_crop'!L43</f>
        <v>0</v>
      </c>
      <c r="M43" s="6">
        <f>'q-ValProd_crop'!M43</f>
        <v>0</v>
      </c>
      <c r="N43" s="6">
        <f>'q-ValProd_crop'!N43</f>
        <v>91</v>
      </c>
      <c r="O43" s="6">
        <f>'q-ValProd_crop'!O43</f>
        <v>90</v>
      </c>
      <c r="P43" s="6">
        <f>'q-ValProd_crop'!P43</f>
        <v>101</v>
      </c>
      <c r="Q43" s="6">
        <f>'q-ValProd_crop'!Q43</f>
        <v>109</v>
      </c>
      <c r="R43" s="6">
        <f>'q-ValProd_crop'!R43</f>
        <v>103</v>
      </c>
      <c r="S43" s="6">
        <f>'q-ValProd_crop'!S43</f>
        <v>115</v>
      </c>
      <c r="T43" s="6">
        <f>'q-ValProd_crop'!T43</f>
        <v>119</v>
      </c>
      <c r="U43" s="6">
        <f>'q-ValProd_crop'!U43</f>
        <v>119</v>
      </c>
      <c r="V43" s="6">
        <f>'q-ValProd_crop'!V43</f>
        <v>142</v>
      </c>
      <c r="W43" s="6">
        <f>'q-ValProd_crop'!W43</f>
        <v>142</v>
      </c>
      <c r="X43" s="6">
        <f>'q-ValProd_crop'!X43</f>
        <v>166</v>
      </c>
      <c r="Y43" s="6">
        <f>'q-ValProd_crop'!Y43</f>
        <v>166</v>
      </c>
      <c r="Z43" s="6">
        <f>'q-ValProd_crop'!Z43</f>
        <v>178</v>
      </c>
      <c r="AA43" s="6">
        <f>'q-ValProd_crop'!AA43</f>
        <v>190</v>
      </c>
      <c r="AB43" s="6">
        <f>'q-ValProd_crop'!AB43</f>
        <v>190</v>
      </c>
      <c r="AC43" s="6">
        <f>'q-ValProd_crop'!AC43</f>
        <v>202</v>
      </c>
      <c r="AD43" s="6">
        <f>'q-ValProd_crop'!AD43</f>
        <v>211</v>
      </c>
      <c r="AE43" s="6">
        <f>'q-ValProd_crop'!AE43</f>
        <v>214</v>
      </c>
      <c r="AF43" s="6">
        <f>'q-ValProd_crop'!AF43</f>
        <v>226</v>
      </c>
      <c r="AG43" s="6">
        <f>'q-ValProd_crop'!AG43</f>
        <v>238</v>
      </c>
      <c r="AH43" s="6">
        <f>'q-ValProd_crop'!AH43</f>
        <v>238</v>
      </c>
      <c r="AI43" s="6">
        <f>'q-ValProd_crop'!AI43</f>
        <v>249</v>
      </c>
      <c r="AJ43" s="6">
        <f>'q-ValProd_crop'!AJ43</f>
        <v>261</v>
      </c>
      <c r="AK43" s="6">
        <f>'q-ValProd_crop'!AK43</f>
        <v>273</v>
      </c>
      <c r="AL43" s="6">
        <f>'q-ValProd_crop'!AL43</f>
        <v>218</v>
      </c>
      <c r="AM43" s="6">
        <f>'q-ValProd_crop'!AM43</f>
        <v>285</v>
      </c>
      <c r="AN43" s="6">
        <f>'q-ValProd_crop'!AN43</f>
        <v>376</v>
      </c>
      <c r="AO43" s="6">
        <f>'q-ValProd_crop'!AO43</f>
        <v>297</v>
      </c>
      <c r="AP43" s="6">
        <f>'q-ValProd_crop'!AP43</f>
        <v>417</v>
      </c>
      <c r="AQ43" s="6">
        <f>'q-ValProd_crop'!AQ43</f>
        <v>309</v>
      </c>
      <c r="AR43" s="6">
        <f>'q-ValProd_crop'!AR43</f>
        <v>402</v>
      </c>
      <c r="AS43" s="6">
        <f>'q-ValProd_crop'!AS43</f>
        <v>321</v>
      </c>
      <c r="AT43" s="6">
        <f>'q-ValProd_crop'!AT43</f>
        <v>238</v>
      </c>
      <c r="AU43" s="6">
        <f>'q-ValProd_crop'!AU43</f>
        <v>305</v>
      </c>
      <c r="AV43" s="6">
        <f>'q-ValProd_crop'!AV43</f>
        <v>309</v>
      </c>
      <c r="AW43" s="6">
        <f>'q-ValProd_crop'!AW43</f>
        <v>374</v>
      </c>
      <c r="AX43" s="6">
        <f>'q-ValProd_crop'!AX43</f>
        <v>226</v>
      </c>
      <c r="AY43" s="6">
        <f>'q-ValProd_crop'!AY43</f>
        <v>168</v>
      </c>
      <c r="AZ43" s="6">
        <f>'q-ValProd_crop'!AZ43</f>
        <v>186</v>
      </c>
      <c r="BA43" s="6">
        <f>'q-ValProd_crop'!BA43</f>
        <v>238</v>
      </c>
      <c r="BB43" s="6">
        <f>'q-ValProd_crop'!BB43</f>
        <v>162</v>
      </c>
      <c r="BC43" s="6">
        <f>'q-ValProd_crop'!BC43</f>
        <v>217</v>
      </c>
    </row>
    <row r="44" spans="1:55">
      <c r="A44" s="6">
        <f>'q-ValProd_crop'!A44</f>
        <v>2</v>
      </c>
      <c r="B44" s="6" t="str">
        <f>'q-ValProd_crop'!B44</f>
        <v>Sudan</v>
      </c>
      <c r="C44" s="6">
        <f>'q-ValProd_crop'!C44</f>
        <v>206</v>
      </c>
      <c r="D44" s="6" t="str">
        <f>'q-ValProd_crop'!D44</f>
        <v>Sudan</v>
      </c>
      <c r="E44" s="6">
        <f>'q-ValProd_crop'!E44</f>
        <v>152</v>
      </c>
      <c r="F44" s="6" t="str">
        <f>'q-ValProd_crop'!F44</f>
        <v>Gross Production Value Crops (constant 2004-2006 1000 I$)</v>
      </c>
      <c r="G44" s="6">
        <f>'q-ValProd_crop'!G44</f>
        <v>1212754</v>
      </c>
      <c r="H44" s="6">
        <f>'q-ValProd_crop'!H44</f>
        <v>1372733</v>
      </c>
      <c r="I44" s="6">
        <f>'q-ValProd_crop'!I44</f>
        <v>1360713</v>
      </c>
      <c r="J44" s="6">
        <f>'q-ValProd_crop'!J44</f>
        <v>1207100</v>
      </c>
      <c r="K44" s="6">
        <f>'q-ValProd_crop'!K44</f>
        <v>1261525</v>
      </c>
      <c r="L44" s="6">
        <f>'q-ValProd_crop'!L44</f>
        <v>1240595</v>
      </c>
      <c r="M44" s="6">
        <f>'q-ValProd_crop'!M44</f>
        <v>1534769</v>
      </c>
      <c r="N44" s="6">
        <f>'q-ValProd_crop'!N44</f>
        <v>1281976</v>
      </c>
      <c r="O44" s="6">
        <f>'q-ValProd_crop'!O44</f>
        <v>1567264</v>
      </c>
      <c r="P44" s="6">
        <f>'q-ValProd_crop'!P44</f>
        <v>1675725</v>
      </c>
      <c r="Q44" s="6">
        <f>'q-ValProd_crop'!Q44</f>
        <v>1752256</v>
      </c>
      <c r="R44" s="6">
        <f>'q-ValProd_crop'!R44</f>
        <v>1782988</v>
      </c>
      <c r="S44" s="6">
        <f>'q-ValProd_crop'!S44</f>
        <v>1716698</v>
      </c>
      <c r="T44" s="6">
        <f>'q-ValProd_crop'!T44</f>
        <v>2062185</v>
      </c>
      <c r="U44" s="6">
        <f>'q-ValProd_crop'!U44</f>
        <v>2032366</v>
      </c>
      <c r="V44" s="6">
        <f>'q-ValProd_crop'!V44</f>
        <v>1876345</v>
      </c>
      <c r="W44" s="6">
        <f>'q-ValProd_crop'!W44</f>
        <v>2078937</v>
      </c>
      <c r="X44" s="6">
        <f>'q-ValProd_crop'!X44</f>
        <v>2096093</v>
      </c>
      <c r="Y44" s="6">
        <f>'q-ValProd_crop'!Y44</f>
        <v>1782011</v>
      </c>
      <c r="Z44" s="6">
        <f>'q-ValProd_crop'!Z44</f>
        <v>1838172</v>
      </c>
      <c r="AA44" s="6">
        <f>'q-ValProd_crop'!AA44</f>
        <v>2103184</v>
      </c>
      <c r="AB44" s="6">
        <f>'q-ValProd_crop'!AB44</f>
        <v>1775828</v>
      </c>
      <c r="AC44" s="6">
        <f>'q-ValProd_crop'!AC44</f>
        <v>1979406</v>
      </c>
      <c r="AD44" s="6">
        <f>'q-ValProd_crop'!AD44</f>
        <v>1829795</v>
      </c>
      <c r="AE44" s="6">
        <f>'q-ValProd_crop'!AE44</f>
        <v>2219937</v>
      </c>
      <c r="AF44" s="6">
        <f>'q-ValProd_crop'!AF44</f>
        <v>2177699</v>
      </c>
      <c r="AG44" s="6">
        <f>'q-ValProd_crop'!AG44</f>
        <v>1992131</v>
      </c>
      <c r="AH44" s="6">
        <f>'q-ValProd_crop'!AH44</f>
        <v>2459063</v>
      </c>
      <c r="AI44" s="6">
        <f>'q-ValProd_crop'!AI44</f>
        <v>1808488</v>
      </c>
      <c r="AJ44" s="6">
        <f>'q-ValProd_crop'!AJ44</f>
        <v>1683604</v>
      </c>
      <c r="AK44" s="6">
        <f>'q-ValProd_crop'!AK44</f>
        <v>2263050</v>
      </c>
      <c r="AL44" s="6">
        <f>'q-ValProd_crop'!AL44</f>
        <v>2587731</v>
      </c>
      <c r="AM44" s="6">
        <f>'q-ValProd_crop'!AM44</f>
        <v>2175288</v>
      </c>
      <c r="AN44" s="6">
        <f>'q-ValProd_crop'!AN44</f>
        <v>2722243</v>
      </c>
      <c r="AO44" s="6">
        <f>'q-ValProd_crop'!AO44</f>
        <v>2679898</v>
      </c>
      <c r="AP44" s="6">
        <f>'q-ValProd_crop'!AP44</f>
        <v>3162192</v>
      </c>
      <c r="AQ44" s="6">
        <f>'q-ValProd_crop'!AQ44</f>
        <v>3074766</v>
      </c>
      <c r="AR44" s="6">
        <f>'q-ValProd_crop'!AR44</f>
        <v>3156642</v>
      </c>
      <c r="AS44" s="6">
        <f>'q-ValProd_crop'!AS44</f>
        <v>2982123</v>
      </c>
      <c r="AT44" s="6">
        <f>'q-ValProd_crop'!AT44</f>
        <v>3001972</v>
      </c>
      <c r="AU44" s="6">
        <f>'q-ValProd_crop'!AU44</f>
        <v>3462968</v>
      </c>
      <c r="AV44" s="6">
        <f>'q-ValProd_crop'!AV44</f>
        <v>3248504</v>
      </c>
      <c r="AW44" s="6">
        <f>'q-ValProd_crop'!AW44</f>
        <v>3576976</v>
      </c>
      <c r="AX44" s="6">
        <f>'q-ValProd_crop'!AX44</f>
        <v>3223334</v>
      </c>
      <c r="AY44" s="6">
        <f>'q-ValProd_crop'!AY44</f>
        <v>3402396</v>
      </c>
      <c r="AZ44" s="6">
        <f>'q-ValProd_crop'!AZ44</f>
        <v>3444592</v>
      </c>
      <c r="BA44" s="6">
        <f>'q-ValProd_crop'!BA44</f>
        <v>3595135</v>
      </c>
      <c r="BB44" s="6">
        <f>'q-ValProd_crop'!BB44</f>
        <v>3409773</v>
      </c>
      <c r="BC44" s="6">
        <f>'q-ValProd_crop'!BC44</f>
        <v>3582541</v>
      </c>
    </row>
    <row r="45" spans="1:55">
      <c r="A45" s="6">
        <f>'q-ValProd_crop'!A45</f>
        <v>3</v>
      </c>
      <c r="B45" s="6" t="str">
        <f>'q-ValProd_crop'!B45</f>
        <v>Swaziland</v>
      </c>
      <c r="C45" s="6">
        <f>'q-ValProd_crop'!C45</f>
        <v>209</v>
      </c>
      <c r="D45" s="6" t="str">
        <f>'q-ValProd_crop'!D45</f>
        <v>Swaziland</v>
      </c>
      <c r="E45" s="6">
        <f>'q-ValProd_crop'!E45</f>
        <v>152</v>
      </c>
      <c r="F45" s="6" t="str">
        <f>'q-ValProd_crop'!F45</f>
        <v>Gross Production Value Crops (constant 2004-2006 1000 I$)</v>
      </c>
      <c r="G45" s="6">
        <f>'q-ValProd_crop'!G45</f>
        <v>48323</v>
      </c>
      <c r="H45" s="6">
        <f>'q-ValProd_crop'!H45</f>
        <v>45768</v>
      </c>
      <c r="I45" s="6">
        <f>'q-ValProd_crop'!I45</f>
        <v>50108</v>
      </c>
      <c r="J45" s="6">
        <f>'q-ValProd_crop'!J45</f>
        <v>54843</v>
      </c>
      <c r="K45" s="6">
        <f>'q-ValProd_crop'!K45</f>
        <v>61365</v>
      </c>
      <c r="L45" s="6">
        <f>'q-ValProd_crop'!L45</f>
        <v>73626</v>
      </c>
      <c r="M45" s="6">
        <f>'q-ValProd_crop'!M45</f>
        <v>86706</v>
      </c>
      <c r="N45" s="6">
        <f>'q-ValProd_crop'!N45</f>
        <v>82624</v>
      </c>
      <c r="O45" s="6">
        <f>'q-ValProd_crop'!O45</f>
        <v>89231</v>
      </c>
      <c r="P45" s="6">
        <f>'q-ValProd_crop'!P45</f>
        <v>103137</v>
      </c>
      <c r="Q45" s="6">
        <f>'q-ValProd_crop'!Q45</f>
        <v>104079</v>
      </c>
      <c r="R45" s="6">
        <f>'q-ValProd_crop'!R45</f>
        <v>111467</v>
      </c>
      <c r="S45" s="6">
        <f>'q-ValProd_crop'!S45</f>
        <v>108232</v>
      </c>
      <c r="T45" s="6">
        <f>'q-ValProd_crop'!T45</f>
        <v>123191</v>
      </c>
      <c r="U45" s="6">
        <f>'q-ValProd_crop'!U45</f>
        <v>125539</v>
      </c>
      <c r="V45" s="6">
        <f>'q-ValProd_crop'!V45</f>
        <v>128238</v>
      </c>
      <c r="W45" s="6">
        <f>'q-ValProd_crop'!W45</f>
        <v>122066</v>
      </c>
      <c r="X45" s="6">
        <f>'q-ValProd_crop'!X45</f>
        <v>142162</v>
      </c>
      <c r="Y45" s="6">
        <f>'q-ValProd_crop'!Y45</f>
        <v>134431</v>
      </c>
      <c r="Z45" s="6">
        <f>'q-ValProd_crop'!Z45</f>
        <v>160108</v>
      </c>
      <c r="AA45" s="6">
        <f>'q-ValProd_crop'!AA45</f>
        <v>178090</v>
      </c>
      <c r="AB45" s="6">
        <f>'q-ValProd_crop'!AB45</f>
        <v>171175</v>
      </c>
      <c r="AC45" s="6">
        <f>'q-ValProd_crop'!AC45</f>
        <v>167419</v>
      </c>
      <c r="AD45" s="6">
        <f>'q-ValProd_crop'!AD45</f>
        <v>194210</v>
      </c>
      <c r="AE45" s="6">
        <f>'q-ValProd_crop'!AE45</f>
        <v>195593</v>
      </c>
      <c r="AF45" s="6">
        <f>'q-ValProd_crop'!AF45</f>
        <v>212746</v>
      </c>
      <c r="AG45" s="6">
        <f>'q-ValProd_crop'!AG45</f>
        <v>202110</v>
      </c>
      <c r="AH45" s="6">
        <f>'q-ValProd_crop'!AH45</f>
        <v>212080</v>
      </c>
      <c r="AI45" s="6">
        <f>'q-ValProd_crop'!AI45</f>
        <v>212867</v>
      </c>
      <c r="AJ45" s="6">
        <f>'q-ValProd_crop'!AJ45</f>
        <v>219985</v>
      </c>
      <c r="AK45" s="6">
        <f>'q-ValProd_crop'!AK45</f>
        <v>212532</v>
      </c>
      <c r="AL45" s="6">
        <f>'q-ValProd_crop'!AL45</f>
        <v>197929</v>
      </c>
      <c r="AM45" s="6">
        <f>'q-ValProd_crop'!AM45</f>
        <v>181824</v>
      </c>
      <c r="AN45" s="6">
        <f>'q-ValProd_crop'!AN45</f>
        <v>187034</v>
      </c>
      <c r="AO45" s="6">
        <f>'q-ValProd_crop'!AO45</f>
        <v>174849</v>
      </c>
      <c r="AP45" s="6">
        <f>'q-ValProd_crop'!AP45</f>
        <v>191354</v>
      </c>
      <c r="AQ45" s="6">
        <f>'q-ValProd_crop'!AQ45</f>
        <v>201925</v>
      </c>
      <c r="AR45" s="6">
        <f>'q-ValProd_crop'!AR45</f>
        <v>197717</v>
      </c>
      <c r="AS45" s="6">
        <f>'q-ValProd_crop'!AS45</f>
        <v>220628</v>
      </c>
      <c r="AT45" s="6">
        <f>'q-ValProd_crop'!AT45</f>
        <v>196527</v>
      </c>
      <c r="AU45" s="6">
        <f>'q-ValProd_crop'!AU45</f>
        <v>195287</v>
      </c>
      <c r="AV45" s="6">
        <f>'q-ValProd_crop'!AV45</f>
        <v>210521</v>
      </c>
      <c r="AW45" s="6">
        <f>'q-ValProd_crop'!AW45</f>
        <v>206654</v>
      </c>
      <c r="AX45" s="6">
        <f>'q-ValProd_crop'!AX45</f>
        <v>218060</v>
      </c>
      <c r="AY45" s="6">
        <f>'q-ValProd_crop'!AY45</f>
        <v>227988</v>
      </c>
      <c r="AZ45" s="6">
        <f>'q-ValProd_crop'!AZ45</f>
        <v>217184</v>
      </c>
      <c r="BA45" s="6">
        <f>'q-ValProd_crop'!BA45</f>
        <v>211896</v>
      </c>
      <c r="BB45" s="6">
        <f>'q-ValProd_crop'!BB45</f>
        <v>218207</v>
      </c>
      <c r="BC45" s="6">
        <f>'q-ValProd_crop'!BC45</f>
        <v>216093</v>
      </c>
    </row>
    <row r="46" spans="1:55">
      <c r="A46" s="6">
        <f>'q-ValProd_crop'!A46</f>
        <v>2</v>
      </c>
      <c r="B46" s="6" t="str">
        <f>'q-ValProd_crop'!B46</f>
        <v>United Republic of Tanzania</v>
      </c>
      <c r="C46" s="6">
        <f>'q-ValProd_crop'!C46</f>
        <v>215</v>
      </c>
      <c r="D46" s="6" t="str">
        <f>'q-ValProd_crop'!D46</f>
        <v>United Republic of Tanzania</v>
      </c>
      <c r="E46" s="6">
        <f>'q-ValProd_crop'!E46</f>
        <v>152</v>
      </c>
      <c r="F46" s="6" t="str">
        <f>'q-ValProd_crop'!F46</f>
        <v>Gross Production Value Crops (constant 2004-2006 1000 I$)</v>
      </c>
      <c r="G46" s="6">
        <f>'q-ValProd_crop'!G46</f>
        <v>1265939</v>
      </c>
      <c r="H46" s="6">
        <f>'q-ValProd_crop'!H46</f>
        <v>1328457</v>
      </c>
      <c r="I46" s="6">
        <f>'q-ValProd_crop'!I46</f>
        <v>1465709</v>
      </c>
      <c r="J46" s="6">
        <f>'q-ValProd_crop'!J46</f>
        <v>1480787</v>
      </c>
      <c r="K46" s="6">
        <f>'q-ValProd_crop'!K46</f>
        <v>1524029</v>
      </c>
      <c r="L46" s="6">
        <f>'q-ValProd_crop'!L46</f>
        <v>1707610</v>
      </c>
      <c r="M46" s="6">
        <f>'q-ValProd_crop'!M46</f>
        <v>1652809</v>
      </c>
      <c r="N46" s="6">
        <f>'q-ValProd_crop'!N46</f>
        <v>1589446</v>
      </c>
      <c r="O46" s="6">
        <f>'q-ValProd_crop'!O46</f>
        <v>1663240</v>
      </c>
      <c r="P46" s="6">
        <f>'q-ValProd_crop'!P46</f>
        <v>1738114</v>
      </c>
      <c r="Q46" s="6">
        <f>'q-ValProd_crop'!Q46</f>
        <v>1713734</v>
      </c>
      <c r="R46" s="6">
        <f>'q-ValProd_crop'!R46</f>
        <v>1771637</v>
      </c>
      <c r="S46" s="6">
        <f>'q-ValProd_crop'!S46</f>
        <v>1886944</v>
      </c>
      <c r="T46" s="6">
        <f>'q-ValProd_crop'!T46</f>
        <v>1879772</v>
      </c>
      <c r="U46" s="6">
        <f>'q-ValProd_crop'!U46</f>
        <v>2097346</v>
      </c>
      <c r="V46" s="6">
        <f>'q-ValProd_crop'!V46</f>
        <v>2173107</v>
      </c>
      <c r="W46" s="6">
        <f>'q-ValProd_crop'!W46</f>
        <v>2295802</v>
      </c>
      <c r="X46" s="6">
        <f>'q-ValProd_crop'!X46</f>
        <v>2317361</v>
      </c>
      <c r="Y46" s="6">
        <f>'q-ValProd_crop'!Y46</f>
        <v>2450875</v>
      </c>
      <c r="Z46" s="6">
        <f>'q-ValProd_crop'!Z46</f>
        <v>2301638</v>
      </c>
      <c r="AA46" s="6">
        <f>'q-ValProd_crop'!AA46</f>
        <v>2380780</v>
      </c>
      <c r="AB46" s="6">
        <f>'q-ValProd_crop'!AB46</f>
        <v>2463937</v>
      </c>
      <c r="AC46" s="6">
        <f>'q-ValProd_crop'!AC46</f>
        <v>2596863</v>
      </c>
      <c r="AD46" s="6">
        <f>'q-ValProd_crop'!AD46</f>
        <v>2669546</v>
      </c>
      <c r="AE46" s="6">
        <f>'q-ValProd_crop'!AE46</f>
        <v>2754389</v>
      </c>
      <c r="AF46" s="6">
        <f>'q-ValProd_crop'!AF46</f>
        <v>2840785</v>
      </c>
      <c r="AG46" s="6">
        <f>'q-ValProd_crop'!AG46</f>
        <v>2814163</v>
      </c>
      <c r="AH46" s="6">
        <f>'q-ValProd_crop'!AH46</f>
        <v>2715704</v>
      </c>
      <c r="AI46" s="6">
        <f>'q-ValProd_crop'!AI46</f>
        <v>2883194</v>
      </c>
      <c r="AJ46" s="6">
        <f>'q-ValProd_crop'!AJ46</f>
        <v>2878396</v>
      </c>
      <c r="AK46" s="6">
        <f>'q-ValProd_crop'!AK46</f>
        <v>2953692</v>
      </c>
      <c r="AL46" s="6">
        <f>'q-ValProd_crop'!AL46</f>
        <v>2750928</v>
      </c>
      <c r="AM46" s="6">
        <f>'q-ValProd_crop'!AM46</f>
        <v>2719907</v>
      </c>
      <c r="AN46" s="6">
        <f>'q-ValProd_crop'!AN46</f>
        <v>2573727</v>
      </c>
      <c r="AO46" s="6">
        <f>'q-ValProd_crop'!AO46</f>
        <v>2820532</v>
      </c>
      <c r="AP46" s="6">
        <f>'q-ValProd_crop'!AP46</f>
        <v>3035067</v>
      </c>
      <c r="AQ46" s="6">
        <f>'q-ValProd_crop'!AQ46</f>
        <v>2808323</v>
      </c>
      <c r="AR46" s="6">
        <f>'q-ValProd_crop'!AR46</f>
        <v>3089596</v>
      </c>
      <c r="AS46" s="6">
        <f>'q-ValProd_crop'!AS46</f>
        <v>3099318</v>
      </c>
      <c r="AT46" s="6">
        <f>'q-ValProd_crop'!AT46</f>
        <v>3066961</v>
      </c>
      <c r="AU46" s="6">
        <f>'q-ValProd_crop'!AU46</f>
        <v>3425083</v>
      </c>
      <c r="AV46" s="6">
        <f>'q-ValProd_crop'!AV46</f>
        <v>4284461</v>
      </c>
      <c r="AW46" s="6">
        <f>'q-ValProd_crop'!AW46</f>
        <v>3654988</v>
      </c>
      <c r="AX46" s="6">
        <f>'q-ValProd_crop'!AX46</f>
        <v>4618982</v>
      </c>
      <c r="AY46" s="6">
        <f>'q-ValProd_crop'!AY46</f>
        <v>4499255</v>
      </c>
      <c r="AZ46" s="6">
        <f>'q-ValProd_crop'!AZ46</f>
        <v>5034999</v>
      </c>
      <c r="BA46" s="6">
        <f>'q-ValProd_crop'!BA46</f>
        <v>4984600</v>
      </c>
      <c r="BB46" s="6">
        <f>'q-ValProd_crop'!BB46</f>
        <v>4906622</v>
      </c>
      <c r="BC46" s="6">
        <f>'q-ValProd_crop'!BC46</f>
        <v>5223636</v>
      </c>
    </row>
    <row r="47" spans="1:55">
      <c r="A47" s="6">
        <f>'q-ValProd_crop'!A47</f>
        <v>1</v>
      </c>
      <c r="B47" s="6" t="str">
        <f>'q-ValProd_crop'!B47</f>
        <v>Togo</v>
      </c>
      <c r="C47" s="6">
        <f>'q-ValProd_crop'!C47</f>
        <v>217</v>
      </c>
      <c r="D47" s="6" t="str">
        <f>'q-ValProd_crop'!D47</f>
        <v>Togo</v>
      </c>
      <c r="E47" s="6">
        <f>'q-ValProd_crop'!E47</f>
        <v>152</v>
      </c>
      <c r="F47" s="6" t="str">
        <f>'q-ValProd_crop'!F47</f>
        <v>Gross Production Value Crops (constant 2004-2006 1000 I$)</v>
      </c>
      <c r="G47" s="6">
        <f>'q-ValProd_crop'!G47</f>
        <v>224034</v>
      </c>
      <c r="H47" s="6">
        <f>'q-ValProd_crop'!H47</f>
        <v>228815</v>
      </c>
      <c r="I47" s="6">
        <f>'q-ValProd_crop'!I47</f>
        <v>240175</v>
      </c>
      <c r="J47" s="6">
        <f>'q-ValProd_crop'!J47</f>
        <v>248627</v>
      </c>
      <c r="K47" s="6">
        <f>'q-ValProd_crop'!K47</f>
        <v>254200</v>
      </c>
      <c r="L47" s="6">
        <f>'q-ValProd_crop'!L47</f>
        <v>256715</v>
      </c>
      <c r="M47" s="6">
        <f>'q-ValProd_crop'!M47</f>
        <v>259895</v>
      </c>
      <c r="N47" s="6">
        <f>'q-ValProd_crop'!N47</f>
        <v>267816</v>
      </c>
      <c r="O47" s="6">
        <f>'q-ValProd_crop'!O47</f>
        <v>273335</v>
      </c>
      <c r="P47" s="6">
        <f>'q-ValProd_crop'!P47</f>
        <v>287412</v>
      </c>
      <c r="Q47" s="6">
        <f>'q-ValProd_crop'!Q47</f>
        <v>291324</v>
      </c>
      <c r="R47" s="6">
        <f>'q-ValProd_crop'!R47</f>
        <v>275215</v>
      </c>
      <c r="S47" s="6">
        <f>'q-ValProd_crop'!S47</f>
        <v>279043</v>
      </c>
      <c r="T47" s="6">
        <f>'q-ValProd_crop'!T47</f>
        <v>276575</v>
      </c>
      <c r="U47" s="6">
        <f>'q-ValProd_crop'!U47</f>
        <v>289381</v>
      </c>
      <c r="V47" s="6">
        <f>'q-ValProd_crop'!V47</f>
        <v>276221</v>
      </c>
      <c r="W47" s="6">
        <f>'q-ValProd_crop'!W47</f>
        <v>264986</v>
      </c>
      <c r="X47" s="6">
        <f>'q-ValProd_crop'!X47</f>
        <v>288229</v>
      </c>
      <c r="Y47" s="6">
        <f>'q-ValProd_crop'!Y47</f>
        <v>315050</v>
      </c>
      <c r="Z47" s="6">
        <f>'q-ValProd_crop'!Z47</f>
        <v>323768</v>
      </c>
      <c r="AA47" s="6">
        <f>'q-ValProd_crop'!AA47</f>
        <v>329168</v>
      </c>
      <c r="AB47" s="6">
        <f>'q-ValProd_crop'!AB47</f>
        <v>317778</v>
      </c>
      <c r="AC47" s="6">
        <f>'q-ValProd_crop'!AC47</f>
        <v>293714</v>
      </c>
      <c r="AD47" s="6">
        <f>'q-ValProd_crop'!AD47</f>
        <v>311873</v>
      </c>
      <c r="AE47" s="6">
        <f>'q-ValProd_crop'!AE47</f>
        <v>353096</v>
      </c>
      <c r="AF47" s="6">
        <f>'q-ValProd_crop'!AF47</f>
        <v>360702</v>
      </c>
      <c r="AG47" s="6">
        <f>'q-ValProd_crop'!AG47</f>
        <v>365190</v>
      </c>
      <c r="AH47" s="6">
        <f>'q-ValProd_crop'!AH47</f>
        <v>380530</v>
      </c>
      <c r="AI47" s="6">
        <f>'q-ValProd_crop'!AI47</f>
        <v>405107</v>
      </c>
      <c r="AJ47" s="6">
        <f>'q-ValProd_crop'!AJ47</f>
        <v>417224</v>
      </c>
      <c r="AK47" s="6">
        <f>'q-ValProd_crop'!AK47</f>
        <v>419645</v>
      </c>
      <c r="AL47" s="6">
        <f>'q-ValProd_crop'!AL47</f>
        <v>415677</v>
      </c>
      <c r="AM47" s="6">
        <f>'q-ValProd_crop'!AM47</f>
        <v>492230</v>
      </c>
      <c r="AN47" s="6">
        <f>'q-ValProd_crop'!AN47</f>
        <v>510561</v>
      </c>
      <c r="AO47" s="6">
        <f>'q-ValProd_crop'!AO47</f>
        <v>510187</v>
      </c>
      <c r="AP47" s="6">
        <f>'q-ValProd_crop'!AP47</f>
        <v>589469</v>
      </c>
      <c r="AQ47" s="6">
        <f>'q-ValProd_crop'!AQ47</f>
        <v>614511</v>
      </c>
      <c r="AR47" s="6">
        <f>'q-ValProd_crop'!AR47</f>
        <v>607780</v>
      </c>
      <c r="AS47" s="6">
        <f>'q-ValProd_crop'!AS47</f>
        <v>600438</v>
      </c>
      <c r="AT47" s="6">
        <f>'q-ValProd_crop'!AT47</f>
        <v>559025</v>
      </c>
      <c r="AU47" s="6">
        <f>'q-ValProd_crop'!AU47</f>
        <v>612093</v>
      </c>
      <c r="AV47" s="6">
        <f>'q-ValProd_crop'!AV47</f>
        <v>619322</v>
      </c>
      <c r="AW47" s="6">
        <f>'q-ValProd_crop'!AW47</f>
        <v>627672</v>
      </c>
      <c r="AX47" s="6">
        <f>'q-ValProd_crop'!AX47</f>
        <v>645246</v>
      </c>
      <c r="AY47" s="6">
        <f>'q-ValProd_crop'!AY47</f>
        <v>594039</v>
      </c>
      <c r="AZ47" s="6">
        <f>'q-ValProd_crop'!AZ47</f>
        <v>617124</v>
      </c>
      <c r="BA47" s="6">
        <f>'q-ValProd_crop'!BA47</f>
        <v>635021</v>
      </c>
      <c r="BB47" s="6">
        <f>'q-ValProd_crop'!BB47</f>
        <v>688986</v>
      </c>
      <c r="BC47" s="6">
        <f>'q-ValProd_crop'!BC47</f>
        <v>643713</v>
      </c>
    </row>
    <row r="48" spans="1:55">
      <c r="A48" s="6">
        <f>'q-ValProd_crop'!A48</f>
        <v>2</v>
      </c>
      <c r="B48" s="6" t="str">
        <f>'q-ValProd_crop'!B48</f>
        <v>Uganda</v>
      </c>
      <c r="C48" s="6">
        <f>'q-ValProd_crop'!C48</f>
        <v>226</v>
      </c>
      <c r="D48" s="6" t="str">
        <f>'q-ValProd_crop'!D48</f>
        <v>Uganda</v>
      </c>
      <c r="E48" s="6">
        <f>'q-ValProd_crop'!E48</f>
        <v>152</v>
      </c>
      <c r="F48" s="6" t="str">
        <f>'q-ValProd_crop'!F48</f>
        <v>Gross Production Value Crops (constant 2004-2006 1000 I$)</v>
      </c>
      <c r="G48" s="6">
        <f>'q-ValProd_crop'!G48</f>
        <v>1656237</v>
      </c>
      <c r="H48" s="6">
        <f>'q-ValProd_crop'!H48</f>
        <v>1659140</v>
      </c>
      <c r="I48" s="6">
        <f>'q-ValProd_crop'!I48</f>
        <v>1879403</v>
      </c>
      <c r="J48" s="6">
        <f>'q-ValProd_crop'!J48</f>
        <v>1942581</v>
      </c>
      <c r="K48" s="6">
        <f>'q-ValProd_crop'!K48</f>
        <v>1708537</v>
      </c>
      <c r="L48" s="6">
        <f>'q-ValProd_crop'!L48</f>
        <v>1775257</v>
      </c>
      <c r="M48" s="6">
        <f>'q-ValProd_crop'!M48</f>
        <v>2077051</v>
      </c>
      <c r="N48" s="6">
        <f>'q-ValProd_crop'!N48</f>
        <v>2203059</v>
      </c>
      <c r="O48" s="6">
        <f>'q-ValProd_crop'!O48</f>
        <v>2524574</v>
      </c>
      <c r="P48" s="6">
        <f>'q-ValProd_crop'!P48</f>
        <v>3170552</v>
      </c>
      <c r="Q48" s="6">
        <f>'q-ValProd_crop'!Q48</f>
        <v>3065143</v>
      </c>
      <c r="R48" s="6">
        <f>'q-ValProd_crop'!R48</f>
        <v>3133546</v>
      </c>
      <c r="S48" s="6">
        <f>'q-ValProd_crop'!S48</f>
        <v>3142266</v>
      </c>
      <c r="T48" s="6">
        <f>'q-ValProd_crop'!T48</f>
        <v>3284006</v>
      </c>
      <c r="U48" s="6">
        <f>'q-ValProd_crop'!U48</f>
        <v>3494851</v>
      </c>
      <c r="V48" s="6">
        <f>'q-ValProd_crop'!V48</f>
        <v>3209950</v>
      </c>
      <c r="W48" s="6">
        <f>'q-ValProd_crop'!W48</f>
        <v>3202654</v>
      </c>
      <c r="X48" s="6">
        <f>'q-ValProd_crop'!X48</f>
        <v>3168768</v>
      </c>
      <c r="Y48" s="6">
        <f>'q-ValProd_crop'!Y48</f>
        <v>2211176</v>
      </c>
      <c r="Z48" s="6">
        <f>'q-ValProd_crop'!Z48</f>
        <v>2188960</v>
      </c>
      <c r="AA48" s="6">
        <f>'q-ValProd_crop'!AA48</f>
        <v>2395838</v>
      </c>
      <c r="AB48" s="6">
        <f>'q-ValProd_crop'!AB48</f>
        <v>2644943</v>
      </c>
      <c r="AC48" s="6">
        <f>'q-ValProd_crop'!AC48</f>
        <v>2781689</v>
      </c>
      <c r="AD48" s="6">
        <f>'q-ValProd_crop'!AD48</f>
        <v>2591596</v>
      </c>
      <c r="AE48" s="6">
        <f>'q-ValProd_crop'!AE48</f>
        <v>2650421</v>
      </c>
      <c r="AF48" s="6">
        <f>'q-ValProd_crop'!AF48</f>
        <v>2693980</v>
      </c>
      <c r="AG48" s="6">
        <f>'q-ValProd_crop'!AG48</f>
        <v>2868756</v>
      </c>
      <c r="AH48" s="6">
        <f>'q-ValProd_crop'!AH48</f>
        <v>3006294</v>
      </c>
      <c r="AI48" s="6">
        <f>'q-ValProd_crop'!AI48</f>
        <v>3193550</v>
      </c>
      <c r="AJ48" s="6">
        <f>'q-ValProd_crop'!AJ48</f>
        <v>3272861</v>
      </c>
      <c r="AK48" s="6">
        <f>'q-ValProd_crop'!AK48</f>
        <v>3353227</v>
      </c>
      <c r="AL48" s="6">
        <f>'q-ValProd_crop'!AL48</f>
        <v>3277428</v>
      </c>
      <c r="AM48" s="6">
        <f>'q-ValProd_crop'!AM48</f>
        <v>3501929</v>
      </c>
      <c r="AN48" s="6">
        <f>'q-ValProd_crop'!AN48</f>
        <v>3512483</v>
      </c>
      <c r="AO48" s="6">
        <f>'q-ValProd_crop'!AO48</f>
        <v>3672868</v>
      </c>
      <c r="AP48" s="6">
        <f>'q-ValProd_crop'!AP48</f>
        <v>3601903</v>
      </c>
      <c r="AQ48" s="6">
        <f>'q-ValProd_crop'!AQ48</f>
        <v>3608096</v>
      </c>
      <c r="AR48" s="6">
        <f>'q-ValProd_crop'!AR48</f>
        <v>3910445</v>
      </c>
      <c r="AS48" s="6">
        <f>'q-ValProd_crop'!AS48</f>
        <v>4163635</v>
      </c>
      <c r="AT48" s="6">
        <f>'q-ValProd_crop'!AT48</f>
        <v>4209156</v>
      </c>
      <c r="AU48" s="6">
        <f>'q-ValProd_crop'!AU48</f>
        <v>4477095</v>
      </c>
      <c r="AV48" s="6">
        <f>'q-ValProd_crop'!AV48</f>
        <v>4641843</v>
      </c>
      <c r="AW48" s="6">
        <f>'q-ValProd_crop'!AW48</f>
        <v>4615711</v>
      </c>
      <c r="AX48" s="6">
        <f>'q-ValProd_crop'!AX48</f>
        <v>4594282</v>
      </c>
      <c r="AY48" s="6">
        <f>'q-ValProd_crop'!AY48</f>
        <v>4493191</v>
      </c>
      <c r="AZ48" s="6">
        <f>'q-ValProd_crop'!AZ48</f>
        <v>4427203</v>
      </c>
      <c r="BA48" s="6">
        <f>'q-ValProd_crop'!BA48</f>
        <v>4566724</v>
      </c>
      <c r="BB48" s="6">
        <f>'q-ValProd_crop'!BB48</f>
        <v>4704361</v>
      </c>
      <c r="BC48" s="6">
        <f>'q-ValProd_crop'!BC48</f>
        <v>4794633</v>
      </c>
    </row>
    <row r="49" spans="1:55">
      <c r="A49" s="6">
        <f>'q-ValProd_crop'!A49</f>
        <v>1</v>
      </c>
      <c r="B49" s="6" t="str">
        <f>'q-ValProd_crop'!B49</f>
        <v>Burkina Faso</v>
      </c>
      <c r="C49" s="6">
        <f>'q-ValProd_crop'!C49</f>
        <v>233</v>
      </c>
      <c r="D49" s="6" t="str">
        <f>'q-ValProd_crop'!D49</f>
        <v>Burkina Faso</v>
      </c>
      <c r="E49" s="6">
        <f>'q-ValProd_crop'!E49</f>
        <v>152</v>
      </c>
      <c r="F49" s="6" t="str">
        <f>'q-ValProd_crop'!F49</f>
        <v>Gross Production Value Crops (constant 2004-2006 1000 I$)</v>
      </c>
      <c r="G49" s="6">
        <f>'q-ValProd_crop'!G49</f>
        <v>250981</v>
      </c>
      <c r="H49" s="6">
        <f>'q-ValProd_crop'!H49</f>
        <v>284468</v>
      </c>
      <c r="I49" s="6">
        <f>'q-ValProd_crop'!I49</f>
        <v>285446</v>
      </c>
      <c r="J49" s="6">
        <f>'q-ValProd_crop'!J49</f>
        <v>318450</v>
      </c>
      <c r="K49" s="6">
        <f>'q-ValProd_crop'!K49</f>
        <v>306136</v>
      </c>
      <c r="L49" s="6">
        <f>'q-ValProd_crop'!L49</f>
        <v>325141</v>
      </c>
      <c r="M49" s="6">
        <f>'q-ValProd_crop'!M49</f>
        <v>335654</v>
      </c>
      <c r="N49" s="6">
        <f>'q-ValProd_crop'!N49</f>
        <v>366365</v>
      </c>
      <c r="O49" s="6">
        <f>'q-ValProd_crop'!O49</f>
        <v>354368</v>
      </c>
      <c r="P49" s="6">
        <f>'q-ValProd_crop'!P49</f>
        <v>352501</v>
      </c>
      <c r="Q49" s="6">
        <f>'q-ValProd_crop'!Q49</f>
        <v>318477</v>
      </c>
      <c r="R49" s="6">
        <f>'q-ValProd_crop'!R49</f>
        <v>319255</v>
      </c>
      <c r="S49" s="6">
        <f>'q-ValProd_crop'!S49</f>
        <v>304832</v>
      </c>
      <c r="T49" s="6">
        <f>'q-ValProd_crop'!T49</f>
        <v>371917</v>
      </c>
      <c r="U49" s="6">
        <f>'q-ValProd_crop'!U49</f>
        <v>425148</v>
      </c>
      <c r="V49" s="6">
        <f>'q-ValProd_crop'!V49</f>
        <v>382641</v>
      </c>
      <c r="W49" s="6">
        <f>'q-ValProd_crop'!W49</f>
        <v>385489</v>
      </c>
      <c r="X49" s="6">
        <f>'q-ValProd_crop'!X49</f>
        <v>425422</v>
      </c>
      <c r="Y49" s="6">
        <f>'q-ValProd_crop'!Y49</f>
        <v>447983</v>
      </c>
      <c r="Z49" s="6">
        <f>'q-ValProd_crop'!Z49</f>
        <v>408889</v>
      </c>
      <c r="AA49" s="6">
        <f>'q-ValProd_crop'!AA49</f>
        <v>467464</v>
      </c>
      <c r="AB49" s="6">
        <f>'q-ValProd_crop'!AB49</f>
        <v>469989</v>
      </c>
      <c r="AC49" s="6">
        <f>'q-ValProd_crop'!AC49</f>
        <v>464596</v>
      </c>
      <c r="AD49" s="6">
        <f>'q-ValProd_crop'!AD49</f>
        <v>473128</v>
      </c>
      <c r="AE49" s="6">
        <f>'q-ValProd_crop'!AE49</f>
        <v>618718</v>
      </c>
      <c r="AF49" s="6">
        <f>'q-ValProd_crop'!AF49</f>
        <v>733310</v>
      </c>
      <c r="AG49" s="6">
        <f>'q-ValProd_crop'!AG49</f>
        <v>649883</v>
      </c>
      <c r="AH49" s="6">
        <f>'q-ValProd_crop'!AH49</f>
        <v>767752</v>
      </c>
      <c r="AI49" s="6">
        <f>'q-ValProd_crop'!AI49</f>
        <v>724952</v>
      </c>
      <c r="AJ49" s="6">
        <f>'q-ValProd_crop'!AJ49</f>
        <v>668601</v>
      </c>
      <c r="AK49" s="6">
        <f>'q-ValProd_crop'!AK49</f>
        <v>831258</v>
      </c>
      <c r="AL49" s="6">
        <f>'q-ValProd_crop'!AL49</f>
        <v>866573</v>
      </c>
      <c r="AM49" s="6">
        <f>'q-ValProd_crop'!AM49</f>
        <v>881229</v>
      </c>
      <c r="AN49" s="6">
        <f>'q-ValProd_crop'!AN49</f>
        <v>837131</v>
      </c>
      <c r="AO49" s="6">
        <f>'q-ValProd_crop'!AO49</f>
        <v>834889</v>
      </c>
      <c r="AP49" s="6">
        <f>'q-ValProd_crop'!AP49</f>
        <v>962607</v>
      </c>
      <c r="AQ49" s="6">
        <f>'q-ValProd_crop'!AQ49</f>
        <v>933962</v>
      </c>
      <c r="AR49" s="6">
        <f>'q-ValProd_crop'!AR49</f>
        <v>1122855</v>
      </c>
      <c r="AS49" s="6">
        <f>'q-ValProd_crop'!AS49</f>
        <v>1114915</v>
      </c>
      <c r="AT49" s="6">
        <f>'q-ValProd_crop'!AT49</f>
        <v>905670</v>
      </c>
      <c r="AU49" s="6">
        <f>'q-ValProd_crop'!AU49</f>
        <v>1250012</v>
      </c>
      <c r="AV49" s="6">
        <f>'q-ValProd_crop'!AV49</f>
        <v>1305945</v>
      </c>
      <c r="AW49" s="6">
        <f>'q-ValProd_crop'!AW49</f>
        <v>1449493</v>
      </c>
      <c r="AX49" s="6">
        <f>'q-ValProd_crop'!AX49</f>
        <v>1339054</v>
      </c>
      <c r="AY49" s="6">
        <f>'q-ValProd_crop'!AY49</f>
        <v>1545744</v>
      </c>
      <c r="AZ49" s="6">
        <f>'q-ValProd_crop'!AZ49</f>
        <v>1598816</v>
      </c>
      <c r="BA49" s="6">
        <f>'q-ValProd_crop'!BA49</f>
        <v>1156587</v>
      </c>
      <c r="BB49" s="6">
        <f>'q-ValProd_crop'!BB49</f>
        <v>1685948</v>
      </c>
      <c r="BC49" s="6">
        <f>'q-ValProd_crop'!BC49</f>
        <v>1432067</v>
      </c>
    </row>
    <row r="50" spans="1:55">
      <c r="A50" s="6">
        <f>'q-ValProd_crop'!A50</f>
        <v>2</v>
      </c>
      <c r="B50" s="6" t="str">
        <f>'q-ValProd_crop'!B50</f>
        <v>Ethiopia</v>
      </c>
      <c r="C50" s="6">
        <f>'q-ValProd_crop'!C50</f>
        <v>238</v>
      </c>
      <c r="D50" s="6" t="str">
        <f>'q-ValProd_crop'!D50</f>
        <v>Ethiopia</v>
      </c>
      <c r="E50" s="6">
        <f>'q-ValProd_crop'!E50</f>
        <v>152</v>
      </c>
      <c r="F50" s="6" t="str">
        <f>'q-ValProd_crop'!F50</f>
        <v>Gross Production Value Crops (constant 2004-2006 1000 I$)</v>
      </c>
      <c r="G50" s="6">
        <f>'q-ValProd_crop'!G50</f>
        <v>0</v>
      </c>
      <c r="H50" s="6">
        <f>'q-ValProd_crop'!H50</f>
        <v>0</v>
      </c>
      <c r="I50" s="6">
        <f>'q-ValProd_crop'!I50</f>
        <v>0</v>
      </c>
      <c r="J50" s="6">
        <f>'q-ValProd_crop'!J50</f>
        <v>0</v>
      </c>
      <c r="K50" s="6">
        <f>'q-ValProd_crop'!K50</f>
        <v>0</v>
      </c>
      <c r="L50" s="6">
        <f>'q-ValProd_crop'!L50</f>
        <v>0</v>
      </c>
      <c r="M50" s="6">
        <f>'q-ValProd_crop'!M50</f>
        <v>0</v>
      </c>
      <c r="N50" s="6">
        <f>'q-ValProd_crop'!N50</f>
        <v>0</v>
      </c>
      <c r="O50" s="6">
        <f>'q-ValProd_crop'!O50</f>
        <v>0</v>
      </c>
      <c r="P50" s="6">
        <f>'q-ValProd_crop'!P50</f>
        <v>0</v>
      </c>
      <c r="Q50" s="6">
        <f>'q-ValProd_crop'!Q50</f>
        <v>0</v>
      </c>
      <c r="R50" s="6">
        <f>'q-ValProd_crop'!R50</f>
        <v>0</v>
      </c>
      <c r="S50" s="6">
        <f>'q-ValProd_crop'!S50</f>
        <v>0</v>
      </c>
      <c r="T50" s="6">
        <f>'q-ValProd_crop'!T50</f>
        <v>0</v>
      </c>
      <c r="U50" s="6">
        <f>'q-ValProd_crop'!U50</f>
        <v>0</v>
      </c>
      <c r="V50" s="6">
        <f>'q-ValProd_crop'!V50</f>
        <v>0</v>
      </c>
      <c r="W50" s="6">
        <f>'q-ValProd_crop'!W50</f>
        <v>0</v>
      </c>
      <c r="X50" s="6">
        <f>'q-ValProd_crop'!X50</f>
        <v>0</v>
      </c>
      <c r="Y50" s="6">
        <f>'q-ValProd_crop'!Y50</f>
        <v>0</v>
      </c>
      <c r="Z50" s="6">
        <f>'q-ValProd_crop'!Z50</f>
        <v>0</v>
      </c>
      <c r="AA50" s="6">
        <f>'q-ValProd_crop'!AA50</f>
        <v>0</v>
      </c>
      <c r="AB50" s="6">
        <f>'q-ValProd_crop'!AB50</f>
        <v>0</v>
      </c>
      <c r="AC50" s="6">
        <f>'q-ValProd_crop'!AC50</f>
        <v>0</v>
      </c>
      <c r="AD50" s="6">
        <f>'q-ValProd_crop'!AD50</f>
        <v>0</v>
      </c>
      <c r="AE50" s="6">
        <f>'q-ValProd_crop'!AE50</f>
        <v>0</v>
      </c>
      <c r="AF50" s="6">
        <f>'q-ValProd_crop'!AF50</f>
        <v>0</v>
      </c>
      <c r="AG50" s="6">
        <f>'q-ValProd_crop'!AG50</f>
        <v>0</v>
      </c>
      <c r="AH50" s="6">
        <f>'q-ValProd_crop'!AH50</f>
        <v>0</v>
      </c>
      <c r="AI50" s="6">
        <f>'q-ValProd_crop'!AI50</f>
        <v>0</v>
      </c>
      <c r="AJ50" s="6">
        <f>'q-ValProd_crop'!AJ50</f>
        <v>0</v>
      </c>
      <c r="AK50" s="6">
        <f>'q-ValProd_crop'!AK50</f>
        <v>0</v>
      </c>
      <c r="AL50" s="6">
        <f>'q-ValProd_crop'!AL50</f>
        <v>0</v>
      </c>
      <c r="AM50" s="6">
        <f>'q-ValProd_crop'!AM50</f>
        <v>2593247</v>
      </c>
      <c r="AN50" s="6">
        <f>'q-ValProd_crop'!AN50</f>
        <v>2634529</v>
      </c>
      <c r="AO50" s="6">
        <f>'q-ValProd_crop'!AO50</f>
        <v>3026543</v>
      </c>
      <c r="AP50" s="6">
        <f>'q-ValProd_crop'!AP50</f>
        <v>3590634</v>
      </c>
      <c r="AQ50" s="6">
        <f>'q-ValProd_crop'!AQ50</f>
        <v>3640908</v>
      </c>
      <c r="AR50" s="6">
        <f>'q-ValProd_crop'!AR50</f>
        <v>3349373</v>
      </c>
      <c r="AS50" s="6">
        <f>'q-ValProd_crop'!AS50</f>
        <v>3624318</v>
      </c>
      <c r="AT50" s="6">
        <f>'q-ValProd_crop'!AT50</f>
        <v>3813564</v>
      </c>
      <c r="AU50" s="6">
        <f>'q-ValProd_crop'!AU50</f>
        <v>4222783</v>
      </c>
      <c r="AV50" s="6">
        <f>'q-ValProd_crop'!AV50</f>
        <v>4117054</v>
      </c>
      <c r="AW50" s="6">
        <f>'q-ValProd_crop'!AW50</f>
        <v>4339900</v>
      </c>
      <c r="AX50" s="6">
        <f>'q-ValProd_crop'!AX50</f>
        <v>4688444</v>
      </c>
      <c r="AY50" s="6">
        <f>'q-ValProd_crop'!AY50</f>
        <v>5273598</v>
      </c>
      <c r="AZ50" s="6">
        <f>'q-ValProd_crop'!AZ50</f>
        <v>5252320</v>
      </c>
      <c r="BA50" s="6">
        <f>'q-ValProd_crop'!BA50</f>
        <v>5316779</v>
      </c>
      <c r="BB50" s="6">
        <f>'q-ValProd_crop'!BB50</f>
        <v>5623002</v>
      </c>
      <c r="BC50" s="6">
        <f>'q-ValProd_crop'!BC50</f>
        <v>6403251</v>
      </c>
    </row>
    <row r="51" spans="1:55">
      <c r="A51" s="6">
        <f>'q-ValProd_crop'!A51</f>
        <v>2</v>
      </c>
      <c r="B51" s="6" t="str">
        <f>'q-ValProd_crop'!B51</f>
        <v>Democratic Republic of the Congo</v>
      </c>
      <c r="C51" s="6">
        <f>'q-ValProd_crop'!C51</f>
        <v>250</v>
      </c>
      <c r="D51" s="6" t="str">
        <f>'q-ValProd_crop'!D51</f>
        <v>Democratic Republic of the Congo</v>
      </c>
      <c r="E51" s="6">
        <f>'q-ValProd_crop'!E51</f>
        <v>152</v>
      </c>
      <c r="F51" s="6" t="str">
        <f>'q-ValProd_crop'!F51</f>
        <v>Gross Production Value Crops (constant 2004-2006 1000 I$)</v>
      </c>
      <c r="G51" s="6">
        <f>'q-ValProd_crop'!G51</f>
        <v>2037345</v>
      </c>
      <c r="H51" s="6">
        <f>'q-ValProd_crop'!H51</f>
        <v>2060252</v>
      </c>
      <c r="I51" s="6">
        <f>'q-ValProd_crop'!I51</f>
        <v>2078125</v>
      </c>
      <c r="J51" s="6">
        <f>'q-ValProd_crop'!J51</f>
        <v>2081036</v>
      </c>
      <c r="K51" s="6">
        <f>'q-ValProd_crop'!K51</f>
        <v>2087724</v>
      </c>
      <c r="L51" s="6">
        <f>'q-ValProd_crop'!L51</f>
        <v>2115210</v>
      </c>
      <c r="M51" s="6">
        <f>'q-ValProd_crop'!M51</f>
        <v>2199933</v>
      </c>
      <c r="N51" s="6">
        <f>'q-ValProd_crop'!N51</f>
        <v>2333464</v>
      </c>
      <c r="O51" s="6">
        <f>'q-ValProd_crop'!O51</f>
        <v>2388678</v>
      </c>
      <c r="P51" s="6">
        <f>'q-ValProd_crop'!P51</f>
        <v>2471020</v>
      </c>
      <c r="Q51" s="6">
        <f>'q-ValProd_crop'!Q51</f>
        <v>2492330</v>
      </c>
      <c r="R51" s="6">
        <f>'q-ValProd_crop'!R51</f>
        <v>2547113</v>
      </c>
      <c r="S51" s="6">
        <f>'q-ValProd_crop'!S51</f>
        <v>2608647</v>
      </c>
      <c r="T51" s="6">
        <f>'q-ValProd_crop'!T51</f>
        <v>2672570</v>
      </c>
      <c r="U51" s="6">
        <f>'q-ValProd_crop'!U51</f>
        <v>2742823</v>
      </c>
      <c r="V51" s="6">
        <f>'q-ValProd_crop'!V51</f>
        <v>2782809</v>
      </c>
      <c r="W51" s="6">
        <f>'q-ValProd_crop'!W51</f>
        <v>2802513</v>
      </c>
      <c r="X51" s="6">
        <f>'q-ValProd_crop'!X51</f>
        <v>2709445</v>
      </c>
      <c r="Y51" s="6">
        <f>'q-ValProd_crop'!Y51</f>
        <v>2846541</v>
      </c>
      <c r="Z51" s="6">
        <f>'q-ValProd_crop'!Z51</f>
        <v>2976496</v>
      </c>
      <c r="AA51" s="6">
        <f>'q-ValProd_crop'!AA51</f>
        <v>3021609</v>
      </c>
      <c r="AB51" s="6">
        <f>'q-ValProd_crop'!AB51</f>
        <v>3191922</v>
      </c>
      <c r="AC51" s="6">
        <f>'q-ValProd_crop'!AC51</f>
        <v>3277303</v>
      </c>
      <c r="AD51" s="6">
        <f>'q-ValProd_crop'!AD51</f>
        <v>3368326</v>
      </c>
      <c r="AE51" s="6">
        <f>'q-ValProd_crop'!AE51</f>
        <v>3484306</v>
      </c>
      <c r="AF51" s="6">
        <f>'q-ValProd_crop'!AF51</f>
        <v>3561328</v>
      </c>
      <c r="AG51" s="6">
        <f>'q-ValProd_crop'!AG51</f>
        <v>3646311</v>
      </c>
      <c r="AH51" s="6">
        <f>'q-ValProd_crop'!AH51</f>
        <v>3756286</v>
      </c>
      <c r="AI51" s="6">
        <f>'q-ValProd_crop'!AI51</f>
        <v>3868481</v>
      </c>
      <c r="AJ51" s="6">
        <f>'q-ValProd_crop'!AJ51</f>
        <v>4056947</v>
      </c>
      <c r="AK51" s="6">
        <f>'q-ValProd_crop'!AK51</f>
        <v>4208144</v>
      </c>
      <c r="AL51" s="6">
        <f>'q-ValProd_crop'!AL51</f>
        <v>4310322</v>
      </c>
      <c r="AM51" s="6">
        <f>'q-ValProd_crop'!AM51</f>
        <v>4326336</v>
      </c>
      <c r="AN51" s="6">
        <f>'q-ValProd_crop'!AN51</f>
        <v>4418596</v>
      </c>
      <c r="AO51" s="6">
        <f>'q-ValProd_crop'!AO51</f>
        <v>3605717</v>
      </c>
      <c r="AP51" s="6">
        <f>'q-ValProd_crop'!AP51</f>
        <v>3571684</v>
      </c>
      <c r="AQ51" s="6">
        <f>'q-ValProd_crop'!AQ51</f>
        <v>3465137</v>
      </c>
      <c r="AR51" s="6">
        <f>'q-ValProd_crop'!AR51</f>
        <v>3527808</v>
      </c>
      <c r="AS51" s="6">
        <f>'q-ValProd_crop'!AS51</f>
        <v>3431623</v>
      </c>
      <c r="AT51" s="6">
        <f>'q-ValProd_crop'!AT51</f>
        <v>3352198</v>
      </c>
      <c r="AU51" s="6">
        <f>'q-ValProd_crop'!AU51</f>
        <v>3271642</v>
      </c>
      <c r="AV51" s="6">
        <f>'q-ValProd_crop'!AV51</f>
        <v>3198949</v>
      </c>
      <c r="AW51" s="6">
        <f>'q-ValProd_crop'!AW51</f>
        <v>3216014</v>
      </c>
      <c r="AX51" s="6">
        <f>'q-ValProd_crop'!AX51</f>
        <v>3232592</v>
      </c>
      <c r="AY51" s="6">
        <f>'q-ValProd_crop'!AY51</f>
        <v>3237511</v>
      </c>
      <c r="AZ51" s="6">
        <f>'q-ValProd_crop'!AZ51</f>
        <v>3233801</v>
      </c>
      <c r="BA51" s="6">
        <f>'q-ValProd_crop'!BA51</f>
        <v>3256206</v>
      </c>
      <c r="BB51" s="6">
        <f>'q-ValProd_crop'!BB51</f>
        <v>3260944</v>
      </c>
      <c r="BC51" s="6">
        <f>'q-ValProd_crop'!BC51</f>
        <v>3203948</v>
      </c>
    </row>
    <row r="52" spans="1:55">
      <c r="A52" s="6">
        <f>'q-ValProd_crop'!A52</f>
        <v>3</v>
      </c>
      <c r="B52" s="6" t="str">
        <f>'q-ValProd_crop'!B52</f>
        <v>Zambia</v>
      </c>
      <c r="C52" s="6">
        <f>'q-ValProd_crop'!C52</f>
        <v>251</v>
      </c>
      <c r="D52" s="6" t="str">
        <f>'q-ValProd_crop'!D52</f>
        <v>Zambia</v>
      </c>
      <c r="E52" s="6">
        <f>'q-ValProd_crop'!E52</f>
        <v>152</v>
      </c>
      <c r="F52" s="6" t="str">
        <f>'q-ValProd_crop'!F52</f>
        <v>Gross Production Value Crops (constant 2004-2006 1000 I$)</v>
      </c>
      <c r="G52" s="6">
        <f>'q-ValProd_crop'!G52</f>
        <v>208698</v>
      </c>
      <c r="H52" s="6">
        <f>'q-ValProd_crop'!H52</f>
        <v>207034</v>
      </c>
      <c r="I52" s="6">
        <f>'q-ValProd_crop'!I52</f>
        <v>200297</v>
      </c>
      <c r="J52" s="6">
        <f>'q-ValProd_crop'!J52</f>
        <v>217728</v>
      </c>
      <c r="K52" s="6">
        <f>'q-ValProd_crop'!K52</f>
        <v>222823</v>
      </c>
      <c r="L52" s="6">
        <f>'q-ValProd_crop'!L52</f>
        <v>246809</v>
      </c>
      <c r="M52" s="6">
        <f>'q-ValProd_crop'!M52</f>
        <v>245404</v>
      </c>
      <c r="N52" s="6">
        <f>'q-ValProd_crop'!N52</f>
        <v>248002</v>
      </c>
      <c r="O52" s="6">
        <f>'q-ValProd_crop'!O52</f>
        <v>254062</v>
      </c>
      <c r="P52" s="6">
        <f>'q-ValProd_crop'!P52</f>
        <v>237762</v>
      </c>
      <c r="Q52" s="6">
        <f>'q-ValProd_crop'!Q52</f>
        <v>301376</v>
      </c>
      <c r="R52" s="6">
        <f>'q-ValProd_crop'!R52</f>
        <v>356679</v>
      </c>
      <c r="S52" s="6">
        <f>'q-ValProd_crop'!S52</f>
        <v>301343</v>
      </c>
      <c r="T52" s="6">
        <f>'q-ValProd_crop'!T52</f>
        <v>323390</v>
      </c>
      <c r="U52" s="6">
        <f>'q-ValProd_crop'!U52</f>
        <v>394188</v>
      </c>
      <c r="V52" s="6">
        <f>'q-ValProd_crop'!V52</f>
        <v>448526</v>
      </c>
      <c r="W52" s="6">
        <f>'q-ValProd_crop'!W52</f>
        <v>420907</v>
      </c>
      <c r="X52" s="6">
        <f>'q-ValProd_crop'!X52</f>
        <v>373461</v>
      </c>
      <c r="Y52" s="6">
        <f>'q-ValProd_crop'!Y52</f>
        <v>305866</v>
      </c>
      <c r="Z52" s="6">
        <f>'q-ValProd_crop'!Z52</f>
        <v>319814</v>
      </c>
      <c r="AA52" s="6">
        <f>'q-ValProd_crop'!AA52</f>
        <v>327760</v>
      </c>
      <c r="AB52" s="6">
        <f>'q-ValProd_crop'!AB52</f>
        <v>295846</v>
      </c>
      <c r="AC52" s="6">
        <f>'q-ValProd_crop'!AC52</f>
        <v>338690</v>
      </c>
      <c r="AD52" s="6">
        <f>'q-ValProd_crop'!AD52</f>
        <v>358329</v>
      </c>
      <c r="AE52" s="6">
        <f>'q-ValProd_crop'!AE52</f>
        <v>391699</v>
      </c>
      <c r="AF52" s="6">
        <f>'q-ValProd_crop'!AF52</f>
        <v>420663</v>
      </c>
      <c r="AG52" s="6">
        <f>'q-ValProd_crop'!AG52</f>
        <v>406375</v>
      </c>
      <c r="AH52" s="6">
        <f>'q-ValProd_crop'!AH52</f>
        <v>564971</v>
      </c>
      <c r="AI52" s="6">
        <f>'q-ValProd_crop'!AI52</f>
        <v>562051</v>
      </c>
      <c r="AJ52" s="6">
        <f>'q-ValProd_crop'!AJ52</f>
        <v>446222</v>
      </c>
      <c r="AK52" s="6">
        <f>'q-ValProd_crop'!AK52</f>
        <v>470899</v>
      </c>
      <c r="AL52" s="6">
        <f>'q-ValProd_crop'!AL52</f>
        <v>340914</v>
      </c>
      <c r="AM52" s="6">
        <f>'q-ValProd_crop'!AM52</f>
        <v>561774</v>
      </c>
      <c r="AN52" s="6">
        <f>'q-ValProd_crop'!AN52</f>
        <v>464365</v>
      </c>
      <c r="AO52" s="6">
        <f>'q-ValProd_crop'!AO52</f>
        <v>400220</v>
      </c>
      <c r="AP52" s="6">
        <f>'q-ValProd_crop'!AP52</f>
        <v>538176</v>
      </c>
      <c r="AQ52" s="6">
        <f>'q-ValProd_crop'!AQ52</f>
        <v>481753</v>
      </c>
      <c r="AR52" s="6">
        <f>'q-ValProd_crop'!AR52</f>
        <v>439391</v>
      </c>
      <c r="AS52" s="6">
        <f>'q-ValProd_crop'!AS52</f>
        <v>566193</v>
      </c>
      <c r="AT52" s="6">
        <f>'q-ValProd_crop'!AT52</f>
        <v>527065</v>
      </c>
      <c r="AU52" s="6">
        <f>'q-ValProd_crop'!AU52</f>
        <v>511910</v>
      </c>
      <c r="AV52" s="6">
        <f>'q-ValProd_crop'!AV52</f>
        <v>511790</v>
      </c>
      <c r="AW52" s="6">
        <f>'q-ValProd_crop'!AW52</f>
        <v>634011</v>
      </c>
      <c r="AX52" s="6">
        <f>'q-ValProd_crop'!AX52</f>
        <v>686570</v>
      </c>
      <c r="AY52" s="6">
        <f>'q-ValProd_crop'!AY52</f>
        <v>708528</v>
      </c>
      <c r="AZ52" s="6">
        <f>'q-ValProd_crop'!AZ52</f>
        <v>765310</v>
      </c>
      <c r="BA52" s="6">
        <f>'q-ValProd_crop'!BA52</f>
        <v>768495</v>
      </c>
      <c r="BB52" s="6">
        <f>'q-ValProd_crop'!BB52</f>
        <v>794845</v>
      </c>
      <c r="BC52" s="6">
        <f>'q-ValProd_crop'!BC52</f>
        <v>934106</v>
      </c>
    </row>
    <row r="53" spans="1:55">
      <c r="A53">
        <v>2</v>
      </c>
      <c r="B53" t="s">
        <v>217</v>
      </c>
      <c r="C53" s="6"/>
      <c r="D53" t="s">
        <v>217</v>
      </c>
      <c r="E53" s="6">
        <f>'q-ValProd_crop'!E52</f>
        <v>152</v>
      </c>
      <c r="F53" s="6" t="str">
        <f>'q-ValProd_crop'!F52</f>
        <v>Gross Production Value Crops (constant 2004-2006 1000 I$)</v>
      </c>
      <c r="G53">
        <f>SUMIF($A$2:$A$52,$A53,G$2:G$52)</f>
        <v>11577415</v>
      </c>
      <c r="H53">
        <f t="shared" ref="H53:BC55" si="0">SUMIF($A$2:$A$52,$A53,H$2:H$52)</f>
        <v>12094972</v>
      </c>
      <c r="I53">
        <f t="shared" si="0"/>
        <v>12482970</v>
      </c>
      <c r="J53">
        <f t="shared" si="0"/>
        <v>12621103</v>
      </c>
      <c r="K53">
        <f t="shared" si="0"/>
        <v>12635246</v>
      </c>
      <c r="L53">
        <f t="shared" si="0"/>
        <v>12952633</v>
      </c>
      <c r="M53">
        <f t="shared" si="0"/>
        <v>13962079</v>
      </c>
      <c r="N53">
        <f t="shared" si="0"/>
        <v>13886251</v>
      </c>
      <c r="O53">
        <f t="shared" si="0"/>
        <v>14950385</v>
      </c>
      <c r="P53">
        <f t="shared" si="0"/>
        <v>15851375</v>
      </c>
      <c r="Q53">
        <f t="shared" si="0"/>
        <v>16138049</v>
      </c>
      <c r="R53">
        <f t="shared" si="0"/>
        <v>16132530</v>
      </c>
      <c r="S53">
        <f t="shared" si="0"/>
        <v>16446667</v>
      </c>
      <c r="T53">
        <f t="shared" si="0"/>
        <v>17324430</v>
      </c>
      <c r="U53">
        <f t="shared" si="0"/>
        <v>18018517</v>
      </c>
      <c r="V53">
        <f t="shared" si="0"/>
        <v>17982174</v>
      </c>
      <c r="W53">
        <f t="shared" si="0"/>
        <v>18091087</v>
      </c>
      <c r="X53">
        <f t="shared" si="0"/>
        <v>18173156</v>
      </c>
      <c r="Y53">
        <f t="shared" si="0"/>
        <v>17354135</v>
      </c>
      <c r="Z53">
        <f t="shared" si="0"/>
        <v>17634815</v>
      </c>
      <c r="AA53">
        <f t="shared" si="0"/>
        <v>18656311</v>
      </c>
      <c r="AB53">
        <f t="shared" si="0"/>
        <v>19047487</v>
      </c>
      <c r="AC53">
        <f t="shared" si="0"/>
        <v>19655797</v>
      </c>
      <c r="AD53">
        <f t="shared" si="0"/>
        <v>18864703</v>
      </c>
      <c r="AE53">
        <f t="shared" si="0"/>
        <v>20039041</v>
      </c>
      <c r="AF53">
        <f t="shared" si="0"/>
        <v>20639537</v>
      </c>
      <c r="AG53">
        <f t="shared" si="0"/>
        <v>20813674</v>
      </c>
      <c r="AH53">
        <f t="shared" si="0"/>
        <v>21593756</v>
      </c>
      <c r="AI53">
        <f t="shared" si="0"/>
        <v>21848214</v>
      </c>
      <c r="AJ53">
        <f t="shared" si="0"/>
        <v>22010914</v>
      </c>
      <c r="AK53">
        <f t="shared" si="0"/>
        <v>23318183</v>
      </c>
      <c r="AL53">
        <f t="shared" si="0"/>
        <v>23312036</v>
      </c>
      <c r="AM53">
        <f t="shared" si="0"/>
        <v>22783995</v>
      </c>
      <c r="AN53">
        <f t="shared" si="0"/>
        <v>22963941</v>
      </c>
      <c r="AO53">
        <f t="shared" si="0"/>
        <v>23261729</v>
      </c>
      <c r="AP53">
        <f t="shared" si="0"/>
        <v>24269142</v>
      </c>
      <c r="AQ53">
        <f t="shared" si="0"/>
        <v>23928420</v>
      </c>
      <c r="AR53">
        <f t="shared" si="0"/>
        <v>24621096</v>
      </c>
      <c r="AS53">
        <f t="shared" si="0"/>
        <v>25467179</v>
      </c>
      <c r="AT53">
        <f t="shared" si="0"/>
        <v>25382603</v>
      </c>
      <c r="AU53">
        <f t="shared" si="0"/>
        <v>27300360</v>
      </c>
      <c r="AV53">
        <f t="shared" si="0"/>
        <v>27870045</v>
      </c>
      <c r="AW53">
        <f t="shared" si="0"/>
        <v>28069154</v>
      </c>
      <c r="AX53">
        <f t="shared" si="0"/>
        <v>29223137</v>
      </c>
      <c r="AY53">
        <f t="shared" si="0"/>
        <v>30471639</v>
      </c>
      <c r="AZ53">
        <f t="shared" si="0"/>
        <v>31199052</v>
      </c>
      <c r="BA53">
        <f t="shared" si="0"/>
        <v>31196488</v>
      </c>
      <c r="BB53">
        <f t="shared" si="0"/>
        <v>31890685</v>
      </c>
      <c r="BC53">
        <f t="shared" si="0"/>
        <v>33278881</v>
      </c>
    </row>
    <row r="54" spans="1:55">
      <c r="A54">
        <v>1</v>
      </c>
      <c r="B54" t="s">
        <v>218</v>
      </c>
      <c r="C54" s="6"/>
      <c r="D54" t="s">
        <v>218</v>
      </c>
      <c r="E54" s="6">
        <v>152</v>
      </c>
      <c r="F54" s="6" t="s">
        <v>230</v>
      </c>
      <c r="G54">
        <f>SUMIF($A$2:$A$52,$A54,G$2:G$52)</f>
        <v>13447156</v>
      </c>
      <c r="H54">
        <f t="shared" si="0"/>
        <v>14110663</v>
      </c>
      <c r="I54">
        <f t="shared" si="0"/>
        <v>14786122</v>
      </c>
      <c r="J54">
        <f t="shared" si="0"/>
        <v>15412948</v>
      </c>
      <c r="K54">
        <f t="shared" si="0"/>
        <v>15522136</v>
      </c>
      <c r="L54">
        <f t="shared" si="0"/>
        <v>15619141</v>
      </c>
      <c r="M54">
        <f t="shared" si="0"/>
        <v>16266544</v>
      </c>
      <c r="N54">
        <f t="shared" si="0"/>
        <v>16685909</v>
      </c>
      <c r="O54">
        <f t="shared" si="0"/>
        <v>17868841</v>
      </c>
      <c r="P54">
        <f t="shared" si="0"/>
        <v>19087617</v>
      </c>
      <c r="Q54">
        <f t="shared" si="0"/>
        <v>18129874</v>
      </c>
      <c r="R54">
        <f t="shared" si="0"/>
        <v>16763650</v>
      </c>
      <c r="S54">
        <f t="shared" si="0"/>
        <v>17120923</v>
      </c>
      <c r="T54">
        <f t="shared" si="0"/>
        <v>18734714</v>
      </c>
      <c r="U54">
        <f t="shared" si="0"/>
        <v>18675526</v>
      </c>
      <c r="V54">
        <f t="shared" si="0"/>
        <v>17717212</v>
      </c>
      <c r="W54">
        <f t="shared" si="0"/>
        <v>17419440</v>
      </c>
      <c r="X54">
        <f t="shared" si="0"/>
        <v>17281454</v>
      </c>
      <c r="Y54">
        <f t="shared" si="0"/>
        <v>17804626</v>
      </c>
      <c r="Z54">
        <f t="shared" si="0"/>
        <v>18102487</v>
      </c>
      <c r="AA54">
        <f t="shared" si="0"/>
        <v>18456219</v>
      </c>
      <c r="AB54">
        <f t="shared" si="0"/>
        <v>18507045</v>
      </c>
      <c r="AC54">
        <f t="shared" si="0"/>
        <v>18500082</v>
      </c>
      <c r="AD54">
        <f t="shared" si="0"/>
        <v>19466165</v>
      </c>
      <c r="AE54">
        <f t="shared" si="0"/>
        <v>20915719</v>
      </c>
      <c r="AF54">
        <f t="shared" si="0"/>
        <v>22500532</v>
      </c>
      <c r="AG54">
        <f t="shared" si="0"/>
        <v>22372253</v>
      </c>
      <c r="AH54">
        <f t="shared" si="0"/>
        <v>25452675</v>
      </c>
      <c r="AI54">
        <f t="shared" si="0"/>
        <v>27158654</v>
      </c>
      <c r="AJ54">
        <f t="shared" si="0"/>
        <v>28027882</v>
      </c>
      <c r="AK54">
        <f t="shared" si="0"/>
        <v>31909122</v>
      </c>
      <c r="AL54">
        <f t="shared" si="0"/>
        <v>33499895</v>
      </c>
      <c r="AM54">
        <f t="shared" si="0"/>
        <v>34811266</v>
      </c>
      <c r="AN54">
        <f t="shared" si="0"/>
        <v>36066506</v>
      </c>
      <c r="AO54">
        <f t="shared" si="0"/>
        <v>37650462</v>
      </c>
      <c r="AP54">
        <f t="shared" si="0"/>
        <v>39995503</v>
      </c>
      <c r="AQ54">
        <f t="shared" si="0"/>
        <v>41119164</v>
      </c>
      <c r="AR54">
        <f t="shared" si="0"/>
        <v>43896245</v>
      </c>
      <c r="AS54">
        <f t="shared" si="0"/>
        <v>45334993</v>
      </c>
      <c r="AT54">
        <f t="shared" si="0"/>
        <v>45373088</v>
      </c>
      <c r="AU54">
        <f t="shared" si="0"/>
        <v>46167449</v>
      </c>
      <c r="AV54">
        <f t="shared" si="0"/>
        <v>48218458</v>
      </c>
      <c r="AW54">
        <f t="shared" si="0"/>
        <v>50787463</v>
      </c>
      <c r="AX54">
        <f t="shared" si="0"/>
        <v>52798194</v>
      </c>
      <c r="AY54">
        <f t="shared" si="0"/>
        <v>55538864</v>
      </c>
      <c r="AZ54">
        <f t="shared" si="0"/>
        <v>57652096</v>
      </c>
      <c r="BA54">
        <f t="shared" si="0"/>
        <v>54592649</v>
      </c>
      <c r="BB54">
        <f t="shared" si="0"/>
        <v>59719104</v>
      </c>
      <c r="BC54">
        <f t="shared" si="0"/>
        <v>54716507</v>
      </c>
    </row>
    <row r="55" spans="1:55">
      <c r="A55">
        <v>3</v>
      </c>
      <c r="B55" t="s">
        <v>219</v>
      </c>
      <c r="C55" s="6"/>
      <c r="D55" t="s">
        <v>219</v>
      </c>
      <c r="E55" s="6">
        <v>152</v>
      </c>
      <c r="F55" s="6" t="s">
        <v>230</v>
      </c>
      <c r="G55">
        <f>SUMIF($A$2:$A$52,$A55,G$2:G$52)</f>
        <v>5370793</v>
      </c>
      <c r="H55">
        <f t="shared" si="0"/>
        <v>5535321</v>
      </c>
      <c r="I55">
        <f t="shared" si="0"/>
        <v>5710999</v>
      </c>
      <c r="J55">
        <f t="shared" si="0"/>
        <v>5757619</v>
      </c>
      <c r="K55">
        <f t="shared" si="0"/>
        <v>5825363</v>
      </c>
      <c r="L55">
        <f t="shared" si="0"/>
        <v>6178627</v>
      </c>
      <c r="M55">
        <f t="shared" si="0"/>
        <v>7530200</v>
      </c>
      <c r="N55">
        <f t="shared" si="0"/>
        <v>6594560</v>
      </c>
      <c r="O55">
        <f t="shared" si="0"/>
        <v>7127195</v>
      </c>
      <c r="P55">
        <f t="shared" si="0"/>
        <v>6881893</v>
      </c>
      <c r="Q55">
        <f t="shared" si="0"/>
        <v>8037203</v>
      </c>
      <c r="R55">
        <f t="shared" si="0"/>
        <v>8485973</v>
      </c>
      <c r="S55">
        <f t="shared" si="0"/>
        <v>7354767</v>
      </c>
      <c r="T55">
        <f t="shared" si="0"/>
        <v>8976131</v>
      </c>
      <c r="U55">
        <f t="shared" si="0"/>
        <v>8340984</v>
      </c>
      <c r="V55">
        <f t="shared" si="0"/>
        <v>8303299</v>
      </c>
      <c r="W55">
        <f t="shared" si="0"/>
        <v>8499552</v>
      </c>
      <c r="X55">
        <f t="shared" si="0"/>
        <v>8727382</v>
      </c>
      <c r="Y55">
        <f t="shared" si="0"/>
        <v>8246300</v>
      </c>
      <c r="Z55">
        <f t="shared" si="0"/>
        <v>8740302</v>
      </c>
      <c r="AA55">
        <f t="shared" si="0"/>
        <v>9822845</v>
      </c>
      <c r="AB55">
        <f t="shared" si="0"/>
        <v>8719578</v>
      </c>
      <c r="AC55">
        <f t="shared" si="0"/>
        <v>7389862</v>
      </c>
      <c r="AD55">
        <f t="shared" si="0"/>
        <v>8158527</v>
      </c>
      <c r="AE55">
        <f t="shared" si="0"/>
        <v>8958793</v>
      </c>
      <c r="AF55">
        <f t="shared" si="0"/>
        <v>9095561</v>
      </c>
      <c r="AG55">
        <f t="shared" si="0"/>
        <v>9195353</v>
      </c>
      <c r="AH55">
        <f t="shared" si="0"/>
        <v>9923890</v>
      </c>
      <c r="AI55">
        <f t="shared" si="0"/>
        <v>10318722</v>
      </c>
      <c r="AJ55">
        <f t="shared" si="0"/>
        <v>9652106</v>
      </c>
      <c r="AK55">
        <f t="shared" si="0"/>
        <v>9728175</v>
      </c>
      <c r="AL55">
        <f t="shared" si="0"/>
        <v>7454743</v>
      </c>
      <c r="AM55">
        <f t="shared" si="0"/>
        <v>9520870</v>
      </c>
      <c r="AN55">
        <f t="shared" si="0"/>
        <v>10099308</v>
      </c>
      <c r="AO55">
        <f t="shared" si="0"/>
        <v>9021023</v>
      </c>
      <c r="AP55">
        <f t="shared" si="0"/>
        <v>11326511</v>
      </c>
      <c r="AQ55">
        <f t="shared" si="0"/>
        <v>11408776</v>
      </c>
      <c r="AR55">
        <f t="shared" si="0"/>
        <v>11198575</v>
      </c>
      <c r="AS55">
        <f t="shared" si="0"/>
        <v>11792198</v>
      </c>
      <c r="AT55">
        <f t="shared" si="0"/>
        <v>12733697</v>
      </c>
      <c r="AU55">
        <f t="shared" si="0"/>
        <v>12507636</v>
      </c>
      <c r="AV55">
        <f t="shared" si="0"/>
        <v>12434955</v>
      </c>
      <c r="AW55">
        <f t="shared" si="0"/>
        <v>12750256</v>
      </c>
      <c r="AX55">
        <f t="shared" si="0"/>
        <v>13114793</v>
      </c>
      <c r="AY55">
        <f t="shared" si="0"/>
        <v>13250631</v>
      </c>
      <c r="AZ55">
        <f t="shared" si="0"/>
        <v>13371863</v>
      </c>
      <c r="BA55">
        <f t="shared" si="0"/>
        <v>13586221</v>
      </c>
      <c r="BB55">
        <f t="shared" si="0"/>
        <v>14927793</v>
      </c>
      <c r="BC55">
        <f t="shared" si="0"/>
        <v>15260731</v>
      </c>
    </row>
    <row r="56" spans="2:55">
      <c r="B56" t="s">
        <v>220</v>
      </c>
      <c r="C56" s="6"/>
      <c r="D56" t="s">
        <v>220</v>
      </c>
      <c r="E56" s="6">
        <v>152</v>
      </c>
      <c r="F56" s="6" t="s">
        <v>230</v>
      </c>
      <c r="G56">
        <f>SUM(G53:G55)</f>
        <v>30395364</v>
      </c>
      <c r="H56">
        <f t="shared" ref="H56:BC56" si="1">SUM(H53:H55)</f>
        <v>31740956</v>
      </c>
      <c r="I56">
        <f t="shared" si="1"/>
        <v>32980091</v>
      </c>
      <c r="J56">
        <f t="shared" si="1"/>
        <v>33791670</v>
      </c>
      <c r="K56">
        <f t="shared" si="1"/>
        <v>33982745</v>
      </c>
      <c r="L56">
        <f t="shared" si="1"/>
        <v>34750401</v>
      </c>
      <c r="M56">
        <f t="shared" si="1"/>
        <v>37758823</v>
      </c>
      <c r="N56">
        <f t="shared" si="1"/>
        <v>37166720</v>
      </c>
      <c r="O56">
        <f t="shared" si="1"/>
        <v>39946421</v>
      </c>
      <c r="P56">
        <f t="shared" si="1"/>
        <v>41820885</v>
      </c>
      <c r="Q56">
        <f t="shared" si="1"/>
        <v>42305126</v>
      </c>
      <c r="R56">
        <f t="shared" si="1"/>
        <v>41382153</v>
      </c>
      <c r="S56">
        <f t="shared" si="1"/>
        <v>40922357</v>
      </c>
      <c r="T56">
        <f t="shared" si="1"/>
        <v>45035275</v>
      </c>
      <c r="U56">
        <f t="shared" si="1"/>
        <v>45035027</v>
      </c>
      <c r="V56">
        <f t="shared" si="1"/>
        <v>44002685</v>
      </c>
      <c r="W56">
        <f t="shared" si="1"/>
        <v>44010079</v>
      </c>
      <c r="X56">
        <f t="shared" si="1"/>
        <v>44181992</v>
      </c>
      <c r="Y56">
        <f t="shared" si="1"/>
        <v>43405061</v>
      </c>
      <c r="Z56">
        <f t="shared" si="1"/>
        <v>44477604</v>
      </c>
      <c r="AA56">
        <f t="shared" si="1"/>
        <v>46935375</v>
      </c>
      <c r="AB56">
        <f t="shared" si="1"/>
        <v>46274110</v>
      </c>
      <c r="AC56">
        <f t="shared" si="1"/>
        <v>45545741</v>
      </c>
      <c r="AD56">
        <f t="shared" si="1"/>
        <v>46489395</v>
      </c>
      <c r="AE56">
        <f t="shared" si="1"/>
        <v>49913553</v>
      </c>
      <c r="AF56">
        <f t="shared" si="1"/>
        <v>52235630</v>
      </c>
      <c r="AG56">
        <f t="shared" si="1"/>
        <v>52381280</v>
      </c>
      <c r="AH56">
        <f t="shared" si="1"/>
        <v>56970321</v>
      </c>
      <c r="AI56">
        <f t="shared" si="1"/>
        <v>59325590</v>
      </c>
      <c r="AJ56">
        <f t="shared" si="1"/>
        <v>59690902</v>
      </c>
      <c r="AK56">
        <f t="shared" si="1"/>
        <v>64955480</v>
      </c>
      <c r="AL56">
        <f t="shared" si="1"/>
        <v>64266674</v>
      </c>
      <c r="AM56">
        <f t="shared" si="1"/>
        <v>67116131</v>
      </c>
      <c r="AN56">
        <f t="shared" si="1"/>
        <v>69129755</v>
      </c>
      <c r="AO56">
        <f t="shared" si="1"/>
        <v>69933214</v>
      </c>
      <c r="AP56">
        <f t="shared" si="1"/>
        <v>75591156</v>
      </c>
      <c r="AQ56">
        <f t="shared" si="1"/>
        <v>76456360</v>
      </c>
      <c r="AR56">
        <f t="shared" si="1"/>
        <v>79715916</v>
      </c>
      <c r="AS56">
        <f t="shared" si="1"/>
        <v>82594370</v>
      </c>
      <c r="AT56">
        <f t="shared" si="1"/>
        <v>83489388</v>
      </c>
      <c r="AU56">
        <f t="shared" si="1"/>
        <v>85975445</v>
      </c>
      <c r="AV56">
        <f t="shared" si="1"/>
        <v>88523458</v>
      </c>
      <c r="AW56">
        <f t="shared" si="1"/>
        <v>91606873</v>
      </c>
      <c r="AX56">
        <f t="shared" si="1"/>
        <v>95136124</v>
      </c>
      <c r="AY56">
        <f t="shared" si="1"/>
        <v>99261134</v>
      </c>
      <c r="AZ56">
        <f t="shared" si="1"/>
        <v>102223011</v>
      </c>
      <c r="BA56">
        <f t="shared" si="1"/>
        <v>99375358</v>
      </c>
      <c r="BB56">
        <f t="shared" si="1"/>
        <v>106537582</v>
      </c>
      <c r="BC56">
        <f t="shared" si="1"/>
        <v>103256119</v>
      </c>
    </row>
    <row r="57" s="6" customFormat="1" spans="2:55">
      <c r="B57" s="6" t="s">
        <v>202</v>
      </c>
      <c r="D57" s="6" t="s">
        <v>202</v>
      </c>
      <c r="E57" s="6">
        <v>152</v>
      </c>
      <c r="F57" s="6" t="s">
        <v>230</v>
      </c>
      <c r="G57" s="6">
        <f>G55-G42</f>
        <v>2927335</v>
      </c>
      <c r="H57" s="6">
        <f t="shared" ref="H57:BC57" si="2">H55-H42</f>
        <v>3044138</v>
      </c>
      <c r="I57" s="6">
        <f t="shared" si="2"/>
        <v>3004050</v>
      </c>
      <c r="J57" s="6">
        <f t="shared" si="2"/>
        <v>3223118</v>
      </c>
      <c r="K57" s="6">
        <f t="shared" si="2"/>
        <v>3263816</v>
      </c>
      <c r="L57" s="6">
        <f t="shared" si="2"/>
        <v>3381123</v>
      </c>
      <c r="M57" s="6">
        <f t="shared" si="2"/>
        <v>3621094</v>
      </c>
      <c r="N57" s="6">
        <f t="shared" si="2"/>
        <v>3485030</v>
      </c>
      <c r="O57" s="6">
        <f t="shared" si="2"/>
        <v>3876823</v>
      </c>
      <c r="P57" s="6">
        <f t="shared" si="2"/>
        <v>3703238</v>
      </c>
      <c r="Q57" s="6">
        <f t="shared" si="2"/>
        <v>4134991</v>
      </c>
      <c r="R57" s="6">
        <f t="shared" si="2"/>
        <v>4347185</v>
      </c>
      <c r="S57" s="6">
        <f t="shared" si="2"/>
        <v>4151909</v>
      </c>
      <c r="T57" s="6">
        <f t="shared" si="2"/>
        <v>4468186</v>
      </c>
      <c r="U57" s="6">
        <f t="shared" si="2"/>
        <v>4155830</v>
      </c>
      <c r="V57" s="6">
        <f t="shared" si="2"/>
        <v>4217033</v>
      </c>
      <c r="W57" s="6">
        <f t="shared" si="2"/>
        <v>4121803</v>
      </c>
      <c r="X57" s="6">
        <f t="shared" si="2"/>
        <v>4064278</v>
      </c>
      <c r="Y57" s="6">
        <f t="shared" si="2"/>
        <v>3853480</v>
      </c>
      <c r="Z57" s="6">
        <f t="shared" si="2"/>
        <v>3941515</v>
      </c>
      <c r="AA57" s="6">
        <f t="shared" si="2"/>
        <v>4142286</v>
      </c>
      <c r="AB57" s="6">
        <f t="shared" si="2"/>
        <v>4008257</v>
      </c>
      <c r="AC57" s="6">
        <f t="shared" si="2"/>
        <v>3737665</v>
      </c>
      <c r="AD57" s="6">
        <f t="shared" si="2"/>
        <v>3947425</v>
      </c>
      <c r="AE57" s="6">
        <f t="shared" si="2"/>
        <v>4326277</v>
      </c>
      <c r="AF57" s="6">
        <f t="shared" si="2"/>
        <v>4398240</v>
      </c>
      <c r="AG57" s="6">
        <f t="shared" si="2"/>
        <v>4129415</v>
      </c>
      <c r="AH57" s="6">
        <f t="shared" si="2"/>
        <v>4675423</v>
      </c>
      <c r="AI57" s="6">
        <f t="shared" si="2"/>
        <v>4602951</v>
      </c>
      <c r="AJ57" s="6">
        <f t="shared" si="2"/>
        <v>4534452</v>
      </c>
      <c r="AK57" s="6">
        <f t="shared" si="2"/>
        <v>4534393</v>
      </c>
      <c r="AL57" s="6">
        <f t="shared" si="2"/>
        <v>3615554</v>
      </c>
      <c r="AM57" s="6">
        <f t="shared" si="2"/>
        <v>4639660</v>
      </c>
      <c r="AN57" s="6">
        <f t="shared" si="2"/>
        <v>4568126</v>
      </c>
      <c r="AO57" s="6">
        <f t="shared" si="2"/>
        <v>4554326</v>
      </c>
      <c r="AP57" s="6">
        <f t="shared" si="2"/>
        <v>5509730</v>
      </c>
      <c r="AQ57" s="6">
        <f t="shared" si="2"/>
        <v>5622960</v>
      </c>
      <c r="AR57" s="6">
        <f t="shared" si="2"/>
        <v>5820791</v>
      </c>
      <c r="AS57" s="6">
        <f t="shared" si="2"/>
        <v>5992886</v>
      </c>
      <c r="AT57" s="6">
        <f t="shared" si="2"/>
        <v>6488119</v>
      </c>
      <c r="AU57" s="6">
        <f t="shared" si="2"/>
        <v>6778337</v>
      </c>
      <c r="AV57" s="6">
        <f t="shared" si="2"/>
        <v>6193392</v>
      </c>
      <c r="AW57" s="6">
        <f t="shared" si="2"/>
        <v>6725571</v>
      </c>
      <c r="AX57" s="6">
        <f t="shared" si="2"/>
        <v>6990197</v>
      </c>
      <c r="AY57" s="6">
        <f t="shared" si="2"/>
        <v>6828299</v>
      </c>
      <c r="AZ57" s="6">
        <f t="shared" si="2"/>
        <v>7666674</v>
      </c>
      <c r="BA57" s="6">
        <f t="shared" si="2"/>
        <v>7914207</v>
      </c>
      <c r="BB57" s="6">
        <f t="shared" si="2"/>
        <v>8061849</v>
      </c>
      <c r="BC57" s="6">
        <f t="shared" si="2"/>
        <v>8639494</v>
      </c>
    </row>
    <row r="58" s="6" customFormat="1" spans="2:55">
      <c r="B58" s="6" t="s">
        <v>229</v>
      </c>
      <c r="D58" s="6" t="s">
        <v>229</v>
      </c>
      <c r="E58" s="6">
        <v>152</v>
      </c>
      <c r="F58" s="6" t="s">
        <v>230</v>
      </c>
      <c r="G58" s="6">
        <f>G50+G13+G33</f>
        <v>1613626</v>
      </c>
      <c r="H58" s="6">
        <f t="shared" ref="H58:BC58" si="3">H50+H13+H33</f>
        <v>1649685</v>
      </c>
      <c r="I58" s="6">
        <f t="shared" si="3"/>
        <v>1691823</v>
      </c>
      <c r="J58" s="6">
        <f t="shared" si="3"/>
        <v>1771557</v>
      </c>
      <c r="K58" s="6">
        <f t="shared" si="3"/>
        <v>1772421</v>
      </c>
      <c r="L58" s="6">
        <f t="shared" si="3"/>
        <v>1819139</v>
      </c>
      <c r="M58" s="6">
        <f t="shared" si="3"/>
        <v>1885257</v>
      </c>
      <c r="N58" s="6">
        <f t="shared" si="3"/>
        <v>1914233</v>
      </c>
      <c r="O58" s="6">
        <f t="shared" si="3"/>
        <v>1997747</v>
      </c>
      <c r="P58" s="6">
        <f t="shared" si="3"/>
        <v>2066127</v>
      </c>
      <c r="Q58" s="6">
        <f t="shared" si="3"/>
        <v>2133518</v>
      </c>
      <c r="R58" s="6">
        <f t="shared" si="3"/>
        <v>2124763</v>
      </c>
      <c r="S58" s="6">
        <f t="shared" si="3"/>
        <v>2021298</v>
      </c>
      <c r="T58" s="6">
        <f t="shared" si="3"/>
        <v>1982672</v>
      </c>
      <c r="U58" s="6">
        <f t="shared" si="3"/>
        <v>1893421</v>
      </c>
      <c r="V58" s="6">
        <f t="shared" si="3"/>
        <v>2053739</v>
      </c>
      <c r="W58" s="6">
        <f t="shared" si="3"/>
        <v>2091029</v>
      </c>
      <c r="X58" s="6">
        <f t="shared" si="3"/>
        <v>2037012</v>
      </c>
      <c r="Y58" s="6">
        <f t="shared" si="3"/>
        <v>2342606</v>
      </c>
      <c r="Z58" s="6">
        <f t="shared" si="3"/>
        <v>2672186</v>
      </c>
      <c r="AA58" s="6">
        <f t="shared" si="3"/>
        <v>2554063</v>
      </c>
      <c r="AB58" s="6">
        <f t="shared" si="3"/>
        <v>2524985</v>
      </c>
      <c r="AC58" s="6">
        <f t="shared" si="3"/>
        <v>2781961</v>
      </c>
      <c r="AD58" s="6">
        <f t="shared" si="3"/>
        <v>2422705</v>
      </c>
      <c r="AE58" s="6">
        <f t="shared" si="3"/>
        <v>2176164</v>
      </c>
      <c r="AF58" s="6">
        <f t="shared" si="3"/>
        <v>2335083</v>
      </c>
      <c r="AG58" s="6">
        <f t="shared" si="3"/>
        <v>2494687</v>
      </c>
      <c r="AH58" s="6">
        <f t="shared" si="3"/>
        <v>2609194</v>
      </c>
      <c r="AI58" s="6">
        <f t="shared" si="3"/>
        <v>2603430</v>
      </c>
      <c r="AJ58" s="6">
        <f t="shared" si="3"/>
        <v>2725797</v>
      </c>
      <c r="AK58" s="6">
        <f t="shared" si="3"/>
        <v>2903835</v>
      </c>
      <c r="AL58" s="6">
        <f t="shared" si="3"/>
        <v>2617315</v>
      </c>
      <c r="AM58" s="6">
        <f t="shared" si="3"/>
        <v>2656331</v>
      </c>
      <c r="AN58" s="6">
        <f t="shared" si="3"/>
        <v>2736906</v>
      </c>
      <c r="AO58" s="6">
        <f t="shared" si="3"/>
        <v>3114044</v>
      </c>
      <c r="AP58" s="6">
        <f t="shared" si="3"/>
        <v>3661914</v>
      </c>
      <c r="AQ58" s="6">
        <f t="shared" si="3"/>
        <v>3713412</v>
      </c>
      <c r="AR58" s="6">
        <f t="shared" si="3"/>
        <v>3487258</v>
      </c>
      <c r="AS58" s="6">
        <f t="shared" si="3"/>
        <v>3735530</v>
      </c>
      <c r="AT58" s="6">
        <f t="shared" si="3"/>
        <v>3885296</v>
      </c>
      <c r="AU58" s="6">
        <f t="shared" si="3"/>
        <v>4313965</v>
      </c>
      <c r="AV58" s="6">
        <f t="shared" si="3"/>
        <v>4173507</v>
      </c>
      <c r="AW58" s="6">
        <f t="shared" si="3"/>
        <v>4410535</v>
      </c>
      <c r="AX58" s="6">
        <f t="shared" si="3"/>
        <v>4759632</v>
      </c>
      <c r="AY58" s="6">
        <f t="shared" si="3"/>
        <v>5387090</v>
      </c>
      <c r="AZ58" s="6">
        <f t="shared" si="3"/>
        <v>5366368</v>
      </c>
      <c r="BA58" s="6">
        <f t="shared" si="3"/>
        <v>5442191</v>
      </c>
      <c r="BB58" s="6">
        <f t="shared" si="3"/>
        <v>5681345</v>
      </c>
      <c r="BC58" s="6">
        <f t="shared" si="3"/>
        <v>6487690</v>
      </c>
    </row>
    <row r="59" s="6" customFormat="1"/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B050"/>
  </sheetPr>
  <dimension ref="A1:BC59"/>
  <sheetViews>
    <sheetView topLeftCell="AL1" workbookViewId="0">
      <selection activeCell="AY2" sqref="AY2"/>
    </sheetView>
  </sheetViews>
  <sheetFormatPr defaultColWidth="9.1358024691358" defaultRowHeight="11.6"/>
  <cols>
    <col min="1" max="1" width="8.85185185185185" customWidth="1"/>
    <col min="2" max="2" width="29.8518518518519" customWidth="1"/>
    <col min="3" max="3" width="11.1358024691358" customWidth="1"/>
    <col min="4" max="4" width="29.8518518518519" customWidth="1"/>
    <col min="5" max="5" width="7.5679012345679" customWidth="1"/>
    <col min="6" max="6" width="52.8518518518519" customWidth="1"/>
    <col min="7" max="7" width="12" customWidth="1"/>
    <col min="8" max="55" width="5" customWidth="1"/>
  </cols>
  <sheetData>
    <row r="1" s="5" customFormat="1" spans="1:55">
      <c r="A1" s="54" t="str">
        <f>'q-ValProd_tot'!A1</f>
        <v>agg_SSA</v>
      </c>
      <c r="B1" s="54" t="str">
        <f>'q-ValProd_tot'!B1</f>
        <v>Name_TabLAC</v>
      </c>
      <c r="C1" s="54" t="str">
        <f>'q-ValProd_tot'!C1</f>
        <v>code_dream</v>
      </c>
      <c r="D1" s="54" t="str">
        <f>'q-ValProd_tot'!D1</f>
        <v>name_dream</v>
      </c>
      <c r="E1" s="54" t="str">
        <f>'q-ValProd_tot'!E1</f>
        <v>element</v>
      </c>
      <c r="F1" s="54" t="str">
        <f>'q-ValProd_tot'!F1</f>
        <v>element_txt</v>
      </c>
      <c r="G1" s="54">
        <f>'q-ValProd_tot'!G1</f>
        <v>1961</v>
      </c>
      <c r="H1" s="54">
        <f>'q-ValProd_tot'!H1</f>
        <v>1962</v>
      </c>
      <c r="I1" s="54">
        <f>'q-ValProd_tot'!I1</f>
        <v>1963</v>
      </c>
      <c r="J1" s="54">
        <f>'q-ValProd_tot'!J1</f>
        <v>1964</v>
      </c>
      <c r="K1" s="54">
        <f>'q-ValProd_tot'!K1</f>
        <v>1965</v>
      </c>
      <c r="L1" s="54">
        <f>'q-ValProd_tot'!L1</f>
        <v>1966</v>
      </c>
      <c r="M1" s="54">
        <f>'q-ValProd_tot'!M1</f>
        <v>1967</v>
      </c>
      <c r="N1" s="54">
        <f>'q-ValProd_tot'!N1</f>
        <v>1968</v>
      </c>
      <c r="O1" s="54">
        <f>'q-ValProd_tot'!O1</f>
        <v>1969</v>
      </c>
      <c r="P1" s="54">
        <f>'q-ValProd_tot'!P1</f>
        <v>1970</v>
      </c>
      <c r="Q1" s="54">
        <f>'q-ValProd_tot'!Q1</f>
        <v>1971</v>
      </c>
      <c r="R1" s="54">
        <f>'q-ValProd_tot'!R1</f>
        <v>1972</v>
      </c>
      <c r="S1" s="54">
        <f>'q-ValProd_tot'!S1</f>
        <v>1973</v>
      </c>
      <c r="T1" s="54">
        <f>'q-ValProd_tot'!T1</f>
        <v>1974</v>
      </c>
      <c r="U1" s="54">
        <f>'q-ValProd_tot'!U1</f>
        <v>1975</v>
      </c>
      <c r="V1" s="54">
        <f>'q-ValProd_tot'!V1</f>
        <v>1976</v>
      </c>
      <c r="W1" s="54">
        <f>'q-ValProd_tot'!W1</f>
        <v>1977</v>
      </c>
      <c r="X1" s="54">
        <f>'q-ValProd_tot'!X1</f>
        <v>1978</v>
      </c>
      <c r="Y1" s="54">
        <f>'q-ValProd_tot'!Y1</f>
        <v>1979</v>
      </c>
      <c r="Z1" s="54">
        <f>'q-ValProd_tot'!Z1</f>
        <v>1980</v>
      </c>
      <c r="AA1" s="54">
        <f>'q-ValProd_tot'!AA1</f>
        <v>1981</v>
      </c>
      <c r="AB1" s="54">
        <f>'q-ValProd_tot'!AB1</f>
        <v>1982</v>
      </c>
      <c r="AC1" s="54">
        <f>'q-ValProd_tot'!AC1</f>
        <v>1983</v>
      </c>
      <c r="AD1" s="54">
        <f>'q-ValProd_tot'!AD1</f>
        <v>1984</v>
      </c>
      <c r="AE1" s="54">
        <f>'q-ValProd_tot'!AE1</f>
        <v>1985</v>
      </c>
      <c r="AF1" s="54">
        <f>'q-ValProd_tot'!AF1</f>
        <v>1986</v>
      </c>
      <c r="AG1" s="54">
        <f>'q-ValProd_tot'!AG1</f>
        <v>1987</v>
      </c>
      <c r="AH1" s="54">
        <f>'q-ValProd_tot'!AH1</f>
        <v>1988</v>
      </c>
      <c r="AI1" s="54">
        <f>'q-ValProd_tot'!AI1</f>
        <v>1989</v>
      </c>
      <c r="AJ1" s="54">
        <f>'q-ValProd_tot'!AJ1</f>
        <v>1990</v>
      </c>
      <c r="AK1" s="54">
        <f>'q-ValProd_tot'!AK1</f>
        <v>1991</v>
      </c>
      <c r="AL1" s="54">
        <f>'q-ValProd_tot'!AL1</f>
        <v>1992</v>
      </c>
      <c r="AM1" s="54">
        <f>'q-ValProd_tot'!AM1</f>
        <v>1993</v>
      </c>
      <c r="AN1" s="54">
        <f>'q-ValProd_tot'!AN1</f>
        <v>1994</v>
      </c>
      <c r="AO1" s="54">
        <f>'q-ValProd_tot'!AO1</f>
        <v>1995</v>
      </c>
      <c r="AP1" s="54">
        <f>'q-ValProd_tot'!AP1</f>
        <v>1996</v>
      </c>
      <c r="AQ1" s="54">
        <f>'q-ValProd_tot'!AQ1</f>
        <v>1997</v>
      </c>
      <c r="AR1" s="54">
        <f>'q-ValProd_tot'!AR1</f>
        <v>1998</v>
      </c>
      <c r="AS1" s="54">
        <f>'q-ValProd_tot'!AS1</f>
        <v>1999</v>
      </c>
      <c r="AT1" s="54">
        <f>'q-ValProd_tot'!AT1</f>
        <v>2000</v>
      </c>
      <c r="AU1" s="54">
        <f>'q-ValProd_tot'!AU1</f>
        <v>2001</v>
      </c>
      <c r="AV1" s="54">
        <f>'q-ValProd_tot'!AV1</f>
        <v>2002</v>
      </c>
      <c r="AW1" s="54">
        <f>'q-ValProd_tot'!AW1</f>
        <v>2003</v>
      </c>
      <c r="AX1" s="54">
        <f>'q-ValProd_tot'!AX1</f>
        <v>2004</v>
      </c>
      <c r="AY1" s="54">
        <f>'q-ValProd_tot'!AY1</f>
        <v>2005</v>
      </c>
      <c r="AZ1" s="54">
        <f>'q-ValProd_tot'!AZ1</f>
        <v>2006</v>
      </c>
      <c r="BA1" s="54">
        <f>'q-ValProd_tot'!BA1</f>
        <v>2007</v>
      </c>
      <c r="BB1" s="54">
        <f>'q-ValProd_tot'!BB1</f>
        <v>2008</v>
      </c>
      <c r="BC1" s="54">
        <f>'q-ValProd_tot'!BC1</f>
        <v>2009</v>
      </c>
    </row>
    <row r="2" spans="1:55">
      <c r="A2" s="6">
        <f>'q-ValProd_crop'!A2</f>
        <v>3</v>
      </c>
      <c r="B2" s="6" t="str">
        <f>'q-ValProd_crop'!B2</f>
        <v>Angola</v>
      </c>
      <c r="C2" s="6">
        <f>'q-ValProd_crop'!C2</f>
        <v>7</v>
      </c>
      <c r="D2" s="6" t="str">
        <f>'q-ValProd_crop'!D2</f>
        <v>Angola</v>
      </c>
      <c r="E2" s="6"/>
      <c r="F2" s="53" t="s">
        <v>232</v>
      </c>
      <c r="G2">
        <f>IF('q-AreaHarv'!G2=0,0,ValProdCrop!G2/'q-AreaHarv'!G2*1000)</f>
        <v>383.035063914875</v>
      </c>
      <c r="H2">
        <f>IF('q-AreaHarv'!H2=0,0,ValProdCrop!H2/'q-AreaHarv'!H2*1000)</f>
        <v>364.478078007052</v>
      </c>
      <c r="I2">
        <f>IF('q-AreaHarv'!I2=0,0,ValProdCrop!I2/'q-AreaHarv'!I2*1000)</f>
        <v>354.528253607077</v>
      </c>
      <c r="J2">
        <f>IF('q-AreaHarv'!J2=0,0,ValProdCrop!J2/'q-AreaHarv'!J2*1000)</f>
        <v>380.711524768589</v>
      </c>
      <c r="K2">
        <f>IF('q-AreaHarv'!K2=0,0,ValProdCrop!K2/'q-AreaHarv'!K2*1000)</f>
        <v>396.500704411647</v>
      </c>
      <c r="L2">
        <f>IF('q-AreaHarv'!L2=0,0,ValProdCrop!L2/'q-AreaHarv'!L2*1000)</f>
        <v>405.064788440311</v>
      </c>
      <c r="M2">
        <f>IF('q-AreaHarv'!M2=0,0,ValProdCrop!M2/'q-AreaHarv'!M2*1000)</f>
        <v>409.287635748722</v>
      </c>
      <c r="N2">
        <f>IF('q-AreaHarv'!N2=0,0,ValProdCrop!N2/'q-AreaHarv'!N2*1000)</f>
        <v>393.717445606231</v>
      </c>
      <c r="O2">
        <f>IF('q-AreaHarv'!O2=0,0,ValProdCrop!O2/'q-AreaHarv'!O2*1000)</f>
        <v>405.914673910747</v>
      </c>
      <c r="P2">
        <f>IF('q-AreaHarv'!P2=0,0,ValProdCrop!P2/'q-AreaHarv'!P2*1000)</f>
        <v>428.977708518487</v>
      </c>
      <c r="Q2">
        <f>IF('q-AreaHarv'!Q2=0,0,ValProdCrop!Q2/'q-AreaHarv'!Q2*1000)</f>
        <v>431.252583909859</v>
      </c>
      <c r="R2">
        <f>IF('q-AreaHarv'!R2=0,0,ValProdCrop!R2/'q-AreaHarv'!R2*1000)</f>
        <v>416.011118229947</v>
      </c>
      <c r="S2">
        <f>IF('q-AreaHarv'!S2=0,0,ValProdCrop!S2/'q-AreaHarv'!S2*1000)</f>
        <v>412.982588771134</v>
      </c>
      <c r="T2">
        <f>IF('q-AreaHarv'!T2=0,0,ValProdCrop!T2/'q-AreaHarv'!T2*1000)</f>
        <v>422.258836637286</v>
      </c>
      <c r="U2">
        <f>IF('q-AreaHarv'!U2=0,0,ValProdCrop!U2/'q-AreaHarv'!U2*1000)</f>
        <v>398.945556614765</v>
      </c>
      <c r="V2">
        <f>IF('q-AreaHarv'!V2=0,0,ValProdCrop!V2/'q-AreaHarv'!V2*1000)</f>
        <v>365.870629370629</v>
      </c>
      <c r="W2">
        <f>IF('q-AreaHarv'!W2=0,0,ValProdCrop!W2/'q-AreaHarv'!W2*1000)</f>
        <v>348.340397974803</v>
      </c>
      <c r="X2">
        <f>IF('q-AreaHarv'!X2=0,0,ValProdCrop!X2/'q-AreaHarv'!X2*1000)</f>
        <v>333.255607504291</v>
      </c>
      <c r="Y2">
        <f>IF('q-AreaHarv'!Y2=0,0,ValProdCrop!Y2/'q-AreaHarv'!Y2*1000)</f>
        <v>307.75493025493</v>
      </c>
      <c r="Z2">
        <f>IF('q-AreaHarv'!Z2=0,0,ValProdCrop!Z2/'q-AreaHarv'!Z2*1000)</f>
        <v>322.463495644545</v>
      </c>
      <c r="AA2">
        <f>IF('q-AreaHarv'!AA2=0,0,ValProdCrop!AA2/'q-AreaHarv'!AA2*1000)</f>
        <v>304.030952535129</v>
      </c>
      <c r="AB2">
        <f>IF('q-AreaHarv'!AB2=0,0,ValProdCrop!AB2/'q-AreaHarv'!AB2*1000)</f>
        <v>297.076115817423</v>
      </c>
      <c r="AC2">
        <f>IF('q-AreaHarv'!AC2=0,0,ValProdCrop!AC2/'q-AreaHarv'!AC2*1000)</f>
        <v>295.440946360393</v>
      </c>
      <c r="AD2">
        <f>IF('q-AreaHarv'!AD2=0,0,ValProdCrop!AD2/'q-AreaHarv'!AD2*1000)</f>
        <v>294.47734437782</v>
      </c>
      <c r="AE2">
        <f>IF('q-AreaHarv'!AE2=0,0,ValProdCrop!AE2/'q-AreaHarv'!AE2*1000)</f>
        <v>291.201124144673</v>
      </c>
      <c r="AF2">
        <f>IF('q-AreaHarv'!AF2=0,0,ValProdCrop!AF2/'q-AreaHarv'!AF2*1000)</f>
        <v>265.615138592751</v>
      </c>
      <c r="AG2">
        <f>IF('q-AreaHarv'!AG2=0,0,ValProdCrop!AG2/'q-AreaHarv'!AG2*1000)</f>
        <v>259.697219361483</v>
      </c>
      <c r="AH2">
        <f>IF('q-AreaHarv'!AH2=0,0,ValProdCrop!AH2/'q-AreaHarv'!AH2*1000)</f>
        <v>259.139641260215</v>
      </c>
      <c r="AI2">
        <f>IF('q-AreaHarv'!AI2=0,0,ValProdCrop!AI2/'q-AreaHarv'!AI2*1000)</f>
        <v>258.802482278711</v>
      </c>
      <c r="AJ2">
        <f>IF('q-AreaHarv'!AJ2=0,0,ValProdCrop!AJ2/'q-AreaHarv'!AJ2*1000)</f>
        <v>291.505493826383</v>
      </c>
      <c r="AK2">
        <f>IF('q-AreaHarv'!AK2=0,0,ValProdCrop!AK2/'q-AreaHarv'!AK2*1000)</f>
        <v>292.94432077801</v>
      </c>
      <c r="AL2">
        <f>IF('q-AreaHarv'!AL2=0,0,ValProdCrop!AL2/'q-AreaHarv'!AL2*1000)</f>
        <v>284.835930210475</v>
      </c>
      <c r="AM2">
        <f>IF('q-AreaHarv'!AM2=0,0,ValProdCrop!AM2/'q-AreaHarv'!AM2*1000)</f>
        <v>254.399810089289</v>
      </c>
      <c r="AN2">
        <f>IF('q-AreaHarv'!AN2=0,0,ValProdCrop!AN2/'q-AreaHarv'!AN2*1000)</f>
        <v>331.148065238248</v>
      </c>
      <c r="AO2">
        <f>IF('q-AreaHarv'!AO2=0,0,ValProdCrop!AO2/'q-AreaHarv'!AO2*1000)</f>
        <v>357.392151359561</v>
      </c>
      <c r="AP2">
        <f>IF('q-AreaHarv'!AP2=0,0,ValProdCrop!AP2/'q-AreaHarv'!AP2*1000)</f>
        <v>363.590535024918</v>
      </c>
      <c r="AQ2">
        <f>IF('q-AreaHarv'!AQ2=0,0,ValProdCrop!AQ2/'q-AreaHarv'!AQ2*1000)</f>
        <v>342.474568840707</v>
      </c>
      <c r="AR2">
        <f>IF('q-AreaHarv'!AR2=0,0,ValProdCrop!AR2/'q-AreaHarv'!AR2*1000)</f>
        <v>379.865578412017</v>
      </c>
      <c r="AS2">
        <f>IF('q-AreaHarv'!AS2=0,0,ValProdCrop!AS2/'q-AreaHarv'!AS2*1000)</f>
        <v>371.814517914877</v>
      </c>
      <c r="AT2">
        <f>IF('q-AreaHarv'!AT2=0,0,ValProdCrop!AT2/'q-AreaHarv'!AT2*1000)</f>
        <v>430.510279942703</v>
      </c>
      <c r="AU2">
        <f>IF('q-AreaHarv'!AU2=0,0,ValProdCrop!AU2/'q-AreaHarv'!AU2*1000)</f>
        <v>472.076769974671</v>
      </c>
      <c r="AV2">
        <f>IF('q-AreaHarv'!AV2=0,0,ValProdCrop!AV2/'q-AreaHarv'!AV2*1000)</f>
        <v>492.011980676811</v>
      </c>
      <c r="AW2">
        <f>IF('q-AreaHarv'!AW2=0,0,ValProdCrop!AW2/'q-AreaHarv'!AW2*1000)</f>
        <v>478.309992440023</v>
      </c>
      <c r="AX2">
        <f>IF('q-AreaHarv'!AX2=0,0,ValProdCrop!AX2/'q-AreaHarv'!AX2*1000)</f>
        <v>403.207307845365</v>
      </c>
      <c r="AY2">
        <f>IF('q-AreaHarv'!AY2=0,0,ValProdCrop!AY2/'q-AreaHarv'!AY2*1000)</f>
        <v>464.499312578178</v>
      </c>
      <c r="AZ2">
        <f>IF('q-AreaHarv'!AZ2=0,0,ValProdCrop!AZ2/'q-AreaHarv'!AZ2*1000)</f>
        <v>473.634864738835</v>
      </c>
      <c r="BA2">
        <f>IF('q-AreaHarv'!BA2=0,0,ValProdCrop!BA2/'q-AreaHarv'!BA2*1000)</f>
        <v>486.481776071602</v>
      </c>
      <c r="BB2">
        <f>IF('q-AreaHarv'!BB2=0,0,ValProdCrop!BB2/'q-AreaHarv'!BB2*1000)</f>
        <v>624.078485447241</v>
      </c>
      <c r="BC2">
        <f>IF('q-AreaHarv'!BC2=0,0,ValProdCrop!BC2/'q-AreaHarv'!BC2*1000)</f>
        <v>519.744684322983</v>
      </c>
    </row>
    <row r="3" spans="1:55">
      <c r="A3" s="6">
        <f>'q-ValProd_crop'!A3</f>
        <v>3</v>
      </c>
      <c r="B3" s="6" t="str">
        <f>'q-ValProd_crop'!B3</f>
        <v>Botswana</v>
      </c>
      <c r="C3" s="6">
        <f>'q-ValProd_crop'!C3</f>
        <v>20</v>
      </c>
      <c r="D3" s="6" t="str">
        <f>'q-ValProd_crop'!D3</f>
        <v>Botswana</v>
      </c>
      <c r="E3" s="6"/>
      <c r="F3" s="53" t="s">
        <v>232</v>
      </c>
      <c r="G3">
        <f>IF('q-AreaHarv'!G3=0,0,ValProdCrop!G3/'q-AreaHarv'!G3*1000)</f>
        <v>139.645574698757</v>
      </c>
      <c r="H3">
        <f>IF('q-AreaHarv'!H3=0,0,ValProdCrop!H3/'q-AreaHarv'!H3*1000)</f>
        <v>242.499134990856</v>
      </c>
      <c r="I3">
        <f>IF('q-AreaHarv'!I3=0,0,ValProdCrop!I3/'q-AreaHarv'!I3*1000)</f>
        <v>256.071428571429</v>
      </c>
      <c r="J3">
        <f>IF('q-AreaHarv'!J3=0,0,ValProdCrop!J3/'q-AreaHarv'!J3*1000)</f>
        <v>304.77422136006</v>
      </c>
      <c r="K3">
        <f>IF('q-AreaHarv'!K3=0,0,ValProdCrop!K3/'q-AreaHarv'!K3*1000)</f>
        <v>332.899968253488</v>
      </c>
      <c r="L3">
        <f>IF('q-AreaHarv'!L3=0,0,ValProdCrop!L3/'q-AreaHarv'!L3*1000)</f>
        <v>212.718403547672</v>
      </c>
      <c r="M3">
        <f>IF('q-AreaHarv'!M3=0,0,ValProdCrop!M3/'q-AreaHarv'!M3*1000)</f>
        <v>121.991928653281</v>
      </c>
      <c r="N3">
        <f>IF('q-AreaHarv'!N3=0,0,ValProdCrop!N3/'q-AreaHarv'!N3*1000)</f>
        <v>179.441877656625</v>
      </c>
      <c r="O3">
        <f>IF('q-AreaHarv'!O3=0,0,ValProdCrop!O3/'q-AreaHarv'!O3*1000)</f>
        <v>145.844790788963</v>
      </c>
      <c r="P3">
        <f>IF('q-AreaHarv'!P3=0,0,ValProdCrop!P3/'q-AreaHarv'!P3*1000)</f>
        <v>100.526390406981</v>
      </c>
      <c r="Q3">
        <f>IF('q-AreaHarv'!Q3=0,0,ValProdCrop!Q3/'q-AreaHarv'!Q3*1000)</f>
        <v>148.21089516988</v>
      </c>
      <c r="R3">
        <f>IF('q-AreaHarv'!R3=0,0,ValProdCrop!R3/'q-AreaHarv'!R3*1000)</f>
        <v>264.486888960829</v>
      </c>
      <c r="S3">
        <f>IF('q-AreaHarv'!S3=0,0,ValProdCrop!S3/'q-AreaHarv'!S3*1000)</f>
        <v>162.082071381911</v>
      </c>
      <c r="T3">
        <f>IF('q-AreaHarv'!T3=0,0,ValProdCrop!T3/'q-AreaHarv'!T3*1000)</f>
        <v>197.527161889779</v>
      </c>
      <c r="U3">
        <f>IF('q-AreaHarv'!U3=0,0,ValProdCrop!U3/'q-AreaHarv'!U3*1000)</f>
        <v>175.742747291157</v>
      </c>
      <c r="V3">
        <f>IF('q-AreaHarv'!V3=0,0,ValProdCrop!V3/'q-AreaHarv'!V3*1000)</f>
        <v>184.2463774099</v>
      </c>
      <c r="W3">
        <f>IF('q-AreaHarv'!W3=0,0,ValProdCrop!W3/'q-AreaHarv'!W3*1000)</f>
        <v>169.475874626089</v>
      </c>
      <c r="X3">
        <f>IF('q-AreaHarv'!X3=0,0,ValProdCrop!X3/'q-AreaHarv'!X3*1000)</f>
        <v>188.472367912549</v>
      </c>
      <c r="Y3">
        <f>IF('q-AreaHarv'!Y3=0,0,ValProdCrop!Y3/'q-AreaHarv'!Y3*1000)</f>
        <v>238.476937860346</v>
      </c>
      <c r="Z3">
        <f>IF('q-AreaHarv'!Z3=0,0,ValProdCrop!Z3/'q-AreaHarv'!Z3*1000)</f>
        <v>140.249616285645</v>
      </c>
      <c r="AA3">
        <f>IF('q-AreaHarv'!AA3=0,0,ValProdCrop!AA3/'q-AreaHarv'!AA3*1000)</f>
        <v>146.669089147287</v>
      </c>
      <c r="AB3">
        <f>IF('q-AreaHarv'!AB3=0,0,ValProdCrop!AB3/'q-AreaHarv'!AB3*1000)</f>
        <v>273.802514916389</v>
      </c>
      <c r="AC3">
        <f>IF('q-AreaHarv'!AC3=0,0,ValProdCrop!AC3/'q-AreaHarv'!AC3*1000)</f>
        <v>271.672512460772</v>
      </c>
      <c r="AD3">
        <f>IF('q-AreaHarv'!AD3=0,0,ValProdCrop!AD3/'q-AreaHarv'!AD3*1000)</f>
        <v>248.676817110749</v>
      </c>
      <c r="AE3">
        <f>IF('q-AreaHarv'!AE3=0,0,ValProdCrop!AE3/'q-AreaHarv'!AE3*1000)</f>
        <v>201.591244796562</v>
      </c>
      <c r="AF3">
        <f>IF('q-AreaHarv'!AF3=0,0,ValProdCrop!AF3/'q-AreaHarv'!AF3*1000)</f>
        <v>186.175003042473</v>
      </c>
      <c r="AG3">
        <f>IF('q-AreaHarv'!AG3=0,0,ValProdCrop!AG3/'q-AreaHarv'!AG3*1000)</f>
        <v>174.845277343976</v>
      </c>
      <c r="AH3">
        <f>IF('q-AreaHarv'!AH3=0,0,ValProdCrop!AH3/'q-AreaHarv'!AH3*1000)</f>
        <v>129.045208064951</v>
      </c>
      <c r="AI3">
        <f>IF('q-AreaHarv'!AI3=0,0,ValProdCrop!AI3/'q-AreaHarv'!AI3*1000)</f>
        <v>131.061977826487</v>
      </c>
      <c r="AJ3">
        <f>IF('q-AreaHarv'!AJ3=0,0,ValProdCrop!AJ3/'q-AreaHarv'!AJ3*1000)</f>
        <v>153.579604005569</v>
      </c>
      <c r="AK3">
        <f>IF('q-AreaHarv'!AK3=0,0,ValProdCrop!AK3/'q-AreaHarv'!AK3*1000)</f>
        <v>209.954958312481</v>
      </c>
      <c r="AL3">
        <f>IF('q-AreaHarv'!AL3=0,0,ValProdCrop!AL3/'q-AreaHarv'!AL3*1000)</f>
        <v>248.225890201879</v>
      </c>
      <c r="AM3">
        <f>IF('q-AreaHarv'!AM3=0,0,ValProdCrop!AM3/'q-AreaHarv'!AM3*1000)</f>
        <v>244.865241330372</v>
      </c>
      <c r="AN3">
        <f>IF('q-AreaHarv'!AN3=0,0,ValProdCrop!AN3/'q-AreaHarv'!AN3*1000)</f>
        <v>135.687409357937</v>
      </c>
      <c r="AO3">
        <f>IF('q-AreaHarv'!AO3=0,0,ValProdCrop!AO3/'q-AreaHarv'!AO3*1000)</f>
        <v>208.410170886719</v>
      </c>
      <c r="AP3">
        <f>IF('q-AreaHarv'!AP3=0,0,ValProdCrop!AP3/'q-AreaHarv'!AP3*1000)</f>
        <v>141.217607426991</v>
      </c>
      <c r="AQ3">
        <f>IF('q-AreaHarv'!AQ3=0,0,ValProdCrop!AQ3/'q-AreaHarv'!AQ3*1000)</f>
        <v>187.477342172044</v>
      </c>
      <c r="AR3">
        <f>IF('q-AreaHarv'!AR3=0,0,ValProdCrop!AR3/'q-AreaHarv'!AR3*1000)</f>
        <v>276.400280012791</v>
      </c>
      <c r="AS3">
        <f>IF('q-AreaHarv'!AS3=0,0,ValProdCrop!AS3/'q-AreaHarv'!AS3*1000)</f>
        <v>261.290067614661</v>
      </c>
      <c r="AT3">
        <f>IF('q-AreaHarv'!AT3=0,0,ValProdCrop!AT3/'q-AreaHarv'!AT3*1000)</f>
        <v>167.493507501963</v>
      </c>
      <c r="AU3">
        <f>IF('q-AreaHarv'!AU3=0,0,ValProdCrop!AU3/'q-AreaHarv'!AU3*1000)</f>
        <v>266.03408555755</v>
      </c>
      <c r="AV3">
        <f>IF('q-AreaHarv'!AV3=0,0,ValProdCrop!AV3/'q-AreaHarv'!AV3*1000)</f>
        <v>274.002089601088</v>
      </c>
      <c r="AW3">
        <f>IF('q-AreaHarv'!AW3=0,0,ValProdCrop!AW3/'q-AreaHarv'!AW3*1000)</f>
        <v>484.018911499412</v>
      </c>
      <c r="AX3">
        <f>IF('q-AreaHarv'!AX3=0,0,ValProdCrop!AX3/'q-AreaHarv'!AX3*1000)</f>
        <v>455.208187298472</v>
      </c>
      <c r="AY3">
        <f>IF('q-AreaHarv'!AY3=0,0,ValProdCrop!AY3/'q-AreaHarv'!AY3*1000)</f>
        <v>429.683564156916</v>
      </c>
      <c r="AZ3">
        <f>IF('q-AreaHarv'!AZ3=0,0,ValProdCrop!AZ3/'q-AreaHarv'!AZ3*1000)</f>
        <v>361.205821830362</v>
      </c>
      <c r="BA3">
        <f>IF('q-AreaHarv'!BA3=0,0,ValProdCrop!BA3/'q-AreaHarv'!BA3*1000)</f>
        <v>407.249038125219</v>
      </c>
      <c r="BB3">
        <f>IF('q-AreaHarv'!BB3=0,0,ValProdCrop!BB3/'q-AreaHarv'!BB3*1000)</f>
        <v>433.812637469514</v>
      </c>
      <c r="BC3">
        <f>IF('q-AreaHarv'!BC3=0,0,ValProdCrop!BC3/'q-AreaHarv'!BC3*1000)</f>
        <v>373.809302387374</v>
      </c>
    </row>
    <row r="4" spans="1:55">
      <c r="A4" s="6">
        <f>'q-ValProd_crop'!A4</f>
        <v>2</v>
      </c>
      <c r="B4" s="6" t="str">
        <f>'q-ValProd_crop'!B4</f>
        <v>Burundi</v>
      </c>
      <c r="C4" s="6">
        <f>'q-ValProd_crop'!C4</f>
        <v>29</v>
      </c>
      <c r="D4" s="6" t="str">
        <f>'q-ValProd_crop'!D4</f>
        <v>Burundi</v>
      </c>
      <c r="E4" s="6"/>
      <c r="F4" s="53" t="s">
        <v>232</v>
      </c>
      <c r="G4">
        <f>IF('q-AreaHarv'!G4=0,0,ValProdCrop!G4/'q-AreaHarv'!G4*1000)</f>
        <v>761.655711167721</v>
      </c>
      <c r="H4">
        <f>IF('q-AreaHarv'!H4=0,0,ValProdCrop!H4/'q-AreaHarv'!H4*1000)</f>
        <v>774.146257778425</v>
      </c>
      <c r="I4">
        <f>IF('q-AreaHarv'!I4=0,0,ValProdCrop!I4/'q-AreaHarv'!I4*1000)</f>
        <v>747.455379857085</v>
      </c>
      <c r="J4">
        <f>IF('q-AreaHarv'!J4=0,0,ValProdCrop!J4/'q-AreaHarv'!J4*1000)</f>
        <v>782.467505452903</v>
      </c>
      <c r="K4">
        <f>IF('q-AreaHarv'!K4=0,0,ValProdCrop!K4/'q-AreaHarv'!K4*1000)</f>
        <v>760.056624628227</v>
      </c>
      <c r="L4">
        <f>IF('q-AreaHarv'!L4=0,0,ValProdCrop!L4/'q-AreaHarv'!L4*1000)</f>
        <v>757.743922757361</v>
      </c>
      <c r="M4">
        <f>IF('q-AreaHarv'!M4=0,0,ValProdCrop!M4/'q-AreaHarv'!M4*1000)</f>
        <v>768.150310105801</v>
      </c>
      <c r="N4">
        <f>IF('q-AreaHarv'!N4=0,0,ValProdCrop!N4/'q-AreaHarv'!N4*1000)</f>
        <v>771.469958543802</v>
      </c>
      <c r="O4">
        <f>IF('q-AreaHarv'!O4=0,0,ValProdCrop!O4/'q-AreaHarv'!O4*1000)</f>
        <v>796.293844526133</v>
      </c>
      <c r="P4">
        <f>IF('q-AreaHarv'!P4=0,0,ValProdCrop!P4/'q-AreaHarv'!P4*1000)</f>
        <v>799.893440601619</v>
      </c>
      <c r="Q4">
        <f>IF('q-AreaHarv'!Q4=0,0,ValProdCrop!Q4/'q-AreaHarv'!Q4*1000)</f>
        <v>809.825519925221</v>
      </c>
      <c r="R4">
        <f>IF('q-AreaHarv'!R4=0,0,ValProdCrop!R4/'q-AreaHarv'!R4*1000)</f>
        <v>760.174584436419</v>
      </c>
      <c r="S4">
        <f>IF('q-AreaHarv'!S4=0,0,ValProdCrop!S4/'q-AreaHarv'!S4*1000)</f>
        <v>803.640692220323</v>
      </c>
      <c r="T4">
        <f>IF('q-AreaHarv'!T4=0,0,ValProdCrop!T4/'q-AreaHarv'!T4*1000)</f>
        <v>820.822089844052</v>
      </c>
      <c r="U4">
        <f>IF('q-AreaHarv'!U4=0,0,ValProdCrop!U4/'q-AreaHarv'!U4*1000)</f>
        <v>801.338531050745</v>
      </c>
      <c r="V4">
        <f>IF('q-AreaHarv'!V4=0,0,ValProdCrop!V4/'q-AreaHarv'!V4*1000)</f>
        <v>807.114484855623</v>
      </c>
      <c r="W4">
        <f>IF('q-AreaHarv'!W4=0,0,ValProdCrop!W4/'q-AreaHarv'!W4*1000)</f>
        <v>817.23058879862</v>
      </c>
      <c r="X4">
        <f>IF('q-AreaHarv'!X4=0,0,ValProdCrop!X4/'q-AreaHarv'!X4*1000)</f>
        <v>791.049866528495</v>
      </c>
      <c r="Y4">
        <f>IF('q-AreaHarv'!Y4=0,0,ValProdCrop!Y4/'q-AreaHarv'!Y4*1000)</f>
        <v>778.221064698642</v>
      </c>
      <c r="Z4">
        <f>IF('q-AreaHarv'!Z4=0,0,ValProdCrop!Z4/'q-AreaHarv'!Z4*1000)</f>
        <v>712.09032631262</v>
      </c>
      <c r="AA4">
        <f>IF('q-AreaHarv'!AA4=0,0,ValProdCrop!AA4/'q-AreaHarv'!AA4*1000)</f>
        <v>796.110806559253</v>
      </c>
      <c r="AB4">
        <f>IF('q-AreaHarv'!AB4=0,0,ValProdCrop!AB4/'q-AreaHarv'!AB4*1000)</f>
        <v>734.263315878098</v>
      </c>
      <c r="AC4">
        <f>IF('q-AreaHarv'!AC4=0,0,ValProdCrop!AC4/'q-AreaHarv'!AC4*1000)</f>
        <v>733.163454544579</v>
      </c>
      <c r="AD4">
        <f>IF('q-AreaHarv'!AD4=0,0,ValProdCrop!AD4/'q-AreaHarv'!AD4*1000)</f>
        <v>766.978403748198</v>
      </c>
      <c r="AE4">
        <f>IF('q-AreaHarv'!AE4=0,0,ValProdCrop!AE4/'q-AreaHarv'!AE4*1000)</f>
        <v>778.583072235904</v>
      </c>
      <c r="AF4">
        <f>IF('q-AreaHarv'!AF4=0,0,ValProdCrop!AF4/'q-AreaHarv'!AF4*1000)</f>
        <v>782.593885423157</v>
      </c>
      <c r="AG4">
        <f>IF('q-AreaHarv'!AG4=0,0,ValProdCrop!AG4/'q-AreaHarv'!AG4*1000)</f>
        <v>782.936996381344</v>
      </c>
      <c r="AH4">
        <f>IF('q-AreaHarv'!AH4=0,0,ValProdCrop!AH4/'q-AreaHarv'!AH4*1000)</f>
        <v>777.443000478409</v>
      </c>
      <c r="AI4">
        <f>IF('q-AreaHarv'!AI4=0,0,ValProdCrop!AI4/'q-AreaHarv'!AI4*1000)</f>
        <v>784.490240427442</v>
      </c>
      <c r="AJ4">
        <f>IF('q-AreaHarv'!AJ4=0,0,ValProdCrop!AJ4/'q-AreaHarv'!AJ4*1000)</f>
        <v>843.686210976704</v>
      </c>
      <c r="AK4">
        <f>IF('q-AreaHarv'!AK4=0,0,ValProdCrop!AK4/'q-AreaHarv'!AK4*1000)</f>
        <v>828.452630773784</v>
      </c>
      <c r="AL4">
        <f>IF('q-AreaHarv'!AL4=0,0,ValProdCrop!AL4/'q-AreaHarv'!AL4*1000)</f>
        <v>838.250306832911</v>
      </c>
      <c r="AM4">
        <f>IF('q-AreaHarv'!AM4=0,0,ValProdCrop!AM4/'q-AreaHarv'!AM4*1000)</f>
        <v>834.179681721157</v>
      </c>
      <c r="AN4">
        <f>IF('q-AreaHarv'!AN4=0,0,ValProdCrop!AN4/'q-AreaHarv'!AN4*1000)</f>
        <v>835.328402957454</v>
      </c>
      <c r="AO4">
        <f>IF('q-AreaHarv'!AO4=0,0,ValProdCrop!AO4/'q-AreaHarv'!AO4*1000)</f>
        <v>824.829296183491</v>
      </c>
      <c r="AP4">
        <f>IF('q-AreaHarv'!AP4=0,0,ValProdCrop!AP4/'q-AreaHarv'!AP4*1000)</f>
        <v>790.303054290953</v>
      </c>
      <c r="AQ4">
        <f>IF('q-AreaHarv'!AQ4=0,0,ValProdCrop!AQ4/'q-AreaHarv'!AQ4*1000)</f>
        <v>766.009897360704</v>
      </c>
      <c r="AR4">
        <f>IF('q-AreaHarv'!AR4=0,0,ValProdCrop!AR4/'q-AreaHarv'!AR4*1000)</f>
        <v>755.701001765432</v>
      </c>
      <c r="AS4">
        <f>IF('q-AreaHarv'!AS4=0,0,ValProdCrop!AS4/'q-AreaHarv'!AS4*1000)</f>
        <v>811.13596931787</v>
      </c>
      <c r="AT4">
        <f>IF('q-AreaHarv'!AT4=0,0,ValProdCrop!AT4/'q-AreaHarv'!AT4*1000)</f>
        <v>766.096302471778</v>
      </c>
      <c r="AU4">
        <f>IF('q-AreaHarv'!AU4=0,0,ValProdCrop!AU4/'q-AreaHarv'!AU4*1000)</f>
        <v>801.486895512812</v>
      </c>
      <c r="AV4">
        <f>IF('q-AreaHarv'!AV4=0,0,ValProdCrop!AV4/'q-AreaHarv'!AV4*1000)</f>
        <v>808.818202190018</v>
      </c>
      <c r="AW4">
        <f>IF('q-AreaHarv'!AW4=0,0,ValProdCrop!AW4/'q-AreaHarv'!AW4*1000)</f>
        <v>801.647874816678</v>
      </c>
      <c r="AX4">
        <f>IF('q-AreaHarv'!AX4=0,0,ValProdCrop!AX4/'q-AreaHarv'!AX4*1000)</f>
        <v>803.27369793654</v>
      </c>
      <c r="AY4">
        <f>IF('q-AreaHarv'!AY4=0,0,ValProdCrop!AY4/'q-AreaHarv'!AY4*1000)</f>
        <v>796.363909499425</v>
      </c>
      <c r="AZ4">
        <f>IF('q-AreaHarv'!AZ4=0,0,ValProdCrop!AZ4/'q-AreaHarv'!AZ4*1000)</f>
        <v>835.820504033879</v>
      </c>
      <c r="BA4">
        <f>IF('q-AreaHarv'!BA4=0,0,ValProdCrop!BA4/'q-AreaHarv'!BA4*1000)</f>
        <v>829.330174327682</v>
      </c>
      <c r="BB4">
        <f>IF('q-AreaHarv'!BB4=0,0,ValProdCrop!BB4/'q-AreaHarv'!BB4*1000)</f>
        <v>819.291048251547</v>
      </c>
      <c r="BC4">
        <f>IF('q-AreaHarv'!BC4=0,0,ValProdCrop!BC4/'q-AreaHarv'!BC4*1000)</f>
        <v>584.881764519777</v>
      </c>
    </row>
    <row r="5" spans="1:55">
      <c r="A5" s="6">
        <f>'q-ValProd_crop'!A5</f>
        <v>1</v>
      </c>
      <c r="B5" s="6" t="str">
        <f>'q-ValProd_crop'!B5</f>
        <v>Cameroon</v>
      </c>
      <c r="C5" s="6">
        <f>'q-ValProd_crop'!C5</f>
        <v>32</v>
      </c>
      <c r="D5" s="6" t="str">
        <f>'q-ValProd_crop'!D5</f>
        <v>Cameroon</v>
      </c>
      <c r="E5" s="6"/>
      <c r="F5" s="53" t="s">
        <v>232</v>
      </c>
      <c r="G5">
        <f>IF('q-AreaHarv'!G5=0,0,ValProdCrop!G5/'q-AreaHarv'!G5*1000)</f>
        <v>380.067723220893</v>
      </c>
      <c r="H5">
        <f>IF('q-AreaHarv'!H5=0,0,ValProdCrop!H5/'q-AreaHarv'!H5*1000)</f>
        <v>383.632213918209</v>
      </c>
      <c r="I5">
        <f>IF('q-AreaHarv'!I5=0,0,ValProdCrop!I5/'q-AreaHarv'!I5*1000)</f>
        <v>396.428453462117</v>
      </c>
      <c r="J5">
        <f>IF('q-AreaHarv'!J5=0,0,ValProdCrop!J5/'q-AreaHarv'!J5*1000)</f>
        <v>411.376902241315</v>
      </c>
      <c r="K5">
        <f>IF('q-AreaHarv'!K5=0,0,ValProdCrop!K5/'q-AreaHarv'!K5*1000)</f>
        <v>389.460393890062</v>
      </c>
      <c r="L5">
        <f>IF('q-AreaHarv'!L5=0,0,ValProdCrop!L5/'q-AreaHarv'!L5*1000)</f>
        <v>393.441088392848</v>
      </c>
      <c r="M5">
        <f>IF('q-AreaHarv'!M5=0,0,ValProdCrop!M5/'q-AreaHarv'!M5*1000)</f>
        <v>413.71972181315</v>
      </c>
      <c r="N5">
        <f>IF('q-AreaHarv'!N5=0,0,ValProdCrop!N5/'q-AreaHarv'!N5*1000)</f>
        <v>427.732409158532</v>
      </c>
      <c r="O5">
        <f>IF('q-AreaHarv'!O5=0,0,ValProdCrop!O5/'q-AreaHarv'!O5*1000)</f>
        <v>410.43721550391</v>
      </c>
      <c r="P5">
        <f>IF('q-AreaHarv'!P5=0,0,ValProdCrop!P5/'q-AreaHarv'!P5*1000)</f>
        <v>430.557048796708</v>
      </c>
      <c r="Q5">
        <f>IF('q-AreaHarv'!Q5=0,0,ValProdCrop!Q5/'q-AreaHarv'!Q5*1000)</f>
        <v>413.898757452021</v>
      </c>
      <c r="R5">
        <f>IF('q-AreaHarv'!R5=0,0,ValProdCrop!R5/'q-AreaHarv'!R5*1000)</f>
        <v>447.372901833917</v>
      </c>
      <c r="S5">
        <f>IF('q-AreaHarv'!S5=0,0,ValProdCrop!S5/'q-AreaHarv'!S5*1000)</f>
        <v>440.121853759146</v>
      </c>
      <c r="T5">
        <f>IF('q-AreaHarv'!T5=0,0,ValProdCrop!T5/'q-AreaHarv'!T5*1000)</f>
        <v>461.804302094001</v>
      </c>
      <c r="U5">
        <f>IF('q-AreaHarv'!U5=0,0,ValProdCrop!U5/'q-AreaHarv'!U5*1000)</f>
        <v>436.210012906369</v>
      </c>
      <c r="V5">
        <f>IF('q-AreaHarv'!V5=0,0,ValProdCrop!V5/'q-AreaHarv'!V5*1000)</f>
        <v>422.268074253399</v>
      </c>
      <c r="W5">
        <f>IF('q-AreaHarv'!W5=0,0,ValProdCrop!W5/'q-AreaHarv'!W5*1000)</f>
        <v>424.17886299513</v>
      </c>
      <c r="X5">
        <f>IF('q-AreaHarv'!X5=0,0,ValProdCrop!X5/'q-AreaHarv'!X5*1000)</f>
        <v>413.016384499932</v>
      </c>
      <c r="Y5">
        <f>IF('q-AreaHarv'!Y5=0,0,ValProdCrop!Y5/'q-AreaHarv'!Y5*1000)</f>
        <v>423.915445414226</v>
      </c>
      <c r="Z5">
        <f>IF('q-AreaHarv'!Z5=0,0,ValProdCrop!Z5/'q-AreaHarv'!Z5*1000)</f>
        <v>430.753626560822</v>
      </c>
      <c r="AA5">
        <f>IF('q-AreaHarv'!AA5=0,0,ValProdCrop!AA5/'q-AreaHarv'!AA5*1000)</f>
        <v>458.481186449268</v>
      </c>
      <c r="AB5">
        <f>IF('q-AreaHarv'!AB5=0,0,ValProdCrop!AB5/'q-AreaHarv'!AB5*1000)</f>
        <v>451.83138843696</v>
      </c>
      <c r="AC5">
        <f>IF('q-AreaHarv'!AC5=0,0,ValProdCrop!AC5/'q-AreaHarv'!AC5*1000)</f>
        <v>439.627303810371</v>
      </c>
      <c r="AD5">
        <f>IF('q-AreaHarv'!AD5=0,0,ValProdCrop!AD5/'q-AreaHarv'!AD5*1000)</f>
        <v>512.463963593277</v>
      </c>
      <c r="AE5">
        <f>IF('q-AreaHarv'!AE5=0,0,ValProdCrop!AE5/'q-AreaHarv'!AE5*1000)</f>
        <v>502.870685853639</v>
      </c>
      <c r="AF5">
        <f>IF('q-AreaHarv'!AF5=0,0,ValProdCrop!AF5/'q-AreaHarv'!AF5*1000)</f>
        <v>517.283986531417</v>
      </c>
      <c r="AG5">
        <f>IF('q-AreaHarv'!AG5=0,0,ValProdCrop!AG5/'q-AreaHarv'!AG5*1000)</f>
        <v>521.837567850409</v>
      </c>
      <c r="AH5">
        <f>IF('q-AreaHarv'!AH5=0,0,ValProdCrop!AH5/'q-AreaHarv'!AH5*1000)</f>
        <v>514.736093400573</v>
      </c>
      <c r="AI5">
        <f>IF('q-AreaHarv'!AI5=0,0,ValProdCrop!AI5/'q-AreaHarv'!AI5*1000)</f>
        <v>530.946943357984</v>
      </c>
      <c r="AJ5">
        <f>IF('q-AreaHarv'!AJ5=0,0,ValProdCrop!AJ5/'q-AreaHarv'!AJ5*1000)</f>
        <v>582.12145946626</v>
      </c>
      <c r="AK5">
        <f>IF('q-AreaHarv'!AK5=0,0,ValProdCrop!AK5/'q-AreaHarv'!AK5*1000)</f>
        <v>550.654378274566</v>
      </c>
      <c r="AL5">
        <f>IF('q-AreaHarv'!AL5=0,0,ValProdCrop!AL5/'q-AreaHarv'!AL5*1000)</f>
        <v>523.462810073322</v>
      </c>
      <c r="AM5">
        <f>IF('q-AreaHarv'!AM5=0,0,ValProdCrop!AM5/'q-AreaHarv'!AM5*1000)</f>
        <v>525.415843099938</v>
      </c>
      <c r="AN5">
        <f>IF('q-AreaHarv'!AN5=0,0,ValProdCrop!AN5/'q-AreaHarv'!AN5*1000)</f>
        <v>545.632161667802</v>
      </c>
      <c r="AO5">
        <f>IF('q-AreaHarv'!AO5=0,0,ValProdCrop!AO5/'q-AreaHarv'!AO5*1000)</f>
        <v>560.822093528872</v>
      </c>
      <c r="AP5">
        <f>IF('q-AreaHarv'!AP5=0,0,ValProdCrop!AP5/'q-AreaHarv'!AP5*1000)</f>
        <v>601.964010713769</v>
      </c>
      <c r="AQ5">
        <f>IF('q-AreaHarv'!AQ5=0,0,ValProdCrop!AQ5/'q-AreaHarv'!AQ5*1000)</f>
        <v>566.449942597094</v>
      </c>
      <c r="AR5">
        <f>IF('q-AreaHarv'!AR5=0,0,ValProdCrop!AR5/'q-AreaHarv'!AR5*1000)</f>
        <v>580.482952018222</v>
      </c>
      <c r="AS5">
        <f>IF('q-AreaHarv'!AS5=0,0,ValProdCrop!AS5/'q-AreaHarv'!AS5*1000)</f>
        <v>699.080221133187</v>
      </c>
      <c r="AT5">
        <f>IF('q-AreaHarv'!AT5=0,0,ValProdCrop!AT5/'q-AreaHarv'!AT5*1000)</f>
        <v>680.552632948454</v>
      </c>
      <c r="AU5">
        <f>IF('q-AreaHarv'!AU5=0,0,ValProdCrop!AU5/'q-AreaHarv'!AU5*1000)</f>
        <v>665.439342386592</v>
      </c>
      <c r="AV5">
        <f>IF('q-AreaHarv'!AV5=0,0,ValProdCrop!AV5/'q-AreaHarv'!AV5*1000)</f>
        <v>629.626576892675</v>
      </c>
      <c r="AW5">
        <f>IF('q-AreaHarv'!AW5=0,0,ValProdCrop!AW5/'q-AreaHarv'!AW5*1000)</f>
        <v>599.392606972039</v>
      </c>
      <c r="AX5">
        <f>IF('q-AreaHarv'!AX5=0,0,ValProdCrop!AX5/'q-AreaHarv'!AX5*1000)</f>
        <v>597.915169104195</v>
      </c>
      <c r="AY5">
        <f>IF('q-AreaHarv'!AY5=0,0,ValProdCrop!AY5/'q-AreaHarv'!AY5*1000)</f>
        <v>646.330738967857</v>
      </c>
      <c r="AZ5">
        <f>IF('q-AreaHarv'!AZ5=0,0,ValProdCrop!AZ5/'q-AreaHarv'!AZ5*1000)</f>
        <v>662.014302759429</v>
      </c>
      <c r="BA5">
        <f>IF('q-AreaHarv'!BA5=0,0,ValProdCrop!BA5/'q-AreaHarv'!BA5*1000)</f>
        <v>678.339481800058</v>
      </c>
      <c r="BB5">
        <f>IF('q-AreaHarv'!BB5=0,0,ValProdCrop!BB5/'q-AreaHarv'!BB5*1000)</f>
        <v>686.053023110086</v>
      </c>
      <c r="BC5">
        <f>IF('q-AreaHarv'!BC5=0,0,ValProdCrop!BC5/'q-AreaHarv'!BC5*1000)</f>
        <v>676.562027927767</v>
      </c>
    </row>
    <row r="6" spans="1:55">
      <c r="A6" s="6">
        <f>'q-ValProd_crop'!A6</f>
        <v>1</v>
      </c>
      <c r="B6" s="6" t="str">
        <f>'q-ValProd_crop'!B6</f>
        <v>Cape Verde</v>
      </c>
      <c r="C6" s="6">
        <f>'q-ValProd_crop'!C6</f>
        <v>35</v>
      </c>
      <c r="D6" s="6" t="str">
        <f>'q-ValProd_crop'!D6</f>
        <v>Cape Verde</v>
      </c>
      <c r="E6" s="6"/>
      <c r="F6" s="53" t="s">
        <v>232</v>
      </c>
      <c r="G6">
        <f>IF('q-AreaHarv'!G6=0,0,ValProdCrop!G6/'q-AreaHarv'!G6*1000)</f>
        <v>234.956072351421</v>
      </c>
      <c r="H6">
        <f>IF('q-AreaHarv'!H6=0,0,ValProdCrop!H6/'q-AreaHarv'!H6*1000)</f>
        <v>254.349388928828</v>
      </c>
      <c r="I6">
        <f>IF('q-AreaHarv'!I6=0,0,ValProdCrop!I6/'q-AreaHarv'!I6*1000)</f>
        <v>260.07326007326</v>
      </c>
      <c r="J6">
        <f>IF('q-AreaHarv'!J6=0,0,ValProdCrop!J6/'q-AreaHarv'!J6*1000)</f>
        <v>285.517959396148</v>
      </c>
      <c r="K6">
        <f>IF('q-AreaHarv'!K6=0,0,ValProdCrop!K6/'q-AreaHarv'!K6*1000)</f>
        <v>238.310708898944</v>
      </c>
      <c r="L6">
        <f>IF('q-AreaHarv'!L6=0,0,ValProdCrop!L6/'q-AreaHarv'!L6*1000)</f>
        <v>231.820576503349</v>
      </c>
      <c r="M6">
        <f>IF('q-AreaHarv'!M6=0,0,ValProdCrop!M6/'q-AreaHarv'!M6*1000)</f>
        <v>215.008334770363</v>
      </c>
      <c r="N6">
        <f>IF('q-AreaHarv'!N6=0,0,ValProdCrop!N6/'q-AreaHarv'!N6*1000)</f>
        <v>287.084068993617</v>
      </c>
      <c r="O6">
        <f>IF('q-AreaHarv'!O6=0,0,ValProdCrop!O6/'q-AreaHarv'!O6*1000)</f>
        <v>354.562483275355</v>
      </c>
      <c r="P6">
        <f>IF('q-AreaHarv'!P6=0,0,ValProdCrop!P6/'q-AreaHarv'!P6*1000)</f>
        <v>631.509654768871</v>
      </c>
      <c r="Q6">
        <f>IF('q-AreaHarv'!Q6=0,0,ValProdCrop!Q6/'q-AreaHarv'!Q6*1000)</f>
        <v>602.112676056338</v>
      </c>
      <c r="R6">
        <f>IF('q-AreaHarv'!R6=0,0,ValProdCrop!R6/'q-AreaHarv'!R6*1000)</f>
        <v>604.379435693266</v>
      </c>
      <c r="S6">
        <f>IF('q-AreaHarv'!S6=0,0,ValProdCrop!S6/'q-AreaHarv'!S6*1000)</f>
        <v>650.174283501162</v>
      </c>
      <c r="T6">
        <f>IF('q-AreaHarv'!T6=0,0,ValProdCrop!T6/'q-AreaHarv'!T6*1000)</f>
        <v>450.777202072539</v>
      </c>
      <c r="U6">
        <f>IF('q-AreaHarv'!U6=0,0,ValProdCrop!U6/'q-AreaHarv'!U6*1000)</f>
        <v>403.567447045708</v>
      </c>
      <c r="V6">
        <f>IF('q-AreaHarv'!V6=0,0,ValProdCrop!V6/'q-AreaHarv'!V6*1000)</f>
        <v>373.895369388477</v>
      </c>
      <c r="W6">
        <f>IF('q-AreaHarv'!W6=0,0,ValProdCrop!W6/'q-AreaHarv'!W6*1000)</f>
        <v>682.57328990228</v>
      </c>
      <c r="X6">
        <f>IF('q-AreaHarv'!X6=0,0,ValProdCrop!X6/'q-AreaHarv'!X6*1000)</f>
        <v>602.989722827779</v>
      </c>
      <c r="Y6">
        <f>IF('q-AreaHarv'!Y6=0,0,ValProdCrop!Y6/'q-AreaHarv'!Y6*1000)</f>
        <v>330.885463886371</v>
      </c>
      <c r="Z6">
        <f>IF('q-AreaHarv'!Z6=0,0,ValProdCrop!Z6/'q-AreaHarv'!Z6*1000)</f>
        <v>319.991090321862</v>
      </c>
      <c r="AA6">
        <f>IF('q-AreaHarv'!AA6=0,0,ValProdCrop!AA6/'q-AreaHarv'!AA6*1000)</f>
        <v>477.621449429254</v>
      </c>
      <c r="AB6">
        <f>IF('q-AreaHarv'!AB6=0,0,ValProdCrop!AB6/'q-AreaHarv'!AB6*1000)</f>
        <v>310.312037754455</v>
      </c>
      <c r="AC6">
        <f>IF('q-AreaHarv'!AC6=0,0,ValProdCrop!AC6/'q-AreaHarv'!AC6*1000)</f>
        <v>358.760429082241</v>
      </c>
      <c r="AD6">
        <f>IF('q-AreaHarv'!AD6=0,0,ValProdCrop!AD6/'q-AreaHarv'!AD6*1000)</f>
        <v>355.193548387097</v>
      </c>
      <c r="AE6">
        <f>IF('q-AreaHarv'!AE6=0,0,ValProdCrop!AE6/'q-AreaHarv'!AE6*1000)</f>
        <v>487.183221672007</v>
      </c>
      <c r="AF6">
        <f>IF('q-AreaHarv'!AF6=0,0,ValProdCrop!AF6/'q-AreaHarv'!AF6*1000)</f>
        <v>275.815433571997</v>
      </c>
      <c r="AG6">
        <f>IF('q-AreaHarv'!AG6=0,0,ValProdCrop!AG6/'q-AreaHarv'!AG6*1000)</f>
        <v>234.265201783966</v>
      </c>
      <c r="AH6">
        <f>IF('q-AreaHarv'!AH6=0,0,ValProdCrop!AH6/'q-AreaHarv'!AH6*1000)</f>
        <v>241.506743509001</v>
      </c>
      <c r="AI6">
        <f>IF('q-AreaHarv'!AI6=0,0,ValProdCrop!AI6/'q-AreaHarv'!AI6*1000)</f>
        <v>222.090995386212</v>
      </c>
      <c r="AJ6">
        <f>IF('q-AreaHarv'!AJ6=0,0,ValProdCrop!AJ6/'q-AreaHarv'!AJ6*1000)</f>
        <v>205.705134851784</v>
      </c>
      <c r="AK6">
        <f>IF('q-AreaHarv'!AK6=0,0,ValProdCrop!AK6/'q-AreaHarv'!AK6*1000)</f>
        <v>177.425676718967</v>
      </c>
      <c r="AL6">
        <f>IF('q-AreaHarv'!AL6=0,0,ValProdCrop!AL6/'q-AreaHarv'!AL6*1000)</f>
        <v>174.228629553817</v>
      </c>
      <c r="AM6">
        <f>IF('q-AreaHarv'!AM6=0,0,ValProdCrop!AM6/'q-AreaHarv'!AM6*1000)</f>
        <v>181.295243019648</v>
      </c>
      <c r="AN6">
        <f>IF('q-AreaHarv'!AN6=0,0,ValProdCrop!AN6/'q-AreaHarv'!AN6*1000)</f>
        <v>161.984084337658</v>
      </c>
      <c r="AO6">
        <f>IF('q-AreaHarv'!AO6=0,0,ValProdCrop!AO6/'q-AreaHarv'!AO6*1000)</f>
        <v>174.854378116849</v>
      </c>
      <c r="AP6">
        <f>IF('q-AreaHarv'!AP6=0,0,ValProdCrop!AP6/'q-AreaHarv'!AP6*1000)</f>
        <v>195.881085968038</v>
      </c>
      <c r="AQ6">
        <f>IF('q-AreaHarv'!AQ6=0,0,ValProdCrop!AQ6/'q-AreaHarv'!AQ6*1000)</f>
        <v>188.694895979664</v>
      </c>
      <c r="AR6">
        <f>IF('q-AreaHarv'!AR6=0,0,ValProdCrop!AR6/'q-AreaHarv'!AR6*1000)</f>
        <v>215.146031835788</v>
      </c>
      <c r="AS6">
        <f>IF('q-AreaHarv'!AS6=0,0,ValProdCrop!AS6/'q-AreaHarv'!AS6*1000)</f>
        <v>314.524980079082</v>
      </c>
      <c r="AT6">
        <f>IF('q-AreaHarv'!AT6=0,0,ValProdCrop!AT6/'q-AreaHarv'!AT6*1000)</f>
        <v>285.436119838917</v>
      </c>
      <c r="AU6">
        <f>IF('q-AreaHarv'!AU6=0,0,ValProdCrop!AU6/'q-AreaHarv'!AU6*1000)</f>
        <v>263.794709871111</v>
      </c>
      <c r="AV6">
        <f>IF('q-AreaHarv'!AV6=0,0,ValProdCrop!AV6/'q-AreaHarv'!AV6*1000)</f>
        <v>227.389688363671</v>
      </c>
      <c r="AW6">
        <f>IF('q-AreaHarv'!AW6=0,0,ValProdCrop!AW6/'q-AreaHarv'!AW6*1000)</f>
        <v>241.982927327082</v>
      </c>
      <c r="AX6">
        <f>IF('q-AreaHarv'!AX6=0,0,ValProdCrop!AX6/'q-AreaHarv'!AX6*1000)</f>
        <v>287.511143302875</v>
      </c>
      <c r="AY6">
        <f>IF('q-AreaHarv'!AY6=0,0,ValProdCrop!AY6/'q-AreaHarv'!AY6*1000)</f>
        <v>310.252031258086</v>
      </c>
      <c r="AZ6">
        <f>IF('q-AreaHarv'!AZ6=0,0,ValProdCrop!AZ6/'q-AreaHarv'!AZ6*1000)</f>
        <v>274.026866238873</v>
      </c>
      <c r="BA6">
        <f>IF('q-AreaHarv'!BA6=0,0,ValProdCrop!BA6/'q-AreaHarv'!BA6*1000)</f>
        <v>302.693038688271</v>
      </c>
      <c r="BB6">
        <f>IF('q-AreaHarv'!BB6=0,0,ValProdCrop!BB6/'q-AreaHarv'!BB6*1000)</f>
        <v>323.281524450545</v>
      </c>
      <c r="BC6">
        <f>IF('q-AreaHarv'!BC6=0,0,ValProdCrop!BC6/'q-AreaHarv'!BC6*1000)</f>
        <v>365.460697087413</v>
      </c>
    </row>
    <row r="7" spans="1:55">
      <c r="A7" s="6">
        <f>'q-ValProd_crop'!A7</f>
        <v>1</v>
      </c>
      <c r="B7" s="6" t="str">
        <f>'q-ValProd_crop'!B7</f>
        <v>Central African Republic</v>
      </c>
      <c r="C7" s="6">
        <f>'q-ValProd_crop'!C7</f>
        <v>37</v>
      </c>
      <c r="D7" s="6" t="str">
        <f>'q-ValProd_crop'!D7</f>
        <v>Central African Republic</v>
      </c>
      <c r="E7" s="6"/>
      <c r="F7" s="53" t="s">
        <v>232</v>
      </c>
      <c r="G7">
        <f>IF('q-AreaHarv'!G7=0,0,ValProdCrop!G7/'q-AreaHarv'!G7*1000)</f>
        <v>301.741187473353</v>
      </c>
      <c r="H7">
        <f>IF('q-AreaHarv'!H7=0,0,ValProdCrop!H7/'q-AreaHarv'!H7*1000)</f>
        <v>308.733569789276</v>
      </c>
      <c r="I7">
        <f>IF('q-AreaHarv'!I7=0,0,ValProdCrop!I7/'q-AreaHarv'!I7*1000)</f>
        <v>322.348212396869</v>
      </c>
      <c r="J7">
        <f>IF('q-AreaHarv'!J7=0,0,ValProdCrop!J7/'q-AreaHarv'!J7*1000)</f>
        <v>330.003858253695</v>
      </c>
      <c r="K7">
        <f>IF('q-AreaHarv'!K7=0,0,ValProdCrop!K7/'q-AreaHarv'!K7*1000)</f>
        <v>369.056104583301</v>
      </c>
      <c r="L7">
        <f>IF('q-AreaHarv'!L7=0,0,ValProdCrop!L7/'q-AreaHarv'!L7*1000)</f>
        <v>340.897044420119</v>
      </c>
      <c r="M7">
        <f>IF('q-AreaHarv'!M7=0,0,ValProdCrop!M7/'q-AreaHarv'!M7*1000)</f>
        <v>341.446815807559</v>
      </c>
      <c r="N7">
        <f>IF('q-AreaHarv'!N7=0,0,ValProdCrop!N7/'q-AreaHarv'!N7*1000)</f>
        <v>348.092552293822</v>
      </c>
      <c r="O7">
        <f>IF('q-AreaHarv'!O7=0,0,ValProdCrop!O7/'q-AreaHarv'!O7*1000)</f>
        <v>354.193330829776</v>
      </c>
      <c r="P7">
        <f>IF('q-AreaHarv'!P7=0,0,ValProdCrop!P7/'q-AreaHarv'!P7*1000)</f>
        <v>344.252514205855</v>
      </c>
      <c r="Q7">
        <f>IF('q-AreaHarv'!Q7=0,0,ValProdCrop!Q7/'q-AreaHarv'!Q7*1000)</f>
        <v>331.14074160264</v>
      </c>
      <c r="R7">
        <f>IF('q-AreaHarv'!R7=0,0,ValProdCrop!R7/'q-AreaHarv'!R7*1000)</f>
        <v>338.730612436156</v>
      </c>
      <c r="S7">
        <f>IF('q-AreaHarv'!S7=0,0,ValProdCrop!S7/'q-AreaHarv'!S7*1000)</f>
        <v>335.805206136265</v>
      </c>
      <c r="T7">
        <f>IF('q-AreaHarv'!T7=0,0,ValProdCrop!T7/'q-AreaHarv'!T7*1000)</f>
        <v>330.561281108021</v>
      </c>
      <c r="U7">
        <f>IF('q-AreaHarv'!U7=0,0,ValProdCrop!U7/'q-AreaHarv'!U7*1000)</f>
        <v>351.457702458675</v>
      </c>
      <c r="V7">
        <f>IF('q-AreaHarv'!V7=0,0,ValProdCrop!V7/'q-AreaHarv'!V7*1000)</f>
        <v>356.68498067912</v>
      </c>
      <c r="W7">
        <f>IF('q-AreaHarv'!W7=0,0,ValProdCrop!W7/'q-AreaHarv'!W7*1000)</f>
        <v>354.222376474347</v>
      </c>
      <c r="X7">
        <f>IF('q-AreaHarv'!X7=0,0,ValProdCrop!X7/'q-AreaHarv'!X7*1000)</f>
        <v>363.711499771456</v>
      </c>
      <c r="Y7">
        <f>IF('q-AreaHarv'!Y7=0,0,ValProdCrop!Y7/'q-AreaHarv'!Y7*1000)</f>
        <v>366.541094548528</v>
      </c>
      <c r="Z7">
        <f>IF('q-AreaHarv'!Z7=0,0,ValProdCrop!Z7/'q-AreaHarv'!Z7*1000)</f>
        <v>366.334157847073</v>
      </c>
      <c r="AA7">
        <f>IF('q-AreaHarv'!AA7=0,0,ValProdCrop!AA7/'q-AreaHarv'!AA7*1000)</f>
        <v>378.061963398494</v>
      </c>
      <c r="AB7">
        <f>IF('q-AreaHarv'!AB7=0,0,ValProdCrop!AB7/'q-AreaHarv'!AB7*1000)</f>
        <v>399.842758001017</v>
      </c>
      <c r="AC7">
        <f>IF('q-AreaHarv'!AC7=0,0,ValProdCrop!AC7/'q-AreaHarv'!AC7*1000)</f>
        <v>439.479539544549</v>
      </c>
      <c r="AD7">
        <f>IF('q-AreaHarv'!AD7=0,0,ValProdCrop!AD7/'q-AreaHarv'!AD7*1000)</f>
        <v>476.77718483757</v>
      </c>
      <c r="AE7">
        <f>IF('q-AreaHarv'!AE7=0,0,ValProdCrop!AE7/'q-AreaHarv'!AE7*1000)</f>
        <v>506.361370610875</v>
      </c>
      <c r="AF7">
        <f>IF('q-AreaHarv'!AF7=0,0,ValProdCrop!AF7/'q-AreaHarv'!AF7*1000)</f>
        <v>482.024886268907</v>
      </c>
      <c r="AG7">
        <f>IF('q-AreaHarv'!AG7=0,0,ValProdCrop!AG7/'q-AreaHarv'!AG7*1000)</f>
        <v>475.130398889264</v>
      </c>
      <c r="AH7">
        <f>IF('q-AreaHarv'!AH7=0,0,ValProdCrop!AH7/'q-AreaHarv'!AH7*1000)</f>
        <v>498.247463353629</v>
      </c>
      <c r="AI7">
        <f>IF('q-AreaHarv'!AI7=0,0,ValProdCrop!AI7/'q-AreaHarv'!AI7*1000)</f>
        <v>534.402738058921</v>
      </c>
      <c r="AJ7">
        <f>IF('q-AreaHarv'!AJ7=0,0,ValProdCrop!AJ7/'q-AreaHarv'!AJ7*1000)</f>
        <v>502.362669816893</v>
      </c>
      <c r="AK7">
        <f>IF('q-AreaHarv'!AK7=0,0,ValProdCrop!AK7/'q-AreaHarv'!AK7*1000)</f>
        <v>530.069016760746</v>
      </c>
      <c r="AL7">
        <f>IF('q-AreaHarv'!AL7=0,0,ValProdCrop!AL7/'q-AreaHarv'!AL7*1000)</f>
        <v>545.514683338443</v>
      </c>
      <c r="AM7">
        <f>IF('q-AreaHarv'!AM7=0,0,ValProdCrop!AM7/'q-AreaHarv'!AM7*1000)</f>
        <v>545.338180500497</v>
      </c>
      <c r="AN7">
        <f>IF('q-AreaHarv'!AN7=0,0,ValProdCrop!AN7/'q-AreaHarv'!AN7*1000)</f>
        <v>530.758091967436</v>
      </c>
      <c r="AO7">
        <f>IF('q-AreaHarv'!AO7=0,0,ValProdCrop!AO7/'q-AreaHarv'!AO7*1000)</f>
        <v>543.573194641988</v>
      </c>
      <c r="AP7">
        <f>IF('q-AreaHarv'!AP7=0,0,ValProdCrop!AP7/'q-AreaHarv'!AP7*1000)</f>
        <v>543.391675526429</v>
      </c>
      <c r="AQ7">
        <f>IF('q-AreaHarv'!AQ7=0,0,ValProdCrop!AQ7/'q-AreaHarv'!AQ7*1000)</f>
        <v>555.26044827955</v>
      </c>
      <c r="AR7">
        <f>IF('q-AreaHarv'!AR7=0,0,ValProdCrop!AR7/'q-AreaHarv'!AR7*1000)</f>
        <v>539.66659060182</v>
      </c>
      <c r="AS7">
        <f>IF('q-AreaHarv'!AS7=0,0,ValProdCrop!AS7/'q-AreaHarv'!AS7*1000)</f>
        <v>510.238144400853</v>
      </c>
      <c r="AT7">
        <f>IF('q-AreaHarv'!AT7=0,0,ValProdCrop!AT7/'q-AreaHarv'!AT7*1000)</f>
        <v>533.599477605295</v>
      </c>
      <c r="AU7">
        <f>IF('q-AreaHarv'!AU7=0,0,ValProdCrop!AU7/'q-AreaHarv'!AU7*1000)</f>
        <v>525.898790554538</v>
      </c>
      <c r="AV7">
        <f>IF('q-AreaHarv'!AV7=0,0,ValProdCrop!AV7/'q-AreaHarv'!AV7*1000)</f>
        <v>521.317430073744</v>
      </c>
      <c r="AW7">
        <f>IF('q-AreaHarv'!AW7=0,0,ValProdCrop!AW7/'q-AreaHarv'!AW7*1000)</f>
        <v>499.698533106212</v>
      </c>
      <c r="AX7">
        <f>IF('q-AreaHarv'!AX7=0,0,ValProdCrop!AX7/'q-AreaHarv'!AX7*1000)</f>
        <v>494.563628549365</v>
      </c>
      <c r="AY7">
        <f>IF('q-AreaHarv'!AY7=0,0,ValProdCrop!AY7/'q-AreaHarv'!AY7*1000)</f>
        <v>486.390140982321</v>
      </c>
      <c r="AZ7">
        <f>IF('q-AreaHarv'!AZ7=0,0,ValProdCrop!AZ7/'q-AreaHarv'!AZ7*1000)</f>
        <v>476.985838525512</v>
      </c>
      <c r="BA7">
        <f>IF('q-AreaHarv'!BA7=0,0,ValProdCrop!BA7/'q-AreaHarv'!BA7*1000)</f>
        <v>481.817716830916</v>
      </c>
      <c r="BB7">
        <f>IF('q-AreaHarv'!BB7=0,0,ValProdCrop!BB7/'q-AreaHarv'!BB7*1000)</f>
        <v>487.556351509912</v>
      </c>
      <c r="BC7">
        <f>IF('q-AreaHarv'!BC7=0,0,ValProdCrop!BC7/'q-AreaHarv'!BC7*1000)</f>
        <v>471.020367196306</v>
      </c>
    </row>
    <row r="8" spans="1:55">
      <c r="A8" s="6">
        <f>'q-ValProd_crop'!A8</f>
        <v>1</v>
      </c>
      <c r="B8" s="6" t="str">
        <f>'q-ValProd_crop'!B8</f>
        <v>Chad</v>
      </c>
      <c r="C8" s="6">
        <f>'q-ValProd_crop'!C8</f>
        <v>39</v>
      </c>
      <c r="D8" s="6" t="str">
        <f>'q-ValProd_crop'!D8</f>
        <v>Chad</v>
      </c>
      <c r="E8" s="6"/>
      <c r="F8" s="53" t="s">
        <v>232</v>
      </c>
      <c r="G8">
        <f>IF('q-AreaHarv'!G8=0,0,ValProdCrop!G8/'q-AreaHarv'!G8*1000)</f>
        <v>167.324097350051</v>
      </c>
      <c r="H8">
        <f>IF('q-AreaHarv'!H8=0,0,ValProdCrop!H8/'q-AreaHarv'!H8*1000)</f>
        <v>185.113663041904</v>
      </c>
      <c r="I8">
        <f>IF('q-AreaHarv'!I8=0,0,ValProdCrop!I8/'q-AreaHarv'!I8*1000)</f>
        <v>215.89674764481</v>
      </c>
      <c r="J8">
        <f>IF('q-AreaHarv'!J8=0,0,ValProdCrop!J8/'q-AreaHarv'!J8*1000)</f>
        <v>207.106946839878</v>
      </c>
      <c r="K8">
        <f>IF('q-AreaHarv'!K8=0,0,ValProdCrop!K8/'q-AreaHarv'!K8*1000)</f>
        <v>195.474661652342</v>
      </c>
      <c r="L8">
        <f>IF('q-AreaHarv'!L8=0,0,ValProdCrop!L8/'q-AreaHarv'!L8*1000)</f>
        <v>227.008704322377</v>
      </c>
      <c r="M8">
        <f>IF('q-AreaHarv'!M8=0,0,ValProdCrop!M8/'q-AreaHarv'!M8*1000)</f>
        <v>216.636212128864</v>
      </c>
      <c r="N8">
        <f>IF('q-AreaHarv'!N8=0,0,ValProdCrop!N8/'q-AreaHarv'!N8*1000)</f>
        <v>239.133983948744</v>
      </c>
      <c r="O8">
        <f>IF('q-AreaHarv'!O8=0,0,ValProdCrop!O8/'q-AreaHarv'!O8*1000)</f>
        <v>239.450598180705</v>
      </c>
      <c r="P8">
        <f>IF('q-AreaHarv'!P8=0,0,ValProdCrop!P8/'q-AreaHarv'!P8*1000)</f>
        <v>226.105716585129</v>
      </c>
      <c r="Q8">
        <f>IF('q-AreaHarv'!Q8=0,0,ValProdCrop!Q8/'q-AreaHarv'!Q8*1000)</f>
        <v>216.904532515623</v>
      </c>
      <c r="R8">
        <f>IF('q-AreaHarv'!R8=0,0,ValProdCrop!R8/'q-AreaHarv'!R8*1000)</f>
        <v>202.640431578613</v>
      </c>
      <c r="S8">
        <f>IF('q-AreaHarv'!S8=0,0,ValProdCrop!S8/'q-AreaHarv'!S8*1000)</f>
        <v>216.641648285708</v>
      </c>
      <c r="T8">
        <f>IF('q-AreaHarv'!T8=0,0,ValProdCrop!T8/'q-AreaHarv'!T8*1000)</f>
        <v>245.371190880722</v>
      </c>
      <c r="U8">
        <f>IF('q-AreaHarv'!U8=0,0,ValProdCrop!U8/'q-AreaHarv'!U8*1000)</f>
        <v>236.207324962799</v>
      </c>
      <c r="V8">
        <f>IF('q-AreaHarv'!V8=0,0,ValProdCrop!V8/'q-AreaHarv'!V8*1000)</f>
        <v>213.860873788925</v>
      </c>
      <c r="W8">
        <f>IF('q-AreaHarv'!W8=0,0,ValProdCrop!W8/'q-AreaHarv'!W8*1000)</f>
        <v>211.294415570218</v>
      </c>
      <c r="X8">
        <f>IF('q-AreaHarv'!X8=0,0,ValProdCrop!X8/'q-AreaHarv'!X8*1000)</f>
        <v>213.748523642724</v>
      </c>
      <c r="Y8">
        <f>IF('q-AreaHarv'!Y8=0,0,ValProdCrop!Y8/'q-AreaHarv'!Y8*1000)</f>
        <v>217.099149373059</v>
      </c>
      <c r="Z8">
        <f>IF('q-AreaHarv'!Z8=0,0,ValProdCrop!Z8/'q-AreaHarv'!Z8*1000)</f>
        <v>231.406705209292</v>
      </c>
      <c r="AA8">
        <f>IF('q-AreaHarv'!AA8=0,0,ValProdCrop!AA8/'q-AreaHarv'!AA8*1000)</f>
        <v>307.867323081063</v>
      </c>
      <c r="AB8">
        <f>IF('q-AreaHarv'!AB8=0,0,ValProdCrop!AB8/'q-AreaHarv'!AB8*1000)</f>
        <v>340.356660268258</v>
      </c>
      <c r="AC8">
        <f>IF('q-AreaHarv'!AC8=0,0,ValProdCrop!AC8/'q-AreaHarv'!AC8*1000)</f>
        <v>303.014754031982</v>
      </c>
      <c r="AD8">
        <f>IF('q-AreaHarv'!AD8=0,0,ValProdCrop!AD8/'q-AreaHarv'!AD8*1000)</f>
        <v>291.851044673336</v>
      </c>
      <c r="AE8">
        <f>IF('q-AreaHarv'!AE8=0,0,ValProdCrop!AE8/'q-AreaHarv'!AE8*1000)</f>
        <v>270.9343151472</v>
      </c>
      <c r="AF8">
        <f>IF('q-AreaHarv'!AF8=0,0,ValProdCrop!AF8/'q-AreaHarv'!AF8*1000)</f>
        <v>259.35012330535</v>
      </c>
      <c r="AG8">
        <f>IF('q-AreaHarv'!AG8=0,0,ValProdCrop!AG8/'q-AreaHarv'!AG8*1000)</f>
        <v>276.417306636537</v>
      </c>
      <c r="AH8">
        <f>IF('q-AreaHarv'!AH8=0,0,ValProdCrop!AH8/'q-AreaHarv'!AH8*1000)</f>
        <v>305.019072901391</v>
      </c>
      <c r="AI8">
        <f>IF('q-AreaHarv'!AI8=0,0,ValProdCrop!AI8/'q-AreaHarv'!AI8*1000)</f>
        <v>300.07248000365</v>
      </c>
      <c r="AJ8">
        <f>IF('q-AreaHarv'!AJ8=0,0,ValProdCrop!AJ8/'q-AreaHarv'!AJ8*1000)</f>
        <v>285.597788765279</v>
      </c>
      <c r="AK8">
        <f>IF('q-AreaHarv'!AK8=0,0,ValProdCrop!AK8/'q-AreaHarv'!AK8*1000)</f>
        <v>294.222169559808</v>
      </c>
      <c r="AL8">
        <f>IF('q-AreaHarv'!AL8=0,0,ValProdCrop!AL8/'q-AreaHarv'!AL8*1000)</f>
        <v>277.416287958016</v>
      </c>
      <c r="AM8">
        <f>IF('q-AreaHarv'!AM8=0,0,ValProdCrop!AM8/'q-AreaHarv'!AM8*1000)</f>
        <v>242.944228510383</v>
      </c>
      <c r="AN8">
        <f>IF('q-AreaHarv'!AN8=0,0,ValProdCrop!AN8/'q-AreaHarv'!AN8*1000)</f>
        <v>270.828417987805</v>
      </c>
      <c r="AO8">
        <f>IF('q-AreaHarv'!AO8=0,0,ValProdCrop!AO8/'q-AreaHarv'!AO8*1000)</f>
        <v>262.866068958511</v>
      </c>
      <c r="AP8">
        <f>IF('q-AreaHarv'!AP8=0,0,ValProdCrop!AP8/'q-AreaHarv'!AP8*1000)</f>
        <v>288.297577700052</v>
      </c>
      <c r="AQ8">
        <f>IF('q-AreaHarv'!AQ8=0,0,ValProdCrop!AQ8/'q-AreaHarv'!AQ8*1000)</f>
        <v>271.848267340367</v>
      </c>
      <c r="AR8">
        <f>IF('q-AreaHarv'!AR8=0,0,ValProdCrop!AR8/'q-AreaHarv'!AR8*1000)</f>
        <v>279.860771066011</v>
      </c>
      <c r="AS8">
        <f>IF('q-AreaHarv'!AS8=0,0,ValProdCrop!AS8/'q-AreaHarv'!AS8*1000)</f>
        <v>267.375632973142</v>
      </c>
      <c r="AT8">
        <f>IF('q-AreaHarv'!AT8=0,0,ValProdCrop!AT8/'q-AreaHarv'!AT8*1000)</f>
        <v>241.260424524616</v>
      </c>
      <c r="AU8">
        <f>IF('q-AreaHarv'!AU8=0,0,ValProdCrop!AU8/'q-AreaHarv'!AU8*1000)</f>
        <v>262.475590770472</v>
      </c>
      <c r="AV8">
        <f>IF('q-AreaHarv'!AV8=0,0,ValProdCrop!AV8/'q-AreaHarv'!AV8*1000)</f>
        <v>283.436464713971</v>
      </c>
      <c r="AW8">
        <f>IF('q-AreaHarv'!AW8=0,0,ValProdCrop!AW8/'q-AreaHarv'!AW8*1000)</f>
        <v>276.766481369546</v>
      </c>
      <c r="AX8">
        <f>IF('q-AreaHarv'!AX8=0,0,ValProdCrop!AX8/'q-AreaHarv'!AX8*1000)</f>
        <v>288.238412831343</v>
      </c>
      <c r="AY8">
        <f>IF('q-AreaHarv'!AY8=0,0,ValProdCrop!AY8/'q-AreaHarv'!AY8*1000)</f>
        <v>272.024673016828</v>
      </c>
      <c r="AZ8">
        <f>IF('q-AreaHarv'!AZ8=0,0,ValProdCrop!AZ8/'q-AreaHarv'!AZ8*1000)</f>
        <v>260.802660464758</v>
      </c>
      <c r="BA8">
        <f>IF('q-AreaHarv'!BA8=0,0,ValProdCrop!BA8/'q-AreaHarv'!BA8*1000)</f>
        <v>248.023388882209</v>
      </c>
      <c r="BB8">
        <f>IF('q-AreaHarv'!BB8=0,0,ValProdCrop!BB8/'q-AreaHarv'!BB8*1000)</f>
        <v>264.543182251453</v>
      </c>
      <c r="BC8">
        <f>IF('q-AreaHarv'!BC8=0,0,ValProdCrop!BC8/'q-AreaHarv'!BC8*1000)</f>
        <v>282.431680226821</v>
      </c>
    </row>
    <row r="9" spans="1:55">
      <c r="A9" s="6">
        <f>'q-ValProd_crop'!A9</f>
        <v>2</v>
      </c>
      <c r="B9" s="6" t="str">
        <f>'q-ValProd_crop'!B9</f>
        <v>Comoros</v>
      </c>
      <c r="C9" s="6">
        <f>'q-ValProd_crop'!C9</f>
        <v>45</v>
      </c>
      <c r="D9" s="6" t="str">
        <f>'q-ValProd_crop'!D9</f>
        <v>Comoros</v>
      </c>
      <c r="E9" s="6"/>
      <c r="F9" s="53" t="s">
        <v>232</v>
      </c>
      <c r="G9">
        <f>IF('q-AreaHarv'!G9=0,0,ValProdCrop!G9/'q-AreaHarv'!G9*1000)</f>
        <v>660.666847384115</v>
      </c>
      <c r="H9">
        <f>IF('q-AreaHarv'!H9=0,0,ValProdCrop!H9/'q-AreaHarv'!H9*1000)</f>
        <v>647.438127090301</v>
      </c>
      <c r="I9">
        <f>IF('q-AreaHarv'!I9=0,0,ValProdCrop!I9/'q-AreaHarv'!I9*1000)</f>
        <v>697.754838709677</v>
      </c>
      <c r="J9">
        <f>IF('q-AreaHarv'!J9=0,0,ValProdCrop!J9/'q-AreaHarv'!J9*1000)</f>
        <v>695.098190022048</v>
      </c>
      <c r="K9">
        <f>IF('q-AreaHarv'!K9=0,0,ValProdCrop!K9/'q-AreaHarv'!K9*1000)</f>
        <v>667.039106145251</v>
      </c>
      <c r="L9">
        <f>IF('q-AreaHarv'!L9=0,0,ValProdCrop!L9/'q-AreaHarv'!L9*1000)</f>
        <v>651.512309495897</v>
      </c>
      <c r="M9">
        <f>IF('q-AreaHarv'!M9=0,0,ValProdCrop!M9/'q-AreaHarv'!M9*1000)</f>
        <v>675.220856539274</v>
      </c>
      <c r="N9">
        <f>IF('q-AreaHarv'!N9=0,0,ValProdCrop!N9/'q-AreaHarv'!N9*1000)</f>
        <v>710.402010050251</v>
      </c>
      <c r="O9">
        <f>IF('q-AreaHarv'!O9=0,0,ValProdCrop!O9/'q-AreaHarv'!O9*1000)</f>
        <v>740.211929754739</v>
      </c>
      <c r="P9">
        <f>IF('q-AreaHarv'!P9=0,0,ValProdCrop!P9/'q-AreaHarv'!P9*1000)</f>
        <v>709.628712871287</v>
      </c>
      <c r="Q9">
        <f>IF('q-AreaHarv'!Q9=0,0,ValProdCrop!Q9/'q-AreaHarv'!Q9*1000)</f>
        <v>727.432098765432</v>
      </c>
      <c r="R9">
        <f>IF('q-AreaHarv'!R9=0,0,ValProdCrop!R9/'q-AreaHarv'!R9*1000)</f>
        <v>718.221665623043</v>
      </c>
      <c r="S9">
        <f>IF('q-AreaHarv'!S9=0,0,ValProdCrop!S9/'q-AreaHarv'!S9*1000)</f>
        <v>700.59450086698</v>
      </c>
      <c r="T9">
        <f>IF('q-AreaHarv'!T9=0,0,ValProdCrop!T9/'q-AreaHarv'!T9*1000)</f>
        <v>733.485686793361</v>
      </c>
      <c r="U9">
        <f>IF('q-AreaHarv'!U9=0,0,ValProdCrop!U9/'q-AreaHarv'!U9*1000)</f>
        <v>737.17886572952</v>
      </c>
      <c r="V9">
        <f>IF('q-AreaHarv'!V9=0,0,ValProdCrop!V9/'q-AreaHarv'!V9*1000)</f>
        <v>743.53522867738</v>
      </c>
      <c r="W9">
        <f>IF('q-AreaHarv'!W9=0,0,ValProdCrop!W9/'q-AreaHarv'!W9*1000)</f>
        <v>762.252048936928</v>
      </c>
      <c r="X9">
        <f>IF('q-AreaHarv'!X9=0,0,ValProdCrop!X9/'q-AreaHarv'!X9*1000)</f>
        <v>716.787184336411</v>
      </c>
      <c r="Y9">
        <f>IF('q-AreaHarv'!Y9=0,0,ValProdCrop!Y9/'q-AreaHarv'!Y9*1000)</f>
        <v>694.873676486005</v>
      </c>
      <c r="Z9">
        <f>IF('q-AreaHarv'!Z9=0,0,ValProdCrop!Z9/'q-AreaHarv'!Z9*1000)</f>
        <v>703.857603572314</v>
      </c>
      <c r="AA9">
        <f>IF('q-AreaHarv'!AA9=0,0,ValProdCrop!AA9/'q-AreaHarv'!AA9*1000)</f>
        <v>645.616899683641</v>
      </c>
      <c r="AB9">
        <f>IF('q-AreaHarv'!AB9=0,0,ValProdCrop!AB9/'q-AreaHarv'!AB9*1000)</f>
        <v>672.376915299059</v>
      </c>
      <c r="AC9">
        <f>IF('q-AreaHarv'!AC9=0,0,ValProdCrop!AC9/'q-AreaHarv'!AC9*1000)</f>
        <v>692.568423103146</v>
      </c>
      <c r="AD9">
        <f>IF('q-AreaHarv'!AD9=0,0,ValProdCrop!AD9/'q-AreaHarv'!AD9*1000)</f>
        <v>654.20670719749</v>
      </c>
      <c r="AE9">
        <f>IF('q-AreaHarv'!AE9=0,0,ValProdCrop!AE9/'q-AreaHarv'!AE9*1000)</f>
        <v>585.482394073087</v>
      </c>
      <c r="AF9">
        <f>IF('q-AreaHarv'!AF9=0,0,ValProdCrop!AF9/'q-AreaHarv'!AF9*1000)</f>
        <v>599.842261138295</v>
      </c>
      <c r="AG9">
        <f>IF('q-AreaHarv'!AG9=0,0,ValProdCrop!AG9/'q-AreaHarv'!AG9*1000)</f>
        <v>608.26836829907</v>
      </c>
      <c r="AH9">
        <f>IF('q-AreaHarv'!AH9=0,0,ValProdCrop!AH9/'q-AreaHarv'!AH9*1000)</f>
        <v>618.770972844324</v>
      </c>
      <c r="AI9">
        <f>IF('q-AreaHarv'!AI9=0,0,ValProdCrop!AI9/'q-AreaHarv'!AI9*1000)</f>
        <v>607.803321488143</v>
      </c>
      <c r="AJ9">
        <f>IF('q-AreaHarv'!AJ9=0,0,ValProdCrop!AJ9/'q-AreaHarv'!AJ9*1000)</f>
        <v>638.212058212058</v>
      </c>
      <c r="AK9">
        <f>IF('q-AreaHarv'!AK9=0,0,ValProdCrop!AK9/'q-AreaHarv'!AK9*1000)</f>
        <v>644.467482203331</v>
      </c>
      <c r="AL9">
        <f>IF('q-AreaHarv'!AL9=0,0,ValProdCrop!AL9/'q-AreaHarv'!AL9*1000)</f>
        <v>655.734373729985</v>
      </c>
      <c r="AM9">
        <f>IF('q-AreaHarv'!AM9=0,0,ValProdCrop!AM9/'q-AreaHarv'!AM9*1000)</f>
        <v>670.998385611933</v>
      </c>
      <c r="AN9">
        <f>IF('q-AreaHarv'!AN9=0,0,ValProdCrop!AN9/'q-AreaHarv'!AN9*1000)</f>
        <v>632.86634136526</v>
      </c>
      <c r="AO9">
        <f>IF('q-AreaHarv'!AO9=0,0,ValProdCrop!AO9/'q-AreaHarv'!AO9*1000)</f>
        <v>620.296158733262</v>
      </c>
      <c r="AP9">
        <f>IF('q-AreaHarv'!AP9=0,0,ValProdCrop!AP9/'q-AreaHarv'!AP9*1000)</f>
        <v>597.054320254119</v>
      </c>
      <c r="AQ9">
        <f>IF('q-AreaHarv'!AQ9=0,0,ValProdCrop!AQ9/'q-AreaHarv'!AQ9*1000)</f>
        <v>571.129176364178</v>
      </c>
      <c r="AR9">
        <f>IF('q-AreaHarv'!AR9=0,0,ValProdCrop!AR9/'q-AreaHarv'!AR9*1000)</f>
        <v>567.625474832579</v>
      </c>
      <c r="AS9">
        <f>IF('q-AreaHarv'!AS9=0,0,ValProdCrop!AS9/'q-AreaHarv'!AS9*1000)</f>
        <v>572.582049942106</v>
      </c>
      <c r="AT9">
        <f>IF('q-AreaHarv'!AT9=0,0,ValProdCrop!AT9/'q-AreaHarv'!AT9*1000)</f>
        <v>557.079518072289</v>
      </c>
      <c r="AU9">
        <f>IF('q-AreaHarv'!AU9=0,0,ValProdCrop!AU9/'q-AreaHarv'!AU9*1000)</f>
        <v>539.731485018829</v>
      </c>
      <c r="AV9">
        <f>IF('q-AreaHarv'!AV9=0,0,ValProdCrop!AV9/'q-AreaHarv'!AV9*1000)</f>
        <v>540.567318630509</v>
      </c>
      <c r="AW9">
        <f>IF('q-AreaHarv'!AW9=0,0,ValProdCrop!AW9/'q-AreaHarv'!AW9*1000)</f>
        <v>578.081422554984</v>
      </c>
      <c r="AX9">
        <f>IF('q-AreaHarv'!AX9=0,0,ValProdCrop!AX9/'q-AreaHarv'!AX9*1000)</f>
        <v>629.79522653351</v>
      </c>
      <c r="AY9">
        <f>IF('q-AreaHarv'!AY9=0,0,ValProdCrop!AY9/'q-AreaHarv'!AY9*1000)</f>
        <v>597.861777039323</v>
      </c>
      <c r="AZ9">
        <f>IF('q-AreaHarv'!AZ9=0,0,ValProdCrop!AZ9/'q-AreaHarv'!AZ9*1000)</f>
        <v>593.312560600213</v>
      </c>
      <c r="BA9">
        <f>IF('q-AreaHarv'!BA9=0,0,ValProdCrop!BA9/'q-AreaHarv'!BA9*1000)</f>
        <v>594.282472402785</v>
      </c>
      <c r="BB9">
        <f>IF('q-AreaHarv'!BB9=0,0,ValProdCrop!BB9/'q-AreaHarv'!BB9*1000)</f>
        <v>522.478150428381</v>
      </c>
      <c r="BC9">
        <f>IF('q-AreaHarv'!BC9=0,0,ValProdCrop!BC9/'q-AreaHarv'!BC9*1000)</f>
        <v>487.019906039618</v>
      </c>
    </row>
    <row r="10" spans="1:55">
      <c r="A10" s="6">
        <f>'q-ValProd_crop'!A10</f>
        <v>1</v>
      </c>
      <c r="B10" s="6" t="str">
        <f>'q-ValProd_crop'!B10</f>
        <v>Congo</v>
      </c>
      <c r="C10" s="6">
        <f>'q-ValProd_crop'!C10</f>
        <v>46</v>
      </c>
      <c r="D10" s="6" t="str">
        <f>'q-ValProd_crop'!D10</f>
        <v>Congo</v>
      </c>
      <c r="E10" s="6"/>
      <c r="F10" s="53" t="s">
        <v>232</v>
      </c>
      <c r="G10">
        <f>IF('q-AreaHarv'!G10=0,0,ValProdCrop!G10/'q-AreaHarv'!G10*1000)</f>
        <v>559.184505606524</v>
      </c>
      <c r="H10">
        <f>IF('q-AreaHarv'!H10=0,0,ValProdCrop!H10/'q-AreaHarv'!H10*1000)</f>
        <v>556.540460282108</v>
      </c>
      <c r="I10">
        <f>IF('q-AreaHarv'!I10=0,0,ValProdCrop!I10/'q-AreaHarv'!I10*1000)</f>
        <v>580.26121868171</v>
      </c>
      <c r="J10">
        <f>IF('q-AreaHarv'!J10=0,0,ValProdCrop!J10/'q-AreaHarv'!J10*1000)</f>
        <v>598.616212952247</v>
      </c>
      <c r="K10">
        <f>IF('q-AreaHarv'!K10=0,0,ValProdCrop!K10/'q-AreaHarv'!K10*1000)</f>
        <v>627.641537995761</v>
      </c>
      <c r="L10">
        <f>IF('q-AreaHarv'!L10=0,0,ValProdCrop!L10/'q-AreaHarv'!L10*1000)</f>
        <v>654.78586833727</v>
      </c>
      <c r="M10">
        <f>IF('q-AreaHarv'!M10=0,0,ValProdCrop!M10/'q-AreaHarv'!M10*1000)</f>
        <v>686.570979158474</v>
      </c>
      <c r="N10">
        <f>IF('q-AreaHarv'!N10=0,0,ValProdCrop!N10/'q-AreaHarv'!N10*1000)</f>
        <v>663.892482391836</v>
      </c>
      <c r="O10">
        <f>IF('q-AreaHarv'!O10=0,0,ValProdCrop!O10/'q-AreaHarv'!O10*1000)</f>
        <v>647.719381688466</v>
      </c>
      <c r="P10">
        <f>IF('q-AreaHarv'!P10=0,0,ValProdCrop!P10/'q-AreaHarv'!P10*1000)</f>
        <v>643.494661040359</v>
      </c>
      <c r="Q10">
        <f>IF('q-AreaHarv'!Q10=0,0,ValProdCrop!Q10/'q-AreaHarv'!Q10*1000)</f>
        <v>626.825836321547</v>
      </c>
      <c r="R10">
        <f>IF('q-AreaHarv'!R10=0,0,ValProdCrop!R10/'q-AreaHarv'!R10*1000)</f>
        <v>604.496020247222</v>
      </c>
      <c r="S10">
        <f>IF('q-AreaHarv'!S10=0,0,ValProdCrop!S10/'q-AreaHarv'!S10*1000)</f>
        <v>608.784328394765</v>
      </c>
      <c r="T10">
        <f>IF('q-AreaHarv'!T10=0,0,ValProdCrop!T10/'q-AreaHarv'!T10*1000)</f>
        <v>569.087918271936</v>
      </c>
      <c r="U10">
        <f>IF('q-AreaHarv'!U10=0,0,ValProdCrop!U10/'q-AreaHarv'!U10*1000)</f>
        <v>598.908570643917</v>
      </c>
      <c r="V10">
        <f>IF('q-AreaHarv'!V10=0,0,ValProdCrop!V10/'q-AreaHarv'!V10*1000)</f>
        <v>654.493606405972</v>
      </c>
      <c r="W10">
        <f>IF('q-AreaHarv'!W10=0,0,ValProdCrop!W10/'q-AreaHarv'!W10*1000)</f>
        <v>608.745550641786</v>
      </c>
      <c r="X10">
        <f>IF('q-AreaHarv'!X10=0,0,ValProdCrop!X10/'q-AreaHarv'!X10*1000)</f>
        <v>615.13600983574</v>
      </c>
      <c r="Y10">
        <f>IF('q-AreaHarv'!Y10=0,0,ValProdCrop!Y10/'q-AreaHarv'!Y10*1000)</f>
        <v>662.270434865354</v>
      </c>
      <c r="Z10">
        <f>IF('q-AreaHarv'!Z10=0,0,ValProdCrop!Z10/'q-AreaHarv'!Z10*1000)</f>
        <v>745.720315797702</v>
      </c>
      <c r="AA10">
        <f>IF('q-AreaHarv'!AA10=0,0,ValProdCrop!AA10/'q-AreaHarv'!AA10*1000)</f>
        <v>754.758048187892</v>
      </c>
      <c r="AB10">
        <f>IF('q-AreaHarv'!AB10=0,0,ValProdCrop!AB10/'q-AreaHarv'!AB10*1000)</f>
        <v>777.092948240782</v>
      </c>
      <c r="AC10">
        <f>IF('q-AreaHarv'!AC10=0,0,ValProdCrop!AC10/'q-AreaHarv'!AC10*1000)</f>
        <v>751.688769621141</v>
      </c>
      <c r="AD10">
        <f>IF('q-AreaHarv'!AD10=0,0,ValProdCrop!AD10/'q-AreaHarv'!AD10*1000)</f>
        <v>733.601517679596</v>
      </c>
      <c r="AE10">
        <f>IF('q-AreaHarv'!AE10=0,0,ValProdCrop!AE10/'q-AreaHarv'!AE10*1000)</f>
        <v>737.204139425934</v>
      </c>
      <c r="AF10">
        <f>IF('q-AreaHarv'!AF10=0,0,ValProdCrop!AF10/'q-AreaHarv'!AF10*1000)</f>
        <v>717.257955374327</v>
      </c>
      <c r="AG10">
        <f>IF('q-AreaHarv'!AG10=0,0,ValProdCrop!AG10/'q-AreaHarv'!AG10*1000)</f>
        <v>716.941634708602</v>
      </c>
      <c r="AH10">
        <f>IF('q-AreaHarv'!AH10=0,0,ValProdCrop!AH10/'q-AreaHarv'!AH10*1000)</f>
        <v>717.181291390728</v>
      </c>
      <c r="AI10">
        <f>IF('q-AreaHarv'!AI10=0,0,ValProdCrop!AI10/'q-AreaHarv'!AI10*1000)</f>
        <v>694.614302998594</v>
      </c>
      <c r="AJ10">
        <f>IF('q-AreaHarv'!AJ10=0,0,ValProdCrop!AJ10/'q-AreaHarv'!AJ10*1000)</f>
        <v>747.04414315551</v>
      </c>
      <c r="AK10">
        <f>IF('q-AreaHarv'!AK10=0,0,ValProdCrop!AK10/'q-AreaHarv'!AK10*1000)</f>
        <v>789.585713309314</v>
      </c>
      <c r="AL10">
        <f>IF('q-AreaHarv'!AL10=0,0,ValProdCrop!AL10/'q-AreaHarv'!AL10*1000)</f>
        <v>795.884626878621</v>
      </c>
      <c r="AM10">
        <f>IF('q-AreaHarv'!AM10=0,0,ValProdCrop!AM10/'q-AreaHarv'!AM10*1000)</f>
        <v>748.737907261203</v>
      </c>
      <c r="AN10">
        <f>IF('q-AreaHarv'!AN10=0,0,ValProdCrop!AN10/'q-AreaHarv'!AN10*1000)</f>
        <v>811.794397391796</v>
      </c>
      <c r="AO10">
        <f>IF('q-AreaHarv'!AO10=0,0,ValProdCrop!AO10/'q-AreaHarv'!AO10*1000)</f>
        <v>966.500919821794</v>
      </c>
      <c r="AP10">
        <f>IF('q-AreaHarv'!AP10=0,0,ValProdCrop!AP10/'q-AreaHarv'!AP10*1000)</f>
        <v>978.811745569729</v>
      </c>
      <c r="AQ10">
        <f>IF('q-AreaHarv'!AQ10=0,0,ValProdCrop!AQ10/'q-AreaHarv'!AQ10*1000)</f>
        <v>984.13662493185</v>
      </c>
      <c r="AR10">
        <f>IF('q-AreaHarv'!AR10=0,0,ValProdCrop!AR10/'q-AreaHarv'!AR10*1000)</f>
        <v>982.754409106454</v>
      </c>
      <c r="AS10">
        <f>IF('q-AreaHarv'!AS10=0,0,ValProdCrop!AS10/'q-AreaHarv'!AS10*1000)</f>
        <v>932.970819656616</v>
      </c>
      <c r="AT10">
        <f>IF('q-AreaHarv'!AT10=0,0,ValProdCrop!AT10/'q-AreaHarv'!AT10*1000)</f>
        <v>932.950529293743</v>
      </c>
      <c r="AU10">
        <f>IF('q-AreaHarv'!AU10=0,0,ValProdCrop!AU10/'q-AreaHarv'!AU10*1000)</f>
        <v>899.90824558407</v>
      </c>
      <c r="AV10">
        <f>IF('q-AreaHarv'!AV10=0,0,ValProdCrop!AV10/'q-AreaHarv'!AV10*1000)</f>
        <v>898.142408825995</v>
      </c>
      <c r="AW10">
        <f>IF('q-AreaHarv'!AW10=0,0,ValProdCrop!AW10/'q-AreaHarv'!AW10*1000)</f>
        <v>897.606030044058</v>
      </c>
      <c r="AX10">
        <f>IF('q-AreaHarv'!AX10=0,0,ValProdCrop!AX10/'q-AreaHarv'!AX10*1000)</f>
        <v>893.802514599103</v>
      </c>
      <c r="AY10">
        <f>IF('q-AreaHarv'!AY10=0,0,ValProdCrop!AY10/'q-AreaHarv'!AY10*1000)</f>
        <v>900.408245190843</v>
      </c>
      <c r="AZ10">
        <f>IF('q-AreaHarv'!AZ10=0,0,ValProdCrop!AZ10/'q-AreaHarv'!AZ10*1000)</f>
        <v>923.422175430819</v>
      </c>
      <c r="BA10">
        <f>IF('q-AreaHarv'!BA10=0,0,ValProdCrop!BA10/'q-AreaHarv'!BA10*1000)</f>
        <v>892.43239938576</v>
      </c>
      <c r="BB10">
        <f>IF('q-AreaHarv'!BB10=0,0,ValProdCrop!BB10/'q-AreaHarv'!BB10*1000)</f>
        <v>878.896466170229</v>
      </c>
      <c r="BC10">
        <f>IF('q-AreaHarv'!BC10=0,0,ValProdCrop!BC10/'q-AreaHarv'!BC10*1000)</f>
        <v>836.43346637548</v>
      </c>
    </row>
    <row r="11" spans="1:55">
      <c r="A11" s="6">
        <f>'q-ValProd_crop'!A11</f>
        <v>1</v>
      </c>
      <c r="B11" s="6" t="str">
        <f>'q-ValProd_crop'!B11</f>
        <v>Benin</v>
      </c>
      <c r="C11" s="6">
        <f>'q-ValProd_crop'!C11</f>
        <v>53</v>
      </c>
      <c r="D11" s="6" t="str">
        <f>'q-ValProd_crop'!D11</f>
        <v>Benin</v>
      </c>
      <c r="E11" s="6"/>
      <c r="F11" s="53" t="s">
        <v>232</v>
      </c>
      <c r="G11">
        <f>IF('q-AreaHarv'!G11=0,0,ValProdCrop!G11/'q-AreaHarv'!G11*1000)</f>
        <v>360.989109795089</v>
      </c>
      <c r="H11">
        <f>IF('q-AreaHarv'!H11=0,0,ValProdCrop!H11/'q-AreaHarv'!H11*1000)</f>
        <v>318.26713000228</v>
      </c>
      <c r="I11">
        <f>IF('q-AreaHarv'!I11=0,0,ValProdCrop!I11/'q-AreaHarv'!I11*1000)</f>
        <v>327.712313502448</v>
      </c>
      <c r="J11">
        <f>IF('q-AreaHarv'!J11=0,0,ValProdCrop!J11/'q-AreaHarv'!J11*1000)</f>
        <v>362.010254015094</v>
      </c>
      <c r="K11">
        <f>IF('q-AreaHarv'!K11=0,0,ValProdCrop!K11/'q-AreaHarv'!K11*1000)</f>
        <v>368.586930081542</v>
      </c>
      <c r="L11">
        <f>IF('q-AreaHarv'!L11=0,0,ValProdCrop!L11/'q-AreaHarv'!L11*1000)</f>
        <v>369.542904592099</v>
      </c>
      <c r="M11">
        <f>IF('q-AreaHarv'!M11=0,0,ValProdCrop!M11/'q-AreaHarv'!M11*1000)</f>
        <v>378.715138817829</v>
      </c>
      <c r="N11">
        <f>IF('q-AreaHarv'!N11=0,0,ValProdCrop!N11/'q-AreaHarv'!N11*1000)</f>
        <v>413.970824946594</v>
      </c>
      <c r="O11">
        <f>IF('q-AreaHarv'!O11=0,0,ValProdCrop!O11/'q-AreaHarv'!O11*1000)</f>
        <v>398.054484246307</v>
      </c>
      <c r="P11">
        <f>IF('q-AreaHarv'!P11=0,0,ValProdCrop!P11/'q-AreaHarv'!P11*1000)</f>
        <v>400.254671461886</v>
      </c>
      <c r="Q11">
        <f>IF('q-AreaHarv'!Q11=0,0,ValProdCrop!Q11/'q-AreaHarv'!Q11*1000)</f>
        <v>441.985049656193</v>
      </c>
      <c r="R11">
        <f>IF('q-AreaHarv'!R11=0,0,ValProdCrop!R11/'q-AreaHarv'!R11*1000)</f>
        <v>430.271456048896</v>
      </c>
      <c r="S11">
        <f>IF('q-AreaHarv'!S11=0,0,ValProdCrop!S11/'q-AreaHarv'!S11*1000)</f>
        <v>443.88084003634</v>
      </c>
      <c r="T11">
        <f>IF('q-AreaHarv'!T11=0,0,ValProdCrop!T11/'q-AreaHarv'!T11*1000)</f>
        <v>428.022923353878</v>
      </c>
      <c r="U11">
        <f>IF('q-AreaHarv'!U11=0,0,ValProdCrop!U11/'q-AreaHarv'!U11*1000)</f>
        <v>484.351564586715</v>
      </c>
      <c r="V11">
        <f>IF('q-AreaHarv'!V11=0,0,ValProdCrop!V11/'q-AreaHarv'!V11*1000)</f>
        <v>548.79296942206</v>
      </c>
      <c r="W11">
        <f>IF('q-AreaHarv'!W11=0,0,ValProdCrop!W11/'q-AreaHarv'!W11*1000)</f>
        <v>503.335426057472</v>
      </c>
      <c r="X11">
        <f>IF('q-AreaHarv'!X11=0,0,ValProdCrop!X11/'q-AreaHarv'!X11*1000)</f>
        <v>444.443710078698</v>
      </c>
      <c r="Y11">
        <f>IF('q-AreaHarv'!Y11=0,0,ValProdCrop!Y11/'q-AreaHarv'!Y11*1000)</f>
        <v>476.998910987562</v>
      </c>
      <c r="Z11">
        <f>IF('q-AreaHarv'!Z11=0,0,ValProdCrop!Z11/'q-AreaHarv'!Z11*1000)</f>
        <v>501.566852928389</v>
      </c>
      <c r="AA11">
        <f>IF('q-AreaHarv'!AA11=0,0,ValProdCrop!AA11/'q-AreaHarv'!AA11*1000)</f>
        <v>446.004330292147</v>
      </c>
      <c r="AB11">
        <f>IF('q-AreaHarv'!AB11=0,0,ValProdCrop!AB11/'q-AreaHarv'!AB11*1000)</f>
        <v>456.837164354249</v>
      </c>
      <c r="AC11">
        <f>IF('q-AreaHarv'!AC11=0,0,ValProdCrop!AC11/'q-AreaHarv'!AC11*1000)</f>
        <v>438.274572548066</v>
      </c>
      <c r="AD11">
        <f>IF('q-AreaHarv'!AD11=0,0,ValProdCrop!AD11/'q-AreaHarv'!AD11*1000)</f>
        <v>533.983190188711</v>
      </c>
      <c r="AE11">
        <f>IF('q-AreaHarv'!AE11=0,0,ValProdCrop!AE11/'q-AreaHarv'!AE11*1000)</f>
        <v>493.227387896711</v>
      </c>
      <c r="AF11">
        <f>IF('q-AreaHarv'!AF11=0,0,ValProdCrop!AF11/'q-AreaHarv'!AF11*1000)</f>
        <v>547.574451839005</v>
      </c>
      <c r="AG11">
        <f>IF('q-AreaHarv'!AG11=0,0,ValProdCrop!AG11/'q-AreaHarv'!AG11*1000)</f>
        <v>510.664218274952</v>
      </c>
      <c r="AH11">
        <f>IF('q-AreaHarv'!AH11=0,0,ValProdCrop!AH11/'q-AreaHarv'!AH11*1000)</f>
        <v>535.157466404772</v>
      </c>
      <c r="AI11">
        <f>IF('q-AreaHarv'!AI11=0,0,ValProdCrop!AI11/'q-AreaHarv'!AI11*1000)</f>
        <v>566.195159979181</v>
      </c>
      <c r="AJ11">
        <f>IF('q-AreaHarv'!AJ11=0,0,ValProdCrop!AJ11/'q-AreaHarv'!AJ11*1000)</f>
        <v>587.830875546465</v>
      </c>
      <c r="AK11">
        <f>IF('q-AreaHarv'!AK11=0,0,ValProdCrop!AK11/'q-AreaHarv'!AK11*1000)</f>
        <v>606.889983082784</v>
      </c>
      <c r="AL11">
        <f>IF('q-AreaHarv'!AL11=0,0,ValProdCrop!AL11/'q-AreaHarv'!AL11*1000)</f>
        <v>610.511888445266</v>
      </c>
      <c r="AM11">
        <f>IF('q-AreaHarv'!AM11=0,0,ValProdCrop!AM11/'q-AreaHarv'!AM11*1000)</f>
        <v>658.768279428451</v>
      </c>
      <c r="AN11">
        <f>IF('q-AreaHarv'!AN11=0,0,ValProdCrop!AN11/'q-AreaHarv'!AN11*1000)</f>
        <v>640.051777224203</v>
      </c>
      <c r="AO11">
        <f>IF('q-AreaHarv'!AO11=0,0,ValProdCrop!AO11/'q-AreaHarv'!AO11*1000)</f>
        <v>644.851902792664</v>
      </c>
      <c r="AP11">
        <f>IF('q-AreaHarv'!AP11=0,0,ValProdCrop!AP11/'q-AreaHarv'!AP11*1000)</f>
        <v>651.057113880725</v>
      </c>
      <c r="AQ11">
        <f>IF('q-AreaHarv'!AQ11=0,0,ValProdCrop!AQ11/'q-AreaHarv'!AQ11*1000)</f>
        <v>637.956283534207</v>
      </c>
      <c r="AR11">
        <f>IF('q-AreaHarv'!AR11=0,0,ValProdCrop!AR11/'q-AreaHarv'!AR11*1000)</f>
        <v>629.159069794247</v>
      </c>
      <c r="AS11">
        <f>IF('q-AreaHarv'!AS11=0,0,ValProdCrop!AS11/'q-AreaHarv'!AS11*1000)</f>
        <v>639.252984163778</v>
      </c>
      <c r="AT11">
        <f>IF('q-AreaHarv'!AT11=0,0,ValProdCrop!AT11/'q-AreaHarv'!AT11*1000)</f>
        <v>663.831529374223</v>
      </c>
      <c r="AU11">
        <f>IF('q-AreaHarv'!AU11=0,0,ValProdCrop!AU11/'q-AreaHarv'!AU11*1000)</f>
        <v>662.689753836387</v>
      </c>
      <c r="AV11">
        <f>IF('q-AreaHarv'!AV11=0,0,ValProdCrop!AV11/'q-AreaHarv'!AV11*1000)</f>
        <v>647.069948438564</v>
      </c>
      <c r="AW11">
        <f>IF('q-AreaHarv'!AW11=0,0,ValProdCrop!AW11/'q-AreaHarv'!AW11*1000)</f>
        <v>716.580684192244</v>
      </c>
      <c r="AX11">
        <f>IF('q-AreaHarv'!AX11=0,0,ValProdCrop!AX11/'q-AreaHarv'!AX11*1000)</f>
        <v>731.710788036893</v>
      </c>
      <c r="AY11">
        <f>IF('q-AreaHarv'!AY11=0,0,ValProdCrop!AY11/'q-AreaHarv'!AY11*1000)</f>
        <v>708.417936186679</v>
      </c>
      <c r="AZ11">
        <f>IF('q-AreaHarv'!AZ11=0,0,ValProdCrop!AZ11/'q-AreaHarv'!AZ11*1000)</f>
        <v>781.361380657382</v>
      </c>
      <c r="BA11">
        <f>IF('q-AreaHarv'!BA11=0,0,ValProdCrop!BA11/'q-AreaHarv'!BA11*1000)</f>
        <v>699.076384369763</v>
      </c>
      <c r="BB11">
        <f>IF('q-AreaHarv'!BB11=0,0,ValProdCrop!BB11/'q-AreaHarv'!BB11*1000)</f>
        <v>766.956668934056</v>
      </c>
      <c r="BC11">
        <f>IF('q-AreaHarv'!BC11=0,0,ValProdCrop!BC11/'q-AreaHarv'!BC11*1000)</f>
        <v>826.297233773278</v>
      </c>
    </row>
    <row r="12" spans="1:55">
      <c r="A12" s="6">
        <f>'q-ValProd_crop'!A12</f>
        <v>1</v>
      </c>
      <c r="B12" s="6" t="str">
        <f>'q-ValProd_crop'!B12</f>
        <v>Equatorial Guinea</v>
      </c>
      <c r="C12" s="6">
        <f>'q-ValProd_crop'!C12</f>
        <v>61</v>
      </c>
      <c r="D12" s="6" t="str">
        <f>'q-ValProd_crop'!D12</f>
        <v>Equatorial Guinea</v>
      </c>
      <c r="E12" s="6"/>
      <c r="F12" s="53" t="s">
        <v>232</v>
      </c>
      <c r="G12">
        <f>IF('q-AreaHarv'!G12=0,0,ValProdCrop!G12/'q-AreaHarv'!G12*1000)</f>
        <v>358.405909797823</v>
      </c>
      <c r="H12">
        <f>IF('q-AreaHarv'!H12=0,0,ValProdCrop!H12/'q-AreaHarv'!H12*1000)</f>
        <v>410.510046367852</v>
      </c>
      <c r="I12">
        <f>IF('q-AreaHarv'!I12=0,0,ValProdCrop!I12/'q-AreaHarv'!I12*1000)</f>
        <v>425.420634920635</v>
      </c>
      <c r="J12">
        <f>IF('q-AreaHarv'!J12=0,0,ValProdCrop!J12/'q-AreaHarv'!J12*1000)</f>
        <v>457.881422924901</v>
      </c>
      <c r="K12">
        <f>IF('q-AreaHarv'!K12=0,0,ValProdCrop!K12/'q-AreaHarv'!K12*1000)</f>
        <v>449.071428571429</v>
      </c>
      <c r="L12">
        <f>IF('q-AreaHarv'!L12=0,0,ValProdCrop!L12/'q-AreaHarv'!L12*1000)</f>
        <v>461.979734996103</v>
      </c>
      <c r="M12">
        <f>IF('q-AreaHarv'!M12=0,0,ValProdCrop!M12/'q-AreaHarv'!M12*1000)</f>
        <v>433.274942878903</v>
      </c>
      <c r="N12">
        <f>IF('q-AreaHarv'!N12=0,0,ValProdCrop!N12/'q-AreaHarv'!N12*1000)</f>
        <v>416.481099656357</v>
      </c>
      <c r="O12">
        <f>IF('q-AreaHarv'!O12=0,0,ValProdCrop!O12/'q-AreaHarv'!O12*1000)</f>
        <v>372.609665427509</v>
      </c>
      <c r="P12">
        <f>IF('q-AreaHarv'!P12=0,0,ValProdCrop!P12/'q-AreaHarv'!P12*1000)</f>
        <v>427.702602230483</v>
      </c>
      <c r="Q12">
        <f>IF('q-AreaHarv'!Q12=0,0,ValProdCrop!Q12/'q-AreaHarv'!Q12*1000)</f>
        <v>321.814159292035</v>
      </c>
      <c r="R12">
        <f>IF('q-AreaHarv'!R12=0,0,ValProdCrop!R12/'q-AreaHarv'!R12*1000)</f>
        <v>263.362369337979</v>
      </c>
      <c r="S12">
        <f>IF('q-AreaHarv'!S12=0,0,ValProdCrop!S12/'q-AreaHarv'!S12*1000)</f>
        <v>280.620567375887</v>
      </c>
      <c r="T12">
        <f>IF('q-AreaHarv'!T12=0,0,ValProdCrop!T12/'q-AreaHarv'!T12*1000)</f>
        <v>285.93054318789</v>
      </c>
      <c r="U12">
        <f>IF('q-AreaHarv'!U12=0,0,ValProdCrop!U12/'q-AreaHarv'!U12*1000)</f>
        <v>241.36524822695</v>
      </c>
      <c r="V12">
        <f>IF('q-AreaHarv'!V12=0,0,ValProdCrop!V12/'q-AreaHarv'!V12*1000)</f>
        <v>207.118794326241</v>
      </c>
      <c r="W12">
        <f>IF('q-AreaHarv'!W12=0,0,ValProdCrop!W12/'q-AreaHarv'!W12*1000)</f>
        <v>204.347048300537</v>
      </c>
      <c r="X12">
        <f>IF('q-AreaHarv'!X12=0,0,ValProdCrop!X12/'q-AreaHarv'!X12*1000)</f>
        <v>206.933216168717</v>
      </c>
      <c r="Y12">
        <f>IF('q-AreaHarv'!Y12=0,0,ValProdCrop!Y12/'q-AreaHarv'!Y12*1000)</f>
        <v>211.793525809274</v>
      </c>
      <c r="Z12">
        <f>IF('q-AreaHarv'!Z12=0,0,ValProdCrop!Z12/'q-AreaHarv'!Z12*1000)</f>
        <v>228.321858864028</v>
      </c>
      <c r="AA12">
        <f>IF('q-AreaHarv'!AA12=0,0,ValProdCrop!AA12/'q-AreaHarv'!AA12*1000)</f>
        <v>253.516766981943</v>
      </c>
      <c r="AB12">
        <f>IF('q-AreaHarv'!AB12=0,0,ValProdCrop!AB12/'q-AreaHarv'!AB12*1000)</f>
        <v>225.355054302423</v>
      </c>
      <c r="AC12">
        <f>IF('q-AreaHarv'!AC12=0,0,ValProdCrop!AC12/'q-AreaHarv'!AC12*1000)</f>
        <v>234.068376068376</v>
      </c>
      <c r="AD12">
        <f>IF('q-AreaHarv'!AD12=0,0,ValProdCrop!AD12/'q-AreaHarv'!AD12*1000)</f>
        <v>240.757071547421</v>
      </c>
      <c r="AE12">
        <f>IF('q-AreaHarv'!AE12=0,0,ValProdCrop!AE12/'q-AreaHarv'!AE12*1000)</f>
        <v>228.953301127214</v>
      </c>
      <c r="AF12">
        <f>IF('q-AreaHarv'!AF12=0,0,ValProdCrop!AF12/'q-AreaHarv'!AF12*1000)</f>
        <v>232.083000798085</v>
      </c>
      <c r="AG12">
        <f>IF('q-AreaHarv'!AG12=0,0,ValProdCrop!AG12/'q-AreaHarv'!AG12*1000)</f>
        <v>247.470542026709</v>
      </c>
      <c r="AH12">
        <f>IF('q-AreaHarv'!AH12=0,0,ValProdCrop!AH12/'q-AreaHarv'!AH12*1000)</f>
        <v>246.865671641791</v>
      </c>
      <c r="AI12">
        <f>IF('q-AreaHarv'!AI12=0,0,ValProdCrop!AI12/'q-AreaHarv'!AI12*1000)</f>
        <v>233.469387755102</v>
      </c>
      <c r="AJ12">
        <f>IF('q-AreaHarv'!AJ12=0,0,ValProdCrop!AJ12/'q-AreaHarv'!AJ12*1000)</f>
        <v>294.945642102662</v>
      </c>
      <c r="AK12">
        <f>IF('q-AreaHarv'!AK12=0,0,ValProdCrop!AK12/'q-AreaHarv'!AK12*1000)</f>
        <v>298.411625549172</v>
      </c>
      <c r="AL12">
        <f>IF('q-AreaHarv'!AL12=0,0,ValProdCrop!AL12/'q-AreaHarv'!AL12*1000)</f>
        <v>265.496647656349</v>
      </c>
      <c r="AM12">
        <f>IF('q-AreaHarv'!AM12=0,0,ValProdCrop!AM12/'q-AreaHarv'!AM12*1000)</f>
        <v>244.54954954955</v>
      </c>
      <c r="AN12">
        <f>IF('q-AreaHarv'!AN12=0,0,ValProdCrop!AN12/'q-AreaHarv'!AN12*1000)</f>
        <v>293.479638123717</v>
      </c>
      <c r="AO12">
        <f>IF('q-AreaHarv'!AO12=0,0,ValProdCrop!AO12/'q-AreaHarv'!AO12*1000)</f>
        <v>330.573608625917</v>
      </c>
      <c r="AP12">
        <f>IF('q-AreaHarv'!AP12=0,0,ValProdCrop!AP12/'q-AreaHarv'!AP12*1000)</f>
        <v>342.861975642761</v>
      </c>
      <c r="AQ12">
        <f>IF('q-AreaHarv'!AQ12=0,0,ValProdCrop!AQ12/'q-AreaHarv'!AQ12*1000)</f>
        <v>314.530033009019</v>
      </c>
      <c r="AR12">
        <f>IF('q-AreaHarv'!AR12=0,0,ValProdCrop!AR12/'q-AreaHarv'!AR12*1000)</f>
        <v>336.670981496992</v>
      </c>
      <c r="AS12">
        <f>IF('q-AreaHarv'!AS12=0,0,ValProdCrop!AS12/'q-AreaHarv'!AS12*1000)</f>
        <v>317.502859088409</v>
      </c>
      <c r="AT12">
        <f>IF('q-AreaHarv'!AT12=0,0,ValProdCrop!AT12/'q-AreaHarv'!AT12*1000)</f>
        <v>333.292230726547</v>
      </c>
      <c r="AU12">
        <f>IF('q-AreaHarv'!AU12=0,0,ValProdCrop!AU12/'q-AreaHarv'!AU12*1000)</f>
        <v>352.914402489434</v>
      </c>
      <c r="AV12">
        <f>IF('q-AreaHarv'!AV12=0,0,ValProdCrop!AV12/'q-AreaHarv'!AV12*1000)</f>
        <v>427.551963048499</v>
      </c>
      <c r="AW12">
        <f>IF('q-AreaHarv'!AW12=0,0,ValProdCrop!AW12/'q-AreaHarv'!AW12*1000)</f>
        <v>413.806430833647</v>
      </c>
      <c r="AX12">
        <f>IF('q-AreaHarv'!AX12=0,0,ValProdCrop!AX12/'q-AreaHarv'!AX12*1000)</f>
        <v>388.111957470444</v>
      </c>
      <c r="AY12">
        <f>IF('q-AreaHarv'!AY12=0,0,ValProdCrop!AY12/'q-AreaHarv'!AY12*1000)</f>
        <v>404.853674527646</v>
      </c>
      <c r="AZ12">
        <f>IF('q-AreaHarv'!AZ12=0,0,ValProdCrop!AZ12/'q-AreaHarv'!AZ12*1000)</f>
        <v>451.817103418527</v>
      </c>
      <c r="BA12">
        <f>IF('q-AreaHarv'!BA12=0,0,ValProdCrop!BA12/'q-AreaHarv'!BA12*1000)</f>
        <v>467.015310299656</v>
      </c>
      <c r="BB12">
        <f>IF('q-AreaHarv'!BB12=0,0,ValProdCrop!BB12/'q-AreaHarv'!BB12*1000)</f>
        <v>487.592847317744</v>
      </c>
      <c r="BC12">
        <f>IF('q-AreaHarv'!BC12=0,0,ValProdCrop!BC12/'q-AreaHarv'!BC12*1000)</f>
        <v>459.691830128762</v>
      </c>
    </row>
    <row r="13" spans="1:55">
      <c r="A13" s="6">
        <f>'q-ValProd_crop'!A13</f>
        <v>2</v>
      </c>
      <c r="B13" s="6" t="str">
        <f>'q-ValProd_crop'!B13</f>
        <v>Ethiopia PDR</v>
      </c>
      <c r="C13" s="6">
        <f>'q-ValProd_crop'!C13</f>
        <v>62</v>
      </c>
      <c r="D13" s="6" t="str">
        <f>'q-ValProd_crop'!D13</f>
        <v>Ethiopia PDR</v>
      </c>
      <c r="E13" s="6"/>
      <c r="F13" s="53" t="s">
        <v>232</v>
      </c>
      <c r="G13">
        <f>IF('q-AreaHarv'!G13=0,0,ValProdCrop!G13/'q-AreaHarv'!G13*1000)</f>
        <v>194.342526797543</v>
      </c>
      <c r="H13">
        <f>IF('q-AreaHarv'!H13=0,0,ValProdCrop!H13/'q-AreaHarv'!H13*1000)</f>
        <v>189.039895034177</v>
      </c>
      <c r="I13">
        <f>IF('q-AreaHarv'!I13=0,0,ValProdCrop!I13/'q-AreaHarv'!I13*1000)</f>
        <v>192.028289679783</v>
      </c>
      <c r="J13">
        <f>IF('q-AreaHarv'!J13=0,0,ValProdCrop!J13/'q-AreaHarv'!J13*1000)</f>
        <v>199.617904299168</v>
      </c>
      <c r="K13">
        <f>IF('q-AreaHarv'!K13=0,0,ValProdCrop!K13/'q-AreaHarv'!K13*1000)</f>
        <v>197.342411303297</v>
      </c>
      <c r="L13">
        <f>IF('q-AreaHarv'!L13=0,0,ValProdCrop!L13/'q-AreaHarv'!L13*1000)</f>
        <v>200.171546781985</v>
      </c>
      <c r="M13">
        <f>IF('q-AreaHarv'!M13=0,0,ValProdCrop!M13/'q-AreaHarv'!M13*1000)</f>
        <v>204.776785714286</v>
      </c>
      <c r="N13">
        <f>IF('q-AreaHarv'!N13=0,0,ValProdCrop!N13/'q-AreaHarv'!N13*1000)</f>
        <v>204.802647345807</v>
      </c>
      <c r="O13">
        <f>IF('q-AreaHarv'!O13=0,0,ValProdCrop!O13/'q-AreaHarv'!O13*1000)</f>
        <v>210.773493195416</v>
      </c>
      <c r="P13">
        <f>IF('q-AreaHarv'!P13=0,0,ValProdCrop!P13/'q-AreaHarv'!P13*1000)</f>
        <v>214.955107731042</v>
      </c>
      <c r="Q13">
        <f>IF('q-AreaHarv'!Q13=0,0,ValProdCrop!Q13/'q-AreaHarv'!Q13*1000)</f>
        <v>218.701680508601</v>
      </c>
      <c r="R13">
        <f>IF('q-AreaHarv'!R13=0,0,ValProdCrop!R13/'q-AreaHarv'!R13*1000)</f>
        <v>224.173801024351</v>
      </c>
      <c r="S13">
        <f>IF('q-AreaHarv'!S13=0,0,ValProdCrop!S13/'q-AreaHarv'!S13*1000)</f>
        <v>240.592477267006</v>
      </c>
      <c r="T13">
        <f>IF('q-AreaHarv'!T13=0,0,ValProdCrop!T13/'q-AreaHarv'!T13*1000)</f>
        <v>238.72675340275</v>
      </c>
      <c r="U13">
        <f>IF('q-AreaHarv'!U13=0,0,ValProdCrop!U13/'q-AreaHarv'!U13*1000)</f>
        <v>252.927083562927</v>
      </c>
      <c r="V13">
        <f>IF('q-AreaHarv'!V13=0,0,ValProdCrop!V13/'q-AreaHarv'!V13*1000)</f>
        <v>286.879610352893</v>
      </c>
      <c r="W13">
        <f>IF('q-AreaHarv'!W13=0,0,ValProdCrop!W13/'q-AreaHarv'!W13*1000)</f>
        <v>299.993787876201</v>
      </c>
      <c r="X13">
        <f>IF('q-AreaHarv'!X13=0,0,ValProdCrop!X13/'q-AreaHarv'!X13*1000)</f>
        <v>285.025742416324</v>
      </c>
      <c r="Y13">
        <f>IF('q-AreaHarv'!Y13=0,0,ValProdCrop!Y13/'q-AreaHarv'!Y13*1000)</f>
        <v>319.220148781881</v>
      </c>
      <c r="Z13">
        <f>IF('q-AreaHarv'!Z13=0,0,ValProdCrop!Z13/'q-AreaHarv'!Z13*1000)</f>
        <v>336.180393517555</v>
      </c>
      <c r="AA13">
        <f>IF('q-AreaHarv'!AA13=0,0,ValProdCrop!AA13/'q-AreaHarv'!AA13*1000)</f>
        <v>338.426253385173</v>
      </c>
      <c r="AB13">
        <f>IF('q-AreaHarv'!AB13=0,0,ValProdCrop!AB13/'q-AreaHarv'!AB13*1000)</f>
        <v>333.244643538955</v>
      </c>
      <c r="AC13">
        <f>IF('q-AreaHarv'!AC13=0,0,ValProdCrop!AC13/'q-AreaHarv'!AC13*1000)</f>
        <v>350.735053648591</v>
      </c>
      <c r="AD13">
        <f>IF('q-AreaHarv'!AD13=0,0,ValProdCrop!AD13/'q-AreaHarv'!AD13*1000)</f>
        <v>322.168089560603</v>
      </c>
      <c r="AE13">
        <f>IF('q-AreaHarv'!AE13=0,0,ValProdCrop!AE13/'q-AreaHarv'!AE13*1000)</f>
        <v>281.184732199479</v>
      </c>
      <c r="AF13">
        <f>IF('q-AreaHarv'!AF13=0,0,ValProdCrop!AF13/'q-AreaHarv'!AF13*1000)</f>
        <v>298.347888615296</v>
      </c>
      <c r="AG13">
        <f>IF('q-AreaHarv'!AG13=0,0,ValProdCrop!AG13/'q-AreaHarv'!AG13*1000)</f>
        <v>324.730729303954</v>
      </c>
      <c r="AH13">
        <f>IF('q-AreaHarv'!AH13=0,0,ValProdCrop!AH13/'q-AreaHarv'!AH13*1000)</f>
        <v>329.331872044958</v>
      </c>
      <c r="AI13">
        <f>IF('q-AreaHarv'!AI13=0,0,ValProdCrop!AI13/'q-AreaHarv'!AI13*1000)</f>
        <v>337.490141419107</v>
      </c>
      <c r="AJ13">
        <f>IF('q-AreaHarv'!AJ13=0,0,ValProdCrop!AJ13/'q-AreaHarv'!AJ13*1000)</f>
        <v>347.494911803532</v>
      </c>
      <c r="AK13">
        <f>IF('q-AreaHarv'!AK13=0,0,ValProdCrop!AK13/'q-AreaHarv'!AK13*1000)</f>
        <v>391.235477050122</v>
      </c>
      <c r="AL13">
        <f>IF('q-AreaHarv'!AL13=0,0,ValProdCrop!AL13/'q-AreaHarv'!AL13*1000)</f>
        <v>353.740453063061</v>
      </c>
      <c r="AM13">
        <f>IF('q-AreaHarv'!AM13=0,0,ValProdCrop!AM13/'q-AreaHarv'!AM13*1000)</f>
        <v>0</v>
      </c>
      <c r="AN13">
        <f>IF('q-AreaHarv'!AN13=0,0,ValProdCrop!AN13/'q-AreaHarv'!AN13*1000)</f>
        <v>0</v>
      </c>
      <c r="AO13">
        <f>IF('q-AreaHarv'!AO13=0,0,ValProdCrop!AO13/'q-AreaHarv'!AO13*1000)</f>
        <v>0</v>
      </c>
      <c r="AP13">
        <f>IF('q-AreaHarv'!AP13=0,0,ValProdCrop!AP13/'q-AreaHarv'!AP13*1000)</f>
        <v>0</v>
      </c>
      <c r="AQ13">
        <f>IF('q-AreaHarv'!AQ13=0,0,ValProdCrop!AQ13/'q-AreaHarv'!AQ13*1000)</f>
        <v>0</v>
      </c>
      <c r="AR13">
        <f>IF('q-AreaHarv'!AR13=0,0,ValProdCrop!AR13/'q-AreaHarv'!AR13*1000)</f>
        <v>0</v>
      </c>
      <c r="AS13">
        <f>IF('q-AreaHarv'!AS13=0,0,ValProdCrop!AS13/'q-AreaHarv'!AS13*1000)</f>
        <v>0</v>
      </c>
      <c r="AT13">
        <f>IF('q-AreaHarv'!AT13=0,0,ValProdCrop!AT13/'q-AreaHarv'!AT13*1000)</f>
        <v>0</v>
      </c>
      <c r="AU13">
        <f>IF('q-AreaHarv'!AU13=0,0,ValProdCrop!AU13/'q-AreaHarv'!AU13*1000)</f>
        <v>0</v>
      </c>
      <c r="AV13">
        <f>IF('q-AreaHarv'!AV13=0,0,ValProdCrop!AV13/'q-AreaHarv'!AV13*1000)</f>
        <v>0</v>
      </c>
      <c r="AW13">
        <f>IF('q-AreaHarv'!AW13=0,0,ValProdCrop!AW13/'q-AreaHarv'!AW13*1000)</f>
        <v>0</v>
      </c>
      <c r="AX13">
        <f>IF('q-AreaHarv'!AX13=0,0,ValProdCrop!AX13/'q-AreaHarv'!AX13*1000)</f>
        <v>0</v>
      </c>
      <c r="AY13">
        <f>IF('q-AreaHarv'!AY13=0,0,ValProdCrop!AY13/'q-AreaHarv'!AY13*1000)</f>
        <v>0</v>
      </c>
      <c r="AZ13">
        <f>IF('q-AreaHarv'!AZ13=0,0,ValProdCrop!AZ13/'q-AreaHarv'!AZ13*1000)</f>
        <v>0</v>
      </c>
      <c r="BA13">
        <f>IF('q-AreaHarv'!BA13=0,0,ValProdCrop!BA13/'q-AreaHarv'!BA13*1000)</f>
        <v>0</v>
      </c>
      <c r="BB13">
        <f>IF('q-AreaHarv'!BB13=0,0,ValProdCrop!BB13/'q-AreaHarv'!BB13*1000)</f>
        <v>0</v>
      </c>
      <c r="BC13">
        <f>IF('q-AreaHarv'!BC13=0,0,ValProdCrop!BC13/'q-AreaHarv'!BC13*1000)</f>
        <v>0</v>
      </c>
    </row>
    <row r="14" spans="1:55">
      <c r="A14" s="6">
        <f>'q-ValProd_crop'!A14</f>
        <v>2</v>
      </c>
      <c r="B14" s="6" t="str">
        <f>'q-ValProd_crop'!B14</f>
        <v>Djibouti</v>
      </c>
      <c r="C14" s="6">
        <f>'q-ValProd_crop'!C14</f>
        <v>72</v>
      </c>
      <c r="D14" s="6" t="str">
        <f>'q-ValProd_crop'!D14</f>
        <v>Djibouti</v>
      </c>
      <c r="E14" s="6"/>
      <c r="F14" s="53" t="s">
        <v>232</v>
      </c>
      <c r="G14">
        <f>IF('q-AreaHarv'!G14=0,0,ValProdCrop!G14/'q-AreaHarv'!G14*1000)</f>
        <v>1085</v>
      </c>
      <c r="H14">
        <f>IF('q-AreaHarv'!H14=0,0,ValProdCrop!H14/'q-AreaHarv'!H14*1000)</f>
        <v>1085</v>
      </c>
      <c r="I14">
        <f>IF('q-AreaHarv'!I14=0,0,ValProdCrop!I14/'q-AreaHarv'!I14*1000)</f>
        <v>1085</v>
      </c>
      <c r="J14">
        <f>IF('q-AreaHarv'!J14=0,0,ValProdCrop!J14/'q-AreaHarv'!J14*1000)</f>
        <v>1200</v>
      </c>
      <c r="K14">
        <f>IF('q-AreaHarv'!K14=0,0,ValProdCrop!K14/'q-AreaHarv'!K14*1000)</f>
        <v>1057.14285714286</v>
      </c>
      <c r="L14">
        <f>IF('q-AreaHarv'!L14=0,0,ValProdCrop!L14/'q-AreaHarv'!L14*1000)</f>
        <v>1075.86206896552</v>
      </c>
      <c r="M14">
        <f>IF('q-AreaHarv'!M14=0,0,ValProdCrop!M14/'q-AreaHarv'!M14*1000)</f>
        <v>1067.74193548387</v>
      </c>
      <c r="N14">
        <f>IF('q-AreaHarv'!N14=0,0,ValProdCrop!N14/'q-AreaHarv'!N14*1000)</f>
        <v>1060.60606060606</v>
      </c>
      <c r="O14">
        <f>IF('q-AreaHarv'!O14=0,0,ValProdCrop!O14/'q-AreaHarv'!O14*1000)</f>
        <v>1029.41176470588</v>
      </c>
      <c r="P14">
        <f>IF('q-AreaHarv'!P14=0,0,ValProdCrop!P14/'q-AreaHarv'!P14*1000)</f>
        <v>1062.85714285714</v>
      </c>
      <c r="Q14">
        <f>IF('q-AreaHarv'!Q14=0,0,ValProdCrop!Q14/'q-AreaHarv'!Q14*1000)</f>
        <v>1062.85714285714</v>
      </c>
      <c r="R14">
        <f>IF('q-AreaHarv'!R14=0,0,ValProdCrop!R14/'q-AreaHarv'!R14*1000)</f>
        <v>893.478260869565</v>
      </c>
      <c r="S14">
        <f>IF('q-AreaHarv'!S14=0,0,ValProdCrop!S14/'q-AreaHarv'!S14*1000)</f>
        <v>929.787234042553</v>
      </c>
      <c r="T14">
        <f>IF('q-AreaHarv'!T14=0,0,ValProdCrop!T14/'q-AreaHarv'!T14*1000)</f>
        <v>1010.41666666667</v>
      </c>
      <c r="U14">
        <f>IF('q-AreaHarv'!U14=0,0,ValProdCrop!U14/'q-AreaHarv'!U14*1000)</f>
        <v>1033.33333333333</v>
      </c>
      <c r="V14">
        <f>IF('q-AreaHarv'!V14=0,0,ValProdCrop!V14/'q-AreaHarv'!V14*1000)</f>
        <v>1035.84905660377</v>
      </c>
      <c r="W14">
        <f>IF('q-AreaHarv'!W14=0,0,ValProdCrop!W14/'q-AreaHarv'!W14*1000)</f>
        <v>1040.35087719298</v>
      </c>
      <c r="X14">
        <f>IF('q-AreaHarv'!X14=0,0,ValProdCrop!X14/'q-AreaHarv'!X14*1000)</f>
        <v>1085</v>
      </c>
      <c r="Y14">
        <f>IF('q-AreaHarv'!Y14=0,0,ValProdCrop!Y14/'q-AreaHarv'!Y14*1000)</f>
        <v>1031.11111111111</v>
      </c>
      <c r="Z14">
        <f>IF('q-AreaHarv'!Z14=0,0,ValProdCrop!Z14/'q-AreaHarv'!Z14*1000)</f>
        <v>978.181818181818</v>
      </c>
      <c r="AA14">
        <f>IF('q-AreaHarv'!AA14=0,0,ValProdCrop!AA14/'q-AreaHarv'!AA14*1000)</f>
        <v>975.896531452087</v>
      </c>
      <c r="AB14">
        <f>IF('q-AreaHarv'!AB14=0,0,ValProdCrop!AB14/'q-AreaHarv'!AB14*1000)</f>
        <v>1023.1296402056</v>
      </c>
      <c r="AC14">
        <f>IF('q-AreaHarv'!AC14=0,0,ValProdCrop!AC14/'q-AreaHarv'!AC14*1000)</f>
        <v>1027.69845802399</v>
      </c>
      <c r="AD14">
        <f>IF('q-AreaHarv'!AD14=0,0,ValProdCrop!AD14/'q-AreaHarv'!AD14*1000)</f>
        <v>1077.3073889035</v>
      </c>
      <c r="AE14">
        <f>IF('q-AreaHarv'!AE14=0,0,ValProdCrop!AE14/'q-AreaHarv'!AE14*1000)</f>
        <v>1061.94906953967</v>
      </c>
      <c r="AF14">
        <f>IF('q-AreaHarv'!AF14=0,0,ValProdCrop!AF14/'q-AreaHarv'!AF14*1000)</f>
        <v>1051.9393669193</v>
      </c>
      <c r="AG14">
        <f>IF('q-AreaHarv'!AG14=0,0,ValProdCrop!AG14/'q-AreaHarv'!AG14*1000)</f>
        <v>1024.99451874589</v>
      </c>
      <c r="AH14">
        <f>IF('q-AreaHarv'!AH14=0,0,ValProdCrop!AH14/'q-AreaHarv'!AH14*1000)</f>
        <v>1036.28835849976</v>
      </c>
      <c r="AI14">
        <f>IF('q-AreaHarv'!AI14=0,0,ValProdCrop!AI14/'q-AreaHarv'!AI14*1000)</f>
        <v>989.04802021904</v>
      </c>
      <c r="AJ14">
        <f>IF('q-AreaHarv'!AJ14=0,0,ValProdCrop!AJ14/'q-AreaHarv'!AJ14*1000)</f>
        <v>551.522951522952</v>
      </c>
      <c r="AK14">
        <f>IF('q-AreaHarv'!AK14=0,0,ValProdCrop!AK14/'q-AreaHarv'!AK14*1000)</f>
        <v>522.741679873217</v>
      </c>
      <c r="AL14">
        <f>IF('q-AreaHarv'!AL14=0,0,ValProdCrop!AL14/'q-AreaHarv'!AL14*1000)</f>
        <v>526.63000785546</v>
      </c>
      <c r="AM14">
        <f>IF('q-AreaHarv'!AM14=0,0,ValProdCrop!AM14/'q-AreaHarv'!AM14*1000)</f>
        <v>587.823652904129</v>
      </c>
      <c r="AN14">
        <f>IF('q-AreaHarv'!AN14=0,0,ValProdCrop!AN14/'q-AreaHarv'!AN14*1000)</f>
        <v>475.174749585645</v>
      </c>
      <c r="AO14">
        <f>IF('q-AreaHarv'!AO14=0,0,ValProdCrop!AO14/'q-AreaHarv'!AO14*1000)</f>
        <v>584.927575840394</v>
      </c>
      <c r="AP14">
        <f>IF('q-AreaHarv'!AP14=0,0,ValProdCrop!AP14/'q-AreaHarv'!AP14*1000)</f>
        <v>489.931463294001</v>
      </c>
      <c r="AQ14">
        <f>IF('q-AreaHarv'!AQ14=0,0,ValProdCrop!AQ14/'q-AreaHarv'!AQ14*1000)</f>
        <v>473.736176935229</v>
      </c>
      <c r="AR14">
        <f>IF('q-AreaHarv'!AR14=0,0,ValProdCrop!AR14/'q-AreaHarv'!AR14*1000)</f>
        <v>573.922447087904</v>
      </c>
      <c r="AS14">
        <f>IF('q-AreaHarv'!AS14=0,0,ValProdCrop!AS14/'q-AreaHarv'!AS14*1000)</f>
        <v>573.636628754739</v>
      </c>
      <c r="AT14">
        <f>IF('q-AreaHarv'!AT14=0,0,ValProdCrop!AT14/'q-AreaHarv'!AT14*1000)</f>
        <v>578.199394026836</v>
      </c>
      <c r="AU14">
        <f>IF('q-AreaHarv'!AU14=0,0,ValProdCrop!AU14/'q-AreaHarv'!AU14*1000)</f>
        <v>568.551456848225</v>
      </c>
      <c r="AV14">
        <f>IF('q-AreaHarv'!AV14=0,0,ValProdCrop!AV14/'q-AreaHarv'!AV14*1000)</f>
        <v>542.880932556203</v>
      </c>
      <c r="AW14">
        <f>IF('q-AreaHarv'!AW14=0,0,ValProdCrop!AW14/'q-AreaHarv'!AW14*1000)</f>
        <v>812.899361022364</v>
      </c>
      <c r="AX14">
        <f>IF('q-AreaHarv'!AX14=0,0,ValProdCrop!AX14/'q-AreaHarv'!AX14*1000)</f>
        <v>662.026515151515</v>
      </c>
      <c r="AY14">
        <f>IF('q-AreaHarv'!AY14=0,0,ValProdCrop!AY14/'q-AreaHarv'!AY14*1000)</f>
        <v>696.719946719947</v>
      </c>
      <c r="AZ14">
        <f>IF('q-AreaHarv'!AZ14=0,0,ValProdCrop!AZ14/'q-AreaHarv'!AZ14*1000)</f>
        <v>804.836443909292</v>
      </c>
      <c r="BA14">
        <f>IF('q-AreaHarv'!BA14=0,0,ValProdCrop!BA14/'q-AreaHarv'!BA14*1000)</f>
        <v>888.186986734049</v>
      </c>
      <c r="BB14">
        <f>IF('q-AreaHarv'!BB14=0,0,ValProdCrop!BB14/'q-AreaHarv'!BB14*1000)</f>
        <v>821.465322082733</v>
      </c>
      <c r="BC14">
        <f>IF('q-AreaHarv'!BC14=0,0,ValProdCrop!BC14/'q-AreaHarv'!BC14*1000)</f>
        <v>823.90494768576</v>
      </c>
    </row>
    <row r="15" spans="1:55">
      <c r="A15" s="6">
        <f>'q-ValProd_crop'!A15</f>
        <v>1</v>
      </c>
      <c r="B15" s="6" t="str">
        <f>'q-ValProd_crop'!B15</f>
        <v>Gabon</v>
      </c>
      <c r="C15" s="6">
        <f>'q-ValProd_crop'!C15</f>
        <v>74</v>
      </c>
      <c r="D15" s="6" t="str">
        <f>'q-ValProd_crop'!D15</f>
        <v>Gabon</v>
      </c>
      <c r="E15" s="6"/>
      <c r="F15" s="53" t="s">
        <v>232</v>
      </c>
      <c r="G15">
        <f>IF('q-AreaHarv'!G15=0,0,ValProdCrop!G15/'q-AreaHarv'!G15*1000)</f>
        <v>694.175491679274</v>
      </c>
      <c r="H15">
        <f>IF('q-AreaHarv'!H15=0,0,ValProdCrop!H15/'q-AreaHarv'!H15*1000)</f>
        <v>678.726301455955</v>
      </c>
      <c r="I15">
        <f>IF('q-AreaHarv'!I15=0,0,ValProdCrop!I15/'q-AreaHarv'!I15*1000)</f>
        <v>690.43182814555</v>
      </c>
      <c r="J15">
        <f>IF('q-AreaHarv'!J15=0,0,ValProdCrop!J15/'q-AreaHarv'!J15*1000)</f>
        <v>672.866853432363</v>
      </c>
      <c r="K15">
        <f>IF('q-AreaHarv'!K15=0,0,ValProdCrop!K15/'q-AreaHarv'!K15*1000)</f>
        <v>666.912456185347</v>
      </c>
      <c r="L15">
        <f>IF('q-AreaHarv'!L15=0,0,ValProdCrop!L15/'q-AreaHarv'!L15*1000)</f>
        <v>599.962074523561</v>
      </c>
      <c r="M15">
        <f>IF('q-AreaHarv'!M15=0,0,ValProdCrop!M15/'q-AreaHarv'!M15*1000)</f>
        <v>613.521419135686</v>
      </c>
      <c r="N15">
        <f>IF('q-AreaHarv'!N15=0,0,ValProdCrop!N15/'q-AreaHarv'!N15*1000)</f>
        <v>612.229060743912</v>
      </c>
      <c r="O15">
        <f>IF('q-AreaHarv'!O15=0,0,ValProdCrop!O15/'q-AreaHarv'!O15*1000)</f>
        <v>615.032444124009</v>
      </c>
      <c r="P15">
        <f>IF('q-AreaHarv'!P15=0,0,ValProdCrop!P15/'q-AreaHarv'!P15*1000)</f>
        <v>639.542059836322</v>
      </c>
      <c r="Q15">
        <f>IF('q-AreaHarv'!Q15=0,0,ValProdCrop!Q15/'q-AreaHarv'!Q15*1000)</f>
        <v>633.954203691046</v>
      </c>
      <c r="R15">
        <f>IF('q-AreaHarv'!R15=0,0,ValProdCrop!R15/'q-AreaHarv'!R15*1000)</f>
        <v>648.924364008878</v>
      </c>
      <c r="S15">
        <f>IF('q-AreaHarv'!S15=0,0,ValProdCrop!S15/'q-AreaHarv'!S15*1000)</f>
        <v>641.734151329243</v>
      </c>
      <c r="T15">
        <f>IF('q-AreaHarv'!T15=0,0,ValProdCrop!T15/'q-AreaHarv'!T15*1000)</f>
        <v>639.228500836853</v>
      </c>
      <c r="U15">
        <f>IF('q-AreaHarv'!U15=0,0,ValProdCrop!U15/'q-AreaHarv'!U15*1000)</f>
        <v>672.562557434108</v>
      </c>
      <c r="V15">
        <f>IF('q-AreaHarv'!V15=0,0,ValProdCrop!V15/'q-AreaHarv'!V15*1000)</f>
        <v>676.368172953169</v>
      </c>
      <c r="W15">
        <f>IF('q-AreaHarv'!W15=0,0,ValProdCrop!W15/'q-AreaHarv'!W15*1000)</f>
        <v>688.2984012162</v>
      </c>
      <c r="X15">
        <f>IF('q-AreaHarv'!X15=0,0,ValProdCrop!X15/'q-AreaHarv'!X15*1000)</f>
        <v>699.351209905851</v>
      </c>
      <c r="Y15">
        <f>IF('q-AreaHarv'!Y15=0,0,ValProdCrop!Y15/'q-AreaHarv'!Y15*1000)</f>
        <v>722.382494357767</v>
      </c>
      <c r="Z15">
        <f>IF('q-AreaHarv'!Z15=0,0,ValProdCrop!Z15/'q-AreaHarv'!Z15*1000)</f>
        <v>720.75812940612</v>
      </c>
      <c r="AA15">
        <f>IF('q-AreaHarv'!AA15=0,0,ValProdCrop!AA15/'q-AreaHarv'!AA15*1000)</f>
        <v>722.60897231944</v>
      </c>
      <c r="AB15">
        <f>IF('q-AreaHarv'!AB15=0,0,ValProdCrop!AB15/'q-AreaHarv'!AB15*1000)</f>
        <v>742.01060204468</v>
      </c>
      <c r="AC15">
        <f>IF('q-AreaHarv'!AC15=0,0,ValProdCrop!AC15/'q-AreaHarv'!AC15*1000)</f>
        <v>752.045482635027</v>
      </c>
      <c r="AD15">
        <f>IF('q-AreaHarv'!AD15=0,0,ValProdCrop!AD15/'q-AreaHarv'!AD15*1000)</f>
        <v>763.777882896442</v>
      </c>
      <c r="AE15">
        <f>IF('q-AreaHarv'!AE15=0,0,ValProdCrop!AE15/'q-AreaHarv'!AE15*1000)</f>
        <v>741.435253715436</v>
      </c>
      <c r="AF15">
        <f>IF('q-AreaHarv'!AF15=0,0,ValProdCrop!AF15/'q-AreaHarv'!AF15*1000)</f>
        <v>749.257285406509</v>
      </c>
      <c r="AG15">
        <f>IF('q-AreaHarv'!AG15=0,0,ValProdCrop!AG15/'q-AreaHarv'!AG15*1000)</f>
        <v>747.034391094866</v>
      </c>
      <c r="AH15">
        <f>IF('q-AreaHarv'!AH15=0,0,ValProdCrop!AH15/'q-AreaHarv'!AH15*1000)</f>
        <v>737.576758346664</v>
      </c>
      <c r="AI15">
        <f>IF('q-AreaHarv'!AI15=0,0,ValProdCrop!AI15/'q-AreaHarv'!AI15*1000)</f>
        <v>739.783327701492</v>
      </c>
      <c r="AJ15">
        <f>IF('q-AreaHarv'!AJ15=0,0,ValProdCrop!AJ15/'q-AreaHarv'!AJ15*1000)</f>
        <v>711.439728824311</v>
      </c>
      <c r="AK15">
        <f>IF('q-AreaHarv'!AK15=0,0,ValProdCrop!AK15/'q-AreaHarv'!AK15*1000)</f>
        <v>834.473713640846</v>
      </c>
      <c r="AL15">
        <f>IF('q-AreaHarv'!AL15=0,0,ValProdCrop!AL15/'q-AreaHarv'!AL15*1000)</f>
        <v>777.311029180657</v>
      </c>
      <c r="AM15">
        <f>IF('q-AreaHarv'!AM15=0,0,ValProdCrop!AM15/'q-AreaHarv'!AM15*1000)</f>
        <v>761.871257409254</v>
      </c>
      <c r="AN15">
        <f>IF('q-AreaHarv'!AN15=0,0,ValProdCrop!AN15/'q-AreaHarv'!AN15*1000)</f>
        <v>795.060598425521</v>
      </c>
      <c r="AO15">
        <f>IF('q-AreaHarv'!AO15=0,0,ValProdCrop!AO15/'q-AreaHarv'!AO15*1000)</f>
        <v>937.9804708017</v>
      </c>
      <c r="AP15">
        <f>IF('q-AreaHarv'!AP15=0,0,ValProdCrop!AP15/'q-AreaHarv'!AP15*1000)</f>
        <v>910.905717991233</v>
      </c>
      <c r="AQ15">
        <f>IF('q-AreaHarv'!AQ15=0,0,ValProdCrop!AQ15/'q-AreaHarv'!AQ15*1000)</f>
        <v>883.763418662263</v>
      </c>
      <c r="AR15">
        <f>IF('q-AreaHarv'!AR15=0,0,ValProdCrop!AR15/'q-AreaHarv'!AR15*1000)</f>
        <v>893.156476932534</v>
      </c>
      <c r="AS15">
        <f>IF('q-AreaHarv'!AS15=0,0,ValProdCrop!AS15/'q-AreaHarv'!AS15*1000)</f>
        <v>900.032562683165</v>
      </c>
      <c r="AT15">
        <f>IF('q-AreaHarv'!AT15=0,0,ValProdCrop!AT15/'q-AreaHarv'!AT15*1000)</f>
        <v>903.837760628484</v>
      </c>
      <c r="AU15">
        <f>IF('q-AreaHarv'!AU15=0,0,ValProdCrop!AU15/'q-AreaHarv'!AU15*1000)</f>
        <v>844.867113053217</v>
      </c>
      <c r="AV15">
        <f>IF('q-AreaHarv'!AV15=0,0,ValProdCrop!AV15/'q-AreaHarv'!AV15*1000)</f>
        <v>833.943469521948</v>
      </c>
      <c r="AW15">
        <f>IF('q-AreaHarv'!AW15=0,0,ValProdCrop!AW15/'q-AreaHarv'!AW15*1000)</f>
        <v>812.530989407257</v>
      </c>
      <c r="AX15">
        <f>IF('q-AreaHarv'!AX15=0,0,ValProdCrop!AX15/'q-AreaHarv'!AX15*1000)</f>
        <v>812.124077075455</v>
      </c>
      <c r="AY15">
        <f>IF('q-AreaHarv'!AY15=0,0,ValProdCrop!AY15/'q-AreaHarv'!AY15*1000)</f>
        <v>799.172447471343</v>
      </c>
      <c r="AZ15">
        <f>IF('q-AreaHarv'!AZ15=0,0,ValProdCrop!AZ15/'q-AreaHarv'!AZ15*1000)</f>
        <v>827.551854614983</v>
      </c>
      <c r="BA15">
        <f>IF('q-AreaHarv'!BA15=0,0,ValProdCrop!BA15/'q-AreaHarv'!BA15*1000)</f>
        <v>858.792513971083</v>
      </c>
      <c r="BB15">
        <f>IF('q-AreaHarv'!BB15=0,0,ValProdCrop!BB15/'q-AreaHarv'!BB15*1000)</f>
        <v>878.326062133502</v>
      </c>
      <c r="BC15">
        <f>IF('q-AreaHarv'!BC15=0,0,ValProdCrop!BC15/'q-AreaHarv'!BC15*1000)</f>
        <v>854.359728755959</v>
      </c>
    </row>
    <row r="16" spans="1:55">
      <c r="A16" s="6">
        <f>'q-ValProd_crop'!A16</f>
        <v>1</v>
      </c>
      <c r="B16" s="6" t="str">
        <f>'q-ValProd_crop'!B16</f>
        <v>Gambia</v>
      </c>
      <c r="C16" s="6">
        <f>'q-ValProd_crop'!C16</f>
        <v>75</v>
      </c>
      <c r="D16" s="6" t="str">
        <f>'q-ValProd_crop'!D16</f>
        <v>Gambia</v>
      </c>
      <c r="E16" s="6"/>
      <c r="F16" s="53" t="s">
        <v>232</v>
      </c>
      <c r="G16">
        <f>IF('q-AreaHarv'!G16=0,0,ValProdCrop!G16/'q-AreaHarv'!G16*1000)</f>
        <v>383.377718009943</v>
      </c>
      <c r="H16">
        <f>IF('q-AreaHarv'!H16=0,0,ValProdCrop!H16/'q-AreaHarv'!H16*1000)</f>
        <v>380.18658832019</v>
      </c>
      <c r="I16">
        <f>IF('q-AreaHarv'!I16=0,0,ValProdCrop!I16/'q-AreaHarv'!I16*1000)</f>
        <v>379.142532064543</v>
      </c>
      <c r="J16">
        <f>IF('q-AreaHarv'!J16=0,0,ValProdCrop!J16/'q-AreaHarv'!J16*1000)</f>
        <v>388.441293372006</v>
      </c>
      <c r="K16">
        <f>IF('q-AreaHarv'!K16=0,0,ValProdCrop!K16/'q-AreaHarv'!K16*1000)</f>
        <v>423.752228390328</v>
      </c>
      <c r="L16">
        <f>IF('q-AreaHarv'!L16=0,0,ValProdCrop!L16/'q-AreaHarv'!L16*1000)</f>
        <v>451.089039023898</v>
      </c>
      <c r="M16">
        <f>IF('q-AreaHarv'!M16=0,0,ValProdCrop!M16/'q-AreaHarv'!M16*1000)</f>
        <v>453.952725627686</v>
      </c>
      <c r="N16">
        <f>IF('q-AreaHarv'!N16=0,0,ValProdCrop!N16/'q-AreaHarv'!N16*1000)</f>
        <v>463.842039879561</v>
      </c>
      <c r="O16">
        <f>IF('q-AreaHarv'!O16=0,0,ValProdCrop!O16/'q-AreaHarv'!O16*1000)</f>
        <v>445.699401223493</v>
      </c>
      <c r="P16">
        <f>IF('q-AreaHarv'!P16=0,0,ValProdCrop!P16/'q-AreaHarv'!P16*1000)</f>
        <v>445.972805828979</v>
      </c>
      <c r="Q16">
        <f>IF('q-AreaHarv'!Q16=0,0,ValProdCrop!Q16/'q-AreaHarv'!Q16*1000)</f>
        <v>448.441748588161</v>
      </c>
      <c r="R16">
        <f>IF('q-AreaHarv'!R16=0,0,ValProdCrop!R16/'q-AreaHarv'!R16*1000)</f>
        <v>418.890832935687</v>
      </c>
      <c r="S16">
        <f>IF('q-AreaHarv'!S16=0,0,ValProdCrop!S16/'q-AreaHarv'!S16*1000)</f>
        <v>457.906609188372</v>
      </c>
      <c r="T16">
        <f>IF('q-AreaHarv'!T16=0,0,ValProdCrop!T16/'q-AreaHarv'!T16*1000)</f>
        <v>468.289870985452</v>
      </c>
      <c r="U16">
        <f>IF('q-AreaHarv'!U16=0,0,ValProdCrop!U16/'q-AreaHarv'!U16*1000)</f>
        <v>473.829327432918</v>
      </c>
      <c r="V16">
        <f>IF('q-AreaHarv'!V16=0,0,ValProdCrop!V16/'q-AreaHarv'!V16*1000)</f>
        <v>460.495202582875</v>
      </c>
      <c r="W16">
        <f>IF('q-AreaHarv'!W16=0,0,ValProdCrop!W16/'q-AreaHarv'!W16*1000)</f>
        <v>352.359173804446</v>
      </c>
      <c r="X16">
        <f>IF('q-AreaHarv'!X16=0,0,ValProdCrop!X16/'q-AreaHarv'!X16*1000)</f>
        <v>435.98368358107</v>
      </c>
      <c r="Y16">
        <f>IF('q-AreaHarv'!Y16=0,0,ValProdCrop!Y16/'q-AreaHarv'!Y16*1000)</f>
        <v>373.968346070744</v>
      </c>
      <c r="Z16">
        <f>IF('q-AreaHarv'!Z16=0,0,ValProdCrop!Z16/'q-AreaHarv'!Z16*1000)</f>
        <v>355.134872184881</v>
      </c>
      <c r="AA16">
        <f>IF('q-AreaHarv'!AA16=0,0,ValProdCrop!AA16/'q-AreaHarv'!AA16*1000)</f>
        <v>451.080901665368</v>
      </c>
      <c r="AB16">
        <f>IF('q-AreaHarv'!AB16=0,0,ValProdCrop!AB16/'q-AreaHarv'!AB16*1000)</f>
        <v>493.842692032321</v>
      </c>
      <c r="AC16">
        <f>IF('q-AreaHarv'!AC16=0,0,ValProdCrop!AC16/'q-AreaHarv'!AC16*1000)</f>
        <v>419.973132877926</v>
      </c>
      <c r="AD16">
        <f>IF('q-AreaHarv'!AD16=0,0,ValProdCrop!AD16/'q-AreaHarv'!AD16*1000)</f>
        <v>417.45344353863</v>
      </c>
      <c r="AE16">
        <f>IF('q-AreaHarv'!AE16=0,0,ValProdCrop!AE16/'q-AreaHarv'!AE16*1000)</f>
        <v>363.711476957839</v>
      </c>
      <c r="AF16">
        <f>IF('q-AreaHarv'!AF16=0,0,ValProdCrop!AF16/'q-AreaHarv'!AF16*1000)</f>
        <v>419.807073261476</v>
      </c>
      <c r="AG16">
        <f>IF('q-AreaHarv'!AG16=0,0,ValProdCrop!AG16/'q-AreaHarv'!AG16*1000)</f>
        <v>396.595217445174</v>
      </c>
      <c r="AH16">
        <f>IF('q-AreaHarv'!AH16=0,0,ValProdCrop!AH16/'q-AreaHarv'!AH16*1000)</f>
        <v>358.504804794504</v>
      </c>
      <c r="AI16">
        <f>IF('q-AreaHarv'!AI16=0,0,ValProdCrop!AI16/'q-AreaHarv'!AI16*1000)</f>
        <v>434.484965771064</v>
      </c>
      <c r="AJ16">
        <f>IF('q-AreaHarv'!AJ16=0,0,ValProdCrop!AJ16/'q-AreaHarv'!AJ16*1000)</f>
        <v>289.361763337952</v>
      </c>
      <c r="AK16">
        <f>IF('q-AreaHarv'!AK16=0,0,ValProdCrop!AK16/'q-AreaHarv'!AK16*1000)</f>
        <v>328.465581114844</v>
      </c>
      <c r="AL16">
        <f>IF('q-AreaHarv'!AL16=0,0,ValProdCrop!AL16/'q-AreaHarv'!AL16*1000)</f>
        <v>307.436650328309</v>
      </c>
      <c r="AM16">
        <f>IF('q-AreaHarv'!AM16=0,0,ValProdCrop!AM16/'q-AreaHarv'!AM16*1000)</f>
        <v>358.433291424559</v>
      </c>
      <c r="AN16">
        <f>IF('q-AreaHarv'!AN16=0,0,ValProdCrop!AN16/'q-AreaHarv'!AN16*1000)</f>
        <v>341.429154250952</v>
      </c>
      <c r="AO16">
        <f>IF('q-AreaHarv'!AO16=0,0,ValProdCrop!AO16/'q-AreaHarv'!AO16*1000)</f>
        <v>301.719868314995</v>
      </c>
      <c r="AP16">
        <f>IF('q-AreaHarv'!AP16=0,0,ValProdCrop!AP16/'q-AreaHarv'!AP16*1000)</f>
        <v>264.282178862636</v>
      </c>
      <c r="AQ16">
        <f>IF('q-AreaHarv'!AQ16=0,0,ValProdCrop!AQ16/'q-AreaHarv'!AQ16*1000)</f>
        <v>298.319114478316</v>
      </c>
      <c r="AR16">
        <f>IF('q-AreaHarv'!AR16=0,0,ValProdCrop!AR16/'q-AreaHarv'!AR16*1000)</f>
        <v>310.249053692408</v>
      </c>
      <c r="AS16">
        <f>IF('q-AreaHarv'!AS16=0,0,ValProdCrop!AS16/'q-AreaHarv'!AS16*1000)</f>
        <v>386.165035843232</v>
      </c>
      <c r="AT16">
        <f>IF('q-AreaHarv'!AT16=0,0,ValProdCrop!AT16/'q-AreaHarv'!AT16*1000)</f>
        <v>374.590562329621</v>
      </c>
      <c r="AU16">
        <f>IF('q-AreaHarv'!AU16=0,0,ValProdCrop!AU16/'q-AreaHarv'!AU16*1000)</f>
        <v>356.701558258276</v>
      </c>
      <c r="AV16">
        <f>IF('q-AreaHarv'!AV16=0,0,ValProdCrop!AV16/'q-AreaHarv'!AV16*1000)</f>
        <v>243.375218817993</v>
      </c>
      <c r="AW16">
        <f>IF('q-AreaHarv'!AW16=0,0,ValProdCrop!AW16/'q-AreaHarv'!AW16*1000)</f>
        <v>288.768644487144</v>
      </c>
      <c r="AX16">
        <f>IF('q-AreaHarv'!AX16=0,0,ValProdCrop!AX16/'q-AreaHarv'!AX16*1000)</f>
        <v>338.713341929545</v>
      </c>
      <c r="AY16">
        <f>IF('q-AreaHarv'!AY16=0,0,ValProdCrop!AY16/'q-AreaHarv'!AY16*1000)</f>
        <v>291.628436596861</v>
      </c>
      <c r="AZ16">
        <f>IF('q-AreaHarv'!AZ16=0,0,ValProdCrop!AZ16/'q-AreaHarv'!AZ16*1000)</f>
        <v>295.743434291973</v>
      </c>
      <c r="BA16">
        <f>IF('q-AreaHarv'!BA16=0,0,ValProdCrop!BA16/'q-AreaHarv'!BA16*1000)</f>
        <v>208.652862796247</v>
      </c>
      <c r="BB16">
        <f>IF('q-AreaHarv'!BB16=0,0,ValProdCrop!BB16/'q-AreaHarv'!BB16*1000)</f>
        <v>258.787091814484</v>
      </c>
      <c r="BC16">
        <f>IF('q-AreaHarv'!BC16=0,0,ValProdCrop!BC16/'q-AreaHarv'!BC16*1000)</f>
        <v>270.271761856548</v>
      </c>
    </row>
    <row r="17" spans="1:55">
      <c r="A17" s="6">
        <f>'q-ValProd_crop'!A17</f>
        <v>1</v>
      </c>
      <c r="B17" s="6" t="str">
        <f>'q-ValProd_crop'!B17</f>
        <v>Ghana</v>
      </c>
      <c r="C17" s="6">
        <f>'q-ValProd_crop'!C17</f>
        <v>81</v>
      </c>
      <c r="D17" s="6" t="str">
        <f>'q-ValProd_crop'!D17</f>
        <v>Ghana</v>
      </c>
      <c r="E17" s="6"/>
      <c r="F17" s="53" t="s">
        <v>232</v>
      </c>
      <c r="G17">
        <f>IF('q-AreaHarv'!G17=0,0,ValProdCrop!G17/'q-AreaHarv'!G17*1000)</f>
        <v>443.364575377082</v>
      </c>
      <c r="H17">
        <f>IF('q-AreaHarv'!H17=0,0,ValProdCrop!H17/'q-AreaHarv'!H17*1000)</f>
        <v>444.209509567651</v>
      </c>
      <c r="I17">
        <f>IF('q-AreaHarv'!I17=0,0,ValProdCrop!I17/'q-AreaHarv'!I17*1000)</f>
        <v>444.991566444549</v>
      </c>
      <c r="J17">
        <f>IF('q-AreaHarv'!J17=0,0,ValProdCrop!J17/'q-AreaHarv'!J17*1000)</f>
        <v>489.054635343376</v>
      </c>
      <c r="K17">
        <f>IF('q-AreaHarv'!K17=0,0,ValProdCrop!K17/'q-AreaHarv'!K17*1000)</f>
        <v>458.824137102407</v>
      </c>
      <c r="L17">
        <f>IF('q-AreaHarv'!L17=0,0,ValProdCrop!L17/'q-AreaHarv'!L17*1000)</f>
        <v>508.932660992696</v>
      </c>
      <c r="M17">
        <f>IF('q-AreaHarv'!M17=0,0,ValProdCrop!M17/'q-AreaHarv'!M17*1000)</f>
        <v>520.014014505736</v>
      </c>
      <c r="N17">
        <f>IF('q-AreaHarv'!N17=0,0,ValProdCrop!N17/'q-AreaHarv'!N17*1000)</f>
        <v>520.817718348376</v>
      </c>
      <c r="O17">
        <f>IF('q-AreaHarv'!O17=0,0,ValProdCrop!O17/'q-AreaHarv'!O17*1000)</f>
        <v>517.306621067083</v>
      </c>
      <c r="P17">
        <f>IF('q-AreaHarv'!P17=0,0,ValProdCrop!P17/'q-AreaHarv'!P17*1000)</f>
        <v>448.010427432505</v>
      </c>
      <c r="Q17">
        <f>IF('q-AreaHarv'!Q17=0,0,ValProdCrop!Q17/'q-AreaHarv'!Q17*1000)</f>
        <v>465.355640750035</v>
      </c>
      <c r="R17">
        <f>IF('q-AreaHarv'!R17=0,0,ValProdCrop!R17/'q-AreaHarv'!R17*1000)</f>
        <v>472.703425374505</v>
      </c>
      <c r="S17">
        <f>IF('q-AreaHarv'!S17=0,0,ValProdCrop!S17/'q-AreaHarv'!S17*1000)</f>
        <v>480.292878249021</v>
      </c>
      <c r="T17">
        <f>IF('q-AreaHarv'!T17=0,0,ValProdCrop!T17/'q-AreaHarv'!T17*1000)</f>
        <v>516.425287302778</v>
      </c>
      <c r="U17">
        <f>IF('q-AreaHarv'!U17=0,0,ValProdCrop!U17/'q-AreaHarv'!U17*1000)</f>
        <v>496.549014874155</v>
      </c>
      <c r="V17">
        <f>IF('q-AreaHarv'!V17=0,0,ValProdCrop!V17/'q-AreaHarv'!V17*1000)</f>
        <v>456.465236982501</v>
      </c>
      <c r="W17">
        <f>IF('q-AreaHarv'!W17=0,0,ValProdCrop!W17/'q-AreaHarv'!W17*1000)</f>
        <v>436.068642336068</v>
      </c>
      <c r="X17">
        <f>IF('q-AreaHarv'!X17=0,0,ValProdCrop!X17/'q-AreaHarv'!X17*1000)</f>
        <v>451.511431006085</v>
      </c>
      <c r="Y17">
        <f>IF('q-AreaHarv'!Y17=0,0,ValProdCrop!Y17/'q-AreaHarv'!Y17*1000)</f>
        <v>427.874466078327</v>
      </c>
      <c r="Z17">
        <f>IF('q-AreaHarv'!Z17=0,0,ValProdCrop!Z17/'q-AreaHarv'!Z17*1000)</f>
        <v>429.991143990377</v>
      </c>
      <c r="AA17">
        <f>IF('q-AreaHarv'!AA17=0,0,ValProdCrop!AA17/'q-AreaHarv'!AA17*1000)</f>
        <v>420.723682211758</v>
      </c>
      <c r="AB17">
        <f>IF('q-AreaHarv'!AB17=0,0,ValProdCrop!AB17/'q-AreaHarv'!AB17*1000)</f>
        <v>424.512385328794</v>
      </c>
      <c r="AC17">
        <f>IF('q-AreaHarv'!AC17=0,0,ValProdCrop!AC17/'q-AreaHarv'!AC17*1000)</f>
        <v>449.130997323692</v>
      </c>
      <c r="AD17">
        <f>IF('q-AreaHarv'!AD17=0,0,ValProdCrop!AD17/'q-AreaHarv'!AD17*1000)</f>
        <v>440.377366453795</v>
      </c>
      <c r="AE17">
        <f>IF('q-AreaHarv'!AE17=0,0,ValProdCrop!AE17/'q-AreaHarv'!AE17*1000)</f>
        <v>468.406959996058</v>
      </c>
      <c r="AF17">
        <f>IF('q-AreaHarv'!AF17=0,0,ValProdCrop!AF17/'q-AreaHarv'!AF17*1000)</f>
        <v>521.483583767395</v>
      </c>
      <c r="AG17">
        <f>IF('q-AreaHarv'!AG17=0,0,ValProdCrop!AG17/'q-AreaHarv'!AG17*1000)</f>
        <v>524.676354577656</v>
      </c>
      <c r="AH17">
        <f>IF('q-AreaHarv'!AH17=0,0,ValProdCrop!AH17/'q-AreaHarv'!AH17*1000)</f>
        <v>572.075005431731</v>
      </c>
      <c r="AI17">
        <f>IF('q-AreaHarv'!AI17=0,0,ValProdCrop!AI17/'q-AreaHarv'!AI17*1000)</f>
        <v>579.79676050685</v>
      </c>
      <c r="AJ17">
        <f>IF('q-AreaHarv'!AJ17=0,0,ValProdCrop!AJ17/'q-AreaHarv'!AJ17*1000)</f>
        <v>585.367930286353</v>
      </c>
      <c r="AK17">
        <f>IF('q-AreaHarv'!AK17=0,0,ValProdCrop!AK17/'q-AreaHarv'!AK17*1000)</f>
        <v>727.606074921654</v>
      </c>
      <c r="AL17">
        <f>IF('q-AreaHarv'!AL17=0,0,ValProdCrop!AL17/'q-AreaHarv'!AL17*1000)</f>
        <v>705.769881475792</v>
      </c>
      <c r="AM17">
        <f>IF('q-AreaHarv'!AM17=0,0,ValProdCrop!AM17/'q-AreaHarv'!AM17*1000)</f>
        <v>765.538076711643</v>
      </c>
      <c r="AN17">
        <f>IF('q-AreaHarv'!AN17=0,0,ValProdCrop!AN17/'q-AreaHarv'!AN17*1000)</f>
        <v>728.67679438143</v>
      </c>
      <c r="AO17">
        <f>IF('q-AreaHarv'!AO17=0,0,ValProdCrop!AO17/'q-AreaHarv'!AO17*1000)</f>
        <v>737.295677968317</v>
      </c>
      <c r="AP17">
        <f>IF('q-AreaHarv'!AP17=0,0,ValProdCrop!AP17/'q-AreaHarv'!AP17*1000)</f>
        <v>767.342357114115</v>
      </c>
      <c r="AQ17">
        <f>IF('q-AreaHarv'!AQ17=0,0,ValProdCrop!AQ17/'q-AreaHarv'!AQ17*1000)</f>
        <v>749.582950693124</v>
      </c>
      <c r="AR17">
        <f>IF('q-AreaHarv'!AR17=0,0,ValProdCrop!AR17/'q-AreaHarv'!AR17*1000)</f>
        <v>736.441815311402</v>
      </c>
      <c r="AS17">
        <f>IF('q-AreaHarv'!AS17=0,0,ValProdCrop!AS17/'q-AreaHarv'!AS17*1000)</f>
        <v>790.684303266116</v>
      </c>
      <c r="AT17">
        <f>IF('q-AreaHarv'!AT17=0,0,ValProdCrop!AT17/'q-AreaHarv'!AT17*1000)</f>
        <v>729.058112997307</v>
      </c>
      <c r="AU17">
        <f>IF('q-AreaHarv'!AU17=0,0,ValProdCrop!AU17/'q-AreaHarv'!AU17*1000)</f>
        <v>753.473267985848</v>
      </c>
      <c r="AV17">
        <f>IF('q-AreaHarv'!AV17=0,0,ValProdCrop!AV17/'q-AreaHarv'!AV17*1000)</f>
        <v>772.005224026365</v>
      </c>
      <c r="AW17">
        <f>IF('q-AreaHarv'!AW17=0,0,ValProdCrop!AW17/'q-AreaHarv'!AW17*1000)</f>
        <v>749.463357355375</v>
      </c>
      <c r="AX17">
        <f>IF('q-AreaHarv'!AX17=0,0,ValProdCrop!AX17/'q-AreaHarv'!AX17*1000)</f>
        <v>736.861922501666</v>
      </c>
      <c r="AY17">
        <f>IF('q-AreaHarv'!AY17=0,0,ValProdCrop!AY17/'q-AreaHarv'!AY17*1000)</f>
        <v>762.404207663695</v>
      </c>
      <c r="AZ17">
        <f>IF('q-AreaHarv'!AZ17=0,0,ValProdCrop!AZ17/'q-AreaHarv'!AZ17*1000)</f>
        <v>773.739405778975</v>
      </c>
      <c r="BA17">
        <f>IF('q-AreaHarv'!BA17=0,0,ValProdCrop!BA17/'q-AreaHarv'!BA17*1000)</f>
        <v>850.002807466644</v>
      </c>
      <c r="BB17">
        <f>IF('q-AreaHarv'!BB17=0,0,ValProdCrop!BB17/'q-AreaHarv'!BB17*1000)</f>
        <v>856.129163160636</v>
      </c>
      <c r="BC17">
        <f>IF('q-AreaHarv'!BC17=0,0,ValProdCrop!BC17/'q-AreaHarv'!BC17*1000)</f>
        <v>908.412886586576</v>
      </c>
    </row>
    <row r="18" spans="1:55">
      <c r="A18" s="6">
        <f>'q-ValProd_crop'!A18</f>
        <v>1</v>
      </c>
      <c r="B18" s="6" t="str">
        <f>'q-ValProd_crop'!B18</f>
        <v>Guinea</v>
      </c>
      <c r="C18" s="6">
        <f>'q-ValProd_crop'!C18</f>
        <v>90</v>
      </c>
      <c r="D18" s="6" t="str">
        <f>'q-ValProd_crop'!D18</f>
        <v>Guinea</v>
      </c>
      <c r="E18" s="6"/>
      <c r="F18" s="53" t="s">
        <v>232</v>
      </c>
      <c r="G18">
        <f>IF('q-AreaHarv'!G18=0,0,ValProdCrop!G18/'q-AreaHarv'!G18*1000)</f>
        <v>482.220524841749</v>
      </c>
      <c r="H18">
        <f>IF('q-AreaHarv'!H18=0,0,ValProdCrop!H18/'q-AreaHarv'!H18*1000)</f>
        <v>489.117012440839</v>
      </c>
      <c r="I18">
        <f>IF('q-AreaHarv'!I18=0,0,ValProdCrop!I18/'q-AreaHarv'!I18*1000)</f>
        <v>467.458491944994</v>
      </c>
      <c r="J18">
        <f>IF('q-AreaHarv'!J18=0,0,ValProdCrop!J18/'q-AreaHarv'!J18*1000)</f>
        <v>482.213704347211</v>
      </c>
      <c r="K18">
        <f>IF('q-AreaHarv'!K18=0,0,ValProdCrop!K18/'q-AreaHarv'!K18*1000)</f>
        <v>480.780732093962</v>
      </c>
      <c r="L18">
        <f>IF('q-AreaHarv'!L18=0,0,ValProdCrop!L18/'q-AreaHarv'!L18*1000)</f>
        <v>504.185358424889</v>
      </c>
      <c r="M18">
        <f>IF('q-AreaHarv'!M18=0,0,ValProdCrop!M18/'q-AreaHarv'!M18*1000)</f>
        <v>511.648212857323</v>
      </c>
      <c r="N18">
        <f>IF('q-AreaHarv'!N18=0,0,ValProdCrop!N18/'q-AreaHarv'!N18*1000)</f>
        <v>516.485588133155</v>
      </c>
      <c r="O18">
        <f>IF('q-AreaHarv'!O18=0,0,ValProdCrop!O18/'q-AreaHarv'!O18*1000)</f>
        <v>515.15984015984</v>
      </c>
      <c r="P18">
        <f>IF('q-AreaHarv'!P18=0,0,ValProdCrop!P18/'q-AreaHarv'!P18*1000)</f>
        <v>518.776189053682</v>
      </c>
      <c r="Q18">
        <f>IF('q-AreaHarv'!Q18=0,0,ValProdCrop!Q18/'q-AreaHarv'!Q18*1000)</f>
        <v>533.265696492375</v>
      </c>
      <c r="R18">
        <f>IF('q-AreaHarv'!R18=0,0,ValProdCrop!R18/'q-AreaHarv'!R18*1000)</f>
        <v>516.681614349776</v>
      </c>
      <c r="S18">
        <f>IF('q-AreaHarv'!S18=0,0,ValProdCrop!S18/'q-AreaHarv'!S18*1000)</f>
        <v>515.738041966499</v>
      </c>
      <c r="T18">
        <f>IF('q-AreaHarv'!T18=0,0,ValProdCrop!T18/'q-AreaHarv'!T18*1000)</f>
        <v>512.231713615956</v>
      </c>
      <c r="U18">
        <f>IF('q-AreaHarv'!U18=0,0,ValProdCrop!U18/'q-AreaHarv'!U18*1000)</f>
        <v>514.530135388037</v>
      </c>
      <c r="V18">
        <f>IF('q-AreaHarv'!V18=0,0,ValProdCrop!V18/'q-AreaHarv'!V18*1000)</f>
        <v>523.551203415853</v>
      </c>
      <c r="W18">
        <f>IF('q-AreaHarv'!W18=0,0,ValProdCrop!W18/'q-AreaHarv'!W18*1000)</f>
        <v>521.911095026991</v>
      </c>
      <c r="X18">
        <f>IF('q-AreaHarv'!X18=0,0,ValProdCrop!X18/'q-AreaHarv'!X18*1000)</f>
        <v>516.169137601433</v>
      </c>
      <c r="Y18">
        <f>IF('q-AreaHarv'!Y18=0,0,ValProdCrop!Y18/'q-AreaHarv'!Y18*1000)</f>
        <v>522.941749782605</v>
      </c>
      <c r="Z18">
        <f>IF('q-AreaHarv'!Z18=0,0,ValProdCrop!Z18/'q-AreaHarv'!Z18*1000)</f>
        <v>519.431426535581</v>
      </c>
      <c r="AA18">
        <f>IF('q-AreaHarv'!AA18=0,0,ValProdCrop!AA18/'q-AreaHarv'!AA18*1000)</f>
        <v>515.86477222601</v>
      </c>
      <c r="AB18">
        <f>IF('q-AreaHarv'!AB18=0,0,ValProdCrop!AB18/'q-AreaHarv'!AB18*1000)</f>
        <v>517.065149172356</v>
      </c>
      <c r="AC18">
        <f>IF('q-AreaHarv'!AC18=0,0,ValProdCrop!AC18/'q-AreaHarv'!AC18*1000)</f>
        <v>513.790936821521</v>
      </c>
      <c r="AD18">
        <f>IF('q-AreaHarv'!AD18=0,0,ValProdCrop!AD18/'q-AreaHarv'!AD18*1000)</f>
        <v>517.833555250833</v>
      </c>
      <c r="AE18">
        <f>IF('q-AreaHarv'!AE18=0,0,ValProdCrop!AE18/'q-AreaHarv'!AE18*1000)</f>
        <v>519.614987036315</v>
      </c>
      <c r="AF18">
        <f>IF('q-AreaHarv'!AF18=0,0,ValProdCrop!AF18/'q-AreaHarv'!AF18*1000)</f>
        <v>533.854140711017</v>
      </c>
      <c r="AG18">
        <f>IF('q-AreaHarv'!AG18=0,0,ValProdCrop!AG18/'q-AreaHarv'!AG18*1000)</f>
        <v>540.123454736479</v>
      </c>
      <c r="AH18">
        <f>IF('q-AreaHarv'!AH18=0,0,ValProdCrop!AH18/'q-AreaHarv'!AH18*1000)</f>
        <v>535.76420462761</v>
      </c>
      <c r="AI18">
        <f>IF('q-AreaHarv'!AI18=0,0,ValProdCrop!AI18/'q-AreaHarv'!AI18*1000)</f>
        <v>552.955618166406</v>
      </c>
      <c r="AJ18">
        <f>IF('q-AreaHarv'!AJ18=0,0,ValProdCrop!AJ18/'q-AreaHarv'!AJ18*1000)</f>
        <v>552.385916946367</v>
      </c>
      <c r="AK18">
        <f>IF('q-AreaHarv'!AK18=0,0,ValProdCrop!AK18/'q-AreaHarv'!AK18*1000)</f>
        <v>550.707958019675</v>
      </c>
      <c r="AL18">
        <f>IF('q-AreaHarv'!AL18=0,0,ValProdCrop!AL18/'q-AreaHarv'!AL18*1000)</f>
        <v>555.015775348563</v>
      </c>
      <c r="AM18">
        <f>IF('q-AreaHarv'!AM18=0,0,ValProdCrop!AM18/'q-AreaHarv'!AM18*1000)</f>
        <v>544.313542880878</v>
      </c>
      <c r="AN18">
        <f>IF('q-AreaHarv'!AN18=0,0,ValProdCrop!AN18/'q-AreaHarv'!AN18*1000)</f>
        <v>563.557396532438</v>
      </c>
      <c r="AO18">
        <f>IF('q-AreaHarv'!AO18=0,0,ValProdCrop!AO18/'q-AreaHarv'!AO18*1000)</f>
        <v>545.437145719978</v>
      </c>
      <c r="AP18">
        <f>IF('q-AreaHarv'!AP18=0,0,ValProdCrop!AP18/'q-AreaHarv'!AP18*1000)</f>
        <v>540.880857665899</v>
      </c>
      <c r="AQ18">
        <f>IF('q-AreaHarv'!AQ18=0,0,ValProdCrop!AQ18/'q-AreaHarv'!AQ18*1000)</f>
        <v>539.949643522825</v>
      </c>
      <c r="AR18">
        <f>IF('q-AreaHarv'!AR18=0,0,ValProdCrop!AR18/'q-AreaHarv'!AR18*1000)</f>
        <v>502.956341652335</v>
      </c>
      <c r="AS18">
        <f>IF('q-AreaHarv'!AS18=0,0,ValProdCrop!AS18/'q-AreaHarv'!AS18*1000)</f>
        <v>499.208055983584</v>
      </c>
      <c r="AT18">
        <f>IF('q-AreaHarv'!AT18=0,0,ValProdCrop!AT18/'q-AreaHarv'!AT18*1000)</f>
        <v>507.617687249516</v>
      </c>
      <c r="AU18">
        <f>IF('q-AreaHarv'!AU18=0,0,ValProdCrop!AU18/'q-AreaHarv'!AU18*1000)</f>
        <v>519.07953429885</v>
      </c>
      <c r="AV18">
        <f>IF('q-AreaHarv'!AV18=0,0,ValProdCrop!AV18/'q-AreaHarv'!AV18*1000)</f>
        <v>517.571931231071</v>
      </c>
      <c r="AW18">
        <f>IF('q-AreaHarv'!AW18=0,0,ValProdCrop!AW18/'q-AreaHarv'!AW18*1000)</f>
        <v>516.778744050122</v>
      </c>
      <c r="AX18">
        <f>IF('q-AreaHarv'!AX18=0,0,ValProdCrop!AX18/'q-AreaHarv'!AX18*1000)</f>
        <v>520.500481297336</v>
      </c>
      <c r="AY18">
        <f>IF('q-AreaHarv'!AY18=0,0,ValProdCrop!AY18/'q-AreaHarv'!AY18*1000)</f>
        <v>507.939488233519</v>
      </c>
      <c r="AZ18">
        <f>IF('q-AreaHarv'!AZ18=0,0,ValProdCrop!AZ18/'q-AreaHarv'!AZ18*1000)</f>
        <v>526.738919115173</v>
      </c>
      <c r="BA18">
        <f>IF('q-AreaHarv'!BA18=0,0,ValProdCrop!BA18/'q-AreaHarv'!BA18*1000)</f>
        <v>526.148671961408</v>
      </c>
      <c r="BB18">
        <f>IF('q-AreaHarv'!BB18=0,0,ValProdCrop!BB18/'q-AreaHarv'!BB18*1000)</f>
        <v>539.24954311061</v>
      </c>
      <c r="BC18">
        <f>IF('q-AreaHarv'!BC18=0,0,ValProdCrop!BC18/'q-AreaHarv'!BC18*1000)</f>
        <v>502.67534592572</v>
      </c>
    </row>
    <row r="19" spans="1:55">
      <c r="A19" s="6">
        <f>'q-ValProd_crop'!A19</f>
        <v>1</v>
      </c>
      <c r="B19" s="6" t="str">
        <f>'q-ValProd_crop'!B19</f>
        <v>Côte d'Ivoire</v>
      </c>
      <c r="C19" s="6">
        <f>'q-ValProd_crop'!C19</f>
        <v>107</v>
      </c>
      <c r="D19" s="6" t="str">
        <f>'q-ValProd_crop'!D19</f>
        <v>Côte d'Ivoire</v>
      </c>
      <c r="E19" s="6"/>
      <c r="F19" s="53" t="s">
        <v>232</v>
      </c>
      <c r="G19">
        <f>IF('q-AreaHarv'!G19=0,0,ValProdCrop!G19/'q-AreaHarv'!G19*1000)</f>
        <v>468.037699136451</v>
      </c>
      <c r="H19">
        <f>IF('q-AreaHarv'!H19=0,0,ValProdCrop!H19/'q-AreaHarv'!H19*1000)</f>
        <v>426.499860709383</v>
      </c>
      <c r="I19">
        <f>IF('q-AreaHarv'!I19=0,0,ValProdCrop!I19/'q-AreaHarv'!I19*1000)</f>
        <v>451.68648875137</v>
      </c>
      <c r="J19">
        <f>IF('q-AreaHarv'!J19=0,0,ValProdCrop!J19/'q-AreaHarv'!J19*1000)</f>
        <v>477.37408995979</v>
      </c>
      <c r="K19">
        <f>IF('q-AreaHarv'!K19=0,0,ValProdCrop!K19/'q-AreaHarv'!K19*1000)</f>
        <v>445.77268126851</v>
      </c>
      <c r="L19">
        <f>IF('q-AreaHarv'!L19=0,0,ValProdCrop!L19/'q-AreaHarv'!L19*1000)</f>
        <v>494.688243573784</v>
      </c>
      <c r="M19">
        <f>IF('q-AreaHarv'!M19=0,0,ValProdCrop!M19/'q-AreaHarv'!M19*1000)</f>
        <v>439.347501885423</v>
      </c>
      <c r="N19">
        <f>IF('q-AreaHarv'!N19=0,0,ValProdCrop!N19/'q-AreaHarv'!N19*1000)</f>
        <v>502.602060361699</v>
      </c>
      <c r="O19">
        <f>IF('q-AreaHarv'!O19=0,0,ValProdCrop!O19/'q-AreaHarv'!O19*1000)</f>
        <v>489.815222904344</v>
      </c>
      <c r="P19">
        <f>IF('q-AreaHarv'!P19=0,0,ValProdCrop!P19/'q-AreaHarv'!P19*1000)</f>
        <v>524.850429346435</v>
      </c>
      <c r="Q19">
        <f>IF('q-AreaHarv'!Q19=0,0,ValProdCrop!Q19/'q-AreaHarv'!Q19*1000)</f>
        <v>535.929260002054</v>
      </c>
      <c r="R19">
        <f>IF('q-AreaHarv'!R19=0,0,ValProdCrop!R19/'q-AreaHarv'!R19*1000)</f>
        <v>520.551463989384</v>
      </c>
      <c r="S19">
        <f>IF('q-AreaHarv'!S19=0,0,ValProdCrop!S19/'q-AreaHarv'!S19*1000)</f>
        <v>539.46768903898</v>
      </c>
      <c r="T19">
        <f>IF('q-AreaHarv'!T19=0,0,ValProdCrop!T19/'q-AreaHarv'!T19*1000)</f>
        <v>520.954706486532</v>
      </c>
      <c r="U19">
        <f>IF('q-AreaHarv'!U19=0,0,ValProdCrop!U19/'q-AreaHarv'!U19*1000)</f>
        <v>544.959647443103</v>
      </c>
      <c r="V19">
        <f>IF('q-AreaHarv'!V19=0,0,ValProdCrop!V19/'q-AreaHarv'!V19*1000)</f>
        <v>527.231574058266</v>
      </c>
      <c r="W19">
        <f>IF('q-AreaHarv'!W19=0,0,ValProdCrop!W19/'q-AreaHarv'!W19*1000)</f>
        <v>499.483588605052</v>
      </c>
      <c r="X19">
        <f>IF('q-AreaHarv'!X19=0,0,ValProdCrop!X19/'q-AreaHarv'!X19*1000)</f>
        <v>482.731044925724</v>
      </c>
      <c r="Y19">
        <f>IF('q-AreaHarv'!Y19=0,0,ValProdCrop!Y19/'q-AreaHarv'!Y19*1000)</f>
        <v>518.058270633039</v>
      </c>
      <c r="Z19">
        <f>IF('q-AreaHarv'!Z19=0,0,ValProdCrop!Z19/'q-AreaHarv'!Z19*1000)</f>
        <v>590.001676936027</v>
      </c>
      <c r="AA19">
        <f>IF('q-AreaHarv'!AA19=0,0,ValProdCrop!AA19/'q-AreaHarv'!AA19*1000)</f>
        <v>614.885009877403</v>
      </c>
      <c r="AB19">
        <f>IF('q-AreaHarv'!AB19=0,0,ValProdCrop!AB19/'q-AreaHarv'!AB19*1000)</f>
        <v>555.740143537188</v>
      </c>
      <c r="AC19">
        <f>IF('q-AreaHarv'!AC19=0,0,ValProdCrop!AC19/'q-AreaHarv'!AC19*1000)</f>
        <v>540.430779971369</v>
      </c>
      <c r="AD19">
        <f>IF('q-AreaHarv'!AD19=0,0,ValProdCrop!AD19/'q-AreaHarv'!AD19*1000)</f>
        <v>558.741317701934</v>
      </c>
      <c r="AE19">
        <f>IF('q-AreaHarv'!AE19=0,0,ValProdCrop!AE19/'q-AreaHarv'!AE19*1000)</f>
        <v>588.260395964035</v>
      </c>
      <c r="AF19">
        <f>IF('q-AreaHarv'!AF19=0,0,ValProdCrop!AF19/'q-AreaHarv'!AF19*1000)</f>
        <v>575.649221974161</v>
      </c>
      <c r="AG19">
        <f>IF('q-AreaHarv'!AG19=0,0,ValProdCrop!AG19/'q-AreaHarv'!AG19*1000)</f>
        <v>579.640773031853</v>
      </c>
      <c r="AH19">
        <f>IF('q-AreaHarv'!AH19=0,0,ValProdCrop!AH19/'q-AreaHarv'!AH19*1000)</f>
        <v>559.374650842456</v>
      </c>
      <c r="AI19">
        <f>IF('q-AreaHarv'!AI19=0,0,ValProdCrop!AI19/'q-AreaHarv'!AI19*1000)</f>
        <v>589.1405643783</v>
      </c>
      <c r="AJ19">
        <f>IF('q-AreaHarv'!AJ19=0,0,ValProdCrop!AJ19/'q-AreaHarv'!AJ19*1000)</f>
        <v>567.4081520928</v>
      </c>
      <c r="AK19">
        <f>IF('q-AreaHarv'!AK19=0,0,ValProdCrop!AK19/'q-AreaHarv'!AK19*1000)</f>
        <v>588.601382350749</v>
      </c>
      <c r="AL19">
        <f>IF('q-AreaHarv'!AL19=0,0,ValProdCrop!AL19/'q-AreaHarv'!AL19*1000)</f>
        <v>621.932920084433</v>
      </c>
      <c r="AM19">
        <f>IF('q-AreaHarv'!AM19=0,0,ValProdCrop!AM19/'q-AreaHarv'!AM19*1000)</f>
        <v>617.99703964415</v>
      </c>
      <c r="AN19">
        <f>IF('q-AreaHarv'!AN19=0,0,ValProdCrop!AN19/'q-AreaHarv'!AN19*1000)</f>
        <v>608.512474609448</v>
      </c>
      <c r="AO19">
        <f>IF('q-AreaHarv'!AO19=0,0,ValProdCrop!AO19/'q-AreaHarv'!AO19*1000)</f>
        <v>610.928151749232</v>
      </c>
      <c r="AP19">
        <f>IF('q-AreaHarv'!AP19=0,0,ValProdCrop!AP19/'q-AreaHarv'!AP19*1000)</f>
        <v>680.099741252089</v>
      </c>
      <c r="AQ19">
        <f>IF('q-AreaHarv'!AQ19=0,0,ValProdCrop!AQ19/'q-AreaHarv'!AQ19*1000)</f>
        <v>746.189291082473</v>
      </c>
      <c r="AR19">
        <f>IF('q-AreaHarv'!AR19=0,0,ValProdCrop!AR19/'q-AreaHarv'!AR19*1000)</f>
        <v>795.088969189661</v>
      </c>
      <c r="AS19">
        <f>IF('q-AreaHarv'!AS19=0,0,ValProdCrop!AS19/'q-AreaHarv'!AS19*1000)</f>
        <v>788.600359343206</v>
      </c>
      <c r="AT19">
        <f>IF('q-AreaHarv'!AT19=0,0,ValProdCrop!AT19/'q-AreaHarv'!AT19*1000)</f>
        <v>834.126602146905</v>
      </c>
      <c r="AU19">
        <f>IF('q-AreaHarv'!AU19=0,0,ValProdCrop!AU19/'q-AreaHarv'!AU19*1000)</f>
        <v>864.128068583129</v>
      </c>
      <c r="AV19">
        <f>IF('q-AreaHarv'!AV19=0,0,ValProdCrop!AV19/'q-AreaHarv'!AV19*1000)</f>
        <v>846.066939938433</v>
      </c>
      <c r="AW19">
        <f>IF('q-AreaHarv'!AW19=0,0,ValProdCrop!AW19/'q-AreaHarv'!AW19*1000)</f>
        <v>840.302943826384</v>
      </c>
      <c r="AX19">
        <f>IF('q-AreaHarv'!AX19=0,0,ValProdCrop!AX19/'q-AreaHarv'!AX19*1000)</f>
        <v>813.57222319808</v>
      </c>
      <c r="AY19">
        <f>IF('q-AreaHarv'!AY19=0,0,ValProdCrop!AY19/'q-AreaHarv'!AY19*1000)</f>
        <v>778.630696489536</v>
      </c>
      <c r="AZ19">
        <f>IF('q-AreaHarv'!AZ19=0,0,ValProdCrop!AZ19/'q-AreaHarv'!AZ19*1000)</f>
        <v>751.62876020479</v>
      </c>
      <c r="BA19">
        <f>IF('q-AreaHarv'!BA19=0,0,ValProdCrop!BA19/'q-AreaHarv'!BA19*1000)</f>
        <v>733.327396825418</v>
      </c>
      <c r="BB19">
        <f>IF('q-AreaHarv'!BB19=0,0,ValProdCrop!BB19/'q-AreaHarv'!BB19*1000)</f>
        <v>823.567943295962</v>
      </c>
      <c r="BC19">
        <f>IF('q-AreaHarv'!BC19=0,0,ValProdCrop!BC19/'q-AreaHarv'!BC19*1000)</f>
        <v>833.370770359452</v>
      </c>
    </row>
    <row r="20" spans="1:55">
      <c r="A20" s="6">
        <f>'q-ValProd_crop'!A20</f>
        <v>2</v>
      </c>
      <c r="B20" s="6" t="str">
        <f>'q-ValProd_crop'!B20</f>
        <v>Kenya</v>
      </c>
      <c r="C20" s="6">
        <f>'q-ValProd_crop'!C20</f>
        <v>114</v>
      </c>
      <c r="D20" s="6" t="str">
        <f>'q-ValProd_crop'!D20</f>
        <v>Kenya</v>
      </c>
      <c r="E20" s="6"/>
      <c r="F20" s="53" t="s">
        <v>232</v>
      </c>
      <c r="G20">
        <f>IF('q-AreaHarv'!G20=0,0,ValProdCrop!G20/'q-AreaHarv'!G20*1000)</f>
        <v>346.490394828617</v>
      </c>
      <c r="H20">
        <f>IF('q-AreaHarv'!H20=0,0,ValProdCrop!H20/'q-AreaHarv'!H20*1000)</f>
        <v>339.571890660816</v>
      </c>
      <c r="I20">
        <f>IF('q-AreaHarv'!I20=0,0,ValProdCrop!I20/'q-AreaHarv'!I20*1000)</f>
        <v>340.161342863165</v>
      </c>
      <c r="J20">
        <f>IF('q-AreaHarv'!J20=0,0,ValProdCrop!J20/'q-AreaHarv'!J20*1000)</f>
        <v>337.326465731135</v>
      </c>
      <c r="K20">
        <f>IF('q-AreaHarv'!K20=0,0,ValProdCrop!K20/'q-AreaHarv'!K20*1000)</f>
        <v>316.883278283163</v>
      </c>
      <c r="L20">
        <f>IF('q-AreaHarv'!L20=0,0,ValProdCrop!L20/'q-AreaHarv'!L20*1000)</f>
        <v>337.086637597386</v>
      </c>
      <c r="M20">
        <f>IF('q-AreaHarv'!M20=0,0,ValProdCrop!M20/'q-AreaHarv'!M20*1000)</f>
        <v>332.966539221852</v>
      </c>
      <c r="N20">
        <f>IF('q-AreaHarv'!N20=0,0,ValProdCrop!N20/'q-AreaHarv'!N20*1000)</f>
        <v>337.347186093159</v>
      </c>
      <c r="O20">
        <f>IF('q-AreaHarv'!O20=0,0,ValProdCrop!O20/'q-AreaHarv'!O20*1000)</f>
        <v>347.709604849157</v>
      </c>
      <c r="P20">
        <f>IF('q-AreaHarv'!P20=0,0,ValProdCrop!P20/'q-AreaHarv'!P20*1000)</f>
        <v>357.315264441199</v>
      </c>
      <c r="Q20">
        <f>IF('q-AreaHarv'!Q20=0,0,ValProdCrop!Q20/'q-AreaHarv'!Q20*1000)</f>
        <v>362.782667795366</v>
      </c>
      <c r="R20">
        <f>IF('q-AreaHarv'!R20=0,0,ValProdCrop!R20/'q-AreaHarv'!R20*1000)</f>
        <v>362.515120473653</v>
      </c>
      <c r="S20">
        <f>IF('q-AreaHarv'!S20=0,0,ValProdCrop!S20/'q-AreaHarv'!S20*1000)</f>
        <v>366.757777581968</v>
      </c>
      <c r="T20">
        <f>IF('q-AreaHarv'!T20=0,0,ValProdCrop!T20/'q-AreaHarv'!T20*1000)</f>
        <v>371.175014044628</v>
      </c>
      <c r="U20">
        <f>IF('q-AreaHarv'!U20=0,0,ValProdCrop!U20/'q-AreaHarv'!U20*1000)</f>
        <v>365.319418566341</v>
      </c>
      <c r="V20">
        <f>IF('q-AreaHarv'!V20=0,0,ValProdCrop!V20/'q-AreaHarv'!V20*1000)</f>
        <v>384.634923283169</v>
      </c>
      <c r="W20">
        <f>IF('q-AreaHarv'!W20=0,0,ValProdCrop!W20/'q-AreaHarv'!W20*1000)</f>
        <v>396.452007751758</v>
      </c>
      <c r="X20">
        <f>IF('q-AreaHarv'!X20=0,0,ValProdCrop!X20/'q-AreaHarv'!X20*1000)</f>
        <v>391.022880834257</v>
      </c>
      <c r="Y20">
        <f>IF('q-AreaHarv'!Y20=0,0,ValProdCrop!Y20/'q-AreaHarv'!Y20*1000)</f>
        <v>431.55554101681</v>
      </c>
      <c r="Z20">
        <f>IF('q-AreaHarv'!Z20=0,0,ValProdCrop!Z20/'q-AreaHarv'!Z20*1000)</f>
        <v>448.435045673024</v>
      </c>
      <c r="AA20">
        <f>IF('q-AreaHarv'!AA20=0,0,ValProdCrop!AA20/'q-AreaHarv'!AA20*1000)</f>
        <v>504.818726355612</v>
      </c>
      <c r="AB20">
        <f>IF('q-AreaHarv'!AB20=0,0,ValProdCrop!AB20/'q-AreaHarv'!AB20*1000)</f>
        <v>541.022948304675</v>
      </c>
      <c r="AC20">
        <f>IF('q-AreaHarv'!AC20=0,0,ValProdCrop!AC20/'q-AreaHarv'!AC20*1000)</f>
        <v>526.334417008115</v>
      </c>
      <c r="AD20">
        <f>IF('q-AreaHarv'!AD20=0,0,ValProdCrop!AD20/'q-AreaHarv'!AD20*1000)</f>
        <v>502.31994983315</v>
      </c>
      <c r="AE20">
        <f>IF('q-AreaHarv'!AE20=0,0,ValProdCrop!AE20/'q-AreaHarv'!AE20*1000)</f>
        <v>482.69603487204</v>
      </c>
      <c r="AF20">
        <f>IF('q-AreaHarv'!AF20=0,0,ValProdCrop!AF20/'q-AreaHarv'!AF20*1000)</f>
        <v>529.428666437226</v>
      </c>
      <c r="AG20">
        <f>IF('q-AreaHarv'!AG20=0,0,ValProdCrop!AG20/'q-AreaHarv'!AG20*1000)</f>
        <v>489.296816157416</v>
      </c>
      <c r="AH20">
        <f>IF('q-AreaHarv'!AH20=0,0,ValProdCrop!AH20/'q-AreaHarv'!AH20*1000)</f>
        <v>494.158908732125</v>
      </c>
      <c r="AI20">
        <f>IF('q-AreaHarv'!AI20=0,0,ValProdCrop!AI20/'q-AreaHarv'!AI20*1000)</f>
        <v>506.381102886892</v>
      </c>
      <c r="AJ20">
        <f>IF('q-AreaHarv'!AJ20=0,0,ValProdCrop!AJ20/'q-AreaHarv'!AJ20*1000)</f>
        <v>521.979127604425</v>
      </c>
      <c r="AK20">
        <f>IF('q-AreaHarv'!AK20=0,0,ValProdCrop!AK20/'q-AreaHarv'!AK20*1000)</f>
        <v>529.486623222192</v>
      </c>
      <c r="AL20">
        <f>IF('q-AreaHarv'!AL20=0,0,ValProdCrop!AL20/'q-AreaHarv'!AL20*1000)</f>
        <v>552.296703862076</v>
      </c>
      <c r="AM20">
        <f>IF('q-AreaHarv'!AM20=0,0,ValProdCrop!AM20/'q-AreaHarv'!AM20*1000)</f>
        <v>552.156183061532</v>
      </c>
      <c r="AN20">
        <f>IF('q-AreaHarv'!AN20=0,0,ValProdCrop!AN20/'q-AreaHarv'!AN20*1000)</f>
        <v>533.384264470709</v>
      </c>
      <c r="AO20">
        <f>IF('q-AreaHarv'!AO20=0,0,ValProdCrop!AO20/'q-AreaHarv'!AO20*1000)</f>
        <v>552.337821102751</v>
      </c>
      <c r="AP20">
        <f>IF('q-AreaHarv'!AP20=0,0,ValProdCrop!AP20/'q-AreaHarv'!AP20*1000)</f>
        <v>566.949732855087</v>
      </c>
      <c r="AQ20">
        <f>IF('q-AreaHarv'!AQ20=0,0,ValProdCrop!AQ20/'q-AreaHarv'!AQ20*1000)</f>
        <v>549.280853253687</v>
      </c>
      <c r="AR20">
        <f>IF('q-AreaHarv'!AR20=0,0,ValProdCrop!AR20/'q-AreaHarv'!AR20*1000)</f>
        <v>625.44719210189</v>
      </c>
      <c r="AS20">
        <f>IF('q-AreaHarv'!AS20=0,0,ValProdCrop!AS20/'q-AreaHarv'!AS20*1000)</f>
        <v>619.233907742524</v>
      </c>
      <c r="AT20">
        <f>IF('q-AreaHarv'!AT20=0,0,ValProdCrop!AT20/'q-AreaHarv'!AT20*1000)</f>
        <v>586.708569640181</v>
      </c>
      <c r="AU20">
        <f>IF('q-AreaHarv'!AU20=0,0,ValProdCrop!AU20/'q-AreaHarv'!AU20*1000)</f>
        <v>611.026384301092</v>
      </c>
      <c r="AV20">
        <f>IF('q-AreaHarv'!AV20=0,0,ValProdCrop!AV20/'q-AreaHarv'!AV20*1000)</f>
        <v>611.742053904708</v>
      </c>
      <c r="AW20">
        <f>IF('q-AreaHarv'!AW20=0,0,ValProdCrop!AW20/'q-AreaHarv'!AW20*1000)</f>
        <v>605.671800008544</v>
      </c>
      <c r="AX20">
        <f>IF('q-AreaHarv'!AX20=0,0,ValProdCrop!AX20/'q-AreaHarv'!AX20*1000)</f>
        <v>669.193788763544</v>
      </c>
      <c r="AY20">
        <f>IF('q-AreaHarv'!AY20=0,0,ValProdCrop!AY20/'q-AreaHarv'!AY20*1000)</f>
        <v>621.74417253975</v>
      </c>
      <c r="AZ20">
        <f>IF('q-AreaHarv'!AZ20=0,0,ValProdCrop!AZ20/'q-AreaHarv'!AZ20*1000)</f>
        <v>622.888033803942</v>
      </c>
      <c r="BA20">
        <f>IF('q-AreaHarv'!BA20=0,0,ValProdCrop!BA20/'q-AreaHarv'!BA20*1000)</f>
        <v>715.768507233379</v>
      </c>
      <c r="BB20">
        <f>IF('q-AreaHarv'!BB20=0,0,ValProdCrop!BB20/'q-AreaHarv'!BB20*1000)</f>
        <v>696.427767590049</v>
      </c>
      <c r="BC20">
        <f>IF('q-AreaHarv'!BC20=0,0,ValProdCrop!BC20/'q-AreaHarv'!BC20*1000)</f>
        <v>621.206965322595</v>
      </c>
    </row>
    <row r="21" spans="1:55">
      <c r="A21" s="6">
        <f>'q-ValProd_crop'!A21</f>
        <v>3</v>
      </c>
      <c r="B21" s="6" t="str">
        <f>'q-ValProd_crop'!B21</f>
        <v>Lesotho</v>
      </c>
      <c r="C21" s="6">
        <f>'q-ValProd_crop'!C21</f>
        <v>122</v>
      </c>
      <c r="D21" s="6" t="str">
        <f>'q-ValProd_crop'!D21</f>
        <v>Lesotho</v>
      </c>
      <c r="E21" s="6"/>
      <c r="F21" s="53" t="s">
        <v>232</v>
      </c>
      <c r="G21">
        <f>IF('q-AreaHarv'!G21=0,0,ValProdCrop!G21/'q-AreaHarv'!G21*1000)</f>
        <v>146.840504712781</v>
      </c>
      <c r="H21">
        <f>IF('q-AreaHarv'!H21=0,0,ValProdCrop!H21/'q-AreaHarv'!H21*1000)</f>
        <v>143.278345646527</v>
      </c>
      <c r="I21">
        <f>IF('q-AreaHarv'!I21=0,0,ValProdCrop!I21/'q-AreaHarv'!I21*1000)</f>
        <v>143.591045230722</v>
      </c>
      <c r="J21">
        <f>IF('q-AreaHarv'!J21=0,0,ValProdCrop!J21/'q-AreaHarv'!J21*1000)</f>
        <v>141.602778103978</v>
      </c>
      <c r="K21">
        <f>IF('q-AreaHarv'!K21=0,0,ValProdCrop!K21/'q-AreaHarv'!K21*1000)</f>
        <v>133.310787960771</v>
      </c>
      <c r="L21">
        <f>IF('q-AreaHarv'!L21=0,0,ValProdCrop!L21/'q-AreaHarv'!L21*1000)</f>
        <v>144.259597505389</v>
      </c>
      <c r="M21">
        <f>IF('q-AreaHarv'!M21=0,0,ValProdCrop!M21/'q-AreaHarv'!M21*1000)</f>
        <v>134.921162088216</v>
      </c>
      <c r="N21">
        <f>IF('q-AreaHarv'!N21=0,0,ValProdCrop!N21/'q-AreaHarv'!N21*1000)</f>
        <v>124.647333337276</v>
      </c>
      <c r="O21">
        <f>IF('q-AreaHarv'!O21=0,0,ValProdCrop!O21/'q-AreaHarv'!O21*1000)</f>
        <v>124.564585821941</v>
      </c>
      <c r="P21">
        <f>IF('q-AreaHarv'!P21=0,0,ValProdCrop!P21/'q-AreaHarv'!P21*1000)</f>
        <v>116.97831098509</v>
      </c>
      <c r="Q21">
        <f>IF('q-AreaHarv'!Q21=0,0,ValProdCrop!Q21/'q-AreaHarv'!Q21*1000)</f>
        <v>118.761149060989</v>
      </c>
      <c r="R21">
        <f>IF('q-AreaHarv'!R21=0,0,ValProdCrop!R21/'q-AreaHarv'!R21*1000)</f>
        <v>85.2835875903281</v>
      </c>
      <c r="S21">
        <f>IF('q-AreaHarv'!S21=0,0,ValProdCrop!S21/'q-AreaHarv'!S21*1000)</f>
        <v>123.476282163487</v>
      </c>
      <c r="T21">
        <f>IF('q-AreaHarv'!T21=0,0,ValProdCrop!T21/'q-AreaHarv'!T21*1000)</f>
        <v>168.279239538147</v>
      </c>
      <c r="U21">
        <f>IF('q-AreaHarv'!U21=0,0,ValProdCrop!U21/'q-AreaHarv'!U21*1000)</f>
        <v>159.172542489882</v>
      </c>
      <c r="V21">
        <f>IF('q-AreaHarv'!V21=0,0,ValProdCrop!V21/'q-AreaHarv'!V21*1000)</f>
        <v>146.312012547537</v>
      </c>
      <c r="W21">
        <f>IF('q-AreaHarv'!W21=0,0,ValProdCrop!W21/'q-AreaHarv'!W21*1000)</f>
        <v>319.634398216176</v>
      </c>
      <c r="X21">
        <f>IF('q-AreaHarv'!X21=0,0,ValProdCrop!X21/'q-AreaHarv'!X21*1000)</f>
        <v>270.191179636798</v>
      </c>
      <c r="Y21">
        <f>IF('q-AreaHarv'!Y21=0,0,ValProdCrop!Y21/'q-AreaHarv'!Y21*1000)</f>
        <v>234.139378372815</v>
      </c>
      <c r="Z21">
        <f>IF('q-AreaHarv'!Z21=0,0,ValProdCrop!Z21/'q-AreaHarv'!Z21*1000)</f>
        <v>196.636155709234</v>
      </c>
      <c r="AA21">
        <f>IF('q-AreaHarv'!AA21=0,0,ValProdCrop!AA21/'q-AreaHarv'!AA21*1000)</f>
        <v>178.222682163138</v>
      </c>
      <c r="AB21">
        <f>IF('q-AreaHarv'!AB21=0,0,ValProdCrop!AB21/'q-AreaHarv'!AB21*1000)</f>
        <v>161.644236395553</v>
      </c>
      <c r="AC21">
        <f>IF('q-AreaHarv'!AC21=0,0,ValProdCrop!AC21/'q-AreaHarv'!AC21*1000)</f>
        <v>169.573633840653</v>
      </c>
      <c r="AD21">
        <f>IF('q-AreaHarv'!AD21=0,0,ValProdCrop!AD21/'q-AreaHarv'!AD21*1000)</f>
        <v>158.461145869081</v>
      </c>
      <c r="AE21">
        <f>IF('q-AreaHarv'!AE21=0,0,ValProdCrop!AE21/'q-AreaHarv'!AE21*1000)</f>
        <v>166.415009981292</v>
      </c>
      <c r="AF21">
        <f>IF('q-AreaHarv'!AF21=0,0,ValProdCrop!AF21/'q-AreaHarv'!AF21*1000)</f>
        <v>170.025874375446</v>
      </c>
      <c r="AG21">
        <f>IF('q-AreaHarv'!AG21=0,0,ValProdCrop!AG21/'q-AreaHarv'!AG21*1000)</f>
        <v>151.597714626021</v>
      </c>
      <c r="AH21">
        <f>IF('q-AreaHarv'!AH21=0,0,ValProdCrop!AH21/'q-AreaHarv'!AH21*1000)</f>
        <v>177.227397260274</v>
      </c>
      <c r="AI21">
        <f>IF('q-AreaHarv'!AI21=0,0,ValProdCrop!AI21/'q-AreaHarv'!AI21*1000)</f>
        <v>219.433046915347</v>
      </c>
      <c r="AJ21">
        <f>IF('q-AreaHarv'!AJ21=0,0,ValProdCrop!AJ21/'q-AreaHarv'!AJ21*1000)</f>
        <v>229.101868129745</v>
      </c>
      <c r="AK21">
        <f>IF('q-AreaHarv'!AK21=0,0,ValProdCrop!AK21/'q-AreaHarv'!AK21*1000)</f>
        <v>174.247229365839</v>
      </c>
      <c r="AL21">
        <f>IF('q-AreaHarv'!AL21=0,0,ValProdCrop!AL21/'q-AreaHarv'!AL21*1000)</f>
        <v>199.865489209895</v>
      </c>
      <c r="AM21">
        <f>IF('q-AreaHarv'!AM21=0,0,ValProdCrop!AM21/'q-AreaHarv'!AM21*1000)</f>
        <v>250.817477056048</v>
      </c>
      <c r="AN21">
        <f>IF('q-AreaHarv'!AN21=0,0,ValProdCrop!AN21/'q-AreaHarv'!AN21*1000)</f>
        <v>193.014922756952</v>
      </c>
      <c r="AO21">
        <f>IF('q-AreaHarv'!AO21=0,0,ValProdCrop!AO21/'q-AreaHarv'!AO21*1000)</f>
        <v>286.429971683729</v>
      </c>
      <c r="AP21">
        <f>IF('q-AreaHarv'!AP21=0,0,ValProdCrop!AP21/'q-AreaHarv'!AP21*1000)</f>
        <v>268.968244907279</v>
      </c>
      <c r="AQ21">
        <f>IF('q-AreaHarv'!AQ21=0,0,ValProdCrop!AQ21/'q-AreaHarv'!AQ21*1000)</f>
        <v>262.050922521845</v>
      </c>
      <c r="AR21">
        <f>IF('q-AreaHarv'!AR21=0,0,ValProdCrop!AR21/'q-AreaHarv'!AR21*1000)</f>
        <v>343.511550291211</v>
      </c>
      <c r="AS21">
        <f>IF('q-AreaHarv'!AS21=0,0,ValProdCrop!AS21/'q-AreaHarv'!AS21*1000)</f>
        <v>255.990970401948</v>
      </c>
      <c r="AT21">
        <f>IF('q-AreaHarv'!AT21=0,0,ValProdCrop!AT21/'q-AreaHarv'!AT21*1000)</f>
        <v>219.882059120789</v>
      </c>
      <c r="AU21">
        <f>IF('q-AreaHarv'!AU21=0,0,ValProdCrop!AU21/'q-AreaHarv'!AU21*1000)</f>
        <v>234.846774893654</v>
      </c>
      <c r="AV21">
        <f>IF('q-AreaHarv'!AV21=0,0,ValProdCrop!AV21/'q-AreaHarv'!AV21*1000)</f>
        <v>215.445098005591</v>
      </c>
      <c r="AW21">
        <f>IF('q-AreaHarv'!AW21=0,0,ValProdCrop!AW21/'q-AreaHarv'!AW21*1000)</f>
        <v>198.149036629166</v>
      </c>
      <c r="AX21">
        <f>IF('q-AreaHarv'!AX21=0,0,ValProdCrop!AX21/'q-AreaHarv'!AX21*1000)</f>
        <v>225.489252795043</v>
      </c>
      <c r="AY21">
        <f>IF('q-AreaHarv'!AY21=0,0,ValProdCrop!AY21/'q-AreaHarv'!AY21*1000)</f>
        <v>246.203645138487</v>
      </c>
      <c r="AZ21">
        <f>IF('q-AreaHarv'!AZ21=0,0,ValProdCrop!AZ21/'q-AreaHarv'!AZ21*1000)</f>
        <v>171.777182488716</v>
      </c>
      <c r="BA21">
        <f>IF('q-AreaHarv'!BA21=0,0,ValProdCrop!BA21/'q-AreaHarv'!BA21*1000)</f>
        <v>206.13376007494</v>
      </c>
      <c r="BB21">
        <f>IF('q-AreaHarv'!BB21=0,0,ValProdCrop!BB21/'q-AreaHarv'!BB21*1000)</f>
        <v>194.397439670394</v>
      </c>
      <c r="BC21">
        <f>IF('q-AreaHarv'!BC21=0,0,ValProdCrop!BC21/'q-AreaHarv'!BC21*1000)</f>
        <v>185.229079487705</v>
      </c>
    </row>
    <row r="22" spans="1:55">
      <c r="A22" s="6">
        <f>'q-ValProd_crop'!A22</f>
        <v>1</v>
      </c>
      <c r="B22" s="6" t="str">
        <f>'q-ValProd_crop'!B22</f>
        <v>Liberia</v>
      </c>
      <c r="C22" s="6">
        <f>'q-ValProd_crop'!C22</f>
        <v>123</v>
      </c>
      <c r="D22" s="6" t="str">
        <f>'q-ValProd_crop'!D22</f>
        <v>Liberia</v>
      </c>
      <c r="E22" s="6"/>
      <c r="F22" s="53" t="s">
        <v>232</v>
      </c>
      <c r="G22">
        <f>IF('q-AreaHarv'!G22=0,0,ValProdCrop!G22/'q-AreaHarv'!G22*1000)</f>
        <v>409.854355453467</v>
      </c>
      <c r="H22">
        <f>IF('q-AreaHarv'!H22=0,0,ValProdCrop!H22/'q-AreaHarv'!H22*1000)</f>
        <v>414.542062498466</v>
      </c>
      <c r="I22">
        <f>IF('q-AreaHarv'!I22=0,0,ValProdCrop!I22/'q-AreaHarv'!I22*1000)</f>
        <v>381.964543724056</v>
      </c>
      <c r="J22">
        <f>IF('q-AreaHarv'!J22=0,0,ValProdCrop!J22/'q-AreaHarv'!J22*1000)</f>
        <v>376.373226226469</v>
      </c>
      <c r="K22">
        <f>IF('q-AreaHarv'!K22=0,0,ValProdCrop!K22/'q-AreaHarv'!K22*1000)</f>
        <v>392.036356686275</v>
      </c>
      <c r="L22">
        <f>IF('q-AreaHarv'!L22=0,0,ValProdCrop!L22/'q-AreaHarv'!L22*1000)</f>
        <v>553.750808060935</v>
      </c>
      <c r="M22">
        <f>IF('q-AreaHarv'!M22=0,0,ValProdCrop!M22/'q-AreaHarv'!M22*1000)</f>
        <v>579.965551887469</v>
      </c>
      <c r="N22">
        <f>IF('q-AreaHarv'!N22=0,0,ValProdCrop!N22/'q-AreaHarv'!N22*1000)</f>
        <v>577.115987460815</v>
      </c>
      <c r="O22">
        <f>IF('q-AreaHarv'!O22=0,0,ValProdCrop!O22/'q-AreaHarv'!O22*1000)</f>
        <v>573.314945237394</v>
      </c>
      <c r="P22">
        <f>IF('q-AreaHarv'!P22=0,0,ValProdCrop!P22/'q-AreaHarv'!P22*1000)</f>
        <v>594.396949531258</v>
      </c>
      <c r="Q22">
        <f>IF('q-AreaHarv'!Q22=0,0,ValProdCrop!Q22/'q-AreaHarv'!Q22*1000)</f>
        <v>581.163795872296</v>
      </c>
      <c r="R22">
        <f>IF('q-AreaHarv'!R22=0,0,ValProdCrop!R22/'q-AreaHarv'!R22*1000)</f>
        <v>582.372526897994</v>
      </c>
      <c r="S22">
        <f>IF('q-AreaHarv'!S22=0,0,ValProdCrop!S22/'q-AreaHarv'!S22*1000)</f>
        <v>585.793909428026</v>
      </c>
      <c r="T22">
        <f>IF('q-AreaHarv'!T22=0,0,ValProdCrop!T22/'q-AreaHarv'!T22*1000)</f>
        <v>580.612072247367</v>
      </c>
      <c r="U22">
        <f>IF('q-AreaHarv'!U22=0,0,ValProdCrop!U22/'q-AreaHarv'!U22*1000)</f>
        <v>586.407852847542</v>
      </c>
      <c r="V22">
        <f>IF('q-AreaHarv'!V22=0,0,ValProdCrop!V22/'q-AreaHarv'!V22*1000)</f>
        <v>608.173182637759</v>
      </c>
      <c r="W22">
        <f>IF('q-AreaHarv'!W22=0,0,ValProdCrop!W22/'q-AreaHarv'!W22*1000)</f>
        <v>611.764578082906</v>
      </c>
      <c r="X22">
        <f>IF('q-AreaHarv'!X22=0,0,ValProdCrop!X22/'q-AreaHarv'!X22*1000)</f>
        <v>608.972440859516</v>
      </c>
      <c r="Y22">
        <f>IF('q-AreaHarv'!Y22=0,0,ValProdCrop!Y22/'q-AreaHarv'!Y22*1000)</f>
        <v>600.46666525253</v>
      </c>
      <c r="Z22">
        <f>IF('q-AreaHarv'!Z22=0,0,ValProdCrop!Z22/'q-AreaHarv'!Z22*1000)</f>
        <v>610.183474683013</v>
      </c>
      <c r="AA22">
        <f>IF('q-AreaHarv'!AA22=0,0,ValProdCrop!AA22/'q-AreaHarv'!AA22*1000)</f>
        <v>597.054923861947</v>
      </c>
      <c r="AB22">
        <f>IF('q-AreaHarv'!AB22=0,0,ValProdCrop!AB22/'q-AreaHarv'!AB22*1000)</f>
        <v>591.948329833181</v>
      </c>
      <c r="AC22">
        <f>IF('q-AreaHarv'!AC22=0,0,ValProdCrop!AC22/'q-AreaHarv'!AC22*1000)</f>
        <v>588.305229621571</v>
      </c>
      <c r="AD22">
        <f>IF('q-AreaHarv'!AD22=0,0,ValProdCrop!AD22/'q-AreaHarv'!AD22*1000)</f>
        <v>629.722295637193</v>
      </c>
      <c r="AE22">
        <f>IF('q-AreaHarv'!AE22=0,0,ValProdCrop!AE22/'q-AreaHarv'!AE22*1000)</f>
        <v>629.552537438962</v>
      </c>
      <c r="AF22">
        <f>IF('q-AreaHarv'!AF22=0,0,ValProdCrop!AF22/'q-AreaHarv'!AF22*1000)</f>
        <v>633.681255963091</v>
      </c>
      <c r="AG22">
        <f>IF('q-AreaHarv'!AG22=0,0,ValProdCrop!AG22/'q-AreaHarv'!AG22*1000)</f>
        <v>643.964298925364</v>
      </c>
      <c r="AH22">
        <f>IF('q-AreaHarv'!AH22=0,0,ValProdCrop!AH22/'q-AreaHarv'!AH22*1000)</f>
        <v>652.573841253086</v>
      </c>
      <c r="AI22">
        <f>IF('q-AreaHarv'!AI22=0,0,ValProdCrop!AI22/'q-AreaHarv'!AI22*1000)</f>
        <v>612.171495201363</v>
      </c>
      <c r="AJ22">
        <f>IF('q-AreaHarv'!AJ22=0,0,ValProdCrop!AJ22/'q-AreaHarv'!AJ22*1000)</f>
        <v>567.951926352648</v>
      </c>
      <c r="AK22">
        <f>IF('q-AreaHarv'!AK22=0,0,ValProdCrop!AK22/'q-AreaHarv'!AK22*1000)</f>
        <v>591.381794641552</v>
      </c>
      <c r="AL22">
        <f>IF('q-AreaHarv'!AL22=0,0,ValProdCrop!AL22/'q-AreaHarv'!AL22*1000)</f>
        <v>613.992565389036</v>
      </c>
      <c r="AM22">
        <f>IF('q-AreaHarv'!AM22=0,0,ValProdCrop!AM22/'q-AreaHarv'!AM22*1000)</f>
        <v>741.772729867017</v>
      </c>
      <c r="AN22">
        <f>IF('q-AreaHarv'!AN22=0,0,ValProdCrop!AN22/'q-AreaHarv'!AN22*1000)</f>
        <v>680.073370315296</v>
      </c>
      <c r="AO22">
        <f>IF('q-AreaHarv'!AO22=0,0,ValProdCrop!AO22/'q-AreaHarv'!AO22*1000)</f>
        <v>677.917677882569</v>
      </c>
      <c r="AP22">
        <f>IF('q-AreaHarv'!AP22=0,0,ValProdCrop!AP22/'q-AreaHarv'!AP22*1000)</f>
        <v>707.960660071697</v>
      </c>
      <c r="AQ22">
        <f>IF('q-AreaHarv'!AQ22=0,0,ValProdCrop!AQ22/'q-AreaHarv'!AQ22*1000)</f>
        <v>700.000759568666</v>
      </c>
      <c r="AR22">
        <f>IF('q-AreaHarv'!AR22=0,0,ValProdCrop!AR22/'q-AreaHarv'!AR22*1000)</f>
        <v>680.684890357465</v>
      </c>
      <c r="AS22">
        <f>IF('q-AreaHarv'!AS22=0,0,ValProdCrop!AS22/'q-AreaHarv'!AS22*1000)</f>
        <v>704.948536560834</v>
      </c>
      <c r="AT22">
        <f>IF('q-AreaHarv'!AT22=0,0,ValProdCrop!AT22/'q-AreaHarv'!AT22*1000)</f>
        <v>710.091683923354</v>
      </c>
      <c r="AU22">
        <f>IF('q-AreaHarv'!AU22=0,0,ValProdCrop!AU22/'q-AreaHarv'!AU22*1000)</f>
        <v>726.708139980865</v>
      </c>
      <c r="AV22">
        <f>IF('q-AreaHarv'!AV22=0,0,ValProdCrop!AV22/'q-AreaHarv'!AV22*1000)</f>
        <v>720.65075521347</v>
      </c>
      <c r="AW22">
        <f>IF('q-AreaHarv'!AW22=0,0,ValProdCrop!AW22/'q-AreaHarv'!AW22*1000)</f>
        <v>698.703234276561</v>
      </c>
      <c r="AX22">
        <f>IF('q-AreaHarv'!AX22=0,0,ValProdCrop!AX22/'q-AreaHarv'!AX22*1000)</f>
        <v>721.33382087066</v>
      </c>
      <c r="AY22">
        <f>IF('q-AreaHarv'!AY22=0,0,ValProdCrop!AY22/'q-AreaHarv'!AY22*1000)</f>
        <v>709.382681516081</v>
      </c>
      <c r="AZ22">
        <f>IF('q-AreaHarv'!AZ22=0,0,ValProdCrop!AZ22/'q-AreaHarv'!AZ22*1000)</f>
        <v>696.49151940269</v>
      </c>
      <c r="BA22">
        <f>IF('q-AreaHarv'!BA22=0,0,ValProdCrop!BA22/'q-AreaHarv'!BA22*1000)</f>
        <v>700.068287007764</v>
      </c>
      <c r="BB22">
        <f>IF('q-AreaHarv'!BB22=0,0,ValProdCrop!BB22/'q-AreaHarv'!BB22*1000)</f>
        <v>694.373196537352</v>
      </c>
      <c r="BC22">
        <f>IF('q-AreaHarv'!BC22=0,0,ValProdCrop!BC22/'q-AreaHarv'!BC22*1000)</f>
        <v>695.927827424687</v>
      </c>
    </row>
    <row r="23" spans="1:55">
      <c r="A23" s="6">
        <f>'q-ValProd_crop'!A23</f>
        <v>2</v>
      </c>
      <c r="B23" s="6" t="str">
        <f>'q-ValProd_crop'!B23</f>
        <v>Madagascar</v>
      </c>
      <c r="C23" s="6">
        <f>'q-ValProd_crop'!C23</f>
        <v>129</v>
      </c>
      <c r="D23" s="6" t="str">
        <f>'q-ValProd_crop'!D23</f>
        <v>Madagascar</v>
      </c>
      <c r="E23" s="6"/>
      <c r="F23" s="53" t="s">
        <v>232</v>
      </c>
      <c r="G23">
        <f>IF('q-AreaHarv'!G23=0,0,ValProdCrop!G23/'q-AreaHarv'!G23*1000)</f>
        <v>589.398900464721</v>
      </c>
      <c r="H23">
        <f>IF('q-AreaHarv'!H23=0,0,ValProdCrop!H23/'q-AreaHarv'!H23*1000)</f>
        <v>591.667736851322</v>
      </c>
      <c r="I23">
        <f>IF('q-AreaHarv'!I23=0,0,ValProdCrop!I23/'q-AreaHarv'!I23*1000)</f>
        <v>603.583453235327</v>
      </c>
      <c r="J23">
        <f>IF('q-AreaHarv'!J23=0,0,ValProdCrop!J23/'q-AreaHarv'!J23*1000)</f>
        <v>621.236130447623</v>
      </c>
      <c r="K23">
        <f>IF('q-AreaHarv'!K23=0,0,ValProdCrop!K23/'q-AreaHarv'!K23*1000)</f>
        <v>619.282381947884</v>
      </c>
      <c r="L23">
        <f>IF('q-AreaHarv'!L23=0,0,ValProdCrop!L23/'q-AreaHarv'!L23*1000)</f>
        <v>583.614449015006</v>
      </c>
      <c r="M23">
        <f>IF('q-AreaHarv'!M23=0,0,ValProdCrop!M23/'q-AreaHarv'!M23*1000)</f>
        <v>608.326438607052</v>
      </c>
      <c r="N23">
        <f>IF('q-AreaHarv'!N23=0,0,ValProdCrop!N23/'q-AreaHarv'!N23*1000)</f>
        <v>604.94049430088</v>
      </c>
      <c r="O23">
        <f>IF('q-AreaHarv'!O23=0,0,ValProdCrop!O23/'q-AreaHarv'!O23*1000)</f>
        <v>642.240339451451</v>
      </c>
      <c r="P23">
        <f>IF('q-AreaHarv'!P23=0,0,ValProdCrop!P23/'q-AreaHarv'!P23*1000)</f>
        <v>665.582535603524</v>
      </c>
      <c r="Q23">
        <f>IF('q-AreaHarv'!Q23=0,0,ValProdCrop!Q23/'q-AreaHarv'!Q23*1000)</f>
        <v>651.991138804553</v>
      </c>
      <c r="R23">
        <f>IF('q-AreaHarv'!R23=0,0,ValProdCrop!R23/'q-AreaHarv'!R23*1000)</f>
        <v>649.127307696598</v>
      </c>
      <c r="S23">
        <f>IF('q-AreaHarv'!S23=0,0,ValProdCrop!S23/'q-AreaHarv'!S23*1000)</f>
        <v>646.282787372981</v>
      </c>
      <c r="T23">
        <f>IF('q-AreaHarv'!T23=0,0,ValProdCrop!T23/'q-AreaHarv'!T23*1000)</f>
        <v>729.133315375393</v>
      </c>
      <c r="U23">
        <f>IF('q-AreaHarv'!U23=0,0,ValProdCrop!U23/'q-AreaHarv'!U23*1000)</f>
        <v>692.379350403962</v>
      </c>
      <c r="V23">
        <f>IF('q-AreaHarv'!V23=0,0,ValProdCrop!V23/'q-AreaHarv'!V23*1000)</f>
        <v>695.026194376024</v>
      </c>
      <c r="W23">
        <f>IF('q-AreaHarv'!W23=0,0,ValProdCrop!W23/'q-AreaHarv'!W23*1000)</f>
        <v>653.680360016308</v>
      </c>
      <c r="X23">
        <f>IF('q-AreaHarv'!X23=0,0,ValProdCrop!X23/'q-AreaHarv'!X23*1000)</f>
        <v>617.725137752465</v>
      </c>
      <c r="Y23">
        <f>IF('q-AreaHarv'!Y23=0,0,ValProdCrop!Y23/'q-AreaHarv'!Y23*1000)</f>
        <v>605.17906368581</v>
      </c>
      <c r="Z23">
        <f>IF('q-AreaHarv'!Z23=0,0,ValProdCrop!Z23/'q-AreaHarv'!Z23*1000)</f>
        <v>615.259132044577</v>
      </c>
      <c r="AA23">
        <f>IF('q-AreaHarv'!AA23=0,0,ValProdCrop!AA23/'q-AreaHarv'!AA23*1000)</f>
        <v>608.15940827398</v>
      </c>
      <c r="AB23">
        <f>IF('q-AreaHarv'!AB23=0,0,ValProdCrop!AB23/'q-AreaHarv'!AB23*1000)</f>
        <v>609.878153343732</v>
      </c>
      <c r="AC23">
        <f>IF('q-AreaHarv'!AC23=0,0,ValProdCrop!AC23/'q-AreaHarv'!AC23*1000)</f>
        <v>628.551127730215</v>
      </c>
      <c r="AD23">
        <f>IF('q-AreaHarv'!AD23=0,0,ValProdCrop!AD23/'q-AreaHarv'!AD23*1000)</f>
        <v>644.882052885649</v>
      </c>
      <c r="AE23">
        <f>IF('q-AreaHarv'!AE23=0,0,ValProdCrop!AE23/'q-AreaHarv'!AE23*1000)</f>
        <v>634.766133979176</v>
      </c>
      <c r="AF23">
        <f>IF('q-AreaHarv'!AF23=0,0,ValProdCrop!AF23/'q-AreaHarv'!AF23*1000)</f>
        <v>641.664778958075</v>
      </c>
      <c r="AG23">
        <f>IF('q-AreaHarv'!AG23=0,0,ValProdCrop!AG23/'q-AreaHarv'!AG23*1000)</f>
        <v>670.135206547864</v>
      </c>
      <c r="AH23">
        <f>IF('q-AreaHarv'!AH23=0,0,ValProdCrop!AH23/'q-AreaHarv'!AH23*1000)</f>
        <v>661.929953352195</v>
      </c>
      <c r="AI23">
        <f>IF('q-AreaHarv'!AI23=0,0,ValProdCrop!AI23/'q-AreaHarv'!AI23*1000)</f>
        <v>680.094246699377</v>
      </c>
      <c r="AJ23">
        <f>IF('q-AreaHarv'!AJ23=0,0,ValProdCrop!AJ23/'q-AreaHarv'!AJ23*1000)</f>
        <v>665.595152100384</v>
      </c>
      <c r="AK23">
        <f>IF('q-AreaHarv'!AK23=0,0,ValProdCrop!AK23/'q-AreaHarv'!AK23*1000)</f>
        <v>677.084569561287</v>
      </c>
      <c r="AL23">
        <f>IF('q-AreaHarv'!AL23=0,0,ValProdCrop!AL23/'q-AreaHarv'!AL23*1000)</f>
        <v>670.500926388229</v>
      </c>
      <c r="AM23">
        <f>IF('q-AreaHarv'!AM23=0,0,ValProdCrop!AM23/'q-AreaHarv'!AM23*1000)</f>
        <v>665.42407727761</v>
      </c>
      <c r="AN23">
        <f>IF('q-AreaHarv'!AN23=0,0,ValProdCrop!AN23/'q-AreaHarv'!AN23*1000)</f>
        <v>675.173887162</v>
      </c>
      <c r="AO23">
        <f>IF('q-AreaHarv'!AO23=0,0,ValProdCrop!AO23/'q-AreaHarv'!AO23*1000)</f>
        <v>679.034649967204</v>
      </c>
      <c r="AP23">
        <f>IF('q-AreaHarv'!AP23=0,0,ValProdCrop!AP23/'q-AreaHarv'!AP23*1000)</f>
        <v>685.154562367112</v>
      </c>
      <c r="AQ23">
        <f>IF('q-AreaHarv'!AQ23=0,0,ValProdCrop!AQ23/'q-AreaHarv'!AQ23*1000)</f>
        <v>680.72848181701</v>
      </c>
      <c r="AR23">
        <f>IF('q-AreaHarv'!AR23=0,0,ValProdCrop!AR23/'q-AreaHarv'!AR23*1000)</f>
        <v>667.61846828356</v>
      </c>
      <c r="AS23">
        <f>IF('q-AreaHarv'!AS23=0,0,ValProdCrop!AS23/'q-AreaHarv'!AS23*1000)</f>
        <v>683.364168051767</v>
      </c>
      <c r="AT23">
        <f>IF('q-AreaHarv'!AT23=0,0,ValProdCrop!AT23/'q-AreaHarv'!AT23*1000)</f>
        <v>665.322294407941</v>
      </c>
      <c r="AU23">
        <f>IF('q-AreaHarv'!AU23=0,0,ValProdCrop!AU23/'q-AreaHarv'!AU23*1000)</f>
        <v>703.784935610171</v>
      </c>
      <c r="AV23">
        <f>IF('q-AreaHarv'!AV23=0,0,ValProdCrop!AV23/'q-AreaHarv'!AV23*1000)</f>
        <v>683.584626606972</v>
      </c>
      <c r="AW23">
        <f>IF('q-AreaHarv'!AW23=0,0,ValProdCrop!AW23/'q-AreaHarv'!AW23*1000)</f>
        <v>689.582265504869</v>
      </c>
      <c r="AX23">
        <f>IF('q-AreaHarv'!AX23=0,0,ValProdCrop!AX23/'q-AreaHarv'!AX23*1000)</f>
        <v>720.501221133882</v>
      </c>
      <c r="AY23">
        <f>IF('q-AreaHarv'!AY23=0,0,ValProdCrop!AY23/'q-AreaHarv'!AY23*1000)</f>
        <v>784.801608308287</v>
      </c>
      <c r="AZ23">
        <f>IF('q-AreaHarv'!AZ23=0,0,ValProdCrop!AZ23/'q-AreaHarv'!AZ23*1000)</f>
        <v>786.506958553365</v>
      </c>
      <c r="BA23">
        <f>IF('q-AreaHarv'!BA23=0,0,ValProdCrop!BA23/'q-AreaHarv'!BA23*1000)</f>
        <v>774.724190278088</v>
      </c>
      <c r="BB23">
        <f>IF('q-AreaHarv'!BB23=0,0,ValProdCrop!BB23/'q-AreaHarv'!BB23*1000)</f>
        <v>814.097026367597</v>
      </c>
      <c r="BC23">
        <f>IF('q-AreaHarv'!BC23=0,0,ValProdCrop!BC23/'q-AreaHarv'!BC23*1000)</f>
        <v>773.114156736954</v>
      </c>
    </row>
    <row r="24" spans="1:55">
      <c r="A24" s="6">
        <f>'q-ValProd_crop'!A24</f>
        <v>3</v>
      </c>
      <c r="B24" s="6" t="str">
        <f>'q-ValProd_crop'!B24</f>
        <v>Malawi</v>
      </c>
      <c r="C24" s="6">
        <f>'q-ValProd_crop'!C24</f>
        <v>130</v>
      </c>
      <c r="D24" s="6" t="str">
        <f>'q-ValProd_crop'!D24</f>
        <v>Malawi</v>
      </c>
      <c r="E24" s="6"/>
      <c r="F24" s="53" t="s">
        <v>232</v>
      </c>
      <c r="G24">
        <f>IF('q-AreaHarv'!G24=0,0,ValProdCrop!G24/'q-AreaHarv'!G24*1000)</f>
        <v>279.468640348903</v>
      </c>
      <c r="H24">
        <f>IF('q-AreaHarv'!H24=0,0,ValProdCrop!H24/'q-AreaHarv'!H24*1000)</f>
        <v>290.919588093413</v>
      </c>
      <c r="I24">
        <f>IF('q-AreaHarv'!I24=0,0,ValProdCrop!I24/'q-AreaHarv'!I24*1000)</f>
        <v>271.407379024846</v>
      </c>
      <c r="J24">
        <f>IF('q-AreaHarv'!J24=0,0,ValProdCrop!J24/'q-AreaHarv'!J24*1000)</f>
        <v>290.91196688962</v>
      </c>
      <c r="K24">
        <f>IF('q-AreaHarv'!K24=0,0,ValProdCrop!K24/'q-AreaHarv'!K24*1000)</f>
        <v>264.414042488407</v>
      </c>
      <c r="L24">
        <f>IF('q-AreaHarv'!L24=0,0,ValProdCrop!L24/'q-AreaHarv'!L24*1000)</f>
        <v>264.262715411411</v>
      </c>
      <c r="M24">
        <f>IF('q-AreaHarv'!M24=0,0,ValProdCrop!M24/'q-AreaHarv'!M24*1000)</f>
        <v>324.774898985754</v>
      </c>
      <c r="N24">
        <f>IF('q-AreaHarv'!N24=0,0,ValProdCrop!N24/'q-AreaHarv'!N24*1000)</f>
        <v>277.153540065496</v>
      </c>
      <c r="O24">
        <f>IF('q-AreaHarv'!O24=0,0,ValProdCrop!O24/'q-AreaHarv'!O24*1000)</f>
        <v>278.602397911782</v>
      </c>
      <c r="P24">
        <f>IF('q-AreaHarv'!P24=0,0,ValProdCrop!P24/'q-AreaHarv'!P24*1000)</f>
        <v>279.268535404998</v>
      </c>
      <c r="Q24">
        <f>IF('q-AreaHarv'!Q24=0,0,ValProdCrop!Q24/'q-AreaHarv'!Q24*1000)</f>
        <v>311.017562349685</v>
      </c>
      <c r="R24">
        <f>IF('q-AreaHarv'!R24=0,0,ValProdCrop!R24/'q-AreaHarv'!R24*1000)</f>
        <v>316.939189362631</v>
      </c>
      <c r="S24">
        <f>IF('q-AreaHarv'!S24=0,0,ValProdCrop!S24/'q-AreaHarv'!S24*1000)</f>
        <v>321.230876925805</v>
      </c>
      <c r="T24">
        <f>IF('q-AreaHarv'!T24=0,0,ValProdCrop!T24/'q-AreaHarv'!T24*1000)</f>
        <v>323.228236626832</v>
      </c>
      <c r="U24">
        <f>IF('q-AreaHarv'!U24=0,0,ValProdCrop!U24/'q-AreaHarv'!U24*1000)</f>
        <v>339.191032115935</v>
      </c>
      <c r="V24">
        <f>IF('q-AreaHarv'!V24=0,0,ValProdCrop!V24/'q-AreaHarv'!V24*1000)</f>
        <v>353.909527469246</v>
      </c>
      <c r="W24">
        <f>IF('q-AreaHarv'!W24=0,0,ValProdCrop!W24/'q-AreaHarv'!W24*1000)</f>
        <v>383.468164007769</v>
      </c>
      <c r="X24">
        <f>IF('q-AreaHarv'!X24=0,0,ValProdCrop!X24/'q-AreaHarv'!X24*1000)</f>
        <v>375.552384127795</v>
      </c>
      <c r="Y24">
        <f>IF('q-AreaHarv'!Y24=0,0,ValProdCrop!Y24/'q-AreaHarv'!Y24*1000)</f>
        <v>370.648150544871</v>
      </c>
      <c r="Z24">
        <f>IF('q-AreaHarv'!Z24=0,0,ValProdCrop!Z24/'q-AreaHarv'!Z24*1000)</f>
        <v>398.23662763276</v>
      </c>
      <c r="AA24">
        <f>IF('q-AreaHarv'!AA24=0,0,ValProdCrop!AA24/'q-AreaHarv'!AA24*1000)</f>
        <v>386.515561492442</v>
      </c>
      <c r="AB24">
        <f>IF('q-AreaHarv'!AB24=0,0,ValProdCrop!AB24/'q-AreaHarv'!AB24*1000)</f>
        <v>387.829209211217</v>
      </c>
      <c r="AC24">
        <f>IF('q-AreaHarv'!AC24=0,0,ValProdCrop!AC24/'q-AreaHarv'!AC24*1000)</f>
        <v>385.633269428508</v>
      </c>
      <c r="AD24">
        <f>IF('q-AreaHarv'!AD24=0,0,ValProdCrop!AD24/'q-AreaHarv'!AD24*1000)</f>
        <v>393.396692191905</v>
      </c>
      <c r="AE24">
        <f>IF('q-AreaHarv'!AE24=0,0,ValProdCrop!AE24/'q-AreaHarv'!AE24*1000)</f>
        <v>398.991612442864</v>
      </c>
      <c r="AF24">
        <f>IF('q-AreaHarv'!AF24=0,0,ValProdCrop!AF24/'q-AreaHarv'!AF24*1000)</f>
        <v>385.571988811468</v>
      </c>
      <c r="AG24">
        <f>IF('q-AreaHarv'!AG24=0,0,ValProdCrop!AG24/'q-AreaHarv'!AG24*1000)</f>
        <v>378.986912402961</v>
      </c>
      <c r="AH24">
        <f>IF('q-AreaHarv'!AH24=0,0,ValProdCrop!AH24/'q-AreaHarv'!AH24*1000)</f>
        <v>398.473491978377</v>
      </c>
      <c r="AI24">
        <f>IF('q-AreaHarv'!AI24=0,0,ValProdCrop!AI24/'q-AreaHarv'!AI24*1000)</f>
        <v>393.89487763586</v>
      </c>
      <c r="AJ24">
        <f>IF('q-AreaHarv'!AJ24=0,0,ValProdCrop!AJ24/'q-AreaHarv'!AJ24*1000)</f>
        <v>389.098917714704</v>
      </c>
      <c r="AK24">
        <f>IF('q-AreaHarv'!AK24=0,0,ValProdCrop!AK24/'q-AreaHarv'!AK24*1000)</f>
        <v>406.342034670276</v>
      </c>
      <c r="AL24">
        <f>IF('q-AreaHarv'!AL24=0,0,ValProdCrop!AL24/'q-AreaHarv'!AL24*1000)</f>
        <v>340.385090818578</v>
      </c>
      <c r="AM24">
        <f>IF('q-AreaHarv'!AM24=0,0,ValProdCrop!AM24/'q-AreaHarv'!AM24*1000)</f>
        <v>444.403198208163</v>
      </c>
      <c r="AN24">
        <f>IF('q-AreaHarv'!AN24=0,0,ValProdCrop!AN24/'q-AreaHarv'!AN24*1000)</f>
        <v>390.87023866115</v>
      </c>
      <c r="AO24">
        <f>IF('q-AreaHarv'!AO24=0,0,ValProdCrop!AO24/'q-AreaHarv'!AO24*1000)</f>
        <v>427.515155776856</v>
      </c>
      <c r="AP24">
        <f>IF('q-AreaHarv'!AP24=0,0,ValProdCrop!AP24/'q-AreaHarv'!AP24*1000)</f>
        <v>482.915852782445</v>
      </c>
      <c r="AQ24">
        <f>IF('q-AreaHarv'!AQ24=0,0,ValProdCrop!AQ24/'q-AreaHarv'!AQ24*1000)</f>
        <v>468.841391932255</v>
      </c>
      <c r="AR24">
        <f>IF('q-AreaHarv'!AR24=0,0,ValProdCrop!AR24/'q-AreaHarv'!AR24*1000)</f>
        <v>499.084995178927</v>
      </c>
      <c r="AS24">
        <f>IF('q-AreaHarv'!AS24=0,0,ValProdCrop!AS24/'q-AreaHarv'!AS24*1000)</f>
        <v>538.0727326261</v>
      </c>
      <c r="AT24">
        <f>IF('q-AreaHarv'!AT24=0,0,ValProdCrop!AT24/'q-AreaHarv'!AT24*1000)</f>
        <v>611.473025455829</v>
      </c>
      <c r="AU24">
        <f>IF('q-AreaHarv'!AU24=0,0,ValProdCrop!AU24/'q-AreaHarv'!AU24*1000)</f>
        <v>615.911448589773</v>
      </c>
      <c r="AV24">
        <f>IF('q-AreaHarv'!AV24=0,0,ValProdCrop!AV24/'q-AreaHarv'!AV24*1000)</f>
        <v>495.882723772843</v>
      </c>
      <c r="AW24">
        <f>IF('q-AreaHarv'!AW24=0,0,ValProdCrop!AW24/'q-AreaHarv'!AW24*1000)</f>
        <v>520.436331889045</v>
      </c>
      <c r="AX24">
        <f>IF('q-AreaHarv'!AX24=0,0,ValProdCrop!AX24/'q-AreaHarv'!AX24*1000)</f>
        <v>540.449871924848</v>
      </c>
      <c r="AY24">
        <f>IF('q-AreaHarv'!AY24=0,0,ValProdCrop!AY24/'q-AreaHarv'!AY24*1000)</f>
        <v>446.92115638671</v>
      </c>
      <c r="AZ24">
        <f>IF('q-AreaHarv'!AZ24=0,0,ValProdCrop!AZ24/'q-AreaHarv'!AZ24*1000)</f>
        <v>580.008291156501</v>
      </c>
      <c r="BA24">
        <f>IF('q-AreaHarv'!BA24=0,0,ValProdCrop!BA24/'q-AreaHarv'!BA24*1000)</f>
        <v>772.832005528097</v>
      </c>
      <c r="BB24">
        <f>IF('q-AreaHarv'!BB24=0,0,ValProdCrop!BB24/'q-AreaHarv'!BB24*1000)</f>
        <v>667.938943991344</v>
      </c>
      <c r="BC24">
        <f>IF('q-AreaHarv'!BC24=0,0,ValProdCrop!BC24/'q-AreaHarv'!BC24*1000)</f>
        <v>616.181050667405</v>
      </c>
    </row>
    <row r="25" spans="1:55">
      <c r="A25" s="6">
        <f>'q-ValProd_crop'!A25</f>
        <v>1</v>
      </c>
      <c r="B25" s="6" t="str">
        <f>'q-ValProd_crop'!B25</f>
        <v>Mali</v>
      </c>
      <c r="C25" s="6">
        <f>'q-ValProd_crop'!C25</f>
        <v>133</v>
      </c>
      <c r="D25" s="6" t="str">
        <f>'q-ValProd_crop'!D25</f>
        <v>Mali</v>
      </c>
      <c r="E25" s="6"/>
      <c r="F25" s="53" t="s">
        <v>232</v>
      </c>
      <c r="G25">
        <f>IF('q-AreaHarv'!G25=0,0,ValProdCrop!G25/'q-AreaHarv'!G25*1000)</f>
        <v>176.35898215734</v>
      </c>
      <c r="H25">
        <f>IF('q-AreaHarv'!H25=0,0,ValProdCrop!H25/'q-AreaHarv'!H25*1000)</f>
        <v>188.392539437789</v>
      </c>
      <c r="I25">
        <f>IF('q-AreaHarv'!I25=0,0,ValProdCrop!I25/'q-AreaHarv'!I25*1000)</f>
        <v>183.17821802171</v>
      </c>
      <c r="J25">
        <f>IF('q-AreaHarv'!J25=0,0,ValProdCrop!J25/'q-AreaHarv'!J25*1000)</f>
        <v>218.069341228933</v>
      </c>
      <c r="K25">
        <f>IF('q-AreaHarv'!K25=0,0,ValProdCrop!K25/'q-AreaHarv'!K25*1000)</f>
        <v>232.908883061653</v>
      </c>
      <c r="L25">
        <f>IF('q-AreaHarv'!L25=0,0,ValProdCrop!L25/'q-AreaHarv'!L25*1000)</f>
        <v>219.548077656908</v>
      </c>
      <c r="M25">
        <f>IF('q-AreaHarv'!M25=0,0,ValProdCrop!M25/'q-AreaHarv'!M25*1000)</f>
        <v>209.50917265075</v>
      </c>
      <c r="N25">
        <f>IF('q-AreaHarv'!N25=0,0,ValProdCrop!N25/'q-AreaHarv'!N25*1000)</f>
        <v>211.25714792941</v>
      </c>
      <c r="O25">
        <f>IF('q-AreaHarv'!O25=0,0,ValProdCrop!O25/'q-AreaHarv'!O25*1000)</f>
        <v>238.663278241145</v>
      </c>
      <c r="P25">
        <f>IF('q-AreaHarv'!P25=0,0,ValProdCrop!P25/'q-AreaHarv'!P25*1000)</f>
        <v>246.499317084758</v>
      </c>
      <c r="Q25">
        <f>IF('q-AreaHarv'!Q25=0,0,ValProdCrop!Q25/'q-AreaHarv'!Q25*1000)</f>
        <v>253.577650065936</v>
      </c>
      <c r="R25">
        <f>IF('q-AreaHarv'!R25=0,0,ValProdCrop!R25/'q-AreaHarv'!R25*1000)</f>
        <v>229.366946295223</v>
      </c>
      <c r="S25">
        <f>IF('q-AreaHarv'!S25=0,0,ValProdCrop!S25/'q-AreaHarv'!S25*1000)</f>
        <v>220.637814279877</v>
      </c>
      <c r="T25">
        <f>IF('q-AreaHarv'!T25=0,0,ValProdCrop!T25/'q-AreaHarv'!T25*1000)</f>
        <v>242.808001331445</v>
      </c>
      <c r="U25">
        <f>IF('q-AreaHarv'!U25=0,0,ValProdCrop!U25/'q-AreaHarv'!U25*1000)</f>
        <v>281.081373688806</v>
      </c>
      <c r="V25">
        <f>IF('q-AreaHarv'!V25=0,0,ValProdCrop!V25/'q-AreaHarv'!V25*1000)</f>
        <v>250.047424789602</v>
      </c>
      <c r="W25">
        <f>IF('q-AreaHarv'!W25=0,0,ValProdCrop!W25/'q-AreaHarv'!W25*1000)</f>
        <v>240.388602702301</v>
      </c>
      <c r="X25">
        <f>IF('q-AreaHarv'!X25=0,0,ValProdCrop!X25/'q-AreaHarv'!X25*1000)</f>
        <v>343.000068154109</v>
      </c>
      <c r="Y25">
        <f>IF('q-AreaHarv'!Y25=0,0,ValProdCrop!Y25/'q-AreaHarv'!Y25*1000)</f>
        <v>304.935852267739</v>
      </c>
      <c r="Z25">
        <f>IF('q-AreaHarv'!Z25=0,0,ValProdCrop!Z25/'q-AreaHarv'!Z25*1000)</f>
        <v>268.195475965038</v>
      </c>
      <c r="AA25">
        <f>IF('q-AreaHarv'!AA25=0,0,ValProdCrop!AA25/'q-AreaHarv'!AA25*1000)</f>
        <v>275.890530405923</v>
      </c>
      <c r="AB25">
        <f>IF('q-AreaHarv'!AB25=0,0,ValProdCrop!AB25/'q-AreaHarv'!AB25*1000)</f>
        <v>266.418604211069</v>
      </c>
      <c r="AC25">
        <f>IF('q-AreaHarv'!AC25=0,0,ValProdCrop!AC25/'q-AreaHarv'!AC25*1000)</f>
        <v>271.613692982674</v>
      </c>
      <c r="AD25">
        <f>IF('q-AreaHarv'!AD25=0,0,ValProdCrop!AD25/'q-AreaHarv'!AD25*1000)</f>
        <v>242.876489988466</v>
      </c>
      <c r="AE25">
        <f>IF('q-AreaHarv'!AE25=0,0,ValProdCrop!AE25/'q-AreaHarv'!AE25*1000)</f>
        <v>312.722835071138</v>
      </c>
      <c r="AF25">
        <f>IF('q-AreaHarv'!AF25=0,0,ValProdCrop!AF25/'q-AreaHarv'!AF25*1000)</f>
        <v>337.43463073548</v>
      </c>
      <c r="AG25">
        <f>IF('q-AreaHarv'!AG25=0,0,ValProdCrop!AG25/'q-AreaHarv'!AG25*1000)</f>
        <v>320.835091582667</v>
      </c>
      <c r="AH25">
        <f>IF('q-AreaHarv'!AH25=0,0,ValProdCrop!AH25/'q-AreaHarv'!AH25*1000)</f>
        <v>287.415507707829</v>
      </c>
      <c r="AI25">
        <f>IF('q-AreaHarv'!AI25=0,0,ValProdCrop!AI25/'q-AreaHarv'!AI25*1000)</f>
        <v>290.266953305152</v>
      </c>
      <c r="AJ25">
        <f>IF('q-AreaHarv'!AJ25=0,0,ValProdCrop!AJ25/'q-AreaHarv'!AJ25*1000)</f>
        <v>258.464831081205</v>
      </c>
      <c r="AK25">
        <f>IF('q-AreaHarv'!AK25=0,0,ValProdCrop!AK25/'q-AreaHarv'!AK25*1000)</f>
        <v>330.223743031888</v>
      </c>
      <c r="AL25">
        <f>IF('q-AreaHarv'!AL25=0,0,ValProdCrop!AL25/'q-AreaHarv'!AL25*1000)</f>
        <v>258.943121454938</v>
      </c>
      <c r="AM25">
        <f>IF('q-AreaHarv'!AM25=0,0,ValProdCrop!AM25/'q-AreaHarv'!AM25*1000)</f>
        <v>227.988400614434</v>
      </c>
      <c r="AN25">
        <f>IF('q-AreaHarv'!AN25=0,0,ValProdCrop!AN25/'q-AreaHarv'!AN25*1000)</f>
        <v>274.074522606462</v>
      </c>
      <c r="AO25">
        <f>IF('q-AreaHarv'!AO25=0,0,ValProdCrop!AO25/'q-AreaHarv'!AO25*1000)</f>
        <v>301.518308410394</v>
      </c>
      <c r="AP25">
        <f>IF('q-AreaHarv'!AP25=0,0,ValProdCrop!AP25/'q-AreaHarv'!AP25*1000)</f>
        <v>370.319394597882</v>
      </c>
      <c r="AQ25">
        <f>IF('q-AreaHarv'!AQ25=0,0,ValProdCrop!AQ25/'q-AreaHarv'!AQ25*1000)</f>
        <v>384.251489597608</v>
      </c>
      <c r="AR25">
        <f>IF('q-AreaHarv'!AR25=0,0,ValProdCrop!AR25/'q-AreaHarv'!AR25*1000)</f>
        <v>400.160352424506</v>
      </c>
      <c r="AS25">
        <f>IF('q-AreaHarv'!AS25=0,0,ValProdCrop!AS25/'q-AreaHarv'!AS25*1000)</f>
        <v>373.632316755801</v>
      </c>
      <c r="AT25">
        <f>IF('q-AreaHarv'!AT25=0,0,ValProdCrop!AT25/'q-AreaHarv'!AT25*1000)</f>
        <v>336.480751169084</v>
      </c>
      <c r="AU25">
        <f>IF('q-AreaHarv'!AU25=0,0,ValProdCrop!AU25/'q-AreaHarv'!AU25*1000)</f>
        <v>364.133377874449</v>
      </c>
      <c r="AV25">
        <f>IF('q-AreaHarv'!AV25=0,0,ValProdCrop!AV25/'q-AreaHarv'!AV25*1000)</f>
        <v>291.33049544093</v>
      </c>
      <c r="AW25">
        <f>IF('q-AreaHarv'!AW25=0,0,ValProdCrop!AW25/'q-AreaHarv'!AW25*1000)</f>
        <v>344.811894044623</v>
      </c>
      <c r="AX25">
        <f>IF('q-AreaHarv'!AX25=0,0,ValProdCrop!AX25/'q-AreaHarv'!AX25*1000)</f>
        <v>318.422644691734</v>
      </c>
      <c r="AY25">
        <f>IF('q-AreaHarv'!AY25=0,0,ValProdCrop!AY25/'q-AreaHarv'!AY25*1000)</f>
        <v>355.463385053959</v>
      </c>
      <c r="AZ25">
        <f>IF('q-AreaHarv'!AZ25=0,0,ValProdCrop!AZ25/'q-AreaHarv'!AZ25*1000)</f>
        <v>340.037524506382</v>
      </c>
      <c r="BA25">
        <f>IF('q-AreaHarv'!BA25=0,0,ValProdCrop!BA25/'q-AreaHarv'!BA25*1000)</f>
        <v>337.751560930179</v>
      </c>
      <c r="BB25">
        <f>IF('q-AreaHarv'!BB25=0,0,ValProdCrop!BB25/'q-AreaHarv'!BB25*1000)</f>
        <v>401.834130414638</v>
      </c>
      <c r="BC25">
        <f>IF('q-AreaHarv'!BC25=0,0,ValProdCrop!BC25/'q-AreaHarv'!BC25*1000)</f>
        <v>399.243777605696</v>
      </c>
    </row>
    <row r="26" spans="1:55">
      <c r="A26" s="6">
        <f>'q-ValProd_crop'!A26</f>
        <v>1</v>
      </c>
      <c r="B26" s="6" t="str">
        <f>'q-ValProd_crop'!B26</f>
        <v>Mauritania</v>
      </c>
      <c r="C26" s="6">
        <f>'q-ValProd_crop'!C26</f>
        <v>136</v>
      </c>
      <c r="D26" s="6" t="str">
        <f>'q-ValProd_crop'!D26</f>
        <v>Mauritania</v>
      </c>
      <c r="E26" s="6"/>
      <c r="F26" s="53" t="s">
        <v>232</v>
      </c>
      <c r="G26">
        <f>IF('q-AreaHarv'!G26=0,0,ValProdCrop!G26/'q-AreaHarv'!G26*1000)</f>
        <v>105.087878482374</v>
      </c>
      <c r="H26">
        <f>IF('q-AreaHarv'!H26=0,0,ValProdCrop!H26/'q-AreaHarv'!H26*1000)</f>
        <v>105.001429941288</v>
      </c>
      <c r="I26">
        <f>IF('q-AreaHarv'!I26=0,0,ValProdCrop!I26/'q-AreaHarv'!I26*1000)</f>
        <v>109.819182763039</v>
      </c>
      <c r="J26">
        <f>IF('q-AreaHarv'!J26=0,0,ValProdCrop!J26/'q-AreaHarv'!J26*1000)</f>
        <v>113.831648982295</v>
      </c>
      <c r="K26">
        <f>IF('q-AreaHarv'!K26=0,0,ValProdCrop!K26/'q-AreaHarv'!K26*1000)</f>
        <v>103.456074070132</v>
      </c>
      <c r="L26">
        <f>IF('q-AreaHarv'!L26=0,0,ValProdCrop!L26/'q-AreaHarv'!L26*1000)</f>
        <v>106.501357019492</v>
      </c>
      <c r="M26">
        <f>IF('q-AreaHarv'!M26=0,0,ValProdCrop!M26/'q-AreaHarv'!M26*1000)</f>
        <v>107.460951244512</v>
      </c>
      <c r="N26">
        <f>IF('q-AreaHarv'!N26=0,0,ValProdCrop!N26/'q-AreaHarv'!N26*1000)</f>
        <v>107.477873761196</v>
      </c>
      <c r="O26">
        <f>IF('q-AreaHarv'!O26=0,0,ValProdCrop!O26/'q-AreaHarv'!O26*1000)</f>
        <v>103.229299023609</v>
      </c>
      <c r="P26">
        <f>IF('q-AreaHarv'!P26=0,0,ValProdCrop!P26/'q-AreaHarv'!P26*1000)</f>
        <v>105.549998794919</v>
      </c>
      <c r="Q26">
        <f>IF('q-AreaHarv'!Q26=0,0,ValProdCrop!Q26/'q-AreaHarv'!Q26*1000)</f>
        <v>79.1221739450622</v>
      </c>
      <c r="R26">
        <f>IF('q-AreaHarv'!R26=0,0,ValProdCrop!R26/'q-AreaHarv'!R26*1000)</f>
        <v>85.1129041192002</v>
      </c>
      <c r="S26">
        <f>IF('q-AreaHarv'!S26=0,0,ValProdCrop!S26/'q-AreaHarv'!S26*1000)</f>
        <v>102.907902455376</v>
      </c>
      <c r="T26">
        <f>IF('q-AreaHarv'!T26=0,0,ValProdCrop!T26/'q-AreaHarv'!T26*1000)</f>
        <v>102.835010198703</v>
      </c>
      <c r="U26">
        <f>IF('q-AreaHarv'!U26=0,0,ValProdCrop!U26/'q-AreaHarv'!U26*1000)</f>
        <v>138.638701285979</v>
      </c>
      <c r="V26">
        <f>IF('q-AreaHarv'!V26=0,0,ValProdCrop!V26/'q-AreaHarv'!V26*1000)</f>
        <v>173.346546770246</v>
      </c>
      <c r="W26">
        <f>IF('q-AreaHarv'!W26=0,0,ValProdCrop!W26/'q-AreaHarv'!W26*1000)</f>
        <v>170.134126152911</v>
      </c>
      <c r="X26">
        <f>IF('q-AreaHarv'!X26=0,0,ValProdCrop!X26/'q-AreaHarv'!X26*1000)</f>
        <v>142.988230600439</v>
      </c>
      <c r="Y26">
        <f>IF('q-AreaHarv'!Y26=0,0,ValProdCrop!Y26/'q-AreaHarv'!Y26*1000)</f>
        <v>146.855227003454</v>
      </c>
      <c r="Z26">
        <f>IF('q-AreaHarv'!Z26=0,0,ValProdCrop!Z26/'q-AreaHarv'!Z26*1000)</f>
        <v>159.467837638228</v>
      </c>
      <c r="AA26">
        <f>IF('q-AreaHarv'!AA26=0,0,ValProdCrop!AA26/'q-AreaHarv'!AA26*1000)</f>
        <v>155.491980399915</v>
      </c>
      <c r="AB26">
        <f>IF('q-AreaHarv'!AB26=0,0,ValProdCrop!AB26/'q-AreaHarv'!AB26*1000)</f>
        <v>146.677940456588</v>
      </c>
      <c r="AC26">
        <f>IF('q-AreaHarv'!AC26=0,0,ValProdCrop!AC26/'q-AreaHarv'!AC26*1000)</f>
        <v>146.862047757842</v>
      </c>
      <c r="AD26">
        <f>IF('q-AreaHarv'!AD26=0,0,ValProdCrop!AD26/'q-AreaHarv'!AD26*1000)</f>
        <v>148.953935095887</v>
      </c>
      <c r="AE26">
        <f>IF('q-AreaHarv'!AE26=0,0,ValProdCrop!AE26/'q-AreaHarv'!AE26*1000)</f>
        <v>161.279173624325</v>
      </c>
      <c r="AF26">
        <f>IF('q-AreaHarv'!AF26=0,0,ValProdCrop!AF26/'q-AreaHarv'!AF26*1000)</f>
        <v>169.616519174041</v>
      </c>
      <c r="AG26">
        <f>IF('q-AreaHarv'!AG26=0,0,ValProdCrop!AG26/'q-AreaHarv'!AG26*1000)</f>
        <v>222.753401430875</v>
      </c>
      <c r="AH26">
        <f>IF('q-AreaHarv'!AH26=0,0,ValProdCrop!AH26/'q-AreaHarv'!AH26*1000)</f>
        <v>196.862819146784</v>
      </c>
      <c r="AI26">
        <f>IF('q-AreaHarv'!AI26=0,0,ValProdCrop!AI26/'q-AreaHarv'!AI26*1000)</f>
        <v>211.455416884165</v>
      </c>
      <c r="AJ26">
        <f>IF('q-AreaHarv'!AJ26=0,0,ValProdCrop!AJ26/'q-AreaHarv'!AJ26*1000)</f>
        <v>222.36350385337</v>
      </c>
      <c r="AK26">
        <f>IF('q-AreaHarv'!AK26=0,0,ValProdCrop!AK26/'q-AreaHarv'!AK26*1000)</f>
        <v>178.201927907561</v>
      </c>
      <c r="AL26">
        <f>IF('q-AreaHarv'!AL26=0,0,ValProdCrop!AL26/'q-AreaHarv'!AL26*1000)</f>
        <v>204.918755455243</v>
      </c>
      <c r="AM26">
        <f>IF('q-AreaHarv'!AM26=0,0,ValProdCrop!AM26/'q-AreaHarv'!AM26*1000)</f>
        <v>197.653543621216</v>
      </c>
      <c r="AN26">
        <f>IF('q-AreaHarv'!AN26=0,0,ValProdCrop!AN26/'q-AreaHarv'!AN26*1000)</f>
        <v>158.733599084766</v>
      </c>
      <c r="AO26">
        <f>IF('q-AreaHarv'!AO26=0,0,ValProdCrop!AO26/'q-AreaHarv'!AO26*1000)</f>
        <v>173.039696364916</v>
      </c>
      <c r="AP26">
        <f>IF('q-AreaHarv'!AP26=0,0,ValProdCrop!AP26/'q-AreaHarv'!AP26*1000)</f>
        <v>182.06672091131</v>
      </c>
      <c r="AQ26">
        <f>IF('q-AreaHarv'!AQ26=0,0,ValProdCrop!AQ26/'q-AreaHarv'!AQ26*1000)</f>
        <v>207.291312315509</v>
      </c>
      <c r="AR26">
        <f>IF('q-AreaHarv'!AR26=0,0,ValProdCrop!AR26/'q-AreaHarv'!AR26*1000)</f>
        <v>196.479903695478</v>
      </c>
      <c r="AS26">
        <f>IF('q-AreaHarv'!AS26=0,0,ValProdCrop!AS26/'q-AreaHarv'!AS26*1000)</f>
        <v>210.346186672565</v>
      </c>
      <c r="AT26">
        <f>IF('q-AreaHarv'!AT26=0,0,ValProdCrop!AT26/'q-AreaHarv'!AT26*1000)</f>
        <v>214.245873219266</v>
      </c>
      <c r="AU26">
        <f>IF('q-AreaHarv'!AU26=0,0,ValProdCrop!AU26/'q-AreaHarv'!AU26*1000)</f>
        <v>179.174108285722</v>
      </c>
      <c r="AV26">
        <f>IF('q-AreaHarv'!AV26=0,0,ValProdCrop!AV26/'q-AreaHarv'!AV26*1000)</f>
        <v>264.665177538564</v>
      </c>
      <c r="AW26">
        <f>IF('q-AreaHarv'!AW26=0,0,ValProdCrop!AW26/'q-AreaHarv'!AW26*1000)</f>
        <v>206.118739844158</v>
      </c>
      <c r="AX26">
        <f>IF('q-AreaHarv'!AX26=0,0,ValProdCrop!AX26/'q-AreaHarv'!AX26*1000)</f>
        <v>208.006351965995</v>
      </c>
      <c r="AY26">
        <f>IF('q-AreaHarv'!AY26=0,0,ValProdCrop!AY26/'q-AreaHarv'!AY26*1000)</f>
        <v>211.750624635318</v>
      </c>
      <c r="AZ26">
        <f>IF('q-AreaHarv'!AZ26=0,0,ValProdCrop!AZ26/'q-AreaHarv'!AZ26*1000)</f>
        <v>181.307997080596</v>
      </c>
      <c r="BA26">
        <f>IF('q-AreaHarv'!BA26=0,0,ValProdCrop!BA26/'q-AreaHarv'!BA26*1000)</f>
        <v>187.814445297177</v>
      </c>
      <c r="BB26">
        <f>IF('q-AreaHarv'!BB26=0,0,ValProdCrop!BB26/'q-AreaHarv'!BB26*1000)</f>
        <v>194.696275946276</v>
      </c>
      <c r="BC26">
        <f>IF('q-AreaHarv'!BC26=0,0,ValProdCrop!BC26/'q-AreaHarv'!BC26*1000)</f>
        <v>243.103956601215</v>
      </c>
    </row>
    <row r="27" spans="1:55">
      <c r="A27" s="6">
        <f>'q-ValProd_crop'!A27</f>
        <v>3</v>
      </c>
      <c r="B27" s="6" t="str">
        <f>'q-ValProd_crop'!B27</f>
        <v>Mauritius</v>
      </c>
      <c r="C27" s="6">
        <f>'q-ValProd_crop'!C27</f>
        <v>137</v>
      </c>
      <c r="D27" s="6" t="str">
        <f>'q-ValProd_crop'!D27</f>
        <v>Mauritius</v>
      </c>
      <c r="E27" s="6"/>
      <c r="F27" s="53" t="s">
        <v>232</v>
      </c>
      <c r="G27">
        <f>IF('q-AreaHarv'!G27=0,0,ValProdCrop!G27/'q-AreaHarv'!G27*1000)</f>
        <v>1898.32274766622</v>
      </c>
      <c r="H27">
        <f>IF('q-AreaHarv'!H27=0,0,ValProdCrop!H27/'q-AreaHarv'!H27*1000)</f>
        <v>1735.23891411255</v>
      </c>
      <c r="I27">
        <f>IF('q-AreaHarv'!I27=0,0,ValProdCrop!I27/'q-AreaHarv'!I27*1000)</f>
        <v>2197.97238999137</v>
      </c>
      <c r="J27">
        <f>IF('q-AreaHarv'!J27=0,0,ValProdCrop!J27/'q-AreaHarv'!J27*1000)</f>
        <v>1669.79287949838</v>
      </c>
      <c r="K27">
        <f>IF('q-AreaHarv'!K27=0,0,ValProdCrop!K27/'q-AreaHarv'!K27*1000)</f>
        <v>2257.74487834408</v>
      </c>
      <c r="L27">
        <f>IF('q-AreaHarv'!L27=0,0,ValProdCrop!L27/'q-AreaHarv'!L27*1000)</f>
        <v>1874.89744382052</v>
      </c>
      <c r="M27">
        <f>IF('q-AreaHarv'!M27=0,0,ValProdCrop!M27/'q-AreaHarv'!M27*1000)</f>
        <v>2276.58837911226</v>
      </c>
      <c r="N27">
        <f>IF('q-AreaHarv'!N27=0,0,ValProdCrop!N27/'q-AreaHarv'!N27*1000)</f>
        <v>2076.41207029955</v>
      </c>
      <c r="O27">
        <f>IF('q-AreaHarv'!O27=0,0,ValProdCrop!O27/'q-AreaHarv'!O27*1000)</f>
        <v>2336.24051462664</v>
      </c>
      <c r="P27">
        <f>IF('q-AreaHarv'!P27=0,0,ValProdCrop!P27/'q-AreaHarv'!P27*1000)</f>
        <v>2032.22005659983</v>
      </c>
      <c r="Q27">
        <f>IF('q-AreaHarv'!Q27=0,0,ValProdCrop!Q27/'q-AreaHarv'!Q27*1000)</f>
        <v>2117.33511928942</v>
      </c>
      <c r="R27">
        <f>IF('q-AreaHarv'!R27=0,0,ValProdCrop!R27/'q-AreaHarv'!R27*1000)</f>
        <v>2493.57003537307</v>
      </c>
      <c r="S27">
        <f>IF('q-AreaHarv'!S27=0,0,ValProdCrop!S27/'q-AreaHarv'!S27*1000)</f>
        <v>2456.34454841647</v>
      </c>
      <c r="T27">
        <f>IF('q-AreaHarv'!T27=0,0,ValProdCrop!T27/'q-AreaHarv'!T27*1000)</f>
        <v>2372.15868516749</v>
      </c>
      <c r="U27">
        <f>IF('q-AreaHarv'!U27=0,0,ValProdCrop!U27/'q-AreaHarv'!U27*1000)</f>
        <v>1712.02871363355</v>
      </c>
      <c r="V27">
        <f>IF('q-AreaHarv'!V27=0,0,ValProdCrop!V27/'q-AreaHarv'!V27*1000)</f>
        <v>2473.60902174266</v>
      </c>
      <c r="W27">
        <f>IF('q-AreaHarv'!W27=0,0,ValProdCrop!W27/'q-AreaHarv'!W27*1000)</f>
        <v>2318.12428942231</v>
      </c>
      <c r="X27">
        <f>IF('q-AreaHarv'!X27=0,0,ValProdCrop!X27/'q-AreaHarv'!X27*1000)</f>
        <v>2427.73955614985</v>
      </c>
      <c r="Y27">
        <f>IF('q-AreaHarv'!Y27=0,0,ValProdCrop!Y27/'q-AreaHarv'!Y27*1000)</f>
        <v>2506.47865430522</v>
      </c>
      <c r="Z27">
        <f>IF('q-AreaHarv'!Z27=0,0,ValProdCrop!Z27/'q-AreaHarv'!Z27*1000)</f>
        <v>1869.64054186972</v>
      </c>
      <c r="AA27">
        <f>IF('q-AreaHarv'!AA27=0,0,ValProdCrop!AA27/'q-AreaHarv'!AA27*1000)</f>
        <v>2182.18150792582</v>
      </c>
      <c r="AB27">
        <f>IF('q-AreaHarv'!AB27=0,0,ValProdCrop!AB27/'q-AreaHarv'!AB27*1000)</f>
        <v>2624.49966182129</v>
      </c>
      <c r="AC27">
        <f>IF('q-AreaHarv'!AC27=0,0,ValProdCrop!AC27/'q-AreaHarv'!AC27*1000)</f>
        <v>2190.66871241223</v>
      </c>
      <c r="AD27">
        <f>IF('q-AreaHarv'!AD27=0,0,ValProdCrop!AD27/'q-AreaHarv'!AD27*1000)</f>
        <v>2132.40115073259</v>
      </c>
      <c r="AE27">
        <f>IF('q-AreaHarv'!AE27=0,0,ValProdCrop!AE27/'q-AreaHarv'!AE27*1000)</f>
        <v>2352.65808367855</v>
      </c>
      <c r="AF27">
        <f>IF('q-AreaHarv'!AF27=0,0,ValProdCrop!AF27/'q-AreaHarv'!AF27*1000)</f>
        <v>2505.11698348534</v>
      </c>
      <c r="AG27">
        <f>IF('q-AreaHarv'!AG27=0,0,ValProdCrop!AG27/'q-AreaHarv'!AG27*1000)</f>
        <v>2584.60597964521</v>
      </c>
      <c r="AH27">
        <f>IF('q-AreaHarv'!AH27=0,0,ValProdCrop!AH27/'q-AreaHarv'!AH27*1000)</f>
        <v>2346.34904668282</v>
      </c>
      <c r="AI27">
        <f>IF('q-AreaHarv'!AI27=0,0,ValProdCrop!AI27/'q-AreaHarv'!AI27*1000)</f>
        <v>2323.84039957385</v>
      </c>
      <c r="AJ27">
        <f>IF('q-AreaHarv'!AJ27=0,0,ValProdCrop!AJ27/'q-AreaHarv'!AJ27*1000)</f>
        <v>2393.9140113137</v>
      </c>
      <c r="AK27">
        <f>IF('q-AreaHarv'!AK27=0,0,ValProdCrop!AK27/'q-AreaHarv'!AK27*1000)</f>
        <v>2431.11280646392</v>
      </c>
      <c r="AL27">
        <f>IF('q-AreaHarv'!AL27=0,0,ValProdCrop!AL27/'q-AreaHarv'!AL27*1000)</f>
        <v>2520.01898301946</v>
      </c>
      <c r="AM27">
        <f>IF('q-AreaHarv'!AM27=0,0,ValProdCrop!AM27/'q-AreaHarv'!AM27*1000)</f>
        <v>2438.65914200075</v>
      </c>
      <c r="AN27">
        <f>IF('q-AreaHarv'!AN27=0,0,ValProdCrop!AN27/'q-AreaHarv'!AN27*1000)</f>
        <v>2217.27680680208</v>
      </c>
      <c r="AO27">
        <f>IF('q-AreaHarv'!AO27=0,0,ValProdCrop!AO27/'q-AreaHarv'!AO27*1000)</f>
        <v>2441.18387456396</v>
      </c>
      <c r="AP27">
        <f>IF('q-AreaHarv'!AP27=0,0,ValProdCrop!AP27/'q-AreaHarv'!AP27*1000)</f>
        <v>2475.98797565804</v>
      </c>
      <c r="AQ27">
        <f>IF('q-AreaHarv'!AQ27=0,0,ValProdCrop!AQ27/'q-AreaHarv'!AQ27*1000)</f>
        <v>2678.12409323919</v>
      </c>
      <c r="AR27">
        <f>IF('q-AreaHarv'!AR27=0,0,ValProdCrop!AR27/'q-AreaHarv'!AR27*1000)</f>
        <v>2602.24406263386</v>
      </c>
      <c r="AS27">
        <f>IF('q-AreaHarv'!AS27=0,0,ValProdCrop!AS27/'q-AreaHarv'!AS27*1000)</f>
        <v>1894.6071755763</v>
      </c>
      <c r="AT27">
        <f>IF('q-AreaHarv'!AT27=0,0,ValProdCrop!AT27/'q-AreaHarv'!AT27*1000)</f>
        <v>2424.66737270082</v>
      </c>
      <c r="AU27">
        <f>IF('q-AreaHarv'!AU27=0,0,ValProdCrop!AU27/'q-AreaHarv'!AU27*1000)</f>
        <v>2707.0384518057</v>
      </c>
      <c r="AV27">
        <f>IF('q-AreaHarv'!AV27=0,0,ValProdCrop!AV27/'q-AreaHarv'!AV27*1000)</f>
        <v>2309.06500620218</v>
      </c>
      <c r="AW27">
        <f>IF('q-AreaHarv'!AW27=0,0,ValProdCrop!AW27/'q-AreaHarv'!AW27*1000)</f>
        <v>2484.11152746277</v>
      </c>
      <c r="AX27">
        <f>IF('q-AreaHarv'!AX27=0,0,ValProdCrop!AX27/'q-AreaHarv'!AX27*1000)</f>
        <v>2564.22075650827</v>
      </c>
      <c r="AY27">
        <f>IF('q-AreaHarv'!AY27=0,0,ValProdCrop!AY27/'q-AreaHarv'!AY27*1000)</f>
        <v>2460.98164068005</v>
      </c>
      <c r="AZ27">
        <f>IF('q-AreaHarv'!AZ27=0,0,ValProdCrop!AZ27/'q-AreaHarv'!AZ27*1000)</f>
        <v>2437.08548509712</v>
      </c>
      <c r="BA27">
        <f>IF('q-AreaHarv'!BA27=0,0,ValProdCrop!BA27/'q-AreaHarv'!BA27*1000)</f>
        <v>2255.75021496131</v>
      </c>
      <c r="BB27">
        <f>IF('q-AreaHarv'!BB27=0,0,ValProdCrop!BB27/'q-AreaHarv'!BB27*1000)</f>
        <v>2488.72817673315</v>
      </c>
      <c r="BC27">
        <f>IF('q-AreaHarv'!BC27=0,0,ValProdCrop!BC27/'q-AreaHarv'!BC27*1000)</f>
        <v>2636.79802044967</v>
      </c>
    </row>
    <row r="28" spans="1:55">
      <c r="A28" s="6">
        <f>'q-ValProd_crop'!A28</f>
        <v>3</v>
      </c>
      <c r="B28" s="6" t="str">
        <f>'q-ValProd_crop'!B28</f>
        <v>Mozambique</v>
      </c>
      <c r="C28" s="6">
        <f>'q-ValProd_crop'!C28</f>
        <v>144</v>
      </c>
      <c r="D28" s="6" t="str">
        <f>'q-ValProd_crop'!D28</f>
        <v>Mozambique</v>
      </c>
      <c r="E28" s="6"/>
      <c r="F28" s="53" t="s">
        <v>232</v>
      </c>
      <c r="G28">
        <f>IF('q-AreaHarv'!G28=0,0,ValProdCrop!G28/'q-AreaHarv'!G28*1000)</f>
        <v>315.056021013541</v>
      </c>
      <c r="H28">
        <f>IF('q-AreaHarv'!H28=0,0,ValProdCrop!H28/'q-AreaHarv'!H28*1000)</f>
        <v>331.570611077049</v>
      </c>
      <c r="I28">
        <f>IF('q-AreaHarv'!I28=0,0,ValProdCrop!I28/'q-AreaHarv'!I28*1000)</f>
        <v>330.447120549784</v>
      </c>
      <c r="J28">
        <f>IF('q-AreaHarv'!J28=0,0,ValProdCrop!J28/'q-AreaHarv'!J28*1000)</f>
        <v>342.112265517426</v>
      </c>
      <c r="K28">
        <f>IF('q-AreaHarv'!K28=0,0,ValProdCrop!K28/'q-AreaHarv'!K28*1000)</f>
        <v>318.628704177134</v>
      </c>
      <c r="L28">
        <f>IF('q-AreaHarv'!L28=0,0,ValProdCrop!L28/'q-AreaHarv'!L28*1000)</f>
        <v>321.474567401319</v>
      </c>
      <c r="M28">
        <f>IF('q-AreaHarv'!M28=0,0,ValProdCrop!M28/'q-AreaHarv'!M28*1000)</f>
        <v>319.351274305964</v>
      </c>
      <c r="N28">
        <f>IF('q-AreaHarv'!N28=0,0,ValProdCrop!N28/'q-AreaHarv'!N28*1000)</f>
        <v>341.405569528154</v>
      </c>
      <c r="O28">
        <f>IF('q-AreaHarv'!O28=0,0,ValProdCrop!O28/'q-AreaHarv'!O28*1000)</f>
        <v>339.817977176146</v>
      </c>
      <c r="P28">
        <f>IF('q-AreaHarv'!P28=0,0,ValProdCrop!P28/'q-AreaHarv'!P28*1000)</f>
        <v>365.957912587178</v>
      </c>
      <c r="Q28">
        <f>IF('q-AreaHarv'!Q28=0,0,ValProdCrop!Q28/'q-AreaHarv'!Q28*1000)</f>
        <v>364.745199853948</v>
      </c>
      <c r="R28">
        <f>IF('q-AreaHarv'!R28=0,0,ValProdCrop!R28/'q-AreaHarv'!R28*1000)</f>
        <v>370.050847650967</v>
      </c>
      <c r="S28">
        <f>IF('q-AreaHarv'!S28=0,0,ValProdCrop!S28/'q-AreaHarv'!S28*1000)</f>
        <v>353.194429229829</v>
      </c>
      <c r="T28">
        <f>IF('q-AreaHarv'!T28=0,0,ValProdCrop!T28/'q-AreaHarv'!T28*1000)</f>
        <v>345.709066325283</v>
      </c>
      <c r="U28">
        <f>IF('q-AreaHarv'!U28=0,0,ValProdCrop!U28/'q-AreaHarv'!U28*1000)</f>
        <v>335.391127078591</v>
      </c>
      <c r="V28">
        <f>IF('q-AreaHarv'!V28=0,0,ValProdCrop!V28/'q-AreaHarv'!V28*1000)</f>
        <v>332.245720231375</v>
      </c>
      <c r="W28">
        <f>IF('q-AreaHarv'!W28=0,0,ValProdCrop!W28/'q-AreaHarv'!W28*1000)</f>
        <v>336.356982937288</v>
      </c>
      <c r="X28">
        <f>IF('q-AreaHarv'!X28=0,0,ValProdCrop!X28/'q-AreaHarv'!X28*1000)</f>
        <v>329.128104073078</v>
      </c>
      <c r="Y28">
        <f>IF('q-AreaHarv'!Y28=0,0,ValProdCrop!Y28/'q-AreaHarv'!Y28*1000)</f>
        <v>318.294401176858</v>
      </c>
      <c r="Z28">
        <f>IF('q-AreaHarv'!Z28=0,0,ValProdCrop!Z28/'q-AreaHarv'!Z28*1000)</f>
        <v>313.847174849135</v>
      </c>
      <c r="AA28">
        <f>IF('q-AreaHarv'!AA28=0,0,ValProdCrop!AA28/'q-AreaHarv'!AA28*1000)</f>
        <v>307.104400784091</v>
      </c>
      <c r="AB28">
        <f>IF('q-AreaHarv'!AB28=0,0,ValProdCrop!AB28/'q-AreaHarv'!AB28*1000)</f>
        <v>284.113877356171</v>
      </c>
      <c r="AC28">
        <f>IF('q-AreaHarv'!AC28=0,0,ValProdCrop!AC28/'q-AreaHarv'!AC28*1000)</f>
        <v>272.300212610952</v>
      </c>
      <c r="AD28">
        <f>IF('q-AreaHarv'!AD28=0,0,ValProdCrop!AD28/'q-AreaHarv'!AD28*1000)</f>
        <v>263.095284156014</v>
      </c>
      <c r="AE28">
        <f>IF('q-AreaHarv'!AE28=0,0,ValProdCrop!AE28/'q-AreaHarv'!AE28*1000)</f>
        <v>256.992667928098</v>
      </c>
      <c r="AF28">
        <f>IF('q-AreaHarv'!AF28=0,0,ValProdCrop!AF28/'q-AreaHarv'!AF28*1000)</f>
        <v>253.320111401806</v>
      </c>
      <c r="AG28">
        <f>IF('q-AreaHarv'!AG28=0,0,ValProdCrop!AG28/'q-AreaHarv'!AG28*1000)</f>
        <v>253.054915678412</v>
      </c>
      <c r="AH28">
        <f>IF('q-AreaHarv'!AH28=0,0,ValProdCrop!AH28/'q-AreaHarv'!AH28*1000)</f>
        <v>248.68623770974</v>
      </c>
      <c r="AI28">
        <f>IF('q-AreaHarv'!AI28=0,0,ValProdCrop!AI28/'q-AreaHarv'!AI28*1000)</f>
        <v>250.446333687566</v>
      </c>
      <c r="AJ28">
        <f>IF('q-AreaHarv'!AJ28=0,0,ValProdCrop!AJ28/'q-AreaHarv'!AJ28*1000)</f>
        <v>282.436357035258</v>
      </c>
      <c r="AK28">
        <f>IF('q-AreaHarv'!AK28=0,0,ValProdCrop!AK28/'q-AreaHarv'!AK28*1000)</f>
        <v>238.307699345906</v>
      </c>
      <c r="AL28">
        <f>IF('q-AreaHarv'!AL28=0,0,ValProdCrop!AL28/'q-AreaHarv'!AL28*1000)</f>
        <v>218.872879358208</v>
      </c>
      <c r="AM28">
        <f>IF('q-AreaHarv'!AM28=0,0,ValProdCrop!AM28/'q-AreaHarv'!AM28*1000)</f>
        <v>274.204187469436</v>
      </c>
      <c r="AN28">
        <f>IF('q-AreaHarv'!AN28=0,0,ValProdCrop!AN28/'q-AreaHarv'!AN28*1000)</f>
        <v>243.757634042273</v>
      </c>
      <c r="AO28">
        <f>IF('q-AreaHarv'!AO28=0,0,ValProdCrop!AO28/'q-AreaHarv'!AO28*1000)</f>
        <v>272.02288809058</v>
      </c>
      <c r="AP28">
        <f>IF('q-AreaHarv'!AP28=0,0,ValProdCrop!AP28/'q-AreaHarv'!AP28*1000)</f>
        <v>309.06403786711</v>
      </c>
      <c r="AQ28">
        <f>IF('q-AreaHarv'!AQ28=0,0,ValProdCrop!AQ28/'q-AreaHarv'!AQ28*1000)</f>
        <v>307.17763217335</v>
      </c>
      <c r="AR28">
        <f>IF('q-AreaHarv'!AR28=0,0,ValProdCrop!AR28/'q-AreaHarv'!AR28*1000)</f>
        <v>311.743148165961</v>
      </c>
      <c r="AS28">
        <f>IF('q-AreaHarv'!AS28=0,0,ValProdCrop!AS28/'q-AreaHarv'!AS28*1000)</f>
        <v>345.215062383538</v>
      </c>
      <c r="AT28">
        <f>IF('q-AreaHarv'!AT28=0,0,ValProdCrop!AT28/'q-AreaHarv'!AT28*1000)</f>
        <v>328.502399362733</v>
      </c>
      <c r="AU28">
        <f>IF('q-AreaHarv'!AU28=0,0,ValProdCrop!AU28/'q-AreaHarv'!AU28*1000)</f>
        <v>367.726387365397</v>
      </c>
      <c r="AV28">
        <f>IF('q-AreaHarv'!AV28=0,0,ValProdCrop!AV28/'q-AreaHarv'!AV28*1000)</f>
        <v>344.284222699616</v>
      </c>
      <c r="AW28">
        <f>IF('q-AreaHarv'!AW28=0,0,ValProdCrop!AW28/'q-AreaHarv'!AW28*1000)</f>
        <v>344.112057146556</v>
      </c>
      <c r="AX28">
        <f>IF('q-AreaHarv'!AX28=0,0,ValProdCrop!AX28/'q-AreaHarv'!AX28*1000)</f>
        <v>356.177643130318</v>
      </c>
      <c r="AY28">
        <f>IF('q-AreaHarv'!AY28=0,0,ValProdCrop!AY28/'q-AreaHarv'!AY28*1000)</f>
        <v>371.386769525783</v>
      </c>
      <c r="AZ28">
        <f>IF('q-AreaHarv'!AZ28=0,0,ValProdCrop!AZ28/'q-AreaHarv'!AZ28*1000)</f>
        <v>352.461851017975</v>
      </c>
      <c r="BA28">
        <f>IF('q-AreaHarv'!BA28=0,0,ValProdCrop!BA28/'q-AreaHarv'!BA28*1000)</f>
        <v>343.914592295686</v>
      </c>
      <c r="BB28">
        <f>IF('q-AreaHarv'!BB28=0,0,ValProdCrop!BB28/'q-AreaHarv'!BB28*1000)</f>
        <v>360.664608285433</v>
      </c>
      <c r="BC28">
        <f>IF('q-AreaHarv'!BC28=0,0,ValProdCrop!BC28/'q-AreaHarv'!BC28*1000)</f>
        <v>345.094229624468</v>
      </c>
    </row>
    <row r="29" spans="1:55">
      <c r="A29" s="6">
        <f>'q-ValProd_crop'!A29</f>
        <v>3</v>
      </c>
      <c r="B29" s="6" t="str">
        <f>'q-ValProd_crop'!B29</f>
        <v>Namibia</v>
      </c>
      <c r="C29" s="6">
        <f>'q-ValProd_crop'!C29</f>
        <v>147</v>
      </c>
      <c r="D29" s="6" t="str">
        <f>'q-ValProd_crop'!D29</f>
        <v>Namibia</v>
      </c>
      <c r="E29" s="6"/>
      <c r="F29" s="53" t="s">
        <v>232</v>
      </c>
      <c r="G29">
        <f>IF('q-AreaHarv'!G29=0,0,ValProdCrop!G29/'q-AreaHarv'!G29*1000)</f>
        <v>313.739688359303</v>
      </c>
      <c r="H29">
        <f>IF('q-AreaHarv'!H29=0,0,ValProdCrop!H29/'q-AreaHarv'!H29*1000)</f>
        <v>322.161204605846</v>
      </c>
      <c r="I29">
        <f>IF('q-AreaHarv'!I29=0,0,ValProdCrop!I29/'q-AreaHarv'!I29*1000)</f>
        <v>325.241257193448</v>
      </c>
      <c r="J29">
        <f>IF('q-AreaHarv'!J29=0,0,ValProdCrop!J29/'q-AreaHarv'!J29*1000)</f>
        <v>310.251899240304</v>
      </c>
      <c r="K29">
        <f>IF('q-AreaHarv'!K29=0,0,ValProdCrop!K29/'q-AreaHarv'!K29*1000)</f>
        <v>284.691181720814</v>
      </c>
      <c r="L29">
        <f>IF('q-AreaHarv'!L29=0,0,ValProdCrop!L29/'q-AreaHarv'!L29*1000)</f>
        <v>268.142762723067</v>
      </c>
      <c r="M29">
        <f>IF('q-AreaHarv'!M29=0,0,ValProdCrop!M29/'q-AreaHarv'!M29*1000)</f>
        <v>254.497843499692</v>
      </c>
      <c r="N29">
        <f>IF('q-AreaHarv'!N29=0,0,ValProdCrop!N29/'q-AreaHarv'!N29*1000)</f>
        <v>247.466036621382</v>
      </c>
      <c r="O29">
        <f>IF('q-AreaHarv'!O29=0,0,ValProdCrop!O29/'q-AreaHarv'!O29*1000)</f>
        <v>241.843448667045</v>
      </c>
      <c r="P29">
        <f>IF('q-AreaHarv'!P29=0,0,ValProdCrop!P29/'q-AreaHarv'!P29*1000)</f>
        <v>244.155328798186</v>
      </c>
      <c r="Q29">
        <f>IF('q-AreaHarv'!Q29=0,0,ValProdCrop!Q29/'q-AreaHarv'!Q29*1000)</f>
        <v>233.514666666667</v>
      </c>
      <c r="R29">
        <f>IF('q-AreaHarv'!R29=0,0,ValProdCrop!R29/'q-AreaHarv'!R29*1000)</f>
        <v>233.99894625922</v>
      </c>
      <c r="S29">
        <f>IF('q-AreaHarv'!S29=0,0,ValProdCrop!S29/'q-AreaHarv'!S29*1000)</f>
        <v>232.696629213483</v>
      </c>
      <c r="T29">
        <f>IF('q-AreaHarv'!T29=0,0,ValProdCrop!T29/'q-AreaHarv'!T29*1000)</f>
        <v>232.153303076147</v>
      </c>
      <c r="U29">
        <f>IF('q-AreaHarv'!U29=0,0,ValProdCrop!U29/'q-AreaHarv'!U29*1000)</f>
        <v>228.768783325255</v>
      </c>
      <c r="V29">
        <f>IF('q-AreaHarv'!V29=0,0,ValProdCrop!V29/'q-AreaHarv'!V29*1000)</f>
        <v>228.532948532949</v>
      </c>
      <c r="W29">
        <f>IF('q-AreaHarv'!W29=0,0,ValProdCrop!W29/'q-AreaHarv'!W29*1000)</f>
        <v>225.270708005553</v>
      </c>
      <c r="X29">
        <f>IF('q-AreaHarv'!X29=0,0,ValProdCrop!X29/'q-AreaHarv'!X29*1000)</f>
        <v>226.858590511285</v>
      </c>
      <c r="Y29">
        <f>IF('q-AreaHarv'!Y29=0,0,ValProdCrop!Y29/'q-AreaHarv'!Y29*1000)</f>
        <v>225.400179856115</v>
      </c>
      <c r="Z29">
        <f>IF('q-AreaHarv'!Z29=0,0,ValProdCrop!Z29/'q-AreaHarv'!Z29*1000)</f>
        <v>223.446601941748</v>
      </c>
      <c r="AA29">
        <f>IF('q-AreaHarv'!AA29=0,0,ValProdCrop!AA29/'q-AreaHarv'!AA29*1000)</f>
        <v>228.398420359807</v>
      </c>
      <c r="AB29">
        <f>IF('q-AreaHarv'!AB29=0,0,ValProdCrop!AB29/'q-AreaHarv'!AB29*1000)</f>
        <v>226.162393162393</v>
      </c>
      <c r="AC29">
        <f>IF('q-AreaHarv'!AC29=0,0,ValProdCrop!AC29/'q-AreaHarv'!AC29*1000)</f>
        <v>225.655058043118</v>
      </c>
      <c r="AD29">
        <f>IF('q-AreaHarv'!AD29=0,0,ValProdCrop!AD29/'q-AreaHarv'!AD29*1000)</f>
        <v>231.219712525667</v>
      </c>
      <c r="AE29">
        <f>IF('q-AreaHarv'!AE29=0,0,ValProdCrop!AE29/'q-AreaHarv'!AE29*1000)</f>
        <v>232.988152698552</v>
      </c>
      <c r="AF29">
        <f>IF('q-AreaHarv'!AF29=0,0,ValProdCrop!AF29/'q-AreaHarv'!AF29*1000)</f>
        <v>239.608209748013</v>
      </c>
      <c r="AG29">
        <f>IF('q-AreaHarv'!AG29=0,0,ValProdCrop!AG29/'q-AreaHarv'!AG29*1000)</f>
        <v>242.68546637744</v>
      </c>
      <c r="AH29">
        <f>IF('q-AreaHarv'!AH29=0,0,ValProdCrop!AH29/'q-AreaHarv'!AH29*1000)</f>
        <v>239.048744916903</v>
      </c>
      <c r="AI29">
        <f>IF('q-AreaHarv'!AI29=0,0,ValProdCrop!AI29/'q-AreaHarv'!AI29*1000)</f>
        <v>241.870501900453</v>
      </c>
      <c r="AJ29">
        <f>IF('q-AreaHarv'!AJ29=0,0,ValProdCrop!AJ29/'q-AreaHarv'!AJ29*1000)</f>
        <v>249.55025637368</v>
      </c>
      <c r="AK29">
        <f>IF('q-AreaHarv'!AK29=0,0,ValProdCrop!AK29/'q-AreaHarv'!AK29*1000)</f>
        <v>263.909224011713</v>
      </c>
      <c r="AL29">
        <f>IF('q-AreaHarv'!AL29=0,0,ValProdCrop!AL29/'q-AreaHarv'!AL29*1000)</f>
        <v>205.708973540285</v>
      </c>
      <c r="AM29">
        <f>IF('q-AreaHarv'!AM29=0,0,ValProdCrop!AM29/'q-AreaHarv'!AM29*1000)</f>
        <v>227.616122623224</v>
      </c>
      <c r="AN29">
        <f>IF('q-AreaHarv'!AN29=0,0,ValProdCrop!AN29/'q-AreaHarv'!AN29*1000)</f>
        <v>171.203752977221</v>
      </c>
      <c r="AO29">
        <f>IF('q-AreaHarv'!AO29=0,0,ValProdCrop!AO29/'q-AreaHarv'!AO29*1000)</f>
        <v>167.980989457689</v>
      </c>
      <c r="AP29">
        <f>IF('q-AreaHarv'!AP29=0,0,ValProdCrop!AP29/'q-AreaHarv'!AP29*1000)</f>
        <v>185.163080779446</v>
      </c>
      <c r="AQ29">
        <f>IF('q-AreaHarv'!AQ29=0,0,ValProdCrop!AQ29/'q-AreaHarv'!AQ29*1000)</f>
        <v>225.13896234794</v>
      </c>
      <c r="AR29">
        <f>IF('q-AreaHarv'!AR29=0,0,ValProdCrop!AR29/'q-AreaHarv'!AR29*1000)</f>
        <v>218.885893198817</v>
      </c>
      <c r="AS29">
        <f>IF('q-AreaHarv'!AS29=0,0,ValProdCrop!AS29/'q-AreaHarv'!AS29*1000)</f>
        <v>211.684804149161</v>
      </c>
      <c r="AT29">
        <f>IF('q-AreaHarv'!AT29=0,0,ValProdCrop!AT29/'q-AreaHarv'!AT29*1000)</f>
        <v>230.594589427397</v>
      </c>
      <c r="AU29">
        <f>IF('q-AreaHarv'!AU29=0,0,ValProdCrop!AU29/'q-AreaHarv'!AU29*1000)</f>
        <v>276.054082689205</v>
      </c>
      <c r="AV29">
        <f>IF('q-AreaHarv'!AV29=0,0,ValProdCrop!AV29/'q-AreaHarv'!AV29*1000)</f>
        <v>310.558734727088</v>
      </c>
      <c r="AW29">
        <f>IF('q-AreaHarv'!AW29=0,0,ValProdCrop!AW29/'q-AreaHarv'!AW29*1000)</f>
        <v>272.574042188629</v>
      </c>
      <c r="AX29">
        <f>IF('q-AreaHarv'!AX29=0,0,ValProdCrop!AX29/'q-AreaHarv'!AX29*1000)</f>
        <v>287.526690246998</v>
      </c>
      <c r="AY29">
        <f>IF('q-AreaHarv'!AY29=0,0,ValProdCrop!AY29/'q-AreaHarv'!AY29*1000)</f>
        <v>312.885236278251</v>
      </c>
      <c r="AZ29">
        <f>IF('q-AreaHarv'!AZ29=0,0,ValProdCrop!AZ29/'q-AreaHarv'!AZ29*1000)</f>
        <v>316.77429456929</v>
      </c>
      <c r="BA29">
        <f>IF('q-AreaHarv'!BA29=0,0,ValProdCrop!BA29/'q-AreaHarv'!BA29*1000)</f>
        <v>374.731341938971</v>
      </c>
      <c r="BB29">
        <f>IF('q-AreaHarv'!BB29=0,0,ValProdCrop!BB29/'q-AreaHarv'!BB29*1000)</f>
        <v>398.857201337245</v>
      </c>
      <c r="BC29">
        <f>IF('q-AreaHarv'!BC29=0,0,ValProdCrop!BC29/'q-AreaHarv'!BC29*1000)</f>
        <v>299.289783435101</v>
      </c>
    </row>
    <row r="30" spans="1:55">
      <c r="A30" s="6">
        <f>'q-ValProd_crop'!A30</f>
        <v>1</v>
      </c>
      <c r="B30" s="6" t="str">
        <f>'q-ValProd_crop'!B30</f>
        <v>Niger</v>
      </c>
      <c r="C30" s="6">
        <f>'q-ValProd_crop'!C30</f>
        <v>158</v>
      </c>
      <c r="D30" s="6" t="str">
        <f>'q-ValProd_crop'!D30</f>
        <v>Niger</v>
      </c>
      <c r="E30" s="6"/>
      <c r="F30" s="53" t="s">
        <v>232</v>
      </c>
      <c r="G30">
        <f>IF('q-AreaHarv'!G30=0,0,ValProdCrop!G30/'q-AreaHarv'!G30*1000)</f>
        <v>111.820666822893</v>
      </c>
      <c r="H30">
        <f>IF('q-AreaHarv'!H30=0,0,ValProdCrop!H30/'q-AreaHarv'!H30*1000)</f>
        <v>123.643830443402</v>
      </c>
      <c r="I30">
        <f>IF('q-AreaHarv'!I30=0,0,ValProdCrop!I30/'q-AreaHarv'!I30*1000)</f>
        <v>126.322440625816</v>
      </c>
      <c r="J30">
        <f>IF('q-AreaHarv'!J30=0,0,ValProdCrop!J30/'q-AreaHarv'!J30*1000)</f>
        <v>129.794434194686</v>
      </c>
      <c r="K30">
        <f>IF('q-AreaHarv'!K30=0,0,ValProdCrop!K30/'q-AreaHarv'!K30*1000)</f>
        <v>126.861703714661</v>
      </c>
      <c r="L30">
        <f>IF('q-AreaHarv'!L30=0,0,ValProdCrop!L30/'q-AreaHarv'!L30*1000)</f>
        <v>128.700744665621</v>
      </c>
      <c r="M30">
        <f>IF('q-AreaHarv'!M30=0,0,ValProdCrop!M30/'q-AreaHarv'!M30*1000)</f>
        <v>134.667396434267</v>
      </c>
      <c r="N30">
        <f>IF('q-AreaHarv'!N30=0,0,ValProdCrop!N30/'q-AreaHarv'!N30*1000)</f>
        <v>101.621792043038</v>
      </c>
      <c r="O30">
        <f>IF('q-AreaHarv'!O30=0,0,ValProdCrop!O30/'q-AreaHarv'!O30*1000)</f>
        <v>105.708268854514</v>
      </c>
      <c r="P30">
        <f>IF('q-AreaHarv'!P30=0,0,ValProdCrop!P30/'q-AreaHarv'!P30*1000)</f>
        <v>90.0395729368193</v>
      </c>
      <c r="Q30">
        <f>IF('q-AreaHarv'!Q30=0,0,ValProdCrop!Q30/'q-AreaHarv'!Q30*1000)</f>
        <v>96.4058221516706</v>
      </c>
      <c r="R30">
        <f>IF('q-AreaHarv'!R30=0,0,ValProdCrop!R30/'q-AreaHarv'!R30*1000)</f>
        <v>99.7981734124769</v>
      </c>
      <c r="S30">
        <f>IF('q-AreaHarv'!S30=0,0,ValProdCrop!S30/'q-AreaHarv'!S30*1000)</f>
        <v>71.3000619627109</v>
      </c>
      <c r="T30">
        <f>IF('q-AreaHarv'!T30=0,0,ValProdCrop!T30/'q-AreaHarv'!T30*1000)</f>
        <v>90.1290364032971</v>
      </c>
      <c r="U30">
        <f>IF('q-AreaHarv'!U30=0,0,ValProdCrop!U30/'q-AreaHarv'!U30*1000)</f>
        <v>85.5040430352037</v>
      </c>
      <c r="V30">
        <f>IF('q-AreaHarv'!V30=0,0,ValProdCrop!V30/'q-AreaHarv'!V30*1000)</f>
        <v>98.8332079131408</v>
      </c>
      <c r="W30">
        <f>IF('q-AreaHarv'!W30=0,0,ValProdCrop!W30/'q-AreaHarv'!W30*1000)</f>
        <v>99.1755952082099</v>
      </c>
      <c r="X30">
        <f>IF('q-AreaHarv'!X30=0,0,ValProdCrop!X30/'q-AreaHarv'!X30*1000)</f>
        <v>100.47440711619</v>
      </c>
      <c r="Y30">
        <f>IF('q-AreaHarv'!Y30=0,0,ValProdCrop!Y30/'q-AreaHarv'!Y30*1000)</f>
        <v>107.165244894218</v>
      </c>
      <c r="Z30">
        <f>IF('q-AreaHarv'!Z30=0,0,ValProdCrop!Z30/'q-AreaHarv'!Z30*1000)</f>
        <v>102.659844876292</v>
      </c>
      <c r="AA30">
        <f>IF('q-AreaHarv'!AA30=0,0,ValProdCrop!AA30/'q-AreaHarv'!AA30*1000)</f>
        <v>93.4765643230359</v>
      </c>
      <c r="AB30">
        <f>IF('q-AreaHarv'!AB30=0,0,ValProdCrop!AB30/'q-AreaHarv'!AB30*1000)</f>
        <v>87.229832205552</v>
      </c>
      <c r="AC30">
        <f>IF('q-AreaHarv'!AC30=0,0,ValProdCrop!AC30/'q-AreaHarv'!AC30*1000)</f>
        <v>83.9293458188732</v>
      </c>
      <c r="AD30">
        <f>IF('q-AreaHarv'!AD30=0,0,ValProdCrop!AD30/'q-AreaHarv'!AD30*1000)</f>
        <v>59.3738406998617</v>
      </c>
      <c r="AE30">
        <f>IF('q-AreaHarv'!AE30=0,0,ValProdCrop!AE30/'q-AreaHarv'!AE30*1000)</f>
        <v>77.2873293920176</v>
      </c>
      <c r="AF30">
        <f>IF('q-AreaHarv'!AF30=0,0,ValProdCrop!AF30/'q-AreaHarv'!AF30*1000)</f>
        <v>87.100115673322</v>
      </c>
      <c r="AG30">
        <f>IF('q-AreaHarv'!AG30=0,0,ValProdCrop!AG30/'q-AreaHarv'!AG30*1000)</f>
        <v>67.5669761470806</v>
      </c>
      <c r="AH30">
        <f>IF('q-AreaHarv'!AH30=0,0,ValProdCrop!AH30/'q-AreaHarv'!AH30*1000)</f>
        <v>88.3777178386456</v>
      </c>
      <c r="AI30">
        <f>IF('q-AreaHarv'!AI30=0,0,ValProdCrop!AI30/'q-AreaHarv'!AI30*1000)</f>
        <v>74.4577475331764</v>
      </c>
      <c r="AJ30">
        <f>IF('q-AreaHarv'!AJ30=0,0,ValProdCrop!AJ30/'q-AreaHarv'!AJ30*1000)</f>
        <v>63.5897115106455</v>
      </c>
      <c r="AK30">
        <f>IF('q-AreaHarv'!AK30=0,0,ValProdCrop!AK30/'q-AreaHarv'!AK30*1000)</f>
        <v>73.5639971354604</v>
      </c>
      <c r="AL30">
        <f>IF('q-AreaHarv'!AL30=0,0,ValProdCrop!AL30/'q-AreaHarv'!AL30*1000)</f>
        <v>60.5178192823021</v>
      </c>
      <c r="AM30">
        <f>IF('q-AreaHarv'!AM30=0,0,ValProdCrop!AM30/'q-AreaHarv'!AM30*1000)</f>
        <v>54.8808754201153</v>
      </c>
      <c r="AN30">
        <f>IF('q-AreaHarv'!AN30=0,0,ValProdCrop!AN30/'q-AreaHarv'!AN30*1000)</f>
        <v>77.0374328700519</v>
      </c>
      <c r="AO30">
        <f>IF('q-AreaHarv'!AO30=0,0,ValProdCrop!AO30/'q-AreaHarv'!AO30*1000)</f>
        <v>59.0585160986564</v>
      </c>
      <c r="AP30">
        <f>IF('q-AreaHarv'!AP30=0,0,ValProdCrop!AP30/'q-AreaHarv'!AP30*1000)</f>
        <v>72.4968092222596</v>
      </c>
      <c r="AQ30">
        <f>IF('q-AreaHarv'!AQ30=0,0,ValProdCrop!AQ30/'q-AreaHarv'!AQ30*1000)</f>
        <v>60.6035729689435</v>
      </c>
      <c r="AR30">
        <f>IF('q-AreaHarv'!AR30=0,0,ValProdCrop!AR30/'q-AreaHarv'!AR30*1000)</f>
        <v>90.5740274771748</v>
      </c>
      <c r="AS30">
        <f>IF('q-AreaHarv'!AS30=0,0,ValProdCrop!AS30/'q-AreaHarv'!AS30*1000)</f>
        <v>78.2400800586965</v>
      </c>
      <c r="AT30">
        <f>IF('q-AreaHarv'!AT30=0,0,ValProdCrop!AT30/'q-AreaHarv'!AT30*1000)</f>
        <v>78.9883702688713</v>
      </c>
      <c r="AU30">
        <f>IF('q-AreaHarv'!AU30=0,0,ValProdCrop!AU30/'q-AreaHarv'!AU30*1000)</f>
        <v>88.9383926257929</v>
      </c>
      <c r="AV30">
        <f>IF('q-AreaHarv'!AV30=0,0,ValProdCrop!AV30/'q-AreaHarv'!AV30*1000)</f>
        <v>96.6247917937557</v>
      </c>
      <c r="AW30">
        <f>IF('q-AreaHarv'!AW30=0,0,ValProdCrop!AW30/'q-AreaHarv'!AW30*1000)</f>
        <v>97.6681897327428</v>
      </c>
      <c r="AX30">
        <f>IF('q-AreaHarv'!AX30=0,0,ValProdCrop!AX30/'q-AreaHarv'!AX30*1000)</f>
        <v>89.8844276229939</v>
      </c>
      <c r="AY30">
        <f>IF('q-AreaHarv'!AY30=0,0,ValProdCrop!AY30/'q-AreaHarv'!AY30*1000)</f>
        <v>101.515150660508</v>
      </c>
      <c r="AZ30">
        <f>IF('q-AreaHarv'!AZ30=0,0,ValProdCrop!AZ30/'q-AreaHarv'!AZ30*1000)</f>
        <v>101.756067843848</v>
      </c>
      <c r="BA30">
        <f>IF('q-AreaHarv'!BA30=0,0,ValProdCrop!BA30/'q-AreaHarv'!BA30*1000)</f>
        <v>103.86326046092</v>
      </c>
      <c r="BB30">
        <f>IF('q-AreaHarv'!BB30=0,0,ValProdCrop!BB30/'q-AreaHarv'!BB30*1000)</f>
        <v>118.554296713865</v>
      </c>
      <c r="BC30">
        <f>IF('q-AreaHarv'!BC30=0,0,ValProdCrop!BC30/'q-AreaHarv'!BC30*1000)</f>
        <v>110.06499238883</v>
      </c>
    </row>
    <row r="31" spans="1:55">
      <c r="A31" s="6">
        <f>'q-ValProd_crop'!A31</f>
        <v>1</v>
      </c>
      <c r="B31" s="6" t="str">
        <f>'q-ValProd_crop'!B31</f>
        <v>Nigeria</v>
      </c>
      <c r="C31" s="6">
        <f>'q-ValProd_crop'!C31</f>
        <v>159</v>
      </c>
      <c r="D31" s="6" t="str">
        <f>'q-ValProd_crop'!D31</f>
        <v>Nigeria</v>
      </c>
      <c r="E31" s="6"/>
      <c r="F31" s="53" t="s">
        <v>232</v>
      </c>
      <c r="G31">
        <f>IF('q-AreaHarv'!G31=0,0,ValProdCrop!G31/'q-AreaHarv'!G31*1000)</f>
        <v>338.047931699685</v>
      </c>
      <c r="H31">
        <f>IF('q-AreaHarv'!H31=0,0,ValProdCrop!H31/'q-AreaHarv'!H31*1000)</f>
        <v>349.780288592278</v>
      </c>
      <c r="I31">
        <f>IF('q-AreaHarv'!I31=0,0,ValProdCrop!I31/'q-AreaHarv'!I31*1000)</f>
        <v>339.498441058757</v>
      </c>
      <c r="J31">
        <f>IF('q-AreaHarv'!J31=0,0,ValProdCrop!J31/'q-AreaHarv'!J31*1000)</f>
        <v>339.648420150289</v>
      </c>
      <c r="K31">
        <f>IF('q-AreaHarv'!K31=0,0,ValProdCrop!K31/'q-AreaHarv'!K31*1000)</f>
        <v>332.994221301245</v>
      </c>
      <c r="L31">
        <f>IF('q-AreaHarv'!L31=0,0,ValProdCrop!L31/'q-AreaHarv'!L31*1000)</f>
        <v>350.050814219093</v>
      </c>
      <c r="M31">
        <f>IF('q-AreaHarv'!M31=0,0,ValProdCrop!M31/'q-AreaHarv'!M31*1000)</f>
        <v>349.534731047737</v>
      </c>
      <c r="N31">
        <f>IF('q-AreaHarv'!N31=0,0,ValProdCrop!N31/'q-AreaHarv'!N31*1000)</f>
        <v>357.100980977642</v>
      </c>
      <c r="O31">
        <f>IF('q-AreaHarv'!O31=0,0,ValProdCrop!O31/'q-AreaHarv'!O31*1000)</f>
        <v>341.279598335397</v>
      </c>
      <c r="P31">
        <f>IF('q-AreaHarv'!P31=0,0,ValProdCrop!P31/'q-AreaHarv'!P31*1000)</f>
        <v>397.113014037943</v>
      </c>
      <c r="Q31">
        <f>IF('q-AreaHarv'!Q31=0,0,ValProdCrop!Q31/'q-AreaHarv'!Q31*1000)</f>
        <v>369.484329326132</v>
      </c>
      <c r="R31">
        <f>IF('q-AreaHarv'!R31=0,0,ValProdCrop!R31/'q-AreaHarv'!R31*1000)</f>
        <v>387.041921022621</v>
      </c>
      <c r="S31">
        <f>IF('q-AreaHarv'!S31=0,0,ValProdCrop!S31/'q-AreaHarv'!S31*1000)</f>
        <v>329.294229600266</v>
      </c>
      <c r="T31">
        <f>IF('q-AreaHarv'!T31=0,0,ValProdCrop!T31/'q-AreaHarv'!T31*1000)</f>
        <v>416.525807942446</v>
      </c>
      <c r="U31">
        <f>IF('q-AreaHarv'!U31=0,0,ValProdCrop!U31/'q-AreaHarv'!U31*1000)</f>
        <v>433.987650328433</v>
      </c>
      <c r="V31">
        <f>IF('q-AreaHarv'!V31=0,0,ValProdCrop!V31/'q-AreaHarv'!V31*1000)</f>
        <v>394.449036206048</v>
      </c>
      <c r="W31">
        <f>IF('q-AreaHarv'!W31=0,0,ValProdCrop!W31/'q-AreaHarv'!W31*1000)</f>
        <v>466.029402741682</v>
      </c>
      <c r="X31">
        <f>IF('q-AreaHarv'!X31=0,0,ValProdCrop!X31/'q-AreaHarv'!X31*1000)</f>
        <v>489.63041129589</v>
      </c>
      <c r="Y31">
        <f>IF('q-AreaHarv'!Y31=0,0,ValProdCrop!Y31/'q-AreaHarv'!Y31*1000)</f>
        <v>506.47555975204</v>
      </c>
      <c r="Z31">
        <f>IF('q-AreaHarv'!Z31=0,0,ValProdCrop!Z31/'q-AreaHarv'!Z31*1000)</f>
        <v>481.893221464357</v>
      </c>
      <c r="AA31">
        <f>IF('q-AreaHarv'!AA31=0,0,ValProdCrop!AA31/'q-AreaHarv'!AA31*1000)</f>
        <v>561.537951617342</v>
      </c>
      <c r="AB31">
        <f>IF('q-AreaHarv'!AB31=0,0,ValProdCrop!AB31/'q-AreaHarv'!AB31*1000)</f>
        <v>548.082112009955</v>
      </c>
      <c r="AC31">
        <f>IF('q-AreaHarv'!AC31=0,0,ValProdCrop!AC31/'q-AreaHarv'!AC31*1000)</f>
        <v>549.424482877296</v>
      </c>
      <c r="AD31">
        <f>IF('q-AreaHarv'!AD31=0,0,ValProdCrop!AD31/'q-AreaHarv'!AD31*1000)</f>
        <v>487.361806865743</v>
      </c>
      <c r="AE31">
        <f>IF('q-AreaHarv'!AE31=0,0,ValProdCrop!AE31/'q-AreaHarv'!AE31*1000)</f>
        <v>482.7746886121</v>
      </c>
      <c r="AF31">
        <f>IF('q-AreaHarv'!AF31=0,0,ValProdCrop!AF31/'q-AreaHarv'!AF31*1000)</f>
        <v>446.135632981023</v>
      </c>
      <c r="AG31">
        <f>IF('q-AreaHarv'!AG31=0,0,ValProdCrop!AG31/'q-AreaHarv'!AG31*1000)</f>
        <v>445.704553528514</v>
      </c>
      <c r="AH31">
        <f>IF('q-AreaHarv'!AH31=0,0,ValProdCrop!AH31/'q-AreaHarv'!AH31*1000)</f>
        <v>522.851154599797</v>
      </c>
      <c r="AI31">
        <f>IF('q-AreaHarv'!AI31=0,0,ValProdCrop!AI31/'q-AreaHarv'!AI31*1000)</f>
        <v>521.912288132445</v>
      </c>
      <c r="AJ31">
        <f>IF('q-AreaHarv'!AJ31=0,0,ValProdCrop!AJ31/'q-AreaHarv'!AJ31*1000)</f>
        <v>525.843742535106</v>
      </c>
      <c r="AK31">
        <f>IF('q-AreaHarv'!AK31=0,0,ValProdCrop!AK31/'q-AreaHarv'!AK31*1000)</f>
        <v>537.646402866607</v>
      </c>
      <c r="AL31">
        <f>IF('q-AreaHarv'!AL31=0,0,ValProdCrop!AL31/'q-AreaHarv'!AL31*1000)</f>
        <v>560.995606351056</v>
      </c>
      <c r="AM31">
        <f>IF('q-AreaHarv'!AM31=0,0,ValProdCrop!AM31/'q-AreaHarv'!AM31*1000)</f>
        <v>568.200167196209</v>
      </c>
      <c r="AN31">
        <f>IF('q-AreaHarv'!AN31=0,0,ValProdCrop!AN31/'q-AreaHarv'!AN31*1000)</f>
        <v>558.847107590339</v>
      </c>
      <c r="AO31">
        <f>IF('q-AreaHarv'!AO31=0,0,ValProdCrop!AO31/'q-AreaHarv'!AO31*1000)</f>
        <v>543.017583079867</v>
      </c>
      <c r="AP31">
        <f>IF('q-AreaHarv'!AP31=0,0,ValProdCrop!AP31/'q-AreaHarv'!AP31*1000)</f>
        <v>559.239066291752</v>
      </c>
      <c r="AQ31">
        <f>IF('q-AreaHarv'!AQ31=0,0,ValProdCrop!AQ31/'q-AreaHarv'!AQ31*1000)</f>
        <v>578.127460013755</v>
      </c>
      <c r="AR31">
        <f>IF('q-AreaHarv'!AR31=0,0,ValProdCrop!AR31/'q-AreaHarv'!AR31*1000)</f>
        <v>571.177311102397</v>
      </c>
      <c r="AS31">
        <f>IF('q-AreaHarv'!AS31=0,0,ValProdCrop!AS31/'q-AreaHarv'!AS31*1000)</f>
        <v>606.415367131988</v>
      </c>
      <c r="AT31">
        <f>IF('q-AreaHarv'!AT31=0,0,ValProdCrop!AT31/'q-AreaHarv'!AT31*1000)</f>
        <v>601.228708991387</v>
      </c>
      <c r="AU31">
        <f>IF('q-AreaHarv'!AU31=0,0,ValProdCrop!AU31/'q-AreaHarv'!AU31*1000)</f>
        <v>627.428136376493</v>
      </c>
      <c r="AV31">
        <f>IF('q-AreaHarv'!AV31=0,0,ValProdCrop!AV31/'q-AreaHarv'!AV31*1000)</f>
        <v>635.888055199522</v>
      </c>
      <c r="AW31">
        <f>IF('q-AreaHarv'!AW31=0,0,ValProdCrop!AW31/'q-AreaHarv'!AW31*1000)</f>
        <v>663.036847775664</v>
      </c>
      <c r="AX31">
        <f>IF('q-AreaHarv'!AX31=0,0,ValProdCrop!AX31/'q-AreaHarv'!AX31*1000)</f>
        <v>688.230471383031</v>
      </c>
      <c r="AY31">
        <f>IF('q-AreaHarv'!AY31=0,0,ValProdCrop!AY31/'q-AreaHarv'!AY31*1000)</f>
        <v>701.977415677796</v>
      </c>
      <c r="AZ31">
        <f>IF('q-AreaHarv'!AZ31=0,0,ValProdCrop!AZ31/'q-AreaHarv'!AZ31*1000)</f>
        <v>721.715681869929</v>
      </c>
      <c r="BA31">
        <f>IF('q-AreaHarv'!BA31=0,0,ValProdCrop!BA31/'q-AreaHarv'!BA31*1000)</f>
        <v>651.820175301861</v>
      </c>
      <c r="BB31">
        <f>IF('q-AreaHarv'!BB31=0,0,ValProdCrop!BB31/'q-AreaHarv'!BB31*1000)</f>
        <v>713.095770199174</v>
      </c>
      <c r="BC31">
        <f>IF('q-AreaHarv'!BC31=0,0,ValProdCrop!BC31/'q-AreaHarv'!BC31*1000)</f>
        <v>736.489940840508</v>
      </c>
    </row>
    <row r="32" spans="1:55">
      <c r="A32" s="6">
        <f>'q-ValProd_crop'!A32</f>
        <v>1</v>
      </c>
      <c r="B32" s="6" t="str">
        <f>'q-ValProd_crop'!B32</f>
        <v>Guinea-Bissau</v>
      </c>
      <c r="C32" s="6">
        <f>'q-ValProd_crop'!C32</f>
        <v>175</v>
      </c>
      <c r="D32" s="6" t="str">
        <f>'q-ValProd_crop'!D32</f>
        <v>Guinea-Bissau</v>
      </c>
      <c r="E32" s="6"/>
      <c r="F32" s="53" t="s">
        <v>232</v>
      </c>
      <c r="G32">
        <f>IF('q-AreaHarv'!G32=0,0,ValProdCrop!G32/'q-AreaHarv'!G32*1000)</f>
        <v>331.577893472167</v>
      </c>
      <c r="H32">
        <f>IF('q-AreaHarv'!H32=0,0,ValProdCrop!H32/'q-AreaHarv'!H32*1000)</f>
        <v>328.168236824471</v>
      </c>
      <c r="I32">
        <f>IF('q-AreaHarv'!I32=0,0,ValProdCrop!I32/'q-AreaHarv'!I32*1000)</f>
        <v>326.618122977346</v>
      </c>
      <c r="J32">
        <f>IF('q-AreaHarv'!J32=0,0,ValProdCrop!J32/'q-AreaHarv'!J32*1000)</f>
        <v>291.204688841602</v>
      </c>
      <c r="K32">
        <f>IF('q-AreaHarv'!K32=0,0,ValProdCrop!K32/'q-AreaHarv'!K32*1000)</f>
        <v>284.265945858716</v>
      </c>
      <c r="L32">
        <f>IF('q-AreaHarv'!L32=0,0,ValProdCrop!L32/'q-AreaHarv'!L32*1000)</f>
        <v>283.477851285675</v>
      </c>
      <c r="M32">
        <f>IF('q-AreaHarv'!M32=0,0,ValProdCrop!M32/'q-AreaHarv'!M32*1000)</f>
        <v>291.110261542267</v>
      </c>
      <c r="N32">
        <f>IF('q-AreaHarv'!N32=0,0,ValProdCrop!N32/'q-AreaHarv'!N32*1000)</f>
        <v>303.595714951095</v>
      </c>
      <c r="O32">
        <f>IF('q-AreaHarv'!O32=0,0,ValProdCrop!O32/'q-AreaHarv'!O32*1000)</f>
        <v>295.840537944284</v>
      </c>
      <c r="P32">
        <f>IF('q-AreaHarv'!P32=0,0,ValProdCrop!P32/'q-AreaHarv'!P32*1000)</f>
        <v>301.685122773231</v>
      </c>
      <c r="Q32">
        <f>IF('q-AreaHarv'!Q32=0,0,ValProdCrop!Q32/'q-AreaHarv'!Q32*1000)</f>
        <v>285.177664974619</v>
      </c>
      <c r="R32">
        <f>IF('q-AreaHarv'!R32=0,0,ValProdCrop!R32/'q-AreaHarv'!R32*1000)</f>
        <v>303.72864321608</v>
      </c>
      <c r="S32">
        <f>IF('q-AreaHarv'!S32=0,0,ValProdCrop!S32/'q-AreaHarv'!S32*1000)</f>
        <v>290.179282868526</v>
      </c>
      <c r="T32">
        <f>IF('q-AreaHarv'!T32=0,0,ValProdCrop!T32/'q-AreaHarv'!T32*1000)</f>
        <v>274.701392007185</v>
      </c>
      <c r="U32">
        <f>IF('q-AreaHarv'!U32=0,0,ValProdCrop!U32/'q-AreaHarv'!U32*1000)</f>
        <v>273.828637591663</v>
      </c>
      <c r="V32">
        <f>IF('q-AreaHarv'!V32=0,0,ValProdCrop!V32/'q-AreaHarv'!V32*1000)</f>
        <v>287.505852692238</v>
      </c>
      <c r="W32">
        <f>IF('q-AreaHarv'!W32=0,0,ValProdCrop!W32/'q-AreaHarv'!W32*1000)</f>
        <v>271.355148826031</v>
      </c>
      <c r="X32">
        <f>IF('q-AreaHarv'!X32=0,0,ValProdCrop!X32/'q-AreaHarv'!X32*1000)</f>
        <v>267.6245546405</v>
      </c>
      <c r="Y32">
        <f>IF('q-AreaHarv'!Y32=0,0,ValProdCrop!Y32/'q-AreaHarv'!Y32*1000)</f>
        <v>266.494366144807</v>
      </c>
      <c r="Z32">
        <f>IF('q-AreaHarv'!Z32=0,0,ValProdCrop!Z32/'q-AreaHarv'!Z32*1000)</f>
        <v>265.225771907906</v>
      </c>
      <c r="AA32">
        <f>IF('q-AreaHarv'!AA32=0,0,ValProdCrop!AA32/'q-AreaHarv'!AA32*1000)</f>
        <v>262.617132563248</v>
      </c>
      <c r="AB32">
        <f>IF('q-AreaHarv'!AB32=0,0,ValProdCrop!AB32/'q-AreaHarv'!AB32*1000)</f>
        <v>244.4429960633</v>
      </c>
      <c r="AC32">
        <f>IF('q-AreaHarv'!AC32=0,0,ValProdCrop!AC32/'q-AreaHarv'!AC32*1000)</f>
        <v>233.579997757596</v>
      </c>
      <c r="AD32">
        <f>IF('q-AreaHarv'!AD32=0,0,ValProdCrop!AD32/'q-AreaHarv'!AD32*1000)</f>
        <v>284.04904492947</v>
      </c>
      <c r="AE32">
        <f>IF('q-AreaHarv'!AE32=0,0,ValProdCrop!AE32/'q-AreaHarv'!AE32*1000)</f>
        <v>371.164302931779</v>
      </c>
      <c r="AF32">
        <f>IF('q-AreaHarv'!AF32=0,0,ValProdCrop!AF32/'q-AreaHarv'!AF32*1000)</f>
        <v>395.981698092321</v>
      </c>
      <c r="AG32">
        <f>IF('q-AreaHarv'!AG32=0,0,ValProdCrop!AG32/'q-AreaHarv'!AG32*1000)</f>
        <v>445.905318428184</v>
      </c>
      <c r="AH32">
        <f>IF('q-AreaHarv'!AH32=0,0,ValProdCrop!AH32/'q-AreaHarv'!AH32*1000)</f>
        <v>493.711283052523</v>
      </c>
      <c r="AI32">
        <f>IF('q-AreaHarv'!AI32=0,0,ValProdCrop!AI32/'q-AreaHarv'!AI32*1000)</f>
        <v>458.97866818202</v>
      </c>
      <c r="AJ32">
        <f>IF('q-AreaHarv'!AJ32=0,0,ValProdCrop!AJ32/'q-AreaHarv'!AJ32*1000)</f>
        <v>463.951223313075</v>
      </c>
      <c r="AK32">
        <f>IF('q-AreaHarv'!AK32=0,0,ValProdCrop!AK32/'q-AreaHarv'!AK32*1000)</f>
        <v>458.923179801009</v>
      </c>
      <c r="AL32">
        <f>IF('q-AreaHarv'!AL32=0,0,ValProdCrop!AL32/'q-AreaHarv'!AL32*1000)</f>
        <v>453.914669553664</v>
      </c>
      <c r="AM32">
        <f>IF('q-AreaHarv'!AM32=0,0,ValProdCrop!AM32/'q-AreaHarv'!AM32*1000)</f>
        <v>464.022224412539</v>
      </c>
      <c r="AN32">
        <f>IF('q-AreaHarv'!AN32=0,0,ValProdCrop!AN32/'q-AreaHarv'!AN32*1000)</f>
        <v>430.010358501819</v>
      </c>
      <c r="AO32">
        <f>IF('q-AreaHarv'!AO32=0,0,ValProdCrop!AO32/'q-AreaHarv'!AO32*1000)</f>
        <v>424.46619595326</v>
      </c>
      <c r="AP32">
        <f>IF('q-AreaHarv'!AP32=0,0,ValProdCrop!AP32/'q-AreaHarv'!AP32*1000)</f>
        <v>438.170056057405</v>
      </c>
      <c r="AQ32">
        <f>IF('q-AreaHarv'!AQ32=0,0,ValProdCrop!AQ32/'q-AreaHarv'!AQ32*1000)</f>
        <v>412.805418048049</v>
      </c>
      <c r="AR32">
        <f>IF('q-AreaHarv'!AR32=0,0,ValProdCrop!AR32/'q-AreaHarv'!AR32*1000)</f>
        <v>420.1735844666</v>
      </c>
      <c r="AS32">
        <f>IF('q-AreaHarv'!AS32=0,0,ValProdCrop!AS32/'q-AreaHarv'!AS32*1000)</f>
        <v>391.323914763475</v>
      </c>
      <c r="AT32">
        <f>IF('q-AreaHarv'!AT32=0,0,ValProdCrop!AT32/'q-AreaHarv'!AT32*1000)</f>
        <v>374.689223085338</v>
      </c>
      <c r="AU32">
        <f>IF('q-AreaHarv'!AU32=0,0,ValProdCrop!AU32/'q-AreaHarv'!AU32*1000)</f>
        <v>405.499401485425</v>
      </c>
      <c r="AV32">
        <f>IF('q-AreaHarv'!AV32=0,0,ValProdCrop!AV32/'q-AreaHarv'!AV32*1000)</f>
        <v>404.391038547425</v>
      </c>
      <c r="AW32">
        <f>IF('q-AreaHarv'!AW32=0,0,ValProdCrop!AW32/'q-AreaHarv'!AW32*1000)</f>
        <v>406.095763841781</v>
      </c>
      <c r="AX32">
        <f>IF('q-AreaHarv'!AX32=0,0,ValProdCrop!AX32/'q-AreaHarv'!AX32*1000)</f>
        <v>429.067512819531</v>
      </c>
      <c r="AY32">
        <f>IF('q-AreaHarv'!AY32=0,0,ValProdCrop!AY32/'q-AreaHarv'!AY32*1000)</f>
        <v>446.695603600634</v>
      </c>
      <c r="AZ32">
        <f>IF('q-AreaHarv'!AZ32=0,0,ValProdCrop!AZ32/'q-AreaHarv'!AZ32*1000)</f>
        <v>467.383262979242</v>
      </c>
      <c r="BA32">
        <f>IF('q-AreaHarv'!BA32=0,0,ValProdCrop!BA32/'q-AreaHarv'!BA32*1000)</f>
        <v>452.309540771775</v>
      </c>
      <c r="BB32">
        <f>IF('q-AreaHarv'!BB32=0,0,ValProdCrop!BB32/'q-AreaHarv'!BB32*1000)</f>
        <v>429.03008171002</v>
      </c>
      <c r="BC32">
        <f>IF('q-AreaHarv'!BC32=0,0,ValProdCrop!BC32/'q-AreaHarv'!BC32*1000)</f>
        <v>399.160909465869</v>
      </c>
    </row>
    <row r="33" spans="1:55">
      <c r="A33" s="6">
        <f>'q-ValProd_crop'!A33</f>
        <v>2</v>
      </c>
      <c r="B33" s="6" t="str">
        <f>'q-ValProd_crop'!B33</f>
        <v>Eritrea</v>
      </c>
      <c r="C33" s="6">
        <f>'q-ValProd_crop'!C33</f>
        <v>178</v>
      </c>
      <c r="D33" s="6" t="str">
        <f>'q-ValProd_crop'!D33</f>
        <v>Eritrea</v>
      </c>
      <c r="E33" s="6"/>
      <c r="F33" s="53" t="s">
        <v>232</v>
      </c>
      <c r="G33">
        <f>IF('q-AreaHarv'!G33=0,0,ValProdCrop!G33/'q-AreaHarv'!G33*1000)</f>
        <v>0</v>
      </c>
      <c r="H33">
        <f>IF('q-AreaHarv'!H33=0,0,ValProdCrop!H33/'q-AreaHarv'!H33*1000)</f>
        <v>0</v>
      </c>
      <c r="I33">
        <f>IF('q-AreaHarv'!I33=0,0,ValProdCrop!I33/'q-AreaHarv'!I33*1000)</f>
        <v>0</v>
      </c>
      <c r="J33">
        <f>IF('q-AreaHarv'!J33=0,0,ValProdCrop!J33/'q-AreaHarv'!J33*1000)</f>
        <v>0</v>
      </c>
      <c r="K33">
        <f>IF('q-AreaHarv'!K33=0,0,ValProdCrop!K33/'q-AreaHarv'!K33*1000)</f>
        <v>0</v>
      </c>
      <c r="L33">
        <f>IF('q-AreaHarv'!L33=0,0,ValProdCrop!L33/'q-AreaHarv'!L33*1000)</f>
        <v>0</v>
      </c>
      <c r="M33">
        <f>IF('q-AreaHarv'!M33=0,0,ValProdCrop!M33/'q-AreaHarv'!M33*1000)</f>
        <v>0</v>
      </c>
      <c r="N33">
        <f>IF('q-AreaHarv'!N33=0,0,ValProdCrop!N33/'q-AreaHarv'!N33*1000)</f>
        <v>0</v>
      </c>
      <c r="O33">
        <f>IF('q-AreaHarv'!O33=0,0,ValProdCrop!O33/'q-AreaHarv'!O33*1000)</f>
        <v>0</v>
      </c>
      <c r="P33">
        <f>IF('q-AreaHarv'!P33=0,0,ValProdCrop!P33/'q-AreaHarv'!P33*1000)</f>
        <v>0</v>
      </c>
      <c r="Q33">
        <f>IF('q-AreaHarv'!Q33=0,0,ValProdCrop!Q33/'q-AreaHarv'!Q33*1000)</f>
        <v>0</v>
      </c>
      <c r="R33">
        <f>IF('q-AreaHarv'!R33=0,0,ValProdCrop!R33/'q-AreaHarv'!R33*1000)</f>
        <v>0</v>
      </c>
      <c r="S33">
        <f>IF('q-AreaHarv'!S33=0,0,ValProdCrop!S33/'q-AreaHarv'!S33*1000)</f>
        <v>0</v>
      </c>
      <c r="T33">
        <f>IF('q-AreaHarv'!T33=0,0,ValProdCrop!T33/'q-AreaHarv'!T33*1000)</f>
        <v>0</v>
      </c>
      <c r="U33">
        <f>IF('q-AreaHarv'!U33=0,0,ValProdCrop!U33/'q-AreaHarv'!U33*1000)</f>
        <v>0</v>
      </c>
      <c r="V33">
        <f>IF('q-AreaHarv'!V33=0,0,ValProdCrop!V33/'q-AreaHarv'!V33*1000)</f>
        <v>0</v>
      </c>
      <c r="W33">
        <f>IF('q-AreaHarv'!W33=0,0,ValProdCrop!W33/'q-AreaHarv'!W33*1000)</f>
        <v>0</v>
      </c>
      <c r="X33">
        <f>IF('q-AreaHarv'!X33=0,0,ValProdCrop!X33/'q-AreaHarv'!X33*1000)</f>
        <v>0</v>
      </c>
      <c r="Y33">
        <f>IF('q-AreaHarv'!Y33=0,0,ValProdCrop!Y33/'q-AreaHarv'!Y33*1000)</f>
        <v>0</v>
      </c>
      <c r="Z33">
        <f>IF('q-AreaHarv'!Z33=0,0,ValProdCrop!Z33/'q-AreaHarv'!Z33*1000)</f>
        <v>0</v>
      </c>
      <c r="AA33">
        <f>IF('q-AreaHarv'!AA33=0,0,ValProdCrop!AA33/'q-AreaHarv'!AA33*1000)</f>
        <v>0</v>
      </c>
      <c r="AB33">
        <f>IF('q-AreaHarv'!AB33=0,0,ValProdCrop!AB33/'q-AreaHarv'!AB33*1000)</f>
        <v>0</v>
      </c>
      <c r="AC33">
        <f>IF('q-AreaHarv'!AC33=0,0,ValProdCrop!AC33/'q-AreaHarv'!AC33*1000)</f>
        <v>0</v>
      </c>
      <c r="AD33">
        <f>IF('q-AreaHarv'!AD33=0,0,ValProdCrop!AD33/'q-AreaHarv'!AD33*1000)</f>
        <v>0</v>
      </c>
      <c r="AE33">
        <f>IF('q-AreaHarv'!AE33=0,0,ValProdCrop!AE33/'q-AreaHarv'!AE33*1000)</f>
        <v>0</v>
      </c>
      <c r="AF33">
        <f>IF('q-AreaHarv'!AF33=0,0,ValProdCrop!AF33/'q-AreaHarv'!AF33*1000)</f>
        <v>0</v>
      </c>
      <c r="AG33">
        <f>IF('q-AreaHarv'!AG33=0,0,ValProdCrop!AG33/'q-AreaHarv'!AG33*1000)</f>
        <v>0</v>
      </c>
      <c r="AH33">
        <f>IF('q-AreaHarv'!AH33=0,0,ValProdCrop!AH33/'q-AreaHarv'!AH33*1000)</f>
        <v>0</v>
      </c>
      <c r="AI33">
        <f>IF('q-AreaHarv'!AI33=0,0,ValProdCrop!AI33/'q-AreaHarv'!AI33*1000)</f>
        <v>0</v>
      </c>
      <c r="AJ33">
        <f>IF('q-AreaHarv'!AJ33=0,0,ValProdCrop!AJ33/'q-AreaHarv'!AJ33*1000)</f>
        <v>0</v>
      </c>
      <c r="AK33">
        <f>IF('q-AreaHarv'!AK33=0,0,ValProdCrop!AK33/'q-AreaHarv'!AK33*1000)</f>
        <v>0</v>
      </c>
      <c r="AL33">
        <f>IF('q-AreaHarv'!AL33=0,0,ValProdCrop!AL33/'q-AreaHarv'!AL33*1000)</f>
        <v>0</v>
      </c>
      <c r="AM33">
        <f>IF('q-AreaHarv'!AM33=0,0,ValProdCrop!AM33/'q-AreaHarv'!AM33*1000)</f>
        <v>35.4152011852225</v>
      </c>
      <c r="AN33">
        <f>IF('q-AreaHarv'!AN33=0,0,ValProdCrop!AN33/'q-AreaHarv'!AN33*1000)</f>
        <v>200.235094389811</v>
      </c>
      <c r="AO33">
        <f>IF('q-AreaHarv'!AO33=0,0,ValProdCrop!AO33/'q-AreaHarv'!AO33*1000)</f>
        <v>176.40690458814</v>
      </c>
      <c r="AP33">
        <f>IF('q-AreaHarv'!AP33=0,0,ValProdCrop!AP33/'q-AreaHarv'!AP33*1000)</f>
        <v>141.453269618505</v>
      </c>
      <c r="AQ33">
        <f>IF('q-AreaHarv'!AQ33=0,0,ValProdCrop!AQ33/'q-AreaHarv'!AQ33*1000)</f>
        <v>134.575692330537</v>
      </c>
      <c r="AR33">
        <f>IF('q-AreaHarv'!AR33=0,0,ValProdCrop!AR33/'q-AreaHarv'!AR33*1000)</f>
        <v>208.117307010196</v>
      </c>
      <c r="AS33">
        <f>IF('q-AreaHarv'!AS33=0,0,ValProdCrop!AS33/'q-AreaHarv'!AS33*1000)</f>
        <v>179.899383684628</v>
      </c>
      <c r="AT33">
        <f>IF('q-AreaHarv'!AT33=0,0,ValProdCrop!AT33/'q-AreaHarv'!AT33*1000)</f>
        <v>135.673364087375</v>
      </c>
      <c r="AU33">
        <f>IF('q-AreaHarv'!AU33=0,0,ValProdCrop!AU33/'q-AreaHarv'!AU33*1000)</f>
        <v>159.146443631489</v>
      </c>
      <c r="AV33">
        <f>IF('q-AreaHarv'!AV33=0,0,ValProdCrop!AV33/'q-AreaHarv'!AV33*1000)</f>
        <v>107.749538104472</v>
      </c>
      <c r="AW33">
        <f>IF('q-AreaHarv'!AW33=0,0,ValProdCrop!AW33/'q-AreaHarv'!AW33*1000)</f>
        <v>117.199166406722</v>
      </c>
      <c r="AX33">
        <f>IF('q-AreaHarv'!AX33=0,0,ValProdCrop!AX33/'q-AreaHarv'!AX33*1000)</f>
        <v>113.218409999253</v>
      </c>
      <c r="AY33">
        <f>IF('q-AreaHarv'!AY33=0,0,ValProdCrop!AY33/'q-AreaHarv'!AY33*1000)</f>
        <v>165.539170641345</v>
      </c>
      <c r="AZ33">
        <f>IF('q-AreaHarv'!AZ33=0,0,ValProdCrop!AZ33/'q-AreaHarv'!AZ33*1000)</f>
        <v>177.722925023141</v>
      </c>
      <c r="BA33">
        <f>IF('q-AreaHarv'!BA33=0,0,ValProdCrop!BA33/'q-AreaHarv'!BA33*1000)</f>
        <v>192.49524563819</v>
      </c>
      <c r="BB33">
        <f>IF('q-AreaHarv'!BB33=0,0,ValProdCrop!BB33/'q-AreaHarv'!BB33*1000)</f>
        <v>104.698822423131</v>
      </c>
      <c r="BC33">
        <f>IF('q-AreaHarv'!BC33=0,0,ValProdCrop!BC33/'q-AreaHarv'!BC33*1000)</f>
        <v>140.446092944346</v>
      </c>
    </row>
    <row r="34" spans="1:55">
      <c r="A34" s="6">
        <f>'q-ValProd_crop'!A34</f>
        <v>3</v>
      </c>
      <c r="B34" s="6" t="str">
        <f>'q-ValProd_crop'!B34</f>
        <v>Zimbabwe</v>
      </c>
      <c r="C34" s="6">
        <f>'q-ValProd_crop'!C34</f>
        <v>181</v>
      </c>
      <c r="D34" s="6" t="str">
        <f>'q-ValProd_crop'!D34</f>
        <v>Zimbabwe</v>
      </c>
      <c r="E34" s="6"/>
      <c r="F34" s="53" t="s">
        <v>232</v>
      </c>
      <c r="G34">
        <f>IF('q-AreaHarv'!G34=0,0,ValProdCrop!G34/'q-AreaHarv'!G34*1000)</f>
        <v>267.325186522566</v>
      </c>
      <c r="H34">
        <f>IF('q-AreaHarv'!H34=0,0,ValProdCrop!H34/'q-AreaHarv'!H34*1000)</f>
        <v>284.628686000007</v>
      </c>
      <c r="I34">
        <f>IF('q-AreaHarv'!I34=0,0,ValProdCrop!I34/'q-AreaHarv'!I34*1000)</f>
        <v>268.724411423556</v>
      </c>
      <c r="J34">
        <f>IF('q-AreaHarv'!J34=0,0,ValProdCrop!J34/'q-AreaHarv'!J34*1000)</f>
        <v>331.966757437283</v>
      </c>
      <c r="K34">
        <f>IF('q-AreaHarv'!K34=0,0,ValProdCrop!K34/'q-AreaHarv'!K34*1000)</f>
        <v>311.505864175679</v>
      </c>
      <c r="L34">
        <f>IF('q-AreaHarv'!L34=0,0,ValProdCrop!L34/'q-AreaHarv'!L34*1000)</f>
        <v>336.104642833729</v>
      </c>
      <c r="M34">
        <f>IF('q-AreaHarv'!M34=0,0,ValProdCrop!M34/'q-AreaHarv'!M34*1000)</f>
        <v>335.696689002759</v>
      </c>
      <c r="N34">
        <f>IF('q-AreaHarv'!N34=0,0,ValProdCrop!N34/'q-AreaHarv'!N34*1000)</f>
        <v>286.378585200093</v>
      </c>
      <c r="O34">
        <f>IF('q-AreaHarv'!O34=0,0,ValProdCrop!O34/'q-AreaHarv'!O34*1000)</f>
        <v>351.183702896361</v>
      </c>
      <c r="P34">
        <f>IF('q-AreaHarv'!P34=0,0,ValProdCrop!P34/'q-AreaHarv'!P34*1000)</f>
        <v>283.041201726785</v>
      </c>
      <c r="Q34">
        <f>IF('q-AreaHarv'!Q34=0,0,ValProdCrop!Q34/'q-AreaHarv'!Q34*1000)</f>
        <v>354.331999026382</v>
      </c>
      <c r="R34">
        <f>IF('q-AreaHarv'!R34=0,0,ValProdCrop!R34/'q-AreaHarv'!R34*1000)</f>
        <v>388.33014731423</v>
      </c>
      <c r="S34">
        <f>IF('q-AreaHarv'!S34=0,0,ValProdCrop!S34/'q-AreaHarv'!S34*1000)</f>
        <v>314.928895005911</v>
      </c>
      <c r="T34">
        <f>IF('q-AreaHarv'!T34=0,0,ValProdCrop!T34/'q-AreaHarv'!T34*1000)</f>
        <v>378.161213521488</v>
      </c>
      <c r="U34">
        <f>IF('q-AreaHarv'!U34=0,0,ValProdCrop!U34/'q-AreaHarv'!U34*1000)</f>
        <v>371.681868684628</v>
      </c>
      <c r="V34">
        <f>IF('q-AreaHarv'!V34=0,0,ValProdCrop!V34/'q-AreaHarv'!V34*1000)</f>
        <v>397.064846600309</v>
      </c>
      <c r="W34">
        <f>IF('q-AreaHarv'!W34=0,0,ValProdCrop!W34/'q-AreaHarv'!W34*1000)</f>
        <v>417.254157744239</v>
      </c>
      <c r="X34">
        <f>IF('q-AreaHarv'!X34=0,0,ValProdCrop!X34/'q-AreaHarv'!X34*1000)</f>
        <v>396.550585324391</v>
      </c>
      <c r="Y34">
        <f>IF('q-AreaHarv'!Y34=0,0,ValProdCrop!Y34/'q-AreaHarv'!Y34*1000)</f>
        <v>414.861764062682</v>
      </c>
      <c r="Z34">
        <f>IF('q-AreaHarv'!Z34=0,0,ValProdCrop!Z34/'q-AreaHarv'!Z34*1000)</f>
        <v>384.722440703045</v>
      </c>
      <c r="AA34">
        <f>IF('q-AreaHarv'!AA34=0,0,ValProdCrop!AA34/'q-AreaHarv'!AA34*1000)</f>
        <v>401.161192017723</v>
      </c>
      <c r="AB34">
        <f>IF('q-AreaHarv'!AB34=0,0,ValProdCrop!AB34/'q-AreaHarv'!AB34*1000)</f>
        <v>339.94875300667</v>
      </c>
      <c r="AC34">
        <f>IF('q-AreaHarv'!AC34=0,0,ValProdCrop!AC34/'q-AreaHarv'!AC34*1000)</f>
        <v>282.771231303446</v>
      </c>
      <c r="AD34">
        <f>IF('q-AreaHarv'!AD34=0,0,ValProdCrop!AD34/'q-AreaHarv'!AD34*1000)</f>
        <v>353.674853706441</v>
      </c>
      <c r="AE34">
        <f>IF('q-AreaHarv'!AE34=0,0,ValProdCrop!AE34/'q-AreaHarv'!AE34*1000)</f>
        <v>475.117595961256</v>
      </c>
      <c r="AF34">
        <f>IF('q-AreaHarv'!AF34=0,0,ValProdCrop!AF34/'q-AreaHarv'!AF34*1000)</f>
        <v>460.266755951106</v>
      </c>
      <c r="AG34">
        <f>IF('q-AreaHarv'!AG34=0,0,ValProdCrop!AG34/'q-AreaHarv'!AG34*1000)</f>
        <v>354.862739313386</v>
      </c>
      <c r="AH34">
        <f>IF('q-AreaHarv'!AH34=0,0,ValProdCrop!AH34/'q-AreaHarv'!AH34*1000)</f>
        <v>436.965847071281</v>
      </c>
      <c r="AI34">
        <f>IF('q-AreaHarv'!AI34=0,0,ValProdCrop!AI34/'q-AreaHarv'!AI34*1000)</f>
        <v>445.912673541572</v>
      </c>
      <c r="AJ34">
        <f>IF('q-AreaHarv'!AJ34=0,0,ValProdCrop!AJ34/'q-AreaHarv'!AJ34*1000)</f>
        <v>441.747081881162</v>
      </c>
      <c r="AK34">
        <f>IF('q-AreaHarv'!AK34=0,0,ValProdCrop!AK34/'q-AreaHarv'!AK34*1000)</f>
        <v>440.943018124999</v>
      </c>
      <c r="AL34">
        <f>IF('q-AreaHarv'!AL34=0,0,ValProdCrop!AL34/'q-AreaHarv'!AL34*1000)</f>
        <v>318.625380890367</v>
      </c>
      <c r="AM34">
        <f>IF('q-AreaHarv'!AM34=0,0,ValProdCrop!AM34/'q-AreaHarv'!AM34*1000)</f>
        <v>431.881680805045</v>
      </c>
      <c r="AN34">
        <f>IF('q-AreaHarv'!AN34=0,0,ValProdCrop!AN34/'q-AreaHarv'!AN34*1000)</f>
        <v>428.952971924893</v>
      </c>
      <c r="AO34">
        <f>IF('q-AreaHarv'!AO34=0,0,ValProdCrop!AO34/'q-AreaHarv'!AO34*1000)</f>
        <v>319.565469539849</v>
      </c>
      <c r="AP34">
        <f>IF('q-AreaHarv'!AP34=0,0,ValProdCrop!AP34/'q-AreaHarv'!AP34*1000)</f>
        <v>444.474127107098</v>
      </c>
      <c r="AQ34">
        <f>IF('q-AreaHarv'!AQ34=0,0,ValProdCrop!AQ34/'q-AreaHarv'!AQ34*1000)</f>
        <v>444.196046311304</v>
      </c>
      <c r="AR34">
        <f>IF('q-AreaHarv'!AR34=0,0,ValProdCrop!AR34/'q-AreaHarv'!AR34*1000)</f>
        <v>489.572924153832</v>
      </c>
      <c r="AS34">
        <f>IF('q-AreaHarv'!AS34=0,0,ValProdCrop!AS34/'q-AreaHarv'!AS34*1000)</f>
        <v>434.175695992626</v>
      </c>
      <c r="AT34">
        <f>IF('q-AreaHarv'!AT34=0,0,ValProdCrop!AT34/'q-AreaHarv'!AT34*1000)</f>
        <v>502.739602141786</v>
      </c>
      <c r="AU34">
        <f>IF('q-AreaHarv'!AU34=0,0,ValProdCrop!AU34/'q-AreaHarv'!AU34*1000)</f>
        <v>479.771299288186</v>
      </c>
      <c r="AV34">
        <f>IF('q-AreaHarv'!AV34=0,0,ValProdCrop!AV34/'q-AreaHarv'!AV34*1000)</f>
        <v>359.551629657069</v>
      </c>
      <c r="AW34">
        <f>IF('q-AreaHarv'!AW34=0,0,ValProdCrop!AW34/'q-AreaHarv'!AW34*1000)</f>
        <v>365.648916908188</v>
      </c>
      <c r="AX34">
        <f>IF('q-AreaHarv'!AX34=0,0,ValProdCrop!AX34/'q-AreaHarv'!AX34*1000)</f>
        <v>367.723234129606</v>
      </c>
      <c r="AY34">
        <f>IF('q-AreaHarv'!AY34=0,0,ValProdCrop!AY34/'q-AreaHarv'!AY34*1000)</f>
        <v>270.233546687657</v>
      </c>
      <c r="AZ34">
        <f>IF('q-AreaHarv'!AZ34=0,0,ValProdCrop!AZ34/'q-AreaHarv'!AZ34*1000)</f>
        <v>277.785485368027</v>
      </c>
      <c r="BA34">
        <f>IF('q-AreaHarv'!BA34=0,0,ValProdCrop!BA34/'q-AreaHarv'!BA34*1000)</f>
        <v>285.977880106678</v>
      </c>
      <c r="BB34">
        <f>IF('q-AreaHarv'!BB34=0,0,ValProdCrop!BB34/'q-AreaHarv'!BB34*1000)</f>
        <v>257.205778642235</v>
      </c>
      <c r="BC34">
        <f>IF('q-AreaHarv'!BC34=0,0,ValProdCrop!BC34/'q-AreaHarv'!BC34*1000)</f>
        <v>280.039653256811</v>
      </c>
    </row>
    <row r="35" spans="1:55">
      <c r="A35" s="6">
        <f>'q-ValProd_crop'!A35</f>
        <v>2</v>
      </c>
      <c r="B35" s="6" t="str">
        <f>'q-ValProd_crop'!B35</f>
        <v>Réunion</v>
      </c>
      <c r="C35" s="6">
        <f>'q-ValProd_crop'!C35</f>
        <v>182</v>
      </c>
      <c r="D35" s="6" t="str">
        <f>'q-ValProd_crop'!D35</f>
        <v>Réunion</v>
      </c>
      <c r="E35" s="6"/>
      <c r="F35" s="53" t="s">
        <v>232</v>
      </c>
      <c r="G35">
        <f>IF('q-AreaHarv'!G35=0,0,ValProdCrop!G35/'q-AreaHarv'!G35*1000)</f>
        <v>2027.50695591196</v>
      </c>
      <c r="H35">
        <f>IF('q-AreaHarv'!H35=0,0,ValProdCrop!H35/'q-AreaHarv'!H35*1000)</f>
        <v>1520.86170888949</v>
      </c>
      <c r="I35">
        <f>IF('q-AreaHarv'!I35=0,0,ValProdCrop!I35/'q-AreaHarv'!I35*1000)</f>
        <v>1677.1341806321</v>
      </c>
      <c r="J35">
        <f>IF('q-AreaHarv'!J35=0,0,ValProdCrop!J35/'q-AreaHarv'!J35*1000)</f>
        <v>1585.37085564544</v>
      </c>
      <c r="K35">
        <f>IF('q-AreaHarv'!K35=0,0,ValProdCrop!K35/'q-AreaHarv'!K35*1000)</f>
        <v>1954.01167448781</v>
      </c>
      <c r="L35">
        <f>IF('q-AreaHarv'!L35=0,0,ValProdCrop!L35/'q-AreaHarv'!L35*1000)</f>
        <v>1776.29805605683</v>
      </c>
      <c r="M35">
        <f>IF('q-AreaHarv'!M35=0,0,ValProdCrop!M35/'q-AreaHarv'!M35*1000)</f>
        <v>1989.82132927154</v>
      </c>
      <c r="N35">
        <f>IF('q-AreaHarv'!N35=0,0,ValProdCrop!N35/'q-AreaHarv'!N35*1000)</f>
        <v>2065.56066844272</v>
      </c>
      <c r="O35">
        <f>IF('q-AreaHarv'!O35=0,0,ValProdCrop!O35/'q-AreaHarv'!O35*1000)</f>
        <v>2074.75</v>
      </c>
      <c r="P35">
        <f>IF('q-AreaHarv'!P35=0,0,ValProdCrop!P35/'q-AreaHarv'!P35*1000)</f>
        <v>1685.4935003492</v>
      </c>
      <c r="Q35">
        <f>IF('q-AreaHarv'!Q35=0,0,ValProdCrop!Q35/'q-AreaHarv'!Q35*1000)</f>
        <v>1356.85709713554</v>
      </c>
      <c r="R35">
        <f>IF('q-AreaHarv'!R35=0,0,ValProdCrop!R35/'q-AreaHarv'!R35*1000)</f>
        <v>1752.56033206099</v>
      </c>
      <c r="S35">
        <f>IF('q-AreaHarv'!S35=0,0,ValProdCrop!S35/'q-AreaHarv'!S35*1000)</f>
        <v>2133.92789469695</v>
      </c>
      <c r="T35">
        <f>IF('q-AreaHarv'!T35=0,0,ValProdCrop!T35/'q-AreaHarv'!T35*1000)</f>
        <v>2099.63109150479</v>
      </c>
      <c r="U35">
        <f>IF('q-AreaHarv'!U35=0,0,ValProdCrop!U35/'q-AreaHarv'!U35*1000)</f>
        <v>2074.40591127932</v>
      </c>
      <c r="V35">
        <f>IF('q-AreaHarv'!V35=0,0,ValProdCrop!V35/'q-AreaHarv'!V35*1000)</f>
        <v>2187.34396242739</v>
      </c>
      <c r="W35">
        <f>IF('q-AreaHarv'!W35=0,0,ValProdCrop!W35/'q-AreaHarv'!W35*1000)</f>
        <v>2418.06503412284</v>
      </c>
      <c r="X35">
        <f>IF('q-AreaHarv'!X35=0,0,ValProdCrop!X35/'q-AreaHarv'!X35*1000)</f>
        <v>2301.59671641083</v>
      </c>
      <c r="Y35">
        <f>IF('q-AreaHarv'!Y35=0,0,ValProdCrop!Y35/'q-AreaHarv'!Y35*1000)</f>
        <v>2152.11748785412</v>
      </c>
      <c r="Z35">
        <f>IF('q-AreaHarv'!Z35=0,0,ValProdCrop!Z35/'q-AreaHarv'!Z35*1000)</f>
        <v>1959.77190023964</v>
      </c>
      <c r="AA35">
        <f>IF('q-AreaHarv'!AA35=0,0,ValProdCrop!AA35/'q-AreaHarv'!AA35*1000)</f>
        <v>2009.8725504798</v>
      </c>
      <c r="AB35">
        <f>IF('q-AreaHarv'!AB35=0,0,ValProdCrop!AB35/'q-AreaHarv'!AB35*1000)</f>
        <v>2154.12039237717</v>
      </c>
      <c r="AC35">
        <f>IF('q-AreaHarv'!AC35=0,0,ValProdCrop!AC35/'q-AreaHarv'!AC35*1000)</f>
        <v>1836.02018868326</v>
      </c>
      <c r="AD35">
        <f>IF('q-AreaHarv'!AD35=0,0,ValProdCrop!AD35/'q-AreaHarv'!AD35*1000)</f>
        <v>1977.37392675288</v>
      </c>
      <c r="AE35">
        <f>IF('q-AreaHarv'!AE35=0,0,ValProdCrop!AE35/'q-AreaHarv'!AE35*1000)</f>
        <v>1747.05882352941</v>
      </c>
      <c r="AF35">
        <f>IF('q-AreaHarv'!AF35=0,0,ValProdCrop!AF35/'q-AreaHarv'!AF35*1000)</f>
        <v>1795.88036331851</v>
      </c>
      <c r="AG35">
        <f>IF('q-AreaHarv'!AG35=0,0,ValProdCrop!AG35/'q-AreaHarv'!AG35*1000)</f>
        <v>1918.4670685588</v>
      </c>
      <c r="AH35">
        <f>IF('q-AreaHarv'!AH35=0,0,ValProdCrop!AH35/'q-AreaHarv'!AH35*1000)</f>
        <v>1944.10431453288</v>
      </c>
      <c r="AI35">
        <f>IF('q-AreaHarv'!AI35=0,0,ValProdCrop!AI35/'q-AreaHarv'!AI35*1000)</f>
        <v>1716.01296407709</v>
      </c>
      <c r="AJ35">
        <f>IF('q-AreaHarv'!AJ35=0,0,ValProdCrop!AJ35/'q-AreaHarv'!AJ35*1000)</f>
        <v>1757.99807007126</v>
      </c>
      <c r="AK35">
        <f>IF('q-AreaHarv'!AK35=0,0,ValProdCrop!AK35/'q-AreaHarv'!AK35*1000)</f>
        <v>2036.17844696459</v>
      </c>
      <c r="AL35">
        <f>IF('q-AreaHarv'!AL35=0,0,ValProdCrop!AL35/'q-AreaHarv'!AL35*1000)</f>
        <v>2055.34310395031</v>
      </c>
      <c r="AM35">
        <f>IF('q-AreaHarv'!AM35=0,0,ValProdCrop!AM35/'q-AreaHarv'!AM35*1000)</f>
        <v>2110.30757757237</v>
      </c>
      <c r="AN35">
        <f>IF('q-AreaHarv'!AN35=0,0,ValProdCrop!AN35/'q-AreaHarv'!AN35*1000)</f>
        <v>2060.78081476323</v>
      </c>
      <c r="AO35">
        <f>IF('q-AreaHarv'!AO35=0,0,ValProdCrop!AO35/'q-AreaHarv'!AO35*1000)</f>
        <v>2176.32344915408</v>
      </c>
      <c r="AP35">
        <f>IF('q-AreaHarv'!AP35=0,0,ValProdCrop!AP35/'q-AreaHarv'!AP35*1000)</f>
        <v>2149.21881896019</v>
      </c>
      <c r="AQ35">
        <f>IF('q-AreaHarv'!AQ35=0,0,ValProdCrop!AQ35/'q-AreaHarv'!AQ35*1000)</f>
        <v>2273.68071689346</v>
      </c>
      <c r="AR35">
        <f>IF('q-AreaHarv'!AR35=0,0,ValProdCrop!AR35/'q-AreaHarv'!AR35*1000)</f>
        <v>2112.47941899542</v>
      </c>
      <c r="AS35">
        <f>IF('q-AreaHarv'!AS35=0,0,ValProdCrop!AS35/'q-AreaHarv'!AS35*1000)</f>
        <v>2276.68567594767</v>
      </c>
      <c r="AT35">
        <f>IF('q-AreaHarv'!AT35=0,0,ValProdCrop!AT35/'q-AreaHarv'!AT35*1000)</f>
        <v>2366.28307035235</v>
      </c>
      <c r="AU35">
        <f>IF('q-AreaHarv'!AU35=0,0,ValProdCrop!AU35/'q-AreaHarv'!AU35*1000)</f>
        <v>2300.18578727357</v>
      </c>
      <c r="AV35">
        <f>IF('q-AreaHarv'!AV35=0,0,ValProdCrop!AV35/'q-AreaHarv'!AV35*1000)</f>
        <v>2124.47462010993</v>
      </c>
      <c r="AW35">
        <f>IF('q-AreaHarv'!AW35=0,0,ValProdCrop!AW35/'q-AreaHarv'!AW35*1000)</f>
        <v>2177.94155788018</v>
      </c>
      <c r="AX35">
        <f>IF('q-AreaHarv'!AX35=0,0,ValProdCrop!AX35/'q-AreaHarv'!AX35*1000)</f>
        <v>2296.97845450428</v>
      </c>
      <c r="AY35">
        <f>IF('q-AreaHarv'!AY35=0,0,ValProdCrop!AY35/'q-AreaHarv'!AY35*1000)</f>
        <v>2119.80737018425</v>
      </c>
      <c r="AZ35">
        <f>IF('q-AreaHarv'!AZ35=0,0,ValProdCrop!AZ35/'q-AreaHarv'!AZ35*1000)</f>
        <v>2161.60731050886</v>
      </c>
      <c r="BA35">
        <f>IF('q-AreaHarv'!BA35=0,0,ValProdCrop!BA35/'q-AreaHarv'!BA35*1000)</f>
        <v>1997.32183682801</v>
      </c>
      <c r="BB35">
        <f>IF('q-AreaHarv'!BB35=0,0,ValProdCrop!BB35/'q-AreaHarv'!BB35*1000)</f>
        <v>2240.72178141797</v>
      </c>
      <c r="BC35">
        <f>IF('q-AreaHarv'!BC35=0,0,ValProdCrop!BC35/'q-AreaHarv'!BC35*1000)</f>
        <v>2210.35971826262</v>
      </c>
    </row>
    <row r="36" spans="1:55">
      <c r="A36" s="6">
        <f>'q-ValProd_crop'!A36</f>
        <v>2</v>
      </c>
      <c r="B36" s="6" t="str">
        <f>'q-ValProd_crop'!B36</f>
        <v>Rwanda</v>
      </c>
      <c r="C36" s="6">
        <f>'q-ValProd_crop'!C36</f>
        <v>184</v>
      </c>
      <c r="D36" s="6" t="str">
        <f>'q-ValProd_crop'!D36</f>
        <v>Rwanda</v>
      </c>
      <c r="E36" s="6"/>
      <c r="F36" s="53" t="s">
        <v>232</v>
      </c>
      <c r="G36">
        <f>IF('q-AreaHarv'!G36=0,0,ValProdCrop!G36/'q-AreaHarv'!G36*1000)</f>
        <v>667.499754630473</v>
      </c>
      <c r="H36">
        <f>IF('q-AreaHarv'!H36=0,0,ValProdCrop!H36/'q-AreaHarv'!H36*1000)</f>
        <v>782.157887462771</v>
      </c>
      <c r="I36">
        <f>IF('q-AreaHarv'!I36=0,0,ValProdCrop!I36/'q-AreaHarv'!I36*1000)</f>
        <v>661.76749305672</v>
      </c>
      <c r="J36">
        <f>IF('q-AreaHarv'!J36=0,0,ValProdCrop!J36/'q-AreaHarv'!J36*1000)</f>
        <v>719.785895944641</v>
      </c>
      <c r="K36">
        <f>IF('q-AreaHarv'!K36=0,0,ValProdCrop!K36/'q-AreaHarv'!K36*1000)</f>
        <v>776.922544809367</v>
      </c>
      <c r="L36">
        <f>IF('q-AreaHarv'!L36=0,0,ValProdCrop!L36/'q-AreaHarv'!L36*1000)</f>
        <v>706.891236897015</v>
      </c>
      <c r="M36">
        <f>IF('q-AreaHarv'!M36=0,0,ValProdCrop!M36/'q-AreaHarv'!M36*1000)</f>
        <v>807.431404977828</v>
      </c>
      <c r="N36">
        <f>IF('q-AreaHarv'!N36=0,0,ValProdCrop!N36/'q-AreaHarv'!N36*1000)</f>
        <v>797.517509591705</v>
      </c>
      <c r="O36">
        <f>IF('q-AreaHarv'!O36=0,0,ValProdCrop!O36/'q-AreaHarv'!O36*1000)</f>
        <v>831.694410945935</v>
      </c>
      <c r="P36">
        <f>IF('q-AreaHarv'!P36=0,0,ValProdCrop!P36/'q-AreaHarv'!P36*1000)</f>
        <v>802.910254357637</v>
      </c>
      <c r="Q36">
        <f>IF('q-AreaHarv'!Q36=0,0,ValProdCrop!Q36/'q-AreaHarv'!Q36*1000)</f>
        <v>822.890373214891</v>
      </c>
      <c r="R36">
        <f>IF('q-AreaHarv'!R36=0,0,ValProdCrop!R36/'q-AreaHarv'!R36*1000)</f>
        <v>809.377660497072</v>
      </c>
      <c r="S36">
        <f>IF('q-AreaHarv'!S36=0,0,ValProdCrop!S36/'q-AreaHarv'!S36*1000)</f>
        <v>824.873544326787</v>
      </c>
      <c r="T36">
        <f>IF('q-AreaHarv'!T36=0,0,ValProdCrop!T36/'q-AreaHarv'!T36*1000)</f>
        <v>715.981157806294</v>
      </c>
      <c r="U36">
        <f>IF('q-AreaHarv'!U36=0,0,ValProdCrop!U36/'q-AreaHarv'!U36*1000)</f>
        <v>775.755759039415</v>
      </c>
      <c r="V36">
        <f>IF('q-AreaHarv'!V36=0,0,ValProdCrop!V36/'q-AreaHarv'!V36*1000)</f>
        <v>781.846844705303</v>
      </c>
      <c r="W36">
        <f>IF('q-AreaHarv'!W36=0,0,ValProdCrop!W36/'q-AreaHarv'!W36*1000)</f>
        <v>781.140572612486</v>
      </c>
      <c r="X36">
        <f>IF('q-AreaHarv'!X36=0,0,ValProdCrop!X36/'q-AreaHarv'!X36*1000)</f>
        <v>782.228267881397</v>
      </c>
      <c r="Y36">
        <f>IF('q-AreaHarv'!Y36=0,0,ValProdCrop!Y36/'q-AreaHarv'!Y36*1000)</f>
        <v>826.553444046773</v>
      </c>
      <c r="Z36">
        <f>IF('q-AreaHarv'!Z36=0,0,ValProdCrop!Z36/'q-AreaHarv'!Z36*1000)</f>
        <v>788.959519814732</v>
      </c>
      <c r="AA36">
        <f>IF('q-AreaHarv'!AA36=0,0,ValProdCrop!AA36/'q-AreaHarv'!AA36*1000)</f>
        <v>804.546865776068</v>
      </c>
      <c r="AB36">
        <f>IF('q-AreaHarv'!AB36=0,0,ValProdCrop!AB36/'q-AreaHarv'!AB36*1000)</f>
        <v>836.797187011634</v>
      </c>
      <c r="AC36">
        <f>IF('q-AreaHarv'!AC36=0,0,ValProdCrop!AC36/'q-AreaHarv'!AC36*1000)</f>
        <v>821.786123297866</v>
      </c>
      <c r="AD36">
        <f>IF('q-AreaHarv'!AD36=0,0,ValProdCrop!AD36/'q-AreaHarv'!AD36*1000)</f>
        <v>735.306544749358</v>
      </c>
      <c r="AE36">
        <f>IF('q-AreaHarv'!AE36=0,0,ValProdCrop!AE36/'q-AreaHarv'!AE36*1000)</f>
        <v>833.629227484628</v>
      </c>
      <c r="AF36">
        <f>IF('q-AreaHarv'!AF36=0,0,ValProdCrop!AF36/'q-AreaHarv'!AF36*1000)</f>
        <v>821.387217926946</v>
      </c>
      <c r="AG36">
        <f>IF('q-AreaHarv'!AG36=0,0,ValProdCrop!AG36/'q-AreaHarv'!AG36*1000)</f>
        <v>851.979497511154</v>
      </c>
      <c r="AH36">
        <f>IF('q-AreaHarv'!AH36=0,0,ValProdCrop!AH36/'q-AreaHarv'!AH36*1000)</f>
        <v>740.486984364703</v>
      </c>
      <c r="AI36">
        <f>IF('q-AreaHarv'!AI36=0,0,ValProdCrop!AI36/'q-AreaHarv'!AI36*1000)</f>
        <v>779.193684930008</v>
      </c>
      <c r="AJ36">
        <f>IF('q-AreaHarv'!AJ36=0,0,ValProdCrop!AJ36/'q-AreaHarv'!AJ36*1000)</f>
        <v>666.166197753869</v>
      </c>
      <c r="AK36">
        <f>IF('q-AreaHarv'!AK36=0,0,ValProdCrop!AK36/'q-AreaHarv'!AK36*1000)</f>
        <v>709.139732454076</v>
      </c>
      <c r="AL36">
        <f>IF('q-AreaHarv'!AL36=0,0,ValProdCrop!AL36/'q-AreaHarv'!AL36*1000)</f>
        <v>728.438736921528</v>
      </c>
      <c r="AM36">
        <f>IF('q-AreaHarv'!AM36=0,0,ValProdCrop!AM36/'q-AreaHarv'!AM36*1000)</f>
        <v>699.566486125976</v>
      </c>
      <c r="AN36">
        <f>IF('q-AreaHarv'!AN36=0,0,ValProdCrop!AN36/'q-AreaHarv'!AN36*1000)</f>
        <v>635.434463466229</v>
      </c>
      <c r="AO36">
        <f>IF('q-AreaHarv'!AO36=0,0,ValProdCrop!AO36/'q-AreaHarv'!AO36*1000)</f>
        <v>765.796678225954</v>
      </c>
      <c r="AP36">
        <f>IF('q-AreaHarv'!AP36=0,0,ValProdCrop!AP36/'q-AreaHarv'!AP36*1000)</f>
        <v>727.434209982769</v>
      </c>
      <c r="AQ36">
        <f>IF('q-AreaHarv'!AQ36=0,0,ValProdCrop!AQ36/'q-AreaHarv'!AQ36*1000)</f>
        <v>650.195062711976</v>
      </c>
      <c r="AR36">
        <f>IF('q-AreaHarv'!AR36=0,0,ValProdCrop!AR36/'q-AreaHarv'!AR36*1000)</f>
        <v>703.674820357295</v>
      </c>
      <c r="AS36">
        <f>IF('q-AreaHarv'!AS36=0,0,ValProdCrop!AS36/'q-AreaHarv'!AS36*1000)</f>
        <v>705.462110712126</v>
      </c>
      <c r="AT36">
        <f>IF('q-AreaHarv'!AT36=0,0,ValProdCrop!AT36/'q-AreaHarv'!AT36*1000)</f>
        <v>700.001512146315</v>
      </c>
      <c r="AU36">
        <f>IF('q-AreaHarv'!AU36=0,0,ValProdCrop!AU36/'q-AreaHarv'!AU36*1000)</f>
        <v>639.033087320673</v>
      </c>
      <c r="AV36">
        <f>IF('q-AreaHarv'!AV36=0,0,ValProdCrop!AV36/'q-AreaHarv'!AV36*1000)</f>
        <v>791.985601902757</v>
      </c>
      <c r="AW36">
        <f>IF('q-AreaHarv'!AW36=0,0,ValProdCrop!AW36/'q-AreaHarv'!AW36*1000)</f>
        <v>741.777240034156</v>
      </c>
      <c r="AX36">
        <f>IF('q-AreaHarv'!AX36=0,0,ValProdCrop!AX36/'q-AreaHarv'!AX36*1000)</f>
        <v>728.016747913706</v>
      </c>
      <c r="AY36">
        <f>IF('q-AreaHarv'!AY36=0,0,ValProdCrop!AY36/'q-AreaHarv'!AY36*1000)</f>
        <v>785.227460653125</v>
      </c>
      <c r="AZ36">
        <f>IF('q-AreaHarv'!AZ36=0,0,ValProdCrop!AZ36/'q-AreaHarv'!AZ36*1000)</f>
        <v>816.728525238764</v>
      </c>
      <c r="BA36">
        <f>IF('q-AreaHarv'!BA36=0,0,ValProdCrop!BA36/'q-AreaHarv'!BA36*1000)</f>
        <v>788.317793759615</v>
      </c>
      <c r="BB36">
        <f>IF('q-AreaHarv'!BB36=0,0,ValProdCrop!BB36/'q-AreaHarv'!BB36*1000)</f>
        <v>797.823704554607</v>
      </c>
      <c r="BC36">
        <f>IF('q-AreaHarv'!BC36=0,0,ValProdCrop!BC36/'q-AreaHarv'!BC36*1000)</f>
        <v>935.557104796508</v>
      </c>
    </row>
    <row r="37" spans="1:55">
      <c r="A37" s="6">
        <f>'q-ValProd_crop'!A37</f>
        <v>1</v>
      </c>
      <c r="B37" s="6" t="str">
        <f>'q-ValProd_crop'!B37</f>
        <v>Sao Tome and Principe</v>
      </c>
      <c r="C37" s="6">
        <f>'q-ValProd_crop'!C37</f>
        <v>193</v>
      </c>
      <c r="D37" s="6" t="str">
        <f>'q-ValProd_crop'!D37</f>
        <v>Sao Tome and Principe</v>
      </c>
      <c r="E37" s="6"/>
      <c r="F37" s="53" t="s">
        <v>232</v>
      </c>
      <c r="G37">
        <f>IF('q-AreaHarv'!G37=0,0,ValProdCrop!G37/'q-AreaHarv'!G37*1000)</f>
        <v>376.954652071931</v>
      </c>
      <c r="H37">
        <f>IF('q-AreaHarv'!H37=0,0,ValProdCrop!H37/'q-AreaHarv'!H37*1000)</f>
        <v>380.474040632054</v>
      </c>
      <c r="I37">
        <f>IF('q-AreaHarv'!I37=0,0,ValProdCrop!I37/'q-AreaHarv'!I37*1000)</f>
        <v>336.703383162864</v>
      </c>
      <c r="J37">
        <f>IF('q-AreaHarv'!J37=0,0,ValProdCrop!J37/'q-AreaHarv'!J37*1000)</f>
        <v>396.751038911976</v>
      </c>
      <c r="K37">
        <f>IF('q-AreaHarv'!K37=0,0,ValProdCrop!K37/'q-AreaHarv'!K37*1000)</f>
        <v>362.462797619048</v>
      </c>
      <c r="L37">
        <f>IF('q-AreaHarv'!L37=0,0,ValProdCrop!L37/'q-AreaHarv'!L37*1000)</f>
        <v>389.724890998187</v>
      </c>
      <c r="M37">
        <f>IF('q-AreaHarv'!M37=0,0,ValProdCrop!M37/'q-AreaHarv'!M37*1000)</f>
        <v>392.593736726262</v>
      </c>
      <c r="N37">
        <f>IF('q-AreaHarv'!N37=0,0,ValProdCrop!N37/'q-AreaHarv'!N37*1000)</f>
        <v>383.640097954025</v>
      </c>
      <c r="O37">
        <f>IF('q-AreaHarv'!O37=0,0,ValProdCrop!O37/'q-AreaHarv'!O37*1000)</f>
        <v>350.215871909547</v>
      </c>
      <c r="P37">
        <f>IF('q-AreaHarv'!P37=0,0,ValProdCrop!P37/'q-AreaHarv'!P37*1000)</f>
        <v>365.561286163269</v>
      </c>
      <c r="Q37">
        <f>IF('q-AreaHarv'!Q37=0,0,ValProdCrop!Q37/'q-AreaHarv'!Q37*1000)</f>
        <v>393.761356753483</v>
      </c>
      <c r="R37">
        <f>IF('q-AreaHarv'!R37=0,0,ValProdCrop!R37/'q-AreaHarv'!R37*1000)</f>
        <v>377.689638076351</v>
      </c>
      <c r="S37">
        <f>IF('q-AreaHarv'!S37=0,0,ValProdCrop!S37/'q-AreaHarv'!S37*1000)</f>
        <v>392.005582137161</v>
      </c>
      <c r="T37">
        <f>IF('q-AreaHarv'!T37=0,0,ValProdCrop!T37/'q-AreaHarv'!T37*1000)</f>
        <v>374.87327303449</v>
      </c>
      <c r="U37">
        <f>IF('q-AreaHarv'!U37=0,0,ValProdCrop!U37/'q-AreaHarv'!U37*1000)</f>
        <v>330.495701093302</v>
      </c>
      <c r="V37">
        <f>IF('q-AreaHarv'!V37=0,0,ValProdCrop!V37/'q-AreaHarv'!V37*1000)</f>
        <v>317.367340322058</v>
      </c>
      <c r="W37">
        <f>IF('q-AreaHarv'!W37=0,0,ValProdCrop!W37/'q-AreaHarv'!W37*1000)</f>
        <v>287.717563291139</v>
      </c>
      <c r="X37">
        <f>IF('q-AreaHarv'!X37=0,0,ValProdCrop!X37/'q-AreaHarv'!X37*1000)</f>
        <v>318.055118935345</v>
      </c>
      <c r="Y37">
        <f>IF('q-AreaHarv'!Y37=0,0,ValProdCrop!Y37/'q-AreaHarv'!Y37*1000)</f>
        <v>329.318854886476</v>
      </c>
      <c r="Z37">
        <f>IF('q-AreaHarv'!Z37=0,0,ValProdCrop!Z37/'q-AreaHarv'!Z37*1000)</f>
        <v>284.212730318258</v>
      </c>
      <c r="AA37">
        <f>IF('q-AreaHarv'!AA37=0,0,ValProdCrop!AA37/'q-AreaHarv'!AA37*1000)</f>
        <v>306.88</v>
      </c>
      <c r="AB37">
        <f>IF('q-AreaHarv'!AB37=0,0,ValProdCrop!AB37/'q-AreaHarv'!AB37*1000)</f>
        <v>293.768672641912</v>
      </c>
      <c r="AC37">
        <f>IF('q-AreaHarv'!AC37=0,0,ValProdCrop!AC37/'q-AreaHarv'!AC37*1000)</f>
        <v>291.687871077184</v>
      </c>
      <c r="AD37">
        <f>IF('q-AreaHarv'!AD37=0,0,ValProdCrop!AD37/'q-AreaHarv'!AD37*1000)</f>
        <v>291.95457840058</v>
      </c>
      <c r="AE37">
        <f>IF('q-AreaHarv'!AE37=0,0,ValProdCrop!AE37/'q-AreaHarv'!AE37*1000)</f>
        <v>301.406101048618</v>
      </c>
      <c r="AF37">
        <f>IF('q-AreaHarv'!AF37=0,0,ValProdCrop!AF37/'q-AreaHarv'!AF37*1000)</f>
        <v>314.879546528106</v>
      </c>
      <c r="AG37">
        <f>IF('q-AreaHarv'!AG37=0,0,ValProdCrop!AG37/'q-AreaHarv'!AG37*1000)</f>
        <v>306.487119437939</v>
      </c>
      <c r="AH37">
        <f>IF('q-AreaHarv'!AH37=0,0,ValProdCrop!AH37/'q-AreaHarv'!AH37*1000)</f>
        <v>313.051943536611</v>
      </c>
      <c r="AI37">
        <f>IF('q-AreaHarv'!AI37=0,0,ValProdCrop!AI37/'q-AreaHarv'!AI37*1000)</f>
        <v>297.194991749976</v>
      </c>
      <c r="AJ37">
        <f>IF('q-AreaHarv'!AJ37=0,0,ValProdCrop!AJ37/'q-AreaHarv'!AJ37*1000)</f>
        <v>274.186937968611</v>
      </c>
      <c r="AK37">
        <f>IF('q-AreaHarv'!AK37=0,0,ValProdCrop!AK37/'q-AreaHarv'!AK37*1000)</f>
        <v>272.393959531612</v>
      </c>
      <c r="AL37">
        <f>IF('q-AreaHarv'!AL37=0,0,ValProdCrop!AL37/'q-AreaHarv'!AL37*1000)</f>
        <v>354.135110572554</v>
      </c>
      <c r="AM37">
        <f>IF('q-AreaHarv'!AM37=0,0,ValProdCrop!AM37/'q-AreaHarv'!AM37*1000)</f>
        <v>366.837772844987</v>
      </c>
      <c r="AN37">
        <f>IF('q-AreaHarv'!AN37=0,0,ValProdCrop!AN37/'q-AreaHarv'!AN37*1000)</f>
        <v>382.722749886929</v>
      </c>
      <c r="AO37">
        <f>IF('q-AreaHarv'!AO37=0,0,ValProdCrop!AO37/'q-AreaHarv'!AO37*1000)</f>
        <v>404.278901920351</v>
      </c>
      <c r="AP37">
        <f>IF('q-AreaHarv'!AP37=0,0,ValProdCrop!AP37/'q-AreaHarv'!AP37*1000)</f>
        <v>447.724783431246</v>
      </c>
      <c r="AQ37">
        <f>IF('q-AreaHarv'!AQ37=0,0,ValProdCrop!AQ37/'q-AreaHarv'!AQ37*1000)</f>
        <v>528.130177807453</v>
      </c>
      <c r="AR37">
        <f>IF('q-AreaHarv'!AR37=0,0,ValProdCrop!AR37/'q-AreaHarv'!AR37*1000)</f>
        <v>530.033901542281</v>
      </c>
      <c r="AS37">
        <f>IF('q-AreaHarv'!AS37=0,0,ValProdCrop!AS37/'q-AreaHarv'!AS37*1000)</f>
        <v>497.429533770608</v>
      </c>
      <c r="AT37">
        <f>IF('q-AreaHarv'!AT37=0,0,ValProdCrop!AT37/'q-AreaHarv'!AT37*1000)</f>
        <v>490.439093484419</v>
      </c>
      <c r="AU37">
        <f>IF('q-AreaHarv'!AU37=0,0,ValProdCrop!AU37/'q-AreaHarv'!AU37*1000)</f>
        <v>502.457628847056</v>
      </c>
      <c r="AV37">
        <f>IF('q-AreaHarv'!AV37=0,0,ValProdCrop!AV37/'q-AreaHarv'!AV37*1000)</f>
        <v>529.367422576795</v>
      </c>
      <c r="AW37">
        <f>IF('q-AreaHarv'!AW37=0,0,ValProdCrop!AW37/'q-AreaHarv'!AW37*1000)</f>
        <v>485.810735615981</v>
      </c>
      <c r="AX37">
        <f>IF('q-AreaHarv'!AX37=0,0,ValProdCrop!AX37/'q-AreaHarv'!AX37*1000)</f>
        <v>482.741857073408</v>
      </c>
      <c r="AY37">
        <f>IF('q-AreaHarv'!AY37=0,0,ValProdCrop!AY37/'q-AreaHarv'!AY37*1000)</f>
        <v>567.548796551311</v>
      </c>
      <c r="AZ37">
        <f>IF('q-AreaHarv'!AZ37=0,0,ValProdCrop!AZ37/'q-AreaHarv'!AZ37*1000)</f>
        <v>631.798652475344</v>
      </c>
      <c r="BA37">
        <f>IF('q-AreaHarv'!BA37=0,0,ValProdCrop!BA37/'q-AreaHarv'!BA37*1000)</f>
        <v>565.897511474167</v>
      </c>
      <c r="BB37">
        <f>IF('q-AreaHarv'!BB37=0,0,ValProdCrop!BB37/'q-AreaHarv'!BB37*1000)</f>
        <v>635.870334544425</v>
      </c>
      <c r="BC37">
        <f>IF('q-AreaHarv'!BC37=0,0,ValProdCrop!BC37/'q-AreaHarv'!BC37*1000)</f>
        <v>586.211889297977</v>
      </c>
    </row>
    <row r="38" spans="1:55">
      <c r="A38" s="6">
        <f>'q-ValProd_crop'!A38</f>
        <v>2</v>
      </c>
      <c r="B38" s="6" t="str">
        <f>'q-ValProd_crop'!B38</f>
        <v>Senegal</v>
      </c>
      <c r="C38" s="6">
        <f>'q-ValProd_crop'!C38</f>
        <v>195</v>
      </c>
      <c r="D38" s="6" t="str">
        <f>'q-ValProd_crop'!D38</f>
        <v>Senegal</v>
      </c>
      <c r="E38" s="6"/>
      <c r="F38" s="53" t="s">
        <v>232</v>
      </c>
      <c r="G38">
        <f>IF('q-AreaHarv'!G38=0,0,ValProdCrop!G38/'q-AreaHarv'!G38*1000)</f>
        <v>293.438566206094</v>
      </c>
      <c r="H38">
        <f>IF('q-AreaHarv'!H38=0,0,ValProdCrop!H38/'q-AreaHarv'!H38*1000)</f>
        <v>292.555737653639</v>
      </c>
      <c r="I38">
        <f>IF('q-AreaHarv'!I38=0,0,ValProdCrop!I38/'q-AreaHarv'!I38*1000)</f>
        <v>292.457914857801</v>
      </c>
      <c r="J38">
        <f>IF('q-AreaHarv'!J38=0,0,ValProdCrop!J38/'q-AreaHarv'!J38*1000)</f>
        <v>278.071236414506</v>
      </c>
      <c r="K38">
        <f>IF('q-AreaHarv'!K38=0,0,ValProdCrop!K38/'q-AreaHarv'!K38*1000)</f>
        <v>285.30115846795</v>
      </c>
      <c r="L38">
        <f>IF('q-AreaHarv'!L38=0,0,ValProdCrop!L38/'q-AreaHarv'!L38*1000)</f>
        <v>264.033025034384</v>
      </c>
      <c r="M38">
        <f>IF('q-AreaHarv'!M38=0,0,ValProdCrop!M38/'q-AreaHarv'!M38*1000)</f>
        <v>258.101125988529</v>
      </c>
      <c r="N38">
        <f>IF('q-AreaHarv'!N38=0,0,ValProdCrop!N38/'q-AreaHarv'!N38*1000)</f>
        <v>219.762722669959</v>
      </c>
      <c r="O38">
        <f>IF('q-AreaHarv'!O38=0,0,ValProdCrop!O38/'q-AreaHarv'!O38*1000)</f>
        <v>259.393708658186</v>
      </c>
      <c r="P38">
        <f>IF('q-AreaHarv'!P38=0,0,ValProdCrop!P38/'q-AreaHarv'!P38*1000)</f>
        <v>198.381853291291</v>
      </c>
      <c r="Q38">
        <f>IF('q-AreaHarv'!Q38=0,0,ValProdCrop!Q38/'q-AreaHarv'!Q38*1000)</f>
        <v>290.819972138117</v>
      </c>
      <c r="R38">
        <f>IF('q-AreaHarv'!R38=0,0,ValProdCrop!R38/'q-AreaHarv'!R38*1000)</f>
        <v>184.455594563562</v>
      </c>
      <c r="S38">
        <f>IF('q-AreaHarv'!S38=0,0,ValProdCrop!S38/'q-AreaHarv'!S38*1000)</f>
        <v>218.779585557777</v>
      </c>
      <c r="T38">
        <f>IF('q-AreaHarv'!T38=0,0,ValProdCrop!T38/'q-AreaHarv'!T38*1000)</f>
        <v>276.765138753571</v>
      </c>
      <c r="U38">
        <f>IF('q-AreaHarv'!U38=0,0,ValProdCrop!U38/'q-AreaHarv'!U38*1000)</f>
        <v>350.021814797969</v>
      </c>
      <c r="V38">
        <f>IF('q-AreaHarv'!V38=0,0,ValProdCrop!V38/'q-AreaHarv'!V38*1000)</f>
        <v>315.71546011952</v>
      </c>
      <c r="W38">
        <f>IF('q-AreaHarv'!W38=0,0,ValProdCrop!W38/'q-AreaHarv'!W38*1000)</f>
        <v>188.992481100325</v>
      </c>
      <c r="X38">
        <f>IF('q-AreaHarv'!X38=0,0,ValProdCrop!X38/'q-AreaHarv'!X38*1000)</f>
        <v>305.087627276862</v>
      </c>
      <c r="Y38">
        <f>IF('q-AreaHarv'!Y38=0,0,ValProdCrop!Y38/'q-AreaHarv'!Y38*1000)</f>
        <v>235.782128199543</v>
      </c>
      <c r="Z38">
        <f>IF('q-AreaHarv'!Z38=0,0,ValProdCrop!Z38/'q-AreaHarv'!Z38*1000)</f>
        <v>191.297676088161</v>
      </c>
      <c r="AA38">
        <f>IF('q-AreaHarv'!AA38=0,0,ValProdCrop!AA38/'q-AreaHarv'!AA38*1000)</f>
        <v>299.005541729687</v>
      </c>
      <c r="AB38">
        <f>IF('q-AreaHarv'!AB38=0,0,ValProdCrop!AB38/'q-AreaHarv'!AB38*1000)</f>
        <v>302.769737788919</v>
      </c>
      <c r="AC38">
        <f>IF('q-AreaHarv'!AC38=0,0,ValProdCrop!AC38/'q-AreaHarv'!AC38*1000)</f>
        <v>221.183342163269</v>
      </c>
      <c r="AD38">
        <f>IF('q-AreaHarv'!AD38=0,0,ValProdCrop!AD38/'q-AreaHarv'!AD38*1000)</f>
        <v>231.585610364239</v>
      </c>
      <c r="AE38">
        <f>IF('q-AreaHarv'!AE38=0,0,ValProdCrop!AE38/'q-AreaHarv'!AE38*1000)</f>
        <v>276.052780020761</v>
      </c>
      <c r="AF38">
        <f>IF('q-AreaHarv'!AF38=0,0,ValProdCrop!AF38/'q-AreaHarv'!AF38*1000)</f>
        <v>320.093393726844</v>
      </c>
      <c r="AG38">
        <f>IF('q-AreaHarv'!AG38=0,0,ValProdCrop!AG38/'q-AreaHarv'!AG38*1000)</f>
        <v>349.146872307046</v>
      </c>
      <c r="AH38">
        <f>IF('q-AreaHarv'!AH38=0,0,ValProdCrop!AH38/'q-AreaHarv'!AH38*1000)</f>
        <v>285.565280880321</v>
      </c>
      <c r="AI38">
        <f>IF('q-AreaHarv'!AI38=0,0,ValProdCrop!AI38/'q-AreaHarv'!AI38*1000)</f>
        <v>339.807410491597</v>
      </c>
      <c r="AJ38">
        <f>IF('q-AreaHarv'!AJ38=0,0,ValProdCrop!AJ38/'q-AreaHarv'!AJ38*1000)</f>
        <v>289.607789509181</v>
      </c>
      <c r="AK38">
        <f>IF('q-AreaHarv'!AK38=0,0,ValProdCrop!AK38/'q-AreaHarv'!AK38*1000)</f>
        <v>316.235242237951</v>
      </c>
      <c r="AL38">
        <f>IF('q-AreaHarv'!AL38=0,0,ValProdCrop!AL38/'q-AreaHarv'!AL38*1000)</f>
        <v>270.953227720903</v>
      </c>
      <c r="AM38">
        <f>IF('q-AreaHarv'!AM38=0,0,ValProdCrop!AM38/'q-AreaHarv'!AM38*1000)</f>
        <v>303.259824422542</v>
      </c>
      <c r="AN38">
        <f>IF('q-AreaHarv'!AN38=0,0,ValProdCrop!AN38/'q-AreaHarv'!AN38*1000)</f>
        <v>280.183956345189</v>
      </c>
      <c r="AO38">
        <f>IF('q-AreaHarv'!AO38=0,0,ValProdCrop!AO38/'q-AreaHarv'!AO38*1000)</f>
        <v>334.110738240367</v>
      </c>
      <c r="AP38">
        <f>IF('q-AreaHarv'!AP38=0,0,ValProdCrop!AP38/'q-AreaHarv'!AP38*1000)</f>
        <v>283.385259562164</v>
      </c>
      <c r="AQ38">
        <f>IF('q-AreaHarv'!AQ38=0,0,ValProdCrop!AQ38/'q-AreaHarv'!AQ38*1000)</f>
        <v>290.000333869379</v>
      </c>
      <c r="AR38">
        <f>IF('q-AreaHarv'!AR38=0,0,ValProdCrop!AR38/'q-AreaHarv'!AR38*1000)</f>
        <v>321.163416140823</v>
      </c>
      <c r="AS38">
        <f>IF('q-AreaHarv'!AS38=0,0,ValProdCrop!AS38/'q-AreaHarv'!AS38*1000)</f>
        <v>343.774209497429</v>
      </c>
      <c r="AT38">
        <f>IF('q-AreaHarv'!AT38=0,0,ValProdCrop!AT38/'q-AreaHarv'!AT38*1000)</f>
        <v>363.092566967747</v>
      </c>
      <c r="AU38">
        <f>IF('q-AreaHarv'!AU38=0,0,ValProdCrop!AU38/'q-AreaHarv'!AU38*1000)</f>
        <v>373.006618396427</v>
      </c>
      <c r="AV38">
        <f>IF('q-AreaHarv'!AV38=0,0,ValProdCrop!AV38/'q-AreaHarv'!AV38*1000)</f>
        <v>229.672129458021</v>
      </c>
      <c r="AW38">
        <f>IF('q-AreaHarv'!AW38=0,0,ValProdCrop!AW38/'q-AreaHarv'!AW38*1000)</f>
        <v>360.442399173072</v>
      </c>
      <c r="AX38">
        <f>IF('q-AreaHarv'!AX38=0,0,ValProdCrop!AX38/'q-AreaHarv'!AX38*1000)</f>
        <v>349.03188403754</v>
      </c>
      <c r="AY38">
        <f>IF('q-AreaHarv'!AY38=0,0,ValProdCrop!AY38/'q-AreaHarv'!AY38*1000)</f>
        <v>386.351045370076</v>
      </c>
      <c r="AZ38">
        <f>IF('q-AreaHarv'!AZ38=0,0,ValProdCrop!AZ38/'q-AreaHarv'!AZ38*1000)</f>
        <v>347.275544291268</v>
      </c>
      <c r="BA38">
        <f>IF('q-AreaHarv'!BA38=0,0,ValProdCrop!BA38/'q-AreaHarv'!BA38*1000)</f>
        <v>319.079314821021</v>
      </c>
      <c r="BB38">
        <f>IF('q-AreaHarv'!BB38=0,0,ValProdCrop!BB38/'q-AreaHarv'!BB38*1000)</f>
        <v>377.469083235366</v>
      </c>
      <c r="BC38">
        <f>IF('q-AreaHarv'!BC38=0,0,ValProdCrop!BC38/'q-AreaHarv'!BC38*1000)</f>
        <v>372.703129106067</v>
      </c>
    </row>
    <row r="39" spans="1:55">
      <c r="A39" s="6">
        <f>'q-ValProd_crop'!A39</f>
        <v>1</v>
      </c>
      <c r="B39" s="6" t="str">
        <f>'q-ValProd_crop'!B39</f>
        <v>Seychelles</v>
      </c>
      <c r="C39" s="6">
        <f>'q-ValProd_crop'!C39</f>
        <v>196</v>
      </c>
      <c r="D39" s="6" t="str">
        <f>'q-ValProd_crop'!D39</f>
        <v>Seychelles</v>
      </c>
      <c r="E39" s="6"/>
      <c r="F39" s="53" t="s">
        <v>232</v>
      </c>
      <c r="G39">
        <f>IF('q-AreaHarv'!G39=0,0,ValProdCrop!G39/'q-AreaHarv'!G39*1000)</f>
        <v>392.056598486971</v>
      </c>
      <c r="H39">
        <f>IF('q-AreaHarv'!H39=0,0,ValProdCrop!H39/'q-AreaHarv'!H39*1000)</f>
        <v>385.665093738044</v>
      </c>
      <c r="I39">
        <f>IF('q-AreaHarv'!I39=0,0,ValProdCrop!I39/'q-AreaHarv'!I39*1000)</f>
        <v>414.550343591276</v>
      </c>
      <c r="J39">
        <f>IF('q-AreaHarv'!J39=0,0,ValProdCrop!J39/'q-AreaHarv'!J39*1000)</f>
        <v>414.268292682927</v>
      </c>
      <c r="K39">
        <f>IF('q-AreaHarv'!K39=0,0,ValProdCrop!K39/'q-AreaHarv'!K39*1000)</f>
        <v>380.140038192234</v>
      </c>
      <c r="L39">
        <f>IF('q-AreaHarv'!L39=0,0,ValProdCrop!L39/'q-AreaHarv'!L39*1000)</f>
        <v>375.081397872802</v>
      </c>
      <c r="M39">
        <f>IF('q-AreaHarv'!M39=0,0,ValProdCrop!M39/'q-AreaHarv'!M39*1000)</f>
        <v>354.302518859481</v>
      </c>
      <c r="N39">
        <f>IF('q-AreaHarv'!N39=0,0,ValProdCrop!N39/'q-AreaHarv'!N39*1000)</f>
        <v>346.953879713306</v>
      </c>
      <c r="O39">
        <f>IF('q-AreaHarv'!O39=0,0,ValProdCrop!O39/'q-AreaHarv'!O39*1000)</f>
        <v>388.723266364226</v>
      </c>
      <c r="P39">
        <f>IF('q-AreaHarv'!P39=0,0,ValProdCrop!P39/'q-AreaHarv'!P39*1000)</f>
        <v>395.206203736341</v>
      </c>
      <c r="Q39">
        <f>IF('q-AreaHarv'!Q39=0,0,ValProdCrop!Q39/'q-AreaHarv'!Q39*1000)</f>
        <v>396.449235158913</v>
      </c>
      <c r="R39">
        <f>IF('q-AreaHarv'!R39=0,0,ValProdCrop!R39/'q-AreaHarv'!R39*1000)</f>
        <v>360.117795540597</v>
      </c>
      <c r="S39">
        <f>IF('q-AreaHarv'!S39=0,0,ValProdCrop!S39/'q-AreaHarv'!S39*1000)</f>
        <v>377.624808788764</v>
      </c>
      <c r="T39">
        <f>IF('q-AreaHarv'!T39=0,0,ValProdCrop!T39/'q-AreaHarv'!T39*1000)</f>
        <v>383.092442035531</v>
      </c>
      <c r="U39">
        <f>IF('q-AreaHarv'!U39=0,0,ValProdCrop!U39/'q-AreaHarv'!U39*1000)</f>
        <v>405.410231229355</v>
      </c>
      <c r="V39">
        <f>IF('q-AreaHarv'!V39=0,0,ValProdCrop!V39/'q-AreaHarv'!V39*1000)</f>
        <v>403.109939074293</v>
      </c>
      <c r="W39">
        <f>IF('q-AreaHarv'!W39=0,0,ValProdCrop!W39/'q-AreaHarv'!W39*1000)</f>
        <v>436.644916859608</v>
      </c>
      <c r="X39">
        <f>IF('q-AreaHarv'!X39=0,0,ValProdCrop!X39/'q-AreaHarv'!X39*1000)</f>
        <v>459.233362467224</v>
      </c>
      <c r="Y39">
        <f>IF('q-AreaHarv'!Y39=0,0,ValProdCrop!Y39/'q-AreaHarv'!Y39*1000)</f>
        <v>488.727185971609</v>
      </c>
      <c r="Z39">
        <f>IF('q-AreaHarv'!Z39=0,0,ValProdCrop!Z39/'q-AreaHarv'!Z39*1000)</f>
        <v>471.251280883525</v>
      </c>
      <c r="AA39">
        <f>IF('q-AreaHarv'!AA39=0,0,ValProdCrop!AA39/'q-AreaHarv'!AA39*1000)</f>
        <v>498.478701825558</v>
      </c>
      <c r="AB39">
        <f>IF('q-AreaHarv'!AB39=0,0,ValProdCrop!AB39/'q-AreaHarv'!AB39*1000)</f>
        <v>439.71782813168</v>
      </c>
      <c r="AC39">
        <f>IF('q-AreaHarv'!AC39=0,0,ValProdCrop!AC39/'q-AreaHarv'!AC39*1000)</f>
        <v>443.717401612138</v>
      </c>
      <c r="AD39">
        <f>IF('q-AreaHarv'!AD39=0,0,ValProdCrop!AD39/'q-AreaHarv'!AD39*1000)</f>
        <v>515.460729746444</v>
      </c>
      <c r="AE39">
        <f>IF('q-AreaHarv'!AE39=0,0,ValProdCrop!AE39/'q-AreaHarv'!AE39*1000)</f>
        <v>429.511487842962</v>
      </c>
      <c r="AF39">
        <f>IF('q-AreaHarv'!AF39=0,0,ValProdCrop!AF39/'q-AreaHarv'!AF39*1000)</f>
        <v>435.369011653</v>
      </c>
      <c r="AG39">
        <f>IF('q-AreaHarv'!AG39=0,0,ValProdCrop!AG39/'q-AreaHarv'!AG39*1000)</f>
        <v>498.942172073343</v>
      </c>
      <c r="AH39">
        <f>IF('q-AreaHarv'!AH39=0,0,ValProdCrop!AH39/'q-AreaHarv'!AH39*1000)</f>
        <v>554.6410608139</v>
      </c>
      <c r="AI39">
        <f>IF('q-AreaHarv'!AI39=0,0,ValProdCrop!AI39/'q-AreaHarv'!AI39*1000)</f>
        <v>582.014569203718</v>
      </c>
      <c r="AJ39">
        <f>IF('q-AreaHarv'!AJ39=0,0,ValProdCrop!AJ39/'q-AreaHarv'!AJ39*1000)</f>
        <v>615.237051246917</v>
      </c>
      <c r="AK39">
        <f>IF('q-AreaHarv'!AK39=0,0,ValProdCrop!AK39/'q-AreaHarv'!AK39*1000)</f>
        <v>501.776384535005</v>
      </c>
      <c r="AL39">
        <f>IF('q-AreaHarv'!AL39=0,0,ValProdCrop!AL39/'q-AreaHarv'!AL39*1000)</f>
        <v>581.24471979724</v>
      </c>
      <c r="AM39">
        <f>IF('q-AreaHarv'!AM39=0,0,ValProdCrop!AM39/'q-AreaHarv'!AM39*1000)</f>
        <v>603.448275862069</v>
      </c>
      <c r="AN39">
        <f>IF('q-AreaHarv'!AN39=0,0,ValProdCrop!AN39/'q-AreaHarv'!AN39*1000)</f>
        <v>494.122768828907</v>
      </c>
      <c r="AO39">
        <f>IF('q-AreaHarv'!AO39=0,0,ValProdCrop!AO39/'q-AreaHarv'!AO39*1000)</f>
        <v>484.410646387833</v>
      </c>
      <c r="AP39">
        <f>IF('q-AreaHarv'!AP39=0,0,ValProdCrop!AP39/'q-AreaHarv'!AP39*1000)</f>
        <v>490.19967026928</v>
      </c>
      <c r="AQ39">
        <f>IF('q-AreaHarv'!AQ39=0,0,ValProdCrop!AQ39/'q-AreaHarv'!AQ39*1000)</f>
        <v>479.441720105621</v>
      </c>
      <c r="AR39">
        <f>IF('q-AreaHarv'!AR39=0,0,ValProdCrop!AR39/'q-AreaHarv'!AR39*1000)</f>
        <v>470.8984375</v>
      </c>
      <c r="AS39">
        <f>IF('q-AreaHarv'!AS39=0,0,ValProdCrop!AS39/'q-AreaHarv'!AS39*1000)</f>
        <v>483.447845096814</v>
      </c>
      <c r="AT39">
        <f>IF('q-AreaHarv'!AT39=0,0,ValProdCrop!AT39/'q-AreaHarv'!AT39*1000)</f>
        <v>446.424954425765</v>
      </c>
      <c r="AU39">
        <f>IF('q-AreaHarv'!AU39=0,0,ValProdCrop!AU39/'q-AreaHarv'!AU39*1000)</f>
        <v>451.804839349464</v>
      </c>
      <c r="AV39">
        <f>IF('q-AreaHarv'!AV39=0,0,ValProdCrop!AV39/'q-AreaHarv'!AV39*1000)</f>
        <v>439.783219590526</v>
      </c>
      <c r="AW39">
        <f>IF('q-AreaHarv'!AW39=0,0,ValProdCrop!AW39/'q-AreaHarv'!AW39*1000)</f>
        <v>473.611928585442</v>
      </c>
      <c r="AX39">
        <f>IF('q-AreaHarv'!AX39=0,0,ValProdCrop!AX39/'q-AreaHarv'!AX39*1000)</f>
        <v>472.294458891778</v>
      </c>
      <c r="AY39">
        <f>IF('q-AreaHarv'!AY39=0,0,ValProdCrop!AY39/'q-AreaHarv'!AY39*1000)</f>
        <v>349.209078404402</v>
      </c>
      <c r="AZ39">
        <f>IF('q-AreaHarv'!AZ39=0,0,ValProdCrop!AZ39/'q-AreaHarv'!AZ39*1000)</f>
        <v>351.400329489292</v>
      </c>
      <c r="BA39">
        <f>IF('q-AreaHarv'!BA39=0,0,ValProdCrop!BA39/'q-AreaHarv'!BA39*1000)</f>
        <v>814.611872146119</v>
      </c>
      <c r="BB39">
        <f>IF('q-AreaHarv'!BB39=0,0,ValProdCrop!BB39/'q-AreaHarv'!BB39*1000)</f>
        <v>702.996092053843</v>
      </c>
      <c r="BC39">
        <f>IF('q-AreaHarv'!BC39=0,0,ValProdCrop!BC39/'q-AreaHarv'!BC39*1000)</f>
        <v>762.541806020067</v>
      </c>
    </row>
    <row r="40" spans="1:55">
      <c r="A40" s="6">
        <f>'q-ValProd_crop'!A40</f>
        <v>2</v>
      </c>
      <c r="B40" s="6" t="str">
        <f>'q-ValProd_crop'!B40</f>
        <v>Sierra Leone</v>
      </c>
      <c r="C40" s="6">
        <f>'q-ValProd_crop'!C40</f>
        <v>197</v>
      </c>
      <c r="D40" s="6" t="str">
        <f>'q-ValProd_crop'!D40</f>
        <v>Sierra Leone</v>
      </c>
      <c r="E40" s="6"/>
      <c r="F40" s="53" t="s">
        <v>232</v>
      </c>
      <c r="G40">
        <f>IF('q-AreaHarv'!G40=0,0,ValProdCrop!G40/'q-AreaHarv'!G40*1000)</f>
        <v>456.866440254361</v>
      </c>
      <c r="H40">
        <f>IF('q-AreaHarv'!H40=0,0,ValProdCrop!H40/'q-AreaHarv'!H40*1000)</f>
        <v>513.534903458519</v>
      </c>
      <c r="I40">
        <f>IF('q-AreaHarv'!I40=0,0,ValProdCrop!I40/'q-AreaHarv'!I40*1000)</f>
        <v>510.848591174685</v>
      </c>
      <c r="J40">
        <f>IF('q-AreaHarv'!J40=0,0,ValProdCrop!J40/'q-AreaHarv'!J40*1000)</f>
        <v>547.632936392197</v>
      </c>
      <c r="K40">
        <f>IF('q-AreaHarv'!K40=0,0,ValProdCrop!K40/'q-AreaHarv'!K40*1000)</f>
        <v>520.092036502613</v>
      </c>
      <c r="L40">
        <f>IF('q-AreaHarv'!L40=0,0,ValProdCrop!L40/'q-AreaHarv'!L40*1000)</f>
        <v>527.336304805953</v>
      </c>
      <c r="M40">
        <f>IF('q-AreaHarv'!M40=0,0,ValProdCrop!M40/'q-AreaHarv'!M40*1000)</f>
        <v>502.020383262757</v>
      </c>
      <c r="N40">
        <f>IF('q-AreaHarv'!N40=0,0,ValProdCrop!N40/'q-AreaHarv'!N40*1000)</f>
        <v>535.849844378653</v>
      </c>
      <c r="O40">
        <f>IF('q-AreaHarv'!O40=0,0,ValProdCrop!O40/'q-AreaHarv'!O40*1000)</f>
        <v>600.465103585937</v>
      </c>
      <c r="P40">
        <f>IF('q-AreaHarv'!P40=0,0,ValProdCrop!P40/'q-AreaHarv'!P40*1000)</f>
        <v>557.005191257344</v>
      </c>
      <c r="Q40">
        <f>IF('q-AreaHarv'!Q40=0,0,ValProdCrop!Q40/'q-AreaHarv'!Q40*1000)</f>
        <v>532.170438939126</v>
      </c>
      <c r="R40">
        <f>IF('q-AreaHarv'!R40=0,0,ValProdCrop!R40/'q-AreaHarv'!R40*1000)</f>
        <v>539.962257368799</v>
      </c>
      <c r="S40">
        <f>IF('q-AreaHarv'!S40=0,0,ValProdCrop!S40/'q-AreaHarv'!S40*1000)</f>
        <v>538.116264577584</v>
      </c>
      <c r="T40">
        <f>IF('q-AreaHarv'!T40=0,0,ValProdCrop!T40/'q-AreaHarv'!T40*1000)</f>
        <v>527.245648973937</v>
      </c>
      <c r="U40">
        <f>IF('q-AreaHarv'!U40=0,0,ValProdCrop!U40/'q-AreaHarv'!U40*1000)</f>
        <v>555.493312555488</v>
      </c>
      <c r="V40">
        <f>IF('q-AreaHarv'!V40=0,0,ValProdCrop!V40/'q-AreaHarv'!V40*1000)</f>
        <v>534.717849496834</v>
      </c>
      <c r="W40">
        <f>IF('q-AreaHarv'!W40=0,0,ValProdCrop!W40/'q-AreaHarv'!W40*1000)</f>
        <v>539.974807942531</v>
      </c>
      <c r="X40">
        <f>IF('q-AreaHarv'!X40=0,0,ValProdCrop!X40/'q-AreaHarv'!X40*1000)</f>
        <v>528.427544570741</v>
      </c>
      <c r="Y40">
        <f>IF('q-AreaHarv'!Y40=0,0,ValProdCrop!Y40/'q-AreaHarv'!Y40*1000)</f>
        <v>511.939900611242</v>
      </c>
      <c r="Z40">
        <f>IF('q-AreaHarv'!Z40=0,0,ValProdCrop!Z40/'q-AreaHarv'!Z40*1000)</f>
        <v>505.874171771471</v>
      </c>
      <c r="AA40">
        <f>IF('q-AreaHarv'!AA40=0,0,ValProdCrop!AA40/'q-AreaHarv'!AA40*1000)</f>
        <v>506.359325196299</v>
      </c>
      <c r="AB40">
        <f>IF('q-AreaHarv'!AB40=0,0,ValProdCrop!AB40/'q-AreaHarv'!AB40*1000)</f>
        <v>527.30238585258</v>
      </c>
      <c r="AC40">
        <f>IF('q-AreaHarv'!AC40=0,0,ValProdCrop!AC40/'q-AreaHarv'!AC40*1000)</f>
        <v>533.547419914786</v>
      </c>
      <c r="AD40">
        <f>IF('q-AreaHarv'!AD40=0,0,ValProdCrop!AD40/'q-AreaHarv'!AD40*1000)</f>
        <v>601.0477131033</v>
      </c>
      <c r="AE40">
        <f>IF('q-AreaHarv'!AE40=0,0,ValProdCrop!AE40/'q-AreaHarv'!AE40*1000)</f>
        <v>529.223405133284</v>
      </c>
      <c r="AF40">
        <f>IF('q-AreaHarv'!AF40=0,0,ValProdCrop!AF40/'q-AreaHarv'!AF40*1000)</f>
        <v>573.74572192913</v>
      </c>
      <c r="AG40">
        <f>IF('q-AreaHarv'!AG40=0,0,ValProdCrop!AG40/'q-AreaHarv'!AG40*1000)</f>
        <v>538.83274848392</v>
      </c>
      <c r="AH40">
        <f>IF('q-AreaHarv'!AH40=0,0,ValProdCrop!AH40/'q-AreaHarv'!AH40*1000)</f>
        <v>522.925906778047</v>
      </c>
      <c r="AI40">
        <f>IF('q-AreaHarv'!AI40=0,0,ValProdCrop!AI40/'q-AreaHarv'!AI40*1000)</f>
        <v>528.534230661379</v>
      </c>
      <c r="AJ40">
        <f>IF('q-AreaHarv'!AJ40=0,0,ValProdCrop!AJ40/'q-AreaHarv'!AJ40*1000)</f>
        <v>512.452501551848</v>
      </c>
      <c r="AK40">
        <f>IF('q-AreaHarv'!AK40=0,0,ValProdCrop!AK40/'q-AreaHarv'!AK40*1000)</f>
        <v>514.511778933766</v>
      </c>
      <c r="AL40">
        <f>IF('q-AreaHarv'!AL40=0,0,ValProdCrop!AL40/'q-AreaHarv'!AL40*1000)</f>
        <v>530.982272356267</v>
      </c>
      <c r="AM40">
        <f>IF('q-AreaHarv'!AM40=0,0,ValProdCrop!AM40/'q-AreaHarv'!AM40*1000)</f>
        <v>497.685942098247</v>
      </c>
      <c r="AN40">
        <f>IF('q-AreaHarv'!AN40=0,0,ValProdCrop!AN40/'q-AreaHarv'!AN40*1000)</f>
        <v>506.880961607756</v>
      </c>
      <c r="AO40">
        <f>IF('q-AreaHarv'!AO40=0,0,ValProdCrop!AO40/'q-AreaHarv'!AO40*1000)</f>
        <v>537.971183776429</v>
      </c>
      <c r="AP40">
        <f>IF('q-AreaHarv'!AP40=0,0,ValProdCrop!AP40/'q-AreaHarv'!AP40*1000)</f>
        <v>560.923350464697</v>
      </c>
      <c r="AQ40">
        <f>IF('q-AreaHarv'!AQ40=0,0,ValProdCrop!AQ40/'q-AreaHarv'!AQ40*1000)</f>
        <v>539.582884666901</v>
      </c>
      <c r="AR40">
        <f>IF('q-AreaHarv'!AR40=0,0,ValProdCrop!AR40/'q-AreaHarv'!AR40*1000)</f>
        <v>520.70591994565</v>
      </c>
      <c r="AS40">
        <f>IF('q-AreaHarv'!AS40=0,0,ValProdCrop!AS40/'q-AreaHarv'!AS40*1000)</f>
        <v>536.380370109045</v>
      </c>
      <c r="AT40">
        <f>IF('q-AreaHarv'!AT40=0,0,ValProdCrop!AT40/'q-AreaHarv'!AT40*1000)</f>
        <v>551.74972250966</v>
      </c>
      <c r="AU40">
        <f>IF('q-AreaHarv'!AU40=0,0,ValProdCrop!AU40/'q-AreaHarv'!AU40*1000)</f>
        <v>499.112959666668</v>
      </c>
      <c r="AV40">
        <f>IF('q-AreaHarv'!AV40=0,0,ValProdCrop!AV40/'q-AreaHarv'!AV40*1000)</f>
        <v>444.937957276555</v>
      </c>
      <c r="AW40">
        <f>IF('q-AreaHarv'!AW40=0,0,ValProdCrop!AW40/'q-AreaHarv'!AW40*1000)</f>
        <v>461.02913585029</v>
      </c>
      <c r="AX40">
        <f>IF('q-AreaHarv'!AX40=0,0,ValProdCrop!AX40/'q-AreaHarv'!AX40*1000)</f>
        <v>442.084118016321</v>
      </c>
      <c r="AY40">
        <f>IF('q-AreaHarv'!AY40=0,0,ValProdCrop!AY40/'q-AreaHarv'!AY40*1000)</f>
        <v>452.059008346575</v>
      </c>
      <c r="AZ40">
        <f>IF('q-AreaHarv'!AZ40=0,0,ValProdCrop!AZ40/'q-AreaHarv'!AZ40*1000)</f>
        <v>478.007692971909</v>
      </c>
      <c r="BA40">
        <f>IF('q-AreaHarv'!BA40=0,0,ValProdCrop!BA40/'q-AreaHarv'!BA40*1000)</f>
        <v>510.890343005106</v>
      </c>
      <c r="BB40">
        <f>IF('q-AreaHarv'!BB40=0,0,ValProdCrop!BB40/'q-AreaHarv'!BB40*1000)</f>
        <v>525.712589707205</v>
      </c>
      <c r="BC40">
        <f>IF('q-AreaHarv'!BC40=0,0,ValProdCrop!BC40/'q-AreaHarv'!BC40*1000)</f>
        <v>548.002551861182</v>
      </c>
    </row>
    <row r="41" spans="1:55">
      <c r="A41" s="6">
        <f>'q-ValProd_crop'!A41</f>
        <v>2</v>
      </c>
      <c r="B41" s="6" t="str">
        <f>'q-ValProd_crop'!B41</f>
        <v>Somalia</v>
      </c>
      <c r="C41" s="6">
        <f>'q-ValProd_crop'!C41</f>
        <v>201</v>
      </c>
      <c r="D41" s="6" t="str">
        <f>'q-ValProd_crop'!D41</f>
        <v>Somalia</v>
      </c>
      <c r="E41" s="6"/>
      <c r="F41" s="53" t="s">
        <v>232</v>
      </c>
      <c r="G41">
        <f>IF('q-AreaHarv'!G41=0,0,ValProdCrop!G41/'q-AreaHarv'!G41*1000)</f>
        <v>202.258872046674</v>
      </c>
      <c r="H41">
        <f>IF('q-AreaHarv'!H41=0,0,ValProdCrop!H41/'q-AreaHarv'!H41*1000)</f>
        <v>206.615512235587</v>
      </c>
      <c r="I41">
        <f>IF('q-AreaHarv'!I41=0,0,ValProdCrop!I41/'q-AreaHarv'!I41*1000)</f>
        <v>215.86067301428</v>
      </c>
      <c r="J41">
        <f>IF('q-AreaHarv'!J41=0,0,ValProdCrop!J41/'q-AreaHarv'!J41*1000)</f>
        <v>226.639889606229</v>
      </c>
      <c r="K41">
        <f>IF('q-AreaHarv'!K41=0,0,ValProdCrop!K41/'q-AreaHarv'!K41*1000)</f>
        <v>240.739964583966</v>
      </c>
      <c r="L41">
        <f>IF('q-AreaHarv'!L41=0,0,ValProdCrop!L41/'q-AreaHarv'!L41*1000)</f>
        <v>239.094769514129</v>
      </c>
      <c r="M41">
        <f>IF('q-AreaHarv'!M41=0,0,ValProdCrop!M41/'q-AreaHarv'!M41*1000)</f>
        <v>231.599897277863</v>
      </c>
      <c r="N41">
        <f>IF('q-AreaHarv'!N41=0,0,ValProdCrop!N41/'q-AreaHarv'!N41*1000)</f>
        <v>235.998811920399</v>
      </c>
      <c r="O41">
        <f>IF('q-AreaHarv'!O41=0,0,ValProdCrop!O41/'q-AreaHarv'!O41*1000)</f>
        <v>244.865646894354</v>
      </c>
      <c r="P41">
        <f>IF('q-AreaHarv'!P41=0,0,ValProdCrop!P41/'q-AreaHarv'!P41*1000)</f>
        <v>275.650224215247</v>
      </c>
      <c r="Q41">
        <f>IF('q-AreaHarv'!Q41=0,0,ValProdCrop!Q41/'q-AreaHarv'!Q41*1000)</f>
        <v>297.822626388304</v>
      </c>
      <c r="R41">
        <f>IF('q-AreaHarv'!R41=0,0,ValProdCrop!R41/'q-AreaHarv'!R41*1000)</f>
        <v>251.847621830158</v>
      </c>
      <c r="S41">
        <f>IF('q-AreaHarv'!S41=0,0,ValProdCrop!S41/'q-AreaHarv'!S41*1000)</f>
        <v>341.317156432329</v>
      </c>
      <c r="T41">
        <f>IF('q-AreaHarv'!T41=0,0,ValProdCrop!T41/'q-AreaHarv'!T41*1000)</f>
        <v>333.479230072372</v>
      </c>
      <c r="U41">
        <f>IF('q-AreaHarv'!U41=0,0,ValProdCrop!U41/'q-AreaHarv'!U41*1000)</f>
        <v>258.254523674422</v>
      </c>
      <c r="V41">
        <f>IF('q-AreaHarv'!V41=0,0,ValProdCrop!V41/'q-AreaHarv'!V41*1000)</f>
        <v>224.883436257857</v>
      </c>
      <c r="W41">
        <f>IF('q-AreaHarv'!W41=0,0,ValProdCrop!W41/'q-AreaHarv'!W41*1000)</f>
        <v>206.150802809007</v>
      </c>
      <c r="X41">
        <f>IF('q-AreaHarv'!X41=0,0,ValProdCrop!X41/'q-AreaHarv'!X41*1000)</f>
        <v>213.734687120627</v>
      </c>
      <c r="Y41">
        <f>IF('q-AreaHarv'!Y41=0,0,ValProdCrop!Y41/'q-AreaHarv'!Y41*1000)</f>
        <v>204.633189408726</v>
      </c>
      <c r="Z41">
        <f>IF('q-AreaHarv'!Z41=0,0,ValProdCrop!Z41/'q-AreaHarv'!Z41*1000)</f>
        <v>218.699203805191</v>
      </c>
      <c r="AA41">
        <f>IF('q-AreaHarv'!AA41=0,0,ValProdCrop!AA41/'q-AreaHarv'!AA41*1000)</f>
        <v>211.089535653755</v>
      </c>
      <c r="AB41">
        <f>IF('q-AreaHarv'!AB41=0,0,ValProdCrop!AB41/'q-AreaHarv'!AB41*1000)</f>
        <v>222.446683070495</v>
      </c>
      <c r="AC41">
        <f>IF('q-AreaHarv'!AC41=0,0,ValProdCrop!AC41/'q-AreaHarv'!AC41*1000)</f>
        <v>249.090737137916</v>
      </c>
      <c r="AD41">
        <f>IF('q-AreaHarv'!AD41=0,0,ValProdCrop!AD41/'q-AreaHarv'!AD41*1000)</f>
        <v>210.212801433961</v>
      </c>
      <c r="AE41">
        <f>IF('q-AreaHarv'!AE41=0,0,ValProdCrop!AE41/'q-AreaHarv'!AE41*1000)</f>
        <v>249.387985271841</v>
      </c>
      <c r="AF41">
        <f>IF('q-AreaHarv'!AF41=0,0,ValProdCrop!AF41/'q-AreaHarv'!AF41*1000)</f>
        <v>285.724214968351</v>
      </c>
      <c r="AG41">
        <f>IF('q-AreaHarv'!AG41=0,0,ValProdCrop!AG41/'q-AreaHarv'!AG41*1000)</f>
        <v>244.241762604208</v>
      </c>
      <c r="AH41">
        <f>IF('q-AreaHarv'!AH41=0,0,ValProdCrop!AH41/'q-AreaHarv'!AH41*1000)</f>
        <v>240.725481663905</v>
      </c>
      <c r="AI41">
        <f>IF('q-AreaHarv'!AI41=0,0,ValProdCrop!AI41/'q-AreaHarv'!AI41*1000)</f>
        <v>259.214889497997</v>
      </c>
      <c r="AJ41">
        <f>IF('q-AreaHarv'!AJ41=0,0,ValProdCrop!AJ41/'q-AreaHarv'!AJ41*1000)</f>
        <v>268.450925788142</v>
      </c>
      <c r="AK41">
        <f>IF('q-AreaHarv'!AK41=0,0,ValProdCrop!AK41/'q-AreaHarv'!AK41*1000)</f>
        <v>261.056293582501</v>
      </c>
      <c r="AL41">
        <f>IF('q-AreaHarv'!AL41=0,0,ValProdCrop!AL41/'q-AreaHarv'!AL41*1000)</f>
        <v>287.177387848642</v>
      </c>
      <c r="AM41">
        <f>IF('q-AreaHarv'!AM41=0,0,ValProdCrop!AM41/'q-AreaHarv'!AM41*1000)</f>
        <v>262.525869243403</v>
      </c>
      <c r="AN41">
        <f>IF('q-AreaHarv'!AN41=0,0,ValProdCrop!AN41/'q-AreaHarv'!AN41*1000)</f>
        <v>152.347312398764</v>
      </c>
      <c r="AO41">
        <f>IF('q-AreaHarv'!AO41=0,0,ValProdCrop!AO41/'q-AreaHarv'!AO41*1000)</f>
        <v>219.046563770988</v>
      </c>
      <c r="AP41">
        <f>IF('q-AreaHarv'!AP41=0,0,ValProdCrop!AP41/'q-AreaHarv'!AP41*1000)</f>
        <v>222.924702531721</v>
      </c>
      <c r="AQ41">
        <f>IF('q-AreaHarv'!AQ41=0,0,ValProdCrop!AQ41/'q-AreaHarv'!AQ41*1000)</f>
        <v>209.683180104504</v>
      </c>
      <c r="AR41">
        <f>IF('q-AreaHarv'!AR41=0,0,ValProdCrop!AR41/'q-AreaHarv'!AR41*1000)</f>
        <v>219.583890170388</v>
      </c>
      <c r="AS41">
        <f>IF('q-AreaHarv'!AS41=0,0,ValProdCrop!AS41/'q-AreaHarv'!AS41*1000)</f>
        <v>235.851263359801</v>
      </c>
      <c r="AT41">
        <f>IF('q-AreaHarv'!AT41=0,0,ValProdCrop!AT41/'q-AreaHarv'!AT41*1000)</f>
        <v>253.468401167545</v>
      </c>
      <c r="AU41">
        <f>IF('q-AreaHarv'!AU41=0,0,ValProdCrop!AU41/'q-AreaHarv'!AU41*1000)</f>
        <v>269.822168366244</v>
      </c>
      <c r="AV41">
        <f>IF('q-AreaHarv'!AV41=0,0,ValProdCrop!AV41/'q-AreaHarv'!AV41*1000)</f>
        <v>264.061233517348</v>
      </c>
      <c r="AW41">
        <f>IF('q-AreaHarv'!AW41=0,0,ValProdCrop!AW41/'q-AreaHarv'!AW41*1000)</f>
        <v>251.685871743487</v>
      </c>
      <c r="AX41">
        <f>IF('q-AreaHarv'!AX41=0,0,ValProdCrop!AX41/'q-AreaHarv'!AX41*1000)</f>
        <v>216.073188940814</v>
      </c>
      <c r="AY41">
        <f>IF('q-AreaHarv'!AY41=0,0,ValProdCrop!AY41/'q-AreaHarv'!AY41*1000)</f>
        <v>211.289895068369</v>
      </c>
      <c r="AZ41">
        <f>IF('q-AreaHarv'!AZ41=0,0,ValProdCrop!AZ41/'q-AreaHarv'!AZ41*1000)</f>
        <v>229.990905990679</v>
      </c>
      <c r="BA41">
        <f>IF('q-AreaHarv'!BA41=0,0,ValProdCrop!BA41/'q-AreaHarv'!BA41*1000)</f>
        <v>290.648188153258</v>
      </c>
      <c r="BB41">
        <f>IF('q-AreaHarv'!BB41=0,0,ValProdCrop!BB41/'q-AreaHarv'!BB41*1000)</f>
        <v>248.190453846422</v>
      </c>
      <c r="BC41">
        <f>IF('q-AreaHarv'!BC41=0,0,ValProdCrop!BC41/'q-AreaHarv'!BC41*1000)</f>
        <v>258.723650071468</v>
      </c>
    </row>
    <row r="42" spans="1:55">
      <c r="A42" s="6">
        <f>'q-ValProd_crop'!A42</f>
        <v>3</v>
      </c>
      <c r="B42" s="6" t="str">
        <f>'q-ValProd_crop'!B42</f>
        <v>South Africa</v>
      </c>
      <c r="C42" s="6">
        <f>'q-ValProd_crop'!C42</f>
        <v>202</v>
      </c>
      <c r="D42" s="6" t="str">
        <f>'q-ValProd_crop'!D42</f>
        <v>South Africa</v>
      </c>
      <c r="E42" s="6"/>
      <c r="F42" s="53" t="s">
        <v>232</v>
      </c>
      <c r="G42">
        <f>IF('q-AreaHarv'!G42=0,0,ValProdCrop!G42/'q-AreaHarv'!G42*1000)</f>
        <v>336.662818434973</v>
      </c>
      <c r="H42">
        <f>IF('q-AreaHarv'!H42=0,0,ValProdCrop!H42/'q-AreaHarv'!H42*1000)</f>
        <v>336.342733856465</v>
      </c>
      <c r="I42">
        <f>IF('q-AreaHarv'!I42=0,0,ValProdCrop!I42/'q-AreaHarv'!I42*1000)</f>
        <v>339.492898168899</v>
      </c>
      <c r="J42">
        <f>IF('q-AreaHarv'!J42=0,0,ValProdCrop!J42/'q-AreaHarv'!J42*1000)</f>
        <v>330.383800367704</v>
      </c>
      <c r="K42">
        <f>IF('q-AreaHarv'!K42=0,0,ValProdCrop!K42/'q-AreaHarv'!K42*1000)</f>
        <v>332.21374018081</v>
      </c>
      <c r="L42">
        <f>IF('q-AreaHarv'!L42=0,0,ValProdCrop!L42/'q-AreaHarv'!L42*1000)</f>
        <v>374.932284444735</v>
      </c>
      <c r="M42">
        <f>IF('q-AreaHarv'!M42=0,0,ValProdCrop!M42/'q-AreaHarv'!M42*1000)</f>
        <v>473.241228326103</v>
      </c>
      <c r="N42">
        <f>IF('q-AreaHarv'!N42=0,0,ValProdCrop!N42/'q-AreaHarv'!N42*1000)</f>
        <v>370.486912448216</v>
      </c>
      <c r="O42">
        <f>IF('q-AreaHarv'!O42=0,0,ValProdCrop!O42/'q-AreaHarv'!O42*1000)</f>
        <v>393.898113734819</v>
      </c>
      <c r="P42">
        <f>IF('q-AreaHarv'!P42=0,0,ValProdCrop!P42/'q-AreaHarv'!P42*1000)</f>
        <v>379.709418496543</v>
      </c>
      <c r="Q42">
        <f>IF('q-AreaHarv'!Q42=0,0,ValProdCrop!Q42/'q-AreaHarv'!Q42*1000)</f>
        <v>447.304141694402</v>
      </c>
      <c r="R42">
        <f>IF('q-AreaHarv'!R42=0,0,ValProdCrop!R42/'q-AreaHarv'!R42*1000)</f>
        <v>465.182472366364</v>
      </c>
      <c r="S42">
        <f>IF('q-AreaHarv'!S42=0,0,ValProdCrop!S42/'q-AreaHarv'!S42*1000)</f>
        <v>406.539496117458</v>
      </c>
      <c r="T42">
        <f>IF('q-AreaHarv'!T42=0,0,ValProdCrop!T42/'q-AreaHarv'!T42*1000)</f>
        <v>516.161797858818</v>
      </c>
      <c r="U42">
        <f>IF('q-AreaHarv'!U42=0,0,ValProdCrop!U42/'q-AreaHarv'!U42*1000)</f>
        <v>495.005770715141</v>
      </c>
      <c r="V42">
        <f>IF('q-AreaHarv'!V42=0,0,ValProdCrop!V42/'q-AreaHarv'!V42*1000)</f>
        <v>469.688500472819</v>
      </c>
      <c r="W42">
        <f>IF('q-AreaHarv'!W42=0,0,ValProdCrop!W42/'q-AreaHarv'!W42*1000)</f>
        <v>515.706143262852</v>
      </c>
      <c r="X42">
        <f>IF('q-AreaHarv'!X42=0,0,ValProdCrop!X42/'q-AreaHarv'!X42*1000)</f>
        <v>547.934440160501</v>
      </c>
      <c r="Y42">
        <f>IF('q-AreaHarv'!Y42=0,0,ValProdCrop!Y42/'q-AreaHarv'!Y42*1000)</f>
        <v>510.384952682018</v>
      </c>
      <c r="Z42">
        <f>IF('q-AreaHarv'!Z42=0,0,ValProdCrop!Z42/'q-AreaHarv'!Z42*1000)</f>
        <v>583.330780616075</v>
      </c>
      <c r="AA42">
        <f>IF('q-AreaHarv'!AA42=0,0,ValProdCrop!AA42/'q-AreaHarv'!AA42*1000)</f>
        <v>681.524068989363</v>
      </c>
      <c r="AB42">
        <f>IF('q-AreaHarv'!AB42=0,0,ValProdCrop!AB42/'q-AreaHarv'!AB42*1000)</f>
        <v>549.314621919833</v>
      </c>
      <c r="AC42">
        <f>IF('q-AreaHarv'!AC42=0,0,ValProdCrop!AC42/'q-AreaHarv'!AC42*1000)</f>
        <v>432.336070367068</v>
      </c>
      <c r="AD42">
        <f>IF('q-AreaHarv'!AD42=0,0,ValProdCrop!AD42/'q-AreaHarv'!AD42*1000)</f>
        <v>472.244980990665</v>
      </c>
      <c r="AE42">
        <f>IF('q-AreaHarv'!AE42=0,0,ValProdCrop!AE42/'q-AreaHarv'!AE42*1000)</f>
        <v>541.214084158529</v>
      </c>
      <c r="AF42">
        <f>IF('q-AreaHarv'!AF42=0,0,ValProdCrop!AF42/'q-AreaHarv'!AF42*1000)</f>
        <v>525.319873001388</v>
      </c>
      <c r="AG42">
        <f>IF('q-AreaHarv'!AG42=0,0,ValProdCrop!AG42/'q-AreaHarv'!AG42*1000)</f>
        <v>556.666447997147</v>
      </c>
      <c r="AH42">
        <f>IF('q-AreaHarv'!AH42=0,0,ValProdCrop!AH42/'q-AreaHarv'!AH42*1000)</f>
        <v>577.362495612138</v>
      </c>
      <c r="AI42">
        <f>IF('q-AreaHarv'!AI42=0,0,ValProdCrop!AI42/'q-AreaHarv'!AI42*1000)</f>
        <v>677.175751208267</v>
      </c>
      <c r="AJ42">
        <f>IF('q-AreaHarv'!AJ42=0,0,ValProdCrop!AJ42/'q-AreaHarv'!AJ42*1000)</f>
        <v>648.885067052186</v>
      </c>
      <c r="AK42">
        <f>IF('q-AreaHarv'!AK42=0,0,ValProdCrop!AK42/'q-AreaHarv'!AK42*1000)</f>
        <v>692.854481511922</v>
      </c>
      <c r="AL42">
        <f>IF('q-AreaHarv'!AL42=0,0,ValProdCrop!AL42/'q-AreaHarv'!AL42*1000)</f>
        <v>542.410790603574</v>
      </c>
      <c r="AM42">
        <f>IF('q-AreaHarv'!AM42=0,0,ValProdCrop!AM42/'q-AreaHarv'!AM42*1000)</f>
        <v>651.040499619076</v>
      </c>
      <c r="AN42">
        <f>IF('q-AreaHarv'!AN42=0,0,ValProdCrop!AN42/'q-AreaHarv'!AN42*1000)</f>
        <v>715.365813312868</v>
      </c>
      <c r="AO42">
        <f>IF('q-AreaHarv'!AO42=0,0,ValProdCrop!AO42/'q-AreaHarv'!AO42*1000)</f>
        <v>644.159083908169</v>
      </c>
      <c r="AP42">
        <f>IF('q-AreaHarv'!AP42=0,0,ValProdCrop!AP42/'q-AreaHarv'!AP42*1000)</f>
        <v>793.429739744702</v>
      </c>
      <c r="AQ42">
        <f>IF('q-AreaHarv'!AQ42=0,0,ValProdCrop!AQ42/'q-AreaHarv'!AQ42*1000)</f>
        <v>775.658093624882</v>
      </c>
      <c r="AR42">
        <f>IF('q-AreaHarv'!AR42=0,0,ValProdCrop!AR42/'q-AreaHarv'!AR42*1000)</f>
        <v>839.391749000236</v>
      </c>
      <c r="AS42">
        <f>IF('q-AreaHarv'!AS42=0,0,ValProdCrop!AS42/'q-AreaHarv'!AS42*1000)</f>
        <v>863.592617074983</v>
      </c>
      <c r="AT42">
        <f>IF('q-AreaHarv'!AT42=0,0,ValProdCrop!AT42/'q-AreaHarv'!AT42*1000)</f>
        <v>906.008010719643</v>
      </c>
      <c r="AU42">
        <f>IF('q-AreaHarv'!AU42=0,0,ValProdCrop!AU42/'q-AreaHarv'!AU42*1000)</f>
        <v>907.015858255179</v>
      </c>
      <c r="AV42">
        <f>IF('q-AreaHarv'!AV42=0,0,ValProdCrop!AV42/'q-AreaHarv'!AV42*1000)</f>
        <v>940.494419473003</v>
      </c>
      <c r="AW42">
        <f>IF('q-AreaHarv'!AW42=0,0,ValProdCrop!AW42/'q-AreaHarv'!AW42*1000)</f>
        <v>936.039304209103</v>
      </c>
      <c r="AX42">
        <f>IF('q-AreaHarv'!AX42=0,0,ValProdCrop!AX42/'q-AreaHarv'!AX42*1000)</f>
        <v>1004.33968959675</v>
      </c>
      <c r="AY42">
        <f>IF('q-AreaHarv'!AY42=0,0,ValProdCrop!AY42/'q-AreaHarv'!AY42*1000)</f>
        <v>1082.27493148081</v>
      </c>
      <c r="AZ42">
        <f>IF('q-AreaHarv'!AZ42=0,0,ValProdCrop!AZ42/'q-AreaHarv'!AZ42*1000)</f>
        <v>1207.4325860127</v>
      </c>
      <c r="BA42">
        <f>IF('q-AreaHarv'!BA42=0,0,ValProdCrop!BA42/'q-AreaHarv'!BA42*1000)</f>
        <v>1153.49099976227</v>
      </c>
      <c r="BB42">
        <f>IF('q-AreaHarv'!BB42=0,0,ValProdCrop!BB42/'q-AreaHarv'!BB42*1000)</f>
        <v>1235.94790831301</v>
      </c>
      <c r="BC42">
        <f>IF('q-AreaHarv'!BC42=0,0,ValProdCrop!BC42/'q-AreaHarv'!BC42*1000)</f>
        <v>1267.73579501287</v>
      </c>
    </row>
    <row r="43" spans="1:55">
      <c r="A43" s="6">
        <f>'q-ValProd_crop'!A43</f>
        <v>0</v>
      </c>
      <c r="B43" s="6" t="str">
        <f>'q-ValProd_crop'!B43</f>
        <v>Western Sahara</v>
      </c>
      <c r="C43" s="6">
        <f>'q-ValProd_crop'!C43</f>
        <v>205</v>
      </c>
      <c r="D43" s="6" t="str">
        <f>'q-ValProd_crop'!D43</f>
        <v>Western Sahara</v>
      </c>
      <c r="E43" s="6"/>
      <c r="F43" s="53" t="s">
        <v>232</v>
      </c>
      <c r="G43">
        <f>IF('q-AreaHarv'!G43=0,0,ValProdCrop!G43/'q-AreaHarv'!G43*1000)</f>
        <v>0</v>
      </c>
      <c r="H43">
        <f>IF('q-AreaHarv'!H43=0,0,ValProdCrop!H43/'q-AreaHarv'!H43*1000)</f>
        <v>0</v>
      </c>
      <c r="I43">
        <f>IF('q-AreaHarv'!I43=0,0,ValProdCrop!I43/'q-AreaHarv'!I43*1000)</f>
        <v>0</v>
      </c>
      <c r="J43">
        <f>IF('q-AreaHarv'!J43=0,0,ValProdCrop!J43/'q-AreaHarv'!J43*1000)</f>
        <v>0</v>
      </c>
      <c r="K43">
        <f>IF('q-AreaHarv'!K43=0,0,ValProdCrop!K43/'q-AreaHarv'!K43*1000)</f>
        <v>0</v>
      </c>
      <c r="L43">
        <f>IF('q-AreaHarv'!L43=0,0,ValProdCrop!L43/'q-AreaHarv'!L43*1000)</f>
        <v>0</v>
      </c>
      <c r="M43">
        <f>IF('q-AreaHarv'!M43=0,0,ValProdCrop!M43/'q-AreaHarv'!M43*1000)</f>
        <v>0</v>
      </c>
      <c r="N43">
        <f>IF('q-AreaHarv'!N43=0,0,ValProdCrop!N43/'q-AreaHarv'!N43*1000)</f>
        <v>83.1050228310502</v>
      </c>
      <c r="O43">
        <f>IF('q-AreaHarv'!O43=0,0,ValProdCrop!O43/'q-AreaHarv'!O43*1000)</f>
        <v>71.0900473933649</v>
      </c>
      <c r="P43">
        <f>IF('q-AreaHarv'!P43=0,0,ValProdCrop!P43/'q-AreaHarv'!P43*1000)</f>
        <v>71.1267605633803</v>
      </c>
      <c r="Q43">
        <f>IF('q-AreaHarv'!Q43=0,0,ValProdCrop!Q43/'q-AreaHarv'!Q43*1000)</f>
        <v>76.7605633802817</v>
      </c>
      <c r="R43">
        <f>IF('q-AreaHarv'!R43=0,0,ValProdCrop!R43/'q-AreaHarv'!R43*1000)</f>
        <v>72.5352112676056</v>
      </c>
      <c r="S43">
        <f>IF('q-AreaHarv'!S43=0,0,ValProdCrop!S43/'q-AreaHarv'!S43*1000)</f>
        <v>79.3103448275862</v>
      </c>
      <c r="T43">
        <f>IF('q-AreaHarv'!T43=0,0,ValProdCrop!T43/'q-AreaHarv'!T43*1000)</f>
        <v>79.3333333333333</v>
      </c>
      <c r="U43">
        <f>IF('q-AreaHarv'!U43=0,0,ValProdCrop!U43/'q-AreaHarv'!U43*1000)</f>
        <v>79.3333333333333</v>
      </c>
      <c r="V43">
        <f>IF('q-AreaHarv'!V43=0,0,ValProdCrop!V43/'q-AreaHarv'!V43*1000)</f>
        <v>88.75</v>
      </c>
      <c r="W43">
        <f>IF('q-AreaHarv'!W43=0,0,ValProdCrop!W43/'q-AreaHarv'!W43*1000)</f>
        <v>83.5294117647059</v>
      </c>
      <c r="X43">
        <f>IF('q-AreaHarv'!X43=0,0,ValProdCrop!X43/'q-AreaHarv'!X43*1000)</f>
        <v>83</v>
      </c>
      <c r="Y43">
        <f>IF('q-AreaHarv'!Y43=0,0,ValProdCrop!Y43/'q-AreaHarv'!Y43*1000)</f>
        <v>83</v>
      </c>
      <c r="Z43">
        <f>IF('q-AreaHarv'!Z43=0,0,ValProdCrop!Z43/'q-AreaHarv'!Z43*1000)</f>
        <v>77.3913043478261</v>
      </c>
      <c r="AA43">
        <f>IF('q-AreaHarv'!AA43=0,0,ValProdCrop!AA43/'q-AreaHarv'!AA43*1000)</f>
        <v>82.6086956521739</v>
      </c>
      <c r="AB43">
        <f>IF('q-AreaHarv'!AB43=0,0,ValProdCrop!AB43/'q-AreaHarv'!AB43*1000)</f>
        <v>82.6086956521739</v>
      </c>
      <c r="AC43">
        <f>IF('q-AreaHarv'!AC43=0,0,ValProdCrop!AC43/'q-AreaHarv'!AC43*1000)</f>
        <v>84.1666666666667</v>
      </c>
      <c r="AD43">
        <f>IF('q-AreaHarv'!AD43=0,0,ValProdCrop!AD43/'q-AreaHarv'!AD43*1000)</f>
        <v>87.9166666666667</v>
      </c>
      <c r="AE43">
        <f>IF('q-AreaHarv'!AE43=0,0,ValProdCrop!AE43/'q-AreaHarv'!AE43*1000)</f>
        <v>85.6</v>
      </c>
      <c r="AF43">
        <f>IF('q-AreaHarv'!AF43=0,0,ValProdCrop!AF43/'q-AreaHarv'!AF43*1000)</f>
        <v>86.9230769230769</v>
      </c>
      <c r="AG43">
        <f>IF('q-AreaHarv'!AG43=0,0,ValProdCrop!AG43/'q-AreaHarv'!AG43*1000)</f>
        <v>91.5384615384615</v>
      </c>
      <c r="AH43">
        <f>IF('q-AreaHarv'!AH43=0,0,ValProdCrop!AH43/'q-AreaHarv'!AH43*1000)</f>
        <v>88.1481481481481</v>
      </c>
      <c r="AI43">
        <f>IF('q-AreaHarv'!AI43=0,0,ValProdCrop!AI43/'q-AreaHarv'!AI43*1000)</f>
        <v>88.9285714285714</v>
      </c>
      <c r="AJ43">
        <f>IF('q-AreaHarv'!AJ43=0,0,ValProdCrop!AJ43/'q-AreaHarv'!AJ43*1000)</f>
        <v>90</v>
      </c>
      <c r="AK43">
        <f>IF('q-AreaHarv'!AK43=0,0,ValProdCrop!AK43/'q-AreaHarv'!AK43*1000)</f>
        <v>91</v>
      </c>
      <c r="AL43">
        <f>IF('q-AreaHarv'!AL43=0,0,ValProdCrop!AL43/'q-AreaHarv'!AL43*1000)</f>
        <v>67.7860696517413</v>
      </c>
      <c r="AM43">
        <f>IF('q-AreaHarv'!AM43=0,0,ValProdCrop!AM43/'q-AreaHarv'!AM43*1000)</f>
        <v>91.9354838709677</v>
      </c>
      <c r="AN43">
        <f>IF('q-AreaHarv'!AN43=0,0,ValProdCrop!AN43/'q-AreaHarv'!AN43*1000)</f>
        <v>139.207700851536</v>
      </c>
      <c r="AO43">
        <f>IF('q-AreaHarv'!AO43=0,0,ValProdCrop!AO43/'q-AreaHarv'!AO43*1000)</f>
        <v>92.8125</v>
      </c>
      <c r="AP43">
        <f>IF('q-AreaHarv'!AP43=0,0,ValProdCrop!AP43/'q-AreaHarv'!AP43*1000)</f>
        <v>105.409504550051</v>
      </c>
      <c r="AQ43">
        <f>IF('q-AreaHarv'!AQ43=0,0,ValProdCrop!AQ43/'q-AreaHarv'!AQ43*1000)</f>
        <v>93.6363636363636</v>
      </c>
      <c r="AR43">
        <f>IF('q-AreaHarv'!AR43=0,0,ValProdCrop!AR43/'q-AreaHarv'!AR43*1000)</f>
        <v>102.760736196319</v>
      </c>
      <c r="AS43">
        <f>IF('q-AreaHarv'!AS43=0,0,ValProdCrop!AS43/'q-AreaHarv'!AS43*1000)</f>
        <v>94.4117647058823</v>
      </c>
      <c r="AT43">
        <f>IF('q-AreaHarv'!AT43=0,0,ValProdCrop!AT43/'q-AreaHarv'!AT43*1000)</f>
        <v>91.5384615384615</v>
      </c>
      <c r="AU43">
        <f>IF('q-AreaHarv'!AU43=0,0,ValProdCrop!AU43/'q-AreaHarv'!AU43*1000)</f>
        <v>101.666666666667</v>
      </c>
      <c r="AV43">
        <f>IF('q-AreaHarv'!AV43=0,0,ValProdCrop!AV43/'q-AreaHarv'!AV43*1000)</f>
        <v>118.846153846154</v>
      </c>
      <c r="AW43">
        <f>IF('q-AreaHarv'!AW43=0,0,ValProdCrop!AW43/'q-AreaHarv'!AW43*1000)</f>
        <v>133.14346742613</v>
      </c>
      <c r="AX43">
        <f>IF('q-AreaHarv'!AX43=0,0,ValProdCrop!AX43/'q-AreaHarv'!AX43*1000)</f>
        <v>90.4</v>
      </c>
      <c r="AY43">
        <f>IF('q-AreaHarv'!AY43=0,0,ValProdCrop!AY43/'q-AreaHarv'!AY43*1000)</f>
        <v>56</v>
      </c>
      <c r="AZ43">
        <f>IF('q-AreaHarv'!AZ43=0,0,ValProdCrop!AZ43/'q-AreaHarv'!AZ43*1000)</f>
        <v>74.4</v>
      </c>
      <c r="BA43">
        <f>IF('q-AreaHarv'!BA43=0,0,ValProdCrop!BA43/'q-AreaHarv'!BA43*1000)</f>
        <v>91.5384615384615</v>
      </c>
      <c r="BB43">
        <f>IF('q-AreaHarv'!BB43=0,0,ValProdCrop!BB43/'q-AreaHarv'!BB43*1000)</f>
        <v>54</v>
      </c>
      <c r="BC43">
        <f>IF('q-AreaHarv'!BC43=0,0,ValProdCrop!BC43/'q-AreaHarv'!BC43*1000)</f>
        <v>66.6461916461917</v>
      </c>
    </row>
    <row r="44" spans="1:55">
      <c r="A44" s="6">
        <f>'q-ValProd_crop'!A44</f>
        <v>2</v>
      </c>
      <c r="B44" s="6" t="str">
        <f>'q-ValProd_crop'!B44</f>
        <v>Sudan</v>
      </c>
      <c r="C44" s="6">
        <f>'q-ValProd_crop'!C44</f>
        <v>206</v>
      </c>
      <c r="D44" s="6" t="str">
        <f>'q-ValProd_crop'!D44</f>
        <v>Sudan</v>
      </c>
      <c r="E44" s="6"/>
      <c r="F44" s="53" t="s">
        <v>232</v>
      </c>
      <c r="G44">
        <f>IF('q-AreaHarv'!G44=0,0,ValProdCrop!G44/'q-AreaHarv'!G44*1000)</f>
        <v>387.001267821864</v>
      </c>
      <c r="H44">
        <f>IF('q-AreaHarv'!H44=0,0,ValProdCrop!H44/'q-AreaHarv'!H44*1000)</f>
        <v>406.276701314929</v>
      </c>
      <c r="I44">
        <f>IF('q-AreaHarv'!I44=0,0,ValProdCrop!I44/'q-AreaHarv'!I44*1000)</f>
        <v>372.479688594954</v>
      </c>
      <c r="J44">
        <f>IF('q-AreaHarv'!J44=0,0,ValProdCrop!J44/'q-AreaHarv'!J44*1000)</f>
        <v>339.043510256129</v>
      </c>
      <c r="K44">
        <f>IF('q-AreaHarv'!K44=0,0,ValProdCrop!K44/'q-AreaHarv'!K44*1000)</f>
        <v>349.965156755761</v>
      </c>
      <c r="L44">
        <f>IF('q-AreaHarv'!L44=0,0,ValProdCrop!L44/'q-AreaHarv'!L44*1000)</f>
        <v>351.307397760527</v>
      </c>
      <c r="M44">
        <f>IF('q-AreaHarv'!M44=0,0,ValProdCrop!M44/'q-AreaHarv'!M44*1000)</f>
        <v>349.407829643623</v>
      </c>
      <c r="N44">
        <f>IF('q-AreaHarv'!N44=0,0,ValProdCrop!N44/'q-AreaHarv'!N44*1000)</f>
        <v>364.815322302728</v>
      </c>
      <c r="O44">
        <f>IF('q-AreaHarv'!O44=0,0,ValProdCrop!O44/'q-AreaHarv'!O44*1000)</f>
        <v>363.736286179514</v>
      </c>
      <c r="P44">
        <f>IF('q-AreaHarv'!P44=0,0,ValProdCrop!P44/'q-AreaHarv'!P44*1000)</f>
        <v>337.554531758599</v>
      </c>
      <c r="Q44">
        <f>IF('q-AreaHarv'!Q44=0,0,ValProdCrop!Q44/'q-AreaHarv'!Q44*1000)</f>
        <v>337.755250343778</v>
      </c>
      <c r="R44">
        <f>IF('q-AreaHarv'!R44=0,0,ValProdCrop!R44/'q-AreaHarv'!R44*1000)</f>
        <v>313.315451563882</v>
      </c>
      <c r="S44">
        <f>IF('q-AreaHarv'!S44=0,0,ValProdCrop!S44/'q-AreaHarv'!S44*1000)</f>
        <v>282.657267907767</v>
      </c>
      <c r="T44">
        <f>IF('q-AreaHarv'!T44=0,0,ValProdCrop!T44/'q-AreaHarv'!T44*1000)</f>
        <v>332.154093431944</v>
      </c>
      <c r="U44">
        <f>IF('q-AreaHarv'!U44=0,0,ValProdCrop!U44/'q-AreaHarv'!U44*1000)</f>
        <v>294.760972611456</v>
      </c>
      <c r="V44">
        <f>IF('q-AreaHarv'!V44=0,0,ValProdCrop!V44/'q-AreaHarv'!V44*1000)</f>
        <v>275.02308537926</v>
      </c>
      <c r="W44">
        <f>IF('q-AreaHarv'!W44=0,0,ValProdCrop!W44/'q-AreaHarv'!W44*1000)</f>
        <v>281.101953048467</v>
      </c>
      <c r="X44">
        <f>IF('q-AreaHarv'!X44=0,0,ValProdCrop!X44/'q-AreaHarv'!X44*1000)</f>
        <v>291.259422956755</v>
      </c>
      <c r="Y44">
        <f>IF('q-AreaHarv'!Y44=0,0,ValProdCrop!Y44/'q-AreaHarv'!Y44*1000)</f>
        <v>284.700949220975</v>
      </c>
      <c r="Z44">
        <f>IF('q-AreaHarv'!Z44=0,0,ValProdCrop!Z44/'q-AreaHarv'!Z44*1000)</f>
        <v>270.279863461155</v>
      </c>
      <c r="AA44">
        <f>IF('q-AreaHarv'!AA44=0,0,ValProdCrop!AA44/'q-AreaHarv'!AA44*1000)</f>
        <v>262.062348685629</v>
      </c>
      <c r="AB44">
        <f>IF('q-AreaHarv'!AB44=0,0,ValProdCrop!AB44/'q-AreaHarv'!AB44*1000)</f>
        <v>264.214746455743</v>
      </c>
      <c r="AC44">
        <f>IF('q-AreaHarv'!AC44=0,0,ValProdCrop!AC44/'q-AreaHarv'!AC44*1000)</f>
        <v>260.06712533676</v>
      </c>
      <c r="AD44">
        <f>IF('q-AreaHarv'!AD44=0,0,ValProdCrop!AD44/'q-AreaHarv'!AD44*1000)</f>
        <v>250.404798019747</v>
      </c>
      <c r="AE44">
        <f>IF('q-AreaHarv'!AE44=0,0,ValProdCrop!AE44/'q-AreaHarv'!AE44*1000)</f>
        <v>229.353872176633</v>
      </c>
      <c r="AF44">
        <f>IF('q-AreaHarv'!AF44=0,0,ValProdCrop!AF44/'q-AreaHarv'!AF44*1000)</f>
        <v>240.732054830379</v>
      </c>
      <c r="AG44">
        <f>IF('q-AreaHarv'!AG44=0,0,ValProdCrop!AG44/'q-AreaHarv'!AG44*1000)</f>
        <v>275.7272450708</v>
      </c>
      <c r="AH44">
        <f>IF('q-AreaHarv'!AH44=0,0,ValProdCrop!AH44/'q-AreaHarv'!AH44*1000)</f>
        <v>224.498196848195</v>
      </c>
      <c r="AI44">
        <f>IF('q-AreaHarv'!AI44=0,0,ValProdCrop!AI44/'q-AreaHarv'!AI44*1000)</f>
        <v>224.195302739428</v>
      </c>
      <c r="AJ44">
        <f>IF('q-AreaHarv'!AJ44=0,0,ValProdCrop!AJ44/'q-AreaHarv'!AJ44*1000)</f>
        <v>316.718863577191</v>
      </c>
      <c r="AK44">
        <f>IF('q-AreaHarv'!AK44=0,0,ValProdCrop!AK44/'q-AreaHarv'!AK44*1000)</f>
        <v>271.901853169034</v>
      </c>
      <c r="AL44">
        <f>IF('q-AreaHarv'!AL44=0,0,ValProdCrop!AL44/'q-AreaHarv'!AL44*1000)</f>
        <v>235.500172275181</v>
      </c>
      <c r="AM44">
        <f>IF('q-AreaHarv'!AM44=0,0,ValProdCrop!AM44/'q-AreaHarv'!AM44*1000)</f>
        <v>243.354014753691</v>
      </c>
      <c r="AN44">
        <f>IF('q-AreaHarv'!AN44=0,0,ValProdCrop!AN44/'q-AreaHarv'!AN44*1000)</f>
        <v>207.364847437429</v>
      </c>
      <c r="AO44">
        <f>IF('q-AreaHarv'!AO44=0,0,ValProdCrop!AO44/'q-AreaHarv'!AO44*1000)</f>
        <v>239.434334510716</v>
      </c>
      <c r="AP44">
        <f>IF('q-AreaHarv'!AP44=0,0,ValProdCrop!AP44/'q-AreaHarv'!AP44*1000)</f>
        <v>257.515879996091</v>
      </c>
      <c r="AQ44">
        <f>IF('q-AreaHarv'!AQ44=0,0,ValProdCrop!AQ44/'q-AreaHarv'!AQ44*1000)</f>
        <v>222.884668956283</v>
      </c>
      <c r="AR44">
        <f>IF('q-AreaHarv'!AR44=0,0,ValProdCrop!AR44/'q-AreaHarv'!AR44*1000)</f>
        <v>241.013332824325</v>
      </c>
      <c r="AS44">
        <f>IF('q-AreaHarv'!AS44=0,0,ValProdCrop!AS44/'q-AreaHarv'!AS44*1000)</f>
        <v>256.56943814471</v>
      </c>
      <c r="AT44">
        <f>IF('q-AreaHarv'!AT44=0,0,ValProdCrop!AT44/'q-AreaHarv'!AT44*1000)</f>
        <v>277.982222861779</v>
      </c>
      <c r="AU44">
        <f>IF('q-AreaHarv'!AU44=0,0,ValProdCrop!AU44/'q-AreaHarv'!AU44*1000)</f>
        <v>274.633125851099</v>
      </c>
      <c r="AV44">
        <f>IF('q-AreaHarv'!AV44=0,0,ValProdCrop!AV44/'q-AreaHarv'!AV44*1000)</f>
        <v>293.078440360889</v>
      </c>
      <c r="AW44">
        <f>IF('q-AreaHarv'!AW44=0,0,ValProdCrop!AW44/'q-AreaHarv'!AW44*1000)</f>
        <v>267.363955344762</v>
      </c>
      <c r="AX44">
        <f>IF('q-AreaHarv'!AX44=0,0,ValProdCrop!AX44/'q-AreaHarv'!AX44*1000)</f>
        <v>361.382231814732</v>
      </c>
      <c r="AY44">
        <f>IF('q-AreaHarv'!AY44=0,0,ValProdCrop!AY44/'q-AreaHarv'!AY44*1000)</f>
        <v>216.203019601778</v>
      </c>
      <c r="AZ44">
        <f>IF('q-AreaHarv'!AZ44=0,0,ValProdCrop!AZ44/'q-AreaHarv'!AZ44*1000)</f>
        <v>273.61351869661</v>
      </c>
      <c r="BA44">
        <f>IF('q-AreaHarv'!BA44=0,0,ValProdCrop!BA44/'q-AreaHarv'!BA44*1000)</f>
        <v>296.640170831919</v>
      </c>
      <c r="BB44">
        <f>IF('q-AreaHarv'!BB44=0,0,ValProdCrop!BB44/'q-AreaHarv'!BB44*1000)</f>
        <v>259.475836092889</v>
      </c>
      <c r="BC44">
        <f>IF('q-AreaHarv'!BC44=0,0,ValProdCrop!BC44/'q-AreaHarv'!BC44*1000)</f>
        <v>271.890728878905</v>
      </c>
    </row>
    <row r="45" spans="1:55">
      <c r="A45" s="6">
        <f>'q-ValProd_crop'!A45</f>
        <v>3</v>
      </c>
      <c r="B45" s="6" t="str">
        <f>'q-ValProd_crop'!B45</f>
        <v>Swaziland</v>
      </c>
      <c r="C45" s="6">
        <f>'q-ValProd_crop'!C45</f>
        <v>209</v>
      </c>
      <c r="D45" s="6" t="str">
        <f>'q-ValProd_crop'!D45</f>
        <v>Swaziland</v>
      </c>
      <c r="E45" s="6"/>
      <c r="F45" s="53" t="s">
        <v>232</v>
      </c>
      <c r="G45">
        <f>IF('q-AreaHarv'!G45=0,0,ValProdCrop!G45/'q-AreaHarv'!G45*1000)</f>
        <v>344.477790688556</v>
      </c>
      <c r="H45">
        <f>IF('q-AreaHarv'!H45=0,0,ValProdCrop!H45/'q-AreaHarv'!H45*1000)</f>
        <v>330.760558494493</v>
      </c>
      <c r="I45">
        <f>IF('q-AreaHarv'!I45=0,0,ValProdCrop!I45/'q-AreaHarv'!I45*1000)</f>
        <v>390.291776361909</v>
      </c>
      <c r="J45">
        <f>IF('q-AreaHarv'!J45=0,0,ValProdCrop!J45/'q-AreaHarv'!J45*1000)</f>
        <v>428.614971005205</v>
      </c>
      <c r="K45">
        <f>IF('q-AreaHarv'!K45=0,0,ValProdCrop!K45/'q-AreaHarv'!K45*1000)</f>
        <v>459.408268076123</v>
      </c>
      <c r="L45">
        <f>IF('q-AreaHarv'!L45=0,0,ValProdCrop!L45/'q-AreaHarv'!L45*1000)</f>
        <v>498.038313761567</v>
      </c>
      <c r="M45">
        <f>IF('q-AreaHarv'!M45=0,0,ValProdCrop!M45/'q-AreaHarv'!M45*1000)</f>
        <v>545.856311853139</v>
      </c>
      <c r="N45">
        <f>IF('q-AreaHarv'!N45=0,0,ValProdCrop!N45/'q-AreaHarv'!N45*1000)</f>
        <v>503.504003705103</v>
      </c>
      <c r="O45">
        <f>IF('q-AreaHarv'!O45=0,0,ValProdCrop!O45/'q-AreaHarv'!O45*1000)</f>
        <v>533.505925119878</v>
      </c>
      <c r="P45">
        <f>IF('q-AreaHarv'!P45=0,0,ValProdCrop!P45/'q-AreaHarv'!P45*1000)</f>
        <v>600.275876519067</v>
      </c>
      <c r="Q45">
        <f>IF('q-AreaHarv'!Q45=0,0,ValProdCrop!Q45/'q-AreaHarv'!Q45*1000)</f>
        <v>804.854849436256</v>
      </c>
      <c r="R45">
        <f>IF('q-AreaHarv'!R45=0,0,ValProdCrop!R45/'q-AreaHarv'!R45*1000)</f>
        <v>835.672409398288</v>
      </c>
      <c r="S45">
        <f>IF('q-AreaHarv'!S45=0,0,ValProdCrop!S45/'q-AreaHarv'!S45*1000)</f>
        <v>759.890754119539</v>
      </c>
      <c r="T45">
        <f>IF('q-AreaHarv'!T45=0,0,ValProdCrop!T45/'q-AreaHarv'!T45*1000)</f>
        <v>890.352842543473</v>
      </c>
      <c r="U45">
        <f>IF('q-AreaHarv'!U45=0,0,ValProdCrop!U45/'q-AreaHarv'!U45*1000)</f>
        <v>905.647174248655</v>
      </c>
      <c r="V45">
        <f>IF('q-AreaHarv'!V45=0,0,ValProdCrop!V45/'q-AreaHarv'!V45*1000)</f>
        <v>925.144646283925</v>
      </c>
      <c r="W45">
        <f>IF('q-AreaHarv'!W45=0,0,ValProdCrop!W45/'q-AreaHarv'!W45*1000)</f>
        <v>1018.94037413291</v>
      </c>
      <c r="X45">
        <f>IF('q-AreaHarv'!X45=0,0,ValProdCrop!X45/'q-AreaHarv'!X45*1000)</f>
        <v>1070.35996897987</v>
      </c>
      <c r="Y45">
        <f>IF('q-AreaHarv'!Y45=0,0,ValProdCrop!Y45/'q-AreaHarv'!Y45*1000)</f>
        <v>884.559960519822</v>
      </c>
      <c r="Z45">
        <f>IF('q-AreaHarv'!Z45=0,0,ValProdCrop!Z45/'q-AreaHarv'!Z45*1000)</f>
        <v>1010.95515018343</v>
      </c>
      <c r="AA45">
        <f>IF('q-AreaHarv'!AA45=0,0,ValProdCrop!AA45/'q-AreaHarv'!AA45*1000)</f>
        <v>1276.37463448197</v>
      </c>
      <c r="AB45">
        <f>IF('q-AreaHarv'!AB45=0,0,ValProdCrop!AB45/'q-AreaHarv'!AB45*1000)</f>
        <v>1227.35127306101</v>
      </c>
      <c r="AC45">
        <f>IF('q-AreaHarv'!AC45=0,0,ValProdCrop!AC45/'q-AreaHarv'!AC45*1000)</f>
        <v>1359.40595667284</v>
      </c>
      <c r="AD45">
        <f>IF('q-AreaHarv'!AD45=0,0,ValProdCrop!AD45/'q-AreaHarv'!AD45*1000)</f>
        <v>1177.29430235871</v>
      </c>
      <c r="AE45">
        <f>IF('q-AreaHarv'!AE45=0,0,ValProdCrop!AE45/'q-AreaHarv'!AE45*1000)</f>
        <v>1170.22753244267</v>
      </c>
      <c r="AF45">
        <f>IF('q-AreaHarv'!AF45=0,0,ValProdCrop!AF45/'q-AreaHarv'!AF45*1000)</f>
        <v>1352.90713572569</v>
      </c>
      <c r="AG45">
        <f>IF('q-AreaHarv'!AG45=0,0,ValProdCrop!AG45/'q-AreaHarv'!AG45*1000)</f>
        <v>1245.40928249242</v>
      </c>
      <c r="AH45">
        <f>IF('q-AreaHarv'!AH45=0,0,ValProdCrop!AH45/'q-AreaHarv'!AH45*1000)</f>
        <v>1019.68401719346</v>
      </c>
      <c r="AI45">
        <f>IF('q-AreaHarv'!AI45=0,0,ValProdCrop!AI45/'q-AreaHarv'!AI45*1000)</f>
        <v>1054.78393150027</v>
      </c>
      <c r="AJ45">
        <f>IF('q-AreaHarv'!AJ45=0,0,ValProdCrop!AJ45/'q-AreaHarv'!AJ45*1000)</f>
        <v>1166.52172529722</v>
      </c>
      <c r="AK45">
        <f>IF('q-AreaHarv'!AK45=0,0,ValProdCrop!AK45/'q-AreaHarv'!AK45*1000)</f>
        <v>1339.32419999244</v>
      </c>
      <c r="AL45">
        <f>IF('q-AreaHarv'!AL45=0,0,ValProdCrop!AL45/'q-AreaHarv'!AL45*1000)</f>
        <v>1309.53924734028</v>
      </c>
      <c r="AM45">
        <f>IF('q-AreaHarv'!AM45=0,0,ValProdCrop!AM45/'q-AreaHarv'!AM45*1000)</f>
        <v>1242.0265996325</v>
      </c>
      <c r="AN45">
        <f>IF('q-AreaHarv'!AN45=0,0,ValProdCrop!AN45/'q-AreaHarv'!AN45*1000)</f>
        <v>1220.65733827599</v>
      </c>
      <c r="AO45">
        <f>IF('q-AreaHarv'!AO45=0,0,ValProdCrop!AO45/'q-AreaHarv'!AO45*1000)</f>
        <v>1169.3708033493</v>
      </c>
      <c r="AP45">
        <f>IF('q-AreaHarv'!AP45=0,0,ValProdCrop!AP45/'q-AreaHarv'!AP45*1000)</f>
        <v>1228.02153725702</v>
      </c>
      <c r="AQ45">
        <f>IF('q-AreaHarv'!AQ45=0,0,ValProdCrop!AQ45/'q-AreaHarv'!AQ45*1000)</f>
        <v>1135.20730850316</v>
      </c>
      <c r="AR45">
        <f>IF('q-AreaHarv'!AR45=0,0,ValProdCrop!AR45/'q-AreaHarv'!AR45*1000)</f>
        <v>1159.87539891121</v>
      </c>
      <c r="AS45">
        <f>IF('q-AreaHarv'!AS45=0,0,ValProdCrop!AS45/'q-AreaHarv'!AS45*1000)</f>
        <v>1174.95939289043</v>
      </c>
      <c r="AT45">
        <f>IF('q-AreaHarv'!AT45=0,0,ValProdCrop!AT45/'q-AreaHarv'!AT45*1000)</f>
        <v>1145.86989604044</v>
      </c>
      <c r="AU45">
        <f>IF('q-AreaHarv'!AU45=0,0,ValProdCrop!AU45/'q-AreaHarv'!AU45*1000)</f>
        <v>1324.52743168361</v>
      </c>
      <c r="AV45">
        <f>IF('q-AreaHarv'!AV45=0,0,ValProdCrop!AV45/'q-AreaHarv'!AV45*1000)</f>
        <v>1297.30212724001</v>
      </c>
      <c r="AW45">
        <f>IF('q-AreaHarv'!AW45=0,0,ValProdCrop!AW45/'q-AreaHarv'!AW45*1000)</f>
        <v>1296.18084085478</v>
      </c>
      <c r="AX45">
        <f>IF('q-AreaHarv'!AX45=0,0,ValProdCrop!AX45/'q-AreaHarv'!AX45*1000)</f>
        <v>1484.53243287403</v>
      </c>
      <c r="AY45">
        <f>IF('q-AreaHarv'!AY45=0,0,ValProdCrop!AY45/'q-AreaHarv'!AY45*1000)</f>
        <v>1498.52111842884</v>
      </c>
      <c r="AZ45">
        <f>IF('q-AreaHarv'!AZ45=0,0,ValProdCrop!AZ45/'q-AreaHarv'!AZ45*1000)</f>
        <v>1554.22290286107</v>
      </c>
      <c r="BA45">
        <f>IF('q-AreaHarv'!BA45=0,0,ValProdCrop!BA45/'q-AreaHarv'!BA45*1000)</f>
        <v>1530.32174195645</v>
      </c>
      <c r="BB45">
        <f>IF('q-AreaHarv'!BB45=0,0,ValProdCrop!BB45/'q-AreaHarv'!BB45*1000)</f>
        <v>1482.69676358472</v>
      </c>
      <c r="BC45">
        <f>IF('q-AreaHarv'!BC45=0,0,ValProdCrop!BC45/'q-AreaHarv'!BC45*1000)</f>
        <v>1476.78145523383</v>
      </c>
    </row>
    <row r="46" spans="1:55">
      <c r="A46" s="6">
        <f>'q-ValProd_crop'!A46</f>
        <v>2</v>
      </c>
      <c r="B46" s="6" t="str">
        <f>'q-ValProd_crop'!B46</f>
        <v>United Republic of Tanzania</v>
      </c>
      <c r="C46" s="6">
        <f>'q-ValProd_crop'!C46</f>
        <v>215</v>
      </c>
      <c r="D46" s="6" t="str">
        <f>'q-ValProd_crop'!D46</f>
        <v>United Republic of Tanzania</v>
      </c>
      <c r="E46" s="6"/>
      <c r="F46" s="53" t="s">
        <v>232</v>
      </c>
      <c r="G46">
        <f>IF('q-AreaHarv'!G46=0,0,ValProdCrop!G46/'q-AreaHarv'!G46*1000)</f>
        <v>360.401368680181</v>
      </c>
      <c r="H46">
        <f>IF('q-AreaHarv'!H46=0,0,ValProdCrop!H46/'q-AreaHarv'!H46*1000)</f>
        <v>368.584282569159</v>
      </c>
      <c r="I46">
        <f>IF('q-AreaHarv'!I46=0,0,ValProdCrop!I46/'q-AreaHarv'!I46*1000)</f>
        <v>369.012459034884</v>
      </c>
      <c r="J46">
        <f>IF('q-AreaHarv'!J46=0,0,ValProdCrop!J46/'q-AreaHarv'!J46*1000)</f>
        <v>373.780086241778</v>
      </c>
      <c r="K46">
        <f>IF('q-AreaHarv'!K46=0,0,ValProdCrop!K46/'q-AreaHarv'!K46*1000)</f>
        <v>376.399647811231</v>
      </c>
      <c r="L46">
        <f>IF('q-AreaHarv'!L46=0,0,ValProdCrop!L46/'q-AreaHarv'!L46*1000)</f>
        <v>366.93850957997</v>
      </c>
      <c r="M46">
        <f>IF('q-AreaHarv'!M46=0,0,ValProdCrop!M46/'q-AreaHarv'!M46*1000)</f>
        <v>372.234493842219</v>
      </c>
      <c r="N46">
        <f>IF('q-AreaHarv'!N46=0,0,ValProdCrop!N46/'q-AreaHarv'!N46*1000)</f>
        <v>351.63878755163</v>
      </c>
      <c r="O46">
        <f>IF('q-AreaHarv'!O46=0,0,ValProdCrop!O46/'q-AreaHarv'!O46*1000)</f>
        <v>349.749196828445</v>
      </c>
      <c r="P46">
        <f>IF('q-AreaHarv'!P46=0,0,ValProdCrop!P46/'q-AreaHarv'!P46*1000)</f>
        <v>349.268763977119</v>
      </c>
      <c r="Q46">
        <f>IF('q-AreaHarv'!Q46=0,0,ValProdCrop!Q46/'q-AreaHarv'!Q46*1000)</f>
        <v>358.87830817689</v>
      </c>
      <c r="R46">
        <f>IF('q-AreaHarv'!R46=0,0,ValProdCrop!R46/'q-AreaHarv'!R46*1000)</f>
        <v>361.016163062762</v>
      </c>
      <c r="S46">
        <f>IF('q-AreaHarv'!S46=0,0,ValProdCrop!S46/'q-AreaHarv'!S46*1000)</f>
        <v>377.564216334909</v>
      </c>
      <c r="T46">
        <f>IF('q-AreaHarv'!T46=0,0,ValProdCrop!T46/'q-AreaHarv'!T46*1000)</f>
        <v>367.674804609949</v>
      </c>
      <c r="U46">
        <f>IF('q-AreaHarv'!U46=0,0,ValProdCrop!U46/'q-AreaHarv'!U46*1000)</f>
        <v>413.188487083242</v>
      </c>
      <c r="V46">
        <f>IF('q-AreaHarv'!V46=0,0,ValProdCrop!V46/'q-AreaHarv'!V46*1000)</f>
        <v>393.437040137655</v>
      </c>
      <c r="W46">
        <f>IF('q-AreaHarv'!W46=0,0,ValProdCrop!W46/'q-AreaHarv'!W46*1000)</f>
        <v>396.267241096595</v>
      </c>
      <c r="X46">
        <f>IF('q-AreaHarv'!X46=0,0,ValProdCrop!X46/'q-AreaHarv'!X46*1000)</f>
        <v>378.902211531843</v>
      </c>
      <c r="Y46">
        <f>IF('q-AreaHarv'!Y46=0,0,ValProdCrop!Y46/'q-AreaHarv'!Y46*1000)</f>
        <v>409.043305558917</v>
      </c>
      <c r="Z46">
        <f>IF('q-AreaHarv'!Z46=0,0,ValProdCrop!Z46/'q-AreaHarv'!Z46*1000)</f>
        <v>374.19897119743</v>
      </c>
      <c r="AA46">
        <f>IF('q-AreaHarv'!AA46=0,0,ValProdCrop!AA46/'q-AreaHarv'!AA46*1000)</f>
        <v>395.173032400876</v>
      </c>
      <c r="AB46">
        <f>IF('q-AreaHarv'!AB46=0,0,ValProdCrop!AB46/'q-AreaHarv'!AB46*1000)</f>
        <v>456.17024916345</v>
      </c>
      <c r="AC46">
        <f>IF('q-AreaHarv'!AC46=0,0,ValProdCrop!AC46/'q-AreaHarv'!AC46*1000)</f>
        <v>454.539216971573</v>
      </c>
      <c r="AD46">
        <f>IF('q-AreaHarv'!AD46=0,0,ValProdCrop!AD46/'q-AreaHarv'!AD46*1000)</f>
        <v>436.573768574917</v>
      </c>
      <c r="AE46">
        <f>IF('q-AreaHarv'!AE46=0,0,ValProdCrop!AE46/'q-AreaHarv'!AE46*1000)</f>
        <v>420.688891502338</v>
      </c>
      <c r="AF46">
        <f>IF('q-AreaHarv'!AF46=0,0,ValProdCrop!AF46/'q-AreaHarv'!AF46*1000)</f>
        <v>411.616103072648</v>
      </c>
      <c r="AG46">
        <f>IF('q-AreaHarv'!AG46=0,0,ValProdCrop!AG46/'q-AreaHarv'!AG46*1000)</f>
        <v>405.747467829723</v>
      </c>
      <c r="AH46">
        <f>IF('q-AreaHarv'!AH46=0,0,ValProdCrop!AH46/'q-AreaHarv'!AH46*1000)</f>
        <v>408.435012049845</v>
      </c>
      <c r="AI46">
        <f>IF('q-AreaHarv'!AI46=0,0,ValProdCrop!AI46/'q-AreaHarv'!AI46*1000)</f>
        <v>411.634994701074</v>
      </c>
      <c r="AJ46">
        <f>IF('q-AreaHarv'!AJ46=0,0,ValProdCrop!AJ46/'q-AreaHarv'!AJ46*1000)</f>
        <v>455.294578405872</v>
      </c>
      <c r="AK46">
        <f>IF('q-AreaHarv'!AK46=0,0,ValProdCrop!AK46/'q-AreaHarv'!AK46*1000)</f>
        <v>425.163310539478</v>
      </c>
      <c r="AL46">
        <f>IF('q-AreaHarv'!AL46=0,0,ValProdCrop!AL46/'q-AreaHarv'!AL46*1000)</f>
        <v>404.568404218975</v>
      </c>
      <c r="AM46">
        <f>IF('q-AreaHarv'!AM46=0,0,ValProdCrop!AM46/'q-AreaHarv'!AM46*1000)</f>
        <v>397.929205096067</v>
      </c>
      <c r="AN46">
        <f>IF('q-AreaHarv'!AN46=0,0,ValProdCrop!AN46/'q-AreaHarv'!AN46*1000)</f>
        <v>429.921752289025</v>
      </c>
      <c r="AO46">
        <f>IF('q-AreaHarv'!AO46=0,0,ValProdCrop!AO46/'q-AreaHarv'!AO46*1000)</f>
        <v>450.316686945722</v>
      </c>
      <c r="AP46">
        <f>IF('q-AreaHarv'!AP46=0,0,ValProdCrop!AP46/'q-AreaHarv'!AP46*1000)</f>
        <v>437.460651030857</v>
      </c>
      <c r="AQ46">
        <f>IF('q-AreaHarv'!AQ46=0,0,ValProdCrop!AQ46/'q-AreaHarv'!AQ46*1000)</f>
        <v>396.266520670725</v>
      </c>
      <c r="AR46">
        <f>IF('q-AreaHarv'!AR46=0,0,ValProdCrop!AR46/'q-AreaHarv'!AR46*1000)</f>
        <v>384.743294722388</v>
      </c>
      <c r="AS46">
        <f>IF('q-AreaHarv'!AS46=0,0,ValProdCrop!AS46/'q-AreaHarv'!AS46*1000)</f>
        <v>476.36934063968</v>
      </c>
      <c r="AT46">
        <f>IF('q-AreaHarv'!AT46=0,0,ValProdCrop!AT46/'q-AreaHarv'!AT46*1000)</f>
        <v>426.048524029401</v>
      </c>
      <c r="AU46">
        <f>IF('q-AreaHarv'!AU46=0,0,ValProdCrop!AU46/'q-AreaHarv'!AU46*1000)</f>
        <v>467.303275204943</v>
      </c>
      <c r="AV46">
        <f>IF('q-AreaHarv'!AV46=0,0,ValProdCrop!AV46/'q-AreaHarv'!AV46*1000)</f>
        <v>479.299327252048</v>
      </c>
      <c r="AW46">
        <f>IF('q-AreaHarv'!AW46=0,0,ValProdCrop!AW46/'q-AreaHarv'!AW46*1000)</f>
        <v>360.381029007071</v>
      </c>
      <c r="AX46">
        <f>IF('q-AreaHarv'!AX46=0,0,ValProdCrop!AX46/'q-AreaHarv'!AX46*1000)</f>
        <v>432.67968688819</v>
      </c>
      <c r="AY46">
        <f>IF('q-AreaHarv'!AY46=0,0,ValProdCrop!AY46/'q-AreaHarv'!AY46*1000)</f>
        <v>406.284528615655</v>
      </c>
      <c r="AZ46">
        <f>IF('q-AreaHarv'!AZ46=0,0,ValProdCrop!AZ46/'q-AreaHarv'!AZ46*1000)</f>
        <v>464.816177858738</v>
      </c>
      <c r="BA46">
        <f>IF('q-AreaHarv'!BA46=0,0,ValProdCrop!BA46/'q-AreaHarv'!BA46*1000)</f>
        <v>468.784444549777</v>
      </c>
      <c r="BB46">
        <f>IF('q-AreaHarv'!BB46=0,0,ValProdCrop!BB46/'q-AreaHarv'!BB46*1000)</f>
        <v>436.918630614496</v>
      </c>
      <c r="BC46">
        <f>IF('q-AreaHarv'!BC46=0,0,ValProdCrop!BC46/'q-AreaHarv'!BC46*1000)</f>
        <v>424.22854907868</v>
      </c>
    </row>
    <row r="47" spans="1:55">
      <c r="A47" s="6">
        <f>'q-ValProd_crop'!A47</f>
        <v>1</v>
      </c>
      <c r="B47" s="6" t="str">
        <f>'q-ValProd_crop'!B47</f>
        <v>Togo</v>
      </c>
      <c r="C47" s="6">
        <f>'q-ValProd_crop'!C47</f>
        <v>217</v>
      </c>
      <c r="D47" s="6" t="str">
        <f>'q-ValProd_crop'!D47</f>
        <v>Togo</v>
      </c>
      <c r="E47" s="6"/>
      <c r="F47" s="53" t="s">
        <v>232</v>
      </c>
      <c r="G47">
        <f>IF('q-AreaHarv'!G47=0,0,ValProdCrop!G47/'q-AreaHarv'!G47*1000)</f>
        <v>342.071631754699</v>
      </c>
      <c r="H47">
        <f>IF('q-AreaHarv'!H47=0,0,ValProdCrop!H47/'q-AreaHarv'!H47*1000)</f>
        <v>340.095155002177</v>
      </c>
      <c r="I47">
        <f>IF('q-AreaHarv'!I47=0,0,ValProdCrop!I47/'q-AreaHarv'!I47*1000)</f>
        <v>324.595902259704</v>
      </c>
      <c r="J47">
        <f>IF('q-AreaHarv'!J47=0,0,ValProdCrop!J47/'q-AreaHarv'!J47*1000)</f>
        <v>317.251719429877</v>
      </c>
      <c r="K47">
        <f>IF('q-AreaHarv'!K47=0,0,ValProdCrop!K47/'q-AreaHarv'!K47*1000)</f>
        <v>298.413898433621</v>
      </c>
      <c r="L47">
        <f>IF('q-AreaHarv'!L47=0,0,ValProdCrop!L47/'q-AreaHarv'!L47*1000)</f>
        <v>264.615901589664</v>
      </c>
      <c r="M47">
        <f>IF('q-AreaHarv'!M47=0,0,ValProdCrop!M47/'q-AreaHarv'!M47*1000)</f>
        <v>297.029985862518</v>
      </c>
      <c r="N47">
        <f>IF('q-AreaHarv'!N47=0,0,ValProdCrop!N47/'q-AreaHarv'!N47*1000)</f>
        <v>342.915529765159</v>
      </c>
      <c r="O47">
        <f>IF('q-AreaHarv'!O47=0,0,ValProdCrop!O47/'q-AreaHarv'!O47*1000)</f>
        <v>415.639612241019</v>
      </c>
      <c r="P47">
        <f>IF('q-AreaHarv'!P47=0,0,ValProdCrop!P47/'q-AreaHarv'!P47*1000)</f>
        <v>390.500129074333</v>
      </c>
      <c r="Q47">
        <f>IF('q-AreaHarv'!Q47=0,0,ValProdCrop!Q47/'q-AreaHarv'!Q47*1000)</f>
        <v>410.578610236137</v>
      </c>
      <c r="R47">
        <f>IF('q-AreaHarv'!R47=0,0,ValProdCrop!R47/'q-AreaHarv'!R47*1000)</f>
        <v>500.018168274559</v>
      </c>
      <c r="S47">
        <f>IF('q-AreaHarv'!S47=0,0,ValProdCrop!S47/'q-AreaHarv'!S47*1000)</f>
        <v>476.402096529118</v>
      </c>
      <c r="T47">
        <f>IF('q-AreaHarv'!T47=0,0,ValProdCrop!T47/'q-AreaHarv'!T47*1000)</f>
        <v>512.135144794026</v>
      </c>
      <c r="U47">
        <f>IF('q-AreaHarv'!U47=0,0,ValProdCrop!U47/'q-AreaHarv'!U47*1000)</f>
        <v>526.669153979853</v>
      </c>
      <c r="V47">
        <f>IF('q-AreaHarv'!V47=0,0,ValProdCrop!V47/'q-AreaHarv'!V47*1000)</f>
        <v>480.242363127423</v>
      </c>
      <c r="W47">
        <f>IF('q-AreaHarv'!W47=0,0,ValProdCrop!W47/'q-AreaHarv'!W47*1000)</f>
        <v>443.596637192437</v>
      </c>
      <c r="X47">
        <f>IF('q-AreaHarv'!X47=0,0,ValProdCrop!X47/'q-AreaHarv'!X47*1000)</f>
        <v>452.976583372623</v>
      </c>
      <c r="Y47">
        <f>IF('q-AreaHarv'!Y47=0,0,ValProdCrop!Y47/'q-AreaHarv'!Y47*1000)</f>
        <v>410.885297727187</v>
      </c>
      <c r="Z47">
        <f>IF('q-AreaHarv'!Z47=0,0,ValProdCrop!Z47/'q-AreaHarv'!Z47*1000)</f>
        <v>373.833243271953</v>
      </c>
      <c r="AA47">
        <f>IF('q-AreaHarv'!AA47=0,0,ValProdCrop!AA47/'q-AreaHarv'!AA47*1000)</f>
        <v>406.945952027139</v>
      </c>
      <c r="AB47">
        <f>IF('q-AreaHarv'!AB47=0,0,ValProdCrop!AB47/'q-AreaHarv'!AB47*1000)</f>
        <v>387.000840305433</v>
      </c>
      <c r="AC47">
        <f>IF('q-AreaHarv'!AC47=0,0,ValProdCrop!AC47/'q-AreaHarv'!AC47*1000)</f>
        <v>346.606089214067</v>
      </c>
      <c r="AD47">
        <f>IF('q-AreaHarv'!AD47=0,0,ValProdCrop!AD47/'q-AreaHarv'!AD47*1000)</f>
        <v>333.126468703269</v>
      </c>
      <c r="AE47">
        <f>IF('q-AreaHarv'!AE47=0,0,ValProdCrop!AE47/'q-AreaHarv'!AE47*1000)</f>
        <v>391.385215646718</v>
      </c>
      <c r="AF47">
        <f>IF('q-AreaHarv'!AF47=0,0,ValProdCrop!AF47/'q-AreaHarv'!AF47*1000)</f>
        <v>383.587603606363</v>
      </c>
      <c r="AG47">
        <f>IF('q-AreaHarv'!AG47=0,0,ValProdCrop!AG47/'q-AreaHarv'!AG47*1000)</f>
        <v>374.904910957645</v>
      </c>
      <c r="AH47">
        <f>IF('q-AreaHarv'!AH47=0,0,ValProdCrop!AH47/'q-AreaHarv'!AH47*1000)</f>
        <v>356.256465708923</v>
      </c>
      <c r="AI47">
        <f>IF('q-AreaHarv'!AI47=0,0,ValProdCrop!AI47/'q-AreaHarv'!AI47*1000)</f>
        <v>368.901528397004</v>
      </c>
      <c r="AJ47">
        <f>IF('q-AreaHarv'!AJ47=0,0,ValProdCrop!AJ47/'q-AreaHarv'!AJ47*1000)</f>
        <v>359.529570726394</v>
      </c>
      <c r="AK47">
        <f>IF('q-AreaHarv'!AK47=0,0,ValProdCrop!AK47/'q-AreaHarv'!AK47*1000)</f>
        <v>393.321561195434</v>
      </c>
      <c r="AL47">
        <f>IF('q-AreaHarv'!AL47=0,0,ValProdCrop!AL47/'q-AreaHarv'!AL47*1000)</f>
        <v>394.39467457081</v>
      </c>
      <c r="AM47">
        <f>IF('q-AreaHarv'!AM47=0,0,ValProdCrop!AM47/'q-AreaHarv'!AM47*1000)</f>
        <v>371.385306502468</v>
      </c>
      <c r="AN47">
        <f>IF('q-AreaHarv'!AN47=0,0,ValProdCrop!AN47/'q-AreaHarv'!AN47*1000)</f>
        <v>367.039677244965</v>
      </c>
      <c r="AO47">
        <f>IF('q-AreaHarv'!AO47=0,0,ValProdCrop!AO47/'q-AreaHarv'!AO47*1000)</f>
        <v>383.755058444782</v>
      </c>
      <c r="AP47">
        <f>IF('q-AreaHarv'!AP47=0,0,ValProdCrop!AP47/'q-AreaHarv'!AP47*1000)</f>
        <v>369.356752848175</v>
      </c>
      <c r="AQ47">
        <f>IF('q-AreaHarv'!AQ47=0,0,ValProdCrop!AQ47/'q-AreaHarv'!AQ47*1000)</f>
        <v>407.880684590086</v>
      </c>
      <c r="AR47">
        <f>IF('q-AreaHarv'!AR47=0,0,ValProdCrop!AR47/'q-AreaHarv'!AR47*1000)</f>
        <v>398.951061574261</v>
      </c>
      <c r="AS47">
        <f>IF('q-AreaHarv'!AS47=0,0,ValProdCrop!AS47/'q-AreaHarv'!AS47*1000)</f>
        <v>416.906270765013</v>
      </c>
      <c r="AT47">
        <f>IF('q-AreaHarv'!AT47=0,0,ValProdCrop!AT47/'q-AreaHarv'!AT47*1000)</f>
        <v>392.333486797411</v>
      </c>
      <c r="AU47">
        <f>IF('q-AreaHarv'!AU47=0,0,ValProdCrop!AU47/'q-AreaHarv'!AU47*1000)</f>
        <v>435.549530894769</v>
      </c>
      <c r="AV47">
        <f>IF('q-AreaHarv'!AV47=0,0,ValProdCrop!AV47/'q-AreaHarv'!AV47*1000)</f>
        <v>433.220456120936</v>
      </c>
      <c r="AW47">
        <f>IF('q-AreaHarv'!AW47=0,0,ValProdCrop!AW47/'q-AreaHarv'!AW47*1000)</f>
        <v>436.430386699995</v>
      </c>
      <c r="AX47">
        <f>IF('q-AreaHarv'!AX47=0,0,ValProdCrop!AX47/'q-AreaHarv'!AX47*1000)</f>
        <v>431.770185088529</v>
      </c>
      <c r="AY47">
        <f>IF('q-AreaHarv'!AY47=0,0,ValProdCrop!AY47/'q-AreaHarv'!AY47*1000)</f>
        <v>406.35055489887</v>
      </c>
      <c r="AZ47">
        <f>IF('q-AreaHarv'!AZ47=0,0,ValProdCrop!AZ47/'q-AreaHarv'!AZ47*1000)</f>
        <v>404.62185948346</v>
      </c>
      <c r="BA47">
        <f>IF('q-AreaHarv'!BA47=0,0,ValProdCrop!BA47/'q-AreaHarv'!BA47*1000)</f>
        <v>419.06974871825</v>
      </c>
      <c r="BB47">
        <f>IF('q-AreaHarv'!BB47=0,0,ValProdCrop!BB47/'q-AreaHarv'!BB47*1000)</f>
        <v>431.46515769777</v>
      </c>
      <c r="BC47">
        <f>IF('q-AreaHarv'!BC47=0,0,ValProdCrop!BC47/'q-AreaHarv'!BC47*1000)</f>
        <v>463.130865462373</v>
      </c>
    </row>
    <row r="48" spans="1:55">
      <c r="A48" s="6">
        <f>'q-ValProd_crop'!A48</f>
        <v>2</v>
      </c>
      <c r="B48" s="6" t="str">
        <f>'q-ValProd_crop'!B48</f>
        <v>Uganda</v>
      </c>
      <c r="C48" s="6">
        <f>'q-ValProd_crop'!C48</f>
        <v>226</v>
      </c>
      <c r="D48" s="6" t="str">
        <f>'q-ValProd_crop'!D48</f>
        <v>Uganda</v>
      </c>
      <c r="E48" s="6"/>
      <c r="F48" s="53" t="s">
        <v>232</v>
      </c>
      <c r="G48">
        <f>IF('q-AreaHarv'!G48=0,0,ValProdCrop!G48/'q-AreaHarv'!G48*1000)</f>
        <v>422.605495279667</v>
      </c>
      <c r="H48">
        <f>IF('q-AreaHarv'!H48=0,0,ValProdCrop!H48/'q-AreaHarv'!H48*1000)</f>
        <v>437.70359810012</v>
      </c>
      <c r="I48">
        <f>IF('q-AreaHarv'!I48=0,0,ValProdCrop!I48/'q-AreaHarv'!I48*1000)</f>
        <v>471.806269033577</v>
      </c>
      <c r="J48">
        <f>IF('q-AreaHarv'!J48=0,0,ValProdCrop!J48/'q-AreaHarv'!J48*1000)</f>
        <v>466.281399472362</v>
      </c>
      <c r="K48">
        <f>IF('q-AreaHarv'!K48=0,0,ValProdCrop!K48/'q-AreaHarv'!K48*1000)</f>
        <v>409.840713704695</v>
      </c>
      <c r="L48">
        <f>IF('q-AreaHarv'!L48=0,0,ValProdCrop!L48/'q-AreaHarv'!L48*1000)</f>
        <v>437.958849669629</v>
      </c>
      <c r="M48">
        <f>IF('q-AreaHarv'!M48=0,0,ValProdCrop!M48/'q-AreaHarv'!M48*1000)</f>
        <v>482.340209860445</v>
      </c>
      <c r="N48">
        <f>IF('q-AreaHarv'!N48=0,0,ValProdCrop!N48/'q-AreaHarv'!N48*1000)</f>
        <v>496.370710271016</v>
      </c>
      <c r="O48">
        <f>IF('q-AreaHarv'!O48=0,0,ValProdCrop!O48/'q-AreaHarv'!O48*1000)</f>
        <v>528.74823232154</v>
      </c>
      <c r="P48">
        <f>IF('q-AreaHarv'!P48=0,0,ValProdCrop!P48/'q-AreaHarv'!P48*1000)</f>
        <v>605.630504404287</v>
      </c>
      <c r="Q48">
        <f>IF('q-AreaHarv'!Q48=0,0,ValProdCrop!Q48/'q-AreaHarv'!Q48*1000)</f>
        <v>528.605993922608</v>
      </c>
      <c r="R48">
        <f>IF('q-AreaHarv'!R48=0,0,ValProdCrop!R48/'q-AreaHarv'!R48*1000)</f>
        <v>558.575301833013</v>
      </c>
      <c r="S48">
        <f>IF('q-AreaHarv'!S48=0,0,ValProdCrop!S48/'q-AreaHarv'!S48*1000)</f>
        <v>564.106679305033</v>
      </c>
      <c r="T48">
        <f>IF('q-AreaHarv'!T48=0,0,ValProdCrop!T48/'q-AreaHarv'!T48*1000)</f>
        <v>618.832135494594</v>
      </c>
      <c r="U48">
        <f>IF('q-AreaHarv'!U48=0,0,ValProdCrop!U48/'q-AreaHarv'!U48*1000)</f>
        <v>628.220847647163</v>
      </c>
      <c r="V48">
        <f>IF('q-AreaHarv'!V48=0,0,ValProdCrop!V48/'q-AreaHarv'!V48*1000)</f>
        <v>571.572496998752</v>
      </c>
      <c r="W48">
        <f>IF('q-AreaHarv'!W48=0,0,ValProdCrop!W48/'q-AreaHarv'!W48*1000)</f>
        <v>600.702764994246</v>
      </c>
      <c r="X48">
        <f>IF('q-AreaHarv'!X48=0,0,ValProdCrop!X48/'q-AreaHarv'!X48*1000)</f>
        <v>554.014319057984</v>
      </c>
      <c r="Y48">
        <f>IF('q-AreaHarv'!Y48=0,0,ValProdCrop!Y48/'q-AreaHarv'!Y48*1000)</f>
        <v>545.444140210661</v>
      </c>
      <c r="Z48">
        <f>IF('q-AreaHarv'!Z48=0,0,ValProdCrop!Z48/'q-AreaHarv'!Z48*1000)</f>
        <v>592.090884500947</v>
      </c>
      <c r="AA48">
        <f>IF('q-AreaHarv'!AA48=0,0,ValProdCrop!AA48/'q-AreaHarv'!AA48*1000)</f>
        <v>635.568230050934</v>
      </c>
      <c r="AB48">
        <f>IF('q-AreaHarv'!AB48=0,0,ValProdCrop!AB48/'q-AreaHarv'!AB48*1000)</f>
        <v>652.242950322429</v>
      </c>
      <c r="AC48">
        <f>IF('q-AreaHarv'!AC48=0,0,ValProdCrop!AC48/'q-AreaHarv'!AC48*1000)</f>
        <v>645.710604812034</v>
      </c>
      <c r="AD48">
        <f>IF('q-AreaHarv'!AD48=0,0,ValProdCrop!AD48/'q-AreaHarv'!AD48*1000)</f>
        <v>597.011253297089</v>
      </c>
      <c r="AE48">
        <f>IF('q-AreaHarv'!AE48=0,0,ValProdCrop!AE48/'q-AreaHarv'!AE48*1000)</f>
        <v>663.594005067551</v>
      </c>
      <c r="AF48">
        <f>IF('q-AreaHarv'!AF48=0,0,ValProdCrop!AF48/'q-AreaHarv'!AF48*1000)</f>
        <v>621.479496676306</v>
      </c>
      <c r="AG48">
        <f>IF('q-AreaHarv'!AG48=0,0,ValProdCrop!AG48/'q-AreaHarv'!AG48*1000)</f>
        <v>678.293930301676</v>
      </c>
      <c r="AH48">
        <f>IF('q-AreaHarv'!AH48=0,0,ValProdCrop!AH48/'q-AreaHarv'!AH48*1000)</f>
        <v>667.31793724362</v>
      </c>
      <c r="AI48">
        <f>IF('q-AreaHarv'!AI48=0,0,ValProdCrop!AI48/'q-AreaHarv'!AI48*1000)</f>
        <v>673.325956767816</v>
      </c>
      <c r="AJ48">
        <f>IF('q-AreaHarv'!AJ48=0,0,ValProdCrop!AJ48/'q-AreaHarv'!AJ48*1000)</f>
        <v>663.399526783284</v>
      </c>
      <c r="AK48">
        <f>IF('q-AreaHarv'!AK48=0,0,ValProdCrop!AK48/'q-AreaHarv'!AK48*1000)</f>
        <v>654.788261708552</v>
      </c>
      <c r="AL48">
        <f>IF('q-AreaHarv'!AL48=0,0,ValProdCrop!AL48/'q-AreaHarv'!AL48*1000)</f>
        <v>622.490018573497</v>
      </c>
      <c r="AM48">
        <f>IF('q-AreaHarv'!AM48=0,0,ValProdCrop!AM48/'q-AreaHarv'!AM48*1000)</f>
        <v>652.11980476977</v>
      </c>
      <c r="AN48">
        <f>IF('q-AreaHarv'!AN48=0,0,ValProdCrop!AN48/'q-AreaHarv'!AN48*1000)</f>
        <v>642.390321723432</v>
      </c>
      <c r="AO48">
        <f>IF('q-AreaHarv'!AO48=0,0,ValProdCrop!AO48/'q-AreaHarv'!AO48*1000)</f>
        <v>659.787954889217</v>
      </c>
      <c r="AP48">
        <f>IF('q-AreaHarv'!AP48=0,0,ValProdCrop!AP48/'q-AreaHarv'!AP48*1000)</f>
        <v>631.485501827974</v>
      </c>
      <c r="AQ48">
        <f>IF('q-AreaHarv'!AQ48=0,0,ValProdCrop!AQ48/'q-AreaHarv'!AQ48*1000)</f>
        <v>623.0205852059</v>
      </c>
      <c r="AR48">
        <f>IF('q-AreaHarv'!AR48=0,0,ValProdCrop!AR48/'q-AreaHarv'!AR48*1000)</f>
        <v>657.473011786595</v>
      </c>
      <c r="AS48">
        <f>IF('q-AreaHarv'!AS48=0,0,ValProdCrop!AS48/'q-AreaHarv'!AS48*1000)</f>
        <v>679.118868779764</v>
      </c>
      <c r="AT48">
        <f>IF('q-AreaHarv'!AT48=0,0,ValProdCrop!AT48/'q-AreaHarv'!AT48*1000)</f>
        <v>663.064919352933</v>
      </c>
      <c r="AU48">
        <f>IF('q-AreaHarv'!AU48=0,0,ValProdCrop!AU48/'q-AreaHarv'!AU48*1000)</f>
        <v>692.900313617021</v>
      </c>
      <c r="AV48">
        <f>IF('q-AreaHarv'!AV48=0,0,ValProdCrop!AV48/'q-AreaHarv'!AV48*1000)</f>
        <v>704.637145895335</v>
      </c>
      <c r="AW48">
        <f>IF('q-AreaHarv'!AW48=0,0,ValProdCrop!AW48/'q-AreaHarv'!AW48*1000)</f>
        <v>672.486555254582</v>
      </c>
      <c r="AX48">
        <f>IF('q-AreaHarv'!AX48=0,0,ValProdCrop!AX48/'q-AreaHarv'!AX48*1000)</f>
        <v>661.309629366909</v>
      </c>
      <c r="AY48">
        <f>IF('q-AreaHarv'!AY48=0,0,ValProdCrop!AY48/'q-AreaHarv'!AY48*1000)</f>
        <v>644.974131076771</v>
      </c>
      <c r="AZ48">
        <f>IF('q-AreaHarv'!AZ48=0,0,ValProdCrop!AZ48/'q-AreaHarv'!AZ48*1000)</f>
        <v>628.076825297383</v>
      </c>
      <c r="BA48">
        <f>IF('q-AreaHarv'!BA48=0,0,ValProdCrop!BA48/'q-AreaHarv'!BA48*1000)</f>
        <v>632.707685653155</v>
      </c>
      <c r="BB48">
        <f>IF('q-AreaHarv'!BB48=0,0,ValProdCrop!BB48/'q-AreaHarv'!BB48*1000)</f>
        <v>631.410390628355</v>
      </c>
      <c r="BC48">
        <f>IF('q-AreaHarv'!BC48=0,0,ValProdCrop!BC48/'q-AreaHarv'!BC48*1000)</f>
        <v>634.97537245911</v>
      </c>
    </row>
    <row r="49" spans="1:55">
      <c r="A49" s="6">
        <f>'q-ValProd_crop'!A49</f>
        <v>1</v>
      </c>
      <c r="B49" s="6" t="str">
        <f>'q-ValProd_crop'!B49</f>
        <v>Burkina Faso</v>
      </c>
      <c r="C49" s="6">
        <f>'q-ValProd_crop'!C49</f>
        <v>233</v>
      </c>
      <c r="D49" s="6" t="str">
        <f>'q-ValProd_crop'!D49</f>
        <v>Burkina Faso</v>
      </c>
      <c r="E49" s="6"/>
      <c r="F49" s="53" t="s">
        <v>232</v>
      </c>
      <c r="G49">
        <f>IF('q-AreaHarv'!G49=0,0,ValProdCrop!G49/'q-AreaHarv'!G49*1000)</f>
        <v>113.483441241196</v>
      </c>
      <c r="H49">
        <f>IF('q-AreaHarv'!H49=0,0,ValProdCrop!H49/'q-AreaHarv'!H49*1000)</f>
        <v>120.100498905886</v>
      </c>
      <c r="I49">
        <f>IF('q-AreaHarv'!I49=0,0,ValProdCrop!I49/'q-AreaHarv'!I49*1000)</f>
        <v>117.843911291954</v>
      </c>
      <c r="J49">
        <f>IF('q-AreaHarv'!J49=0,0,ValProdCrop!J49/'q-AreaHarv'!J49*1000)</f>
        <v>128.141674110915</v>
      </c>
      <c r="K49">
        <f>IF('q-AreaHarv'!K49=0,0,ValProdCrop!K49/'q-AreaHarv'!K49*1000)</f>
        <v>122.699258640543</v>
      </c>
      <c r="L49">
        <f>IF('q-AreaHarv'!L49=0,0,ValProdCrop!L49/'q-AreaHarv'!L49*1000)</f>
        <v>126.459733429583</v>
      </c>
      <c r="M49">
        <f>IF('q-AreaHarv'!M49=0,0,ValProdCrop!M49/'q-AreaHarv'!M49*1000)</f>
        <v>117.15504245838</v>
      </c>
      <c r="N49">
        <f>IF('q-AreaHarv'!N49=0,0,ValProdCrop!N49/'q-AreaHarv'!N49*1000)</f>
        <v>156.74777199235</v>
      </c>
      <c r="O49">
        <f>IF('q-AreaHarv'!O49=0,0,ValProdCrop!O49/'q-AreaHarv'!O49*1000)</f>
        <v>129.615926934493</v>
      </c>
      <c r="P49">
        <f>IF('q-AreaHarv'!P49=0,0,ValProdCrop!P49/'q-AreaHarv'!P49*1000)</f>
        <v>132.221475782533</v>
      </c>
      <c r="Q49">
        <f>IF('q-AreaHarv'!Q49=0,0,ValProdCrop!Q49/'q-AreaHarv'!Q49*1000)</f>
        <v>125.476381748388</v>
      </c>
      <c r="R49">
        <f>IF('q-AreaHarv'!R49=0,0,ValProdCrop!R49/'q-AreaHarv'!R49*1000)</f>
        <v>131.469928140507</v>
      </c>
      <c r="S49">
        <f>IF('q-AreaHarv'!S49=0,0,ValProdCrop!S49/'q-AreaHarv'!S49*1000)</f>
        <v>123.63706272746</v>
      </c>
      <c r="T49">
        <f>IF('q-AreaHarv'!T49=0,0,ValProdCrop!T49/'q-AreaHarv'!T49*1000)</f>
        <v>130.413453817373</v>
      </c>
      <c r="U49">
        <f>IF('q-AreaHarv'!U49=0,0,ValProdCrop!U49/'q-AreaHarv'!U49*1000)</f>
        <v>146.12392563266</v>
      </c>
      <c r="V49">
        <f>IF('q-AreaHarv'!V49=0,0,ValProdCrop!V49/'q-AreaHarv'!V49*1000)</f>
        <v>146.502016962702</v>
      </c>
      <c r="W49">
        <f>IF('q-AreaHarv'!W49=0,0,ValProdCrop!W49/'q-AreaHarv'!W49*1000)</f>
        <v>141.039389346045</v>
      </c>
      <c r="X49">
        <f>IF('q-AreaHarv'!X49=0,0,ValProdCrop!X49/'q-AreaHarv'!X49*1000)</f>
        <v>158.925518816047</v>
      </c>
      <c r="Y49">
        <f>IF('q-AreaHarv'!Y49=0,0,ValProdCrop!Y49/'q-AreaHarv'!Y49*1000)</f>
        <v>166.302803607868</v>
      </c>
      <c r="Z49">
        <f>IF('q-AreaHarv'!Z49=0,0,ValProdCrop!Z49/'q-AreaHarv'!Z49*1000)</f>
        <v>168.480139699299</v>
      </c>
      <c r="AA49">
        <f>IF('q-AreaHarv'!AA49=0,0,ValProdCrop!AA49/'q-AreaHarv'!AA49*1000)</f>
        <v>163.644294272954</v>
      </c>
      <c r="AB49">
        <f>IF('q-AreaHarv'!AB49=0,0,ValProdCrop!AB49/'q-AreaHarv'!AB49*1000)</f>
        <v>168.192843692227</v>
      </c>
      <c r="AC49">
        <f>IF('q-AreaHarv'!AC49=0,0,ValProdCrop!AC49/'q-AreaHarv'!AC49*1000)</f>
        <v>165.680810994225</v>
      </c>
      <c r="AD49">
        <f>IF('q-AreaHarv'!AD49=0,0,ValProdCrop!AD49/'q-AreaHarv'!AD49*1000)</f>
        <v>192.298437967407</v>
      </c>
      <c r="AE49">
        <f>IF('q-AreaHarv'!AE49=0,0,ValProdCrop!AE49/'q-AreaHarv'!AE49*1000)</f>
        <v>200.538881922109</v>
      </c>
      <c r="AF49">
        <f>IF('q-AreaHarv'!AF49=0,0,ValProdCrop!AF49/'q-AreaHarv'!AF49*1000)</f>
        <v>198.62602396102</v>
      </c>
      <c r="AG49">
        <f>IF('q-AreaHarv'!AG49=0,0,ValProdCrop!AG49/'q-AreaHarv'!AG49*1000)</f>
        <v>185.145574836637</v>
      </c>
      <c r="AH49">
        <f>IF('q-AreaHarv'!AH49=0,0,ValProdCrop!AH49/'q-AreaHarv'!AH49*1000)</f>
        <v>192.509126450898</v>
      </c>
      <c r="AI49">
        <f>IF('q-AreaHarv'!AI49=0,0,ValProdCrop!AI49/'q-AreaHarv'!AI49*1000)</f>
        <v>185.223405714916</v>
      </c>
      <c r="AJ49">
        <f>IF('q-AreaHarv'!AJ49=0,0,ValProdCrop!AJ49/'q-AreaHarv'!AJ49*1000)</f>
        <v>193.661884119344</v>
      </c>
      <c r="AK49">
        <f>IF('q-AreaHarv'!AK49=0,0,ValProdCrop!AK49/'q-AreaHarv'!AK49*1000)</f>
        <v>207.573610824638</v>
      </c>
      <c r="AL49">
        <f>IF('q-AreaHarv'!AL49=0,0,ValProdCrop!AL49/'q-AreaHarv'!AL49*1000)</f>
        <v>214.349549062866</v>
      </c>
      <c r="AM49">
        <f>IF('q-AreaHarv'!AM49=0,0,ValProdCrop!AM49/'q-AreaHarv'!AM49*1000)</f>
        <v>234.810621553531</v>
      </c>
      <c r="AN49">
        <f>IF('q-AreaHarv'!AN49=0,0,ValProdCrop!AN49/'q-AreaHarv'!AN49*1000)</f>
        <v>214.285951978277</v>
      </c>
      <c r="AO49">
        <f>IF('q-AreaHarv'!AO49=0,0,ValProdCrop!AO49/'q-AreaHarv'!AO49*1000)</f>
        <v>220.371995151699</v>
      </c>
      <c r="AP49">
        <f>IF('q-AreaHarv'!AP49=0,0,ValProdCrop!AP49/'q-AreaHarv'!AP49*1000)</f>
        <v>245.802102912859</v>
      </c>
      <c r="AQ49">
        <f>IF('q-AreaHarv'!AQ49=0,0,ValProdCrop!AQ49/'q-AreaHarv'!AQ49*1000)</f>
        <v>233.617062043362</v>
      </c>
      <c r="AR49">
        <f>IF('q-AreaHarv'!AR49=0,0,ValProdCrop!AR49/'q-AreaHarv'!AR49*1000)</f>
        <v>254.823896898962</v>
      </c>
      <c r="AS49">
        <f>IF('q-AreaHarv'!AS49=0,0,ValProdCrop!AS49/'q-AreaHarv'!AS49*1000)</f>
        <v>260.511323409627</v>
      </c>
      <c r="AT49">
        <f>IF('q-AreaHarv'!AT49=0,0,ValProdCrop!AT49/'q-AreaHarv'!AT49*1000)</f>
        <v>251.890282670476</v>
      </c>
      <c r="AU49">
        <f>IF('q-AreaHarv'!AU49=0,0,ValProdCrop!AU49/'q-AreaHarv'!AU49*1000)</f>
        <v>252.018345146496</v>
      </c>
      <c r="AV49">
        <f>IF('q-AreaHarv'!AV49=0,0,ValProdCrop!AV49/'q-AreaHarv'!AV49*1000)</f>
        <v>260.4187854003</v>
      </c>
      <c r="AW49">
        <f>IF('q-AreaHarv'!AW49=0,0,ValProdCrop!AW49/'q-AreaHarv'!AW49*1000)</f>
        <v>256.890940009163</v>
      </c>
      <c r="AX49">
        <f>IF('q-AreaHarv'!AX49=0,0,ValProdCrop!AX49/'q-AreaHarv'!AX49*1000)</f>
        <v>279.010156060194</v>
      </c>
      <c r="AY49">
        <f>IF('q-AreaHarv'!AY49=0,0,ValProdCrop!AY49/'q-AreaHarv'!AY49*1000)</f>
        <v>288.660594701958</v>
      </c>
      <c r="AZ49">
        <f>IF('q-AreaHarv'!AZ49=0,0,ValProdCrop!AZ49/'q-AreaHarv'!AZ49*1000)</f>
        <v>311.106112430616</v>
      </c>
      <c r="BA49">
        <f>IF('q-AreaHarv'!BA49=0,0,ValProdCrop!BA49/'q-AreaHarv'!BA49*1000)</f>
        <v>236.411162182619</v>
      </c>
      <c r="BB49">
        <f>IF('q-AreaHarv'!BB49=0,0,ValProdCrop!BB49/'q-AreaHarv'!BB49*1000)</f>
        <v>279.913619246963</v>
      </c>
      <c r="BC49">
        <f>IF('q-AreaHarv'!BC49=0,0,ValProdCrop!BC49/'q-AreaHarv'!BC49*1000)</f>
        <v>262.64733560229</v>
      </c>
    </row>
    <row r="50" spans="1:55">
      <c r="A50" s="6">
        <f>'q-ValProd_crop'!A50</f>
        <v>2</v>
      </c>
      <c r="B50" s="6" t="str">
        <f>'q-ValProd_crop'!B50</f>
        <v>Ethiopia</v>
      </c>
      <c r="C50" s="6">
        <f>'q-ValProd_crop'!C50</f>
        <v>238</v>
      </c>
      <c r="D50" s="6" t="str">
        <f>'q-ValProd_crop'!D50</f>
        <v>Ethiopia</v>
      </c>
      <c r="E50" s="6"/>
      <c r="F50" s="53" t="s">
        <v>232</v>
      </c>
      <c r="G50">
        <f>IF('q-AreaHarv'!G50=0,0,ValProdCrop!G50/'q-AreaHarv'!G50*1000)</f>
        <v>0</v>
      </c>
      <c r="H50">
        <f>IF('q-AreaHarv'!H50=0,0,ValProdCrop!H50/'q-AreaHarv'!H50*1000)</f>
        <v>0</v>
      </c>
      <c r="I50">
        <f>IF('q-AreaHarv'!I50=0,0,ValProdCrop!I50/'q-AreaHarv'!I50*1000)</f>
        <v>0</v>
      </c>
      <c r="J50">
        <f>IF('q-AreaHarv'!J50=0,0,ValProdCrop!J50/'q-AreaHarv'!J50*1000)</f>
        <v>0</v>
      </c>
      <c r="K50">
        <f>IF('q-AreaHarv'!K50=0,0,ValProdCrop!K50/'q-AreaHarv'!K50*1000)</f>
        <v>0</v>
      </c>
      <c r="L50">
        <f>IF('q-AreaHarv'!L50=0,0,ValProdCrop!L50/'q-AreaHarv'!L50*1000)</f>
        <v>0</v>
      </c>
      <c r="M50">
        <f>IF('q-AreaHarv'!M50=0,0,ValProdCrop!M50/'q-AreaHarv'!M50*1000)</f>
        <v>0</v>
      </c>
      <c r="N50">
        <f>IF('q-AreaHarv'!N50=0,0,ValProdCrop!N50/'q-AreaHarv'!N50*1000)</f>
        <v>0</v>
      </c>
      <c r="O50">
        <f>IF('q-AreaHarv'!O50=0,0,ValProdCrop!O50/'q-AreaHarv'!O50*1000)</f>
        <v>0</v>
      </c>
      <c r="P50">
        <f>IF('q-AreaHarv'!P50=0,0,ValProdCrop!P50/'q-AreaHarv'!P50*1000)</f>
        <v>0</v>
      </c>
      <c r="Q50">
        <f>IF('q-AreaHarv'!Q50=0,0,ValProdCrop!Q50/'q-AreaHarv'!Q50*1000)</f>
        <v>0</v>
      </c>
      <c r="R50">
        <f>IF('q-AreaHarv'!R50=0,0,ValProdCrop!R50/'q-AreaHarv'!R50*1000)</f>
        <v>0</v>
      </c>
      <c r="S50">
        <f>IF('q-AreaHarv'!S50=0,0,ValProdCrop!S50/'q-AreaHarv'!S50*1000)</f>
        <v>0</v>
      </c>
      <c r="T50">
        <f>IF('q-AreaHarv'!T50=0,0,ValProdCrop!T50/'q-AreaHarv'!T50*1000)</f>
        <v>0</v>
      </c>
      <c r="U50">
        <f>IF('q-AreaHarv'!U50=0,0,ValProdCrop!U50/'q-AreaHarv'!U50*1000)</f>
        <v>0</v>
      </c>
      <c r="V50">
        <f>IF('q-AreaHarv'!V50=0,0,ValProdCrop!V50/'q-AreaHarv'!V50*1000)</f>
        <v>0</v>
      </c>
      <c r="W50">
        <f>IF('q-AreaHarv'!W50=0,0,ValProdCrop!W50/'q-AreaHarv'!W50*1000)</f>
        <v>0</v>
      </c>
      <c r="X50">
        <f>IF('q-AreaHarv'!X50=0,0,ValProdCrop!X50/'q-AreaHarv'!X50*1000)</f>
        <v>0</v>
      </c>
      <c r="Y50">
        <f>IF('q-AreaHarv'!Y50=0,0,ValProdCrop!Y50/'q-AreaHarv'!Y50*1000)</f>
        <v>0</v>
      </c>
      <c r="Z50">
        <f>IF('q-AreaHarv'!Z50=0,0,ValProdCrop!Z50/'q-AreaHarv'!Z50*1000)</f>
        <v>0</v>
      </c>
      <c r="AA50">
        <f>IF('q-AreaHarv'!AA50=0,0,ValProdCrop!AA50/'q-AreaHarv'!AA50*1000)</f>
        <v>0</v>
      </c>
      <c r="AB50">
        <f>IF('q-AreaHarv'!AB50=0,0,ValProdCrop!AB50/'q-AreaHarv'!AB50*1000)</f>
        <v>0</v>
      </c>
      <c r="AC50">
        <f>IF('q-AreaHarv'!AC50=0,0,ValProdCrop!AC50/'q-AreaHarv'!AC50*1000)</f>
        <v>0</v>
      </c>
      <c r="AD50">
        <f>IF('q-AreaHarv'!AD50=0,0,ValProdCrop!AD50/'q-AreaHarv'!AD50*1000)</f>
        <v>0</v>
      </c>
      <c r="AE50">
        <f>IF('q-AreaHarv'!AE50=0,0,ValProdCrop!AE50/'q-AreaHarv'!AE50*1000)</f>
        <v>0</v>
      </c>
      <c r="AF50">
        <f>IF('q-AreaHarv'!AF50=0,0,ValProdCrop!AF50/'q-AreaHarv'!AF50*1000)</f>
        <v>0</v>
      </c>
      <c r="AG50">
        <f>IF('q-AreaHarv'!AG50=0,0,ValProdCrop!AG50/'q-AreaHarv'!AG50*1000)</f>
        <v>0</v>
      </c>
      <c r="AH50">
        <f>IF('q-AreaHarv'!AH50=0,0,ValProdCrop!AH50/'q-AreaHarv'!AH50*1000)</f>
        <v>0</v>
      </c>
      <c r="AI50">
        <f>IF('q-AreaHarv'!AI50=0,0,ValProdCrop!AI50/'q-AreaHarv'!AI50*1000)</f>
        <v>0</v>
      </c>
      <c r="AJ50">
        <f>IF('q-AreaHarv'!AJ50=0,0,ValProdCrop!AJ50/'q-AreaHarv'!AJ50*1000)</f>
        <v>0</v>
      </c>
      <c r="AK50">
        <f>IF('q-AreaHarv'!AK50=0,0,ValProdCrop!AK50/'q-AreaHarv'!AK50*1000)</f>
        <v>0</v>
      </c>
      <c r="AL50">
        <f>IF('q-AreaHarv'!AL50=0,0,ValProdCrop!AL50/'q-AreaHarv'!AL50*1000)</f>
        <v>0</v>
      </c>
      <c r="AM50">
        <f>IF('q-AreaHarv'!AM50=0,0,ValProdCrop!AM50/'q-AreaHarv'!AM50*1000)</f>
        <v>380.859247066136</v>
      </c>
      <c r="AN50">
        <f>IF('q-AreaHarv'!AN50=0,0,ValProdCrop!AN50/'q-AreaHarv'!AN50*1000)</f>
        <v>317.828032135927</v>
      </c>
      <c r="AO50">
        <f>IF('q-AreaHarv'!AO50=0,0,ValProdCrop!AO50/'q-AreaHarv'!AO50*1000)</f>
        <v>316.907168199035</v>
      </c>
      <c r="AP50">
        <f>IF('q-AreaHarv'!AP50=0,0,ValProdCrop!AP50/'q-AreaHarv'!AP50*1000)</f>
        <v>329.621175164648</v>
      </c>
      <c r="AQ50">
        <f>IF('q-AreaHarv'!AQ50=0,0,ValProdCrop!AQ50/'q-AreaHarv'!AQ50*1000)</f>
        <v>345.914251381222</v>
      </c>
      <c r="AR50">
        <f>IF('q-AreaHarv'!AR50=0,0,ValProdCrop!AR50/'q-AreaHarv'!AR50*1000)</f>
        <v>352.369957983326</v>
      </c>
      <c r="AS50">
        <f>IF('q-AreaHarv'!AS50=0,0,ValProdCrop!AS50/'q-AreaHarv'!AS50*1000)</f>
        <v>336.532119794551</v>
      </c>
      <c r="AT50">
        <f>IF('q-AreaHarv'!AT50=0,0,ValProdCrop!AT50/'q-AreaHarv'!AT50*1000)</f>
        <v>360.698886226689</v>
      </c>
      <c r="AU50">
        <f>IF('q-AreaHarv'!AU50=0,0,ValProdCrop!AU50/'q-AreaHarv'!AU50*1000)</f>
        <v>354.534964417906</v>
      </c>
      <c r="AV50">
        <f>IF('q-AreaHarv'!AV50=0,0,ValProdCrop!AV50/'q-AreaHarv'!AV50*1000)</f>
        <v>403.249894903701</v>
      </c>
      <c r="AW50">
        <f>IF('q-AreaHarv'!AW50=0,0,ValProdCrop!AW50/'q-AreaHarv'!AW50*1000)</f>
        <v>355.909913680836</v>
      </c>
      <c r="AX50">
        <f>IF('q-AreaHarv'!AX50=0,0,ValProdCrop!AX50/'q-AreaHarv'!AX50*1000)</f>
        <v>351.498517893314</v>
      </c>
      <c r="AY50">
        <f>IF('q-AreaHarv'!AY50=0,0,ValProdCrop!AY50/'q-AreaHarv'!AY50*1000)</f>
        <v>372.879932206194</v>
      </c>
      <c r="AZ50">
        <f>IF('q-AreaHarv'!AZ50=0,0,ValProdCrop!AZ50/'q-AreaHarv'!AZ50*1000)</f>
        <v>423.430636903424</v>
      </c>
      <c r="BA50">
        <f>IF('q-AreaHarv'!BA50=0,0,ValProdCrop!BA50/'q-AreaHarv'!BA50*1000)</f>
        <v>405.953617966725</v>
      </c>
      <c r="BB50">
        <f>IF('q-AreaHarv'!BB50=0,0,ValProdCrop!BB50/'q-AreaHarv'!BB50*1000)</f>
        <v>407.950408686649</v>
      </c>
      <c r="BC50">
        <f>IF('q-AreaHarv'!BC50=0,0,ValProdCrop!BC50/'q-AreaHarv'!BC50*1000)</f>
        <v>450.681739384549</v>
      </c>
    </row>
    <row r="51" spans="1:55">
      <c r="A51" s="6">
        <f>'q-ValProd_crop'!A51</f>
        <v>2</v>
      </c>
      <c r="B51" s="6" t="str">
        <f>'q-ValProd_crop'!B51</f>
        <v>Democratic Republic of the Congo</v>
      </c>
      <c r="C51" s="6">
        <f>'q-ValProd_crop'!C51</f>
        <v>250</v>
      </c>
      <c r="D51" s="6" t="str">
        <f>'q-ValProd_crop'!D51</f>
        <v>Democratic Republic of the Congo</v>
      </c>
      <c r="E51" s="6"/>
      <c r="F51" s="53" t="s">
        <v>232</v>
      </c>
      <c r="G51">
        <f>IF('q-AreaHarv'!G51=0,0,ValProdCrop!G51/'q-AreaHarv'!G51*1000)</f>
        <v>555.272863447265</v>
      </c>
      <c r="H51">
        <f>IF('q-AreaHarv'!H51=0,0,ValProdCrop!H51/'q-AreaHarv'!H51*1000)</f>
        <v>558.755895035085</v>
      </c>
      <c r="I51">
        <f>IF('q-AreaHarv'!I51=0,0,ValProdCrop!I51/'q-AreaHarv'!I51*1000)</f>
        <v>571.643720687142</v>
      </c>
      <c r="J51">
        <f>IF('q-AreaHarv'!J51=0,0,ValProdCrop!J51/'q-AreaHarv'!J51*1000)</f>
        <v>573.120007490915</v>
      </c>
      <c r="K51">
        <f>IF('q-AreaHarv'!K51=0,0,ValProdCrop!K51/'q-AreaHarv'!K51*1000)</f>
        <v>574.777636542189</v>
      </c>
      <c r="L51">
        <f>IF('q-AreaHarv'!L51=0,0,ValProdCrop!L51/'q-AreaHarv'!L51*1000)</f>
        <v>570.738664879339</v>
      </c>
      <c r="M51">
        <f>IF('q-AreaHarv'!M51=0,0,ValProdCrop!M51/'q-AreaHarv'!M51*1000)</f>
        <v>572.230126752833</v>
      </c>
      <c r="N51">
        <f>IF('q-AreaHarv'!N51=0,0,ValProdCrop!N51/'q-AreaHarv'!N51*1000)</f>
        <v>569.924891362116</v>
      </c>
      <c r="O51">
        <f>IF('q-AreaHarv'!O51=0,0,ValProdCrop!O51/'q-AreaHarv'!O51*1000)</f>
        <v>572.915962117691</v>
      </c>
      <c r="P51">
        <f>IF('q-AreaHarv'!P51=0,0,ValProdCrop!P51/'q-AreaHarv'!P51*1000)</f>
        <v>568.731483578501</v>
      </c>
      <c r="Q51">
        <f>IF('q-AreaHarv'!Q51=0,0,ValProdCrop!Q51/'q-AreaHarv'!Q51*1000)</f>
        <v>566.69210228575</v>
      </c>
      <c r="R51">
        <f>IF('q-AreaHarv'!R51=0,0,ValProdCrop!R51/'q-AreaHarv'!R51*1000)</f>
        <v>570.31310524508</v>
      </c>
      <c r="S51">
        <f>IF('q-AreaHarv'!S51=0,0,ValProdCrop!S51/'q-AreaHarv'!S51*1000)</f>
        <v>572.761787996327</v>
      </c>
      <c r="T51">
        <f>IF('q-AreaHarv'!T51=0,0,ValProdCrop!T51/'q-AreaHarv'!T51*1000)</f>
        <v>576.222232906699</v>
      </c>
      <c r="U51">
        <f>IF('q-AreaHarv'!U51=0,0,ValProdCrop!U51/'q-AreaHarv'!U51*1000)</f>
        <v>580.785290171052</v>
      </c>
      <c r="V51">
        <f>IF('q-AreaHarv'!V51=0,0,ValProdCrop!V51/'q-AreaHarv'!V51*1000)</f>
        <v>580.31647457005</v>
      </c>
      <c r="W51">
        <f>IF('q-AreaHarv'!W51=0,0,ValProdCrop!W51/'q-AreaHarv'!W51*1000)</f>
        <v>575.580506960333</v>
      </c>
      <c r="X51">
        <f>IF('q-AreaHarv'!X51=0,0,ValProdCrop!X51/'q-AreaHarv'!X51*1000)</f>
        <v>551.912841018579</v>
      </c>
      <c r="Y51">
        <f>IF('q-AreaHarv'!Y51=0,0,ValProdCrop!Y51/'q-AreaHarv'!Y51*1000)</f>
        <v>577.717455279042</v>
      </c>
      <c r="Z51">
        <f>IF('q-AreaHarv'!Z51=0,0,ValProdCrop!Z51/'q-AreaHarv'!Z51*1000)</f>
        <v>581.40217633982</v>
      </c>
      <c r="AA51">
        <f>IF('q-AreaHarv'!AA51=0,0,ValProdCrop!AA51/'q-AreaHarv'!AA51*1000)</f>
        <v>574.428211230631</v>
      </c>
      <c r="AB51">
        <f>IF('q-AreaHarv'!AB51=0,0,ValProdCrop!AB51/'q-AreaHarv'!AB51*1000)</f>
        <v>581.202765878995</v>
      </c>
      <c r="AC51">
        <f>IF('q-AreaHarv'!AC51=0,0,ValProdCrop!AC51/'q-AreaHarv'!AC51*1000)</f>
        <v>580.46735257147</v>
      </c>
      <c r="AD51">
        <f>IF('q-AreaHarv'!AD51=0,0,ValProdCrop!AD51/'q-AreaHarv'!AD51*1000)</f>
        <v>583.707371867577</v>
      </c>
      <c r="AE51">
        <f>IF('q-AreaHarv'!AE51=0,0,ValProdCrop!AE51/'q-AreaHarv'!AE51*1000)</f>
        <v>596.117059306898</v>
      </c>
      <c r="AF51">
        <f>IF('q-AreaHarv'!AF51=0,0,ValProdCrop!AF51/'q-AreaHarv'!AF51*1000)</f>
        <v>591.745601737887</v>
      </c>
      <c r="AG51">
        <f>IF('q-AreaHarv'!AG51=0,0,ValProdCrop!AG51/'q-AreaHarv'!AG51*1000)</f>
        <v>603.9675594719</v>
      </c>
      <c r="AH51">
        <f>IF('q-AreaHarv'!AH51=0,0,ValProdCrop!AH51/'q-AreaHarv'!AH51*1000)</f>
        <v>598.924091513608</v>
      </c>
      <c r="AI51">
        <f>IF('q-AreaHarv'!AI51=0,0,ValProdCrop!AI51/'q-AreaHarv'!AI51*1000)</f>
        <v>591.868058597444</v>
      </c>
      <c r="AJ51">
        <f>IF('q-AreaHarv'!AJ51=0,0,ValProdCrop!AJ51/'q-AreaHarv'!AJ51*1000)</f>
        <v>595.548812666844</v>
      </c>
      <c r="AK51">
        <f>IF('q-AreaHarv'!AK51=0,0,ValProdCrop!AK51/'q-AreaHarv'!AK51*1000)</f>
        <v>603.997991143867</v>
      </c>
      <c r="AL51">
        <f>IF('q-AreaHarv'!AL51=0,0,ValProdCrop!AL51/'q-AreaHarv'!AL51*1000)</f>
        <v>600.24849266721</v>
      </c>
      <c r="AM51">
        <f>IF('q-AreaHarv'!AM51=0,0,ValProdCrop!AM51/'q-AreaHarv'!AM51*1000)</f>
        <v>590.278032652147</v>
      </c>
      <c r="AN51">
        <f>IF('q-AreaHarv'!AN51=0,0,ValProdCrop!AN51/'q-AreaHarv'!AN51*1000)</f>
        <v>594.888793149873</v>
      </c>
      <c r="AO51">
        <f>IF('q-AreaHarv'!AO51=0,0,ValProdCrop!AO51/'q-AreaHarv'!AO51*1000)</f>
        <v>572.629072401496</v>
      </c>
      <c r="AP51">
        <f>IF('q-AreaHarv'!AP51=0,0,ValProdCrop!AP51/'q-AreaHarv'!AP51*1000)</f>
        <v>564.116519636451</v>
      </c>
      <c r="AQ51">
        <f>IF('q-AreaHarv'!AQ51=0,0,ValProdCrop!AQ51/'q-AreaHarv'!AQ51*1000)</f>
        <v>566.328501017962</v>
      </c>
      <c r="AR51">
        <f>IF('q-AreaHarv'!AR51=0,0,ValProdCrop!AR51/'q-AreaHarv'!AR51*1000)</f>
        <v>565.496126429246</v>
      </c>
      <c r="AS51">
        <f>IF('q-AreaHarv'!AS51=0,0,ValProdCrop!AS51/'q-AreaHarv'!AS51*1000)</f>
        <v>560.114000291513</v>
      </c>
      <c r="AT51">
        <f>IF('q-AreaHarv'!AT51=0,0,ValProdCrop!AT51/'q-AreaHarv'!AT51*1000)</f>
        <v>559.085435617243</v>
      </c>
      <c r="AU51">
        <f>IF('q-AreaHarv'!AU51=0,0,ValProdCrop!AU51/'q-AreaHarv'!AU51*1000)</f>
        <v>558.355088866168</v>
      </c>
      <c r="AV51">
        <f>IF('q-AreaHarv'!AV51=0,0,ValProdCrop!AV51/'q-AreaHarv'!AV51*1000)</f>
        <v>556.671022888436</v>
      </c>
      <c r="AW51">
        <f>IF('q-AreaHarv'!AW51=0,0,ValProdCrop!AW51/'q-AreaHarv'!AW51*1000)</f>
        <v>556.813902557645</v>
      </c>
      <c r="AX51">
        <f>IF('q-AreaHarv'!AX51=0,0,ValProdCrop!AX51/'q-AreaHarv'!AX51*1000)</f>
        <v>554.61978700118</v>
      </c>
      <c r="AY51">
        <f>IF('q-AreaHarv'!AY51=0,0,ValProdCrop!AY51/'q-AreaHarv'!AY51*1000)</f>
        <v>554.081508835409</v>
      </c>
      <c r="AZ51">
        <f>IF('q-AreaHarv'!AZ51=0,0,ValProdCrop!AZ51/'q-AreaHarv'!AZ51*1000)</f>
        <v>549.722427488357</v>
      </c>
      <c r="BA51">
        <f>IF('q-AreaHarv'!BA51=0,0,ValProdCrop!BA51/'q-AreaHarv'!BA51*1000)</f>
        <v>556.890476526824</v>
      </c>
      <c r="BB51">
        <f>IF('q-AreaHarv'!BB51=0,0,ValProdCrop!BB51/'q-AreaHarv'!BB51*1000)</f>
        <v>556.162742050497</v>
      </c>
      <c r="BC51">
        <f>IF('q-AreaHarv'!BC51=0,0,ValProdCrop!BC51/'q-AreaHarv'!BC51*1000)</f>
        <v>550.17358910982</v>
      </c>
    </row>
    <row r="52" spans="1:55">
      <c r="A52" s="6">
        <f>'q-ValProd_crop'!A52</f>
        <v>3</v>
      </c>
      <c r="B52" s="6" t="str">
        <f>'q-ValProd_crop'!B52</f>
        <v>Zambia</v>
      </c>
      <c r="C52" s="6">
        <f>'q-ValProd_crop'!C52</f>
        <v>251</v>
      </c>
      <c r="D52" s="6" t="str">
        <f>'q-ValProd_crop'!D52</f>
        <v>Zambia</v>
      </c>
      <c r="E52" s="6"/>
      <c r="F52" s="53" t="s">
        <v>232</v>
      </c>
      <c r="G52">
        <f>IF('q-AreaHarv'!G52=0,0,ValProdCrop!G52/'q-AreaHarv'!G52*1000)</f>
        <v>196.080789441789</v>
      </c>
      <c r="H52">
        <f>IF('q-AreaHarv'!H52=0,0,ValProdCrop!H52/'q-AreaHarv'!H52*1000)</f>
        <v>193.930140412338</v>
      </c>
      <c r="I52">
        <f>IF('q-AreaHarv'!I52=0,0,ValProdCrop!I52/'q-AreaHarv'!I52*1000)</f>
        <v>183.161173273248</v>
      </c>
      <c r="J52">
        <f>IF('q-AreaHarv'!J52=0,0,ValProdCrop!J52/'q-AreaHarv'!J52*1000)</f>
        <v>194.225543841871</v>
      </c>
      <c r="K52">
        <f>IF('q-AreaHarv'!K52=0,0,ValProdCrop!K52/'q-AreaHarv'!K52*1000)</f>
        <v>198.10926536433</v>
      </c>
      <c r="L52">
        <f>IF('q-AreaHarv'!L52=0,0,ValProdCrop!L52/'q-AreaHarv'!L52*1000)</f>
        <v>210.415709329994</v>
      </c>
      <c r="M52">
        <f>IF('q-AreaHarv'!M52=0,0,ValProdCrop!M52/'q-AreaHarv'!M52*1000)</f>
        <v>207.07311063633</v>
      </c>
      <c r="N52">
        <f>IF('q-AreaHarv'!N52=0,0,ValProdCrop!N52/'q-AreaHarv'!N52*1000)</f>
        <v>203.230519733278</v>
      </c>
      <c r="O52">
        <f>IF('q-AreaHarv'!O52=0,0,ValProdCrop!O52/'q-AreaHarv'!O52*1000)</f>
        <v>203.427151217583</v>
      </c>
      <c r="P52">
        <f>IF('q-AreaHarv'!P52=0,0,ValProdCrop!P52/'q-AreaHarv'!P52*1000)</f>
        <v>185.91845336165</v>
      </c>
      <c r="Q52">
        <f>IF('q-AreaHarv'!Q52=0,0,ValProdCrop!Q52/'q-AreaHarv'!Q52*1000)</f>
        <v>213.954584629539</v>
      </c>
      <c r="R52">
        <f>IF('q-AreaHarv'!R52=0,0,ValProdCrop!R52/'q-AreaHarv'!R52*1000)</f>
        <v>226.32978959672</v>
      </c>
      <c r="S52">
        <f>IF('q-AreaHarv'!S52=0,0,ValProdCrop!S52/'q-AreaHarv'!S52*1000)</f>
        <v>210.955077810525</v>
      </c>
      <c r="T52">
        <f>IF('q-AreaHarv'!T52=0,0,ValProdCrop!T52/'q-AreaHarv'!T52*1000)</f>
        <v>221.871406656074</v>
      </c>
      <c r="U52">
        <f>IF('q-AreaHarv'!U52=0,0,ValProdCrop!U52/'q-AreaHarv'!U52*1000)</f>
        <v>272.808245676079</v>
      </c>
      <c r="V52">
        <f>IF('q-AreaHarv'!V52=0,0,ValProdCrop!V52/'q-AreaHarv'!V52*1000)</f>
        <v>285.816061103103</v>
      </c>
      <c r="W52">
        <f>IF('q-AreaHarv'!W52=0,0,ValProdCrop!W52/'q-AreaHarv'!W52*1000)</f>
        <v>300.823409089447</v>
      </c>
      <c r="X52">
        <f>IF('q-AreaHarv'!X52=0,0,ValProdCrop!X52/'q-AreaHarv'!X52*1000)</f>
        <v>301.674529063944</v>
      </c>
      <c r="Y52">
        <f>IF('q-AreaHarv'!Y52=0,0,ValProdCrop!Y52/'q-AreaHarv'!Y52*1000)</f>
        <v>371.13084332145</v>
      </c>
      <c r="Z52">
        <f>IF('q-AreaHarv'!Z52=0,0,ValProdCrop!Z52/'q-AreaHarv'!Z52*1000)</f>
        <v>375.965146570614</v>
      </c>
      <c r="AA52">
        <f>IF('q-AreaHarv'!AA52=0,0,ValProdCrop!AA52/'q-AreaHarv'!AA52*1000)</f>
        <v>415.729111438639</v>
      </c>
      <c r="AB52">
        <f>IF('q-AreaHarv'!AB52=0,0,ValProdCrop!AB52/'q-AreaHarv'!AB52*1000)</f>
        <v>405.157491098329</v>
      </c>
      <c r="AC52">
        <f>IF('q-AreaHarv'!AC52=0,0,ValProdCrop!AC52/'q-AreaHarv'!AC52*1000)</f>
        <v>401.392768554149</v>
      </c>
      <c r="AD52">
        <f>IF('q-AreaHarv'!AD52=0,0,ValProdCrop!AD52/'q-AreaHarv'!AD52*1000)</f>
        <v>429.29487763151</v>
      </c>
      <c r="AE52">
        <f>IF('q-AreaHarv'!AE52=0,0,ValProdCrop!AE52/'q-AreaHarv'!AE52*1000)</f>
        <v>422.81341650736</v>
      </c>
      <c r="AF52">
        <f>IF('q-AreaHarv'!AF52=0,0,ValProdCrop!AF52/'q-AreaHarv'!AF52*1000)</f>
        <v>425.42908200571</v>
      </c>
      <c r="AG52">
        <f>IF('q-AreaHarv'!AG52=0,0,ValProdCrop!AG52/'q-AreaHarv'!AG52*1000)</f>
        <v>373.495448663275</v>
      </c>
      <c r="AH52">
        <f>IF('q-AreaHarv'!AH52=0,0,ValProdCrop!AH52/'q-AreaHarv'!AH52*1000)</f>
        <v>465.421908080633</v>
      </c>
      <c r="AI52">
        <f>IF('q-AreaHarv'!AI52=0,0,ValProdCrop!AI52/'q-AreaHarv'!AI52*1000)</f>
        <v>362.051084508712</v>
      </c>
      <c r="AJ52">
        <f>IF('q-AreaHarv'!AJ52=0,0,ValProdCrop!AJ52/'q-AreaHarv'!AJ52*1000)</f>
        <v>339.067769177813</v>
      </c>
      <c r="AK52">
        <f>IF('q-AreaHarv'!AK52=0,0,ValProdCrop!AK52/'q-AreaHarv'!AK52*1000)</f>
        <v>399.574205219847</v>
      </c>
      <c r="AL52">
        <f>IF('q-AreaHarv'!AL52=0,0,ValProdCrop!AL52/'q-AreaHarv'!AL52*1000)</f>
        <v>282.851162015039</v>
      </c>
      <c r="AM52">
        <f>IF('q-AreaHarv'!AM52=0,0,ValProdCrop!AM52/'q-AreaHarv'!AM52*1000)</f>
        <v>462.097681672512</v>
      </c>
      <c r="AN52">
        <f>IF('q-AreaHarv'!AN52=0,0,ValProdCrop!AN52/'q-AreaHarv'!AN52*1000)</f>
        <v>362.899412862018</v>
      </c>
      <c r="AO52">
        <f>IF('q-AreaHarv'!AO52=0,0,ValProdCrop!AO52/'q-AreaHarv'!AO52*1000)</f>
        <v>372.146046541037</v>
      </c>
      <c r="AP52">
        <f>IF('q-AreaHarv'!AP52=0,0,ValProdCrop!AP52/'q-AreaHarv'!AP52*1000)</f>
        <v>412.874083132398</v>
      </c>
      <c r="AQ52">
        <f>IF('q-AreaHarv'!AQ52=0,0,ValProdCrop!AQ52/'q-AreaHarv'!AQ52*1000)</f>
        <v>389.006467116541</v>
      </c>
      <c r="AR52">
        <f>IF('q-AreaHarv'!AR52=0,0,ValProdCrop!AR52/'q-AreaHarv'!AR52*1000)</f>
        <v>389.413306792893</v>
      </c>
      <c r="AS52">
        <f>IF('q-AreaHarv'!AS52=0,0,ValProdCrop!AS52/'q-AreaHarv'!AS52*1000)</f>
        <v>424.670973432609</v>
      </c>
      <c r="AT52">
        <f>IF('q-AreaHarv'!AT52=0,0,ValProdCrop!AT52/'q-AreaHarv'!AT52*1000)</f>
        <v>419.339260112627</v>
      </c>
      <c r="AU52">
        <f>IF('q-AreaHarv'!AU52=0,0,ValProdCrop!AU52/'q-AreaHarv'!AU52*1000)</f>
        <v>439.85286397135</v>
      </c>
      <c r="AV52">
        <f>IF('q-AreaHarv'!AV52=0,0,ValProdCrop!AV52/'q-AreaHarv'!AV52*1000)</f>
        <v>497.978079973845</v>
      </c>
      <c r="AW52">
        <f>IF('q-AreaHarv'!AW52=0,0,ValProdCrop!AW52/'q-AreaHarv'!AW52*1000)</f>
        <v>478.832424398279</v>
      </c>
      <c r="AX52">
        <f>IF('q-AreaHarv'!AX52=0,0,ValProdCrop!AX52/'q-AreaHarv'!AX52*1000)</f>
        <v>521.017280225597</v>
      </c>
      <c r="AY52">
        <f>IF('q-AreaHarv'!AY52=0,0,ValProdCrop!AY52/'q-AreaHarv'!AY52*1000)</f>
        <v>597.680904153824</v>
      </c>
      <c r="AZ52">
        <f>IF('q-AreaHarv'!AZ52=0,0,ValProdCrop!AZ52/'q-AreaHarv'!AZ52*1000)</f>
        <v>507.162004102041</v>
      </c>
      <c r="BA52">
        <f>IF('q-AreaHarv'!BA52=0,0,ValProdCrop!BA52/'q-AreaHarv'!BA52*1000)</f>
        <v>541.764040310045</v>
      </c>
      <c r="BB52">
        <f>IF('q-AreaHarv'!BB52=0,0,ValProdCrop!BB52/'q-AreaHarv'!BB52*1000)</f>
        <v>514.330289025869</v>
      </c>
      <c r="BC52">
        <f>IF('q-AreaHarv'!BC52=0,0,ValProdCrop!BC52/'q-AreaHarv'!BC52*1000)</f>
        <v>497.47509445096</v>
      </c>
    </row>
    <row r="53" spans="1:55">
      <c r="A53">
        <v>2</v>
      </c>
      <c r="B53" t="s">
        <v>217</v>
      </c>
      <c r="C53" s="6"/>
      <c r="D53" t="s">
        <v>217</v>
      </c>
      <c r="E53" s="6"/>
      <c r="F53" s="53" t="s">
        <v>232</v>
      </c>
      <c r="G53">
        <f>IF('q-AreaHarv'!G53=0,0,ValProdCrop!G53/'q-AreaHarv'!G53*1000)</f>
        <v>407.077751348931</v>
      </c>
      <c r="H53">
        <f>IF('q-AreaHarv'!H53=0,0,ValProdCrop!H53/'q-AreaHarv'!H53*1000)</f>
        <v>410.706872817658</v>
      </c>
      <c r="I53">
        <f>IF('q-AreaHarv'!I53=0,0,ValProdCrop!I53/'q-AreaHarv'!I53*1000)</f>
        <v>411.219564597715</v>
      </c>
      <c r="J53">
        <f>IF('q-AreaHarv'!J53=0,0,ValProdCrop!J53/'q-AreaHarv'!J53*1000)</f>
        <v>412.673805255978</v>
      </c>
      <c r="K53">
        <f>IF('q-AreaHarv'!K53=0,0,ValProdCrop!K53/'q-AreaHarv'!K53*1000)</f>
        <v>406.386881527231</v>
      </c>
      <c r="L53">
        <f>IF('q-AreaHarv'!L53=0,0,ValProdCrop!L53/'q-AreaHarv'!L53*1000)</f>
        <v>407.070902176139</v>
      </c>
      <c r="M53">
        <f>IF('q-AreaHarv'!M53=0,0,ValProdCrop!M53/'q-AreaHarv'!M53*1000)</f>
        <v>419.337034362676</v>
      </c>
      <c r="N53">
        <f>IF('q-AreaHarv'!N53=0,0,ValProdCrop!N53/'q-AreaHarv'!N53*1000)</f>
        <v>417.948634060139</v>
      </c>
      <c r="O53">
        <f>IF('q-AreaHarv'!O53=0,0,ValProdCrop!O53/'q-AreaHarv'!O53*1000)</f>
        <v>429.191782351686</v>
      </c>
      <c r="P53">
        <f>IF('q-AreaHarv'!P53=0,0,ValProdCrop!P53/'q-AreaHarv'!P53*1000)</f>
        <v>434.563450615901</v>
      </c>
      <c r="Q53">
        <f>IF('q-AreaHarv'!Q53=0,0,ValProdCrop!Q53/'q-AreaHarv'!Q53*1000)</f>
        <v>433.754601002078</v>
      </c>
      <c r="R53">
        <f>IF('q-AreaHarv'!R53=0,0,ValProdCrop!R53/'q-AreaHarv'!R53*1000)</f>
        <v>426.349398291498</v>
      </c>
      <c r="S53">
        <f>IF('q-AreaHarv'!S53=0,0,ValProdCrop!S53/'q-AreaHarv'!S53*1000)</f>
        <v>440.512010295446</v>
      </c>
      <c r="T53">
        <f>IF('q-AreaHarv'!T53=0,0,ValProdCrop!T53/'q-AreaHarv'!T53*1000)</f>
        <v>462.94763231305</v>
      </c>
      <c r="U53">
        <f>IF('q-AreaHarv'!U53=0,0,ValProdCrop!U53/'q-AreaHarv'!U53*1000)</f>
        <v>473.741230760599</v>
      </c>
      <c r="V53">
        <f>IF('q-AreaHarv'!V53=0,0,ValProdCrop!V53/'q-AreaHarv'!V53*1000)</f>
        <v>466.165674330821</v>
      </c>
      <c r="W53">
        <f>IF('q-AreaHarv'!W53=0,0,ValProdCrop!W53/'q-AreaHarv'!W53*1000)</f>
        <v>460.729206215095</v>
      </c>
      <c r="X53">
        <f>IF('q-AreaHarv'!X53=0,0,ValProdCrop!X53/'q-AreaHarv'!X53*1000)</f>
        <v>454.536645974042</v>
      </c>
      <c r="Y53">
        <f>IF('q-AreaHarv'!Y53=0,0,ValProdCrop!Y53/'q-AreaHarv'!Y53*1000)</f>
        <v>463.965650447031</v>
      </c>
      <c r="Z53">
        <f>IF('q-AreaHarv'!Z53=0,0,ValProdCrop!Z53/'q-AreaHarv'!Z53*1000)</f>
        <v>458.499509191081</v>
      </c>
      <c r="AA53">
        <f>IF('q-AreaHarv'!AA53=0,0,ValProdCrop!AA53/'q-AreaHarv'!AA53*1000)</f>
        <v>473.530935121201</v>
      </c>
      <c r="AB53">
        <f>IF('q-AreaHarv'!AB53=0,0,ValProdCrop!AB53/'q-AreaHarv'!AB53*1000)</f>
        <v>497.977070529157</v>
      </c>
      <c r="AC53">
        <f>IF('q-AreaHarv'!AC53=0,0,ValProdCrop!AC53/'q-AreaHarv'!AC53*1000)</f>
        <v>488.692625821625</v>
      </c>
      <c r="AD53">
        <f>IF('q-AreaHarv'!AD53=0,0,ValProdCrop!AD53/'q-AreaHarv'!AD53*1000)</f>
        <v>473.329240031031</v>
      </c>
      <c r="AE53">
        <f>IF('q-AreaHarv'!AE53=0,0,ValProdCrop!AE53/'q-AreaHarv'!AE53*1000)</f>
        <v>459.714077653232</v>
      </c>
      <c r="AF53">
        <f>IF('q-AreaHarv'!AF53=0,0,ValProdCrop!AF53/'q-AreaHarv'!AF53*1000)</f>
        <v>470.801476059607</v>
      </c>
      <c r="AG53">
        <f>IF('q-AreaHarv'!AG53=0,0,ValProdCrop!AG53/'q-AreaHarv'!AG53*1000)</f>
        <v>496.870542666138</v>
      </c>
      <c r="AH53">
        <f>IF('q-AreaHarv'!AH53=0,0,ValProdCrop!AH53/'q-AreaHarv'!AH53*1000)</f>
        <v>463.010303414333</v>
      </c>
      <c r="AI53">
        <f>IF('q-AreaHarv'!AI53=0,0,ValProdCrop!AI53/'q-AreaHarv'!AI53*1000)</f>
        <v>488.51339571865</v>
      </c>
      <c r="AJ53">
        <f>IF('q-AreaHarv'!AJ53=0,0,ValProdCrop!AJ53/'q-AreaHarv'!AJ53*1000)</f>
        <v>526.235378298873</v>
      </c>
      <c r="AK53">
        <f>IF('q-AreaHarv'!AK53=0,0,ValProdCrop!AK53/'q-AreaHarv'!AK53*1000)</f>
        <v>514.035576370377</v>
      </c>
      <c r="AL53">
        <f>IF('q-AreaHarv'!AL53=0,0,ValProdCrop!AL53/'q-AreaHarv'!AL53*1000)</f>
        <v>482.420775102392</v>
      </c>
      <c r="AM53">
        <f>IF('q-AreaHarv'!AM53=0,0,ValProdCrop!AM53/'q-AreaHarv'!AM53*1000)</f>
        <v>482.43873086062</v>
      </c>
      <c r="AN53">
        <f>IF('q-AreaHarv'!AN53=0,0,ValProdCrop!AN53/'q-AreaHarv'!AN53*1000)</f>
        <v>448.25946380074</v>
      </c>
      <c r="AO53">
        <f>IF('q-AreaHarv'!AO53=0,0,ValProdCrop!AO53/'q-AreaHarv'!AO53*1000)</f>
        <v>469.838366407381</v>
      </c>
      <c r="AP53">
        <f>IF('q-AreaHarv'!AP53=0,0,ValProdCrop!AP53/'q-AreaHarv'!AP53*1000)</f>
        <v>462.141547477887</v>
      </c>
      <c r="AQ53">
        <f>IF('q-AreaHarv'!AQ53=0,0,ValProdCrop!AQ53/'q-AreaHarv'!AQ53*1000)</f>
        <v>441.51471059752</v>
      </c>
      <c r="AR53">
        <f>IF('q-AreaHarv'!AR53=0,0,ValProdCrop!AR53/'q-AreaHarv'!AR53*1000)</f>
        <v>459.475350282106</v>
      </c>
      <c r="AS53">
        <f>IF('q-AreaHarv'!AS53=0,0,ValProdCrop!AS53/'q-AreaHarv'!AS53*1000)</f>
        <v>486.923033624469</v>
      </c>
      <c r="AT53">
        <f>IF('q-AreaHarv'!AT53=0,0,ValProdCrop!AT53/'q-AreaHarv'!AT53*1000)</f>
        <v>487.554441837762</v>
      </c>
      <c r="AU53">
        <f>IF('q-AreaHarv'!AU53=0,0,ValProdCrop!AU53/'q-AreaHarv'!AU53*1000)</f>
        <v>488.640187240155</v>
      </c>
      <c r="AV53">
        <f>IF('q-AreaHarv'!AV53=0,0,ValProdCrop!AV53/'q-AreaHarv'!AV53*1000)</f>
        <v>512.889544915332</v>
      </c>
      <c r="AW53">
        <f>IF('q-AreaHarv'!AW53=0,0,ValProdCrop!AW53/'q-AreaHarv'!AW53*1000)</f>
        <v>465.277831535075</v>
      </c>
      <c r="AX53">
        <f>IF('q-AreaHarv'!AX53=0,0,ValProdCrop!AX53/'q-AreaHarv'!AX53*1000)</f>
        <v>507.980884099532</v>
      </c>
      <c r="AY53">
        <f>IF('q-AreaHarv'!AY53=0,0,ValProdCrop!AY53/'q-AreaHarv'!AY53*1000)</f>
        <v>459.770502213336</v>
      </c>
      <c r="AZ53">
        <f>IF('q-AreaHarv'!AZ53=0,0,ValProdCrop!AZ53/'q-AreaHarv'!AZ53*1000)</f>
        <v>507.803285613131</v>
      </c>
      <c r="BA53">
        <f>IF('q-AreaHarv'!BA53=0,0,ValProdCrop!BA53/'q-AreaHarv'!BA53*1000)</f>
        <v>513.629820779485</v>
      </c>
      <c r="BB53">
        <f>IF('q-AreaHarv'!BB53=0,0,ValProdCrop!BB53/'q-AreaHarv'!BB53*1000)</f>
        <v>503.160629720796</v>
      </c>
      <c r="BC53">
        <f>IF('q-AreaHarv'!BC53=0,0,ValProdCrop!BC53/'q-AreaHarv'!BC53*1000)</f>
        <v>506.235639378097</v>
      </c>
    </row>
    <row r="54" spans="1:55">
      <c r="A54">
        <v>1</v>
      </c>
      <c r="B54" t="s">
        <v>218</v>
      </c>
      <c r="C54" s="6"/>
      <c r="D54" t="s">
        <v>218</v>
      </c>
      <c r="E54" s="6"/>
      <c r="F54" s="53" t="s">
        <v>232</v>
      </c>
      <c r="G54">
        <f>IF('q-AreaHarv'!G54=0,0,ValProdCrop!G54/'q-AreaHarv'!G54*1000)</f>
        <v>298.238444137341</v>
      </c>
      <c r="H54">
        <f>IF('q-AreaHarv'!H54=0,0,ValProdCrop!H54/'q-AreaHarv'!H54*1000)</f>
        <v>303.729519938336</v>
      </c>
      <c r="I54">
        <f>IF('q-AreaHarv'!I54=0,0,ValProdCrop!I54/'q-AreaHarv'!I54*1000)</f>
        <v>302.122302782283</v>
      </c>
      <c r="J54">
        <f>IF('q-AreaHarv'!J54=0,0,ValProdCrop!J54/'q-AreaHarv'!J54*1000)</f>
        <v>312.046442417631</v>
      </c>
      <c r="K54">
        <f>IF('q-AreaHarv'!K54=0,0,ValProdCrop!K54/'q-AreaHarv'!K54*1000)</f>
        <v>303.244478452297</v>
      </c>
      <c r="L54">
        <f>IF('q-AreaHarv'!L54=0,0,ValProdCrop!L54/'q-AreaHarv'!L54*1000)</f>
        <v>317.001397216863</v>
      </c>
      <c r="M54">
        <f>IF('q-AreaHarv'!M54=0,0,ValProdCrop!M54/'q-AreaHarv'!M54*1000)</f>
        <v>313.836807770946</v>
      </c>
      <c r="N54">
        <f>IF('q-AreaHarv'!N54=0,0,ValProdCrop!N54/'q-AreaHarv'!N54*1000)</f>
        <v>326.449034876709</v>
      </c>
      <c r="O54">
        <f>IF('q-AreaHarv'!O54=0,0,ValProdCrop!O54/'q-AreaHarv'!O54*1000)</f>
        <v>318.408168798708</v>
      </c>
      <c r="P54">
        <f>IF('q-AreaHarv'!P54=0,0,ValProdCrop!P54/'q-AreaHarv'!P54*1000)</f>
        <v>345.309451000686</v>
      </c>
      <c r="Q54">
        <f>IF('q-AreaHarv'!Q54=0,0,ValProdCrop!Q54/'q-AreaHarv'!Q54*1000)</f>
        <v>332.560593860129</v>
      </c>
      <c r="R54">
        <f>IF('q-AreaHarv'!R54=0,0,ValProdCrop!R54/'q-AreaHarv'!R54*1000)</f>
        <v>339.962455712598</v>
      </c>
      <c r="S54">
        <f>IF('q-AreaHarv'!S54=0,0,ValProdCrop!S54/'q-AreaHarv'!S54*1000)</f>
        <v>317.962784833889</v>
      </c>
      <c r="T54">
        <f>IF('q-AreaHarv'!T54=0,0,ValProdCrop!T54/'q-AreaHarv'!T54*1000)</f>
        <v>358.270521569716</v>
      </c>
      <c r="U54">
        <f>IF('q-AreaHarv'!U54=0,0,ValProdCrop!U54/'q-AreaHarv'!U54*1000)</f>
        <v>367.67468445935</v>
      </c>
      <c r="V54">
        <f>IF('q-AreaHarv'!V54=0,0,ValProdCrop!V54/'q-AreaHarv'!V54*1000)</f>
        <v>344.586494638824</v>
      </c>
      <c r="W54">
        <f>IF('q-AreaHarv'!W54=0,0,ValProdCrop!W54/'q-AreaHarv'!W54*1000)</f>
        <v>361.737852817883</v>
      </c>
      <c r="X54">
        <f>IF('q-AreaHarv'!X54=0,0,ValProdCrop!X54/'q-AreaHarv'!X54*1000)</f>
        <v>368.411374119351</v>
      </c>
      <c r="Y54">
        <f>IF('q-AreaHarv'!Y54=0,0,ValProdCrop!Y54/'q-AreaHarv'!Y54*1000)</f>
        <v>379.675339951445</v>
      </c>
      <c r="Z54">
        <f>IF('q-AreaHarv'!Z54=0,0,ValProdCrop!Z54/'q-AreaHarv'!Z54*1000)</f>
        <v>376.308763947938</v>
      </c>
      <c r="AA54">
        <f>IF('q-AreaHarv'!AA54=0,0,ValProdCrop!AA54/'q-AreaHarv'!AA54*1000)</f>
        <v>398.858697619486</v>
      </c>
      <c r="AB54">
        <f>IF('q-AreaHarv'!AB54=0,0,ValProdCrop!AB54/'q-AreaHarv'!AB54*1000)</f>
        <v>389.767288834023</v>
      </c>
      <c r="AC54">
        <f>IF('q-AreaHarv'!AC54=0,0,ValProdCrop!AC54/'q-AreaHarv'!AC54*1000)</f>
        <v>388.251576168494</v>
      </c>
      <c r="AD54">
        <f>IF('q-AreaHarv'!AD54=0,0,ValProdCrop!AD54/'q-AreaHarv'!AD54*1000)</f>
        <v>384.842874588607</v>
      </c>
      <c r="AE54">
        <f>IF('q-AreaHarv'!AE54=0,0,ValProdCrop!AE54/'q-AreaHarv'!AE54*1000)</f>
        <v>389.838356561359</v>
      </c>
      <c r="AF54">
        <f>IF('q-AreaHarv'!AF54=0,0,ValProdCrop!AF54/'q-AreaHarv'!AF54*1000)</f>
        <v>386.744639188588</v>
      </c>
      <c r="AG54">
        <f>IF('q-AreaHarv'!AG54=0,0,ValProdCrop!AG54/'q-AreaHarv'!AG54*1000)</f>
        <v>382.403632280641</v>
      </c>
      <c r="AH54">
        <f>IF('q-AreaHarv'!AH54=0,0,ValProdCrop!AH54/'q-AreaHarv'!AH54*1000)</f>
        <v>410.881056430285</v>
      </c>
      <c r="AI54">
        <f>IF('q-AreaHarv'!AI54=0,0,ValProdCrop!AI54/'q-AreaHarv'!AI54*1000)</f>
        <v>417.503640770673</v>
      </c>
      <c r="AJ54">
        <f>IF('q-AreaHarv'!AJ54=0,0,ValProdCrop!AJ54/'q-AreaHarv'!AJ54*1000)</f>
        <v>408.313952737097</v>
      </c>
      <c r="AK54">
        <f>IF('q-AreaHarv'!AK54=0,0,ValProdCrop!AK54/'q-AreaHarv'!AK54*1000)</f>
        <v>435.069852925436</v>
      </c>
      <c r="AL54">
        <f>IF('q-AreaHarv'!AL54=0,0,ValProdCrop!AL54/'q-AreaHarv'!AL54*1000)</f>
        <v>431.627218971887</v>
      </c>
      <c r="AM54">
        <f>IF('q-AreaHarv'!AM54=0,0,ValProdCrop!AM54/'q-AreaHarv'!AM54*1000)</f>
        <v>443.850605294072</v>
      </c>
      <c r="AN54">
        <f>IF('q-AreaHarv'!AN54=0,0,ValProdCrop!AN54/'q-AreaHarv'!AN54*1000)</f>
        <v>444.842548779084</v>
      </c>
      <c r="AO54">
        <f>IF('q-AreaHarv'!AO54=0,0,ValProdCrop!AO54/'q-AreaHarv'!AO54*1000)</f>
        <v>443.089025790407</v>
      </c>
      <c r="AP54">
        <f>IF('q-AreaHarv'!AP54=0,0,ValProdCrop!AP54/'q-AreaHarv'!AP54*1000)</f>
        <v>467.149550379907</v>
      </c>
      <c r="AQ54">
        <f>IF('q-AreaHarv'!AQ54=0,0,ValProdCrop!AQ54/'q-AreaHarv'!AQ54*1000)</f>
        <v>480.105649676365</v>
      </c>
      <c r="AR54">
        <f>IF('q-AreaHarv'!AR54=0,0,ValProdCrop!AR54/'q-AreaHarv'!AR54*1000)</f>
        <v>481.052515022889</v>
      </c>
      <c r="AS54">
        <f>IF('q-AreaHarv'!AS54=0,0,ValProdCrop!AS54/'q-AreaHarv'!AS54*1000)</f>
        <v>498.117755165378</v>
      </c>
      <c r="AT54">
        <f>IF('q-AreaHarv'!AT54=0,0,ValProdCrop!AT54/'q-AreaHarv'!AT54*1000)</f>
        <v>504.844390499633</v>
      </c>
      <c r="AU54">
        <f>IF('q-AreaHarv'!AU54=0,0,ValProdCrop!AU54/'q-AreaHarv'!AU54*1000)</f>
        <v>506.773461381438</v>
      </c>
      <c r="AV54">
        <f>IF('q-AreaHarv'!AV54=0,0,ValProdCrop!AV54/'q-AreaHarv'!AV54*1000)</f>
        <v>508.632316009799</v>
      </c>
      <c r="AW54">
        <f>IF('q-AreaHarv'!AW54=0,0,ValProdCrop!AW54/'q-AreaHarv'!AW54*1000)</f>
        <v>517.888934388709</v>
      </c>
      <c r="AX54">
        <f>IF('q-AreaHarv'!AX54=0,0,ValProdCrop!AX54/'q-AreaHarv'!AX54*1000)</f>
        <v>539.735694043546</v>
      </c>
      <c r="AY54">
        <f>IF('q-AreaHarv'!AY54=0,0,ValProdCrop!AY54/'q-AreaHarv'!AY54*1000)</f>
        <v>542.353525543357</v>
      </c>
      <c r="AZ54">
        <f>IF('q-AreaHarv'!AZ54=0,0,ValProdCrop!AZ54/'q-AreaHarv'!AZ54*1000)</f>
        <v>550.340896823348</v>
      </c>
      <c r="BA54">
        <f>IF('q-AreaHarv'!BA54=0,0,ValProdCrop!BA54/'q-AreaHarv'!BA54*1000)</f>
        <v>517.7343972368</v>
      </c>
      <c r="BB54">
        <f>IF('q-AreaHarv'!BB54=0,0,ValProdCrop!BB54/'q-AreaHarv'!BB54*1000)</f>
        <v>547.019630302796</v>
      </c>
      <c r="BC54">
        <f>IF('q-AreaHarv'!BC54=0,0,ValProdCrop!BC54/'q-AreaHarv'!BC54*1000)</f>
        <v>547.554649657685</v>
      </c>
    </row>
    <row r="55" spans="1:55">
      <c r="A55">
        <v>3</v>
      </c>
      <c r="B55" t="s">
        <v>219</v>
      </c>
      <c r="C55" s="6"/>
      <c r="D55" t="s">
        <v>219</v>
      </c>
      <c r="E55" s="6"/>
      <c r="F55" s="53" t="s">
        <v>232</v>
      </c>
      <c r="G55">
        <f>IF('q-AreaHarv'!G55=0,0,ValProdCrop!G55/'q-AreaHarv'!G55*1000)</f>
        <v>319.704960058555</v>
      </c>
      <c r="H55">
        <f>IF('q-AreaHarv'!H55=0,0,ValProdCrop!H55/'q-AreaHarv'!H55*1000)</f>
        <v>324.670443417798</v>
      </c>
      <c r="I55">
        <f>IF('q-AreaHarv'!I55=0,0,ValProdCrop!I55/'q-AreaHarv'!I55*1000)</f>
        <v>324.071319308701</v>
      </c>
      <c r="J55">
        <f>IF('q-AreaHarv'!J55=0,0,ValProdCrop!J55/'q-AreaHarv'!J55*1000)</f>
        <v>330.302264355216</v>
      </c>
      <c r="K55">
        <f>IF('q-AreaHarv'!K55=0,0,ValProdCrop!K55/'q-AreaHarv'!K55*1000)</f>
        <v>327.176324132061</v>
      </c>
      <c r="L55">
        <f>IF('q-AreaHarv'!L55=0,0,ValProdCrop!L55/'q-AreaHarv'!L55*1000)</f>
        <v>346.86797039784</v>
      </c>
      <c r="M55">
        <f>IF('q-AreaHarv'!M55=0,0,ValProdCrop!M55/'q-AreaHarv'!M55*1000)</f>
        <v>396.095746370797</v>
      </c>
      <c r="N55">
        <f>IF('q-AreaHarv'!N55=0,0,ValProdCrop!N55/'q-AreaHarv'!N55*1000)</f>
        <v>343.794489036734</v>
      </c>
      <c r="O55">
        <f>IF('q-AreaHarv'!O55=0,0,ValProdCrop!O55/'q-AreaHarv'!O55*1000)</f>
        <v>360.452963743025</v>
      </c>
      <c r="P55">
        <f>IF('q-AreaHarv'!P55=0,0,ValProdCrop!P55/'q-AreaHarv'!P55*1000)</f>
        <v>351.627118219723</v>
      </c>
      <c r="Q55">
        <f>IF('q-AreaHarv'!Q55=0,0,ValProdCrop!Q55/'q-AreaHarv'!Q55*1000)</f>
        <v>392.476660998191</v>
      </c>
      <c r="R55">
        <f>IF('q-AreaHarv'!R55=0,0,ValProdCrop!R55/'q-AreaHarv'!R55*1000)</f>
        <v>407.181493307131</v>
      </c>
      <c r="S55">
        <f>IF('q-AreaHarv'!S55=0,0,ValProdCrop!S55/'q-AreaHarv'!S55*1000)</f>
        <v>369.986424513989</v>
      </c>
      <c r="T55">
        <f>IF('q-AreaHarv'!T55=0,0,ValProdCrop!T55/'q-AreaHarv'!T55*1000)</f>
        <v>423.411473057017</v>
      </c>
      <c r="U55">
        <f>IF('q-AreaHarv'!U55=0,0,ValProdCrop!U55/'q-AreaHarv'!U55*1000)</f>
        <v>413.306236724289</v>
      </c>
      <c r="V55">
        <f>IF('q-AreaHarv'!V55=0,0,ValProdCrop!V55/'q-AreaHarv'!V55*1000)</f>
        <v>408.413446888809</v>
      </c>
      <c r="W55">
        <f>IF('q-AreaHarv'!W55=0,0,ValProdCrop!W55/'q-AreaHarv'!W55*1000)</f>
        <v>436.46453921268</v>
      </c>
      <c r="X55">
        <f>IF('q-AreaHarv'!X55=0,0,ValProdCrop!X55/'q-AreaHarv'!X55*1000)</f>
        <v>447.374283691673</v>
      </c>
      <c r="Y55">
        <f>IF('q-AreaHarv'!Y55=0,0,ValProdCrop!Y55/'q-AreaHarv'!Y55*1000)</f>
        <v>434.381378559186</v>
      </c>
      <c r="Z55">
        <f>IF('q-AreaHarv'!Z55=0,0,ValProdCrop!Z55/'q-AreaHarv'!Z55*1000)</f>
        <v>459.175627505645</v>
      </c>
      <c r="AA55">
        <f>IF('q-AreaHarv'!AA55=0,0,ValProdCrop!AA55/'q-AreaHarv'!AA55*1000)</f>
        <v>502.515610433602</v>
      </c>
      <c r="AB55">
        <f>IF('q-AreaHarv'!AB55=0,0,ValProdCrop!AB55/'q-AreaHarv'!AB55*1000)</f>
        <v>437.556817394889</v>
      </c>
      <c r="AC55">
        <f>IF('q-AreaHarv'!AC55=0,0,ValProdCrop!AC55/'q-AreaHarv'!AC55*1000)</f>
        <v>375.939503845211</v>
      </c>
      <c r="AD55">
        <f>IF('q-AreaHarv'!AD55=0,0,ValProdCrop!AD55/'q-AreaHarv'!AD55*1000)</f>
        <v>403.971669342967</v>
      </c>
      <c r="AE55">
        <f>IF('q-AreaHarv'!AE55=0,0,ValProdCrop!AE55/'q-AreaHarv'!AE55*1000)</f>
        <v>446.369923209545</v>
      </c>
      <c r="AF55">
        <f>IF('q-AreaHarv'!AF55=0,0,ValProdCrop!AF55/'q-AreaHarv'!AF55*1000)</f>
        <v>433.594529122979</v>
      </c>
      <c r="AG55">
        <f>IF('q-AreaHarv'!AG55=0,0,ValProdCrop!AG55/'q-AreaHarv'!AG55*1000)</f>
        <v>429.529101896834</v>
      </c>
      <c r="AH55">
        <f>IF('q-AreaHarv'!AH55=0,0,ValProdCrop!AH55/'q-AreaHarv'!AH55*1000)</f>
        <v>448.673371975552</v>
      </c>
      <c r="AI55">
        <f>IF('q-AreaHarv'!AI55=0,0,ValProdCrop!AI55/'q-AreaHarv'!AI55*1000)</f>
        <v>478.582319257838</v>
      </c>
      <c r="AJ55">
        <f>IF('q-AreaHarv'!AJ55=0,0,ValProdCrop!AJ55/'q-AreaHarv'!AJ55*1000)</f>
        <v>475.550414490944</v>
      </c>
      <c r="AK55">
        <f>IF('q-AreaHarv'!AK55=0,0,ValProdCrop!AK55/'q-AreaHarv'!AK55*1000)</f>
        <v>487.238858843812</v>
      </c>
      <c r="AL55">
        <f>IF('q-AreaHarv'!AL55=0,0,ValProdCrop!AL55/'q-AreaHarv'!AL55*1000)</f>
        <v>396.707464642195</v>
      </c>
      <c r="AM55">
        <f>IF('q-AreaHarv'!AM55=0,0,ValProdCrop!AM55/'q-AreaHarv'!AM55*1000)</f>
        <v>483.335706640004</v>
      </c>
      <c r="AN55">
        <f>IF('q-AreaHarv'!AN55=0,0,ValProdCrop!AN55/'q-AreaHarv'!AN55*1000)</f>
        <v>487.566892364454</v>
      </c>
      <c r="AO55">
        <f>IF('q-AreaHarv'!AO55=0,0,ValProdCrop!AO55/'q-AreaHarv'!AO55*1000)</f>
        <v>454.7679915332</v>
      </c>
      <c r="AP55">
        <f>IF('q-AreaHarv'!AP55=0,0,ValProdCrop!AP55/'q-AreaHarv'!AP55*1000)</f>
        <v>539.220139853854</v>
      </c>
      <c r="AQ55">
        <f>IF('q-AreaHarv'!AQ55=0,0,ValProdCrop!AQ55/'q-AreaHarv'!AQ55*1000)</f>
        <v>528.495372528921</v>
      </c>
      <c r="AR55">
        <f>IF('q-AreaHarv'!AR55=0,0,ValProdCrop!AR55/'q-AreaHarv'!AR55*1000)</f>
        <v>553.24138938171</v>
      </c>
      <c r="AS55">
        <f>IF('q-AreaHarv'!AS55=0,0,ValProdCrop!AS55/'q-AreaHarv'!AS55*1000)</f>
        <v>569.233366266123</v>
      </c>
      <c r="AT55">
        <f>IF('q-AreaHarv'!AT55=0,0,ValProdCrop!AT55/'q-AreaHarv'!AT55*1000)</f>
        <v>606.987963867769</v>
      </c>
      <c r="AU55">
        <f>IF('q-AreaHarv'!AU55=0,0,ValProdCrop!AU55/'q-AreaHarv'!AU55*1000)</f>
        <v>616.148415497303</v>
      </c>
      <c r="AV55">
        <f>IF('q-AreaHarv'!AV55=0,0,ValProdCrop!AV55/'q-AreaHarv'!AV55*1000)</f>
        <v>594.378691578242</v>
      </c>
      <c r="AW55">
        <f>IF('q-AreaHarv'!AW55=0,0,ValProdCrop!AW55/'q-AreaHarv'!AW55*1000)</f>
        <v>586.026800145111</v>
      </c>
      <c r="AX55">
        <f>IF('q-AreaHarv'!AX55=0,0,ValProdCrop!AX55/'q-AreaHarv'!AX55*1000)</f>
        <v>594.524764353228</v>
      </c>
      <c r="AY55">
        <f>IF('q-AreaHarv'!AY55=0,0,ValProdCrop!AY55/'q-AreaHarv'!AY55*1000)</f>
        <v>599.473827291626</v>
      </c>
      <c r="AZ55">
        <f>IF('q-AreaHarv'!AZ55=0,0,ValProdCrop!AZ55/'q-AreaHarv'!AZ55*1000)</f>
        <v>600.669232878416</v>
      </c>
      <c r="BA55">
        <f>IF('q-AreaHarv'!BA55=0,0,ValProdCrop!BA55/'q-AreaHarv'!BA55*1000)</f>
        <v>633.475428584431</v>
      </c>
      <c r="BB55">
        <f>IF('q-AreaHarv'!BB55=0,0,ValProdCrop!BB55/'q-AreaHarv'!BB55*1000)</f>
        <v>670.104004923501</v>
      </c>
      <c r="BC55">
        <f>IF('q-AreaHarv'!BC55=0,0,ValProdCrop!BC55/'q-AreaHarv'!BC55*1000)</f>
        <v>635.416220366446</v>
      </c>
    </row>
    <row r="56" spans="2:55">
      <c r="B56" t="s">
        <v>220</v>
      </c>
      <c r="C56" s="6"/>
      <c r="D56" t="s">
        <v>220</v>
      </c>
      <c r="E56" s="6"/>
      <c r="F56" s="53" t="s">
        <v>232</v>
      </c>
      <c r="G56">
        <f>IF('q-AreaHarv'!G56=0,0,ValProdCrop!G56/'q-AreaHarv'!G56*1000)</f>
        <v>336.499434594726</v>
      </c>
      <c r="H56">
        <f>IF('q-AreaHarv'!H56=0,0,ValProdCrop!H56/'q-AreaHarv'!H56*1000)</f>
        <v>341.461441504371</v>
      </c>
      <c r="I56">
        <f>IF('q-AreaHarv'!I56=0,0,ValProdCrop!I56/'q-AreaHarv'!I56*1000)</f>
        <v>340.283397921138</v>
      </c>
      <c r="J56">
        <f>IF('q-AreaHarv'!J56=0,0,ValProdCrop!J56/'q-AreaHarv'!J56*1000)</f>
        <v>346.90781156205</v>
      </c>
      <c r="K56">
        <f>IF('q-AreaHarv'!K56=0,0,ValProdCrop!K56/'q-AreaHarv'!K56*1000)</f>
        <v>339.543917247342</v>
      </c>
      <c r="L56">
        <f>IF('q-AreaHarv'!L56=0,0,ValProdCrop!L56/'q-AreaHarv'!L56*1000)</f>
        <v>351.357530745603</v>
      </c>
      <c r="M56">
        <f>IF('q-AreaHarv'!M56=0,0,ValProdCrop!M56/'q-AreaHarv'!M56*1000)</f>
        <v>362.5849018628</v>
      </c>
      <c r="N56">
        <f>IF('q-AreaHarv'!N56=0,0,ValProdCrop!N56/'q-AreaHarv'!N56*1000)</f>
        <v>359.029931625569</v>
      </c>
      <c r="O56">
        <f>IF('q-AreaHarv'!O56=0,0,ValProdCrop!O56/'q-AreaHarv'!O56*1000)</f>
        <v>360.768253978174</v>
      </c>
      <c r="P56">
        <f>IF('q-AreaHarv'!P56=0,0,ValProdCrop!P56/'q-AreaHarv'!P56*1000)</f>
        <v>375.664948594322</v>
      </c>
      <c r="Q56">
        <f>IF('q-AreaHarv'!Q56=0,0,ValProdCrop!Q56/'q-AreaHarv'!Q56*1000)</f>
        <v>377.05220333482</v>
      </c>
      <c r="R56">
        <f>IF('q-AreaHarv'!R56=0,0,ValProdCrop!R56/'q-AreaHarv'!R56*1000)</f>
        <v>383.204221620344</v>
      </c>
      <c r="S56">
        <f>IF('q-AreaHarv'!S56=0,0,ValProdCrop!S56/'q-AreaHarv'!S56*1000)</f>
        <v>368.472358461752</v>
      </c>
      <c r="T56">
        <f>IF('q-AreaHarv'!T56=0,0,ValProdCrop!T56/'q-AreaHarv'!T56*1000)</f>
        <v>406.039092954507</v>
      </c>
      <c r="U56">
        <f>IF('q-AreaHarv'!U56=0,0,ValProdCrop!U56/'q-AreaHarv'!U56*1000)</f>
        <v>413.13032609618</v>
      </c>
      <c r="V56">
        <f>IF('q-AreaHarv'!V56=0,0,ValProdCrop!V56/'q-AreaHarv'!V56*1000)</f>
        <v>398.860006196819</v>
      </c>
      <c r="W56">
        <f>IF('q-AreaHarv'!W56=0,0,ValProdCrop!W56/'q-AreaHarv'!W56*1000)</f>
        <v>411.714272529082</v>
      </c>
      <c r="X56">
        <f>IF('q-AreaHarv'!X56=0,0,ValProdCrop!X56/'q-AreaHarv'!X56*1000)</f>
        <v>415.25301227195</v>
      </c>
      <c r="Y56">
        <f>IF('q-AreaHarv'!Y56=0,0,ValProdCrop!Y56/'q-AreaHarv'!Y56*1000)</f>
        <v>420.256631643716</v>
      </c>
      <c r="Z56">
        <f>IF('q-AreaHarv'!Z56=0,0,ValProdCrop!Z56/'q-AreaHarv'!Z56*1000)</f>
        <v>421.180685139749</v>
      </c>
      <c r="AA56">
        <f>IF('q-AreaHarv'!AA56=0,0,ValProdCrop!AA56/'q-AreaHarv'!AA56*1000)</f>
        <v>446.076530933637</v>
      </c>
      <c r="AB56">
        <f>IF('q-AreaHarv'!AB56=0,0,ValProdCrop!AB56/'q-AreaHarv'!AB56*1000)</f>
        <v>437.953389259882</v>
      </c>
      <c r="AC56">
        <f>IF('q-AreaHarv'!AC56=0,0,ValProdCrop!AC56/'q-AreaHarv'!AC56*1000)</f>
        <v>423.571124032711</v>
      </c>
      <c r="AD56">
        <f>IF('q-AreaHarv'!AD56=0,0,ValProdCrop!AD56/'q-AreaHarv'!AD56*1000)</f>
        <v>420.211773219863</v>
      </c>
      <c r="AE56">
        <f>IF('q-AreaHarv'!AE56=0,0,ValProdCrop!AE56/'q-AreaHarv'!AE56*1000)</f>
        <v>425.473890557561</v>
      </c>
      <c r="AF56">
        <f>IF('q-AreaHarv'!AF56=0,0,ValProdCrop!AF56/'q-AreaHarv'!AF56*1000)</f>
        <v>424.695242255977</v>
      </c>
      <c r="AG56">
        <f>IF('q-AreaHarv'!AG56=0,0,ValProdCrop!AG56/'q-AreaHarv'!AG56*1000)</f>
        <v>430.053389930414</v>
      </c>
      <c r="AH56">
        <f>IF('q-AreaHarv'!AH56=0,0,ValProdCrop!AH56/'q-AreaHarv'!AH56*1000)</f>
        <v>435.877434924485</v>
      </c>
      <c r="AI56">
        <f>IF('q-AreaHarv'!AI56=0,0,ValProdCrop!AI56/'q-AreaHarv'!AI56*1000)</f>
        <v>451.711964848852</v>
      </c>
      <c r="AJ56">
        <f>IF('q-AreaHarv'!AJ56=0,0,ValProdCrop!AJ56/'q-AreaHarv'!AJ56*1000)</f>
        <v>456.468323764136</v>
      </c>
      <c r="AK56">
        <f>IF('q-AreaHarv'!AK56=0,0,ValProdCrop!AK56/'q-AreaHarv'!AK56*1000)</f>
        <v>468.412862009417</v>
      </c>
      <c r="AL56">
        <f>IF('q-AreaHarv'!AL56=0,0,ValProdCrop!AL56/'q-AreaHarv'!AL56*1000)</f>
        <v>444.052650939093</v>
      </c>
      <c r="AM56">
        <f>IF('q-AreaHarv'!AM56=0,0,ValProdCrop!AM56/'q-AreaHarv'!AM56*1000)</f>
        <v>461.739057276618</v>
      </c>
      <c r="AN56">
        <f>IF('q-AreaHarv'!AN56=0,0,ValProdCrop!AN56/'q-AreaHarv'!AN56*1000)</f>
        <v>451.769914080874</v>
      </c>
      <c r="AO56">
        <f>IF('q-AreaHarv'!AO56=0,0,ValProdCrop!AO56/'q-AreaHarv'!AO56*1000)</f>
        <v>453.172223723223</v>
      </c>
      <c r="AP56">
        <f>IF('q-AreaHarv'!AP56=0,0,ValProdCrop!AP56/'q-AreaHarv'!AP56*1000)</f>
        <v>475.009971820632</v>
      </c>
      <c r="AQ56">
        <f>IF('q-AreaHarv'!AQ56=0,0,ValProdCrop!AQ56/'q-AreaHarv'!AQ56*1000)</f>
        <v>473.620592095802</v>
      </c>
      <c r="AR56">
        <f>IF('q-AreaHarv'!AR56=0,0,ValProdCrop!AR56/'q-AreaHarv'!AR56*1000)</f>
        <v>482.900204420457</v>
      </c>
      <c r="AS56">
        <f>IF('q-AreaHarv'!AS56=0,0,ValProdCrop!AS56/'q-AreaHarv'!AS56*1000)</f>
        <v>503.529645063791</v>
      </c>
      <c r="AT56">
        <f>IF('q-AreaHarv'!AT56=0,0,ValProdCrop!AT56/'q-AreaHarv'!AT56*1000)</f>
        <v>512.472209657214</v>
      </c>
      <c r="AU56">
        <f>IF('q-AreaHarv'!AU56=0,0,ValProdCrop!AU56/'q-AreaHarv'!AU56*1000)</f>
        <v>513.990350351167</v>
      </c>
      <c r="AV56">
        <f>IF('q-AreaHarv'!AV56=0,0,ValProdCrop!AV56/'q-AreaHarv'!AV56*1000)</f>
        <v>520.541192569502</v>
      </c>
      <c r="AW56">
        <f>IF('q-AreaHarv'!AW56=0,0,ValProdCrop!AW56/'q-AreaHarv'!AW56*1000)</f>
        <v>508.50001695798</v>
      </c>
      <c r="AX56">
        <f>IF('q-AreaHarv'!AX56=0,0,ValProdCrop!AX56/'q-AreaHarv'!AX56*1000)</f>
        <v>536.251195298726</v>
      </c>
      <c r="AY56">
        <f>IF('q-AreaHarv'!AY56=0,0,ValProdCrop!AY56/'q-AreaHarv'!AY56*1000)</f>
        <v>520.283008708697</v>
      </c>
      <c r="AZ56">
        <f>IF('q-AreaHarv'!AZ56=0,0,ValProdCrop!AZ56/'q-AreaHarv'!AZ56*1000)</f>
        <v>542.418230777556</v>
      </c>
      <c r="BA56">
        <f>IF('q-AreaHarv'!BA56=0,0,ValProdCrop!BA56/'q-AreaHarv'!BA56*1000)</f>
        <v>529.63555406496</v>
      </c>
      <c r="BB56">
        <f>IF('q-AreaHarv'!BB56=0,0,ValProdCrop!BB56/'q-AreaHarv'!BB56*1000)</f>
        <v>546.82517538209</v>
      </c>
      <c r="BC56">
        <f>IF('q-AreaHarv'!BC56=0,0,ValProdCrop!BC56/'q-AreaHarv'!BC56*1000)</f>
        <v>544.359524821961</v>
      </c>
    </row>
    <row r="57" spans="1:55">
      <c r="A57" s="6"/>
      <c r="B57" s="6" t="s">
        <v>202</v>
      </c>
      <c r="C57" s="6"/>
      <c r="D57" s="6" t="s">
        <v>202</v>
      </c>
      <c r="E57" s="6"/>
      <c r="F57" s="53" t="s">
        <v>232</v>
      </c>
      <c r="G57">
        <f>IF('q-AreaHarv'!G57=0,0,ValProdCrop!G57/'q-AreaHarv'!G57*1000)</f>
        <v>306.805502540629</v>
      </c>
      <c r="H57">
        <f>IF('q-AreaHarv'!H57=0,0,ValProdCrop!H57/'q-AreaHarv'!H57*1000)</f>
        <v>315.704497807333</v>
      </c>
      <c r="I57">
        <f>IF('q-AreaHarv'!I57=0,0,ValProdCrop!I57/'q-AreaHarv'!I57*1000)</f>
        <v>311.32781174391</v>
      </c>
      <c r="J57">
        <f>IF('q-AreaHarv'!J57=0,0,ValProdCrop!J57/'q-AreaHarv'!J57*1000)</f>
        <v>330.238176717575</v>
      </c>
      <c r="K57">
        <f>IF('q-AreaHarv'!K57=0,0,ValProdCrop!K57/'q-AreaHarv'!K57*1000)</f>
        <v>323.328537947576</v>
      </c>
      <c r="L57">
        <f>IF('q-AreaHarv'!L57=0,0,ValProdCrop!L57/'q-AreaHarv'!L57*1000)</f>
        <v>326.638754447405</v>
      </c>
      <c r="M57">
        <f>IF('q-AreaHarv'!M57=0,0,ValProdCrop!M57/'q-AreaHarv'!M57*1000)</f>
        <v>336.821577005869</v>
      </c>
      <c r="N57">
        <f>IF('q-AreaHarv'!N57=0,0,ValProdCrop!N57/'q-AreaHarv'!N57*1000)</f>
        <v>323.028878069652</v>
      </c>
      <c r="O57">
        <f>IF('q-AreaHarv'!O57=0,0,ValProdCrop!O57/'q-AreaHarv'!O57*1000)</f>
        <v>336.498344425469</v>
      </c>
      <c r="P57">
        <f>IF('q-AreaHarv'!P57=0,0,ValProdCrop!P57/'q-AreaHarv'!P57*1000)</f>
        <v>330.637925009388</v>
      </c>
      <c r="Q57">
        <f>IF('q-AreaHarv'!Q57=0,0,ValProdCrop!Q57/'q-AreaHarv'!Q57*1000)</f>
        <v>351.784700828793</v>
      </c>
      <c r="R57">
        <f>IF('q-AreaHarv'!R57=0,0,ValProdCrop!R57/'q-AreaHarv'!R57*1000)</f>
        <v>363.975037750233</v>
      </c>
      <c r="S57">
        <f>IF('q-AreaHarv'!S57=0,0,ValProdCrop!S57/'q-AreaHarv'!S57*1000)</f>
        <v>345.988553127823</v>
      </c>
      <c r="T57">
        <f>IF('q-AreaHarv'!T57=0,0,ValProdCrop!T57/'q-AreaHarv'!T57*1000)</f>
        <v>358.431045446411</v>
      </c>
      <c r="U57">
        <f>IF('q-AreaHarv'!U57=0,0,ValProdCrop!U57/'q-AreaHarv'!U57*1000)</f>
        <v>354.400532475324</v>
      </c>
      <c r="V57">
        <f>IF('q-AreaHarv'!V57=0,0,ValProdCrop!V57/'q-AreaHarv'!V57*1000)</f>
        <v>362.578619704863</v>
      </c>
      <c r="W57">
        <f>IF('q-AreaHarv'!W57=0,0,ValProdCrop!W57/'q-AreaHarv'!W57*1000)</f>
        <v>375.228099428</v>
      </c>
      <c r="X57">
        <f>IF('q-AreaHarv'!X57=0,0,ValProdCrop!X57/'q-AreaHarv'!X57*1000)</f>
        <v>369.557828479794</v>
      </c>
      <c r="Y57">
        <f>IF('q-AreaHarv'!Y57=0,0,ValProdCrop!Y57/'q-AreaHarv'!Y57*1000)</f>
        <v>371.343414409356</v>
      </c>
      <c r="Z57">
        <f>IF('q-AreaHarv'!Z57=0,0,ValProdCrop!Z57/'q-AreaHarv'!Z57*1000)</f>
        <v>364.676823916121</v>
      </c>
      <c r="AA57">
        <f>IF('q-AreaHarv'!AA57=0,0,ValProdCrop!AA57/'q-AreaHarv'!AA57*1000)</f>
        <v>369.442523680103</v>
      </c>
      <c r="AB57">
        <f>IF('q-AreaHarv'!AB57=0,0,ValProdCrop!AB57/'q-AreaHarv'!AB57*1000)</f>
        <v>353.114618342635</v>
      </c>
      <c r="AC57">
        <f>IF('q-AreaHarv'!AC57=0,0,ValProdCrop!AC57/'q-AreaHarv'!AC57*1000)</f>
        <v>333.438363639721</v>
      </c>
      <c r="AD57">
        <f>IF('q-AreaHarv'!AD57=0,0,ValProdCrop!AD57/'q-AreaHarv'!AD57*1000)</f>
        <v>349.992711856232</v>
      </c>
      <c r="AE57">
        <f>IF('q-AreaHarv'!AE57=0,0,ValProdCrop!AE57/'q-AreaHarv'!AE57*1000)</f>
        <v>375.843595830158</v>
      </c>
      <c r="AF57">
        <f>IF('q-AreaHarv'!AF57=0,0,ValProdCrop!AF57/'q-AreaHarv'!AF57*1000)</f>
        <v>365.445529236457</v>
      </c>
      <c r="AG57">
        <f>IF('q-AreaHarv'!AG57=0,0,ValProdCrop!AG57/'q-AreaHarv'!AG57*1000)</f>
        <v>335.520347560572</v>
      </c>
      <c r="AH57">
        <f>IF('q-AreaHarv'!AH57=0,0,ValProdCrop!AH57/'q-AreaHarv'!AH57*1000)</f>
        <v>358.878377411636</v>
      </c>
      <c r="AI57">
        <f>IF('q-AreaHarv'!AI57=0,0,ValProdCrop!AI57/'q-AreaHarv'!AI57*1000)</f>
        <v>350.823556204315</v>
      </c>
      <c r="AJ57">
        <f>IF('q-AreaHarv'!AJ57=0,0,ValProdCrop!AJ57/'q-AreaHarv'!AJ57*1000)</f>
        <v>365.391009182858</v>
      </c>
      <c r="AK57">
        <f>IF('q-AreaHarv'!AK57=0,0,ValProdCrop!AK57/'q-AreaHarv'!AK57*1000)</f>
        <v>363.632390374216</v>
      </c>
      <c r="AL57">
        <f>IF('q-AreaHarv'!AL57=0,0,ValProdCrop!AL57/'q-AreaHarv'!AL57*1000)</f>
        <v>308.664845353581</v>
      </c>
      <c r="AM57">
        <f>IF('q-AreaHarv'!AM57=0,0,ValProdCrop!AM57/'q-AreaHarv'!AM57*1000)</f>
        <v>380.27808725448</v>
      </c>
      <c r="AN57">
        <f>IF('q-AreaHarv'!AN57=0,0,ValProdCrop!AN57/'q-AreaHarv'!AN57*1000)</f>
        <v>351.889009502898</v>
      </c>
      <c r="AO57">
        <f>IF('q-AreaHarv'!AO57=0,0,ValProdCrop!AO57/'q-AreaHarv'!AO57*1000)</f>
        <v>352.983211556125</v>
      </c>
      <c r="AP57">
        <f>IF('q-AreaHarv'!AP57=0,0,ValProdCrop!AP57/'q-AreaHarv'!AP57*1000)</f>
        <v>402.929757345418</v>
      </c>
      <c r="AQ57">
        <f>IF('q-AreaHarv'!AQ57=0,0,ValProdCrop!AQ57/'q-AreaHarv'!AQ57*1000)</f>
        <v>397.999949320649</v>
      </c>
      <c r="AR57">
        <f>IF('q-AreaHarv'!AR57=0,0,ValProdCrop!AR57/'q-AreaHarv'!AR57*1000)</f>
        <v>420.729716518025</v>
      </c>
      <c r="AS57">
        <f>IF('q-AreaHarv'!AS57=0,0,ValProdCrop!AS57/'q-AreaHarv'!AS57*1000)</f>
        <v>428.045063224451</v>
      </c>
      <c r="AT57">
        <f>IF('q-AreaHarv'!AT57=0,0,ValProdCrop!AT57/'q-AreaHarv'!AT57*1000)</f>
        <v>460.640751745103</v>
      </c>
      <c r="AU57">
        <f>IF('q-AreaHarv'!AU57=0,0,ValProdCrop!AU57/'q-AreaHarv'!AU57*1000)</f>
        <v>484.753272279484</v>
      </c>
      <c r="AV57">
        <f>IF('q-AreaHarv'!AV57=0,0,ValProdCrop!AV57/'q-AreaHarv'!AV57*1000)</f>
        <v>433.575507929596</v>
      </c>
      <c r="AW57">
        <f>IF('q-AreaHarv'!AW57=0,0,ValProdCrop!AW57/'q-AreaHarv'!AW57*1000)</f>
        <v>438.984105359773</v>
      </c>
      <c r="AX57">
        <f>IF('q-AreaHarv'!AX57=0,0,ValProdCrop!AX57/'q-AreaHarv'!AX57*1000)</f>
        <v>437.950546940334</v>
      </c>
      <c r="AY57">
        <f>IF('q-AreaHarv'!AY57=0,0,ValProdCrop!AY57/'q-AreaHarv'!AY57*1000)</f>
        <v>422.290690623461</v>
      </c>
      <c r="AZ57">
        <f>IF('q-AreaHarv'!AZ57=0,0,ValProdCrop!AZ57/'q-AreaHarv'!AZ57*1000)</f>
        <v>437.18257011784</v>
      </c>
      <c r="BA57">
        <f>IF('q-AreaHarv'!BA57=0,0,ValProdCrop!BA57/'q-AreaHarv'!BA57*1000)</f>
        <v>478.782544821773</v>
      </c>
      <c r="BB57">
        <f>IF('q-AreaHarv'!BB57=0,0,ValProdCrop!BB57/'q-AreaHarv'!BB57*1000)</f>
        <v>482.121145522639</v>
      </c>
      <c r="BC57">
        <f>IF('q-AreaHarv'!BC57=0,0,ValProdCrop!BC57/'q-AreaHarv'!BC57*1000)</f>
        <v>459.693750475218</v>
      </c>
    </row>
    <row r="58" spans="1:55">
      <c r="A58" s="6"/>
      <c r="B58" s="6" t="s">
        <v>229</v>
      </c>
      <c r="C58" s="6"/>
      <c r="D58" s="6" t="s">
        <v>229</v>
      </c>
      <c r="E58" s="6"/>
      <c r="F58" s="53" t="s">
        <v>232</v>
      </c>
      <c r="G58">
        <f>IF('q-AreaHarv'!G58=0,0,ValProdCrop!G58/'q-AreaHarv'!G58*1000)</f>
        <v>194.342526797543</v>
      </c>
      <c r="H58">
        <f>IF('q-AreaHarv'!H58=0,0,ValProdCrop!H58/'q-AreaHarv'!H58*1000)</f>
        <v>189.039895034177</v>
      </c>
      <c r="I58">
        <f>IF('q-AreaHarv'!I58=0,0,ValProdCrop!I58/'q-AreaHarv'!I58*1000)</f>
        <v>192.028289679783</v>
      </c>
      <c r="J58">
        <f>IF('q-AreaHarv'!J58=0,0,ValProdCrop!J58/'q-AreaHarv'!J58*1000)</f>
        <v>199.617904299168</v>
      </c>
      <c r="K58">
        <f>IF('q-AreaHarv'!K58=0,0,ValProdCrop!K58/'q-AreaHarv'!K58*1000)</f>
        <v>197.342411303297</v>
      </c>
      <c r="L58">
        <f>IF('q-AreaHarv'!L58=0,0,ValProdCrop!L58/'q-AreaHarv'!L58*1000)</f>
        <v>200.171546781985</v>
      </c>
      <c r="M58">
        <f>IF('q-AreaHarv'!M58=0,0,ValProdCrop!M58/'q-AreaHarv'!M58*1000)</f>
        <v>204.776785714286</v>
      </c>
      <c r="N58">
        <f>IF('q-AreaHarv'!N58=0,0,ValProdCrop!N58/'q-AreaHarv'!N58*1000)</f>
        <v>204.802647345807</v>
      </c>
      <c r="O58">
        <f>IF('q-AreaHarv'!O58=0,0,ValProdCrop!O58/'q-AreaHarv'!O58*1000)</f>
        <v>210.773493195416</v>
      </c>
      <c r="P58">
        <f>IF('q-AreaHarv'!P58=0,0,ValProdCrop!P58/'q-AreaHarv'!P58*1000)</f>
        <v>214.955107731042</v>
      </c>
      <c r="Q58">
        <f>IF('q-AreaHarv'!Q58=0,0,ValProdCrop!Q58/'q-AreaHarv'!Q58*1000)</f>
        <v>218.701680508601</v>
      </c>
      <c r="R58">
        <f>IF('q-AreaHarv'!R58=0,0,ValProdCrop!R58/'q-AreaHarv'!R58*1000)</f>
        <v>224.173801024351</v>
      </c>
      <c r="S58">
        <f>IF('q-AreaHarv'!S58=0,0,ValProdCrop!S58/'q-AreaHarv'!S58*1000)</f>
        <v>240.592477267006</v>
      </c>
      <c r="T58">
        <f>IF('q-AreaHarv'!T58=0,0,ValProdCrop!T58/'q-AreaHarv'!T58*1000)</f>
        <v>238.72675340275</v>
      </c>
      <c r="U58">
        <f>IF('q-AreaHarv'!U58=0,0,ValProdCrop!U58/'q-AreaHarv'!U58*1000)</f>
        <v>252.927083562927</v>
      </c>
      <c r="V58">
        <f>IF('q-AreaHarv'!V58=0,0,ValProdCrop!V58/'q-AreaHarv'!V58*1000)</f>
        <v>286.879610352893</v>
      </c>
      <c r="W58">
        <f>IF('q-AreaHarv'!W58=0,0,ValProdCrop!W58/'q-AreaHarv'!W58*1000)</f>
        <v>299.993787876201</v>
      </c>
      <c r="X58">
        <f>IF('q-AreaHarv'!X58=0,0,ValProdCrop!X58/'q-AreaHarv'!X58*1000)</f>
        <v>285.025742416324</v>
      </c>
      <c r="Y58">
        <f>IF('q-AreaHarv'!Y58=0,0,ValProdCrop!Y58/'q-AreaHarv'!Y58*1000)</f>
        <v>319.220148781881</v>
      </c>
      <c r="Z58">
        <f>IF('q-AreaHarv'!Z58=0,0,ValProdCrop!Z58/'q-AreaHarv'!Z58*1000)</f>
        <v>336.180393517555</v>
      </c>
      <c r="AA58">
        <f>IF('q-AreaHarv'!AA58=0,0,ValProdCrop!AA58/'q-AreaHarv'!AA58*1000)</f>
        <v>338.426253385173</v>
      </c>
      <c r="AB58">
        <f>IF('q-AreaHarv'!AB58=0,0,ValProdCrop!AB58/'q-AreaHarv'!AB58*1000)</f>
        <v>333.244643538955</v>
      </c>
      <c r="AC58">
        <f>IF('q-AreaHarv'!AC58=0,0,ValProdCrop!AC58/'q-AreaHarv'!AC58*1000)</f>
        <v>350.735053648591</v>
      </c>
      <c r="AD58">
        <f>IF('q-AreaHarv'!AD58=0,0,ValProdCrop!AD58/'q-AreaHarv'!AD58*1000)</f>
        <v>322.168089560603</v>
      </c>
      <c r="AE58">
        <f>IF('q-AreaHarv'!AE58=0,0,ValProdCrop!AE58/'q-AreaHarv'!AE58*1000)</f>
        <v>281.184732199479</v>
      </c>
      <c r="AF58">
        <f>IF('q-AreaHarv'!AF58=0,0,ValProdCrop!AF58/'q-AreaHarv'!AF58*1000)</f>
        <v>298.347888615296</v>
      </c>
      <c r="AG58">
        <f>IF('q-AreaHarv'!AG58=0,0,ValProdCrop!AG58/'q-AreaHarv'!AG58*1000)</f>
        <v>324.730729303954</v>
      </c>
      <c r="AH58">
        <f>IF('q-AreaHarv'!AH58=0,0,ValProdCrop!AH58/'q-AreaHarv'!AH58*1000)</f>
        <v>329.331872044958</v>
      </c>
      <c r="AI58">
        <f>IF('q-AreaHarv'!AI58=0,0,ValProdCrop!AI58/'q-AreaHarv'!AI58*1000)</f>
        <v>337.490141419107</v>
      </c>
      <c r="AJ58">
        <f>IF('q-AreaHarv'!AJ58=0,0,ValProdCrop!AJ58/'q-AreaHarv'!AJ58*1000)</f>
        <v>347.494911803532</v>
      </c>
      <c r="AK58">
        <f>IF('q-AreaHarv'!AK58=0,0,ValProdCrop!AK58/'q-AreaHarv'!AK58*1000)</f>
        <v>391.235477050122</v>
      </c>
      <c r="AL58">
        <f>IF('q-AreaHarv'!AL58=0,0,ValProdCrop!AL58/'q-AreaHarv'!AL58*1000)</f>
        <v>353.740453063061</v>
      </c>
      <c r="AM58">
        <f>IF('q-AreaHarv'!AM58=0,0,ValProdCrop!AM58/'q-AreaHarv'!AM58*1000)</f>
        <v>309.227821867389</v>
      </c>
      <c r="AN58">
        <f>IF('q-AreaHarv'!AN58=0,0,ValProdCrop!AN58/'q-AreaHarv'!AN58*1000)</f>
        <v>310.996177581394</v>
      </c>
      <c r="AO58">
        <f>IF('q-AreaHarv'!AO58=0,0,ValProdCrop!AO58/'q-AreaHarv'!AO58*1000)</f>
        <v>309.970198886771</v>
      </c>
      <c r="AP58">
        <f>IF('q-AreaHarv'!AP58=0,0,ValProdCrop!AP58/'q-AreaHarv'!AP58*1000)</f>
        <v>321.30152812209</v>
      </c>
      <c r="AQ58">
        <f>IF('q-AreaHarv'!AQ58=0,0,ValProdCrop!AQ58/'q-AreaHarv'!AQ58*1000)</f>
        <v>335.623356866238</v>
      </c>
      <c r="AR58">
        <f>IF('q-AreaHarv'!AR58=0,0,ValProdCrop!AR58/'q-AreaHarv'!AR58*1000)</f>
        <v>342.970447222209</v>
      </c>
      <c r="AS58">
        <f>IF('q-AreaHarv'!AS58=0,0,ValProdCrop!AS58/'q-AreaHarv'!AS58*1000)</f>
        <v>328.029262908228</v>
      </c>
      <c r="AT58">
        <f>IF('q-AreaHarv'!AT58=0,0,ValProdCrop!AT58/'q-AreaHarv'!AT58*1000)</f>
        <v>349.981925733998</v>
      </c>
      <c r="AU58">
        <f>IF('q-AreaHarv'!AU58=0,0,ValProdCrop!AU58/'q-AreaHarv'!AU58*1000)</f>
        <v>345.567543622849</v>
      </c>
      <c r="AV58">
        <f>IF('q-AreaHarv'!AV58=0,0,ValProdCrop!AV58/'q-AreaHarv'!AV58*1000)</f>
        <v>388.825960916046</v>
      </c>
      <c r="AW58">
        <f>IF('q-AreaHarv'!AW58=0,0,ValProdCrop!AW58/'q-AreaHarv'!AW58*1000)</f>
        <v>344.66707636177</v>
      </c>
      <c r="AX58">
        <f>IF('q-AreaHarv'!AX58=0,0,ValProdCrop!AX58/'q-AreaHarv'!AX58*1000)</f>
        <v>340.771777447655</v>
      </c>
      <c r="AY58">
        <f>IF('q-AreaHarv'!AY58=0,0,ValProdCrop!AY58/'q-AreaHarv'!AY58*1000)</f>
        <v>363.293595599008</v>
      </c>
      <c r="AZ58">
        <f>IF('q-AreaHarv'!AZ58=0,0,ValProdCrop!AZ58/'q-AreaHarv'!AZ58*1000)</f>
        <v>411.344479907208</v>
      </c>
      <c r="BA58">
        <f>IF('q-AreaHarv'!BA58=0,0,ValProdCrop!BA58/'q-AreaHarv'!BA58*1000)</f>
        <v>395.838373270486</v>
      </c>
      <c r="BB58">
        <f>IF('q-AreaHarv'!BB58=0,0,ValProdCrop!BB58/'q-AreaHarv'!BB58*1000)</f>
        <v>396.166835729889</v>
      </c>
      <c r="BC58">
        <f>IF('q-AreaHarv'!BC58=0,0,ValProdCrop!BC58/'q-AreaHarv'!BC58*1000)</f>
        <v>438.086825016601</v>
      </c>
    </row>
    <row r="59" spans="1:1">
      <c r="A59" s="6"/>
    </row>
  </sheetData>
  <pageMargins left="0.699305555555556" right="0.699305555555556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B050"/>
  </sheetPr>
  <dimension ref="A1:BC58"/>
  <sheetViews>
    <sheetView workbookViewId="0">
      <selection activeCell="A1" sqref="A1"/>
    </sheetView>
  </sheetViews>
  <sheetFormatPr defaultColWidth="9.1358024691358" defaultRowHeight="11.6"/>
  <cols>
    <col min="6" max="6" width="52.8518518518519" customWidth="1"/>
  </cols>
  <sheetData>
    <row r="1" spans="1:55">
      <c r="A1" t="str">
        <f>ValProdCrop_perHa!A1</f>
        <v>agg_SSA</v>
      </c>
      <c r="B1" t="str">
        <f>ValProdCrop_perHa!B1</f>
        <v>Name_TabLAC</v>
      </c>
      <c r="C1" t="str">
        <f>ValProdCrop_perHa!C1</f>
        <v>code_dream</v>
      </c>
      <c r="D1" t="str">
        <f>ValProdCrop_perHa!D1</f>
        <v>name_dream</v>
      </c>
      <c r="E1" t="str">
        <f>ValProdCrop_perHa!E1</f>
        <v>element</v>
      </c>
      <c r="F1" t="str">
        <f>ValProdCrop_perHa!F1</f>
        <v>element_txt</v>
      </c>
      <c r="G1">
        <f>ValProdCrop_perHa!G1</f>
        <v>1961</v>
      </c>
      <c r="H1">
        <f>ValProdCrop_perHa!H1</f>
        <v>1962</v>
      </c>
      <c r="I1">
        <f>ValProdCrop_perHa!I1</f>
        <v>1963</v>
      </c>
      <c r="J1">
        <f>ValProdCrop_perHa!J1</f>
        <v>1964</v>
      </c>
      <c r="K1">
        <f>ValProdCrop_perHa!K1</f>
        <v>1965</v>
      </c>
      <c r="L1">
        <f>ValProdCrop_perHa!L1</f>
        <v>1966</v>
      </c>
      <c r="M1">
        <f>ValProdCrop_perHa!M1</f>
        <v>1967</v>
      </c>
      <c r="N1">
        <f>ValProdCrop_perHa!N1</f>
        <v>1968</v>
      </c>
      <c r="O1">
        <f>ValProdCrop_perHa!O1</f>
        <v>1969</v>
      </c>
      <c r="P1">
        <f>ValProdCrop_perHa!P1</f>
        <v>1970</v>
      </c>
      <c r="Q1">
        <f>ValProdCrop_perHa!Q1</f>
        <v>1971</v>
      </c>
      <c r="R1">
        <f>ValProdCrop_perHa!R1</f>
        <v>1972</v>
      </c>
      <c r="S1">
        <f>ValProdCrop_perHa!S1</f>
        <v>1973</v>
      </c>
      <c r="T1">
        <f>ValProdCrop_perHa!T1</f>
        <v>1974</v>
      </c>
      <c r="U1">
        <f>ValProdCrop_perHa!U1</f>
        <v>1975</v>
      </c>
      <c r="V1">
        <f>ValProdCrop_perHa!V1</f>
        <v>1976</v>
      </c>
      <c r="W1">
        <f>ValProdCrop_perHa!W1</f>
        <v>1977</v>
      </c>
      <c r="X1">
        <f>ValProdCrop_perHa!X1</f>
        <v>1978</v>
      </c>
      <c r="Y1">
        <f>ValProdCrop_perHa!Y1</f>
        <v>1979</v>
      </c>
      <c r="Z1">
        <f>ValProdCrop_perHa!Z1</f>
        <v>1980</v>
      </c>
      <c r="AA1">
        <f>ValProdCrop_perHa!AA1</f>
        <v>1981</v>
      </c>
      <c r="AB1">
        <f>ValProdCrop_perHa!AB1</f>
        <v>1982</v>
      </c>
      <c r="AC1">
        <f>ValProdCrop_perHa!AC1</f>
        <v>1983</v>
      </c>
      <c r="AD1">
        <f>ValProdCrop_perHa!AD1</f>
        <v>1984</v>
      </c>
      <c r="AE1">
        <f>ValProdCrop_perHa!AE1</f>
        <v>1985</v>
      </c>
      <c r="AF1">
        <f>ValProdCrop_perHa!AF1</f>
        <v>1986</v>
      </c>
      <c r="AG1">
        <f>ValProdCrop_perHa!AG1</f>
        <v>1987</v>
      </c>
      <c r="AH1">
        <f>ValProdCrop_perHa!AH1</f>
        <v>1988</v>
      </c>
      <c r="AI1">
        <f>ValProdCrop_perHa!AI1</f>
        <v>1989</v>
      </c>
      <c r="AJ1">
        <f>ValProdCrop_perHa!AJ1</f>
        <v>1990</v>
      </c>
      <c r="AK1">
        <f>ValProdCrop_perHa!AK1</f>
        <v>1991</v>
      </c>
      <c r="AL1">
        <f>ValProdCrop_perHa!AL1</f>
        <v>1992</v>
      </c>
      <c r="AM1">
        <f>ValProdCrop_perHa!AM1</f>
        <v>1993</v>
      </c>
      <c r="AN1">
        <f>ValProdCrop_perHa!AN1</f>
        <v>1994</v>
      </c>
      <c r="AO1">
        <f>ValProdCrop_perHa!AO1</f>
        <v>1995</v>
      </c>
      <c r="AP1">
        <f>ValProdCrop_perHa!AP1</f>
        <v>1996</v>
      </c>
      <c r="AQ1">
        <f>ValProdCrop_perHa!AQ1</f>
        <v>1997</v>
      </c>
      <c r="AR1">
        <f>ValProdCrop_perHa!AR1</f>
        <v>1998</v>
      </c>
      <c r="AS1">
        <f>ValProdCrop_perHa!AS1</f>
        <v>1999</v>
      </c>
      <c r="AT1">
        <f>ValProdCrop_perHa!AT1</f>
        <v>2000</v>
      </c>
      <c r="AU1">
        <f>ValProdCrop_perHa!AU1</f>
        <v>2001</v>
      </c>
      <c r="AV1">
        <f>ValProdCrop_perHa!AV1</f>
        <v>2002</v>
      </c>
      <c r="AW1">
        <f>ValProdCrop_perHa!AW1</f>
        <v>2003</v>
      </c>
      <c r="AX1">
        <f>ValProdCrop_perHa!AX1</f>
        <v>2004</v>
      </c>
      <c r="AY1">
        <f>ValProdCrop_perHa!AY1</f>
        <v>2005</v>
      </c>
      <c r="AZ1">
        <f>ValProdCrop_perHa!AZ1</f>
        <v>2006</v>
      </c>
      <c r="BA1">
        <f>ValProdCrop_perHa!BA1</f>
        <v>2007</v>
      </c>
      <c r="BB1">
        <f>ValProdCrop_perHa!BB1</f>
        <v>2008</v>
      </c>
      <c r="BC1">
        <f>ValProdCrop_perHa!BC1</f>
        <v>2009</v>
      </c>
    </row>
    <row r="2" spans="1:55">
      <c r="A2">
        <f>ValProdCrop_perHa!A2</f>
        <v>3</v>
      </c>
      <c r="B2" t="str">
        <f>ValProdCrop_perHa!B2</f>
        <v>Angola</v>
      </c>
      <c r="C2">
        <f>ValProdCrop_perHa!C2</f>
        <v>7</v>
      </c>
      <c r="D2" t="str">
        <f>ValProdCrop_perHa!D2</f>
        <v>Angola</v>
      </c>
      <c r="F2" s="16" t="s">
        <v>233</v>
      </c>
      <c r="H2">
        <f>IF(ValProdCrop_perHa!G2=0,0,(ValProdCrop_perHa!H2-ValProdCrop_perHa!G2)/ValProdCrop_perHa!G2*100)</f>
        <v>-4.84472249567935</v>
      </c>
      <c r="I2">
        <f>IF(ValProdCrop_perHa!H2=0,0,(ValProdCrop_perHa!I2-ValProdCrop_perHa!H2)/ValProdCrop_perHa!H2*100)</f>
        <v>-2.72988281061517</v>
      </c>
      <c r="J2">
        <f>IF(ValProdCrop_perHa!I2=0,0,(ValProdCrop_perHa!J2-ValProdCrop_perHa!I2)/ValProdCrop_perHa!I2*100)</f>
        <v>7.38538350473231</v>
      </c>
      <c r="K2">
        <f>IF(ValProdCrop_perHa!J2=0,0,(ValProdCrop_perHa!K2-ValProdCrop_perHa!J2)/ValProdCrop_perHa!J2*100)</f>
        <v>4.14728176475749</v>
      </c>
      <c r="L2">
        <f>IF(ValProdCrop_perHa!K2=0,0,(ValProdCrop_perHa!L2-ValProdCrop_perHa!K2)/ValProdCrop_perHa!K2*100)</f>
        <v>2.15991647262559</v>
      </c>
      <c r="M2">
        <f>IF(ValProdCrop_perHa!L2=0,0,(ValProdCrop_perHa!M2-ValProdCrop_perHa!L2)/ValProdCrop_perHa!L2*100)</f>
        <v>1.04251157565956</v>
      </c>
      <c r="N2">
        <f>IF(ValProdCrop_perHa!M2=0,0,(ValProdCrop_perHa!N2-ValProdCrop_perHa!M2)/ValProdCrop_perHa!M2*100)</f>
        <v>-3.80421707926949</v>
      </c>
      <c r="O2">
        <f>IF(ValProdCrop_perHa!N2=0,0,(ValProdCrop_perHa!O2-ValProdCrop_perHa!N2)/ValProdCrop_perHa!N2*100)</f>
        <v>3.09796490875213</v>
      </c>
      <c r="P2">
        <f>IF(ValProdCrop_perHa!O2=0,0,(ValProdCrop_perHa!P2-ValProdCrop_perHa!O2)/ValProdCrop_perHa!O2*100)</f>
        <v>5.68174448721977</v>
      </c>
      <c r="Q2">
        <f>IF(ValProdCrop_perHa!P2=0,0,(ValProdCrop_perHa!Q2-ValProdCrop_perHa!P2)/ValProdCrop_perHa!P2*100)</f>
        <v>0.530301539263762</v>
      </c>
      <c r="R2">
        <f>IF(ValProdCrop_perHa!Q2=0,0,(ValProdCrop_perHa!R2-ValProdCrop_perHa!Q2)/ValProdCrop_perHa!Q2*100)</f>
        <v>-3.53423173531585</v>
      </c>
      <c r="S2">
        <f>IF(ValProdCrop_perHa!R2=0,0,(ValProdCrop_perHa!S2-ValProdCrop_perHa!R2)/ValProdCrop_perHa!R2*100)</f>
        <v>-0.727992432437577</v>
      </c>
      <c r="T2">
        <f>IF(ValProdCrop_perHa!S2=0,0,(ValProdCrop_perHa!T2-ValProdCrop_perHa!S2)/ValProdCrop_perHa!S2*100)</f>
        <v>2.24615955209013</v>
      </c>
      <c r="U2">
        <f>IF(ValProdCrop_perHa!T2=0,0,(ValProdCrop_perHa!U2-ValProdCrop_perHa!T2)/ValProdCrop_perHa!T2*100)</f>
        <v>-5.52108754151339</v>
      </c>
      <c r="V2">
        <f>IF(ValProdCrop_perHa!U2=0,0,(ValProdCrop_perHa!V2-ValProdCrop_perHa!U2)/ValProdCrop_perHa!U2*100)</f>
        <v>-8.29058669678936</v>
      </c>
      <c r="W2">
        <f>IF(ValProdCrop_perHa!V2=0,0,(ValProdCrop_perHa!W2-ValProdCrop_perHa!V2)/ValProdCrop_perHa!V2*100)</f>
        <v>-4.79137432430204</v>
      </c>
      <c r="X2">
        <f>IF(ValProdCrop_perHa!W2=0,0,(ValProdCrop_perHa!X2-ValProdCrop_perHa!W2)/ValProdCrop_perHa!W2*100)</f>
        <v>-4.3304740300616</v>
      </c>
      <c r="Y2">
        <f>IF(ValProdCrop_perHa!X2=0,0,(ValProdCrop_perHa!Y2-ValProdCrop_perHa!X2)/ValProdCrop_perHa!X2*100)</f>
        <v>-7.65198744601232</v>
      </c>
      <c r="Z2">
        <f>IF(ValProdCrop_perHa!Y2=0,0,(ValProdCrop_perHa!Z2-ValProdCrop_perHa!Y2)/ValProdCrop_perHa!Y2*100)</f>
        <v>4.77931105033169</v>
      </c>
      <c r="AA2">
        <f>IF(ValProdCrop_perHa!Z2=0,0,(ValProdCrop_perHa!AA2-ValProdCrop_perHa!Z2)/ValProdCrop_perHa!Z2*100)</f>
        <v>-5.71616426615122</v>
      </c>
      <c r="AB2">
        <f>IF(ValProdCrop_perHa!AA2=0,0,(ValProdCrop_perHa!AB2-ValProdCrop_perHa!AA2)/ValProdCrop_perHa!AA2*100)</f>
        <v>-2.28754232413306</v>
      </c>
      <c r="AC2">
        <f>IF(ValProdCrop_perHa!AB2=0,0,(ValProdCrop_perHa!AC2-ValProdCrop_perHa!AB2)/ValProdCrop_perHa!AB2*100)</f>
        <v>-0.550421043620715</v>
      </c>
      <c r="AD2">
        <f>IF(ValProdCrop_perHa!AC2=0,0,(ValProdCrop_perHa!AD2-ValProdCrop_perHa!AC2)/ValProdCrop_perHa!AC2*100)</f>
        <v>-0.326157221753971</v>
      </c>
      <c r="AE2">
        <f>IF(ValProdCrop_perHa!AD2=0,0,(ValProdCrop_perHa!AE2-ValProdCrop_perHa!AD2)/ValProdCrop_perHa!AD2*100)</f>
        <v>-1.11255425780545</v>
      </c>
      <c r="AF2">
        <f>IF(ValProdCrop_perHa!AE2=0,0,(ValProdCrop_perHa!AF2-ValProdCrop_perHa!AE2)/ValProdCrop_perHa!AE2*100)</f>
        <v>-8.78636221857801</v>
      </c>
      <c r="AG2">
        <f>IF(ValProdCrop_perHa!AF2=0,0,(ValProdCrop_perHa!AG2-ValProdCrop_perHa!AF2)/ValProdCrop_perHa!AF2*100)</f>
        <v>-2.22800524948282</v>
      </c>
      <c r="AH2">
        <f>IF(ValProdCrop_perHa!AG2=0,0,(ValProdCrop_perHa!AH2-ValProdCrop_perHa!AG2)/ValProdCrop_perHa!AG2*100)</f>
        <v>-0.214703146471531</v>
      </c>
      <c r="AI2">
        <f>IF(ValProdCrop_perHa!AH2=0,0,(ValProdCrop_perHa!AI2-ValProdCrop_perHa!AH2)/ValProdCrop_perHa!AH2*100)</f>
        <v>-0.130107065003284</v>
      </c>
      <c r="AJ2">
        <f>IF(ValProdCrop_perHa!AI2=0,0,(ValProdCrop_perHa!AJ2-ValProdCrop_perHa!AI2)/ValProdCrop_perHa!AI2*100)</f>
        <v>12.6362820247036</v>
      </c>
      <c r="AK2">
        <f>IF(ValProdCrop_perHa!AJ2=0,0,(ValProdCrop_perHa!AK2-ValProdCrop_perHa!AJ2)/ValProdCrop_perHa!AJ2*100)</f>
        <v>0.493584849033508</v>
      </c>
      <c r="AL2">
        <f>IF(ValProdCrop_perHa!AK2=0,0,(ValProdCrop_perHa!AL2-ValProdCrop_perHa!AK2)/ValProdCrop_perHa!AK2*100)</f>
        <v>-2.76789478150678</v>
      </c>
      <c r="AM2">
        <f>IF(ValProdCrop_perHa!AL2=0,0,(ValProdCrop_perHa!AM2-ValProdCrop_perHa!AL2)/ValProdCrop_perHa!AL2*100)</f>
        <v>-10.6854918544496</v>
      </c>
      <c r="AN2">
        <f>IF(ValProdCrop_perHa!AM2=0,0,(ValProdCrop_perHa!AN2-ValProdCrop_perHa!AM2)/ValProdCrop_perHa!AM2*100)</f>
        <v>30.1683618089264</v>
      </c>
      <c r="AO2">
        <f>IF(ValProdCrop_perHa!AN2=0,0,(ValProdCrop_perHa!AO2-ValProdCrop_perHa!AN2)/ValProdCrop_perHa!AN2*100)</f>
        <v>7.92518177704961</v>
      </c>
      <c r="AP2">
        <f>IF(ValProdCrop_perHa!AO2=0,0,(ValProdCrop_perHa!AP2-ValProdCrop_perHa!AO2)/ValProdCrop_perHa!AO2*100)</f>
        <v>1.73433681791204</v>
      </c>
      <c r="AQ2">
        <f>IF(ValProdCrop_perHa!AP2=0,0,(ValProdCrop_perHa!AQ2-ValProdCrop_perHa!AP2)/ValProdCrop_perHa!AP2*100)</f>
        <v>-5.80762262768033</v>
      </c>
      <c r="AR2">
        <f>IF(ValProdCrop_perHa!AQ2=0,0,(ValProdCrop_perHa!AR2-ValProdCrop_perHa!AQ2)/ValProdCrop_perHa!AQ2*100)</f>
        <v>10.9178937571571</v>
      </c>
      <c r="AS2">
        <f>IF(ValProdCrop_perHa!AR2=0,0,(ValProdCrop_perHa!AS2-ValProdCrop_perHa!AR2)/ValProdCrop_perHa!AR2*100)</f>
        <v>-2.11944986718648</v>
      </c>
      <c r="AT2">
        <f>IF(ValProdCrop_perHa!AS2=0,0,(ValProdCrop_perHa!AT2-ValProdCrop_perHa!AS2)/ValProdCrop_perHa!AS2*100)</f>
        <v>15.7863018251654</v>
      </c>
      <c r="AU2">
        <f>IF(ValProdCrop_perHa!AT2=0,0,(ValProdCrop_perHa!AU2-ValProdCrop_perHa!AT2)/ValProdCrop_perHa!AT2*100)</f>
        <v>9.65516782491252</v>
      </c>
      <c r="AV2">
        <f>IF(ValProdCrop_perHa!AU2=0,0,(ValProdCrop_perHa!AV2-ValProdCrop_perHa!AU2)/ValProdCrop_perHa!AU2*100)</f>
        <v>4.22287474624287</v>
      </c>
      <c r="AW2">
        <f>IF(ValProdCrop_perHa!AV2=0,0,(ValProdCrop_perHa!AW2-ValProdCrop_perHa!AV2)/ValProdCrop_perHa!AV2*100)</f>
        <v>-2.78488914394725</v>
      </c>
      <c r="AX2">
        <f>IF(ValProdCrop_perHa!AW2=0,0,(ValProdCrop_perHa!AX2-ValProdCrop_perHa!AW2)/ValProdCrop_perHa!AW2*100)</f>
        <v>-15.7016758549269</v>
      </c>
      <c r="AY2">
        <f>IF(ValProdCrop_perHa!AX2=0,0,(ValProdCrop_perHa!AY2-ValProdCrop_perHa!AX2)/ValProdCrop_perHa!AX2*100)</f>
        <v>15.2011145483305</v>
      </c>
      <c r="AZ2">
        <f>IF(ValProdCrop_perHa!AY2=0,0,(ValProdCrop_perHa!AZ2-ValProdCrop_perHa!AY2)/ValProdCrop_perHa!AY2*100)</f>
        <v>1.96675256846995</v>
      </c>
      <c r="BA2">
        <f>IF(ValProdCrop_perHa!AZ2=0,0,(ValProdCrop_perHa!BA2-ValProdCrop_perHa!AZ2)/ValProdCrop_perHa!AZ2*100)</f>
        <v>2.71240828942174</v>
      </c>
      <c r="BB2">
        <f>IF(ValProdCrop_perHa!BA2=0,0,(ValProdCrop_perHa!BB2-ValProdCrop_perHa!BA2)/ValProdCrop_perHa!BA2*100)</f>
        <v>28.2840418991125</v>
      </c>
      <c r="BC2">
        <f>IF(ValProdCrop_perHa!BB2=0,0,(ValProdCrop_perHa!BC2-ValProdCrop_perHa!BB2)/ValProdCrop_perHa!BB2*100)</f>
        <v>-16.7180576733852</v>
      </c>
    </row>
    <row r="3" spans="1:55">
      <c r="A3">
        <f>ValProdCrop_perHa!A3</f>
        <v>3</v>
      </c>
      <c r="B3" t="str">
        <f>ValProdCrop_perHa!B3</f>
        <v>Botswana</v>
      </c>
      <c r="C3">
        <f>ValProdCrop_perHa!C3</f>
        <v>20</v>
      </c>
      <c r="D3" t="str">
        <f>ValProdCrop_perHa!D3</f>
        <v>Botswana</v>
      </c>
      <c r="F3" s="16" t="s">
        <v>233</v>
      </c>
      <c r="H3">
        <f>IF(ValProdCrop_perHa!G3=0,0,(ValProdCrop_perHa!H3-ValProdCrop_perHa!G3)/ValProdCrop_perHa!G3*100)</f>
        <v>73.6532901339512</v>
      </c>
      <c r="I3">
        <f>IF(ValProdCrop_perHa!H3=0,0,(ValProdCrop_perHa!I3-ValProdCrop_perHa!H3)/ValProdCrop_perHa!H3*100)</f>
        <v>5.596842059286</v>
      </c>
      <c r="J3">
        <f>IF(ValProdCrop_perHa!I3=0,0,(ValProdCrop_perHa!J3-ValProdCrop_perHa!I3)/ValProdCrop_perHa!I3*100)</f>
        <v>19.0192217305675</v>
      </c>
      <c r="K3">
        <f>IF(ValProdCrop_perHa!J3=0,0,(ValProdCrop_perHa!K3-ValProdCrop_perHa!J3)/ValProdCrop_perHa!J3*100)</f>
        <v>9.22838774484153</v>
      </c>
      <c r="L3">
        <f>IF(ValProdCrop_perHa!K3=0,0,(ValProdCrop_perHa!L3-ValProdCrop_perHa!K3)/ValProdCrop_perHa!K3*100)</f>
        <v>-36.1014046761049</v>
      </c>
      <c r="M3">
        <f>IF(ValProdCrop_perHa!L3=0,0,(ValProdCrop_perHa!M3-ValProdCrop_perHa!L3)/ValProdCrop_perHa!L3*100)</f>
        <v>-42.6509758353176</v>
      </c>
      <c r="N3">
        <f>IF(ValProdCrop_perHa!M3=0,0,(ValProdCrop_perHa!N3-ValProdCrop_perHa!M3)/ValProdCrop_perHa!M3*100)</f>
        <v>47.0932377556107</v>
      </c>
      <c r="O3">
        <f>IF(ValProdCrop_perHa!N3=0,0,(ValProdCrop_perHa!O3-ValProdCrop_perHa!N3)/ValProdCrop_perHa!N3*100)</f>
        <v>-18.7231026037039</v>
      </c>
      <c r="P3">
        <f>IF(ValProdCrop_perHa!O3=0,0,(ValProdCrop_perHa!P3-ValProdCrop_perHa!O3)/ValProdCrop_perHa!O3*100)</f>
        <v>-31.073033282044</v>
      </c>
      <c r="Q3">
        <f>IF(ValProdCrop_perHa!P3=0,0,(ValProdCrop_perHa!Q3-ValProdCrop_perHa!P3)/ValProdCrop_perHa!P3*100)</f>
        <v>47.4348124605378</v>
      </c>
      <c r="R3">
        <f>IF(ValProdCrop_perHa!Q3=0,0,(ValProdCrop_perHa!R3-ValProdCrop_perHa!Q3)/ValProdCrop_perHa!Q3*100)</f>
        <v>78.4530676086077</v>
      </c>
      <c r="S3">
        <f>IF(ValProdCrop_perHa!R3=0,0,(ValProdCrop_perHa!S3-ValProdCrop_perHa!R3)/ValProdCrop_perHa!R3*100)</f>
        <v>-38.7182963893852</v>
      </c>
      <c r="T3">
        <f>IF(ValProdCrop_perHa!S3=0,0,(ValProdCrop_perHa!T3-ValProdCrop_perHa!S3)/ValProdCrop_perHa!S3*100)</f>
        <v>21.8686065680575</v>
      </c>
      <c r="U3">
        <f>IF(ValProdCrop_perHa!T3=0,0,(ValProdCrop_perHa!U3-ValProdCrop_perHa!T3)/ValProdCrop_perHa!T3*100)</f>
        <v>-11.0285665982373</v>
      </c>
      <c r="V3">
        <f>IF(ValProdCrop_perHa!U3=0,0,(ValProdCrop_perHa!V3-ValProdCrop_perHa!U3)/ValProdCrop_perHa!U3*100)</f>
        <v>4.83868054290433</v>
      </c>
      <c r="W3">
        <f>IF(ValProdCrop_perHa!V3=0,0,(ValProdCrop_perHa!W3-ValProdCrop_perHa!V3)/ValProdCrop_perHa!V3*100)</f>
        <v>-8.01671272534711</v>
      </c>
      <c r="X3">
        <f>IF(ValProdCrop_perHa!W3=0,0,(ValProdCrop_perHa!X3-ValProdCrop_perHa!W3)/ValProdCrop_perHa!W3*100)</f>
        <v>11.2089660716437</v>
      </c>
      <c r="Y3">
        <f>IF(ValProdCrop_perHa!X3=0,0,(ValProdCrop_perHa!Y3-ValProdCrop_perHa!X3)/ValProdCrop_perHa!X3*100)</f>
        <v>26.5315125509534</v>
      </c>
      <c r="Z3">
        <f>IF(ValProdCrop_perHa!Y3=0,0,(ValProdCrop_perHa!Z3-ValProdCrop_perHa!Y3)/ValProdCrop_perHa!Y3*100)</f>
        <v>-41.1894426589055</v>
      </c>
      <c r="AA3">
        <f>IF(ValProdCrop_perHa!Z3=0,0,(ValProdCrop_perHa!AA3-ValProdCrop_perHa!Z3)/ValProdCrop_perHa!Z3*100)</f>
        <v>4.57717677356584</v>
      </c>
      <c r="AB3">
        <f>IF(ValProdCrop_perHa!AA3=0,0,(ValProdCrop_perHa!AB3-ValProdCrop_perHa!AA3)/ValProdCrop_perHa!AA3*100)</f>
        <v>86.680449512735</v>
      </c>
      <c r="AC3">
        <f>IF(ValProdCrop_perHa!AB3=0,0,(ValProdCrop_perHa!AC3-ValProdCrop_perHa!AB3)/ValProdCrop_perHa!AB3*100)</f>
        <v>-0.77793385362729</v>
      </c>
      <c r="AD3">
        <f>IF(ValProdCrop_perHa!AC3=0,0,(ValProdCrop_perHa!AD3-ValProdCrop_perHa!AC3)/ValProdCrop_perHa!AC3*100)</f>
        <v>-8.46449099385551</v>
      </c>
      <c r="AE3">
        <f>IF(ValProdCrop_perHa!AD3=0,0,(ValProdCrop_perHa!AE3-ValProdCrop_perHa!AD3)/ValProdCrop_perHa!AD3*100)</f>
        <v>-18.9344438541758</v>
      </c>
      <c r="AF3">
        <f>IF(ValProdCrop_perHa!AE3=0,0,(ValProdCrop_perHa!AF3-ValProdCrop_perHa!AE3)/ValProdCrop_perHa!AE3*100)</f>
        <v>-7.64727742499278</v>
      </c>
      <c r="AG3">
        <f>IF(ValProdCrop_perHa!AF3=0,0,(ValProdCrop_perHa!AG3-ValProdCrop_perHa!AF3)/ValProdCrop_perHa!AF3*100)</f>
        <v>-6.08552464796375</v>
      </c>
      <c r="AH3">
        <f>IF(ValProdCrop_perHa!AG3=0,0,(ValProdCrop_perHa!AH3-ValProdCrop_perHa!AG3)/ValProdCrop_perHa!AG3*100)</f>
        <v>-26.1946276014775</v>
      </c>
      <c r="AI3">
        <f>IF(ValProdCrop_perHa!AH3=0,0,(ValProdCrop_perHa!AI3-ValProdCrop_perHa!AH3)/ValProdCrop_perHa!AH3*100)</f>
        <v>1.56283971468465</v>
      </c>
      <c r="AJ3">
        <f>IF(ValProdCrop_perHa!AI3=0,0,(ValProdCrop_perHa!AJ3-ValProdCrop_perHa!AI3)/ValProdCrop_perHa!AI3*100)</f>
        <v>17.1808991078198</v>
      </c>
      <c r="AK3">
        <f>IF(ValProdCrop_perHa!AJ3=0,0,(ValProdCrop_perHa!AK3-ValProdCrop_perHa!AJ3)/ValProdCrop_perHa!AJ3*100)</f>
        <v>36.7075788949598</v>
      </c>
      <c r="AL3">
        <f>IF(ValProdCrop_perHa!AK3=0,0,(ValProdCrop_perHa!AL3-ValProdCrop_perHa!AK3)/ValProdCrop_perHa!AK3*100)</f>
        <v>18.2281629340892</v>
      </c>
      <c r="AM3">
        <f>IF(ValProdCrop_perHa!AL3=0,0,(ValProdCrop_perHa!AM3-ValProdCrop_perHa!AL3)/ValProdCrop_perHa!AL3*100)</f>
        <v>-1.3538671847539</v>
      </c>
      <c r="AN3">
        <f>IF(ValProdCrop_perHa!AM3=0,0,(ValProdCrop_perHa!AN3-ValProdCrop_perHa!AM3)/ValProdCrop_perHa!AM3*100)</f>
        <v>-44.5869047722999</v>
      </c>
      <c r="AO3">
        <f>IF(ValProdCrop_perHa!AN3=0,0,(ValProdCrop_perHa!AO3-ValProdCrop_perHa!AN3)/ValProdCrop_perHa!AN3*100)</f>
        <v>53.5958066211898</v>
      </c>
      <c r="AP3">
        <f>IF(ValProdCrop_perHa!AO3=0,0,(ValProdCrop_perHa!AP3-ValProdCrop_perHa!AO3)/ValProdCrop_perHa!AO3*100)</f>
        <v>-32.2405394966305</v>
      </c>
      <c r="AQ3">
        <f>IF(ValProdCrop_perHa!AP3=0,0,(ValProdCrop_perHa!AQ3-ValProdCrop_perHa!AP3)/ValProdCrop_perHa!AP3*100)</f>
        <v>32.7577669583229</v>
      </c>
      <c r="AR3">
        <f>IF(ValProdCrop_perHa!AQ3=0,0,(ValProdCrop_perHa!AR3-ValProdCrop_perHa!AQ3)/ValProdCrop_perHa!AQ3*100)</f>
        <v>47.4312985294745</v>
      </c>
      <c r="AS3">
        <f>IF(ValProdCrop_perHa!AR3=0,0,(ValProdCrop_perHa!AS3-ValProdCrop_perHa!AR3)/ValProdCrop_perHa!AR3*100)</f>
        <v>-5.46678621216677</v>
      </c>
      <c r="AT3">
        <f>IF(ValProdCrop_perHa!AS3=0,0,(ValProdCrop_perHa!AT3-ValProdCrop_perHa!AS3)/ValProdCrop_perHa!AS3*100)</f>
        <v>-35.8974839606323</v>
      </c>
      <c r="AU3">
        <f>IF(ValProdCrop_perHa!AT3=0,0,(ValProdCrop_perHa!AU3-ValProdCrop_perHa!AT3)/ValProdCrop_perHa!AT3*100)</f>
        <v>58.8324762704202</v>
      </c>
      <c r="AV3">
        <f>IF(ValProdCrop_perHa!AU3=0,0,(ValProdCrop_perHa!AV3-ValProdCrop_perHa!AU3)/ValProdCrop_perHa!AU3*100)</f>
        <v>2.99510644541611</v>
      </c>
      <c r="AW3">
        <f>IF(ValProdCrop_perHa!AV3=0,0,(ValProdCrop_perHa!AW3-ValProdCrop_perHa!AV3)/ValProdCrop_perHa!AV3*100)</f>
        <v>76.6478906069958</v>
      </c>
      <c r="AX3">
        <f>IF(ValProdCrop_perHa!AW3=0,0,(ValProdCrop_perHa!AX3-ValProdCrop_perHa!AW3)/ValProdCrop_perHa!AW3*100)</f>
        <v>-5.95239638709341</v>
      </c>
      <c r="AY3">
        <f>IF(ValProdCrop_perHa!AX3=0,0,(ValProdCrop_perHa!AY3-ValProdCrop_perHa!AX3)/ValProdCrop_perHa!AX3*100)</f>
        <v>-5.60724166519004</v>
      </c>
      <c r="AZ3">
        <f>IF(ValProdCrop_perHa!AY3=0,0,(ValProdCrop_perHa!AZ3-ValProdCrop_perHa!AY3)/ValProdCrop_perHa!AY3*100)</f>
        <v>-15.9367841916212</v>
      </c>
      <c r="BA3">
        <f>IF(ValProdCrop_perHa!AZ3=0,0,(ValProdCrop_perHa!BA3-ValProdCrop_perHa!AZ3)/ValProdCrop_perHa!AZ3*100)</f>
        <v>12.7470858751775</v>
      </c>
      <c r="BB3">
        <f>IF(ValProdCrop_perHa!BA3=0,0,(ValProdCrop_perHa!BB3-ValProdCrop_perHa!BA3)/ValProdCrop_perHa!BA3*100)</f>
        <v>6.5226917334369</v>
      </c>
      <c r="BC3">
        <f>IF(ValProdCrop_perHa!BB3=0,0,(ValProdCrop_perHa!BC3-ValProdCrop_perHa!BB3)/ValProdCrop_perHa!BB3*100)</f>
        <v>-13.8316245077938</v>
      </c>
    </row>
    <row r="4" spans="1:55">
      <c r="A4">
        <f>ValProdCrop_perHa!A4</f>
        <v>2</v>
      </c>
      <c r="B4" t="str">
        <f>ValProdCrop_perHa!B4</f>
        <v>Burundi</v>
      </c>
      <c r="C4">
        <f>ValProdCrop_perHa!C4</f>
        <v>29</v>
      </c>
      <c r="D4" t="str">
        <f>ValProdCrop_perHa!D4</f>
        <v>Burundi</v>
      </c>
      <c r="F4" s="16" t="s">
        <v>233</v>
      </c>
      <c r="H4">
        <f>IF(ValProdCrop_perHa!G4=0,0,(ValProdCrop_perHa!H4-ValProdCrop_perHa!G4)/ValProdCrop_perHa!G4*100)</f>
        <v>1.63992029831358</v>
      </c>
      <c r="I4">
        <f>IF(ValProdCrop_perHa!H4=0,0,(ValProdCrop_perHa!I4-ValProdCrop_perHa!H4)/ValProdCrop_perHa!H4*100)</f>
        <v>-3.44778233481805</v>
      </c>
      <c r="J4">
        <f>IF(ValProdCrop_perHa!I4=0,0,(ValProdCrop_perHa!J4-ValProdCrop_perHa!I4)/ValProdCrop_perHa!I4*100)</f>
        <v>4.6841760109496</v>
      </c>
      <c r="K4">
        <f>IF(ValProdCrop_perHa!J4=0,0,(ValProdCrop_perHa!K4-ValProdCrop_perHa!J4)/ValProdCrop_perHa!J4*100)</f>
        <v>-2.86412926651883</v>
      </c>
      <c r="L4">
        <f>IF(ValProdCrop_perHa!K4=0,0,(ValProdCrop_perHa!L4-ValProdCrop_perHa!K4)/ValProdCrop_perHa!K4*100)</f>
        <v>-0.304280207017035</v>
      </c>
      <c r="M4">
        <f>IF(ValProdCrop_perHa!L4=0,0,(ValProdCrop_perHa!M4-ValProdCrop_perHa!L4)/ValProdCrop_perHa!L4*100)</f>
        <v>1.37333827905499</v>
      </c>
      <c r="N4">
        <f>IF(ValProdCrop_perHa!M4=0,0,(ValProdCrop_perHa!N4-ValProdCrop_perHa!M4)/ValProdCrop_perHa!M4*100)</f>
        <v>0.432161309359313</v>
      </c>
      <c r="O4">
        <f>IF(ValProdCrop_perHa!N4=0,0,(ValProdCrop_perHa!O4-ValProdCrop_perHa!N4)/ValProdCrop_perHa!N4*100)</f>
        <v>3.21773851430173</v>
      </c>
      <c r="P4">
        <f>IF(ValProdCrop_perHa!O4=0,0,(ValProdCrop_perHa!P4-ValProdCrop_perHa!O4)/ValProdCrop_perHa!O4*100)</f>
        <v>0.452043689679448</v>
      </c>
      <c r="Q4">
        <f>IF(ValProdCrop_perHa!P4=0,0,(ValProdCrop_perHa!Q4-ValProdCrop_perHa!P4)/ValProdCrop_perHa!P4*100)</f>
        <v>1.24167530566717</v>
      </c>
      <c r="R4">
        <f>IF(ValProdCrop_perHa!Q4=0,0,(ValProdCrop_perHa!R4-ValProdCrop_perHa!Q4)/ValProdCrop_perHa!Q4*100)</f>
        <v>-6.13106579962888</v>
      </c>
      <c r="S4">
        <f>IF(ValProdCrop_perHa!R4=0,0,(ValProdCrop_perHa!S4-ValProdCrop_perHa!R4)/ValProdCrop_perHa!R4*100)</f>
        <v>5.71791121063701</v>
      </c>
      <c r="T4">
        <f>IF(ValProdCrop_perHa!S4=0,0,(ValProdCrop_perHa!T4-ValProdCrop_perHa!S4)/ValProdCrop_perHa!S4*100)</f>
        <v>2.13794520238393</v>
      </c>
      <c r="U4">
        <f>IF(ValProdCrop_perHa!T4=0,0,(ValProdCrop_perHa!U4-ValProdCrop_perHa!T4)/ValProdCrop_perHa!T4*100)</f>
        <v>-2.37366404174246</v>
      </c>
      <c r="V4">
        <f>IF(ValProdCrop_perHa!U4=0,0,(ValProdCrop_perHa!V4-ValProdCrop_perHa!U4)/ValProdCrop_perHa!U4*100)</f>
        <v>0.720788228828112</v>
      </c>
      <c r="W4">
        <f>IF(ValProdCrop_perHa!V4=0,0,(ValProdCrop_perHa!W4-ValProdCrop_perHa!V4)/ValProdCrop_perHa!V4*100)</f>
        <v>1.25336667013314</v>
      </c>
      <c r="X4">
        <f>IF(ValProdCrop_perHa!W4=0,0,(ValProdCrop_perHa!X4-ValProdCrop_perHa!W4)/ValProdCrop_perHa!W4*100)</f>
        <v>-3.20359059352053</v>
      </c>
      <c r="Y4">
        <f>IF(ValProdCrop_perHa!X4=0,0,(ValProdCrop_perHa!Y4-ValProdCrop_perHa!X4)/ValProdCrop_perHa!X4*100)</f>
        <v>-1.62174375759038</v>
      </c>
      <c r="Z4">
        <f>IF(ValProdCrop_perHa!Y4=0,0,(ValProdCrop_perHa!Z4-ValProdCrop_perHa!Y4)/ValProdCrop_perHa!Y4*100)</f>
        <v>-8.49768033606627</v>
      </c>
      <c r="AA4">
        <f>IF(ValProdCrop_perHa!Z4=0,0,(ValProdCrop_perHa!AA4-ValProdCrop_perHa!Z4)/ValProdCrop_perHa!Z4*100)</f>
        <v>11.7991323771679</v>
      </c>
      <c r="AB4">
        <f>IF(ValProdCrop_perHa!AA4=0,0,(ValProdCrop_perHa!AB4-ValProdCrop_perHa!AA4)/ValProdCrop_perHa!AA4*100)</f>
        <v>-7.76870382509386</v>
      </c>
      <c r="AC4">
        <f>IF(ValProdCrop_perHa!AB4=0,0,(ValProdCrop_perHa!AC4-ValProdCrop_perHa!AB4)/ValProdCrop_perHa!AB4*100)</f>
        <v>-0.149791132109655</v>
      </c>
      <c r="AD4">
        <f>IF(ValProdCrop_perHa!AC4=0,0,(ValProdCrop_perHa!AD4-ValProdCrop_perHa!AC4)/ValProdCrop_perHa!AC4*100)</f>
        <v>4.61219786583932</v>
      </c>
      <c r="AE4">
        <f>IF(ValProdCrop_perHa!AD4=0,0,(ValProdCrop_perHa!AE4-ValProdCrop_perHa!AD4)/ValProdCrop_perHa!AD4*100)</f>
        <v>1.51303718996454</v>
      </c>
      <c r="AF4">
        <f>IF(ValProdCrop_perHa!AE4=0,0,(ValProdCrop_perHa!AF4-ValProdCrop_perHa!AE4)/ValProdCrop_perHa!AE4*100)</f>
        <v>0.515142613585787</v>
      </c>
      <c r="AG4">
        <f>IF(ValProdCrop_perHa!AF4=0,0,(ValProdCrop_perHa!AG4-ValProdCrop_perHa!AF4)/ValProdCrop_perHa!AF4*100)</f>
        <v>0.0438427854572598</v>
      </c>
      <c r="AH4">
        <f>IF(ValProdCrop_perHa!AG4=0,0,(ValProdCrop_perHa!AH4-ValProdCrop_perHa!AG4)/ValProdCrop_perHa!AG4*100)</f>
        <v>-0.701716220887226</v>
      </c>
      <c r="AI4">
        <f>IF(ValProdCrop_perHa!AH4=0,0,(ValProdCrop_perHa!AI4-ValProdCrop_perHa!AH4)/ValProdCrop_perHa!AH4*100)</f>
        <v>0.906463875126063</v>
      </c>
      <c r="AJ4">
        <f>IF(ValProdCrop_perHa!AI4=0,0,(ValProdCrop_perHa!AJ4-ValProdCrop_perHa!AI4)/ValProdCrop_perHa!AI4*100)</f>
        <v>7.54578801605075</v>
      </c>
      <c r="AK4">
        <f>IF(ValProdCrop_perHa!AJ4=0,0,(ValProdCrop_perHa!AK4-ValProdCrop_perHa!AJ4)/ValProdCrop_perHa!AJ4*100)</f>
        <v>-1.80559786384136</v>
      </c>
      <c r="AL4">
        <f>IF(ValProdCrop_perHa!AK4=0,0,(ValProdCrop_perHa!AL4-ValProdCrop_perHa!AK4)/ValProdCrop_perHa!AK4*100)</f>
        <v>1.1826477091364</v>
      </c>
      <c r="AM4">
        <f>IF(ValProdCrop_perHa!AL4=0,0,(ValProdCrop_perHa!AM4-ValProdCrop_perHa!AL4)/ValProdCrop_perHa!AL4*100)</f>
        <v>-0.485609737159923</v>
      </c>
      <c r="AN4">
        <f>IF(ValProdCrop_perHa!AM4=0,0,(ValProdCrop_perHa!AN4-ValProdCrop_perHa!AM4)/ValProdCrop_perHa!AM4*100)</f>
        <v>0.137706690952554</v>
      </c>
      <c r="AO4">
        <f>IF(ValProdCrop_perHa!AN4=0,0,(ValProdCrop_perHa!AO4-ValProdCrop_perHa!AN4)/ValProdCrop_perHa!AN4*100)</f>
        <v>-1.25688372821884</v>
      </c>
      <c r="AP4">
        <f>IF(ValProdCrop_perHa!AO4=0,0,(ValProdCrop_perHa!AP4-ValProdCrop_perHa!AO4)/ValProdCrop_perHa!AO4*100)</f>
        <v>-4.18586513019024</v>
      </c>
      <c r="AQ4">
        <f>IF(ValProdCrop_perHa!AP4=0,0,(ValProdCrop_perHa!AQ4-ValProdCrop_perHa!AP4)/ValProdCrop_perHa!AP4*100)</f>
        <v>-3.07390396612408</v>
      </c>
      <c r="AR4">
        <f>IF(ValProdCrop_perHa!AQ4=0,0,(ValProdCrop_perHa!AR4-ValProdCrop_perHa!AQ4)/ValProdCrop_perHa!AQ4*100)</f>
        <v>-1.34579143569705</v>
      </c>
      <c r="AS4">
        <f>IF(ValProdCrop_perHa!AR4=0,0,(ValProdCrop_perHa!AS4-ValProdCrop_perHa!AR4)/ValProdCrop_perHa!AR4*100)</f>
        <v>7.33556888543675</v>
      </c>
      <c r="AT4">
        <f>IF(ValProdCrop_perHa!AS4=0,0,(ValProdCrop_perHa!AT4-ValProdCrop_perHa!AS4)/ValProdCrop_perHa!AS4*100)</f>
        <v>-5.55266546544205</v>
      </c>
      <c r="AU4">
        <f>IF(ValProdCrop_perHa!AT4=0,0,(ValProdCrop_perHa!AU4-ValProdCrop_perHa!AT4)/ValProdCrop_perHa!AT4*100)</f>
        <v>4.6196010771553</v>
      </c>
      <c r="AV4">
        <f>IF(ValProdCrop_perHa!AU4=0,0,(ValProdCrop_perHa!AV4-ValProdCrop_perHa!AU4)/ValProdCrop_perHa!AU4*100)</f>
        <v>0.914713230902667</v>
      </c>
      <c r="AW4">
        <f>IF(ValProdCrop_perHa!AV4=0,0,(ValProdCrop_perHa!AW4-ValProdCrop_perHa!AV4)/ValProdCrop_perHa!AV4*100)</f>
        <v>-0.886519041476188</v>
      </c>
      <c r="AX4">
        <f>IF(ValProdCrop_perHa!AW4=0,0,(ValProdCrop_perHa!AX4-ValProdCrop_perHa!AW4)/ValProdCrop_perHa!AW4*100)</f>
        <v>0.202810132844583</v>
      </c>
      <c r="AY4">
        <f>IF(ValProdCrop_perHa!AX4=0,0,(ValProdCrop_perHa!AY4-ValProdCrop_perHa!AX4)/ValProdCrop_perHa!AX4*100)</f>
        <v>-0.860203496624456</v>
      </c>
      <c r="AZ4">
        <f>IF(ValProdCrop_perHa!AY4=0,0,(ValProdCrop_perHa!AZ4-ValProdCrop_perHa!AY4)/ValProdCrop_perHa!AY4*100)</f>
        <v>4.95459350477783</v>
      </c>
      <c r="BA4">
        <f>IF(ValProdCrop_perHa!AZ4=0,0,(ValProdCrop_perHa!BA4-ValProdCrop_perHa!AZ4)/ValProdCrop_perHa!AZ4*100)</f>
        <v>-0.776521953562168</v>
      </c>
      <c r="BB4">
        <f>IF(ValProdCrop_perHa!BA4=0,0,(ValProdCrop_perHa!BB4-ValProdCrop_perHa!BA4)/ValProdCrop_perHa!BA4*100)</f>
        <v>-1.2105101667467</v>
      </c>
      <c r="BC4">
        <f>IF(ValProdCrop_perHa!BB4=0,0,(ValProdCrop_perHa!BC4-ValProdCrop_perHa!BB4)/ValProdCrop_perHa!BB4*100)</f>
        <v>-28.6112345828779</v>
      </c>
    </row>
    <row r="5" spans="1:55">
      <c r="A5">
        <f>ValProdCrop_perHa!A5</f>
        <v>1</v>
      </c>
      <c r="B5" t="str">
        <f>ValProdCrop_perHa!B5</f>
        <v>Cameroon</v>
      </c>
      <c r="C5">
        <f>ValProdCrop_perHa!C5</f>
        <v>32</v>
      </c>
      <c r="D5" t="str">
        <f>ValProdCrop_perHa!D5</f>
        <v>Cameroon</v>
      </c>
      <c r="F5" s="16" t="s">
        <v>233</v>
      </c>
      <c r="H5">
        <f>IF(ValProdCrop_perHa!G5=0,0,(ValProdCrop_perHa!H5-ValProdCrop_perHa!G5)/ValProdCrop_perHa!G5*100)</f>
        <v>0.937856723825068</v>
      </c>
      <c r="I5">
        <f>IF(ValProdCrop_perHa!H5=0,0,(ValProdCrop_perHa!I5-ValProdCrop_perHa!H5)/ValProdCrop_perHa!H5*100)</f>
        <v>3.33554875728893</v>
      </c>
      <c r="J5">
        <f>IF(ValProdCrop_perHa!I5=0,0,(ValProdCrop_perHa!J5-ValProdCrop_perHa!I5)/ValProdCrop_perHa!I5*100)</f>
        <v>3.77078099431283</v>
      </c>
      <c r="K5">
        <f>IF(ValProdCrop_perHa!J5=0,0,(ValProdCrop_perHa!K5-ValProdCrop_perHa!J5)/ValProdCrop_perHa!J5*100)</f>
        <v>-5.3275981786642</v>
      </c>
      <c r="L5">
        <f>IF(ValProdCrop_perHa!K5=0,0,(ValProdCrop_perHa!L5-ValProdCrop_perHa!K5)/ValProdCrop_perHa!K5*100)</f>
        <v>1.0221050882801</v>
      </c>
      <c r="M5">
        <f>IF(ValProdCrop_perHa!L5=0,0,(ValProdCrop_perHa!M5-ValProdCrop_perHa!L5)/ValProdCrop_perHa!L5*100)</f>
        <v>5.15417276399319</v>
      </c>
      <c r="N5">
        <f>IF(ValProdCrop_perHa!M5=0,0,(ValProdCrop_perHa!N5-ValProdCrop_perHa!M5)/ValProdCrop_perHa!M5*100)</f>
        <v>3.38700008884528</v>
      </c>
      <c r="O5">
        <f>IF(ValProdCrop_perHa!N5=0,0,(ValProdCrop_perHa!O5-ValProdCrop_perHa!N5)/ValProdCrop_perHa!N5*100)</f>
        <v>-4.04346111828341</v>
      </c>
      <c r="P5">
        <f>IF(ValProdCrop_perHa!O5=0,0,(ValProdCrop_perHa!P5-ValProdCrop_perHa!O5)/ValProdCrop_perHa!O5*100)</f>
        <v>4.90204896943777</v>
      </c>
      <c r="Q5">
        <f>IF(ValProdCrop_perHa!P5=0,0,(ValProdCrop_perHa!Q5-ValProdCrop_perHa!P5)/ValProdCrop_perHa!P5*100)</f>
        <v>-3.86900908747003</v>
      </c>
      <c r="R5">
        <f>IF(ValProdCrop_perHa!Q5=0,0,(ValProdCrop_perHa!R5-ValProdCrop_perHa!Q5)/ValProdCrop_perHa!Q5*100)</f>
        <v>8.08751990171801</v>
      </c>
      <c r="S5">
        <f>IF(ValProdCrop_perHa!R5=0,0,(ValProdCrop_perHa!S5-ValProdCrop_perHa!R5)/ValProdCrop_perHa!R5*100)</f>
        <v>-1.62080627705579</v>
      </c>
      <c r="T5">
        <f>IF(ValProdCrop_perHa!S5=0,0,(ValProdCrop_perHa!T5-ValProdCrop_perHa!S5)/ValProdCrop_perHa!S5*100)</f>
        <v>4.92646483006067</v>
      </c>
      <c r="U5">
        <f>IF(ValProdCrop_perHa!T5=0,0,(ValProdCrop_perHa!U5-ValProdCrop_perHa!T5)/ValProdCrop_perHa!T5*100)</f>
        <v>-5.54223706266446</v>
      </c>
      <c r="V5">
        <f>IF(ValProdCrop_perHa!U5=0,0,(ValProdCrop_perHa!V5-ValProdCrop_perHa!U5)/ValProdCrop_perHa!U5*100)</f>
        <v>-3.19615282558005</v>
      </c>
      <c r="W5">
        <f>IF(ValProdCrop_perHa!V5=0,0,(ValProdCrop_perHa!W5-ValProdCrop_perHa!V5)/ValProdCrop_perHa!V5*100)</f>
        <v>0.452506087539221</v>
      </c>
      <c r="X5">
        <f>IF(ValProdCrop_perHa!W5=0,0,(ValProdCrop_perHa!X5-ValProdCrop_perHa!W5)/ValProdCrop_perHa!W5*100)</f>
        <v>-2.6315499118413</v>
      </c>
      <c r="Y5">
        <f>IF(ValProdCrop_perHa!X5=0,0,(ValProdCrop_perHa!Y5-ValProdCrop_perHa!X5)/ValProdCrop_perHa!X5*100)</f>
        <v>2.63889311013425</v>
      </c>
      <c r="Z5">
        <f>IF(ValProdCrop_perHa!Y5=0,0,(ValProdCrop_perHa!Z5-ValProdCrop_perHa!Y5)/ValProdCrop_perHa!Y5*100)</f>
        <v>1.61310025868812</v>
      </c>
      <c r="AA5">
        <f>IF(ValProdCrop_perHa!Z5=0,0,(ValProdCrop_perHa!AA5-ValProdCrop_perHa!Z5)/ValProdCrop_perHa!Z5*100)</f>
        <v>6.43698814791762</v>
      </c>
      <c r="AB5">
        <f>IF(ValProdCrop_perHa!AA5=0,0,(ValProdCrop_perHa!AB5-ValProdCrop_perHa!AA5)/ValProdCrop_perHa!AA5*100)</f>
        <v>-1.45039713926057</v>
      </c>
      <c r="AC5">
        <f>IF(ValProdCrop_perHa!AB5=0,0,(ValProdCrop_perHa!AC5-ValProdCrop_perHa!AB5)/ValProdCrop_perHa!AB5*100)</f>
        <v>-2.7010262985063</v>
      </c>
      <c r="AD5">
        <f>IF(ValProdCrop_perHa!AC5=0,0,(ValProdCrop_perHa!AD5-ValProdCrop_perHa!AC5)/ValProdCrop_perHa!AC5*100)</f>
        <v>16.567819867331</v>
      </c>
      <c r="AE5">
        <f>IF(ValProdCrop_perHa!AD5=0,0,(ValProdCrop_perHa!AE5-ValProdCrop_perHa!AD5)/ValProdCrop_perHa!AD5*100)</f>
        <v>-1.87199070006265</v>
      </c>
      <c r="AF5">
        <f>IF(ValProdCrop_perHa!AE5=0,0,(ValProdCrop_perHa!AF5-ValProdCrop_perHa!AE5)/ValProdCrop_perHa!AE5*100)</f>
        <v>2.86620419190095</v>
      </c>
      <c r="AG5">
        <f>IF(ValProdCrop_perHa!AF5=0,0,(ValProdCrop_perHa!AG5-ValProdCrop_perHa!AF5)/ValProdCrop_perHa!AF5*100)</f>
        <v>0.880286542316105</v>
      </c>
      <c r="AH5">
        <f>IF(ValProdCrop_perHa!AG5=0,0,(ValProdCrop_perHa!AH5-ValProdCrop_perHa!AG5)/ValProdCrop_perHa!AG5*100)</f>
        <v>-1.36085918058543</v>
      </c>
      <c r="AI5">
        <f>IF(ValProdCrop_perHa!AH5=0,0,(ValProdCrop_perHa!AI5-ValProdCrop_perHa!AH5)/ValProdCrop_perHa!AH5*100)</f>
        <v>3.14935170959451</v>
      </c>
      <c r="AJ5">
        <f>IF(ValProdCrop_perHa!AI5=0,0,(ValProdCrop_perHa!AJ5-ValProdCrop_perHa!AI5)/ValProdCrop_perHa!AI5*100)</f>
        <v>9.63834837895894</v>
      </c>
      <c r="AK5">
        <f>IF(ValProdCrop_perHa!AJ5=0,0,(ValProdCrop_perHa!AK5-ValProdCrop_perHa!AJ5)/ValProdCrop_perHa!AJ5*100)</f>
        <v>-5.405586871947</v>
      </c>
      <c r="AL5">
        <f>IF(ValProdCrop_perHa!AK5=0,0,(ValProdCrop_perHa!AL5-ValProdCrop_perHa!AK5)/ValProdCrop_perHa!AK5*100)</f>
        <v>-4.93804630891093</v>
      </c>
      <c r="AM5">
        <f>IF(ValProdCrop_perHa!AL5=0,0,(ValProdCrop_perHa!AM5-ValProdCrop_perHa!AL5)/ValProdCrop_perHa!AL5*100)</f>
        <v>0.373098716667702</v>
      </c>
      <c r="AN5">
        <f>IF(ValProdCrop_perHa!AM5=0,0,(ValProdCrop_perHa!AN5-ValProdCrop_perHa!AM5)/ValProdCrop_perHa!AM5*100)</f>
        <v>3.84767966808682</v>
      </c>
      <c r="AO5">
        <f>IF(ValProdCrop_perHa!AN5=0,0,(ValProdCrop_perHa!AO5-ValProdCrop_perHa!AN5)/ValProdCrop_perHa!AN5*100)</f>
        <v>2.78391431594501</v>
      </c>
      <c r="AP5">
        <f>IF(ValProdCrop_perHa!AO5=0,0,(ValProdCrop_perHa!AP5-ValProdCrop_perHa!AO5)/ValProdCrop_perHa!AO5*100)</f>
        <v>7.33600149844655</v>
      </c>
      <c r="AQ5">
        <f>IF(ValProdCrop_perHa!AP5=0,0,(ValProdCrop_perHa!AQ5-ValProdCrop_perHa!AP5)/ValProdCrop_perHa!AP5*100)</f>
        <v>-5.89969956419237</v>
      </c>
      <c r="AR5">
        <f>IF(ValProdCrop_perHa!AQ5=0,0,(ValProdCrop_perHa!AR5-ValProdCrop_perHa!AQ5)/ValProdCrop_perHa!AQ5*100)</f>
        <v>2.47736090444086</v>
      </c>
      <c r="AS5">
        <f>IF(ValProdCrop_perHa!AR5=0,0,(ValProdCrop_perHa!AS5-ValProdCrop_perHa!AR5)/ValProdCrop_perHa!AR5*100)</f>
        <v>20.4307927911795</v>
      </c>
      <c r="AT5">
        <f>IF(ValProdCrop_perHa!AS5=0,0,(ValProdCrop_perHa!AT5-ValProdCrop_perHa!AS5)/ValProdCrop_perHa!AS5*100)</f>
        <v>-2.650280700933</v>
      </c>
      <c r="AU5">
        <f>IF(ValProdCrop_perHa!AT5=0,0,(ValProdCrop_perHa!AU5-ValProdCrop_perHa!AT5)/ValProdCrop_perHa!AT5*100)</f>
        <v>-2.22073794592276</v>
      </c>
      <c r="AV5">
        <f>IF(ValProdCrop_perHa!AU5=0,0,(ValProdCrop_perHa!AV5-ValProdCrop_perHa!AU5)/ValProdCrop_perHa!AU5*100)</f>
        <v>-5.38182268656898</v>
      </c>
      <c r="AW5">
        <f>IF(ValProdCrop_perHa!AV5=0,0,(ValProdCrop_perHa!AW5-ValProdCrop_perHa!AV5)/ValProdCrop_perHa!AV5*100)</f>
        <v>-4.80188909271358</v>
      </c>
      <c r="AX5">
        <f>IF(ValProdCrop_perHa!AW5=0,0,(ValProdCrop_perHa!AX5-ValProdCrop_perHa!AW5)/ValProdCrop_perHa!AW5*100)</f>
        <v>-0.246489170980659</v>
      </c>
      <c r="AY5">
        <f>IF(ValProdCrop_perHa!AX5=0,0,(ValProdCrop_perHa!AY5-ValProdCrop_perHa!AX5)/ValProdCrop_perHa!AX5*100)</f>
        <v>8.09739781919215</v>
      </c>
      <c r="AZ5">
        <f>IF(ValProdCrop_perHa!AY5=0,0,(ValProdCrop_perHa!AZ5-ValProdCrop_perHa!AY5)/ValProdCrop_perHa!AY5*100)</f>
        <v>2.42655390591786</v>
      </c>
      <c r="BA5">
        <f>IF(ValProdCrop_perHa!AZ5=0,0,(ValProdCrop_perHa!BA5-ValProdCrop_perHa!AZ5)/ValProdCrop_perHa!AZ5*100)</f>
        <v>2.46598585145099</v>
      </c>
      <c r="BB5">
        <f>IF(ValProdCrop_perHa!BA5=0,0,(ValProdCrop_perHa!BB5-ValProdCrop_perHa!BA5)/ValProdCrop_perHa!BA5*100)</f>
        <v>1.13712109010054</v>
      </c>
      <c r="BC5">
        <f>IF(ValProdCrop_perHa!BB5=0,0,(ValProdCrop_perHa!BC5-ValProdCrop_perHa!BB5)/ValProdCrop_perHa!BB5*100)</f>
        <v>-1.38342006559386</v>
      </c>
    </row>
    <row r="6" spans="1:55">
      <c r="A6">
        <f>ValProdCrop_perHa!A6</f>
        <v>1</v>
      </c>
      <c r="B6" t="str">
        <f>ValProdCrop_perHa!B6</f>
        <v>Cape Verde</v>
      </c>
      <c r="C6">
        <f>ValProdCrop_perHa!C6</f>
        <v>35</v>
      </c>
      <c r="D6" t="str">
        <f>ValProdCrop_perHa!D6</f>
        <v>Cape Verde</v>
      </c>
      <c r="F6" s="16" t="s">
        <v>233</v>
      </c>
      <c r="H6">
        <f>IF(ValProdCrop_perHa!G6=0,0,(ValProdCrop_perHa!H6-ValProdCrop_perHa!G6)/ValProdCrop_perHa!G6*100)</f>
        <v>8.25401803125166</v>
      </c>
      <c r="I6">
        <f>IF(ValProdCrop_perHa!H6=0,0,(ValProdCrop_perHa!I6-ValProdCrop_perHa!H6)/ValProdCrop_perHa!H6*100)</f>
        <v>2.2503970497187</v>
      </c>
      <c r="J6">
        <f>IF(ValProdCrop_perHa!I6=0,0,(ValProdCrop_perHa!J6-ValProdCrop_perHa!I6)/ValProdCrop_perHa!I6*100)</f>
        <v>9.78366607767374</v>
      </c>
      <c r="K6">
        <f>IF(ValProdCrop_perHa!J6=0,0,(ValProdCrop_perHa!K6-ValProdCrop_perHa!J6)/ValProdCrop_perHa!J6*100)</f>
        <v>-16.5338988121952</v>
      </c>
      <c r="L6">
        <f>IF(ValProdCrop_perHa!K6=0,0,(ValProdCrop_perHa!L6-ValProdCrop_perHa!K6)/ValProdCrop_perHa!K6*100)</f>
        <v>-2.72339099891109</v>
      </c>
      <c r="M6">
        <f>IF(ValProdCrop_perHa!L6=0,0,(ValProdCrop_perHa!M6-ValProdCrop_perHa!L6)/ValProdCrop_perHa!L6*100)</f>
        <v>-7.25226465509352</v>
      </c>
      <c r="N6">
        <f>IF(ValProdCrop_perHa!M6=0,0,(ValProdCrop_perHa!N6-ValProdCrop_perHa!M6)/ValProdCrop_perHa!M6*100)</f>
        <v>33.5222977752159</v>
      </c>
      <c r="O6">
        <f>IF(ValProdCrop_perHa!N6=0,0,(ValProdCrop_perHa!O6-ValProdCrop_perHa!N6)/ValProdCrop_perHa!N6*100)</f>
        <v>23.5047575152065</v>
      </c>
      <c r="P6">
        <f>IF(ValProdCrop_perHa!O6=0,0,(ValProdCrop_perHa!P6-ValProdCrop_perHa!O6)/ValProdCrop_perHa!O6*100)</f>
        <v>78.1095531978317</v>
      </c>
      <c r="Q6">
        <f>IF(ValProdCrop_perHa!P6=0,0,(ValProdCrop_perHa!Q6-ValProdCrop_perHa!P6)/ValProdCrop_perHa!P6*100)</f>
        <v>-4.65503234836397</v>
      </c>
      <c r="R6">
        <f>IF(ValProdCrop_perHa!Q6=0,0,(ValProdCrop_perHa!R6-ValProdCrop_perHa!Q6)/ValProdCrop_perHa!Q6*100)</f>
        <v>0.376467682390436</v>
      </c>
      <c r="S6">
        <f>IF(ValProdCrop_perHa!R6=0,0,(ValProdCrop_perHa!S6-ValProdCrop_perHa!R6)/ValProdCrop_perHa!R6*100)</f>
        <v>7.57716843151117</v>
      </c>
      <c r="T6">
        <f>IF(ValProdCrop_perHa!S6=0,0,(ValProdCrop_perHa!T6-ValProdCrop_perHa!S6)/ValProdCrop_perHa!S6*100)</f>
        <v>-30.6682510349191</v>
      </c>
      <c r="U6">
        <f>IF(ValProdCrop_perHa!T6=0,0,(ValProdCrop_perHa!U6-ValProdCrop_perHa!T6)/ValProdCrop_perHa!T6*100)</f>
        <v>-10.4729686438832</v>
      </c>
      <c r="V6">
        <f>IF(ValProdCrop_perHa!U6=0,0,(ValProdCrop_perHa!V6-ValProdCrop_perHa!U6)/ValProdCrop_perHa!U6*100)</f>
        <v>-7.35244576202668</v>
      </c>
      <c r="W6">
        <f>IF(ValProdCrop_perHa!V6=0,0,(ValProdCrop_perHa!W6-ValProdCrop_perHa!V6)/ValProdCrop_perHa!V6*100)</f>
        <v>82.5572996580998</v>
      </c>
      <c r="X6">
        <f>IF(ValProdCrop_perHa!W6=0,0,(ValProdCrop_perHa!X6-ValProdCrop_perHa!W6)/ValProdCrop_perHa!W6*100)</f>
        <v>-11.6593438758634</v>
      </c>
      <c r="Y6">
        <f>IF(ValProdCrop_perHa!X6=0,0,(ValProdCrop_perHa!Y6-ValProdCrop_perHa!X6)/ValProdCrop_perHa!X6*100)</f>
        <v>-45.1258534996831</v>
      </c>
      <c r="Z6">
        <f>IF(ValProdCrop_perHa!Y6=0,0,(ValProdCrop_perHa!Z6-ValProdCrop_perHa!Y6)/ValProdCrop_perHa!Y6*100)</f>
        <v>-3.2924908324923</v>
      </c>
      <c r="AA6">
        <f>IF(ValProdCrop_perHa!Z6=0,0,(ValProdCrop_perHa!AA6-ValProdCrop_perHa!Z6)/ValProdCrop_perHa!Z6*100)</f>
        <v>49.2608587785491</v>
      </c>
      <c r="AB6">
        <f>IF(ValProdCrop_perHa!AA6=0,0,(ValProdCrop_perHa!AB6-ValProdCrop_perHa!AA6)/ValProdCrop_perHa!AA6*100)</f>
        <v>-35.0297106368924</v>
      </c>
      <c r="AC6">
        <f>IF(ValProdCrop_perHa!AB6=0,0,(ValProdCrop_perHa!AC6-ValProdCrop_perHa!AB6)/ValProdCrop_perHa!AB6*100)</f>
        <v>15.6127979044506</v>
      </c>
      <c r="AD6">
        <f>IF(ValProdCrop_perHa!AC6=0,0,(ValProdCrop_perHa!AD6-ValProdCrop_perHa!AC6)/ValProdCrop_perHa!AC6*100)</f>
        <v>-0.994223555888974</v>
      </c>
      <c r="AE6">
        <f>IF(ValProdCrop_perHa!AD6=0,0,(ValProdCrop_perHa!AE6-ValProdCrop_perHa!AD6)/ValProdCrop_perHa!AD6*100)</f>
        <v>37.1599298141151</v>
      </c>
      <c r="AF6">
        <f>IF(ValProdCrop_perHa!AE6=0,0,(ValProdCrop_perHa!AF6-ValProdCrop_perHa!AE6)/ValProdCrop_perHa!AE6*100)</f>
        <v>-43.385687088032</v>
      </c>
      <c r="AG6">
        <f>IF(ValProdCrop_perHa!AF6=0,0,(ValProdCrop_perHa!AG6-ValProdCrop_perHa!AF6)/ValProdCrop_perHa!AF6*100)</f>
        <v>-15.06450572759</v>
      </c>
      <c r="AH6">
        <f>IF(ValProdCrop_perHa!AG6=0,0,(ValProdCrop_perHa!AH6-ValProdCrop_perHa!AG6)/ValProdCrop_perHa!AG6*100)</f>
        <v>3.09117259835849</v>
      </c>
      <c r="AI6">
        <f>IF(ValProdCrop_perHa!AH6=0,0,(ValProdCrop_perHa!AI6-ValProdCrop_perHa!AH6)/ValProdCrop_perHa!AH6*100)</f>
        <v>-8.03942276753278</v>
      </c>
      <c r="AJ6">
        <f>IF(ValProdCrop_perHa!AI6=0,0,(ValProdCrop_perHa!AJ6-ValProdCrop_perHa!AI6)/ValProdCrop_perHa!AI6*100)</f>
        <v>-7.37799409919026</v>
      </c>
      <c r="AK6">
        <f>IF(ValProdCrop_perHa!AJ6=0,0,(ValProdCrop_perHa!AK6-ValProdCrop_perHa!AJ6)/ValProdCrop_perHa!AJ6*100)</f>
        <v>-13.7475703526764</v>
      </c>
      <c r="AL6">
        <f>IF(ValProdCrop_perHa!AK6=0,0,(ValProdCrop_perHa!AL6-ValProdCrop_perHa!AK6)/ValProdCrop_perHa!AK6*100)</f>
        <v>-1.8019078322097</v>
      </c>
      <c r="AM6">
        <f>IF(ValProdCrop_perHa!AL6=0,0,(ValProdCrop_perHa!AM6-ValProdCrop_perHa!AL6)/ValProdCrop_perHa!AL6*100)</f>
        <v>4.05594274828902</v>
      </c>
      <c r="AN6">
        <f>IF(ValProdCrop_perHa!AM6=0,0,(ValProdCrop_perHa!AN6-ValProdCrop_perHa!AM6)/ValProdCrop_perHa!AM6*100)</f>
        <v>-10.6517735161412</v>
      </c>
      <c r="AO6">
        <f>IF(ValProdCrop_perHa!AN6=0,0,(ValProdCrop_perHa!AO6-ValProdCrop_perHa!AN6)/ValProdCrop_perHa!AN6*100)</f>
        <v>7.94540638471797</v>
      </c>
      <c r="AP6">
        <f>IF(ValProdCrop_perHa!AO6=0,0,(ValProdCrop_perHa!AP6-ValProdCrop_perHa!AO6)/ValProdCrop_perHa!AO6*100)</f>
        <v>12.0252681560753</v>
      </c>
      <c r="AQ6">
        <f>IF(ValProdCrop_perHa!AP6=0,0,(ValProdCrop_perHa!AQ6-ValProdCrop_perHa!AP6)/ValProdCrop_perHa!AP6*100)</f>
        <v>-3.66864924852738</v>
      </c>
      <c r="AR6">
        <f>IF(ValProdCrop_perHa!AQ6=0,0,(ValProdCrop_perHa!AR6-ValProdCrop_perHa!AQ6)/ValProdCrop_perHa!AQ6*100)</f>
        <v>14.0179392340187</v>
      </c>
      <c r="AS6">
        <f>IF(ValProdCrop_perHa!AR6=0,0,(ValProdCrop_perHa!AS6-ValProdCrop_perHa!AR6)/ValProdCrop_perHa!AR6*100)</f>
        <v>46.1913926068344</v>
      </c>
      <c r="AT6">
        <f>IF(ValProdCrop_perHa!AS6=0,0,(ValProdCrop_perHa!AT6-ValProdCrop_perHa!AS6)/ValProdCrop_perHa!AS6*100)</f>
        <v>-9.24850555045</v>
      </c>
      <c r="AU6">
        <f>IF(ValProdCrop_perHa!AT6=0,0,(ValProdCrop_perHa!AU6-ValProdCrop_perHa!AT6)/ValProdCrop_perHa!AT6*100)</f>
        <v>-7.58187505492241</v>
      </c>
      <c r="AV6">
        <f>IF(ValProdCrop_perHa!AU6=0,0,(ValProdCrop_perHa!AV6-ValProdCrop_perHa!AU6)/ValProdCrop_perHa!AU6*100)</f>
        <v>-13.8005123473582</v>
      </c>
      <c r="AW6">
        <f>IF(ValProdCrop_perHa!AV6=0,0,(ValProdCrop_perHa!AW6-ValProdCrop_perHa!AV6)/ValProdCrop_perHa!AV6*100)</f>
        <v>6.41772239912294</v>
      </c>
      <c r="AX6">
        <f>IF(ValProdCrop_perHa!AW6=0,0,(ValProdCrop_perHa!AX6-ValProdCrop_perHa!AW6)/ValProdCrop_perHa!AW6*100)</f>
        <v>18.8146397263198</v>
      </c>
      <c r="AY6">
        <f>IF(ValProdCrop_perHa!AX6=0,0,(ValProdCrop_perHa!AY6-ValProdCrop_perHa!AX6)/ValProdCrop_perHa!AX6*100)</f>
        <v>7.90956750196466</v>
      </c>
      <c r="AZ6">
        <f>IF(ValProdCrop_perHa!AY6=0,0,(ValProdCrop_perHa!AZ6-ValProdCrop_perHa!AY6)/ValProdCrop_perHa!AY6*100)</f>
        <v>-11.6760444314639</v>
      </c>
      <c r="BA6">
        <f>IF(ValProdCrop_perHa!AZ6=0,0,(ValProdCrop_perHa!BA6-ValProdCrop_perHa!AZ6)/ValProdCrop_perHa!AZ6*100)</f>
        <v>10.461081003791</v>
      </c>
      <c r="BB6">
        <f>IF(ValProdCrop_perHa!BA6=0,0,(ValProdCrop_perHa!BB6-ValProdCrop_perHa!BA6)/ValProdCrop_perHa!BA6*100)</f>
        <v>6.80177048388528</v>
      </c>
      <c r="BC6">
        <f>IF(ValProdCrop_perHa!BB6=0,0,(ValProdCrop_perHa!BC6-ValProdCrop_perHa!BB6)/ValProdCrop_perHa!BB6*100)</f>
        <v>13.0471955391068</v>
      </c>
    </row>
    <row r="7" spans="1:55">
      <c r="A7">
        <f>ValProdCrop_perHa!A7</f>
        <v>1</v>
      </c>
      <c r="B7" t="str">
        <f>ValProdCrop_perHa!B7</f>
        <v>Central African Republic</v>
      </c>
      <c r="C7">
        <f>ValProdCrop_perHa!C7</f>
        <v>37</v>
      </c>
      <c r="D7" t="str">
        <f>ValProdCrop_perHa!D7</f>
        <v>Central African Republic</v>
      </c>
      <c r="F7" s="16" t="s">
        <v>233</v>
      </c>
      <c r="H7">
        <f>IF(ValProdCrop_perHa!G7=0,0,(ValProdCrop_perHa!H7-ValProdCrop_perHa!G7)/ValProdCrop_perHa!G7*100)</f>
        <v>2.31734433554612</v>
      </c>
      <c r="I7">
        <f>IF(ValProdCrop_perHa!H7=0,0,(ValProdCrop_perHa!I7-ValProdCrop_perHa!H7)/ValProdCrop_perHa!H7*100)</f>
        <v>4.4098355150966</v>
      </c>
      <c r="J7">
        <f>IF(ValProdCrop_perHa!I7=0,0,(ValProdCrop_perHa!J7-ValProdCrop_perHa!I7)/ValProdCrop_perHa!I7*100)</f>
        <v>2.37496147408456</v>
      </c>
      <c r="K7">
        <f>IF(ValProdCrop_perHa!J7=0,0,(ValProdCrop_perHa!K7-ValProdCrop_perHa!J7)/ValProdCrop_perHa!J7*100)</f>
        <v>11.8338756814122</v>
      </c>
      <c r="L7">
        <f>IF(ValProdCrop_perHa!K7=0,0,(ValProdCrop_perHa!L7-ValProdCrop_perHa!K7)/ValProdCrop_perHa!K7*100)</f>
        <v>-7.63002150986676</v>
      </c>
      <c r="M7">
        <f>IF(ValProdCrop_perHa!L7=0,0,(ValProdCrop_perHa!M7-ValProdCrop_perHa!L7)/ValProdCrop_perHa!L7*100)</f>
        <v>0.161271972414923</v>
      </c>
      <c r="N7">
        <f>IF(ValProdCrop_perHa!M7=0,0,(ValProdCrop_perHa!N7-ValProdCrop_perHa!M7)/ValProdCrop_perHa!M7*100)</f>
        <v>1.94634601308124</v>
      </c>
      <c r="O7">
        <f>IF(ValProdCrop_perHa!N7=0,0,(ValProdCrop_perHa!O7-ValProdCrop_perHa!N7)/ValProdCrop_perHa!N7*100)</f>
        <v>1.75263115965892</v>
      </c>
      <c r="P7">
        <f>IF(ValProdCrop_perHa!O7=0,0,(ValProdCrop_perHa!P7-ValProdCrop_perHa!O7)/ValProdCrop_perHa!O7*100)</f>
        <v>-2.8066075102636</v>
      </c>
      <c r="Q7">
        <f>IF(ValProdCrop_perHa!P7=0,0,(ValProdCrop_perHa!Q7-ValProdCrop_perHa!P7)/ValProdCrop_perHa!P7*100)</f>
        <v>-3.80876596746476</v>
      </c>
      <c r="R7">
        <f>IF(ValProdCrop_perHa!Q7=0,0,(ValProdCrop_perHa!R7-ValProdCrop_perHa!Q7)/ValProdCrop_perHa!Q7*100)</f>
        <v>2.29203775916618</v>
      </c>
      <c r="S7">
        <f>IF(ValProdCrop_perHa!R7=0,0,(ValProdCrop_perHa!S7-ValProdCrop_perHa!R7)/ValProdCrop_perHa!R7*100)</f>
        <v>-0.863638003914321</v>
      </c>
      <c r="T7">
        <f>IF(ValProdCrop_perHa!S7=0,0,(ValProdCrop_perHa!T7-ValProdCrop_perHa!S7)/ValProdCrop_perHa!S7*100)</f>
        <v>-1.5615972987972</v>
      </c>
      <c r="U7">
        <f>IF(ValProdCrop_perHa!T7=0,0,(ValProdCrop_perHa!U7-ValProdCrop_perHa!T7)/ValProdCrop_perHa!T7*100)</f>
        <v>6.32149696437835</v>
      </c>
      <c r="V7">
        <f>IF(ValProdCrop_perHa!U7=0,0,(ValProdCrop_perHa!V7-ValProdCrop_perHa!U7)/ValProdCrop_perHa!U7*100)</f>
        <v>1.48731360384951</v>
      </c>
      <c r="W7">
        <f>IF(ValProdCrop_perHa!V7=0,0,(ValProdCrop_perHa!W7-ValProdCrop_perHa!V7)/ValProdCrop_perHa!V7*100)</f>
        <v>-0.690414325852335</v>
      </c>
      <c r="X7">
        <f>IF(ValProdCrop_perHa!W7=0,0,(ValProdCrop_perHa!X7-ValProdCrop_perHa!W7)/ValProdCrop_perHa!W7*100)</f>
        <v>2.67886049197582</v>
      </c>
      <c r="Y7">
        <f>IF(ValProdCrop_perHa!X7=0,0,(ValProdCrop_perHa!Y7-ValProdCrop_perHa!X7)/ValProdCrop_perHa!X7*100)</f>
        <v>0.77797781451773</v>
      </c>
      <c r="Z7">
        <f>IF(ValProdCrop_perHa!Y7=0,0,(ValProdCrop_perHa!Z7-ValProdCrop_perHa!Y7)/ValProdCrop_perHa!Y7*100)</f>
        <v>-0.0564566168794931</v>
      </c>
      <c r="AA7">
        <f>IF(ValProdCrop_perHa!Z7=0,0,(ValProdCrop_perHa!AA7-ValProdCrop_perHa!Z7)/ValProdCrop_perHa!Z7*100)</f>
        <v>3.20139558384188</v>
      </c>
      <c r="AB7">
        <f>IF(ValProdCrop_perHa!AA7=0,0,(ValProdCrop_perHa!AB7-ValProdCrop_perHa!AA7)/ValProdCrop_perHa!AA7*100)</f>
        <v>5.76117057815874</v>
      </c>
      <c r="AC7">
        <f>IF(ValProdCrop_perHa!AB7=0,0,(ValProdCrop_perHa!AC7-ValProdCrop_perHa!AB7)/ValProdCrop_perHa!AB7*100)</f>
        <v>9.91309227199556</v>
      </c>
      <c r="AD7">
        <f>IF(ValProdCrop_perHa!AC7=0,0,(ValProdCrop_perHa!AD7-ValProdCrop_perHa!AC7)/ValProdCrop_perHa!AC7*100)</f>
        <v>8.48677627442543</v>
      </c>
      <c r="AE7">
        <f>IF(ValProdCrop_perHa!AD7=0,0,(ValProdCrop_perHa!AE7-ValProdCrop_perHa!AD7)/ValProdCrop_perHa!AD7*100)</f>
        <v>6.20503386364494</v>
      </c>
      <c r="AF7">
        <f>IF(ValProdCrop_perHa!AE7=0,0,(ValProdCrop_perHa!AF7-ValProdCrop_perHa!AE7)/ValProdCrop_perHa!AE7*100)</f>
        <v>-4.80614947238331</v>
      </c>
      <c r="AG7">
        <f>IF(ValProdCrop_perHa!AF7=0,0,(ValProdCrop_perHa!AG7-ValProdCrop_perHa!AF7)/ValProdCrop_perHa!AF7*100)</f>
        <v>-1.4303177234291</v>
      </c>
      <c r="AH7">
        <f>IF(ValProdCrop_perHa!AG7=0,0,(ValProdCrop_perHa!AH7-ValProdCrop_perHa!AG7)/ValProdCrop_perHa!AG7*100)</f>
        <v>4.86541474054413</v>
      </c>
      <c r="AI7">
        <f>IF(ValProdCrop_perHa!AH7=0,0,(ValProdCrop_perHa!AI7-ValProdCrop_perHa!AH7)/ValProdCrop_perHa!AH7*100)</f>
        <v>7.25648946849362</v>
      </c>
      <c r="AJ7">
        <f>IF(ValProdCrop_perHa!AI7=0,0,(ValProdCrop_perHa!AJ7-ValProdCrop_perHa!AI7)/ValProdCrop_perHa!AI7*100)</f>
        <v>-5.99549103329921</v>
      </c>
      <c r="AK7">
        <f>IF(ValProdCrop_perHa!AJ7=0,0,(ValProdCrop_perHa!AK7-ValProdCrop_perHa!AJ7)/ValProdCrop_perHa!AJ7*100)</f>
        <v>5.51520815707732</v>
      </c>
      <c r="AL7">
        <f>IF(ValProdCrop_perHa!AK7=0,0,(ValProdCrop_perHa!AL7-ValProdCrop_perHa!AK7)/ValProdCrop_perHa!AK7*100)</f>
        <v>2.91389726418762</v>
      </c>
      <c r="AM7">
        <f>IF(ValProdCrop_perHa!AL7=0,0,(ValProdCrop_perHa!AM7-ValProdCrop_perHa!AL7)/ValProdCrop_perHa!AL7*100)</f>
        <v>-0.0323552863629179</v>
      </c>
      <c r="AN7">
        <f>IF(ValProdCrop_perHa!AM7=0,0,(ValProdCrop_perHa!AN7-ValProdCrop_perHa!AM7)/ValProdCrop_perHa!AM7*100)</f>
        <v>-2.67358660266197</v>
      </c>
      <c r="AO7">
        <f>IF(ValProdCrop_perHa!AN7=0,0,(ValProdCrop_perHa!AO7-ValProdCrop_perHa!AN7)/ValProdCrop_perHa!AN7*100)</f>
        <v>2.41449030518754</v>
      </c>
      <c r="AP7">
        <f>IF(ValProdCrop_perHa!AO7=0,0,(ValProdCrop_perHa!AP7-ValProdCrop_perHa!AO7)/ValProdCrop_perHa!AO7*100)</f>
        <v>-0.0333936841162081</v>
      </c>
      <c r="AQ7">
        <f>IF(ValProdCrop_perHa!AP7=0,0,(ValProdCrop_perHa!AQ7-ValProdCrop_perHa!AP7)/ValProdCrop_perHa!AP7*100)</f>
        <v>2.1842021671796</v>
      </c>
      <c r="AR7">
        <f>IF(ValProdCrop_perHa!AQ7=0,0,(ValProdCrop_perHa!AR7-ValProdCrop_perHa!AQ7)/ValProdCrop_perHa!AQ7*100)</f>
        <v>-2.80838617734201</v>
      </c>
      <c r="AS7">
        <f>IF(ValProdCrop_perHa!AR7=0,0,(ValProdCrop_perHa!AS7-ValProdCrop_perHa!AR7)/ValProdCrop_perHa!AR7*100)</f>
        <v>-5.45307912578931</v>
      </c>
      <c r="AT7">
        <f>IF(ValProdCrop_perHa!AS7=0,0,(ValProdCrop_perHa!AT7-ValProdCrop_perHa!AS7)/ValProdCrop_perHa!AS7*100)</f>
        <v>4.57851563251386</v>
      </c>
      <c r="AU7">
        <f>IF(ValProdCrop_perHa!AT7=0,0,(ValProdCrop_perHa!AU7-ValProdCrop_perHa!AT7)/ValProdCrop_perHa!AT7*100)</f>
        <v>-1.44315865624843</v>
      </c>
      <c r="AV7">
        <f>IF(ValProdCrop_perHa!AU7=0,0,(ValProdCrop_perHa!AV7-ValProdCrop_perHa!AU7)/ValProdCrop_perHa!AU7*100)</f>
        <v>-0.87114870067747</v>
      </c>
      <c r="AW7">
        <f>IF(ValProdCrop_perHa!AV7=0,0,(ValProdCrop_perHa!AW7-ValProdCrop_perHa!AV7)/ValProdCrop_perHa!AV7*100)</f>
        <v>-4.1469737477363</v>
      </c>
      <c r="AX7">
        <f>IF(ValProdCrop_perHa!AW7=0,0,(ValProdCrop_perHa!AX7-ValProdCrop_perHa!AW7)/ValProdCrop_perHa!AW7*100)</f>
        <v>-1.02760048642272</v>
      </c>
      <c r="AY7">
        <f>IF(ValProdCrop_perHa!AX7=0,0,(ValProdCrop_perHa!AY7-ValProdCrop_perHa!AX7)/ValProdCrop_perHa!AX7*100)</f>
        <v>-1.65266653170964</v>
      </c>
      <c r="AZ7">
        <f>IF(ValProdCrop_perHa!AY7=0,0,(ValProdCrop_perHa!AZ7-ValProdCrop_perHa!AY7)/ValProdCrop_perHa!AY7*100)</f>
        <v>-1.93348953122616</v>
      </c>
      <c r="BA7">
        <f>IF(ValProdCrop_perHa!AZ7=0,0,(ValProdCrop_perHa!BA7-ValProdCrop_perHa!AZ7)/ValProdCrop_perHa!AZ7*100)</f>
        <v>1.01300246572122</v>
      </c>
      <c r="BB7">
        <f>IF(ValProdCrop_perHa!BA7=0,0,(ValProdCrop_perHa!BB7-ValProdCrop_perHa!BA7)/ValProdCrop_perHa!BA7*100)</f>
        <v>1.19103853563966</v>
      </c>
      <c r="BC7">
        <f>IF(ValProdCrop_perHa!BB7=0,0,(ValProdCrop_perHa!BC7-ValProdCrop_perHa!BB7)/ValProdCrop_perHa!BB7*100)</f>
        <v>-3.39160473705142</v>
      </c>
    </row>
    <row r="8" spans="1:55">
      <c r="A8">
        <f>ValProdCrop_perHa!A8</f>
        <v>1</v>
      </c>
      <c r="B8" t="str">
        <f>ValProdCrop_perHa!B8</f>
        <v>Chad</v>
      </c>
      <c r="C8">
        <f>ValProdCrop_perHa!C8</f>
        <v>39</v>
      </c>
      <c r="D8" t="str">
        <f>ValProdCrop_perHa!D8</f>
        <v>Chad</v>
      </c>
      <c r="F8" s="16" t="s">
        <v>233</v>
      </c>
      <c r="H8">
        <f>IF(ValProdCrop_perHa!G8=0,0,(ValProdCrop_perHa!H8-ValProdCrop_perHa!G8)/ValProdCrop_perHa!G8*100)</f>
        <v>10.6318013804286</v>
      </c>
      <c r="I8">
        <f>IF(ValProdCrop_perHa!H8=0,0,(ValProdCrop_perHa!I8-ValProdCrop_perHa!H8)/ValProdCrop_perHa!H8*100)</f>
        <v>16.6292882421857</v>
      </c>
      <c r="J8">
        <f>IF(ValProdCrop_perHa!I8=0,0,(ValProdCrop_perHa!J8-ValProdCrop_perHa!I8)/ValProdCrop_perHa!I8*100)</f>
        <v>-4.07129838722383</v>
      </c>
      <c r="K8">
        <f>IF(ValProdCrop_perHa!J8=0,0,(ValProdCrop_perHa!K8-ValProdCrop_perHa!J8)/ValProdCrop_perHa!J8*100)</f>
        <v>-5.61655963985116</v>
      </c>
      <c r="L8">
        <f>IF(ValProdCrop_perHa!K8=0,0,(ValProdCrop_perHa!L8-ValProdCrop_perHa!K8)/ValProdCrop_perHa!K8*100)</f>
        <v>16.1320359393278</v>
      </c>
      <c r="M8">
        <f>IF(ValProdCrop_perHa!L8=0,0,(ValProdCrop_perHa!M8-ValProdCrop_perHa!L8)/ValProdCrop_perHa!L8*100)</f>
        <v>-4.56920461463137</v>
      </c>
      <c r="N8">
        <f>IF(ValProdCrop_perHa!M8=0,0,(ValProdCrop_perHa!N8-ValProdCrop_perHa!M8)/ValProdCrop_perHa!M8*100)</f>
        <v>10.3850467097796</v>
      </c>
      <c r="O8">
        <f>IF(ValProdCrop_perHa!N8=0,0,(ValProdCrop_perHa!O8-ValProdCrop_perHa!N8)/ValProdCrop_perHa!N8*100)</f>
        <v>0.13240035010203</v>
      </c>
      <c r="P8">
        <f>IF(ValProdCrop_perHa!O8=0,0,(ValProdCrop_perHa!P8-ValProdCrop_perHa!O8)/ValProdCrop_perHa!O8*100)</f>
        <v>-5.57312518614167</v>
      </c>
      <c r="Q8">
        <f>IF(ValProdCrop_perHa!P8=0,0,(ValProdCrop_perHa!Q8-ValProdCrop_perHa!P8)/ValProdCrop_perHa!P8*100)</f>
        <v>-4.06941682345393</v>
      </c>
      <c r="R8">
        <f>IF(ValProdCrop_perHa!Q8=0,0,(ValProdCrop_perHa!R8-ValProdCrop_perHa!Q8)/ValProdCrop_perHa!Q8*100)</f>
        <v>-6.57621155794979</v>
      </c>
      <c r="S8">
        <f>IF(ValProdCrop_perHa!R8=0,0,(ValProdCrop_perHa!S8-ValProdCrop_perHa!R8)/ValProdCrop_perHa!R8*100)</f>
        <v>6.90938950239183</v>
      </c>
      <c r="T8">
        <f>IF(ValProdCrop_perHa!S8=0,0,(ValProdCrop_perHa!T8-ValProdCrop_perHa!S8)/ValProdCrop_perHa!S8*100)</f>
        <v>13.2613201673601</v>
      </c>
      <c r="U8">
        <f>IF(ValProdCrop_perHa!T8=0,0,(ValProdCrop_perHa!U8-ValProdCrop_perHa!T8)/ValProdCrop_perHa!T8*100)</f>
        <v>-3.73469513068356</v>
      </c>
      <c r="V8">
        <f>IF(ValProdCrop_perHa!U8=0,0,(ValProdCrop_perHa!V8-ValProdCrop_perHa!U8)/ValProdCrop_perHa!U8*100)</f>
        <v>-9.46052421422303</v>
      </c>
      <c r="W8">
        <f>IF(ValProdCrop_perHa!V8=0,0,(ValProdCrop_perHa!W8-ValProdCrop_perHa!V8)/ValProdCrop_perHa!V8*100)</f>
        <v>-1.20005972725961</v>
      </c>
      <c r="X8">
        <f>IF(ValProdCrop_perHa!W8=0,0,(ValProdCrop_perHa!X8-ValProdCrop_perHa!W8)/ValProdCrop_perHa!W8*100)</f>
        <v>1.1614637641428</v>
      </c>
      <c r="Y8">
        <f>IF(ValProdCrop_perHa!X8=0,0,(ValProdCrop_perHa!Y8-ValProdCrop_perHa!X8)/ValProdCrop_perHa!X8*100)</f>
        <v>1.56755502832648</v>
      </c>
      <c r="Z8">
        <f>IF(ValProdCrop_perHa!Y8=0,0,(ValProdCrop_perHa!Z8-ValProdCrop_perHa!Y8)/ValProdCrop_perHa!Y8*100)</f>
        <v>6.59033251744696</v>
      </c>
      <c r="AA8">
        <f>IF(ValProdCrop_perHa!Z8=0,0,(ValProdCrop_perHa!AA8-ValProdCrop_perHa!Z8)/ValProdCrop_perHa!Z8*100)</f>
        <v>33.0416604837</v>
      </c>
      <c r="AB8">
        <f>IF(ValProdCrop_perHa!AA8=0,0,(ValProdCrop_perHa!AB8-ValProdCrop_perHa!AA8)/ValProdCrop_perHa!AA8*100)</f>
        <v>10.5530320210826</v>
      </c>
      <c r="AC8">
        <f>IF(ValProdCrop_perHa!AB8=0,0,(ValProdCrop_perHa!AC8-ValProdCrop_perHa!AB8)/ValProdCrop_perHa!AB8*100)</f>
        <v>-10.9714045868367</v>
      </c>
      <c r="AD8">
        <f>IF(ValProdCrop_perHa!AC8=0,0,(ValProdCrop_perHa!AD8-ValProdCrop_perHa!AC8)/ValProdCrop_perHa!AC8*100)</f>
        <v>-3.68421313157164</v>
      </c>
      <c r="AE8">
        <f>IF(ValProdCrop_perHa!AD8=0,0,(ValProdCrop_perHa!AE8-ValProdCrop_perHa!AD8)/ValProdCrop_perHa!AD8*100)</f>
        <v>-7.16691953237596</v>
      </c>
      <c r="AF8">
        <f>IF(ValProdCrop_perHa!AE8=0,0,(ValProdCrop_perHa!AF8-ValProdCrop_perHa!AE8)/ValProdCrop_perHa!AE8*100)</f>
        <v>-4.27564586477573</v>
      </c>
      <c r="AG8">
        <f>IF(ValProdCrop_perHa!AF8=0,0,(ValProdCrop_perHa!AG8-ValProdCrop_perHa!AF8)/ValProdCrop_perHa!AF8*100)</f>
        <v>6.58075003538483</v>
      </c>
      <c r="AH8">
        <f>IF(ValProdCrop_perHa!AG8=0,0,(ValProdCrop_perHa!AH8-ValProdCrop_perHa!AG8)/ValProdCrop_perHa!AG8*100)</f>
        <v>10.3473138541439</v>
      </c>
      <c r="AI8">
        <f>IF(ValProdCrop_perHa!AH8=0,0,(ValProdCrop_perHa!AI8-ValProdCrop_perHa!AH8)/ValProdCrop_perHa!AH8*100)</f>
        <v>-1.62173232338827</v>
      </c>
      <c r="AJ8">
        <f>IF(ValProdCrop_perHa!AI8=0,0,(ValProdCrop_perHa!AJ8-ValProdCrop_perHa!AI8)/ValProdCrop_perHa!AI8*100)</f>
        <v>-4.82373166582781</v>
      </c>
      <c r="AK8">
        <f>IF(ValProdCrop_perHa!AJ8=0,0,(ValProdCrop_perHa!AK8-ValProdCrop_perHa!AJ8)/ValProdCrop_perHa!AJ8*100)</f>
        <v>3.01976455483577</v>
      </c>
      <c r="AL8">
        <f>IF(ValProdCrop_perHa!AK8=0,0,(ValProdCrop_perHa!AL8-ValProdCrop_perHa!AK8)/ValProdCrop_perHa!AK8*100)</f>
        <v>-5.71196984473879</v>
      </c>
      <c r="AM8">
        <f>IF(ValProdCrop_perHa!AL8=0,0,(ValProdCrop_perHa!AM8-ValProdCrop_perHa!AL8)/ValProdCrop_perHa!AL8*100)</f>
        <v>-12.4261122882768</v>
      </c>
      <c r="AN8">
        <f>IF(ValProdCrop_perHa!AM8=0,0,(ValProdCrop_perHa!AN8-ValProdCrop_perHa!AM8)/ValProdCrop_perHa!AM8*100)</f>
        <v>11.4776093461426</v>
      </c>
      <c r="AO8">
        <f>IF(ValProdCrop_perHa!AN8=0,0,(ValProdCrop_perHa!AO8-ValProdCrop_perHa!AN8)/ValProdCrop_perHa!AN8*100)</f>
        <v>-2.93999761489315</v>
      </c>
      <c r="AP8">
        <f>IF(ValProdCrop_perHa!AO8=0,0,(ValProdCrop_perHa!AP8-ValProdCrop_perHa!AO8)/ValProdCrop_perHa!AO8*100)</f>
        <v>9.67470196602489</v>
      </c>
      <c r="AQ8">
        <f>IF(ValProdCrop_perHa!AP8=0,0,(ValProdCrop_perHa!AQ8-ValProdCrop_perHa!AP8)/ValProdCrop_perHa!AP8*100)</f>
        <v>-5.70567067920345</v>
      </c>
      <c r="AR8">
        <f>IF(ValProdCrop_perHa!AQ8=0,0,(ValProdCrop_perHa!AR8-ValProdCrop_perHa!AQ8)/ValProdCrop_perHa!AQ8*100)</f>
        <v>2.94741761793621</v>
      </c>
      <c r="AS8">
        <f>IF(ValProdCrop_perHa!AR8=0,0,(ValProdCrop_perHa!AS8-ValProdCrop_perHa!AR8)/ValProdCrop_perHa!AR8*100)</f>
        <v>-4.46119620313781</v>
      </c>
      <c r="AT8">
        <f>IF(ValProdCrop_perHa!AS8=0,0,(ValProdCrop_perHa!AT8-ValProdCrop_perHa!AS8)/ValProdCrop_perHa!AS8*100)</f>
        <v>-9.76723576420621</v>
      </c>
      <c r="AU8">
        <f>IF(ValProdCrop_perHa!AT8=0,0,(ValProdCrop_perHa!AU8-ValProdCrop_perHa!AT8)/ValProdCrop_perHa!AT8*100)</f>
        <v>8.79347132363626</v>
      </c>
      <c r="AV8">
        <f>IF(ValProdCrop_perHa!AU8=0,0,(ValProdCrop_perHa!AV8-ValProdCrop_perHa!AU8)/ValProdCrop_perHa!AU8*100)</f>
        <v>7.98583741900357</v>
      </c>
      <c r="AW8">
        <f>IF(ValProdCrop_perHa!AV8=0,0,(ValProdCrop_perHa!AW8-ValProdCrop_perHa!AV8)/ValProdCrop_perHa!AV8*100)</f>
        <v>-2.35325519994618</v>
      </c>
      <c r="AX8">
        <f>IF(ValProdCrop_perHa!AW8=0,0,(ValProdCrop_perHa!AX8-ValProdCrop_perHa!AW8)/ValProdCrop_perHa!AW8*100)</f>
        <v>4.14498583969794</v>
      </c>
      <c r="AY8">
        <f>IF(ValProdCrop_perHa!AX8=0,0,(ValProdCrop_perHa!AY8-ValProdCrop_perHa!AX8)/ValProdCrop_perHa!AX8*100)</f>
        <v>-5.62511417380104</v>
      </c>
      <c r="AZ8">
        <f>IF(ValProdCrop_perHa!AY8=0,0,(ValProdCrop_perHa!AZ8-ValProdCrop_perHa!AY8)/ValProdCrop_perHa!AY8*100)</f>
        <v>-4.12536569849154</v>
      </c>
      <c r="BA8">
        <f>IF(ValProdCrop_perHa!AZ8=0,0,(ValProdCrop_perHa!BA8-ValProdCrop_perHa!AZ8)/ValProdCrop_perHa!AZ8*100)</f>
        <v>-4.8999774618006</v>
      </c>
      <c r="BB8">
        <f>IF(ValProdCrop_perHa!BA8=0,0,(ValProdCrop_perHa!BB8-ValProdCrop_perHa!BA8)/ValProdCrop_perHa!BA8*100)</f>
        <v>6.6605788444773</v>
      </c>
      <c r="BC8">
        <f>IF(ValProdCrop_perHa!BB8=0,0,(ValProdCrop_perHa!BC8-ValProdCrop_perHa!BB8)/ValProdCrop_perHa!BB8*100)</f>
        <v>6.76203326168698</v>
      </c>
    </row>
    <row r="9" spans="1:55">
      <c r="A9">
        <f>ValProdCrop_perHa!A9</f>
        <v>2</v>
      </c>
      <c r="B9" t="str">
        <f>ValProdCrop_perHa!B9</f>
        <v>Comoros</v>
      </c>
      <c r="C9">
        <f>ValProdCrop_perHa!C9</f>
        <v>45</v>
      </c>
      <c r="D9" t="str">
        <f>ValProdCrop_perHa!D9</f>
        <v>Comoros</v>
      </c>
      <c r="F9" s="16" t="s">
        <v>233</v>
      </c>
      <c r="H9">
        <f>IF(ValProdCrop_perHa!G9=0,0,(ValProdCrop_perHa!H9-ValProdCrop_perHa!G9)/ValProdCrop_perHa!G9*100)</f>
        <v>-2.0023284574052</v>
      </c>
      <c r="I9">
        <f>IF(ValProdCrop_perHa!H9=0,0,(ValProdCrop_perHa!I9-ValProdCrop_perHa!H9)/ValProdCrop_perHa!H9*100)</f>
        <v>7.77166334727743</v>
      </c>
      <c r="J9">
        <f>IF(ValProdCrop_perHa!I9=0,0,(ValProdCrop_perHa!J9-ValProdCrop_perHa!I9)/ValProdCrop_perHa!I9*100)</f>
        <v>-0.380742424164671</v>
      </c>
      <c r="K9">
        <f>IF(ValProdCrop_perHa!J9=0,0,(ValProdCrop_perHa!K9-ValProdCrop_perHa!J9)/ValProdCrop_perHa!J9*100)</f>
        <v>-4.03670794710407</v>
      </c>
      <c r="L9">
        <f>IF(ValProdCrop_perHa!K9=0,0,(ValProdCrop_perHa!L9-ValProdCrop_perHa!K9)/ValProdCrop_perHa!K9*100)</f>
        <v>-2.32771909567375</v>
      </c>
      <c r="M9">
        <f>IF(ValProdCrop_perHa!L9=0,0,(ValProdCrop_perHa!M9-ValProdCrop_perHa!L9)/ValProdCrop_perHa!L9*100)</f>
        <v>3.63900216432159</v>
      </c>
      <c r="N9">
        <f>IF(ValProdCrop_perHa!M9=0,0,(ValProdCrop_perHa!N9-ValProdCrop_perHa!M9)/ValProdCrop_perHa!M9*100)</f>
        <v>5.21031795304606</v>
      </c>
      <c r="O9">
        <f>IF(ValProdCrop_perHa!N9=0,0,(ValProdCrop_perHa!O9-ValProdCrop_perHa!N9)/ValProdCrop_perHa!N9*100)</f>
        <v>4.19620430161488</v>
      </c>
      <c r="P9">
        <f>IF(ValProdCrop_perHa!O9=0,0,(ValProdCrop_perHa!P9-ValProdCrop_perHa!O9)/ValProdCrop_perHa!O9*100)</f>
        <v>-4.13168386702236</v>
      </c>
      <c r="Q9">
        <f>IF(ValProdCrop_perHa!P9=0,0,(ValProdCrop_perHa!Q9-ValProdCrop_perHa!P9)/ValProdCrop_perHa!P9*100)</f>
        <v>2.50883110720101</v>
      </c>
      <c r="R9">
        <f>IF(ValProdCrop_perHa!Q9=0,0,(ValProdCrop_perHa!R9-ValProdCrop_perHa!Q9)/ValProdCrop_perHa!Q9*100)</f>
        <v>-1.26615709672703</v>
      </c>
      <c r="S9">
        <f>IF(ValProdCrop_perHa!R9=0,0,(ValProdCrop_perHa!S9-ValProdCrop_perHa!R9)/ValProdCrop_perHa!R9*100)</f>
        <v>-2.45427917309785</v>
      </c>
      <c r="T9">
        <f>IF(ValProdCrop_perHa!S9=0,0,(ValProdCrop_perHa!T9-ValProdCrop_perHa!S9)/ValProdCrop_perHa!S9*100)</f>
        <v>4.69475365360098</v>
      </c>
      <c r="U9">
        <f>IF(ValProdCrop_perHa!T9=0,0,(ValProdCrop_perHa!U9-ValProdCrop_perHa!T9)/ValProdCrop_perHa!T9*100)</f>
        <v>0.503510702752138</v>
      </c>
      <c r="V9">
        <f>IF(ValProdCrop_perHa!U9=0,0,(ValProdCrop_perHa!V9-ValProdCrop_perHa!U9)/ValProdCrop_perHa!U9*100)</f>
        <v>0.862255178947531</v>
      </c>
      <c r="W9">
        <f>IF(ValProdCrop_perHa!V9=0,0,(ValProdCrop_perHa!W9-ValProdCrop_perHa!V9)/ValProdCrop_perHa!V9*100)</f>
        <v>2.51727417043073</v>
      </c>
      <c r="X9">
        <f>IF(ValProdCrop_perHa!W9=0,0,(ValProdCrop_perHa!X9-ValProdCrop_perHa!W9)/ValProdCrop_perHa!W9*100)</f>
        <v>-5.964544754445</v>
      </c>
      <c r="Y9">
        <f>IF(ValProdCrop_perHa!X9=0,0,(ValProdCrop_perHa!Y9-ValProdCrop_perHa!X9)/ValProdCrop_perHa!X9*100)</f>
        <v>-3.05718466084094</v>
      </c>
      <c r="Z9">
        <f>IF(ValProdCrop_perHa!Y9=0,0,(ValProdCrop_perHa!Z9-ValProdCrop_perHa!Y9)/ValProdCrop_perHa!Y9*100)</f>
        <v>1.29288637493676</v>
      </c>
      <c r="AA9">
        <f>IF(ValProdCrop_perHa!Z9=0,0,(ValProdCrop_perHa!AA9-ValProdCrop_perHa!Z9)/ValProdCrop_perHa!Z9*100)</f>
        <v>-8.2745009207945</v>
      </c>
      <c r="AB9">
        <f>IF(ValProdCrop_perHa!AA9=0,0,(ValProdCrop_perHa!AB9-ValProdCrop_perHa!AA9)/ValProdCrop_perHa!AA9*100)</f>
        <v>4.14487533218698</v>
      </c>
      <c r="AC9">
        <f>IF(ValProdCrop_perHa!AB9=0,0,(ValProdCrop_perHa!AC9-ValProdCrop_perHa!AB9)/ValProdCrop_perHa!AB9*100)</f>
        <v>3.00300431865756</v>
      </c>
      <c r="AD9">
        <f>IF(ValProdCrop_perHa!AC9=0,0,(ValProdCrop_perHa!AD9-ValProdCrop_perHa!AC9)/ValProdCrop_perHa!AC9*100)</f>
        <v>-5.53905067368961</v>
      </c>
      <c r="AE9">
        <f>IF(ValProdCrop_perHa!AD9=0,0,(ValProdCrop_perHa!AE9-ValProdCrop_perHa!AD9)/ValProdCrop_perHa!AD9*100)</f>
        <v>-10.5049844901171</v>
      </c>
      <c r="AF9">
        <f>IF(ValProdCrop_perHa!AE9=0,0,(ValProdCrop_perHa!AF9-ValProdCrop_perHa!AE9)/ValProdCrop_perHa!AE9*100)</f>
        <v>2.45265565806493</v>
      </c>
      <c r="AG9">
        <f>IF(ValProdCrop_perHa!AF9=0,0,(ValProdCrop_perHa!AG9-ValProdCrop_perHa!AF9)/ValProdCrop_perHa!AF9*100)</f>
        <v>1.4047204918148</v>
      </c>
      <c r="AH9">
        <f>IF(ValProdCrop_perHa!AG9=0,0,(ValProdCrop_perHa!AH9-ValProdCrop_perHa!AG9)/ValProdCrop_perHa!AG9*100)</f>
        <v>1.72663993273614</v>
      </c>
      <c r="AI9">
        <f>IF(ValProdCrop_perHa!AH9=0,0,(ValProdCrop_perHa!AI9-ValProdCrop_perHa!AH9)/ValProdCrop_perHa!AH9*100)</f>
        <v>-1.77248963469733</v>
      </c>
      <c r="AJ9">
        <f>IF(ValProdCrop_perHa!AI9=0,0,(ValProdCrop_perHa!AJ9-ValProdCrop_perHa!AI9)/ValProdCrop_perHa!AI9*100)</f>
        <v>5.00305537150782</v>
      </c>
      <c r="AK9">
        <f>IF(ValProdCrop_perHa!AJ9=0,0,(ValProdCrop_perHa!AK9-ValProdCrop_perHa!AJ9)/ValProdCrop_perHa!AJ9*100)</f>
        <v>0.980148198515333</v>
      </c>
      <c r="AL9">
        <f>IF(ValProdCrop_perHa!AK9=0,0,(ValProdCrop_perHa!AL9-ValProdCrop_perHa!AK9)/ValProdCrop_perHa!AK9*100)</f>
        <v>1.74824825732612</v>
      </c>
      <c r="AM9">
        <f>IF(ValProdCrop_perHa!AL9=0,0,(ValProdCrop_perHa!AM9-ValProdCrop_perHa!AL9)/ValProdCrop_perHa!AL9*100)</f>
        <v>2.32777363723103</v>
      </c>
      <c r="AN9">
        <f>IF(ValProdCrop_perHa!AM9=0,0,(ValProdCrop_perHa!AN9-ValProdCrop_perHa!AM9)/ValProdCrop_perHa!AM9*100)</f>
        <v>-5.68288166772529</v>
      </c>
      <c r="AO9">
        <f>IF(ValProdCrop_perHa!AN9=0,0,(ValProdCrop_perHa!AO9-ValProdCrop_perHa!AN9)/ValProdCrop_perHa!AN9*100)</f>
        <v>-1.98623023700094</v>
      </c>
      <c r="AP9">
        <f>IF(ValProdCrop_perHa!AO9=0,0,(ValProdCrop_perHa!AP9-ValProdCrop_perHa!AO9)/ValProdCrop_perHa!AO9*100)</f>
        <v>-3.74689382674975</v>
      </c>
      <c r="AQ9">
        <f>IF(ValProdCrop_perHa!AP9=0,0,(ValProdCrop_perHa!AQ9-ValProdCrop_perHa!AP9)/ValProdCrop_perHa!AP9*100)</f>
        <v>-4.34217507695229</v>
      </c>
      <c r="AR9">
        <f>IF(ValProdCrop_perHa!AQ9=0,0,(ValProdCrop_perHa!AR9-ValProdCrop_perHa!AQ9)/ValProdCrop_perHa!AQ9*100)</f>
        <v>-0.613469189913067</v>
      </c>
      <c r="AS9">
        <f>IF(ValProdCrop_perHa!AR9=0,0,(ValProdCrop_perHa!AS9-ValProdCrop_perHa!AR9)/ValProdCrop_perHa!AR9*100)</f>
        <v>0.873212237521408</v>
      </c>
      <c r="AT9">
        <f>IF(ValProdCrop_perHa!AS9=0,0,(ValProdCrop_perHa!AT9-ValProdCrop_perHa!AS9)/ValProdCrop_perHa!AS9*100)</f>
        <v>-2.70747779665547</v>
      </c>
      <c r="AU9">
        <f>IF(ValProdCrop_perHa!AT9=0,0,(ValProdCrop_perHa!AU9-ValProdCrop_perHa!AT9)/ValProdCrop_perHa!AT9*100)</f>
        <v>-3.1141035508703</v>
      </c>
      <c r="AV9">
        <f>IF(ValProdCrop_perHa!AU9=0,0,(ValProdCrop_perHa!AV9-ValProdCrop_perHa!AU9)/ValProdCrop_perHa!AU9*100)</f>
        <v>0.154861006793226</v>
      </c>
      <c r="AW9">
        <f>IF(ValProdCrop_perHa!AV9=0,0,(ValProdCrop_perHa!AW9-ValProdCrop_perHa!AV9)/ValProdCrop_perHa!AV9*100)</f>
        <v>6.93976543375099</v>
      </c>
      <c r="AX9">
        <f>IF(ValProdCrop_perHa!AW9=0,0,(ValProdCrop_perHa!AX9-ValProdCrop_perHa!AW9)/ValProdCrop_perHa!AW9*100)</f>
        <v>8.94576472462374</v>
      </c>
      <c r="AY9">
        <f>IF(ValProdCrop_perHa!AX9=0,0,(ValProdCrop_perHa!AY9-ValProdCrop_perHa!AX9)/ValProdCrop_perHa!AX9*100)</f>
        <v>-5.07044959199743</v>
      </c>
      <c r="AZ9">
        <f>IF(ValProdCrop_perHa!AY9=0,0,(ValProdCrop_perHa!AZ9-ValProdCrop_perHa!AY9)/ValProdCrop_perHa!AY9*100)</f>
        <v>-0.76091441430462</v>
      </c>
      <c r="BA9">
        <f>IF(ValProdCrop_perHa!AZ9=0,0,(ValProdCrop_perHa!BA9-ValProdCrop_perHa!AZ9)/ValProdCrop_perHa!AZ9*100)</f>
        <v>0.163474004593923</v>
      </c>
      <c r="BB9">
        <f>IF(ValProdCrop_perHa!BA9=0,0,(ValProdCrop_perHa!BB9-ValProdCrop_perHa!BA9)/ValProdCrop_perHa!BA9*100)</f>
        <v>-12.0825239358124</v>
      </c>
      <c r="BC9">
        <f>IF(ValProdCrop_perHa!BB9=0,0,(ValProdCrop_perHa!BC9-ValProdCrop_perHa!BB9)/ValProdCrop_perHa!BB9*100)</f>
        <v>-6.78655066430819</v>
      </c>
    </row>
    <row r="10" spans="1:55">
      <c r="A10">
        <f>ValProdCrop_perHa!A10</f>
        <v>1</v>
      </c>
      <c r="B10" t="str">
        <f>ValProdCrop_perHa!B10</f>
        <v>Congo</v>
      </c>
      <c r="C10">
        <f>ValProdCrop_perHa!C10</f>
        <v>46</v>
      </c>
      <c r="D10" t="str">
        <f>ValProdCrop_perHa!D10</f>
        <v>Congo</v>
      </c>
      <c r="F10" s="16" t="s">
        <v>233</v>
      </c>
      <c r="H10">
        <f>IF(ValProdCrop_perHa!G10=0,0,(ValProdCrop_perHa!H10-ValProdCrop_perHa!G10)/ValProdCrop_perHa!G10*100)</f>
        <v>-0.472839518603568</v>
      </c>
      <c r="I10">
        <f>IF(ValProdCrop_perHa!H10=0,0,(ValProdCrop_perHa!I10-ValProdCrop_perHa!H10)/ValProdCrop_perHa!H10*100)</f>
        <v>4.26218039701504</v>
      </c>
      <c r="J10">
        <f>IF(ValProdCrop_perHa!I10=0,0,(ValProdCrop_perHa!J10-ValProdCrop_perHa!I10)/ValProdCrop_perHa!I10*100)</f>
        <v>3.16322953862704</v>
      </c>
      <c r="K10">
        <f>IF(ValProdCrop_perHa!J10=0,0,(ValProdCrop_perHa!K10-ValProdCrop_perHa!J10)/ValProdCrop_perHa!J10*100)</f>
        <v>4.84873687272317</v>
      </c>
      <c r="L10">
        <f>IF(ValProdCrop_perHa!K10=0,0,(ValProdCrop_perHa!L10-ValProdCrop_perHa!K10)/ValProdCrop_perHa!K10*100)</f>
        <v>4.32481419699984</v>
      </c>
      <c r="M10">
        <f>IF(ValProdCrop_perHa!L10=0,0,(ValProdCrop_perHa!M10-ValProdCrop_perHa!L10)/ValProdCrop_perHa!L10*100)</f>
        <v>4.85427562783501</v>
      </c>
      <c r="N10">
        <f>IF(ValProdCrop_perHa!M10=0,0,(ValProdCrop_perHa!N10-ValProdCrop_perHa!M10)/ValProdCrop_perHa!M10*100)</f>
        <v>-3.30315400083405</v>
      </c>
      <c r="O10">
        <f>IF(ValProdCrop_perHa!N10=0,0,(ValProdCrop_perHa!O10-ValProdCrop_perHa!N10)/ValProdCrop_perHa!N10*100)</f>
        <v>-2.43610240096436</v>
      </c>
      <c r="P10">
        <f>IF(ValProdCrop_perHa!O10=0,0,(ValProdCrop_perHa!P10-ValProdCrop_perHa!O10)/ValProdCrop_perHa!O10*100)</f>
        <v>-0.652245519825928</v>
      </c>
      <c r="Q10">
        <f>IF(ValProdCrop_perHa!P10=0,0,(ValProdCrop_perHa!Q10-ValProdCrop_perHa!P10)/ValProdCrop_perHa!P10*100)</f>
        <v>-2.59035944321015</v>
      </c>
      <c r="R10">
        <f>IF(ValProdCrop_perHa!Q10=0,0,(ValProdCrop_perHa!R10-ValProdCrop_perHa!Q10)/ValProdCrop_perHa!Q10*100)</f>
        <v>-3.56236370302877</v>
      </c>
      <c r="S10">
        <f>IF(ValProdCrop_perHa!R10=0,0,(ValProdCrop_perHa!S10-ValProdCrop_perHa!R10)/ValProdCrop_perHa!R10*100)</f>
        <v>0.7094022133991</v>
      </c>
      <c r="T10">
        <f>IF(ValProdCrop_perHa!S10=0,0,(ValProdCrop_perHa!T10-ValProdCrop_perHa!S10)/ValProdCrop_perHa!S10*100)</f>
        <v>-6.5206031547329</v>
      </c>
      <c r="U10">
        <f>IF(ValProdCrop_perHa!T10=0,0,(ValProdCrop_perHa!U10-ValProdCrop_perHa!T10)/ValProdCrop_perHa!T10*100)</f>
        <v>5.24007827516922</v>
      </c>
      <c r="V10">
        <f>IF(ValProdCrop_perHa!U10=0,0,(ValProdCrop_perHa!V10-ValProdCrop_perHa!U10)/ValProdCrop_perHa!U10*100)</f>
        <v>9.28105532072996</v>
      </c>
      <c r="W10">
        <f>IF(ValProdCrop_perHa!V10=0,0,(ValProdCrop_perHa!W10-ValProdCrop_perHa!V10)/ValProdCrop_perHa!V10*100)</f>
        <v>-6.98983997955339</v>
      </c>
      <c r="X10">
        <f>IF(ValProdCrop_perHa!W10=0,0,(ValProdCrop_perHa!X10-ValProdCrop_perHa!W10)/ValProdCrop_perHa!W10*100)</f>
        <v>1.04977509687193</v>
      </c>
      <c r="Y10">
        <f>IF(ValProdCrop_perHa!X10=0,0,(ValProdCrop_perHa!Y10-ValProdCrop_perHa!X10)/ValProdCrop_perHa!X10*100)</f>
        <v>7.66243957042935</v>
      </c>
      <c r="Z10">
        <f>IF(ValProdCrop_perHa!Y10=0,0,(ValProdCrop_perHa!Z10-ValProdCrop_perHa!Y10)/ValProdCrop_perHa!Y10*100)</f>
        <v>12.6005747107395</v>
      </c>
      <c r="AA10">
        <f>IF(ValProdCrop_perHa!Z10=0,0,(ValProdCrop_perHa!AA10-ValProdCrop_perHa!Z10)/ValProdCrop_perHa!Z10*100)</f>
        <v>1.2119466506049</v>
      </c>
      <c r="AB10">
        <f>IF(ValProdCrop_perHa!AA10=0,0,(ValProdCrop_perHa!AB10-ValProdCrop_perHa!AA10)/ValProdCrop_perHa!AA10*100)</f>
        <v>2.95921323482591</v>
      </c>
      <c r="AC10">
        <f>IF(ValProdCrop_perHa!AB10=0,0,(ValProdCrop_perHa!AC10-ValProdCrop_perHa!AB10)/ValProdCrop_perHa!AB10*100)</f>
        <v>-3.26912998981039</v>
      </c>
      <c r="AD10">
        <f>IF(ValProdCrop_perHa!AC10=0,0,(ValProdCrop_perHa!AD10-ValProdCrop_perHa!AC10)/ValProdCrop_perHa!AC10*100)</f>
        <v>-2.40621553394516</v>
      </c>
      <c r="AE10">
        <f>IF(ValProdCrop_perHa!AD10=0,0,(ValProdCrop_perHa!AE10-ValProdCrop_perHa!AD10)/ValProdCrop_perHa!AD10*100)</f>
        <v>0.491087008343931</v>
      </c>
      <c r="AF10">
        <f>IF(ValProdCrop_perHa!AE10=0,0,(ValProdCrop_perHa!AF10-ValProdCrop_perHa!AE10)/ValProdCrop_perHa!AE10*100)</f>
        <v>-2.70565274730279</v>
      </c>
      <c r="AG10">
        <f>IF(ValProdCrop_perHa!AF10=0,0,(ValProdCrop_perHa!AG10-ValProdCrop_perHa!AF10)/ValProdCrop_perHa!AF10*100)</f>
        <v>-0.0441013812888312</v>
      </c>
      <c r="AH10">
        <f>IF(ValProdCrop_perHa!AG10=0,0,(ValProdCrop_perHa!AH10-ValProdCrop_perHa!AG10)/ValProdCrop_perHa!AG10*100)</f>
        <v>0.033427641878185</v>
      </c>
      <c r="AI10">
        <f>IF(ValProdCrop_perHa!AH10=0,0,(ValProdCrop_perHa!AI10-ValProdCrop_perHa!AH10)/ValProdCrop_perHa!AH10*100)</f>
        <v>-3.14662257131297</v>
      </c>
      <c r="AJ10">
        <f>IF(ValProdCrop_perHa!AI10=0,0,(ValProdCrop_perHa!AJ10-ValProdCrop_perHa!AI10)/ValProdCrop_perHa!AI10*100)</f>
        <v>7.5480507571728</v>
      </c>
      <c r="AK10">
        <f>IF(ValProdCrop_perHa!AJ10=0,0,(ValProdCrop_perHa!AK10-ValProdCrop_perHa!AJ10)/ValProdCrop_perHa!AJ10*100)</f>
        <v>5.69465279174919</v>
      </c>
      <c r="AL10">
        <f>IF(ValProdCrop_perHa!AK10=0,0,(ValProdCrop_perHa!AL10-ValProdCrop_perHa!AK10)/ValProdCrop_perHa!AK10*100)</f>
        <v>0.79774918202446</v>
      </c>
      <c r="AM10">
        <f>IF(ValProdCrop_perHa!AL10=0,0,(ValProdCrop_perHa!AM10-ValProdCrop_perHa!AL10)/ValProdCrop_perHa!AL10*100)</f>
        <v>-5.92381332986949</v>
      </c>
      <c r="AN10">
        <f>IF(ValProdCrop_perHa!AM10=0,0,(ValProdCrop_perHa!AN10-ValProdCrop_perHa!AM10)/ValProdCrop_perHa!AM10*100)</f>
        <v>8.42170397933324</v>
      </c>
      <c r="AO10">
        <f>IF(ValProdCrop_perHa!AN10=0,0,(ValProdCrop_perHa!AO10-ValProdCrop_perHa!AN10)/ValProdCrop_perHa!AN10*100)</f>
        <v>19.0573528133542</v>
      </c>
      <c r="AP10">
        <f>IF(ValProdCrop_perHa!AO10=0,0,(ValProdCrop_perHa!AP10-ValProdCrop_perHa!AO10)/ValProdCrop_perHa!AO10*100)</f>
        <v>1.2737520984672</v>
      </c>
      <c r="AQ10">
        <f>IF(ValProdCrop_perHa!AP10=0,0,(ValProdCrop_perHa!AQ10-ValProdCrop_perHa!AP10)/ValProdCrop_perHa!AP10*100)</f>
        <v>0.544014657182334</v>
      </c>
      <c r="AR10">
        <f>IF(ValProdCrop_perHa!AQ10=0,0,(ValProdCrop_perHa!AR10-ValProdCrop_perHa!AQ10)/ValProdCrop_perHa!AQ10*100)</f>
        <v>-0.140449587016666</v>
      </c>
      <c r="AS10">
        <f>IF(ValProdCrop_perHa!AR10=0,0,(ValProdCrop_perHa!AS10-ValProdCrop_perHa!AR10)/ValProdCrop_perHa!AR10*100)</f>
        <v>-5.06572028459302</v>
      </c>
      <c r="AT10">
        <f>IF(ValProdCrop_perHa!AS10=0,0,(ValProdCrop_perHa!AT10-ValProdCrop_perHa!AS10)/ValProdCrop_perHa!AS10*100)</f>
        <v>-0.00217481216399346</v>
      </c>
      <c r="AU10">
        <f>IF(ValProdCrop_perHa!AT10=0,0,(ValProdCrop_perHa!AU10-ValProdCrop_perHa!AT10)/ValProdCrop_perHa!AT10*100)</f>
        <v>-3.54169730035808</v>
      </c>
      <c r="AV10">
        <f>IF(ValProdCrop_perHa!AU10=0,0,(ValProdCrop_perHa!AV10-ValProdCrop_perHa!AU10)/ValProdCrop_perHa!AU10*100)</f>
        <v>-0.196224089149191</v>
      </c>
      <c r="AW10">
        <f>IF(ValProdCrop_perHa!AV10=0,0,(ValProdCrop_perHa!AW10-ValProdCrop_perHa!AV10)/ValProdCrop_perHa!AV10*100)</f>
        <v>-0.0597209058013625</v>
      </c>
      <c r="AX10">
        <f>IF(ValProdCrop_perHa!AW10=0,0,(ValProdCrop_perHa!AX10-ValProdCrop_perHa!AW10)/ValProdCrop_perHa!AW10*100)</f>
        <v>-0.423739961368954</v>
      </c>
      <c r="AY10">
        <f>IF(ValProdCrop_perHa!AX10=0,0,(ValProdCrop_perHa!AY10-ValProdCrop_perHa!AX10)/ValProdCrop_perHa!AX10*100)</f>
        <v>0.739059298205532</v>
      </c>
      <c r="AZ10">
        <f>IF(ValProdCrop_perHa!AY10=0,0,(ValProdCrop_perHa!AZ10-ValProdCrop_perHa!AY10)/ValProdCrop_perHa!AY10*100)</f>
        <v>2.55594396907135</v>
      </c>
      <c r="BA10">
        <f>IF(ValProdCrop_perHa!AZ10=0,0,(ValProdCrop_perHa!BA10-ValProdCrop_perHa!AZ10)/ValProdCrop_perHa!AZ10*100)</f>
        <v>-3.35597052676385</v>
      </c>
      <c r="BB10">
        <f>IF(ValProdCrop_perHa!BA10=0,0,(ValProdCrop_perHa!BB10-ValProdCrop_perHa!BA10)/ValProdCrop_perHa!BA10*100)</f>
        <v>-1.51674605548239</v>
      </c>
      <c r="BC10">
        <f>IF(ValProdCrop_perHa!BB10=0,0,(ValProdCrop_perHa!BC10-ValProdCrop_perHa!BB10)/ValProdCrop_perHa!BB10*100)</f>
        <v>-4.83139953671457</v>
      </c>
    </row>
    <row r="11" spans="1:55">
      <c r="A11">
        <f>ValProdCrop_perHa!A11</f>
        <v>1</v>
      </c>
      <c r="B11" t="str">
        <f>ValProdCrop_perHa!B11</f>
        <v>Benin</v>
      </c>
      <c r="C11">
        <f>ValProdCrop_perHa!C11</f>
        <v>53</v>
      </c>
      <c r="D11" t="str">
        <f>ValProdCrop_perHa!D11</f>
        <v>Benin</v>
      </c>
      <c r="F11" s="16" t="s">
        <v>233</v>
      </c>
      <c r="H11">
        <f>IF(ValProdCrop_perHa!G11=0,0,(ValProdCrop_perHa!H11-ValProdCrop_perHa!G11)/ValProdCrop_perHa!G11*100)</f>
        <v>-11.8347004476282</v>
      </c>
      <c r="I11">
        <f>IF(ValProdCrop_perHa!H11=0,0,(ValProdCrop_perHa!I11-ValProdCrop_perHa!H11)/ValProdCrop_perHa!H11*100)</f>
        <v>2.96769053722263</v>
      </c>
      <c r="J11">
        <f>IF(ValProdCrop_perHa!I11=0,0,(ValProdCrop_perHa!J11-ValProdCrop_perHa!I11)/ValProdCrop_perHa!I11*100)</f>
        <v>10.465868720673</v>
      </c>
      <c r="K11">
        <f>IF(ValProdCrop_perHa!J11=0,0,(ValProdCrop_perHa!K11-ValProdCrop_perHa!J11)/ValProdCrop_perHa!J11*100)</f>
        <v>1.81670988418272</v>
      </c>
      <c r="L11">
        <f>IF(ValProdCrop_perHa!K11=0,0,(ValProdCrop_perHa!L11-ValProdCrop_perHa!K11)/ValProdCrop_perHa!K11*100)</f>
        <v>0.259362020879427</v>
      </c>
      <c r="M11">
        <f>IF(ValProdCrop_perHa!L11=0,0,(ValProdCrop_perHa!M11-ValProdCrop_perHa!L11)/ValProdCrop_perHa!L11*100)</f>
        <v>2.48204852853414</v>
      </c>
      <c r="N11">
        <f>IF(ValProdCrop_perHa!M11=0,0,(ValProdCrop_perHa!N11-ValProdCrop_perHa!M11)/ValProdCrop_perHa!M11*100)</f>
        <v>9.30928883350602</v>
      </c>
      <c r="O11">
        <f>IF(ValProdCrop_perHa!N11=0,0,(ValProdCrop_perHa!O11-ValProdCrop_perHa!N11)/ValProdCrop_perHa!N11*100)</f>
        <v>-3.8447976864893</v>
      </c>
      <c r="P11">
        <f>IF(ValProdCrop_perHa!O11=0,0,(ValProdCrop_perHa!P11-ValProdCrop_perHa!O11)/ValProdCrop_perHa!O11*100)</f>
        <v>0.552735191451246</v>
      </c>
      <c r="Q11">
        <f>IF(ValProdCrop_perHa!P11=0,0,(ValProdCrop_perHa!Q11-ValProdCrop_perHa!P11)/ValProdCrop_perHa!P11*100)</f>
        <v>10.4259565645773</v>
      </c>
      <c r="R11">
        <f>IF(ValProdCrop_perHa!Q11=0,0,(ValProdCrop_perHa!R11-ValProdCrop_perHa!Q11)/ValProdCrop_perHa!Q11*100)</f>
        <v>-2.65022394228237</v>
      </c>
      <c r="S11">
        <f>IF(ValProdCrop_perHa!R11=0,0,(ValProdCrop_perHa!S11-ValProdCrop_perHa!R11)/ValProdCrop_perHa!R11*100)</f>
        <v>3.16297625513358</v>
      </c>
      <c r="T11">
        <f>IF(ValProdCrop_perHa!S11=0,0,(ValProdCrop_perHa!T11-ValProdCrop_perHa!S11)/ValProdCrop_perHa!S11*100)</f>
        <v>-3.57256165442144</v>
      </c>
      <c r="U11">
        <f>IF(ValProdCrop_perHa!T11=0,0,(ValProdCrop_perHa!U11-ValProdCrop_perHa!T11)/ValProdCrop_perHa!T11*100)</f>
        <v>13.1601926344177</v>
      </c>
      <c r="V11">
        <f>IF(ValProdCrop_perHa!U11=0,0,(ValProdCrop_perHa!V11-ValProdCrop_perHa!U11)/ValProdCrop_perHa!U11*100)</f>
        <v>13.3046756833192</v>
      </c>
      <c r="W11">
        <f>IF(ValProdCrop_perHa!V11=0,0,(ValProdCrop_perHa!W11-ValProdCrop_perHa!V11)/ValProdCrop_perHa!V11*100)</f>
        <v>-8.28318617355086</v>
      </c>
      <c r="X11">
        <f>IF(ValProdCrop_perHa!W11=0,0,(ValProdCrop_perHa!X11-ValProdCrop_perHa!W11)/ValProdCrop_perHa!W11*100)</f>
        <v>-11.7002922762782</v>
      </c>
      <c r="Y11">
        <f>IF(ValProdCrop_perHa!X11=0,0,(ValProdCrop_perHa!Y11-ValProdCrop_perHa!X11)/ValProdCrop_perHa!X11*100)</f>
        <v>7.32493230764812</v>
      </c>
      <c r="Z11">
        <f>IF(ValProdCrop_perHa!Y11=0,0,(ValProdCrop_perHa!Z11-ValProdCrop_perHa!Y11)/ValProdCrop_perHa!Y11*100)</f>
        <v>5.15052369615721</v>
      </c>
      <c r="AA11">
        <f>IF(ValProdCrop_perHa!Z11=0,0,(ValProdCrop_perHa!AA11-ValProdCrop_perHa!Z11)/ValProdCrop_perHa!Z11*100)</f>
        <v>-11.0777899918706</v>
      </c>
      <c r="AB11">
        <f>IF(ValProdCrop_perHa!AA11=0,0,(ValProdCrop_perHa!AB11-ValProdCrop_perHa!AA11)/ValProdCrop_perHa!AA11*100)</f>
        <v>2.42886297875311</v>
      </c>
      <c r="AC11">
        <f>IF(ValProdCrop_perHa!AB11=0,0,(ValProdCrop_perHa!AC11-ValProdCrop_perHa!AB11)/ValProdCrop_perHa!AB11*100)</f>
        <v>-4.06328408776059</v>
      </c>
      <c r="AD11">
        <f>IF(ValProdCrop_perHa!AC11=0,0,(ValProdCrop_perHa!AD11-ValProdCrop_perHa!AC11)/ValProdCrop_perHa!AC11*100)</f>
        <v>21.8375930604891</v>
      </c>
      <c r="AE11">
        <f>IF(ValProdCrop_perHa!AD11=0,0,(ValProdCrop_perHa!AE11-ValProdCrop_perHa!AD11)/ValProdCrop_perHa!AD11*100)</f>
        <v>-7.63241297494715</v>
      </c>
      <c r="AF11">
        <f>IF(ValProdCrop_perHa!AE11=0,0,(ValProdCrop_perHa!AF11-ValProdCrop_perHa!AE11)/ValProdCrop_perHa!AE11*100)</f>
        <v>11.0186630499268</v>
      </c>
      <c r="AG11">
        <f>IF(ValProdCrop_perHa!AF11=0,0,(ValProdCrop_perHa!AG11-ValProdCrop_perHa!AF11)/ValProdCrop_perHa!AF11*100)</f>
        <v>-6.74067853971108</v>
      </c>
      <c r="AH11">
        <f>IF(ValProdCrop_perHa!AG11=0,0,(ValProdCrop_perHa!AH11-ValProdCrop_perHa!AG11)/ValProdCrop_perHa!AG11*100)</f>
        <v>4.79635095886655</v>
      </c>
      <c r="AI11">
        <f>IF(ValProdCrop_perHa!AH11=0,0,(ValProdCrop_perHa!AI11-ValProdCrop_perHa!AH11)/ValProdCrop_perHa!AH11*100)</f>
        <v>5.79973101803533</v>
      </c>
      <c r="AJ11">
        <f>IF(ValProdCrop_perHa!AI11=0,0,(ValProdCrop_perHa!AJ11-ValProdCrop_perHa!AI11)/ValProdCrop_perHa!AI11*100)</f>
        <v>3.82124700042995</v>
      </c>
      <c r="AK11">
        <f>IF(ValProdCrop_perHa!AJ11=0,0,(ValProdCrop_perHa!AK11-ValProdCrop_perHa!AJ11)/ValProdCrop_perHa!AJ11*100)</f>
        <v>3.24227738439245</v>
      </c>
      <c r="AL11">
        <f>IF(ValProdCrop_perHa!AK11=0,0,(ValProdCrop_perHa!AL11-ValProdCrop_perHa!AK11)/ValProdCrop_perHa!AK11*100)</f>
        <v>0.596797683837729</v>
      </c>
      <c r="AM11">
        <f>IF(ValProdCrop_perHa!AL11=0,0,(ValProdCrop_perHa!AM11-ValProdCrop_perHa!AL11)/ValProdCrop_perHa!AL11*100)</f>
        <v>7.90425082565977</v>
      </c>
      <c r="AN11">
        <f>IF(ValProdCrop_perHa!AM11=0,0,(ValProdCrop_perHa!AN11-ValProdCrop_perHa!AM11)/ValProdCrop_perHa!AM11*100)</f>
        <v>-2.84113591815418</v>
      </c>
      <c r="AO11">
        <f>IF(ValProdCrop_perHa!AN11=0,0,(ValProdCrop_perHa!AO11-ValProdCrop_perHa!AN11)/ValProdCrop_perHa!AN11*100)</f>
        <v>0.749958946958616</v>
      </c>
      <c r="AP11">
        <f>IF(ValProdCrop_perHa!AO11=0,0,(ValProdCrop_perHa!AP11-ValProdCrop_perHa!AO11)/ValProdCrop_perHa!AO11*100)</f>
        <v>0.962269175478629</v>
      </c>
      <c r="AQ11">
        <f>IF(ValProdCrop_perHa!AP11=0,0,(ValProdCrop_perHa!AQ11-ValProdCrop_perHa!AP11)/ValProdCrop_perHa!AP11*100)</f>
        <v>-2.01223979697097</v>
      </c>
      <c r="AR11">
        <f>IF(ValProdCrop_perHa!AQ11=0,0,(ValProdCrop_perHa!AR11-ValProdCrop_perHa!AQ11)/ValProdCrop_perHa!AQ11*100)</f>
        <v>-1.37896811537375</v>
      </c>
      <c r="AS11">
        <f>IF(ValProdCrop_perHa!AR11=0,0,(ValProdCrop_perHa!AS11-ValProdCrop_perHa!AR11)/ValProdCrop_perHa!AR11*100)</f>
        <v>1.60435013244466</v>
      </c>
      <c r="AT11">
        <f>IF(ValProdCrop_perHa!AS11=0,0,(ValProdCrop_perHa!AT11-ValProdCrop_perHa!AS11)/ValProdCrop_perHa!AS11*100)</f>
        <v>3.84488548654902</v>
      </c>
      <c r="AU11">
        <f>IF(ValProdCrop_perHa!AT11=0,0,(ValProdCrop_perHa!AU11-ValProdCrop_perHa!AT11)/ValProdCrop_perHa!AT11*100)</f>
        <v>-0.171997786684286</v>
      </c>
      <c r="AV11">
        <f>IF(ValProdCrop_perHa!AU11=0,0,(ValProdCrop_perHa!AV11-ValProdCrop_perHa!AU11)/ValProdCrop_perHa!AU11*100)</f>
        <v>-2.3570313721312</v>
      </c>
      <c r="AW11">
        <f>IF(ValProdCrop_perHa!AV11=0,0,(ValProdCrop_perHa!AW11-ValProdCrop_perHa!AV11)/ValProdCrop_perHa!AV11*100)</f>
        <v>10.742383558596</v>
      </c>
      <c r="AX11">
        <f>IF(ValProdCrop_perHa!AW11=0,0,(ValProdCrop_perHa!AX11-ValProdCrop_perHa!AW11)/ValProdCrop_perHa!AW11*100)</f>
        <v>2.11143060068726</v>
      </c>
      <c r="AY11">
        <f>IF(ValProdCrop_perHa!AX11=0,0,(ValProdCrop_perHa!AY11-ValProdCrop_perHa!AX11)/ValProdCrop_perHa!AX11*100)</f>
        <v>-3.18334131887092</v>
      </c>
      <c r="AZ11">
        <f>IF(ValProdCrop_perHa!AY11=0,0,(ValProdCrop_perHa!AZ11-ValProdCrop_perHa!AY11)/ValProdCrop_perHa!AY11*100)</f>
        <v>10.2966682158485</v>
      </c>
      <c r="BA11">
        <f>IF(ValProdCrop_perHa!AZ11=0,0,(ValProdCrop_perHa!BA11-ValProdCrop_perHa!AZ11)/ValProdCrop_perHa!AZ11*100)</f>
        <v>-10.5309781523103</v>
      </c>
      <c r="BB11">
        <f>IF(ValProdCrop_perHa!BA11=0,0,(ValProdCrop_perHa!BB11-ValProdCrop_perHa!BA11)/ValProdCrop_perHa!BA11*100)</f>
        <v>9.70999537131973</v>
      </c>
      <c r="BC11">
        <f>IF(ValProdCrop_perHa!BB11=0,0,(ValProdCrop_perHa!BC11-ValProdCrop_perHa!BB11)/ValProdCrop_perHa!BB11*100)</f>
        <v>7.73714699184962</v>
      </c>
    </row>
    <row r="12" spans="1:55">
      <c r="A12">
        <f>ValProdCrop_perHa!A12</f>
        <v>1</v>
      </c>
      <c r="B12" t="str">
        <f>ValProdCrop_perHa!B12</f>
        <v>Equatorial Guinea</v>
      </c>
      <c r="C12">
        <f>ValProdCrop_perHa!C12</f>
        <v>61</v>
      </c>
      <c r="D12" t="str">
        <f>ValProdCrop_perHa!D12</f>
        <v>Equatorial Guinea</v>
      </c>
      <c r="F12" s="16" t="s">
        <v>233</v>
      </c>
      <c r="H12">
        <f>IF(ValProdCrop_perHa!G12=0,0,(ValProdCrop_perHa!H12-ValProdCrop_perHa!G12)/ValProdCrop_perHa!G12*100)</f>
        <v>14.5377448154861</v>
      </c>
      <c r="I12">
        <f>IF(ValProdCrop_perHa!H12=0,0,(ValProdCrop_perHa!I12-ValProdCrop_perHa!H12)/ValProdCrop_perHa!H12*100)</f>
        <v>3.63221038917576</v>
      </c>
      <c r="J12">
        <f>IF(ValProdCrop_perHa!I12=0,0,(ValProdCrop_perHa!J12-ValProdCrop_perHa!I12)/ValProdCrop_perHa!I12*100)</f>
        <v>7.63028055992677</v>
      </c>
      <c r="K12">
        <f>IF(ValProdCrop_perHa!J12=0,0,(ValProdCrop_perHa!K12-ValProdCrop_perHa!J12)/ValProdCrop_perHa!J12*100)</f>
        <v>-1.92407770055296</v>
      </c>
      <c r="L12">
        <f>IF(ValProdCrop_perHa!K12=0,0,(ValProdCrop_perHa!L12-ValProdCrop_perHa!K12)/ValProdCrop_perHa!K12*100)</f>
        <v>2.8744439310552</v>
      </c>
      <c r="M12">
        <f>IF(ValProdCrop_perHa!L12=0,0,(ValProdCrop_perHa!M12-ValProdCrop_perHa!L12)/ValProdCrop_perHa!L12*100)</f>
        <v>-6.21343101065715</v>
      </c>
      <c r="N12">
        <f>IF(ValProdCrop_perHa!M12=0,0,(ValProdCrop_perHa!N12-ValProdCrop_perHa!M12)/ValProdCrop_perHa!M12*100)</f>
        <v>-3.87602456559313</v>
      </c>
      <c r="O12">
        <f>IF(ValProdCrop_perHa!N12=0,0,(ValProdCrop_perHa!O12-ValProdCrop_perHa!N12)/ValProdCrop_perHa!N12*100)</f>
        <v>-10.5338355726219</v>
      </c>
      <c r="P12">
        <f>IF(ValProdCrop_perHa!O12=0,0,(ValProdCrop_perHa!P12-ValProdCrop_perHa!O12)/ValProdCrop_perHa!O12*100)</f>
        <v>14.7856971825365</v>
      </c>
      <c r="Q12">
        <f>IF(ValProdCrop_perHa!P12=0,0,(ValProdCrop_perHa!Q12-ValProdCrop_perHa!P12)/ValProdCrop_perHa!P12*100)</f>
        <v>-24.7574932643001</v>
      </c>
      <c r="R12">
        <f>IF(ValProdCrop_perHa!Q12=0,0,(ValProdCrop_perHa!R12-ValProdCrop_perHa!Q12)/ValProdCrop_perHa!Q12*100)</f>
        <v>-18.1632126077502</v>
      </c>
      <c r="S12">
        <f>IF(ValProdCrop_perHa!R12=0,0,(ValProdCrop_perHa!S12-ValProdCrop_perHa!R12)/ValProdCrop_perHa!R12*100)</f>
        <v>6.55302353228741</v>
      </c>
      <c r="T12">
        <f>IF(ValProdCrop_perHa!S12=0,0,(ValProdCrop_perHa!T12-ValProdCrop_perHa!S12)/ValProdCrop_perHa!S12*100)</f>
        <v>1.89222616918538</v>
      </c>
      <c r="U12">
        <f>IF(ValProdCrop_perHa!T12=0,0,(ValProdCrop_perHa!U12-ValProdCrop_perHa!T12)/ValProdCrop_perHa!T12*100)</f>
        <v>-15.5860561323995</v>
      </c>
      <c r="V12">
        <f>IF(ValProdCrop_perHa!U12=0,0,(ValProdCrop_perHa!V12-ValProdCrop_perHa!U12)/ValProdCrop_perHa!U12*100)</f>
        <v>-14.1886432086976</v>
      </c>
      <c r="W12">
        <f>IF(ValProdCrop_perHa!V12=0,0,(ValProdCrop_perHa!W12-ValProdCrop_perHa!V12)/ValProdCrop_perHa!V12*100)</f>
        <v>-1.3382397453215</v>
      </c>
      <c r="X12">
        <f>IF(ValProdCrop_perHa!W12=0,0,(ValProdCrop_perHa!X12-ValProdCrop_perHa!W12)/ValProdCrop_perHa!W12*100)</f>
        <v>1.26557632698313</v>
      </c>
      <c r="Y12">
        <f>IF(ValProdCrop_perHa!X12=0,0,(ValProdCrop_perHa!Y12-ValProdCrop_perHa!X12)/ValProdCrop_perHa!X12*100)</f>
        <v>2.34873343706894</v>
      </c>
      <c r="Z12">
        <f>IF(ValProdCrop_perHa!Y12=0,0,(ValProdCrop_perHa!Z12-ValProdCrop_perHa!Y12)/ValProdCrop_perHa!Y12*100)</f>
        <v>7.80398408855892</v>
      </c>
      <c r="AA12">
        <f>IF(ValProdCrop_perHa!Z12=0,0,(ValProdCrop_perHa!AA12-ValProdCrop_perHa!Z12)/ValProdCrop_perHa!Z12*100)</f>
        <v>11.034820863525</v>
      </c>
      <c r="AB12">
        <f>IF(ValProdCrop_perHa!AA12=0,0,(ValProdCrop_perHa!AB12-ValProdCrop_perHa!AA12)/ValProdCrop_perHa!AA12*100)</f>
        <v>-11.1084221429529</v>
      </c>
      <c r="AC12">
        <f>IF(ValProdCrop_perHa!AB12=0,0,(ValProdCrop_perHa!AC12-ValProdCrop_perHa!AB12)/ValProdCrop_perHa!AB12*100)</f>
        <v>3.86648606259357</v>
      </c>
      <c r="AD12">
        <f>IF(ValProdCrop_perHa!AC12=0,0,(ValProdCrop_perHa!AD12-ValProdCrop_perHa!AC12)/ValProdCrop_perHa!AC12*100)</f>
        <v>2.85758187047489</v>
      </c>
      <c r="AE12">
        <f>IF(ValProdCrop_perHa!AD12=0,0,(ValProdCrop_perHa!AE12-ValProdCrop_perHa!AD12)/ValProdCrop_perHa!AD12*100)</f>
        <v>-4.90277205331509</v>
      </c>
      <c r="AF12">
        <f>IF(ValProdCrop_perHa!AE12=0,0,(ValProdCrop_perHa!AF12-ValProdCrop_perHa!AE12)/ValProdCrop_perHa!AE12*100)</f>
        <v>1.36695983655263</v>
      </c>
      <c r="AG12">
        <f>IF(ValProdCrop_perHa!AF12=0,0,(ValProdCrop_perHa!AG12-ValProdCrop_perHa!AF12)/ValProdCrop_perHa!AF12*100)</f>
        <v>6.63018884438301</v>
      </c>
      <c r="AH12">
        <f>IF(ValProdCrop_perHa!AG12=0,0,(ValProdCrop_perHa!AH12-ValProdCrop_perHa!AG12)/ValProdCrop_perHa!AG12*100)</f>
        <v>-0.244421166238136</v>
      </c>
      <c r="AI12">
        <f>IF(ValProdCrop_perHa!AH12=0,0,(ValProdCrop_perHa!AI12-ValProdCrop_perHa!AH12)/ValProdCrop_perHa!AH12*100)</f>
        <v>-5.4265478863855</v>
      </c>
      <c r="AJ12">
        <f>IF(ValProdCrop_perHa!AI12=0,0,(ValProdCrop_perHa!AJ12-ValProdCrop_perHa!AI12)/ValProdCrop_perHa!AI12*100)</f>
        <v>26.3316124390774</v>
      </c>
      <c r="AK12">
        <f>IF(ValProdCrop_perHa!AJ12=0,0,(ValProdCrop_perHa!AK12-ValProdCrop_perHa!AJ12)/ValProdCrop_perHa!AJ12*100)</f>
        <v>1.1751261764035</v>
      </c>
      <c r="AL12">
        <f>IF(ValProdCrop_perHa!AK12=0,0,(ValProdCrop_perHa!AL12-ValProdCrop_perHa!AK12)/ValProdCrop_perHa!AK12*100)</f>
        <v>-11.0300588431328</v>
      </c>
      <c r="AM12">
        <f>IF(ValProdCrop_perHa!AL12=0,0,(ValProdCrop_perHa!AM12-ValProdCrop_perHa!AL12)/ValProdCrop_perHa!AL12*100)</f>
        <v>-7.88977875679735</v>
      </c>
      <c r="AN12">
        <f>IF(ValProdCrop_perHa!AM12=0,0,(ValProdCrop_perHa!AN12-ValProdCrop_perHa!AM12)/ValProdCrop_perHa!AM12*100)</f>
        <v>20.0082513602232</v>
      </c>
      <c r="AO12">
        <f>IF(ValProdCrop_perHa!AN12=0,0,(ValProdCrop_perHa!AO12-ValProdCrop_perHa!AN12)/ValProdCrop_perHa!AN12*100)</f>
        <v>12.6393676710759</v>
      </c>
      <c r="AP12">
        <f>IF(ValProdCrop_perHa!AO12=0,0,(ValProdCrop_perHa!AP12-ValProdCrop_perHa!AO12)/ValProdCrop_perHa!AO12*100)</f>
        <v>3.71728616447104</v>
      </c>
      <c r="AQ12">
        <f>IF(ValProdCrop_perHa!AP12=0,0,(ValProdCrop_perHa!AQ12-ValProdCrop_perHa!AP12)/ValProdCrop_perHa!AP12*100)</f>
        <v>-8.26336679085741</v>
      </c>
      <c r="AR12">
        <f>IF(ValProdCrop_perHa!AQ12=0,0,(ValProdCrop_perHa!AR12-ValProdCrop_perHa!AQ12)/ValProdCrop_perHa!AQ12*100)</f>
        <v>7.03937499263813</v>
      </c>
      <c r="AS12">
        <f>IF(ValProdCrop_perHa!AR12=0,0,(ValProdCrop_perHa!AS12-ValProdCrop_perHa!AR12)/ValProdCrop_perHa!AR12*100)</f>
        <v>-5.69342873667134</v>
      </c>
      <c r="AT12">
        <f>IF(ValProdCrop_perHa!AS12=0,0,(ValProdCrop_perHa!AT12-ValProdCrop_perHa!AS12)/ValProdCrop_perHa!AS12*100)</f>
        <v>4.9729856554588</v>
      </c>
      <c r="AU12">
        <f>IF(ValProdCrop_perHa!AT12=0,0,(ValProdCrop_perHa!AU12-ValProdCrop_perHa!AT12)/ValProdCrop_perHa!AT12*100)</f>
        <v>5.8873774885517</v>
      </c>
      <c r="AV12">
        <f>IF(ValProdCrop_perHa!AU12=0,0,(ValProdCrop_perHa!AV12-ValProdCrop_perHa!AU12)/ValProdCrop_perHa!AU12*100)</f>
        <v>21.1489131734429</v>
      </c>
      <c r="AW12">
        <f>IF(ValProdCrop_perHa!AV12=0,0,(ValProdCrop_perHa!AW12-ValProdCrop_perHa!AV12)/ValProdCrop_perHa!AV12*100)</f>
        <v>-3.21493839411822</v>
      </c>
      <c r="AX12">
        <f>IF(ValProdCrop_perHa!AW12=0,0,(ValProdCrop_perHa!AX12-ValProdCrop_perHa!AW12)/ValProdCrop_perHa!AW12*100)</f>
        <v>-6.20929774132301</v>
      </c>
      <c r="AY12">
        <f>IF(ValProdCrop_perHa!AX12=0,0,(ValProdCrop_perHa!AY12-ValProdCrop_perHa!AX12)/ValProdCrop_perHa!AX12*100)</f>
        <v>4.31363083124726</v>
      </c>
      <c r="AZ12">
        <f>IF(ValProdCrop_perHa!AY12=0,0,(ValProdCrop_perHa!AZ12-ValProdCrop_perHa!AY12)/ValProdCrop_perHa!AY12*100)</f>
        <v>11.6000994546177</v>
      </c>
      <c r="BA12">
        <f>IF(ValProdCrop_perHa!AZ12=0,0,(ValProdCrop_perHa!BA12-ValProdCrop_perHa!AZ12)/ValProdCrop_perHa!AZ12*100)</f>
        <v>3.36379627201736</v>
      </c>
      <c r="BB12">
        <f>IF(ValProdCrop_perHa!BA12=0,0,(ValProdCrop_perHa!BB12-ValProdCrop_perHa!BA12)/ValProdCrop_perHa!BA12*100)</f>
        <v>4.40618038943618</v>
      </c>
      <c r="BC12">
        <f>IF(ValProdCrop_perHa!BB12=0,0,(ValProdCrop_perHa!BC12-ValProdCrop_perHa!BB12)/ValProdCrop_perHa!BB12*100)</f>
        <v>-5.72219575050507</v>
      </c>
    </row>
    <row r="13" spans="1:55">
      <c r="A13">
        <f>ValProdCrop_perHa!A13</f>
        <v>2</v>
      </c>
      <c r="B13" t="str">
        <f>ValProdCrop_perHa!B13</f>
        <v>Ethiopia PDR</v>
      </c>
      <c r="C13">
        <f>ValProdCrop_perHa!C13</f>
        <v>62</v>
      </c>
      <c r="D13" t="str">
        <f>ValProdCrop_perHa!D13</f>
        <v>Ethiopia PDR</v>
      </c>
      <c r="F13" s="16" t="s">
        <v>233</v>
      </c>
      <c r="H13">
        <f>IF(ValProdCrop_perHa!G13=0,0,(ValProdCrop_perHa!H13-ValProdCrop_perHa!G13)/ValProdCrop_perHa!G13*100)</f>
        <v>-2.72849790045704</v>
      </c>
      <c r="I13">
        <f>IF(ValProdCrop_perHa!H13=0,0,(ValProdCrop_perHa!I13-ValProdCrop_perHa!H13)/ValProdCrop_perHa!H13*100)</f>
        <v>1.58082749943654</v>
      </c>
      <c r="J13">
        <f>IF(ValProdCrop_perHa!I13=0,0,(ValProdCrop_perHa!J13-ValProdCrop_perHa!I13)/ValProdCrop_perHa!I13*100)</f>
        <v>3.95234193463947</v>
      </c>
      <c r="K13">
        <f>IF(ValProdCrop_perHa!J13=0,0,(ValProdCrop_perHa!K13-ValProdCrop_perHa!J13)/ValProdCrop_perHa!J13*100)</f>
        <v>-1.13992429880466</v>
      </c>
      <c r="L13">
        <f>IF(ValProdCrop_perHa!K13=0,0,(ValProdCrop_perHa!L13-ValProdCrop_perHa!K13)/ValProdCrop_perHa!K13*100)</f>
        <v>1.43361756857189</v>
      </c>
      <c r="M13">
        <f>IF(ValProdCrop_perHa!L13=0,0,(ValProdCrop_perHa!M13-ValProdCrop_perHa!L13)/ValProdCrop_perHa!L13*100)</f>
        <v>2.30064612395518</v>
      </c>
      <c r="N13">
        <f>IF(ValProdCrop_perHa!M13=0,0,(ValProdCrop_perHa!N13-ValProdCrop_perHa!M13)/ValProdCrop_perHa!M13*100)</f>
        <v>0.0126291812965803</v>
      </c>
      <c r="O13">
        <f>IF(ValProdCrop_perHa!N13=0,0,(ValProdCrop_perHa!O13-ValProdCrop_perHa!N13)/ValProdCrop_perHa!N13*100)</f>
        <v>2.9154143889204</v>
      </c>
      <c r="P13">
        <f>IF(ValProdCrop_perHa!O13=0,0,(ValProdCrop_perHa!P13-ValProdCrop_perHa!O13)/ValProdCrop_perHa!O13*100)</f>
        <v>1.98393757783782</v>
      </c>
      <c r="Q13">
        <f>IF(ValProdCrop_perHa!P13=0,0,(ValProdCrop_perHa!Q13-ValProdCrop_perHa!P13)/ValProdCrop_perHa!P13*100)</f>
        <v>1.74295592093932</v>
      </c>
      <c r="R13">
        <f>IF(ValProdCrop_perHa!Q13=0,0,(ValProdCrop_perHa!R13-ValProdCrop_perHa!Q13)/ValProdCrop_perHa!Q13*100)</f>
        <v>2.50209349238839</v>
      </c>
      <c r="S13">
        <f>IF(ValProdCrop_perHa!R13=0,0,(ValProdCrop_perHa!S13-ValProdCrop_perHa!R13)/ValProdCrop_perHa!R13*100)</f>
        <v>7.32408344223557</v>
      </c>
      <c r="T13">
        <f>IF(ValProdCrop_perHa!S13=0,0,(ValProdCrop_perHa!T13-ValProdCrop_perHa!S13)/ValProdCrop_perHa!S13*100)</f>
        <v>-0.775470573913714</v>
      </c>
      <c r="U13">
        <f>IF(ValProdCrop_perHa!T13=0,0,(ValProdCrop_perHa!U13-ValProdCrop_perHa!T13)/ValProdCrop_perHa!T13*100)</f>
        <v>5.94836144578247</v>
      </c>
      <c r="V13">
        <f>IF(ValProdCrop_perHa!U13=0,0,(ValProdCrop_perHa!V13-ValProdCrop_perHa!U13)/ValProdCrop_perHa!U13*100)</f>
        <v>13.4238399113624</v>
      </c>
      <c r="W13">
        <f>IF(ValProdCrop_perHa!V13=0,0,(ValProdCrop_perHa!W13-ValProdCrop_perHa!V13)/ValProdCrop_perHa!V13*100)</f>
        <v>4.57131739239903</v>
      </c>
      <c r="X13">
        <f>IF(ValProdCrop_perHa!W13=0,0,(ValProdCrop_perHa!X13-ValProdCrop_perHa!W13)/ValProdCrop_perHa!W13*100)</f>
        <v>-4.98945180360001</v>
      </c>
      <c r="Y13">
        <f>IF(ValProdCrop_perHa!X13=0,0,(ValProdCrop_perHa!Y13-ValProdCrop_perHa!X13)/ValProdCrop_perHa!X13*100)</f>
        <v>11.9969537051888</v>
      </c>
      <c r="Z13">
        <f>IF(ValProdCrop_perHa!Y13=0,0,(ValProdCrop_perHa!Z13-ValProdCrop_perHa!Y13)/ValProdCrop_perHa!Y13*100)</f>
        <v>5.31302450687793</v>
      </c>
      <c r="AA13">
        <f>IF(ValProdCrop_perHa!Z13=0,0,(ValProdCrop_perHa!AA13-ValProdCrop_perHa!Z13)/ValProdCrop_perHa!Z13*100)</f>
        <v>0.668052007471099</v>
      </c>
      <c r="AB13">
        <f>IF(ValProdCrop_perHa!AA13=0,0,(ValProdCrop_perHa!AB13-ValProdCrop_perHa!AA13)/ValProdCrop_perHa!AA13*100)</f>
        <v>-1.53108980003405</v>
      </c>
      <c r="AC13">
        <f>IF(ValProdCrop_perHa!AB13=0,0,(ValProdCrop_perHa!AC13-ValProdCrop_perHa!AB13)/ValProdCrop_perHa!AB13*100)</f>
        <v>5.24851950323731</v>
      </c>
      <c r="AD13">
        <f>IF(ValProdCrop_perHa!AC13=0,0,(ValProdCrop_perHa!AD13-ValProdCrop_perHa!AC13)/ValProdCrop_perHa!AC13*100)</f>
        <v>-8.14488423407206</v>
      </c>
      <c r="AE13">
        <f>IF(ValProdCrop_perHa!AD13=0,0,(ValProdCrop_perHa!AE13-ValProdCrop_perHa!AD13)/ValProdCrop_perHa!AD13*100)</f>
        <v>-12.7211100941187</v>
      </c>
      <c r="AF13">
        <f>IF(ValProdCrop_perHa!AE13=0,0,(ValProdCrop_perHa!AF13-ValProdCrop_perHa!AE13)/ValProdCrop_perHa!AE13*100)</f>
        <v>6.10387209915816</v>
      </c>
      <c r="AG13">
        <f>IF(ValProdCrop_perHa!AF13=0,0,(ValProdCrop_perHa!AG13-ValProdCrop_perHa!AF13)/ValProdCrop_perHa!AF13*100)</f>
        <v>8.84297884966017</v>
      </c>
      <c r="AH13">
        <f>IF(ValProdCrop_perHa!AG13=0,0,(ValProdCrop_perHa!AH13-ValProdCrop_perHa!AG13)/ValProdCrop_perHa!AG13*100)</f>
        <v>1.41691017381281</v>
      </c>
      <c r="AI13">
        <f>IF(ValProdCrop_perHa!AH13=0,0,(ValProdCrop_perHa!AI13-ValProdCrop_perHa!AH13)/ValProdCrop_perHa!AH13*100)</f>
        <v>2.47721829153377</v>
      </c>
      <c r="AJ13">
        <f>IF(ValProdCrop_perHa!AI13=0,0,(ValProdCrop_perHa!AJ13-ValProdCrop_perHa!AI13)/ValProdCrop_perHa!AI13*100)</f>
        <v>2.96446300397296</v>
      </c>
      <c r="AK13">
        <f>IF(ValProdCrop_perHa!AJ13=0,0,(ValProdCrop_perHa!AK13-ValProdCrop_perHa!AJ13)/ValProdCrop_perHa!AJ13*100)</f>
        <v>12.5873973289484</v>
      </c>
      <c r="AL13">
        <f>IF(ValProdCrop_perHa!AK13=0,0,(ValProdCrop_perHa!AL13-ValProdCrop_perHa!AK13)/ValProdCrop_perHa!AK13*100)</f>
        <v>-9.58374845496353</v>
      </c>
      <c r="AM13">
        <f>IF(ValProdCrop_perHa!AL13=0,0,(ValProdCrop_perHa!AM13-ValProdCrop_perHa!AL13)/ValProdCrop_perHa!AL13*100)</f>
        <v>-100</v>
      </c>
      <c r="AN13">
        <f>IF(ValProdCrop_perHa!AM13=0,0,(ValProdCrop_perHa!AN13-ValProdCrop_perHa!AM13)/ValProdCrop_perHa!AM13*100)</f>
        <v>0</v>
      </c>
      <c r="AO13">
        <f>IF(ValProdCrop_perHa!AN13=0,0,(ValProdCrop_perHa!AO13-ValProdCrop_perHa!AN13)/ValProdCrop_perHa!AN13*100)</f>
        <v>0</v>
      </c>
      <c r="AP13">
        <f>IF(ValProdCrop_perHa!AO13=0,0,(ValProdCrop_perHa!AP13-ValProdCrop_perHa!AO13)/ValProdCrop_perHa!AO13*100)</f>
        <v>0</v>
      </c>
      <c r="AQ13">
        <f>IF(ValProdCrop_perHa!AP13=0,0,(ValProdCrop_perHa!AQ13-ValProdCrop_perHa!AP13)/ValProdCrop_perHa!AP13*100)</f>
        <v>0</v>
      </c>
      <c r="AR13">
        <f>IF(ValProdCrop_perHa!AQ13=0,0,(ValProdCrop_perHa!AR13-ValProdCrop_perHa!AQ13)/ValProdCrop_perHa!AQ13*100)</f>
        <v>0</v>
      </c>
      <c r="AS13">
        <f>IF(ValProdCrop_perHa!AR13=0,0,(ValProdCrop_perHa!AS13-ValProdCrop_perHa!AR13)/ValProdCrop_perHa!AR13*100)</f>
        <v>0</v>
      </c>
      <c r="AT13">
        <f>IF(ValProdCrop_perHa!AS13=0,0,(ValProdCrop_perHa!AT13-ValProdCrop_perHa!AS13)/ValProdCrop_perHa!AS13*100)</f>
        <v>0</v>
      </c>
      <c r="AU13">
        <f>IF(ValProdCrop_perHa!AT13=0,0,(ValProdCrop_perHa!AU13-ValProdCrop_perHa!AT13)/ValProdCrop_perHa!AT13*100)</f>
        <v>0</v>
      </c>
      <c r="AV13">
        <f>IF(ValProdCrop_perHa!AU13=0,0,(ValProdCrop_perHa!AV13-ValProdCrop_perHa!AU13)/ValProdCrop_perHa!AU13*100)</f>
        <v>0</v>
      </c>
      <c r="AW13">
        <f>IF(ValProdCrop_perHa!AV13=0,0,(ValProdCrop_perHa!AW13-ValProdCrop_perHa!AV13)/ValProdCrop_perHa!AV13*100)</f>
        <v>0</v>
      </c>
      <c r="AX13">
        <f>IF(ValProdCrop_perHa!AW13=0,0,(ValProdCrop_perHa!AX13-ValProdCrop_perHa!AW13)/ValProdCrop_perHa!AW13*100)</f>
        <v>0</v>
      </c>
      <c r="AY13">
        <f>IF(ValProdCrop_perHa!AX13=0,0,(ValProdCrop_perHa!AY13-ValProdCrop_perHa!AX13)/ValProdCrop_perHa!AX13*100)</f>
        <v>0</v>
      </c>
      <c r="AZ13">
        <f>IF(ValProdCrop_perHa!AY13=0,0,(ValProdCrop_perHa!AZ13-ValProdCrop_perHa!AY13)/ValProdCrop_perHa!AY13*100)</f>
        <v>0</v>
      </c>
      <c r="BA13">
        <f>IF(ValProdCrop_perHa!AZ13=0,0,(ValProdCrop_perHa!BA13-ValProdCrop_perHa!AZ13)/ValProdCrop_perHa!AZ13*100)</f>
        <v>0</v>
      </c>
      <c r="BB13">
        <f>IF(ValProdCrop_perHa!BA13=0,0,(ValProdCrop_perHa!BB13-ValProdCrop_perHa!BA13)/ValProdCrop_perHa!BA13*100)</f>
        <v>0</v>
      </c>
      <c r="BC13">
        <f>IF(ValProdCrop_perHa!BB13=0,0,(ValProdCrop_perHa!BC13-ValProdCrop_perHa!BB13)/ValProdCrop_perHa!BB13*100)</f>
        <v>0</v>
      </c>
    </row>
    <row r="14" spans="1:55">
      <c r="A14">
        <f>ValProdCrop_perHa!A14</f>
        <v>2</v>
      </c>
      <c r="B14" t="str">
        <f>ValProdCrop_perHa!B14</f>
        <v>Djibouti</v>
      </c>
      <c r="C14">
        <f>ValProdCrop_perHa!C14</f>
        <v>72</v>
      </c>
      <c r="D14" t="str">
        <f>ValProdCrop_perHa!D14</f>
        <v>Djibouti</v>
      </c>
      <c r="F14" s="16" t="s">
        <v>233</v>
      </c>
      <c r="H14">
        <f>IF(ValProdCrop_perHa!G14=0,0,(ValProdCrop_perHa!H14-ValProdCrop_perHa!G14)/ValProdCrop_perHa!G14*100)</f>
        <v>0</v>
      </c>
      <c r="I14">
        <f>IF(ValProdCrop_perHa!H14=0,0,(ValProdCrop_perHa!I14-ValProdCrop_perHa!H14)/ValProdCrop_perHa!H14*100)</f>
        <v>0</v>
      </c>
      <c r="J14">
        <f>IF(ValProdCrop_perHa!I14=0,0,(ValProdCrop_perHa!J14-ValProdCrop_perHa!I14)/ValProdCrop_perHa!I14*100)</f>
        <v>10.5990783410138</v>
      </c>
      <c r="K14">
        <f>IF(ValProdCrop_perHa!J14=0,0,(ValProdCrop_perHa!K14-ValProdCrop_perHa!J14)/ValProdCrop_perHa!J14*100)</f>
        <v>-11.9047619047619</v>
      </c>
      <c r="L14">
        <f>IF(ValProdCrop_perHa!K14=0,0,(ValProdCrop_perHa!L14-ValProdCrop_perHa!K14)/ValProdCrop_perHa!K14*100)</f>
        <v>1.77073625349487</v>
      </c>
      <c r="M14">
        <f>IF(ValProdCrop_perHa!L14=0,0,(ValProdCrop_perHa!M14-ValProdCrop_perHa!L14)/ValProdCrop_perHa!L14*100)</f>
        <v>-0.754755996691477</v>
      </c>
      <c r="N14">
        <f>IF(ValProdCrop_perHa!M14=0,0,(ValProdCrop_perHa!N14-ValProdCrop_perHa!M14)/ValProdCrop_perHa!M14*100)</f>
        <v>-0.668314565595542</v>
      </c>
      <c r="O14">
        <f>IF(ValProdCrop_perHa!N14=0,0,(ValProdCrop_perHa!O14-ValProdCrop_perHa!N14)/ValProdCrop_perHa!N14*100)</f>
        <v>-2.94117647058824</v>
      </c>
      <c r="P14">
        <f>IF(ValProdCrop_perHa!O14=0,0,(ValProdCrop_perHa!P14-ValProdCrop_perHa!O14)/ValProdCrop_perHa!O14*100)</f>
        <v>3.24897959183675</v>
      </c>
      <c r="Q14">
        <f>IF(ValProdCrop_perHa!P14=0,0,(ValProdCrop_perHa!Q14-ValProdCrop_perHa!P14)/ValProdCrop_perHa!P14*100)</f>
        <v>0</v>
      </c>
      <c r="R14">
        <f>IF(ValProdCrop_perHa!Q14=0,0,(ValProdCrop_perHa!R14-ValProdCrop_perHa!Q14)/ValProdCrop_perHa!Q14*100)</f>
        <v>-15.9361851332398</v>
      </c>
      <c r="S14">
        <f>IF(ValProdCrop_perHa!R14=0,0,(ValProdCrop_perHa!S14-ValProdCrop_perHa!R14)/ValProdCrop_perHa!R14*100)</f>
        <v>4.06377801936118</v>
      </c>
      <c r="T14">
        <f>IF(ValProdCrop_perHa!S14=0,0,(ValProdCrop_perHa!T14-ValProdCrop_perHa!S14)/ValProdCrop_perHa!S14*100)</f>
        <v>8.67181540808545</v>
      </c>
      <c r="U14">
        <f>IF(ValProdCrop_perHa!T14=0,0,(ValProdCrop_perHa!U14-ValProdCrop_perHa!T14)/ValProdCrop_perHa!T14*100)</f>
        <v>2.26804123711341</v>
      </c>
      <c r="V14">
        <f>IF(ValProdCrop_perHa!U14=0,0,(ValProdCrop_perHa!V14-ValProdCrop_perHa!U14)/ValProdCrop_perHa!U14*100)</f>
        <v>0.243457090687769</v>
      </c>
      <c r="W14">
        <f>IF(ValProdCrop_perHa!V14=0,0,(ValProdCrop_perHa!W14-ValProdCrop_perHa!V14)/ValProdCrop_perHa!V14*100)</f>
        <v>0.434601987664946</v>
      </c>
      <c r="X14">
        <f>IF(ValProdCrop_perHa!W14=0,0,(ValProdCrop_perHa!X14-ValProdCrop_perHa!W14)/ValProdCrop_perHa!W14*100)</f>
        <v>4.29173693086004</v>
      </c>
      <c r="Y14">
        <f>IF(ValProdCrop_perHa!X14=0,0,(ValProdCrop_perHa!Y14-ValProdCrop_perHa!X14)/ValProdCrop_perHa!X14*100)</f>
        <v>-4.96671786994368</v>
      </c>
      <c r="Z14">
        <f>IF(ValProdCrop_perHa!Y14=0,0,(ValProdCrop_perHa!Z14-ValProdCrop_perHa!Y14)/ValProdCrop_perHa!Y14*100)</f>
        <v>-5.13322884012539</v>
      </c>
      <c r="AA14">
        <f>IF(ValProdCrop_perHa!Z14=0,0,(ValProdCrop_perHa!AA14-ValProdCrop_perHa!Z14)/ValProdCrop_perHa!Z14*100)</f>
        <v>-0.23362596679408</v>
      </c>
      <c r="AB14">
        <f>IF(ValProdCrop_perHa!AA14=0,0,(ValProdCrop_perHa!AB14-ValProdCrop_perHa!AA14)/ValProdCrop_perHa!AA14*100)</f>
        <v>4.83997096323615</v>
      </c>
      <c r="AC14">
        <f>IF(ValProdCrop_perHa!AB14=0,0,(ValProdCrop_perHa!AC14-ValProdCrop_perHa!AB14)/ValProdCrop_perHa!AB14*100)</f>
        <v>0.446553167736552</v>
      </c>
      <c r="AD14">
        <f>IF(ValProdCrop_perHa!AC14=0,0,(ValProdCrop_perHa!AD14-ValProdCrop_perHa!AC14)/ValProdCrop_perHa!AC14*100)</f>
        <v>4.82718743928999</v>
      </c>
      <c r="AE14">
        <f>IF(ValProdCrop_perHa!AD14=0,0,(ValProdCrop_perHa!AE14-ValProdCrop_perHa!AD14)/ValProdCrop_perHa!AD14*100)</f>
        <v>-1.42562090653275</v>
      </c>
      <c r="AF14">
        <f>IF(ValProdCrop_perHa!AE14=0,0,(ValProdCrop_perHa!AF14-ValProdCrop_perHa!AE14)/ValProdCrop_perHa!AE14*100)</f>
        <v>-0.942578406768748</v>
      </c>
      <c r="AG14">
        <f>IF(ValProdCrop_perHa!AF14=0,0,(ValProdCrop_perHa!AG14-ValProdCrop_perHa!AF14)/ValProdCrop_perHa!AF14*100)</f>
        <v>-2.56144498635179</v>
      </c>
      <c r="AH14">
        <f>IF(ValProdCrop_perHa!AG14=0,0,(ValProdCrop_perHa!AH14-ValProdCrop_perHa!AG14)/ValProdCrop_perHa!AG14*100)</f>
        <v>1.1018439169495</v>
      </c>
      <c r="AI14">
        <f>IF(ValProdCrop_perHa!AH14=0,0,(ValProdCrop_perHa!AI14-ValProdCrop_perHa!AH14)/ValProdCrop_perHa!AH14*100)</f>
        <v>-4.55860937674791</v>
      </c>
      <c r="AJ14">
        <f>IF(ValProdCrop_perHa!AI14=0,0,(ValProdCrop_perHa!AJ14-ValProdCrop_perHa!AI14)/ValProdCrop_perHa!AI14*100)</f>
        <v>-44.2369894840082</v>
      </c>
      <c r="AK14">
        <f>IF(ValProdCrop_perHa!AJ14=0,0,(ValProdCrop_perHa!AK14-ValProdCrop_perHa!AJ14)/ValProdCrop_perHa!AJ14*100)</f>
        <v>-5.21850841751174</v>
      </c>
      <c r="AL14">
        <f>IF(ValProdCrop_perHa!AK14=0,0,(ValProdCrop_perHa!AL14-ValProdCrop_perHa!AK14)/ValProdCrop_perHa!AK14*100)</f>
        <v>0.743833547611033</v>
      </c>
      <c r="AM14">
        <f>IF(ValProdCrop_perHa!AL14=0,0,(ValProdCrop_perHa!AM14-ValProdCrop_perHa!AL14)/ValProdCrop_perHa!AL14*100)</f>
        <v>11.6198553321832</v>
      </c>
      <c r="AN14">
        <f>IF(ValProdCrop_perHa!AM14=0,0,(ValProdCrop_perHa!AN14-ValProdCrop_perHa!AM14)/ValProdCrop_perHa!AM14*100)</f>
        <v>-19.1637241478706</v>
      </c>
      <c r="AO14">
        <f>IF(ValProdCrop_perHa!AN14=0,0,(ValProdCrop_perHa!AO14-ValProdCrop_perHa!AN14)/ValProdCrop_perHa!AN14*100)</f>
        <v>23.0973607815763</v>
      </c>
      <c r="AP14">
        <f>IF(ValProdCrop_perHa!AO14=0,0,(ValProdCrop_perHa!AP14-ValProdCrop_perHa!AO14)/ValProdCrop_perHa!AO14*100)</f>
        <v>-16.2406623435229</v>
      </c>
      <c r="AQ14">
        <f>IF(ValProdCrop_perHa!AP14=0,0,(ValProdCrop_perHa!AQ14-ValProdCrop_perHa!AP14)/ValProdCrop_perHa!AP14*100)</f>
        <v>-3.30562284158787</v>
      </c>
      <c r="AR14">
        <f>IF(ValProdCrop_perHa!AQ14=0,0,(ValProdCrop_perHa!AR14-ValProdCrop_perHa!AQ14)/ValProdCrop_perHa!AQ14*100)</f>
        <v>21.1481147166796</v>
      </c>
      <c r="AS14">
        <f>IF(ValProdCrop_perHa!AR14=0,0,(ValProdCrop_perHa!AS14-ValProdCrop_perHa!AR14)/ValProdCrop_perHa!AR14*100)</f>
        <v>-0.0498008632725438</v>
      </c>
      <c r="AT14">
        <f>IF(ValProdCrop_perHa!AS14=0,0,(ValProdCrop_perHa!AT14-ValProdCrop_perHa!AS14)/ValProdCrop_perHa!AS14*100)</f>
        <v>0.795410377123581</v>
      </c>
      <c r="AU14">
        <f>IF(ValProdCrop_perHa!AT14=0,0,(ValProdCrop_perHa!AU14-ValProdCrop_perHa!AT14)/ValProdCrop_perHa!AT14*100)</f>
        <v>-1.66861765651788</v>
      </c>
      <c r="AV14">
        <f>IF(ValProdCrop_perHa!AU14=0,0,(ValProdCrop_perHa!AV14-ValProdCrop_perHa!AU14)/ValProdCrop_perHa!AU14*100)</f>
        <v>-4.51507492995033</v>
      </c>
      <c r="AW14">
        <f>IF(ValProdCrop_perHa!AV14=0,0,(ValProdCrop_perHa!AW14-ValProdCrop_perHa!AV14)/ValProdCrop_perHa!AV14*100)</f>
        <v>49.7380571453772</v>
      </c>
      <c r="AX14">
        <f>IF(ValProdCrop_perHa!AW14=0,0,(ValProdCrop_perHa!AX14-ValProdCrop_perHa!AW14)/ValProdCrop_perHa!AW14*100)</f>
        <v>-18.5598430882145</v>
      </c>
      <c r="AY14">
        <f>IF(ValProdCrop_perHa!AX14=0,0,(ValProdCrop_perHa!AY14-ValProdCrop_perHa!AX14)/ValProdCrop_perHa!AX14*100)</f>
        <v>5.24048973483962</v>
      </c>
      <c r="AZ14">
        <f>IF(ValProdCrop_perHa!AY14=0,0,(ValProdCrop_perHa!AZ14-ValProdCrop_perHa!AY14)/ValProdCrop_perHa!AY14*100)</f>
        <v>15.5179276405593</v>
      </c>
      <c r="BA14">
        <f>IF(ValProdCrop_perHa!AZ14=0,0,(ValProdCrop_perHa!BA14-ValProdCrop_perHa!AZ14)/ValProdCrop_perHa!AZ14*100)</f>
        <v>10.3562088242306</v>
      </c>
      <c r="BB14">
        <f>IF(ValProdCrop_perHa!BA14=0,0,(ValProdCrop_perHa!BB14-ValProdCrop_perHa!BA14)/ValProdCrop_perHa!BA14*100)</f>
        <v>-7.51211914246327</v>
      </c>
      <c r="BC14">
        <f>IF(ValProdCrop_perHa!BB14=0,0,(ValProdCrop_perHa!BC14-ValProdCrop_perHa!BB14)/ValProdCrop_perHa!BB14*100)</f>
        <v>0.296984612429092</v>
      </c>
    </row>
    <row r="15" spans="1:55">
      <c r="A15">
        <f>ValProdCrop_perHa!A15</f>
        <v>1</v>
      </c>
      <c r="B15" t="str">
        <f>ValProdCrop_perHa!B15</f>
        <v>Gabon</v>
      </c>
      <c r="C15">
        <f>ValProdCrop_perHa!C15</f>
        <v>74</v>
      </c>
      <c r="D15" t="str">
        <f>ValProdCrop_perHa!D15</f>
        <v>Gabon</v>
      </c>
      <c r="F15" s="16" t="s">
        <v>233</v>
      </c>
      <c r="H15">
        <f>IF(ValProdCrop_perHa!G15=0,0,(ValProdCrop_perHa!H15-ValProdCrop_perHa!G15)/ValProdCrop_perHa!G15*100)</f>
        <v>-2.22554532801872</v>
      </c>
      <c r="I15">
        <f>IF(ValProdCrop_perHa!H15=0,0,(ValProdCrop_perHa!I15-ValProdCrop_perHa!H15)/ValProdCrop_perHa!H15*100)</f>
        <v>1.72463136679477</v>
      </c>
      <c r="J15">
        <f>IF(ValProdCrop_perHa!I15=0,0,(ValProdCrop_perHa!J15-ValProdCrop_perHa!I15)/ValProdCrop_perHa!I15*100)</f>
        <v>-2.54405634229896</v>
      </c>
      <c r="K15">
        <f>IF(ValProdCrop_perHa!J15=0,0,(ValProdCrop_perHa!K15-ValProdCrop_perHa!J15)/ValProdCrop_perHa!J15*100)</f>
        <v>-0.884929494838691</v>
      </c>
      <c r="L15">
        <f>IF(ValProdCrop_perHa!K15=0,0,(ValProdCrop_perHa!L15-ValProdCrop_perHa!K15)/ValProdCrop_perHa!K15*100)</f>
        <v>-10.0388560808615</v>
      </c>
      <c r="M15">
        <f>IF(ValProdCrop_perHa!L15=0,0,(ValProdCrop_perHa!M15-ValProdCrop_perHa!L15)/ValProdCrop_perHa!L15*100)</f>
        <v>2.2600336234407</v>
      </c>
      <c r="N15">
        <f>IF(ValProdCrop_perHa!M15=0,0,(ValProdCrop_perHa!N15-ValProdCrop_perHa!M15)/ValProdCrop_perHa!M15*100)</f>
        <v>-0.210646010304661</v>
      </c>
      <c r="O15">
        <f>IF(ValProdCrop_perHa!N15=0,0,(ValProdCrop_perHa!O15-ValProdCrop_perHa!N15)/ValProdCrop_perHa!N15*100)</f>
        <v>0.457897796731533</v>
      </c>
      <c r="P15">
        <f>IF(ValProdCrop_perHa!O15=0,0,(ValProdCrop_perHa!P15-ValProdCrop_perHa!O15)/ValProdCrop_perHa!O15*100)</f>
        <v>3.98509313556987</v>
      </c>
      <c r="Q15">
        <f>IF(ValProdCrop_perHa!P15=0,0,(ValProdCrop_perHa!Q15-ValProdCrop_perHa!P15)/ValProdCrop_perHa!P15*100)</f>
        <v>-0.87372770239795</v>
      </c>
      <c r="R15">
        <f>IF(ValProdCrop_perHa!Q15=0,0,(ValProdCrop_perHa!R15-ValProdCrop_perHa!Q15)/ValProdCrop_perHa!Q15*100)</f>
        <v>2.36139459769687</v>
      </c>
      <c r="S15">
        <f>IF(ValProdCrop_perHa!R15=0,0,(ValProdCrop_perHa!S15-ValProdCrop_perHa!R15)/ValProdCrop_perHa!R15*100)</f>
        <v>-1.108020145093</v>
      </c>
      <c r="T15">
        <f>IF(ValProdCrop_perHa!S15=0,0,(ValProdCrop_perHa!T15-ValProdCrop_perHa!S15)/ValProdCrop_perHa!S15*100)</f>
        <v>-0.390449921856253</v>
      </c>
      <c r="U15">
        <f>IF(ValProdCrop_perHa!T15=0,0,(ValProdCrop_perHa!U15-ValProdCrop_perHa!T15)/ValProdCrop_perHa!T15*100)</f>
        <v>5.21473253361125</v>
      </c>
      <c r="V15">
        <f>IF(ValProdCrop_perHa!U15=0,0,(ValProdCrop_perHa!V15-ValProdCrop_perHa!U15)/ValProdCrop_perHa!U15*100)</f>
        <v>0.565838147990214</v>
      </c>
      <c r="W15">
        <f>IF(ValProdCrop_perHa!V15=0,0,(ValProdCrop_perHa!W15-ValProdCrop_perHa!V15)/ValProdCrop_perHa!V15*100)</f>
        <v>1.76386600376843</v>
      </c>
      <c r="X15">
        <f>IF(ValProdCrop_perHa!W15=0,0,(ValProdCrop_perHa!X15-ValProdCrop_perHa!W15)/ValProdCrop_perHa!W15*100)</f>
        <v>1.60581641191112</v>
      </c>
      <c r="Y15">
        <f>IF(ValProdCrop_perHa!X15=0,0,(ValProdCrop_perHa!Y15-ValProdCrop_perHa!X15)/ValProdCrop_perHa!X15*100)</f>
        <v>3.29323580565709</v>
      </c>
      <c r="Z15">
        <f>IF(ValProdCrop_perHa!Y15=0,0,(ValProdCrop_perHa!Z15-ValProdCrop_perHa!Y15)/ValProdCrop_perHa!Y15*100)</f>
        <v>-0.224862169880144</v>
      </c>
      <c r="AA15">
        <f>IF(ValProdCrop_perHa!Z15=0,0,(ValProdCrop_perHa!AA15-ValProdCrop_perHa!Z15)/ValProdCrop_perHa!Z15*100)</f>
        <v>0.256791125595138</v>
      </c>
      <c r="AB15">
        <f>IF(ValProdCrop_perHa!AA15=0,0,(ValProdCrop_perHa!AB15-ValProdCrop_perHa!AA15)/ValProdCrop_perHa!AA15*100)</f>
        <v>2.68494171376871</v>
      </c>
      <c r="AC15">
        <f>IF(ValProdCrop_perHa!AB15=0,0,(ValProdCrop_perHa!AC15-ValProdCrop_perHa!AB15)/ValProdCrop_perHa!AB15*100)</f>
        <v>1.35239045947518</v>
      </c>
      <c r="AD15">
        <f>IF(ValProdCrop_perHa!AC15=0,0,(ValProdCrop_perHa!AD15-ValProdCrop_perHa!AC15)/ValProdCrop_perHa!AC15*100)</f>
        <v>1.56006525300939</v>
      </c>
      <c r="AE15">
        <f>IF(ValProdCrop_perHa!AD15=0,0,(ValProdCrop_perHa!AE15-ValProdCrop_perHa!AD15)/ValProdCrop_perHa!AD15*100)</f>
        <v>-2.92527836709245</v>
      </c>
      <c r="AF15">
        <f>IF(ValProdCrop_perHa!AE15=0,0,(ValProdCrop_perHa!AF15-ValProdCrop_perHa!AE15)/ValProdCrop_perHa!AE15*100)</f>
        <v>1.0549851321306</v>
      </c>
      <c r="AG15">
        <f>IF(ValProdCrop_perHa!AF15=0,0,(ValProdCrop_perHa!AG15-ValProdCrop_perHa!AF15)/ValProdCrop_perHa!AF15*100)</f>
        <v>-0.296679706015327</v>
      </c>
      <c r="AH15">
        <f>IF(ValProdCrop_perHa!AG15=0,0,(ValProdCrop_perHa!AH15-ValProdCrop_perHa!AG15)/ValProdCrop_perHa!AG15*100)</f>
        <v>-1.26602374146939</v>
      </c>
      <c r="AI15">
        <f>IF(ValProdCrop_perHa!AH15=0,0,(ValProdCrop_perHa!AI15-ValProdCrop_perHa!AH15)/ValProdCrop_perHa!AH15*100)</f>
        <v>0.299164707924655</v>
      </c>
      <c r="AJ15">
        <f>IF(ValProdCrop_perHa!AI15=0,0,(ValProdCrop_perHa!AJ15-ValProdCrop_perHa!AI15)/ValProdCrop_perHa!AI15*100)</f>
        <v>-3.83133788176126</v>
      </c>
      <c r="AK15">
        <f>IF(ValProdCrop_perHa!AJ15=0,0,(ValProdCrop_perHa!AK15-ValProdCrop_perHa!AJ15)/ValProdCrop_perHa!AJ15*100)</f>
        <v>17.2936623907489</v>
      </c>
      <c r="AL15">
        <f>IF(ValProdCrop_perHa!AK15=0,0,(ValProdCrop_perHa!AL15-ValProdCrop_perHa!AK15)/ValProdCrop_perHa!AK15*100)</f>
        <v>-6.85014800655449</v>
      </c>
      <c r="AM15">
        <f>IF(ValProdCrop_perHa!AL15=0,0,(ValProdCrop_perHa!AM15-ValProdCrop_perHa!AL15)/ValProdCrop_perHa!AL15*100)</f>
        <v>-1.9863055060054</v>
      </c>
      <c r="AN15">
        <f>IF(ValProdCrop_perHa!AM15=0,0,(ValProdCrop_perHa!AN15-ValProdCrop_perHa!AM15)/ValProdCrop_perHa!AM15*100)</f>
        <v>4.35629257482783</v>
      </c>
      <c r="AO15">
        <f>IF(ValProdCrop_perHa!AN15=0,0,(ValProdCrop_perHa!AO15-ValProdCrop_perHa!AN15)/ValProdCrop_perHa!AN15*100)</f>
        <v>17.9759722289354</v>
      </c>
      <c r="AP15">
        <f>IF(ValProdCrop_perHa!AO15=0,0,(ValProdCrop_perHa!AP15-ValProdCrop_perHa!AO15)/ValProdCrop_perHa!AO15*100)</f>
        <v>-2.88649429847142</v>
      </c>
      <c r="AQ15">
        <f>IF(ValProdCrop_perHa!AP15=0,0,(ValProdCrop_perHa!AQ15-ValProdCrop_perHa!AP15)/ValProdCrop_perHa!AP15*100)</f>
        <v>-2.9797045723707</v>
      </c>
      <c r="AR15">
        <f>IF(ValProdCrop_perHa!AQ15=0,0,(ValProdCrop_perHa!AR15-ValProdCrop_perHa!AQ15)/ValProdCrop_perHa!AQ15*100)</f>
        <v>1.06284759834141</v>
      </c>
      <c r="AS15">
        <f>IF(ValProdCrop_perHa!AR15=0,0,(ValProdCrop_perHa!AS15-ValProdCrop_perHa!AR15)/ValProdCrop_perHa!AR15*100)</f>
        <v>0.769863504124837</v>
      </c>
      <c r="AT15">
        <f>IF(ValProdCrop_perHa!AS15=0,0,(ValProdCrop_perHa!AT15-ValProdCrop_perHa!AS15)/ValProdCrop_perHa!AS15*100)</f>
        <v>0.422784475038872</v>
      </c>
      <c r="AU15">
        <f>IF(ValProdCrop_perHa!AT15=0,0,(ValProdCrop_perHa!AU15-ValProdCrop_perHa!AT15)/ValProdCrop_perHa!AT15*100)</f>
        <v>-6.52447265914866</v>
      </c>
      <c r="AV15">
        <f>IF(ValProdCrop_perHa!AU15=0,0,(ValProdCrop_perHa!AV15-ValProdCrop_perHa!AU15)/ValProdCrop_perHa!AU15*100)</f>
        <v>-1.29294221096999</v>
      </c>
      <c r="AW15">
        <f>IF(ValProdCrop_perHa!AV15=0,0,(ValProdCrop_perHa!AW15-ValProdCrop_perHa!AV15)/ValProdCrop_perHa!AV15*100)</f>
        <v>-2.56761769799166</v>
      </c>
      <c r="AX15">
        <f>IF(ValProdCrop_perHa!AW15=0,0,(ValProdCrop_perHa!AX15-ValProdCrop_perHa!AW15)/ValProdCrop_perHa!AW15*100)</f>
        <v>-0.0500796076835547</v>
      </c>
      <c r="AY15">
        <f>IF(ValProdCrop_perHa!AX15=0,0,(ValProdCrop_perHa!AY15-ValProdCrop_perHa!AX15)/ValProdCrop_perHa!AX15*100)</f>
        <v>-1.59478458645777</v>
      </c>
      <c r="AZ15">
        <f>IF(ValProdCrop_perHa!AY15=0,0,(ValProdCrop_perHa!AZ15-ValProdCrop_perHa!AY15)/ValProdCrop_perHa!AY15*100)</f>
        <v>3.55109929445575</v>
      </c>
      <c r="BA15">
        <f>IF(ValProdCrop_perHa!AZ15=0,0,(ValProdCrop_perHa!BA15-ValProdCrop_perHa!AZ15)/ValProdCrop_perHa!AZ15*100)</f>
        <v>3.7750697049232</v>
      </c>
      <c r="BB15">
        <f>IF(ValProdCrop_perHa!BA15=0,0,(ValProdCrop_perHa!BB15-ValProdCrop_perHa!BA15)/ValProdCrop_perHa!BA15*100)</f>
        <v>2.27453638039942</v>
      </c>
      <c r="BC15">
        <f>IF(ValProdCrop_perHa!BB15=0,0,(ValProdCrop_perHa!BC15-ValProdCrop_perHa!BB15)/ValProdCrop_perHa!BB15*100)</f>
        <v>-2.72863739456021</v>
      </c>
    </row>
    <row r="16" spans="1:55">
      <c r="A16">
        <f>ValProdCrop_perHa!A16</f>
        <v>1</v>
      </c>
      <c r="B16" t="str">
        <f>ValProdCrop_perHa!B16</f>
        <v>Gambia</v>
      </c>
      <c r="C16">
        <f>ValProdCrop_perHa!C16</f>
        <v>75</v>
      </c>
      <c r="D16" t="str">
        <f>ValProdCrop_perHa!D16</f>
        <v>Gambia</v>
      </c>
      <c r="F16" s="16" t="s">
        <v>233</v>
      </c>
      <c r="H16">
        <f>IF(ValProdCrop_perHa!G16=0,0,(ValProdCrop_perHa!H16-ValProdCrop_perHa!G16)/ValProdCrop_perHa!G16*100)</f>
        <v>-0.832372237572344</v>
      </c>
      <c r="I16">
        <f>IF(ValProdCrop_perHa!H16=0,0,(ValProdCrop_perHa!I16-ValProdCrop_perHa!H16)/ValProdCrop_perHa!H16*100)</f>
        <v>-0.27461680335961</v>
      </c>
      <c r="J16">
        <f>IF(ValProdCrop_perHa!I16=0,0,(ValProdCrop_perHa!J16-ValProdCrop_perHa!I16)/ValProdCrop_perHa!I16*100)</f>
        <v>2.45257667527518</v>
      </c>
      <c r="K16">
        <f>IF(ValProdCrop_perHa!J16=0,0,(ValProdCrop_perHa!K16-ValProdCrop_perHa!J16)/ValProdCrop_perHa!J16*100)</f>
        <v>9.09041742493254</v>
      </c>
      <c r="L16">
        <f>IF(ValProdCrop_perHa!K16=0,0,(ValProdCrop_perHa!L16-ValProdCrop_perHa!K16)/ValProdCrop_perHa!K16*100)</f>
        <v>6.45113082647677</v>
      </c>
      <c r="M16">
        <f>IF(ValProdCrop_perHa!L16=0,0,(ValProdCrop_perHa!M16-ValProdCrop_perHa!L16)/ValProdCrop_perHa!L16*100)</f>
        <v>0.634838436771678</v>
      </c>
      <c r="N16">
        <f>IF(ValProdCrop_perHa!M16=0,0,(ValProdCrop_perHa!N16-ValProdCrop_perHa!M16)/ValProdCrop_perHa!M16*100)</f>
        <v>2.17848989411861</v>
      </c>
      <c r="O16">
        <f>IF(ValProdCrop_perHa!N16=0,0,(ValProdCrop_perHa!O16-ValProdCrop_perHa!N16)/ValProdCrop_perHa!N16*100)</f>
        <v>-3.91138299167088</v>
      </c>
      <c r="P16">
        <f>IF(ValProdCrop_perHa!O16=0,0,(ValProdCrop_perHa!P16-ValProdCrop_perHa!O16)/ValProdCrop_perHa!O16*100)</f>
        <v>0.0613428253966801</v>
      </c>
      <c r="Q16">
        <f>IF(ValProdCrop_perHa!P16=0,0,(ValProdCrop_perHa!Q16-ValProdCrop_perHa!P16)/ValProdCrop_perHa!P16*100)</f>
        <v>0.553608365109357</v>
      </c>
      <c r="R16">
        <f>IF(ValProdCrop_perHa!Q16=0,0,(ValProdCrop_perHa!R16-ValProdCrop_perHa!Q16)/ValProdCrop_perHa!Q16*100)</f>
        <v>-6.58968879358576</v>
      </c>
      <c r="S16">
        <f>IF(ValProdCrop_perHa!R16=0,0,(ValProdCrop_perHa!S16-ValProdCrop_perHa!R16)/ValProdCrop_perHa!R16*100)</f>
        <v>9.31406781553384</v>
      </c>
      <c r="T16">
        <f>IF(ValProdCrop_perHa!S16=0,0,(ValProdCrop_perHa!T16-ValProdCrop_perHa!S16)/ValProdCrop_perHa!S16*100)</f>
        <v>2.2675501049185</v>
      </c>
      <c r="U16">
        <f>IF(ValProdCrop_perHa!T16=0,0,(ValProdCrop_perHa!U16-ValProdCrop_perHa!T16)/ValProdCrop_perHa!T16*100)</f>
        <v>1.18291186521065</v>
      </c>
      <c r="V16">
        <f>IF(ValProdCrop_perHa!U16=0,0,(ValProdCrop_perHa!V16-ValProdCrop_perHa!U16)/ValProdCrop_perHa!U16*100)</f>
        <v>-2.81411978492003</v>
      </c>
      <c r="W16">
        <f>IF(ValProdCrop_perHa!V16=0,0,(ValProdCrop_perHa!W16-ValProdCrop_perHa!V16)/ValProdCrop_perHa!V16*100)</f>
        <v>-23.4825527327764</v>
      </c>
      <c r="X16">
        <f>IF(ValProdCrop_perHa!W16=0,0,(ValProdCrop_perHa!X16-ValProdCrop_perHa!W16)/ValProdCrop_perHa!W16*100)</f>
        <v>23.7327465817689</v>
      </c>
      <c r="Y16">
        <f>IF(ValProdCrop_perHa!X16=0,0,(ValProdCrop_perHa!Y16-ValProdCrop_perHa!X16)/ValProdCrop_perHa!X16*100)</f>
        <v>-14.2242335770334</v>
      </c>
      <c r="Z16">
        <f>IF(ValProdCrop_perHa!Y16=0,0,(ValProdCrop_perHa!Z16-ValProdCrop_perHa!Y16)/ValProdCrop_perHa!Y16*100)</f>
        <v>-5.03611444223676</v>
      </c>
      <c r="AA16">
        <f>IF(ValProdCrop_perHa!Z16=0,0,(ValProdCrop_perHa!AA16-ValProdCrop_perHa!Z16)/ValProdCrop_perHa!Z16*100)</f>
        <v>27.0167862959224</v>
      </c>
      <c r="AB16">
        <f>IF(ValProdCrop_perHa!AA16=0,0,(ValProdCrop_perHa!AB16-ValProdCrop_perHa!AA16)/ValProdCrop_perHa!AA16*100)</f>
        <v>9.47984944808759</v>
      </c>
      <c r="AC16">
        <f>IF(ValProdCrop_perHa!AB16=0,0,(ValProdCrop_perHa!AC16-ValProdCrop_perHa!AB16)/ValProdCrop_perHa!AB16*100)</f>
        <v>-14.9581152756149</v>
      </c>
      <c r="AD16">
        <f>IF(ValProdCrop_perHa!AC16=0,0,(ValProdCrop_perHa!AD16-ValProdCrop_perHa!AC16)/ValProdCrop_perHa!AC16*100)</f>
        <v>-0.599964412492129</v>
      </c>
      <c r="AE16">
        <f>IF(ValProdCrop_perHa!AD16=0,0,(ValProdCrop_perHa!AE16-ValProdCrop_perHa!AD16)/ValProdCrop_perHa!AD16*100)</f>
        <v>-12.8737629099994</v>
      </c>
      <c r="AF16">
        <f>IF(ValProdCrop_perHa!AE16=0,0,(ValProdCrop_perHa!AF16-ValProdCrop_perHa!AE16)/ValProdCrop_perHa!AE16*100)</f>
        <v>15.4231031621087</v>
      </c>
      <c r="AG16">
        <f>IF(ValProdCrop_perHa!AF16=0,0,(ValProdCrop_perHa!AG16-ValProdCrop_perHa!AF16)/ValProdCrop_perHa!AF16*100)</f>
        <v>-5.52917215900364</v>
      </c>
      <c r="AH16">
        <f>IF(ValProdCrop_perHa!AG16=0,0,(ValProdCrop_perHa!AH16-ValProdCrop_perHa!AG16)/ValProdCrop_perHa!AG16*100)</f>
        <v>-9.60435501366982</v>
      </c>
      <c r="AI16">
        <f>IF(ValProdCrop_perHa!AH16=0,0,(ValProdCrop_perHa!AI16-ValProdCrop_perHa!AH16)/ValProdCrop_perHa!AH16*100)</f>
        <v>21.1936241747477</v>
      </c>
      <c r="AJ16">
        <f>IF(ValProdCrop_perHa!AI16=0,0,(ValProdCrop_perHa!AJ16-ValProdCrop_perHa!AI16)/ValProdCrop_perHa!AI16*100)</f>
        <v>-33.4012023121598</v>
      </c>
      <c r="AK16">
        <f>IF(ValProdCrop_perHa!AJ16=0,0,(ValProdCrop_perHa!AK16-ValProdCrop_perHa!AJ16)/ValProdCrop_perHa!AJ16*100)</f>
        <v>13.513816520126</v>
      </c>
      <c r="AL16">
        <f>IF(ValProdCrop_perHa!AK16=0,0,(ValProdCrop_perHa!AL16-ValProdCrop_perHa!AK16)/ValProdCrop_perHa!AK16*100)</f>
        <v>-6.40217179381831</v>
      </c>
      <c r="AM16">
        <f>IF(ValProdCrop_perHa!AL16=0,0,(ValProdCrop_perHa!AM16-ValProdCrop_perHa!AL16)/ValProdCrop_perHa!AL16*100)</f>
        <v>16.5876908435579</v>
      </c>
      <c r="AN16">
        <f>IF(ValProdCrop_perHa!AM16=0,0,(ValProdCrop_perHa!AN16-ValProdCrop_perHa!AM16)/ValProdCrop_perHa!AM16*100)</f>
        <v>-4.74401724963263</v>
      </c>
      <c r="AO16">
        <f>IF(ValProdCrop_perHa!AN16=0,0,(ValProdCrop_perHa!AO16-ValProdCrop_perHa!AN16)/ValProdCrop_perHa!AN16*100)</f>
        <v>-11.6303149398806</v>
      </c>
      <c r="AP16">
        <f>IF(ValProdCrop_perHa!AO16=0,0,(ValProdCrop_perHa!AP16-ValProdCrop_perHa!AO16)/ValProdCrop_perHa!AO16*100)</f>
        <v>-12.4080955163597</v>
      </c>
      <c r="AQ16">
        <f>IF(ValProdCrop_perHa!AP16=0,0,(ValProdCrop_perHa!AQ16-ValProdCrop_perHa!AP16)/ValProdCrop_perHa!AP16*100)</f>
        <v>12.8790127893458</v>
      </c>
      <c r="AR16">
        <f>IF(ValProdCrop_perHa!AQ16=0,0,(ValProdCrop_perHa!AR16-ValProdCrop_perHa!AQ16)/ValProdCrop_perHa!AQ16*100)</f>
        <v>3.99905290512604</v>
      </c>
      <c r="AS16">
        <f>IF(ValProdCrop_perHa!AR16=0,0,(ValProdCrop_perHa!AS16-ValProdCrop_perHa!AR16)/ValProdCrop_perHa!AR16*100)</f>
        <v>24.4693678344269</v>
      </c>
      <c r="AT16">
        <f>IF(ValProdCrop_perHa!AS16=0,0,(ValProdCrop_perHa!AT16-ValProdCrop_perHa!AS16)/ValProdCrop_perHa!AS16*100)</f>
        <v>-2.99728676583482</v>
      </c>
      <c r="AU16">
        <f>IF(ValProdCrop_perHa!AT16=0,0,(ValProdCrop_perHa!AU16-ValProdCrop_perHa!AT16)/ValProdCrop_perHa!AT16*100)</f>
        <v>-4.77561526379404</v>
      </c>
      <c r="AV16">
        <f>IF(ValProdCrop_perHa!AU16=0,0,(ValProdCrop_perHa!AV16-ValProdCrop_perHa!AU16)/ValProdCrop_perHa!AU16*100)</f>
        <v>-31.7706320077881</v>
      </c>
      <c r="AW16">
        <f>IF(ValProdCrop_perHa!AV16=0,0,(ValProdCrop_perHa!AW16-ValProdCrop_perHa!AV16)/ValProdCrop_perHa!AV16*100)</f>
        <v>18.6516219233883</v>
      </c>
      <c r="AX16">
        <f>IF(ValProdCrop_perHa!AW16=0,0,(ValProdCrop_perHa!AX16-ValProdCrop_perHa!AW16)/ValProdCrop_perHa!AW16*100)</f>
        <v>17.2957481346712</v>
      </c>
      <c r="AY16">
        <f>IF(ValProdCrop_perHa!AX16=0,0,(ValProdCrop_perHa!AY16-ValProdCrop_perHa!AX16)/ValProdCrop_perHa!AX16*100)</f>
        <v>-13.9011073683886</v>
      </c>
      <c r="AZ16">
        <f>IF(ValProdCrop_perHa!AY16=0,0,(ValProdCrop_perHa!AZ16-ValProdCrop_perHa!AY16)/ValProdCrop_perHa!AY16*100)</f>
        <v>1.41104130417865</v>
      </c>
      <c r="BA16">
        <f>IF(ValProdCrop_perHa!AZ16=0,0,(ValProdCrop_perHa!BA16-ValProdCrop_perHa!AZ16)/ValProdCrop_perHa!AZ16*100)</f>
        <v>-29.4480152042009</v>
      </c>
      <c r="BB16">
        <f>IF(ValProdCrop_perHa!BA16=0,0,(ValProdCrop_perHa!BB16-ValProdCrop_perHa!BA16)/ValProdCrop_perHa!BA16*100)</f>
        <v>24.0275778373543</v>
      </c>
      <c r="BC16">
        <f>IF(ValProdCrop_perHa!BB16=0,0,(ValProdCrop_perHa!BC16-ValProdCrop_perHa!BB16)/ValProdCrop_perHa!BB16*100)</f>
        <v>4.4378836523643</v>
      </c>
    </row>
    <row r="17" spans="1:55">
      <c r="A17">
        <f>ValProdCrop_perHa!A17</f>
        <v>1</v>
      </c>
      <c r="B17" t="str">
        <f>ValProdCrop_perHa!B17</f>
        <v>Ghana</v>
      </c>
      <c r="C17">
        <f>ValProdCrop_perHa!C17</f>
        <v>81</v>
      </c>
      <c r="D17" t="str">
        <f>ValProdCrop_perHa!D17</f>
        <v>Ghana</v>
      </c>
      <c r="F17" s="16" t="s">
        <v>233</v>
      </c>
      <c r="H17">
        <f>IF(ValProdCrop_perHa!G17=0,0,(ValProdCrop_perHa!H17-ValProdCrop_perHa!G17)/ValProdCrop_perHa!G17*100)</f>
        <v>0.190573229683557</v>
      </c>
      <c r="I17">
        <f>IF(ValProdCrop_perHa!H17=0,0,(ValProdCrop_perHa!I17-ValProdCrop_perHa!H17)/ValProdCrop_perHa!H17*100)</f>
        <v>0.17605586104176</v>
      </c>
      <c r="J17">
        <f>IF(ValProdCrop_perHa!I17=0,0,(ValProdCrop_perHa!J17-ValProdCrop_perHa!I17)/ValProdCrop_perHa!I17*100)</f>
        <v>9.90200089653111</v>
      </c>
      <c r="K17">
        <f>IF(ValProdCrop_perHa!J17=0,0,(ValProdCrop_perHa!K17-ValProdCrop_perHa!J17)/ValProdCrop_perHa!J17*100)</f>
        <v>-6.18141533813376</v>
      </c>
      <c r="L17">
        <f>IF(ValProdCrop_perHa!K17=0,0,(ValProdCrop_perHa!L17-ValProdCrop_perHa!K17)/ValProdCrop_perHa!K17*100)</f>
        <v>10.9210740757313</v>
      </c>
      <c r="M17">
        <f>IF(ValProdCrop_perHa!L17=0,0,(ValProdCrop_perHa!M17-ValProdCrop_perHa!L17)/ValProdCrop_perHa!L17*100)</f>
        <v>2.17737126389675</v>
      </c>
      <c r="N17">
        <f>IF(ValProdCrop_perHa!M17=0,0,(ValProdCrop_perHa!N17-ValProdCrop_perHa!M17)/ValProdCrop_perHa!M17*100)</f>
        <v>0.154554265889111</v>
      </c>
      <c r="O17">
        <f>IF(ValProdCrop_perHa!N17=0,0,(ValProdCrop_perHa!O17-ValProdCrop_perHa!N17)/ValProdCrop_perHa!N17*100)</f>
        <v>-0.674150889571714</v>
      </c>
      <c r="P17">
        <f>IF(ValProdCrop_perHa!O17=0,0,(ValProdCrop_perHa!P17-ValProdCrop_perHa!O17)/ValProdCrop_perHa!O17*100)</f>
        <v>-13.3955744644512</v>
      </c>
      <c r="Q17">
        <f>IF(ValProdCrop_perHa!P17=0,0,(ValProdCrop_perHa!Q17-ValProdCrop_perHa!P17)/ValProdCrop_perHa!P17*100)</f>
        <v>3.87160928751879</v>
      </c>
      <c r="R17">
        <f>IF(ValProdCrop_perHa!Q17=0,0,(ValProdCrop_perHa!R17-ValProdCrop_perHa!Q17)/ValProdCrop_perHa!Q17*100)</f>
        <v>1.5789611172709</v>
      </c>
      <c r="S17">
        <f>IF(ValProdCrop_perHa!R17=0,0,(ValProdCrop_perHa!S17-ValProdCrop_perHa!R17)/ValProdCrop_perHa!R17*100)</f>
        <v>1.60554217869333</v>
      </c>
      <c r="T17">
        <f>IF(ValProdCrop_perHa!S17=0,0,(ValProdCrop_perHa!T17-ValProdCrop_perHa!S17)/ValProdCrop_perHa!S17*100)</f>
        <v>7.52299496621383</v>
      </c>
      <c r="U17">
        <f>IF(ValProdCrop_perHa!T17=0,0,(ValProdCrop_perHa!U17-ValProdCrop_perHa!T17)/ValProdCrop_perHa!T17*100)</f>
        <v>-3.84881858369748</v>
      </c>
      <c r="V17">
        <f>IF(ValProdCrop_perHa!U17=0,0,(ValProdCrop_perHa!V17-ValProdCrop_perHa!U17)/ValProdCrop_perHa!U17*100)</f>
        <v>-8.07247153673496</v>
      </c>
      <c r="W17">
        <f>IF(ValProdCrop_perHa!V17=0,0,(ValProdCrop_perHa!W17-ValProdCrop_perHa!V17)/ValProdCrop_perHa!V17*100)</f>
        <v>-4.46837853004251</v>
      </c>
      <c r="X17">
        <f>IF(ValProdCrop_perHa!W17=0,0,(ValProdCrop_perHa!X17-ValProdCrop_perHa!W17)/ValProdCrop_perHa!W17*100)</f>
        <v>3.54136646636386</v>
      </c>
      <c r="Y17">
        <f>IF(ValProdCrop_perHa!X17=0,0,(ValProdCrop_perHa!Y17-ValProdCrop_perHa!X17)/ValProdCrop_perHa!X17*100)</f>
        <v>-5.23507563808283</v>
      </c>
      <c r="Z17">
        <f>IF(ValProdCrop_perHa!Y17=0,0,(ValProdCrop_perHa!Z17-ValProdCrop_perHa!Y17)/ValProdCrop_perHa!Y17*100)</f>
        <v>0.494696010129081</v>
      </c>
      <c r="AA17">
        <f>IF(ValProdCrop_perHa!Z17=0,0,(ValProdCrop_perHa!AA17-ValProdCrop_perHa!Z17)/ValProdCrop_perHa!Z17*100)</f>
        <v>-2.15526805799214</v>
      </c>
      <c r="AB17">
        <f>IF(ValProdCrop_perHa!AA17=0,0,(ValProdCrop_perHa!AB17-ValProdCrop_perHa!AA17)/ValProdCrop_perHa!AA17*100)</f>
        <v>0.900520526232114</v>
      </c>
      <c r="AC17">
        <f>IF(ValProdCrop_perHa!AB17=0,0,(ValProdCrop_perHa!AC17-ValProdCrop_perHa!AB17)/ValProdCrop_perHa!AB17*100)</f>
        <v>5.79926825358226</v>
      </c>
      <c r="AD17">
        <f>IF(ValProdCrop_perHa!AC17=0,0,(ValProdCrop_perHa!AD17-ValProdCrop_perHa!AC17)/ValProdCrop_perHa!AC17*100)</f>
        <v>-1.94901508069105</v>
      </c>
      <c r="AE17">
        <f>IF(ValProdCrop_perHa!AD17=0,0,(ValProdCrop_perHa!AE17-ValProdCrop_perHa!AD17)/ValProdCrop_perHa!AD17*100)</f>
        <v>6.36490330281413</v>
      </c>
      <c r="AF17">
        <f>IF(ValProdCrop_perHa!AE17=0,0,(ValProdCrop_perHa!AF17-ValProdCrop_perHa!AE17)/ValProdCrop_perHa!AE17*100)</f>
        <v>11.3313055322199</v>
      </c>
      <c r="AG17">
        <f>IF(ValProdCrop_perHa!AF17=0,0,(ValProdCrop_perHa!AG17-ValProdCrop_perHa!AF17)/ValProdCrop_perHa!AF17*100)</f>
        <v>0.61224761615611</v>
      </c>
      <c r="AH17">
        <f>IF(ValProdCrop_perHa!AG17=0,0,(ValProdCrop_perHa!AH17-ValProdCrop_perHa!AG17)/ValProdCrop_perHa!AG17*100)</f>
        <v>9.03388354373791</v>
      </c>
      <c r="AI17">
        <f>IF(ValProdCrop_perHa!AH17=0,0,(ValProdCrop_perHa!AI17-ValProdCrop_perHa!AH17)/ValProdCrop_perHa!AH17*100)</f>
        <v>1.34978018647955</v>
      </c>
      <c r="AJ17">
        <f>IF(ValProdCrop_perHa!AI17=0,0,(ValProdCrop_perHa!AJ17-ValProdCrop_perHa!AI17)/ValProdCrop_perHa!AI17*100)</f>
        <v>0.960883219601459</v>
      </c>
      <c r="AK17">
        <f>IF(ValProdCrop_perHa!AJ17=0,0,(ValProdCrop_perHa!AK17-ValProdCrop_perHa!AJ17)/ValProdCrop_perHa!AJ17*100)</f>
        <v>24.2989301729803</v>
      </c>
      <c r="AL17">
        <f>IF(ValProdCrop_perHa!AK17=0,0,(ValProdCrop_perHa!AL17-ValProdCrop_perHa!AK17)/ValProdCrop_perHa!AK17*100)</f>
        <v>-3.00110103509148</v>
      </c>
      <c r="AM17">
        <f>IF(ValProdCrop_perHa!AL17=0,0,(ValProdCrop_perHa!AM17-ValProdCrop_perHa!AL17)/ValProdCrop_perHa!AL17*100)</f>
        <v>8.4685103182461</v>
      </c>
      <c r="AN17">
        <f>IF(ValProdCrop_perHa!AM17=0,0,(ValProdCrop_perHa!AN17-ValProdCrop_perHa!AM17)/ValProdCrop_perHa!AM17*100)</f>
        <v>-4.8150815030063</v>
      </c>
      <c r="AO17">
        <f>IF(ValProdCrop_perHa!AN17=0,0,(ValProdCrop_perHa!AO17-ValProdCrop_perHa!AN17)/ValProdCrop_perHa!AN17*100)</f>
        <v>1.18281296362717</v>
      </c>
      <c r="AP17">
        <f>IF(ValProdCrop_perHa!AO17=0,0,(ValProdCrop_perHa!AP17-ValProdCrop_perHa!AO17)/ValProdCrop_perHa!AO17*100)</f>
        <v>4.07525502232634</v>
      </c>
      <c r="AQ17">
        <f>IF(ValProdCrop_perHa!AP17=0,0,(ValProdCrop_perHa!AQ17-ValProdCrop_perHa!AP17)/ValProdCrop_perHa!AP17*100)</f>
        <v>-2.31440454920046</v>
      </c>
      <c r="AR17">
        <f>IF(ValProdCrop_perHa!AQ17=0,0,(ValProdCrop_perHa!AR17-ValProdCrop_perHa!AQ17)/ValProdCrop_perHa!AQ17*100)</f>
        <v>-1.75312623767269</v>
      </c>
      <c r="AS17">
        <f>IF(ValProdCrop_perHa!AR17=0,0,(ValProdCrop_perHa!AS17-ValProdCrop_perHa!AR17)/ValProdCrop_perHa!AR17*100)</f>
        <v>7.36548181091237</v>
      </c>
      <c r="AT17">
        <f>IF(ValProdCrop_perHa!AS17=0,0,(ValProdCrop_perHa!AT17-ValProdCrop_perHa!AS17)/ValProdCrop_perHa!AS17*100)</f>
        <v>-7.79403233556642</v>
      </c>
      <c r="AU17">
        <f>IF(ValProdCrop_perHa!AT17=0,0,(ValProdCrop_perHa!AU17-ValProdCrop_perHa!AT17)/ValProdCrop_perHa!AT17*100)</f>
        <v>3.3488626699682</v>
      </c>
      <c r="AV17">
        <f>IF(ValProdCrop_perHa!AU17=0,0,(ValProdCrop_perHa!AV17-ValProdCrop_perHa!AU17)/ValProdCrop_perHa!AU17*100)</f>
        <v>2.45953729586926</v>
      </c>
      <c r="AW17">
        <f>IF(ValProdCrop_perHa!AV17=0,0,(ValProdCrop_perHa!AW17-ValProdCrop_perHa!AV17)/ValProdCrop_perHa!AV17*100)</f>
        <v>-2.91991115726182</v>
      </c>
      <c r="AX17">
        <f>IF(ValProdCrop_perHa!AW17=0,0,(ValProdCrop_perHa!AX17-ValProdCrop_perHa!AW17)/ValProdCrop_perHa!AW17*100)</f>
        <v>-1.68139439107147</v>
      </c>
      <c r="AY17">
        <f>IF(ValProdCrop_perHa!AX17=0,0,(ValProdCrop_perHa!AY17-ValProdCrop_perHa!AX17)/ValProdCrop_perHa!AX17*100)</f>
        <v>3.46635975914076</v>
      </c>
      <c r="AZ17">
        <f>IF(ValProdCrop_perHa!AY17=0,0,(ValProdCrop_perHa!AZ17-ValProdCrop_perHa!AY17)/ValProdCrop_perHa!AY17*100)</f>
        <v>1.48677014126348</v>
      </c>
      <c r="BA17">
        <f>IF(ValProdCrop_perHa!AZ17=0,0,(ValProdCrop_perHa!BA17-ValProdCrop_perHa!AZ17)/ValProdCrop_perHa!AZ17*100)</f>
        <v>9.85647119922617</v>
      </c>
      <c r="BB17">
        <f>IF(ValProdCrop_perHa!BA17=0,0,(ValProdCrop_perHa!BB17-ValProdCrop_perHa!BA17)/ValProdCrop_perHa!BA17*100)</f>
        <v>0.72074534815376</v>
      </c>
      <c r="BC17">
        <f>IF(ValProdCrop_perHa!BB17=0,0,(ValProdCrop_perHa!BC17-ValProdCrop_perHa!BB17)/ValProdCrop_perHa!BB17*100)</f>
        <v>6.10699012201859</v>
      </c>
    </row>
    <row r="18" spans="1:55">
      <c r="A18">
        <f>ValProdCrop_perHa!A18</f>
        <v>1</v>
      </c>
      <c r="B18" t="str">
        <f>ValProdCrop_perHa!B18</f>
        <v>Guinea</v>
      </c>
      <c r="C18">
        <f>ValProdCrop_perHa!C18</f>
        <v>90</v>
      </c>
      <c r="D18" t="str">
        <f>ValProdCrop_perHa!D18</f>
        <v>Guinea</v>
      </c>
      <c r="F18" s="16" t="s">
        <v>233</v>
      </c>
      <c r="H18">
        <f>IF(ValProdCrop_perHa!G18=0,0,(ValProdCrop_perHa!H18-ValProdCrop_perHa!G18)/ValProdCrop_perHa!G18*100)</f>
        <v>1.43015223198011</v>
      </c>
      <c r="I18">
        <f>IF(ValProdCrop_perHa!H18=0,0,(ValProdCrop_perHa!I18-ValProdCrop_perHa!H18)/ValProdCrop_perHa!H18*100)</f>
        <v>-4.42808570238905</v>
      </c>
      <c r="J18">
        <f>IF(ValProdCrop_perHa!I18=0,0,(ValProdCrop_perHa!J18-ValProdCrop_perHa!I18)/ValProdCrop_perHa!I18*100)</f>
        <v>3.15647542112755</v>
      </c>
      <c r="K18">
        <f>IF(ValProdCrop_perHa!J18=0,0,(ValProdCrop_perHa!K18-ValProdCrop_perHa!J18)/ValProdCrop_perHa!J18*100)</f>
        <v>-0.297165393751963</v>
      </c>
      <c r="L18">
        <f>IF(ValProdCrop_perHa!K18=0,0,(ValProdCrop_perHa!L18-ValProdCrop_perHa!K18)/ValProdCrop_perHa!K18*100)</f>
        <v>4.86804581976317</v>
      </c>
      <c r="M18">
        <f>IF(ValProdCrop_perHa!L18=0,0,(ValProdCrop_perHa!M18-ValProdCrop_perHa!L18)/ValProdCrop_perHa!L18*100)</f>
        <v>1.48018071285316</v>
      </c>
      <c r="N18">
        <f>IF(ValProdCrop_perHa!M18=0,0,(ValProdCrop_perHa!N18-ValProdCrop_perHa!M18)/ValProdCrop_perHa!M18*100)</f>
        <v>0.945449462007664</v>
      </c>
      <c r="O18">
        <f>IF(ValProdCrop_perHa!N18=0,0,(ValProdCrop_perHa!O18-ValProdCrop_perHa!N18)/ValProdCrop_perHa!N18*100)</f>
        <v>-0.256686343970686</v>
      </c>
      <c r="P18">
        <f>IF(ValProdCrop_perHa!O18=0,0,(ValProdCrop_perHa!P18-ValProdCrop_perHa!O18)/ValProdCrop_perHa!O18*100)</f>
        <v>0.701985793908121</v>
      </c>
      <c r="Q18">
        <f>IF(ValProdCrop_perHa!P18=0,0,(ValProdCrop_perHa!Q18-ValProdCrop_perHa!P18)/ValProdCrop_perHa!P18*100)</f>
        <v>2.79301705522059</v>
      </c>
      <c r="R18">
        <f>IF(ValProdCrop_perHa!Q18=0,0,(ValProdCrop_perHa!R18-ValProdCrop_perHa!Q18)/ValProdCrop_perHa!Q18*100)</f>
        <v>-3.10990979762676</v>
      </c>
      <c r="S18">
        <f>IF(ValProdCrop_perHa!R18=0,0,(ValProdCrop_perHa!S18-ValProdCrop_perHa!R18)/ValProdCrop_perHa!R18*100)</f>
        <v>-0.18262162946593</v>
      </c>
      <c r="T18">
        <f>IF(ValProdCrop_perHa!S18=0,0,(ValProdCrop_perHa!T18-ValProdCrop_perHa!S18)/ValProdCrop_perHa!S18*100)</f>
        <v>-0.67986614622682</v>
      </c>
      <c r="U18">
        <f>IF(ValProdCrop_perHa!T18=0,0,(ValProdCrop_perHa!U18-ValProdCrop_perHa!T18)/ValProdCrop_perHa!T18*100)</f>
        <v>0.448707432785745</v>
      </c>
      <c r="V18">
        <f>IF(ValProdCrop_perHa!U18=0,0,(ValProdCrop_perHa!V18-ValProdCrop_perHa!U18)/ValProdCrop_perHa!U18*100)</f>
        <v>1.75326329934253</v>
      </c>
      <c r="W18">
        <f>IF(ValProdCrop_perHa!V18=0,0,(ValProdCrop_perHa!W18-ValProdCrop_perHa!V18)/ValProdCrop_perHa!V18*100)</f>
        <v>-0.313266090911572</v>
      </c>
      <c r="X18">
        <f>IF(ValProdCrop_perHa!W18=0,0,(ValProdCrop_perHa!X18-ValProdCrop_perHa!W18)/ValProdCrop_perHa!W18*100)</f>
        <v>-1.10017922214532</v>
      </c>
      <c r="Y18">
        <f>IF(ValProdCrop_perHa!X18=0,0,(ValProdCrop_perHa!Y18-ValProdCrop_perHa!X18)/ValProdCrop_perHa!X18*100)</f>
        <v>1.3120916551972</v>
      </c>
      <c r="Z18">
        <f>IF(ValProdCrop_perHa!Y18=0,0,(ValProdCrop_perHa!Z18-ValProdCrop_perHa!Y18)/ValProdCrop_perHa!Y18*100)</f>
        <v>-0.671264676894347</v>
      </c>
      <c r="AA18">
        <f>IF(ValProdCrop_perHa!Z18=0,0,(ValProdCrop_perHa!AA18-ValProdCrop_perHa!Z18)/ValProdCrop_perHa!Z18*100)</f>
        <v>-0.686645845315735</v>
      </c>
      <c r="AB18">
        <f>IF(ValProdCrop_perHa!AA18=0,0,(ValProdCrop_perHa!AB18-ValProdCrop_perHa!AA18)/ValProdCrop_perHa!AA18*100)</f>
        <v>0.232692172633832</v>
      </c>
      <c r="AC18">
        <f>IF(ValProdCrop_perHa!AB18=0,0,(ValProdCrop_perHa!AC18-ValProdCrop_perHa!AB18)/ValProdCrop_perHa!AB18*100)</f>
        <v>-0.633230136681054</v>
      </c>
      <c r="AD18">
        <f>IF(ValProdCrop_perHa!AC18=0,0,(ValProdCrop_perHa!AD18-ValProdCrop_perHa!AC18)/ValProdCrop_perHa!AC18*100)</f>
        <v>0.786821669981305</v>
      </c>
      <c r="AE18">
        <f>IF(ValProdCrop_perHa!AD18=0,0,(ValProdCrop_perHa!AE18-ValProdCrop_perHa!AD18)/ValProdCrop_perHa!AD18*100)</f>
        <v>0.344016290064353</v>
      </c>
      <c r="AF18">
        <f>IF(ValProdCrop_perHa!AE18=0,0,(ValProdCrop_perHa!AF18-ValProdCrop_perHa!AE18)/ValProdCrop_perHa!AE18*100)</f>
        <v>2.74032774841934</v>
      </c>
      <c r="AG18">
        <f>IF(ValProdCrop_perHa!AF18=0,0,(ValProdCrop_perHa!AG18-ValProdCrop_perHa!AF18)/ValProdCrop_perHa!AF18*100)</f>
        <v>1.17434961113395</v>
      </c>
      <c r="AH18">
        <f>IF(ValProdCrop_perHa!AG18=0,0,(ValProdCrop_perHa!AH18-ValProdCrop_perHa!AG18)/ValProdCrop_perHa!AG18*100)</f>
        <v>-0.807084023225139</v>
      </c>
      <c r="AI18">
        <f>IF(ValProdCrop_perHa!AH18=0,0,(ValProdCrop_perHa!AI18-ValProdCrop_perHa!AH18)/ValProdCrop_perHa!AH18*100)</f>
        <v>3.2087648615393</v>
      </c>
      <c r="AJ18">
        <f>IF(ValProdCrop_perHa!AI18=0,0,(ValProdCrop_perHa!AJ18-ValProdCrop_perHa!AI18)/ValProdCrop_perHa!AI18*100)</f>
        <v>-0.10302838081801</v>
      </c>
      <c r="AK18">
        <f>IF(ValProdCrop_perHa!AJ18=0,0,(ValProdCrop_perHa!AK18-ValProdCrop_perHa!AJ18)/ValProdCrop_perHa!AJ18*100)</f>
        <v>-0.303765696266799</v>
      </c>
      <c r="AL18">
        <f>IF(ValProdCrop_perHa!AK18=0,0,(ValProdCrop_perHa!AL18-ValProdCrop_perHa!AK18)/ValProdCrop_perHa!AK18*100)</f>
        <v>0.782232627321937</v>
      </c>
      <c r="AM18">
        <f>IF(ValProdCrop_perHa!AL18=0,0,(ValProdCrop_perHa!AM18-ValProdCrop_perHa!AL18)/ValProdCrop_perHa!AL18*100)</f>
        <v>-1.92827536495945</v>
      </c>
      <c r="AN18">
        <f>IF(ValProdCrop_perHa!AM18=0,0,(ValProdCrop_perHa!AN18-ValProdCrop_perHa!AM18)/ValProdCrop_perHa!AM18*100)</f>
        <v>3.53543539440683</v>
      </c>
      <c r="AO18">
        <f>IF(ValProdCrop_perHa!AN18=0,0,(ValProdCrop_perHa!AO18-ValProdCrop_perHa!AN18)/ValProdCrop_perHa!AN18*100)</f>
        <v>-3.21533368632096</v>
      </c>
      <c r="AP18">
        <f>IF(ValProdCrop_perHa!AO18=0,0,(ValProdCrop_perHa!AP18-ValProdCrop_perHa!AO18)/ValProdCrop_perHa!AO18*100)</f>
        <v>-0.835346123715913</v>
      </c>
      <c r="AQ18">
        <f>IF(ValProdCrop_perHa!AP18=0,0,(ValProdCrop_perHa!AQ18-ValProdCrop_perHa!AP18)/ValProdCrop_perHa!AP18*100)</f>
        <v>-0.172166222907659</v>
      </c>
      <c r="AR18">
        <f>IF(ValProdCrop_perHa!AQ18=0,0,(ValProdCrop_perHa!AR18-ValProdCrop_perHa!AQ18)/ValProdCrop_perHa!AQ18*100)</f>
        <v>-6.8512503553355</v>
      </c>
      <c r="AS18">
        <f>IF(ValProdCrop_perHa!AR18=0,0,(ValProdCrop_perHa!AS18-ValProdCrop_perHa!AR18)/ValProdCrop_perHa!AR18*100)</f>
        <v>-0.745250702364594</v>
      </c>
      <c r="AT18">
        <f>IF(ValProdCrop_perHa!AS18=0,0,(ValProdCrop_perHa!AT18-ValProdCrop_perHa!AS18)/ValProdCrop_perHa!AS18*100)</f>
        <v>1.6845944621954</v>
      </c>
      <c r="AU18">
        <f>IF(ValProdCrop_perHa!AT18=0,0,(ValProdCrop_perHa!AU18-ValProdCrop_perHa!AT18)/ValProdCrop_perHa!AT18*100)</f>
        <v>2.25796841545031</v>
      </c>
      <c r="AV18">
        <f>IF(ValProdCrop_perHa!AU18=0,0,(ValProdCrop_perHa!AV18-ValProdCrop_perHa!AU18)/ValProdCrop_perHa!AU18*100)</f>
        <v>-0.290437778444758</v>
      </c>
      <c r="AW18">
        <f>IF(ValProdCrop_perHa!AV18=0,0,(ValProdCrop_perHa!AW18-ValProdCrop_perHa!AV18)/ValProdCrop_perHa!AV18*100)</f>
        <v>-0.153251583613119</v>
      </c>
      <c r="AX18">
        <f>IF(ValProdCrop_perHa!AW18=0,0,(ValProdCrop_perHa!AX18-ValProdCrop_perHa!AW18)/ValProdCrop_perHa!AW18*100)</f>
        <v>0.720180017089212</v>
      </c>
      <c r="AY18">
        <f>IF(ValProdCrop_perHa!AX18=0,0,(ValProdCrop_perHa!AY18-ValProdCrop_perHa!AX18)/ValProdCrop_perHa!AX18*100)</f>
        <v>-2.41325292005661</v>
      </c>
      <c r="AZ18">
        <f>IF(ValProdCrop_perHa!AY18=0,0,(ValProdCrop_perHa!AZ18-ValProdCrop_perHa!AY18)/ValProdCrop_perHa!AY18*100)</f>
        <v>3.70111623867514</v>
      </c>
      <c r="BA18">
        <f>IF(ValProdCrop_perHa!AZ18=0,0,(ValProdCrop_perHa!BA18-ValProdCrop_perHa!AZ18)/ValProdCrop_perHa!AZ18*100)</f>
        <v>-0.112056871505972</v>
      </c>
      <c r="BB18">
        <f>IF(ValProdCrop_perHa!BA18=0,0,(ValProdCrop_perHa!BB18-ValProdCrop_perHa!BA18)/ValProdCrop_perHa!BA18*100)</f>
        <v>2.48995613737149</v>
      </c>
      <c r="BC18">
        <f>IF(ValProdCrop_perHa!BB18=0,0,(ValProdCrop_perHa!BC18-ValProdCrop_perHa!BB18)/ValProdCrop_perHa!BB18*100)</f>
        <v>-6.78242525230814</v>
      </c>
    </row>
    <row r="19" spans="1:55">
      <c r="A19">
        <f>ValProdCrop_perHa!A19</f>
        <v>1</v>
      </c>
      <c r="B19" t="str">
        <f>ValProdCrop_perHa!B19</f>
        <v>Côte d'Ivoire</v>
      </c>
      <c r="C19">
        <f>ValProdCrop_perHa!C19</f>
        <v>107</v>
      </c>
      <c r="D19" t="str">
        <f>ValProdCrop_perHa!D19</f>
        <v>Côte d'Ivoire</v>
      </c>
      <c r="F19" s="16" t="s">
        <v>233</v>
      </c>
      <c r="H19">
        <f>IF(ValProdCrop_perHa!G19=0,0,(ValProdCrop_perHa!H19-ValProdCrop_perHa!G19)/ValProdCrop_perHa!G19*100)</f>
        <v>-8.87489159606305</v>
      </c>
      <c r="I19">
        <f>IF(ValProdCrop_perHa!H19=0,0,(ValProdCrop_perHa!I19-ValProdCrop_perHa!H19)/ValProdCrop_perHa!H19*100)</f>
        <v>5.90542468175592</v>
      </c>
      <c r="J19">
        <f>IF(ValProdCrop_perHa!I19=0,0,(ValProdCrop_perHa!J19-ValProdCrop_perHa!I19)/ValProdCrop_perHa!I19*100)</f>
        <v>5.68704219588898</v>
      </c>
      <c r="K19">
        <f>IF(ValProdCrop_perHa!J19=0,0,(ValProdCrop_perHa!K19-ValProdCrop_perHa!J19)/ValProdCrop_perHa!J19*100)</f>
        <v>-6.61984162021484</v>
      </c>
      <c r="L19">
        <f>IF(ValProdCrop_perHa!K19=0,0,(ValProdCrop_perHa!L19-ValProdCrop_perHa!K19)/ValProdCrop_perHa!K19*100)</f>
        <v>10.9732077268797</v>
      </c>
      <c r="M19">
        <f>IF(ValProdCrop_perHa!L19=0,0,(ValProdCrop_perHa!M19-ValProdCrop_perHa!L19)/ValProdCrop_perHa!L19*100)</f>
        <v>-11.1869935069737</v>
      </c>
      <c r="N19">
        <f>IF(ValProdCrop_perHa!M19=0,0,(ValProdCrop_perHa!N19-ValProdCrop_perHa!M19)/ValProdCrop_perHa!M19*100)</f>
        <v>14.3973866255809</v>
      </c>
      <c r="O19">
        <f>IF(ValProdCrop_perHa!N19=0,0,(ValProdCrop_perHa!O19-ValProdCrop_perHa!N19)/ValProdCrop_perHa!N19*100)</f>
        <v>-2.54412754459317</v>
      </c>
      <c r="P19">
        <f>IF(ValProdCrop_perHa!O19=0,0,(ValProdCrop_perHa!P19-ValProdCrop_perHa!O19)/ValProdCrop_perHa!O19*100)</f>
        <v>7.15273940126868</v>
      </c>
      <c r="Q19">
        <f>IF(ValProdCrop_perHa!P19=0,0,(ValProdCrop_perHa!Q19-ValProdCrop_perHa!P19)/ValProdCrop_perHa!P19*100)</f>
        <v>2.11085483333126</v>
      </c>
      <c r="R19">
        <f>IF(ValProdCrop_perHa!Q19=0,0,(ValProdCrop_perHa!R19-ValProdCrop_perHa!Q19)/ValProdCrop_perHa!Q19*100)</f>
        <v>-2.8693704860622</v>
      </c>
      <c r="S19">
        <f>IF(ValProdCrop_perHa!R19=0,0,(ValProdCrop_perHa!S19-ValProdCrop_perHa!R19)/ValProdCrop_perHa!R19*100)</f>
        <v>3.63388182690462</v>
      </c>
      <c r="T19">
        <f>IF(ValProdCrop_perHa!S19=0,0,(ValProdCrop_perHa!T19-ValProdCrop_perHa!S19)/ValProdCrop_perHa!S19*100)</f>
        <v>-3.43171295122926</v>
      </c>
      <c r="U19">
        <f>IF(ValProdCrop_perHa!T19=0,0,(ValProdCrop_perHa!U19-ValProdCrop_perHa!T19)/ValProdCrop_perHa!T19*100)</f>
        <v>4.60787486084302</v>
      </c>
      <c r="V19">
        <f>IF(ValProdCrop_perHa!U19=0,0,(ValProdCrop_perHa!V19-ValProdCrop_perHa!U19)/ValProdCrop_perHa!U19*100)</f>
        <v>-3.25309836572592</v>
      </c>
      <c r="W19">
        <f>IF(ValProdCrop_perHa!V19=0,0,(ValProdCrop_perHa!W19-ValProdCrop_perHa!V19)/ValProdCrop_perHa!V19*100)</f>
        <v>-5.26295973506075</v>
      </c>
      <c r="X19">
        <f>IF(ValProdCrop_perHa!W19=0,0,(ValProdCrop_perHa!X19-ValProdCrop_perHa!W19)/ValProdCrop_perHa!W19*100)</f>
        <v>-3.35397279540542</v>
      </c>
      <c r="Y19">
        <f>IF(ValProdCrop_perHa!X19=0,0,(ValProdCrop_perHa!Y19-ValProdCrop_perHa!X19)/ValProdCrop_perHa!X19*100)</f>
        <v>7.31820049252287</v>
      </c>
      <c r="Z19">
        <f>IF(ValProdCrop_perHa!Y19=0,0,(ValProdCrop_perHa!Z19-ValProdCrop_perHa!Y19)/ValProdCrop_perHa!Y19*100)</f>
        <v>13.887126290847</v>
      </c>
      <c r="AA19">
        <f>IF(ValProdCrop_perHa!Z19=0,0,(ValProdCrop_perHa!AA19-ValProdCrop_perHa!Z19)/ValProdCrop_perHa!Z19*100)</f>
        <v>4.21750207060414</v>
      </c>
      <c r="AB19">
        <f>IF(ValProdCrop_perHa!AA19=0,0,(ValProdCrop_perHa!AB19-ValProdCrop_perHa!AA19)/ValProdCrop_perHa!AA19*100)</f>
        <v>-9.61884992968164</v>
      </c>
      <c r="AC19">
        <f>IF(ValProdCrop_perHa!AB19=0,0,(ValProdCrop_perHa!AC19-ValProdCrop_perHa!AB19)/ValProdCrop_perHa!AB19*100)</f>
        <v>-2.75477014641734</v>
      </c>
      <c r="AD19">
        <f>IF(ValProdCrop_perHa!AC19=0,0,(ValProdCrop_perHa!AD19-ValProdCrop_perHa!AC19)/ValProdCrop_perHa!AC19*100)</f>
        <v>3.38813746536337</v>
      </c>
      <c r="AE19">
        <f>IF(ValProdCrop_perHa!AD19=0,0,(ValProdCrop_perHa!AE19-ValProdCrop_perHa!AD19)/ValProdCrop_perHa!AD19*100)</f>
        <v>5.28313860580622</v>
      </c>
      <c r="AF19">
        <f>IF(ValProdCrop_perHa!AE19=0,0,(ValProdCrop_perHa!AF19-ValProdCrop_perHa!AE19)/ValProdCrop_perHa!AE19*100)</f>
        <v>-2.14380809525805</v>
      </c>
      <c r="AG19">
        <f>IF(ValProdCrop_perHa!AF19=0,0,(ValProdCrop_perHa!AG19-ValProdCrop_perHa!AF19)/ValProdCrop_perHa!AF19*100)</f>
        <v>0.693399887522319</v>
      </c>
      <c r="AH19">
        <f>IF(ValProdCrop_perHa!AG19=0,0,(ValProdCrop_perHa!AH19-ValProdCrop_perHa!AG19)/ValProdCrop_perHa!AG19*100)</f>
        <v>-3.49632447065343</v>
      </c>
      <c r="AI19">
        <f>IF(ValProdCrop_perHa!AH19=0,0,(ValProdCrop_perHa!AI19-ValProdCrop_perHa!AH19)/ValProdCrop_perHa!AH19*100)</f>
        <v>5.32128395361052</v>
      </c>
      <c r="AJ19">
        <f>IF(ValProdCrop_perHa!AI19=0,0,(ValProdCrop_perHa!AJ19-ValProdCrop_perHa!AI19)/ValProdCrop_perHa!AI19*100)</f>
        <v>-3.68883312396484</v>
      </c>
      <c r="AK19">
        <f>IF(ValProdCrop_perHa!AJ19=0,0,(ValProdCrop_perHa!AK19-ValProdCrop_perHa!AJ19)/ValProdCrop_perHa!AJ19*100)</f>
        <v>3.73509442537621</v>
      </c>
      <c r="AL19">
        <f>IF(ValProdCrop_perHa!AK19=0,0,(ValProdCrop_perHa!AL19-ValProdCrop_perHa!AK19)/ValProdCrop_perHa!AK19*100)</f>
        <v>5.66283714804835</v>
      </c>
      <c r="AM19">
        <f>IF(ValProdCrop_perHa!AL19=0,0,(ValProdCrop_perHa!AM19-ValProdCrop_perHa!AL19)/ValProdCrop_perHa!AL19*100)</f>
        <v>-0.632846455490421</v>
      </c>
      <c r="AN19">
        <f>IF(ValProdCrop_perHa!AM19=0,0,(ValProdCrop_perHa!AN19-ValProdCrop_perHa!AM19)/ValProdCrop_perHa!AM19*100)</f>
        <v>-1.53472661295659</v>
      </c>
      <c r="AO19">
        <f>IF(ValProdCrop_perHa!AN19=0,0,(ValProdCrop_perHa!AO19-ValProdCrop_perHa!AN19)/ValProdCrop_perHa!AN19*100)</f>
        <v>0.396980709612356</v>
      </c>
      <c r="AP19">
        <f>IF(ValProdCrop_perHa!AO19=0,0,(ValProdCrop_perHa!AP19-ValProdCrop_perHa!AO19)/ValProdCrop_perHa!AO19*100)</f>
        <v>11.3223771575762</v>
      </c>
      <c r="AQ19">
        <f>IF(ValProdCrop_perHa!AP19=0,0,(ValProdCrop_perHa!AQ19-ValProdCrop_perHa!AP19)/ValProdCrop_perHa!AP19*100)</f>
        <v>9.7176260806555</v>
      </c>
      <c r="AR19">
        <f>IF(ValProdCrop_perHa!AQ19=0,0,(ValProdCrop_perHa!AR19-ValProdCrop_perHa!AQ19)/ValProdCrop_perHa!AQ19*100)</f>
        <v>6.55325380457424</v>
      </c>
      <c r="AS19">
        <f>IF(ValProdCrop_perHa!AR19=0,0,(ValProdCrop_perHa!AS19-ValProdCrop_perHa!AR19)/ValProdCrop_perHa!AR19*100)</f>
        <v>-0.816086010232003</v>
      </c>
      <c r="AT19">
        <f>IF(ValProdCrop_perHa!AS19=0,0,(ValProdCrop_perHa!AT19-ValProdCrop_perHa!AS19)/ValProdCrop_perHa!AS19*100)</f>
        <v>5.77304362904632</v>
      </c>
      <c r="AU19">
        <f>IF(ValProdCrop_perHa!AT19=0,0,(ValProdCrop_perHa!AU19-ValProdCrop_perHa!AT19)/ValProdCrop_perHa!AT19*100)</f>
        <v>3.59675214278087</v>
      </c>
      <c r="AV19">
        <f>IF(ValProdCrop_perHa!AU19=0,0,(ValProdCrop_perHa!AV19-ValProdCrop_perHa!AU19)/ValProdCrop_perHa!AU19*100)</f>
        <v>-2.09009859780513</v>
      </c>
      <c r="AW19">
        <f>IF(ValProdCrop_perHa!AV19=0,0,(ValProdCrop_perHa!AW19-ValProdCrop_perHa!AV19)/ValProdCrop_perHa!AV19*100)</f>
        <v>-0.681269511898035</v>
      </c>
      <c r="AX19">
        <f>IF(ValProdCrop_perHa!AW19=0,0,(ValProdCrop_perHa!AX19-ValProdCrop_perHa!AW19)/ValProdCrop_perHa!AW19*100)</f>
        <v>-3.18108139745219</v>
      </c>
      <c r="AY19">
        <f>IF(ValProdCrop_perHa!AX19=0,0,(ValProdCrop_perHa!AY19-ValProdCrop_perHa!AX19)/ValProdCrop_perHa!AX19*100)</f>
        <v>-4.29482788524804</v>
      </c>
      <c r="AZ19">
        <f>IF(ValProdCrop_perHa!AY19=0,0,(ValProdCrop_perHa!AZ19-ValProdCrop_perHa!AY19)/ValProdCrop_perHa!AY19*100)</f>
        <v>-3.46787461713043</v>
      </c>
      <c r="BA19">
        <f>IF(ValProdCrop_perHa!AZ19=0,0,(ValProdCrop_perHa!BA19-ValProdCrop_perHa!AZ19)/ValProdCrop_perHa!AZ19*100)</f>
        <v>-2.43489397270864</v>
      </c>
      <c r="BB19">
        <f>IF(ValProdCrop_perHa!BA19=0,0,(ValProdCrop_perHa!BB19-ValProdCrop_perHa!BA19)/ValProdCrop_perHa!BA19*100)</f>
        <v>12.3056286811587</v>
      </c>
      <c r="BC19">
        <f>IF(ValProdCrop_perHa!BB19=0,0,(ValProdCrop_perHa!BC19-ValProdCrop_perHa!BB19)/ValProdCrop_perHa!BB19*100)</f>
        <v>1.19028759476224</v>
      </c>
    </row>
    <row r="20" spans="1:55">
      <c r="A20">
        <f>ValProdCrop_perHa!A20</f>
        <v>2</v>
      </c>
      <c r="B20" t="str">
        <f>ValProdCrop_perHa!B20</f>
        <v>Kenya</v>
      </c>
      <c r="C20">
        <f>ValProdCrop_perHa!C20</f>
        <v>114</v>
      </c>
      <c r="D20" t="str">
        <f>ValProdCrop_perHa!D20</f>
        <v>Kenya</v>
      </c>
      <c r="F20" s="16" t="s">
        <v>233</v>
      </c>
      <c r="H20">
        <f>IF(ValProdCrop_perHa!G20=0,0,(ValProdCrop_perHa!H20-ValProdCrop_perHa!G20)/ValProdCrop_perHa!G20*100)</f>
        <v>-1.9967376501802</v>
      </c>
      <c r="I20">
        <f>IF(ValProdCrop_perHa!H20=0,0,(ValProdCrop_perHa!I20-ValProdCrop_perHa!H20)/ValProdCrop_perHa!H20*100)</f>
        <v>0.173586865862846</v>
      </c>
      <c r="J20">
        <f>IF(ValProdCrop_perHa!I20=0,0,(ValProdCrop_perHa!J20-ValProdCrop_perHa!I20)/ValProdCrop_perHa!I20*100)</f>
        <v>-0.833391915779973</v>
      </c>
      <c r="K20">
        <f>IF(ValProdCrop_perHa!J20=0,0,(ValProdCrop_perHa!K20-ValProdCrop_perHa!J20)/ValProdCrop_perHa!J20*100)</f>
        <v>-6.06035681299492</v>
      </c>
      <c r="L20">
        <f>IF(ValProdCrop_perHa!K20=0,0,(ValProdCrop_perHa!L20-ValProdCrop_perHa!K20)/ValProdCrop_perHa!K20*100)</f>
        <v>6.375647028042</v>
      </c>
      <c r="M20">
        <f>IF(ValProdCrop_perHa!L20=0,0,(ValProdCrop_perHa!M20-ValProdCrop_perHa!L20)/ValProdCrop_perHa!L20*100)</f>
        <v>-1.2222668940247</v>
      </c>
      <c r="N20">
        <f>IF(ValProdCrop_perHa!M20=0,0,(ValProdCrop_perHa!N20-ValProdCrop_perHa!M20)/ValProdCrop_perHa!M20*100)</f>
        <v>1.31564177035458</v>
      </c>
      <c r="O20">
        <f>IF(ValProdCrop_perHa!N20=0,0,(ValProdCrop_perHa!O20-ValProdCrop_perHa!N20)/ValProdCrop_perHa!N20*100)</f>
        <v>3.07173712518723</v>
      </c>
      <c r="P20">
        <f>IF(ValProdCrop_perHa!O20=0,0,(ValProdCrop_perHa!P20-ValProdCrop_perHa!O20)/ValProdCrop_perHa!O20*100)</f>
        <v>2.76255227295468</v>
      </c>
      <c r="Q20">
        <f>IF(ValProdCrop_perHa!P20=0,0,(ValProdCrop_perHa!Q20-ValProdCrop_perHa!P20)/ValProdCrop_perHa!P20*100)</f>
        <v>1.53013428147755</v>
      </c>
      <c r="R20">
        <f>IF(ValProdCrop_perHa!Q20=0,0,(ValProdCrop_perHa!R20-ValProdCrop_perHa!Q20)/ValProdCrop_perHa!Q20*100)</f>
        <v>-0.0737486504906285</v>
      </c>
      <c r="S20">
        <f>IF(ValProdCrop_perHa!R20=0,0,(ValProdCrop_perHa!S20-ValProdCrop_perHa!R20)/ValProdCrop_perHa!R20*100)</f>
        <v>1.17033935102399</v>
      </c>
      <c r="T20">
        <f>IF(ValProdCrop_perHa!S20=0,0,(ValProdCrop_perHa!T20-ValProdCrop_perHa!S20)/ValProdCrop_perHa!S20*100)</f>
        <v>1.20440157855206</v>
      </c>
      <c r="U20">
        <f>IF(ValProdCrop_perHa!T20=0,0,(ValProdCrop_perHa!U20-ValProdCrop_perHa!T20)/ValProdCrop_perHa!T20*100)</f>
        <v>-1.57758341933607</v>
      </c>
      <c r="V20">
        <f>IF(ValProdCrop_perHa!U20=0,0,(ValProdCrop_perHa!V20-ValProdCrop_perHa!U20)/ValProdCrop_perHa!U20*100)</f>
        <v>5.28729208883275</v>
      </c>
      <c r="W20">
        <f>IF(ValProdCrop_perHa!V20=0,0,(ValProdCrop_perHa!W20-ValProdCrop_perHa!V20)/ValProdCrop_perHa!V20*100)</f>
        <v>3.07228588806251</v>
      </c>
      <c r="X20">
        <f>IF(ValProdCrop_perHa!W20=0,0,(ValProdCrop_perHa!X20-ValProdCrop_perHa!W20)/ValProdCrop_perHa!W20*100)</f>
        <v>-1.36942853393243</v>
      </c>
      <c r="Y20">
        <f>IF(ValProdCrop_perHa!X20=0,0,(ValProdCrop_perHa!Y20-ValProdCrop_perHa!X20)/ValProdCrop_perHa!X20*100)</f>
        <v>10.3658026599556</v>
      </c>
      <c r="Z20">
        <f>IF(ValProdCrop_perHa!Y20=0,0,(ValProdCrop_perHa!Z20-ValProdCrop_perHa!Y20)/ValProdCrop_perHa!Y20*100)</f>
        <v>3.91131686467129</v>
      </c>
      <c r="AA20">
        <f>IF(ValProdCrop_perHa!Z20=0,0,(ValProdCrop_perHa!AA20-ValProdCrop_perHa!Z20)/ValProdCrop_perHa!Z20*100)</f>
        <v>12.5734331485992</v>
      </c>
      <c r="AB20">
        <f>IF(ValProdCrop_perHa!AA20=0,0,(ValProdCrop_perHa!AB20-ValProdCrop_perHa!AA20)/ValProdCrop_perHa!AA20*100)</f>
        <v>7.17172720798779</v>
      </c>
      <c r="AC20">
        <f>IF(ValProdCrop_perHa!AB20=0,0,(ValProdCrop_perHa!AC20-ValProdCrop_perHa!AB20)/ValProdCrop_perHa!AB20*100)</f>
        <v>-2.71495531614459</v>
      </c>
      <c r="AD20">
        <f>IF(ValProdCrop_perHa!AC20=0,0,(ValProdCrop_perHa!AD20-ValProdCrop_perHa!AC20)/ValProdCrop_perHa!AC20*100)</f>
        <v>-4.56258728271506</v>
      </c>
      <c r="AE20">
        <f>IF(ValProdCrop_perHa!AD20=0,0,(ValProdCrop_perHa!AE20-ValProdCrop_perHa!AD20)/ValProdCrop_perHa!AD20*100)</f>
        <v>-3.9066564980404</v>
      </c>
      <c r="AF20">
        <f>IF(ValProdCrop_perHa!AE20=0,0,(ValProdCrop_perHa!AF20-ValProdCrop_perHa!AE20)/ValProdCrop_perHa!AE20*100)</f>
        <v>9.68158596487639</v>
      </c>
      <c r="AG20">
        <f>IF(ValProdCrop_perHa!AF20=0,0,(ValProdCrop_perHa!AG20-ValProdCrop_perHa!AF20)/ValProdCrop_perHa!AF20*100)</f>
        <v>-7.58021860619597</v>
      </c>
      <c r="AH20">
        <f>IF(ValProdCrop_perHa!AG20=0,0,(ValProdCrop_perHa!AH20-ValProdCrop_perHa!AG20)/ValProdCrop_perHa!AG20*100)</f>
        <v>0.993689804256694</v>
      </c>
      <c r="AI20">
        <f>IF(ValProdCrop_perHa!AH20=0,0,(ValProdCrop_perHa!AI20-ValProdCrop_perHa!AH20)/ValProdCrop_perHa!AH20*100)</f>
        <v>2.47333275567687</v>
      </c>
      <c r="AJ20">
        <f>IF(ValProdCrop_perHa!AI20=0,0,(ValProdCrop_perHa!AJ20-ValProdCrop_perHa!AI20)/ValProdCrop_perHa!AI20*100)</f>
        <v>3.08029360270512</v>
      </c>
      <c r="AK20">
        <f>IF(ValProdCrop_perHa!AJ20=0,0,(ValProdCrop_perHa!AK20-ValProdCrop_perHa!AJ20)/ValProdCrop_perHa!AJ20*100)</f>
        <v>1.43827506134634</v>
      </c>
      <c r="AL20">
        <f>IF(ValProdCrop_perHa!AK20=0,0,(ValProdCrop_perHa!AL20-ValProdCrop_perHa!AK20)/ValProdCrop_perHa!AK20*100)</f>
        <v>4.30796164425702</v>
      </c>
      <c r="AM20">
        <f>IF(ValProdCrop_perHa!AL20=0,0,(ValProdCrop_perHa!AM20-ValProdCrop_perHa!AL20)/ValProdCrop_perHa!AL20*100)</f>
        <v>-0.0254429909795915</v>
      </c>
      <c r="AN20">
        <f>IF(ValProdCrop_perHa!AM20=0,0,(ValProdCrop_perHa!AN20-ValProdCrop_perHa!AM20)/ValProdCrop_perHa!AM20*100)</f>
        <v>-3.39974796383487</v>
      </c>
      <c r="AO20">
        <f>IF(ValProdCrop_perHa!AN20=0,0,(ValProdCrop_perHa!AO20-ValProdCrop_perHa!AN20)/ValProdCrop_perHa!AN20*100)</f>
        <v>3.55345252842256</v>
      </c>
      <c r="AP20">
        <f>IF(ValProdCrop_perHa!AO20=0,0,(ValProdCrop_perHa!AP20-ValProdCrop_perHa!AO20)/ValProdCrop_perHa!AO20*100)</f>
        <v>2.64546645079678</v>
      </c>
      <c r="AQ20">
        <f>IF(ValProdCrop_perHa!AP20=0,0,(ValProdCrop_perHa!AQ20-ValProdCrop_perHa!AP20)/ValProdCrop_perHa!AP20*100)</f>
        <v>-3.11648080552431</v>
      </c>
      <c r="AR20">
        <f>IF(ValProdCrop_perHa!AQ20=0,0,(ValProdCrop_perHa!AR20-ValProdCrop_perHa!AQ20)/ValProdCrop_perHa!AQ20*100)</f>
        <v>13.8665563157771</v>
      </c>
      <c r="AS20">
        <f>IF(ValProdCrop_perHa!AR20=0,0,(ValProdCrop_perHa!AS20-ValProdCrop_perHa!AR20)/ValProdCrop_perHa!AR20*100)</f>
        <v>-0.993414701964798</v>
      </c>
      <c r="AT20">
        <f>IF(ValProdCrop_perHa!AS20=0,0,(ValProdCrop_perHa!AT20-ValProdCrop_perHa!AS20)/ValProdCrop_perHa!AS20*100)</f>
        <v>-5.25251245057245</v>
      </c>
      <c r="AU20">
        <f>IF(ValProdCrop_perHa!AT20=0,0,(ValProdCrop_perHa!AU20-ValProdCrop_perHa!AT20)/ValProdCrop_perHa!AT20*100)</f>
        <v>4.14478600096542</v>
      </c>
      <c r="AV20">
        <f>IF(ValProdCrop_perHa!AU20=0,0,(ValProdCrop_perHa!AV20-ValProdCrop_perHa!AU20)/ValProdCrop_perHa!AU20*100)</f>
        <v>0.117125810276467</v>
      </c>
      <c r="AW20">
        <f>IF(ValProdCrop_perHa!AV20=0,0,(ValProdCrop_perHa!AW20-ValProdCrop_perHa!AV20)/ValProdCrop_perHa!AV20*100)</f>
        <v>-0.992289782501913</v>
      </c>
      <c r="AX20">
        <f>IF(ValProdCrop_perHa!AW20=0,0,(ValProdCrop_perHa!AX20-ValProdCrop_perHa!AW20)/ValProdCrop_perHa!AW20*100)</f>
        <v>10.4878564189557</v>
      </c>
      <c r="AY20">
        <f>IF(ValProdCrop_perHa!AX20=0,0,(ValProdCrop_perHa!AY20-ValProdCrop_perHa!AX20)/ValProdCrop_perHa!AX20*100)</f>
        <v>-7.09056435079375</v>
      </c>
      <c r="AZ20">
        <f>IF(ValProdCrop_perHa!AY20=0,0,(ValProdCrop_perHa!AZ20-ValProdCrop_perHa!AY20)/ValProdCrop_perHa!AY20*100)</f>
        <v>0.183976193861069</v>
      </c>
      <c r="BA20">
        <f>IF(ValProdCrop_perHa!AZ20=0,0,(ValProdCrop_perHa!BA20-ValProdCrop_perHa!AZ20)/ValProdCrop_perHa!AZ20*100)</f>
        <v>14.9112630824229</v>
      </c>
      <c r="BB20">
        <f>IF(ValProdCrop_perHa!BA20=0,0,(ValProdCrop_perHa!BB20-ValProdCrop_perHa!BA20)/ValProdCrop_perHa!BA20*100)</f>
        <v>-2.70209424525909</v>
      </c>
      <c r="BC20">
        <f>IF(ValProdCrop_perHa!BB20=0,0,(ValProdCrop_perHa!BC20-ValProdCrop_perHa!BB20)/ValProdCrop_perHa!BB20*100)</f>
        <v>-10.8009481769734</v>
      </c>
    </row>
    <row r="21" spans="1:55">
      <c r="A21">
        <f>ValProdCrop_perHa!A21</f>
        <v>3</v>
      </c>
      <c r="B21" t="str">
        <f>ValProdCrop_perHa!B21</f>
        <v>Lesotho</v>
      </c>
      <c r="C21">
        <f>ValProdCrop_perHa!C21</f>
        <v>122</v>
      </c>
      <c r="D21" t="str">
        <f>ValProdCrop_perHa!D21</f>
        <v>Lesotho</v>
      </c>
      <c r="F21" s="16" t="s">
        <v>233</v>
      </c>
      <c r="H21">
        <f>IF(ValProdCrop_perHa!G21=0,0,(ValProdCrop_perHa!H21-ValProdCrop_perHa!G21)/ValProdCrop_perHa!G21*100)</f>
        <v>-2.42586953321998</v>
      </c>
      <c r="I21">
        <f>IF(ValProdCrop_perHa!H21=0,0,(ValProdCrop_perHa!I21-ValProdCrop_perHa!H21)/ValProdCrop_perHa!H21*100)</f>
        <v>0.218246227498196</v>
      </c>
      <c r="J21">
        <f>IF(ValProdCrop_perHa!I21=0,0,(ValProdCrop_perHa!J21-ValProdCrop_perHa!I21)/ValProdCrop_perHa!I21*100)</f>
        <v>-1.38467348263258</v>
      </c>
      <c r="K21">
        <f>IF(ValProdCrop_perHa!J21=0,0,(ValProdCrop_perHa!K21-ValProdCrop_perHa!J21)/ValProdCrop_perHa!J21*100)</f>
        <v>-5.85581035501846</v>
      </c>
      <c r="L21">
        <f>IF(ValProdCrop_perHa!K21=0,0,(ValProdCrop_perHa!L21-ValProdCrop_perHa!K21)/ValProdCrop_perHa!K21*100)</f>
        <v>8.21299589635604</v>
      </c>
      <c r="M21">
        <f>IF(ValProdCrop_perHa!L21=0,0,(ValProdCrop_perHa!M21-ValProdCrop_perHa!L21)/ValProdCrop_perHa!L21*100)</f>
        <v>-6.47335468742314</v>
      </c>
      <c r="N21">
        <f>IF(ValProdCrop_perHa!M21=0,0,(ValProdCrop_perHa!N21-ValProdCrop_perHa!M21)/ValProdCrop_perHa!M21*100)</f>
        <v>-7.61469038061082</v>
      </c>
      <c r="O21">
        <f>IF(ValProdCrop_perHa!N21=0,0,(ValProdCrop_perHa!O21-ValProdCrop_perHa!N21)/ValProdCrop_perHa!N21*100)</f>
        <v>-0.0663853073467312</v>
      </c>
      <c r="P21">
        <f>IF(ValProdCrop_perHa!O21=0,0,(ValProdCrop_perHa!P21-ValProdCrop_perHa!O21)/ValProdCrop_perHa!O21*100)</f>
        <v>-6.09023406355264</v>
      </c>
      <c r="Q21">
        <f>IF(ValProdCrop_perHa!P21=0,0,(ValProdCrop_perHa!Q21-ValProdCrop_perHa!P21)/ValProdCrop_perHa!P21*100)</f>
        <v>1.52407575463008</v>
      </c>
      <c r="R21">
        <f>IF(ValProdCrop_perHa!Q21=0,0,(ValProdCrop_perHa!R21-ValProdCrop_perHa!Q21)/ValProdCrop_perHa!Q21*100)</f>
        <v>-28.1889841377916</v>
      </c>
      <c r="S21">
        <f>IF(ValProdCrop_perHa!R21=0,0,(ValProdCrop_perHa!S21-ValProdCrop_perHa!R21)/ValProdCrop_perHa!R21*100)</f>
        <v>44.7831706571992</v>
      </c>
      <c r="T21">
        <f>IF(ValProdCrop_perHa!S21=0,0,(ValProdCrop_perHa!T21-ValProdCrop_perHa!S21)/ValProdCrop_perHa!S21*100)</f>
        <v>36.2846666498587</v>
      </c>
      <c r="U21">
        <f>IF(ValProdCrop_perHa!T21=0,0,(ValProdCrop_perHa!U21-ValProdCrop_perHa!T21)/ValProdCrop_perHa!T21*100)</f>
        <v>-5.41165807098866</v>
      </c>
      <c r="V21">
        <f>IF(ValProdCrop_perHa!U21=0,0,(ValProdCrop_perHa!V21-ValProdCrop_perHa!U21)/ValProdCrop_perHa!U21*100)</f>
        <v>-8.07961583145739</v>
      </c>
      <c r="W21">
        <f>IF(ValProdCrop_perHa!V21=0,0,(ValProdCrop_perHa!W21-ValProdCrop_perHa!V21)/ValProdCrop_perHa!V21*100)</f>
        <v>118.460803491666</v>
      </c>
      <c r="X21">
        <f>IF(ValProdCrop_perHa!W21=0,0,(ValProdCrop_perHa!X21-ValProdCrop_perHa!W21)/ValProdCrop_perHa!W21*100)</f>
        <v>-15.46867885788</v>
      </c>
      <c r="Y21">
        <f>IF(ValProdCrop_perHa!X21=0,0,(ValProdCrop_perHa!Y21-ValProdCrop_perHa!X21)/ValProdCrop_perHa!X21*100)</f>
        <v>-13.3430711218794</v>
      </c>
      <c r="Z21">
        <f>IF(ValProdCrop_perHa!Y21=0,0,(ValProdCrop_perHa!Z21-ValProdCrop_perHa!Y21)/ValProdCrop_perHa!Y21*100)</f>
        <v>-16.0174776768502</v>
      </c>
      <c r="AA21">
        <f>IF(ValProdCrop_perHa!Z21=0,0,(ValProdCrop_perHa!AA21-ValProdCrop_perHa!Z21)/ValProdCrop_perHa!Z21*100)</f>
        <v>-9.36423593091612</v>
      </c>
      <c r="AB21">
        <f>IF(ValProdCrop_perHa!AA21=0,0,(ValProdCrop_perHa!AB21-ValProdCrop_perHa!AA21)/ValProdCrop_perHa!AA21*100)</f>
        <v>-9.30209643709062</v>
      </c>
      <c r="AC21">
        <f>IF(ValProdCrop_perHa!AB21=0,0,(ValProdCrop_perHa!AC21-ValProdCrop_perHa!AB21)/ValProdCrop_perHa!AB21*100)</f>
        <v>4.90546252802777</v>
      </c>
      <c r="AD21">
        <f>IF(ValProdCrop_perHa!AC21=0,0,(ValProdCrop_perHa!AD21-ValProdCrop_perHa!AC21)/ValProdCrop_perHa!AC21*100)</f>
        <v>-6.55319327650576</v>
      </c>
      <c r="AE21">
        <f>IF(ValProdCrop_perHa!AD21=0,0,(ValProdCrop_perHa!AE21-ValProdCrop_perHa!AD21)/ValProdCrop_perHa!AD21*100)</f>
        <v>5.01944124446922</v>
      </c>
      <c r="AF21">
        <f>IF(ValProdCrop_perHa!AE21=0,0,(ValProdCrop_perHa!AF21-ValProdCrop_perHa!AE21)/ValProdCrop_perHa!AE21*100)</f>
        <v>2.1697948968423</v>
      </c>
      <c r="AG21">
        <f>IF(ValProdCrop_perHa!AF21=0,0,(ValProdCrop_perHa!AG21-ValProdCrop_perHa!AF21)/ValProdCrop_perHa!AF21*100)</f>
        <v>-10.8384443350853</v>
      </c>
      <c r="AH21">
        <f>IF(ValProdCrop_perHa!AG21=0,0,(ValProdCrop_perHa!AH21-ValProdCrop_perHa!AG21)/ValProdCrop_perHa!AG21*100)</f>
        <v>16.9063779737571</v>
      </c>
      <c r="AI21">
        <f>IF(ValProdCrop_perHa!AH21=0,0,(ValProdCrop_perHa!AI21-ValProdCrop_perHa!AH21)/ValProdCrop_perHa!AH21*100)</f>
        <v>23.8144047181885</v>
      </c>
      <c r="AJ21">
        <f>IF(ValProdCrop_perHa!AI21=0,0,(ValProdCrop_perHa!AJ21-ValProdCrop_perHa!AI21)/ValProdCrop_perHa!AI21*100)</f>
        <v>4.4062739638883</v>
      </c>
      <c r="AK21">
        <f>IF(ValProdCrop_perHa!AJ21=0,0,(ValProdCrop_perHa!AK21-ValProdCrop_perHa!AJ21)/ValProdCrop_perHa!AJ21*100)</f>
        <v>-23.9433397953965</v>
      </c>
      <c r="AL21">
        <f>IF(ValProdCrop_perHa!AK21=0,0,(ValProdCrop_perHa!AL21-ValProdCrop_perHa!AK21)/ValProdCrop_perHa!AK21*100)</f>
        <v>14.7022480284434</v>
      </c>
      <c r="AM21">
        <f>IF(ValProdCrop_perHa!AL21=0,0,(ValProdCrop_perHa!AM21-ValProdCrop_perHa!AL21)/ValProdCrop_perHa!AL21*100)</f>
        <v>25.4931394347145</v>
      </c>
      <c r="AN21">
        <f>IF(ValProdCrop_perHa!AM21=0,0,(ValProdCrop_perHa!AN21-ValProdCrop_perHa!AM21)/ValProdCrop_perHa!AM21*100)</f>
        <v>-23.0456645117198</v>
      </c>
      <c r="AO21">
        <f>IF(ValProdCrop_perHa!AN21=0,0,(ValProdCrop_perHa!AO21-ValProdCrop_perHa!AN21)/ValProdCrop_perHa!AN21*100)</f>
        <v>48.3978376347655</v>
      </c>
      <c r="AP21">
        <f>IF(ValProdCrop_perHa!AO21=0,0,(ValProdCrop_perHa!AP21-ValProdCrop_perHa!AO21)/ValProdCrop_perHa!AO21*100)</f>
        <v>-6.09633366012791</v>
      </c>
      <c r="AQ21">
        <f>IF(ValProdCrop_perHa!AP21=0,0,(ValProdCrop_perHa!AQ21-ValProdCrop_perHa!AP21)/ValProdCrop_perHa!AP21*100)</f>
        <v>-2.57179890801567</v>
      </c>
      <c r="AR21">
        <f>IF(ValProdCrop_perHa!AQ21=0,0,(ValProdCrop_perHa!AR21-ValProdCrop_perHa!AQ21)/ValProdCrop_perHa!AQ21*100)</f>
        <v>31.0858007998716</v>
      </c>
      <c r="AS21">
        <f>IF(ValProdCrop_perHa!AR21=0,0,(ValProdCrop_perHa!AS21-ValProdCrop_perHa!AR21)/ValProdCrop_perHa!AR21*100)</f>
        <v>-25.4782058463735</v>
      </c>
      <c r="AT21">
        <f>IF(ValProdCrop_perHa!AS21=0,0,(ValProdCrop_perHa!AT21-ValProdCrop_perHa!AS21)/ValProdCrop_perHa!AS21*100)</f>
        <v>-14.1055409979741</v>
      </c>
      <c r="AU21">
        <f>IF(ValProdCrop_perHa!AT21=0,0,(ValProdCrop_perHa!AU21-ValProdCrop_perHa!AT21)/ValProdCrop_perHa!AT21*100)</f>
        <v>6.80579208358429</v>
      </c>
      <c r="AV21">
        <f>IF(ValProdCrop_perHa!AU21=0,0,(ValProdCrop_perHa!AV21-ValProdCrop_perHa!AU21)/ValProdCrop_perHa!AU21*100)</f>
        <v>-8.26141934325014</v>
      </c>
      <c r="AW21">
        <f>IF(ValProdCrop_perHa!AV21=0,0,(ValProdCrop_perHa!AW21-ValProdCrop_perHa!AV21)/ValProdCrop_perHa!AV21*100)</f>
        <v>-8.02805983358951</v>
      </c>
      <c r="AX21">
        <f>IF(ValProdCrop_perHa!AW21=0,0,(ValProdCrop_perHa!AX21-ValProdCrop_perHa!AW21)/ValProdCrop_perHa!AW21*100)</f>
        <v>13.7978042341148</v>
      </c>
      <c r="AY21">
        <f>IF(ValProdCrop_perHa!AX21=0,0,(ValProdCrop_perHa!AY21-ValProdCrop_perHa!AX21)/ValProdCrop_perHa!AX21*100)</f>
        <v>9.1864211205985</v>
      </c>
      <c r="AZ21">
        <f>IF(ValProdCrop_perHa!AY21=0,0,(ValProdCrop_perHa!AZ21-ValProdCrop_perHa!AY21)/ValProdCrop_perHa!AY21*100)</f>
        <v>-30.2296347431845</v>
      </c>
      <c r="BA21">
        <f>IF(ValProdCrop_perHa!AZ21=0,0,(ValProdCrop_perHa!BA21-ValProdCrop_perHa!AZ21)/ValProdCrop_perHa!AZ21*100)</f>
        <v>20.0006642840826</v>
      </c>
      <c r="BB21">
        <f>IF(ValProdCrop_perHa!BA21=0,0,(ValProdCrop_perHa!BB21-ValProdCrop_perHa!BA21)/ValProdCrop_perHa!BA21*100)</f>
        <v>-5.6935459772717</v>
      </c>
      <c r="BC21">
        <f>IF(ValProdCrop_perHa!BB21=0,0,(ValProdCrop_perHa!BC21-ValProdCrop_perHa!BB21)/ValProdCrop_perHa!BB21*100)</f>
        <v>-4.71629677748576</v>
      </c>
    </row>
    <row r="22" spans="1:55">
      <c r="A22">
        <f>ValProdCrop_perHa!A22</f>
        <v>1</v>
      </c>
      <c r="B22" t="str">
        <f>ValProdCrop_perHa!B22</f>
        <v>Liberia</v>
      </c>
      <c r="C22">
        <f>ValProdCrop_perHa!C22</f>
        <v>123</v>
      </c>
      <c r="D22" t="str">
        <f>ValProdCrop_perHa!D22</f>
        <v>Liberia</v>
      </c>
      <c r="F22" s="16" t="s">
        <v>233</v>
      </c>
      <c r="H22">
        <f>IF(ValProdCrop_perHa!G22=0,0,(ValProdCrop_perHa!H22-ValProdCrop_perHa!G22)/ValProdCrop_perHa!G22*100)</f>
        <v>1.14374947652131</v>
      </c>
      <c r="I22">
        <f>IF(ValProdCrop_perHa!H22=0,0,(ValProdCrop_perHa!I22-ValProdCrop_perHa!H22)/ValProdCrop_perHa!H22*100)</f>
        <v>-7.8586762892199</v>
      </c>
      <c r="J22">
        <f>IF(ValProdCrop_perHa!I22=0,0,(ValProdCrop_perHa!J22-ValProdCrop_perHa!I22)/ValProdCrop_perHa!I22*100)</f>
        <v>-1.46383154914657</v>
      </c>
      <c r="K22">
        <f>IF(ValProdCrop_perHa!J22=0,0,(ValProdCrop_perHa!K22-ValProdCrop_perHa!J22)/ValProdCrop_perHa!J22*100)</f>
        <v>4.16159529115415</v>
      </c>
      <c r="L22">
        <f>IF(ValProdCrop_perHa!K22=0,0,(ValProdCrop_perHa!L22-ValProdCrop_perHa!K22)/ValProdCrop_perHa!K22*100)</f>
        <v>41.2498607888225</v>
      </c>
      <c r="M22">
        <f>IF(ValProdCrop_perHa!L22=0,0,(ValProdCrop_perHa!M22-ValProdCrop_perHa!L22)/ValProdCrop_perHa!L22*100)</f>
        <v>4.73403260905942</v>
      </c>
      <c r="N22">
        <f>IF(ValProdCrop_perHa!M22=0,0,(ValProdCrop_perHa!N22-ValProdCrop_perHa!M22)/ValProdCrop_perHa!M22*100)</f>
        <v>-0.491333393402529</v>
      </c>
      <c r="O22">
        <f>IF(ValProdCrop_perHa!N22=0,0,(ValProdCrop_perHa!O22-ValProdCrop_perHa!N22)/ValProdCrop_perHa!N22*100)</f>
        <v>-0.65862708814305</v>
      </c>
      <c r="P22">
        <f>IF(ValProdCrop_perHa!O22=0,0,(ValProdCrop_perHa!P22-ValProdCrop_perHa!O22)/ValProdCrop_perHa!O22*100)</f>
        <v>3.67721170867683</v>
      </c>
      <c r="Q22">
        <f>IF(ValProdCrop_perHa!P22=0,0,(ValProdCrop_perHa!Q22-ValProdCrop_perHa!P22)/ValProdCrop_perHa!P22*100)</f>
        <v>-2.22631587685585</v>
      </c>
      <c r="R22">
        <f>IF(ValProdCrop_perHa!Q22=0,0,(ValProdCrop_perHa!R22-ValProdCrop_perHa!Q22)/ValProdCrop_perHa!Q22*100)</f>
        <v>0.207984570663676</v>
      </c>
      <c r="S22">
        <f>IF(ValProdCrop_perHa!R22=0,0,(ValProdCrop_perHa!S22-ValProdCrop_perHa!R22)/ValProdCrop_perHa!R22*100)</f>
        <v>0.587490372915712</v>
      </c>
      <c r="T22">
        <f>IF(ValProdCrop_perHa!S22=0,0,(ValProdCrop_perHa!T22-ValProdCrop_perHa!S22)/ValProdCrop_perHa!S22*100)</f>
        <v>-0.884583656002571</v>
      </c>
      <c r="U22">
        <f>IF(ValProdCrop_perHa!T22=0,0,(ValProdCrop_perHa!U22-ValProdCrop_perHa!T22)/ValProdCrop_perHa!T22*100)</f>
        <v>0.998219099672012</v>
      </c>
      <c r="V22">
        <f>IF(ValProdCrop_perHa!U22=0,0,(ValProdCrop_perHa!V22-ValProdCrop_perHa!U22)/ValProdCrop_perHa!U22*100)</f>
        <v>3.71163682145914</v>
      </c>
      <c r="W22">
        <f>IF(ValProdCrop_perHa!V22=0,0,(ValProdCrop_perHa!W22-ValProdCrop_perHa!V22)/ValProdCrop_perHa!V22*100)</f>
        <v>0.59052183616033</v>
      </c>
      <c r="X22">
        <f>IF(ValProdCrop_perHa!W22=0,0,(ValProdCrop_perHa!X22-ValProdCrop_perHa!W22)/ValProdCrop_perHa!W22*100)</f>
        <v>-0.456407141475927</v>
      </c>
      <c r="Y22">
        <f>IF(ValProdCrop_perHa!X22=0,0,(ValProdCrop_perHa!Y22-ValProdCrop_perHa!X22)/ValProdCrop_perHa!X22*100)</f>
        <v>-1.39674228853129</v>
      </c>
      <c r="Z22">
        <f>IF(ValProdCrop_perHa!Y22=0,0,(ValProdCrop_perHa!Z22-ValProdCrop_perHa!Y22)/ValProdCrop_perHa!Y22*100)</f>
        <v>1.61820963473415</v>
      </c>
      <c r="AA22">
        <f>IF(ValProdCrop_perHa!Z22=0,0,(ValProdCrop_perHa!AA22-ValProdCrop_perHa!Z22)/ValProdCrop_perHa!Z22*100)</f>
        <v>-2.15157429949836</v>
      </c>
      <c r="AB22">
        <f>IF(ValProdCrop_perHa!AA22=0,0,(ValProdCrop_perHa!AB22-ValProdCrop_perHa!AA22)/ValProdCrop_perHa!AA22*100)</f>
        <v>-0.855297197070993</v>
      </c>
      <c r="AC22">
        <f>IF(ValProdCrop_perHa!AB22=0,0,(ValProdCrop_perHa!AC22-ValProdCrop_perHa!AB22)/ValProdCrop_perHa!AB22*100)</f>
        <v>-0.615442265482359</v>
      </c>
      <c r="AD22">
        <f>IF(ValProdCrop_perHa!AC22=0,0,(ValProdCrop_perHa!AD22-ValProdCrop_perHa!AC22)/ValProdCrop_perHa!AC22*100)</f>
        <v>7.04006422690878</v>
      </c>
      <c r="AE22">
        <f>IF(ValProdCrop_perHa!AD22=0,0,(ValProdCrop_perHa!AE22-ValProdCrop_perHa!AD22)/ValProdCrop_perHa!AD22*100)</f>
        <v>-0.0269576286892157</v>
      </c>
      <c r="AF22">
        <f>IF(ValProdCrop_perHa!AE22=0,0,(ValProdCrop_perHa!AF22-ValProdCrop_perHa!AE22)/ValProdCrop_perHa!AE22*100)</f>
        <v>0.655817946652142</v>
      </c>
      <c r="AG22">
        <f>IF(ValProdCrop_perHa!AF22=0,0,(ValProdCrop_perHa!AG22-ValProdCrop_perHa!AF22)/ValProdCrop_perHa!AF22*100)</f>
        <v>1.6227469039848</v>
      </c>
      <c r="AH22">
        <f>IF(ValProdCrop_perHa!AG22=0,0,(ValProdCrop_perHa!AH22-ValProdCrop_perHa!AG22)/ValProdCrop_perHa!AG22*100)</f>
        <v>1.3369595709095</v>
      </c>
      <c r="AI22">
        <f>IF(ValProdCrop_perHa!AH22=0,0,(ValProdCrop_perHa!AI22-ValProdCrop_perHa!AH22)/ValProdCrop_perHa!AH22*100)</f>
        <v>-6.19122978851582</v>
      </c>
      <c r="AJ22">
        <f>IF(ValProdCrop_perHa!AI22=0,0,(ValProdCrop_perHa!AJ22-ValProdCrop_perHa!AI22)/ValProdCrop_perHa!AI22*100)</f>
        <v>-7.22339559998142</v>
      </c>
      <c r="AK22">
        <f>IF(ValProdCrop_perHa!AJ22=0,0,(ValProdCrop_perHa!AK22-ValProdCrop_perHa!AJ22)/ValProdCrop_perHa!AJ22*100)</f>
        <v>4.12532596541566</v>
      </c>
      <c r="AL22">
        <f>IF(ValProdCrop_perHa!AK22=0,0,(ValProdCrop_perHa!AL22-ValProdCrop_perHa!AK22)/ValProdCrop_perHa!AK22*100)</f>
        <v>3.82337957515065</v>
      </c>
      <c r="AM22">
        <f>IF(ValProdCrop_perHa!AL22=0,0,(ValProdCrop_perHa!AM22-ValProdCrop_perHa!AL22)/ValProdCrop_perHa!AL22*100)</f>
        <v>20.8113537005153</v>
      </c>
      <c r="AN22">
        <f>IF(ValProdCrop_perHa!AM22=0,0,(ValProdCrop_perHa!AN22-ValProdCrop_perHa!AM22)/ValProdCrop_perHa!AM22*100)</f>
        <v>-8.31782526742141</v>
      </c>
      <c r="AO22">
        <f>IF(ValProdCrop_perHa!AN22=0,0,(ValProdCrop_perHa!AO22-ValProdCrop_perHa!AN22)/ValProdCrop_perHa!AN22*100)</f>
        <v>-0.316979391757144</v>
      </c>
      <c r="AP22">
        <f>IF(ValProdCrop_perHa!AO22=0,0,(ValProdCrop_perHa!AP22-ValProdCrop_perHa!AO22)/ValProdCrop_perHa!AO22*100)</f>
        <v>4.43165640450115</v>
      </c>
      <c r="AQ22">
        <f>IF(ValProdCrop_perHa!AP22=0,0,(ValProdCrop_perHa!AQ22-ValProdCrop_perHa!AP22)/ValProdCrop_perHa!AP22*100)</f>
        <v>-1.12434220599555</v>
      </c>
      <c r="AR22">
        <f>IF(ValProdCrop_perHa!AQ22=0,0,(ValProdCrop_perHa!AR22-ValProdCrop_perHa!AQ22)/ValProdCrop_perHa!AQ22*100)</f>
        <v>-2.75940689308734</v>
      </c>
      <c r="AS22">
        <f>IF(ValProdCrop_perHa!AR22=0,0,(ValProdCrop_perHa!AS22-ValProdCrop_perHa!AR22)/ValProdCrop_perHa!AR22*100)</f>
        <v>3.56459303667329</v>
      </c>
      <c r="AT22">
        <f>IF(ValProdCrop_perHa!AS22=0,0,(ValProdCrop_perHa!AT22-ValProdCrop_perHa!AS22)/ValProdCrop_perHa!AS22*100)</f>
        <v>0.729577706141703</v>
      </c>
      <c r="AU22">
        <f>IF(ValProdCrop_perHa!AT22=0,0,(ValProdCrop_perHa!AU22-ValProdCrop_perHa!AT22)/ValProdCrop_perHa!AT22*100)</f>
        <v>2.34004374839352</v>
      </c>
      <c r="AV22">
        <f>IF(ValProdCrop_perHa!AU22=0,0,(ValProdCrop_perHa!AV22-ValProdCrop_perHa!AU22)/ValProdCrop_perHa!AU22*100)</f>
        <v>-0.833537486941369</v>
      </c>
      <c r="AW22">
        <f>IF(ValProdCrop_perHa!AV22=0,0,(ValProdCrop_perHa!AW22-ValProdCrop_perHa!AV22)/ValProdCrop_perHa!AV22*100)</f>
        <v>-3.04551417980655</v>
      </c>
      <c r="AX22">
        <f>IF(ValProdCrop_perHa!AW22=0,0,(ValProdCrop_perHa!AX22-ValProdCrop_perHa!AW22)/ValProdCrop_perHa!AW22*100)</f>
        <v>3.23894115325392</v>
      </c>
      <c r="AY22">
        <f>IF(ValProdCrop_perHa!AX22=0,0,(ValProdCrop_perHa!AY22-ValProdCrop_perHa!AX22)/ValProdCrop_perHa!AX22*100)</f>
        <v>-1.65681117518575</v>
      </c>
      <c r="AZ22">
        <f>IF(ValProdCrop_perHa!AY22=0,0,(ValProdCrop_perHa!AZ22-ValProdCrop_perHa!AY22)/ValProdCrop_perHa!AY22*100)</f>
        <v>-1.81723665509285</v>
      </c>
      <c r="BA22">
        <f>IF(ValProdCrop_perHa!AZ22=0,0,(ValProdCrop_perHa!BA22-ValProdCrop_perHa!AZ22)/ValProdCrop_perHa!AZ22*100)</f>
        <v>0.513540725972034</v>
      </c>
      <c r="BB22">
        <f>IF(ValProdCrop_perHa!BA22=0,0,(ValProdCrop_perHa!BB22-ValProdCrop_perHa!BA22)/ValProdCrop_perHa!BA22*100)</f>
        <v>-0.813504993170686</v>
      </c>
      <c r="BC22">
        <f>IF(ValProdCrop_perHa!BB22=0,0,(ValProdCrop_perHa!BC22-ValProdCrop_perHa!BB22)/ValProdCrop_perHa!BB22*100)</f>
        <v>0.22388981819684</v>
      </c>
    </row>
    <row r="23" spans="1:55">
      <c r="A23">
        <f>ValProdCrop_perHa!A23</f>
        <v>2</v>
      </c>
      <c r="B23" t="str">
        <f>ValProdCrop_perHa!B23</f>
        <v>Madagascar</v>
      </c>
      <c r="C23">
        <f>ValProdCrop_perHa!C23</f>
        <v>129</v>
      </c>
      <c r="D23" t="str">
        <f>ValProdCrop_perHa!D23</f>
        <v>Madagascar</v>
      </c>
      <c r="F23" s="16" t="s">
        <v>233</v>
      </c>
      <c r="H23">
        <f>IF(ValProdCrop_perHa!G23=0,0,(ValProdCrop_perHa!H23-ValProdCrop_perHa!G23)/ValProdCrop_perHa!G23*100)</f>
        <v>0.384940722626472</v>
      </c>
      <c r="I23">
        <f>IF(ValProdCrop_perHa!H23=0,0,(ValProdCrop_perHa!I23-ValProdCrop_perHa!H23)/ValProdCrop_perHa!H23*100)</f>
        <v>2.01392025318418</v>
      </c>
      <c r="J23">
        <f>IF(ValProdCrop_perHa!I23=0,0,(ValProdCrop_perHa!J23-ValProdCrop_perHa!I23)/ValProdCrop_perHa!I23*100)</f>
        <v>2.92464565051833</v>
      </c>
      <c r="K23">
        <f>IF(ValProdCrop_perHa!J23=0,0,(ValProdCrop_perHa!K23-ValProdCrop_perHa!J23)/ValProdCrop_perHa!J23*100)</f>
        <v>-0.314493701184203</v>
      </c>
      <c r="L23">
        <f>IF(ValProdCrop_perHa!K23=0,0,(ValProdCrop_perHa!L23-ValProdCrop_perHa!K23)/ValProdCrop_perHa!K23*100)</f>
        <v>-5.75955880105757</v>
      </c>
      <c r="M23">
        <f>IF(ValProdCrop_perHa!L23=0,0,(ValProdCrop_perHa!M23-ValProdCrop_perHa!L23)/ValProdCrop_perHa!L23*100)</f>
        <v>4.23430051016614</v>
      </c>
      <c r="N23">
        <f>IF(ValProdCrop_perHa!M23=0,0,(ValProdCrop_perHa!N23-ValProdCrop_perHa!M23)/ValProdCrop_perHa!M23*100)</f>
        <v>-0.556599892966126</v>
      </c>
      <c r="O23">
        <f>IF(ValProdCrop_perHa!N23=0,0,(ValProdCrop_perHa!O23-ValProdCrop_perHa!N23)/ValProdCrop_perHa!N23*100)</f>
        <v>6.16587011482465</v>
      </c>
      <c r="P23">
        <f>IF(ValProdCrop_perHa!O23=0,0,(ValProdCrop_perHa!P23-ValProdCrop_perHa!O23)/ValProdCrop_perHa!O23*100)</f>
        <v>3.63449548684695</v>
      </c>
      <c r="Q23">
        <f>IF(ValProdCrop_perHa!P23=0,0,(ValProdCrop_perHa!Q23-ValProdCrop_perHa!P23)/ValProdCrop_perHa!P23*100)</f>
        <v>-2.04203026250496</v>
      </c>
      <c r="R23">
        <f>IF(ValProdCrop_perHa!Q23=0,0,(ValProdCrop_perHa!R23-ValProdCrop_perHa!Q23)/ValProdCrop_perHa!Q23*100)</f>
        <v>-0.439243869664517</v>
      </c>
      <c r="S23">
        <f>IF(ValProdCrop_perHa!R23=0,0,(ValProdCrop_perHa!S23-ValProdCrop_perHa!R23)/ValProdCrop_perHa!R23*100)</f>
        <v>-0.438206849394485</v>
      </c>
      <c r="T23">
        <f>IF(ValProdCrop_perHa!S23=0,0,(ValProdCrop_perHa!T23-ValProdCrop_perHa!S23)/ValProdCrop_perHa!S23*100)</f>
        <v>12.8195473593199</v>
      </c>
      <c r="U23">
        <f>IF(ValProdCrop_perHa!T23=0,0,(ValProdCrop_perHa!U23-ValProdCrop_perHa!T23)/ValProdCrop_perHa!T23*100)</f>
        <v>-5.04077432705271</v>
      </c>
      <c r="V23">
        <f>IF(ValProdCrop_perHa!U23=0,0,(ValProdCrop_perHa!V23-ValProdCrop_perHa!U23)/ValProdCrop_perHa!U23*100)</f>
        <v>0.382282338506703</v>
      </c>
      <c r="W23">
        <f>IF(ValProdCrop_perHa!V23=0,0,(ValProdCrop_perHa!W23-ValProdCrop_perHa!V23)/ValProdCrop_perHa!V23*100)</f>
        <v>-5.94881670565458</v>
      </c>
      <c r="X23">
        <f>IF(ValProdCrop_perHa!W23=0,0,(ValProdCrop_perHa!X23-ValProdCrop_perHa!W23)/ValProdCrop_perHa!W23*100)</f>
        <v>-5.50042872068944</v>
      </c>
      <c r="Y23">
        <f>IF(ValProdCrop_perHa!X23=0,0,(ValProdCrop_perHa!Y23-ValProdCrop_perHa!X23)/ValProdCrop_perHa!X23*100)</f>
        <v>-2.03101238720863</v>
      </c>
      <c r="Z23">
        <f>IF(ValProdCrop_perHa!Y23=0,0,(ValProdCrop_perHa!Z23-ValProdCrop_perHa!Y23)/ValProdCrop_perHa!Y23*100)</f>
        <v>1.66563401869436</v>
      </c>
      <c r="AA23">
        <f>IF(ValProdCrop_perHa!Z23=0,0,(ValProdCrop_perHa!AA23-ValProdCrop_perHa!Z23)/ValProdCrop_perHa!Z23*100)</f>
        <v>-1.1539404132051</v>
      </c>
      <c r="AB23">
        <f>IF(ValProdCrop_perHa!AA23=0,0,(ValProdCrop_perHa!AB23-ValProdCrop_perHa!AA23)/ValProdCrop_perHa!AA23*100)</f>
        <v>0.282614236722823</v>
      </c>
      <c r="AC23">
        <f>IF(ValProdCrop_perHa!AB23=0,0,(ValProdCrop_perHa!AC23-ValProdCrop_perHa!AB23)/ValProdCrop_perHa!AB23*100)</f>
        <v>3.06175492335753</v>
      </c>
      <c r="AD23">
        <f>IF(ValProdCrop_perHa!AC23=0,0,(ValProdCrop_perHa!AD23-ValProdCrop_perHa!AC23)/ValProdCrop_perHa!AC23*100)</f>
        <v>2.59818564233698</v>
      </c>
      <c r="AE23">
        <f>IF(ValProdCrop_perHa!AD23=0,0,(ValProdCrop_perHa!AE23-ValProdCrop_perHa!AD23)/ValProdCrop_perHa!AD23*100)</f>
        <v>-1.56864636893016</v>
      </c>
      <c r="AF23">
        <f>IF(ValProdCrop_perHa!AE23=0,0,(ValProdCrop_perHa!AF23-ValProdCrop_perHa!AE23)/ValProdCrop_perHa!AE23*100)</f>
        <v>1.08680104523743</v>
      </c>
      <c r="AG23">
        <f>IF(ValProdCrop_perHa!AF23=0,0,(ValProdCrop_perHa!AG23-ValProdCrop_perHa!AF23)/ValProdCrop_perHa!AF23*100)</f>
        <v>4.43696280728061</v>
      </c>
      <c r="AH23">
        <f>IF(ValProdCrop_perHa!AG23=0,0,(ValProdCrop_perHa!AH23-ValProdCrop_perHa!AG23)/ValProdCrop_perHa!AG23*100)</f>
        <v>-1.22441756760357</v>
      </c>
      <c r="AI23">
        <f>IF(ValProdCrop_perHa!AH23=0,0,(ValProdCrop_perHa!AI23-ValProdCrop_perHa!AH23)/ValProdCrop_perHa!AH23*100)</f>
        <v>2.74414131815501</v>
      </c>
      <c r="AJ23">
        <f>IF(ValProdCrop_perHa!AI23=0,0,(ValProdCrop_perHa!AJ23-ValProdCrop_perHa!AI23)/ValProdCrop_perHa!AI23*100)</f>
        <v>-2.13192431333745</v>
      </c>
      <c r="AK23">
        <f>IF(ValProdCrop_perHa!AJ23=0,0,(ValProdCrop_perHa!AK23-ValProdCrop_perHa!AJ23)/ValProdCrop_perHa!AJ23*100)</f>
        <v>1.7261870710216</v>
      </c>
      <c r="AL23">
        <f>IF(ValProdCrop_perHa!AK23=0,0,(ValProdCrop_perHa!AL23-ValProdCrop_perHa!AK23)/ValProdCrop_perHa!AK23*100)</f>
        <v>-0.972351677918802</v>
      </c>
      <c r="AM23">
        <f>IF(ValProdCrop_perHa!AL23=0,0,(ValProdCrop_perHa!AM23-ValProdCrop_perHa!AL23)/ValProdCrop_perHa!AL23*100)</f>
        <v>-0.757172572149275</v>
      </c>
      <c r="AN23">
        <f>IF(ValProdCrop_perHa!AM23=0,0,(ValProdCrop_perHa!AN23-ValProdCrop_perHa!AM23)/ValProdCrop_perHa!AM23*100)</f>
        <v>1.46520245018455</v>
      </c>
      <c r="AO23">
        <f>IF(ValProdCrop_perHa!AN23=0,0,(ValProdCrop_perHa!AO23-ValProdCrop_perHa!AN23)/ValProdCrop_perHa!AN23*100)</f>
        <v>0.57181755376126</v>
      </c>
      <c r="AP23">
        <f>IF(ValProdCrop_perHa!AO23=0,0,(ValProdCrop_perHa!AP23-ValProdCrop_perHa!AO23)/ValProdCrop_perHa!AO23*100)</f>
        <v>0.901266584879483</v>
      </c>
      <c r="AQ23">
        <f>IF(ValProdCrop_perHa!AP23=0,0,(ValProdCrop_perHa!AQ23-ValProdCrop_perHa!AP23)/ValProdCrop_perHa!AP23*100)</f>
        <v>-0.645997384124586</v>
      </c>
      <c r="AR23">
        <f>IF(ValProdCrop_perHa!AQ23=0,0,(ValProdCrop_perHa!AR23-ValProdCrop_perHa!AQ23)/ValProdCrop_perHa!AQ23*100)</f>
        <v>-1.9258799776465</v>
      </c>
      <c r="AS23">
        <f>IF(ValProdCrop_perHa!AR23=0,0,(ValProdCrop_perHa!AS23-ValProdCrop_perHa!AR23)/ValProdCrop_perHa!AR23*100)</f>
        <v>2.35848774655516</v>
      </c>
      <c r="AT23">
        <f>IF(ValProdCrop_perHa!AS23=0,0,(ValProdCrop_perHa!AT23-ValProdCrop_perHa!AS23)/ValProdCrop_perHa!AS23*100)</f>
        <v>-2.64015505748006</v>
      </c>
      <c r="AU23">
        <f>IF(ValProdCrop_perHa!AT23=0,0,(ValProdCrop_perHa!AU23-ValProdCrop_perHa!AT23)/ValProdCrop_perHa!AT23*100)</f>
        <v>5.78105401329695</v>
      </c>
      <c r="AV23">
        <f>IF(ValProdCrop_perHa!AU23=0,0,(ValProdCrop_perHa!AV23-ValProdCrop_perHa!AU23)/ValProdCrop_perHa!AU23*100)</f>
        <v>-2.87023890127539</v>
      </c>
      <c r="AW23">
        <f>IF(ValProdCrop_perHa!AV23=0,0,(ValProdCrop_perHa!AW23-ValProdCrop_perHa!AV23)/ValProdCrop_perHa!AV23*100)</f>
        <v>0.8773805999218</v>
      </c>
      <c r="AX23">
        <f>IF(ValProdCrop_perHa!AW23=0,0,(ValProdCrop_perHa!AX23-ValProdCrop_perHa!AW23)/ValProdCrop_perHa!AW23*100)</f>
        <v>4.48372256301799</v>
      </c>
      <c r="AY23">
        <f>IF(ValProdCrop_perHa!AX23=0,0,(ValProdCrop_perHa!AY23-ValProdCrop_perHa!AX23)/ValProdCrop_perHa!AX23*100)</f>
        <v>8.92439669612394</v>
      </c>
      <c r="AZ23">
        <f>IF(ValProdCrop_perHa!AY23=0,0,(ValProdCrop_perHa!AZ23-ValProdCrop_perHa!AY23)/ValProdCrop_perHa!AY23*100)</f>
        <v>0.217296986528157</v>
      </c>
      <c r="BA23">
        <f>IF(ValProdCrop_perHa!AZ23=0,0,(ValProdCrop_perHa!BA23-ValProdCrop_perHa!AZ23)/ValProdCrop_perHa!AZ23*100)</f>
        <v>-1.49811367174035</v>
      </c>
      <c r="BB23">
        <f>IF(ValProdCrop_perHa!BA23=0,0,(ValProdCrop_perHa!BB23-ValProdCrop_perHa!BA23)/ValProdCrop_perHa!BA23*100)</f>
        <v>5.08217460918266</v>
      </c>
      <c r="BC23">
        <f>IF(ValProdCrop_perHa!BB23=0,0,(ValProdCrop_perHa!BC23-ValProdCrop_perHa!BB23)/ValProdCrop_perHa!BB23*100)</f>
        <v>-5.03415051317693</v>
      </c>
    </row>
    <row r="24" spans="1:55">
      <c r="A24">
        <f>ValProdCrop_perHa!A24</f>
        <v>3</v>
      </c>
      <c r="B24" t="str">
        <f>ValProdCrop_perHa!B24</f>
        <v>Malawi</v>
      </c>
      <c r="C24">
        <f>ValProdCrop_perHa!C24</f>
        <v>130</v>
      </c>
      <c r="D24" t="str">
        <f>ValProdCrop_perHa!D24</f>
        <v>Malawi</v>
      </c>
      <c r="F24" s="16" t="s">
        <v>233</v>
      </c>
      <c r="H24">
        <f>IF(ValProdCrop_perHa!G24=0,0,(ValProdCrop_perHa!H24-ValProdCrop_perHa!G24)/ValProdCrop_perHa!G24*100)</f>
        <v>4.09739988365572</v>
      </c>
      <c r="I24">
        <f>IF(ValProdCrop_perHa!H24=0,0,(ValProdCrop_perHa!I24-ValProdCrop_perHa!H24)/ValProdCrop_perHa!H24*100)</f>
        <v>-6.70707984857375</v>
      </c>
      <c r="J24">
        <f>IF(ValProdCrop_perHa!I24=0,0,(ValProdCrop_perHa!J24-ValProdCrop_perHa!I24)/ValProdCrop_perHa!I24*100)</f>
        <v>7.18646189166021</v>
      </c>
      <c r="K24">
        <f>IF(ValProdCrop_perHa!J24=0,0,(ValProdCrop_perHa!K24-ValProdCrop_perHa!J24)/ValProdCrop_perHa!J24*100)</f>
        <v>-9.10857146391225</v>
      </c>
      <c r="L24">
        <f>IF(ValProdCrop_perHa!K24=0,0,(ValProdCrop_perHa!L24-ValProdCrop_perHa!K24)/ValProdCrop_perHa!K24*100)</f>
        <v>-0.0572311045098228</v>
      </c>
      <c r="M24">
        <f>IF(ValProdCrop_perHa!L24=0,0,(ValProdCrop_perHa!M24-ValProdCrop_perHa!L24)/ValProdCrop_perHa!L24*100)</f>
        <v>22.8984945833676</v>
      </c>
      <c r="N24">
        <f>IF(ValProdCrop_perHa!M24=0,0,(ValProdCrop_perHa!N24-ValProdCrop_perHa!M24)/ValProdCrop_perHa!M24*100)</f>
        <v>-14.6628816047595</v>
      </c>
      <c r="O24">
        <f>IF(ValProdCrop_perHa!N24=0,0,(ValProdCrop_perHa!O24-ValProdCrop_perHa!N24)/ValProdCrop_perHa!N24*100)</f>
        <v>0.522763608194815</v>
      </c>
      <c r="P24">
        <f>IF(ValProdCrop_perHa!O24=0,0,(ValProdCrop_perHa!P24-ValProdCrop_perHa!O24)/ValProdCrop_perHa!O24*100)</f>
        <v>0.239099698426562</v>
      </c>
      <c r="Q24">
        <f>IF(ValProdCrop_perHa!P24=0,0,(ValProdCrop_perHa!Q24-ValProdCrop_perHa!P24)/ValProdCrop_perHa!P24*100)</f>
        <v>11.3686373220114</v>
      </c>
      <c r="R24">
        <f>IF(ValProdCrop_perHa!Q24=0,0,(ValProdCrop_perHa!R24-ValProdCrop_perHa!Q24)/ValProdCrop_perHa!Q24*100)</f>
        <v>1.90395261547564</v>
      </c>
      <c r="S24">
        <f>IF(ValProdCrop_perHa!R24=0,0,(ValProdCrop_perHa!S24-ValProdCrop_perHa!R24)/ValProdCrop_perHa!R24*100)</f>
        <v>1.35410441725592</v>
      </c>
      <c r="T24">
        <f>IF(ValProdCrop_perHa!S24=0,0,(ValProdCrop_perHa!T24-ValProdCrop_perHa!S24)/ValProdCrop_perHa!S24*100)</f>
        <v>0.621783223375517</v>
      </c>
      <c r="U24">
        <f>IF(ValProdCrop_perHa!T24=0,0,(ValProdCrop_perHa!U24-ValProdCrop_perHa!T24)/ValProdCrop_perHa!T24*100)</f>
        <v>4.93855229224061</v>
      </c>
      <c r="V24">
        <f>IF(ValProdCrop_perHa!U24=0,0,(ValProdCrop_perHa!V24-ValProdCrop_perHa!U24)/ValProdCrop_perHa!U24*100)</f>
        <v>4.339293778345</v>
      </c>
      <c r="W24">
        <f>IF(ValProdCrop_perHa!V24=0,0,(ValProdCrop_perHa!W24-ValProdCrop_perHa!V24)/ValProdCrop_perHa!V24*100)</f>
        <v>8.35203187376516</v>
      </c>
      <c r="X24">
        <f>IF(ValProdCrop_perHa!W24=0,0,(ValProdCrop_perHa!X24-ValProdCrop_perHa!W24)/ValProdCrop_perHa!W24*100)</f>
        <v>-2.06425998895027</v>
      </c>
      <c r="Y24">
        <f>IF(ValProdCrop_perHa!X24=0,0,(ValProdCrop_perHa!Y24-ValProdCrop_perHa!X24)/ValProdCrop_perHa!X24*100)</f>
        <v>-1.3058720408109</v>
      </c>
      <c r="Z24">
        <f>IF(ValProdCrop_perHa!Y24=0,0,(ValProdCrop_perHa!Z24-ValProdCrop_perHa!Y24)/ValProdCrop_perHa!Y24*100)</f>
        <v>7.4433062858489</v>
      </c>
      <c r="AA24">
        <f>IF(ValProdCrop_perHa!Z24=0,0,(ValProdCrop_perHa!AA24-ValProdCrop_perHa!Z24)/ValProdCrop_perHa!Z24*100)</f>
        <v>-2.94324161240311</v>
      </c>
      <c r="AB24">
        <f>IF(ValProdCrop_perHa!AA24=0,0,(ValProdCrop_perHa!AB24-ValProdCrop_perHa!AA24)/ValProdCrop_perHa!AA24*100)</f>
        <v>0.339869296258823</v>
      </c>
      <c r="AC24">
        <f>IF(ValProdCrop_perHa!AB24=0,0,(ValProdCrop_perHa!AC24-ValProdCrop_perHa!AB24)/ValProdCrop_perHa!AB24*100)</f>
        <v>-0.56621309858936</v>
      </c>
      <c r="AD24">
        <f>IF(ValProdCrop_perHa!AC24=0,0,(ValProdCrop_perHa!AD24-ValProdCrop_perHa!AC24)/ValProdCrop_perHa!AC24*100)</f>
        <v>2.0131620839931</v>
      </c>
      <c r="AE24">
        <f>IF(ValProdCrop_perHa!AD24=0,0,(ValProdCrop_perHa!AE24-ValProdCrop_perHa!AD24)/ValProdCrop_perHa!AD24*100)</f>
        <v>1.42220826000995</v>
      </c>
      <c r="AF24">
        <f>IF(ValProdCrop_perHa!AE24=0,0,(ValProdCrop_perHa!AF24-ValProdCrop_perHa!AE24)/ValProdCrop_perHa!AE24*100)</f>
        <v>-3.36338489654808</v>
      </c>
      <c r="AG24">
        <f>IF(ValProdCrop_perHa!AF24=0,0,(ValProdCrop_perHa!AG24-ValProdCrop_perHa!AF24)/ValProdCrop_perHa!AF24*100)</f>
        <v>-1.70787209641571</v>
      </c>
      <c r="AH24">
        <f>IF(ValProdCrop_perHa!AG24=0,0,(ValProdCrop_perHa!AH24-ValProdCrop_perHa!AG24)/ValProdCrop_perHa!AG24*100)</f>
        <v>5.14175527905726</v>
      </c>
      <c r="AI24">
        <f>IF(ValProdCrop_perHa!AH24=0,0,(ValProdCrop_perHa!AI24-ValProdCrop_perHa!AH24)/ValProdCrop_perHa!AH24*100)</f>
        <v>-1.14903862733365</v>
      </c>
      <c r="AJ24">
        <f>IF(ValProdCrop_perHa!AI24=0,0,(ValProdCrop_perHa!AJ24-ValProdCrop_perHa!AI24)/ValProdCrop_perHa!AI24*100)</f>
        <v>-1.21757356935978</v>
      </c>
      <c r="AK24">
        <f>IF(ValProdCrop_perHa!AJ24=0,0,(ValProdCrop_perHa!AK24-ValProdCrop_perHa!AJ24)/ValProdCrop_perHa!AJ24*100)</f>
        <v>4.43155099398534</v>
      </c>
      <c r="AL24">
        <f>IF(ValProdCrop_perHa!AK24=0,0,(ValProdCrop_perHa!AL24-ValProdCrop_perHa!AK24)/ValProdCrop_perHa!AK24*100)</f>
        <v>-16.2318781282912</v>
      </c>
      <c r="AM24">
        <f>IF(ValProdCrop_perHa!AL24=0,0,(ValProdCrop_perHa!AM24-ValProdCrop_perHa!AL24)/ValProdCrop_perHa!AL24*100)</f>
        <v>30.5589493180905</v>
      </c>
      <c r="AN24">
        <f>IF(ValProdCrop_perHa!AM24=0,0,(ValProdCrop_perHa!AN24-ValProdCrop_perHa!AM24)/ValProdCrop_perHa!AM24*100)</f>
        <v>-12.0460338185815</v>
      </c>
      <c r="AO24">
        <f>IF(ValProdCrop_perHa!AN24=0,0,(ValProdCrop_perHa!AO24-ValProdCrop_perHa!AN24)/ValProdCrop_perHa!AN24*100)</f>
        <v>9.37521292007939</v>
      </c>
      <c r="AP24">
        <f>IF(ValProdCrop_perHa!AO24=0,0,(ValProdCrop_perHa!AP24-ValProdCrop_perHa!AO24)/ValProdCrop_perHa!AO24*100)</f>
        <v>12.9587679540667</v>
      </c>
      <c r="AQ24">
        <f>IF(ValProdCrop_perHa!AP24=0,0,(ValProdCrop_perHa!AQ24-ValProdCrop_perHa!AP24)/ValProdCrop_perHa!AP24*100)</f>
        <v>-2.9144748032387</v>
      </c>
      <c r="AR24">
        <f>IF(ValProdCrop_perHa!AQ24=0,0,(ValProdCrop_perHa!AR24-ValProdCrop_perHa!AQ24)/ValProdCrop_perHa!AQ24*100)</f>
        <v>6.45071100101203</v>
      </c>
      <c r="AS24">
        <f>IF(ValProdCrop_perHa!AR24=0,0,(ValProdCrop_perHa!AS24-ValProdCrop_perHa!AR24)/ValProdCrop_perHa!AR24*100)</f>
        <v>7.81184323788275</v>
      </c>
      <c r="AT24">
        <f>IF(ValProdCrop_perHa!AS24=0,0,(ValProdCrop_perHa!AT24-ValProdCrop_perHa!AS24)/ValProdCrop_perHa!AS24*100)</f>
        <v>13.6413329238027</v>
      </c>
      <c r="AU24">
        <f>IF(ValProdCrop_perHa!AT24=0,0,(ValProdCrop_perHa!AU24-ValProdCrop_perHa!AT24)/ValProdCrop_perHa!AT24*100)</f>
        <v>0.725857552037642</v>
      </c>
      <c r="AV24">
        <f>IF(ValProdCrop_perHa!AU24=0,0,(ValProdCrop_perHa!AV24-ValProdCrop_perHa!AU24)/ValProdCrop_perHa!AU24*100)</f>
        <v>-19.4879840424716</v>
      </c>
      <c r="AW24">
        <f>IF(ValProdCrop_perHa!AV24=0,0,(ValProdCrop_perHa!AW24-ValProdCrop_perHa!AV24)/ValProdCrop_perHa!AV24*100)</f>
        <v>4.95149496828411</v>
      </c>
      <c r="AX24">
        <f>IF(ValProdCrop_perHa!AW24=0,0,(ValProdCrop_perHa!AX24-ValProdCrop_perHa!AW24)/ValProdCrop_perHa!AW24*100)</f>
        <v>3.84553091502262</v>
      </c>
      <c r="AY24">
        <f>IF(ValProdCrop_perHa!AX24=0,0,(ValProdCrop_perHa!AY24-ValProdCrop_perHa!AX24)/ValProdCrop_perHa!AX24*100)</f>
        <v>-17.3057151822479</v>
      </c>
      <c r="AZ24">
        <f>IF(ValProdCrop_perHa!AY24=0,0,(ValProdCrop_perHa!AZ24-ValProdCrop_perHa!AY24)/ValProdCrop_perHa!AY24*100)</f>
        <v>29.7786607028811</v>
      </c>
      <c r="BA24">
        <f>IF(ValProdCrop_perHa!AZ24=0,0,(ValProdCrop_perHa!BA24-ValProdCrop_perHa!AZ24)/ValProdCrop_perHa!AZ24*100)</f>
        <v>33.2449927546927</v>
      </c>
      <c r="BB24">
        <f>IF(ValProdCrop_perHa!BA24=0,0,(ValProdCrop_perHa!BB24-ValProdCrop_perHa!BA24)/ValProdCrop_perHa!BA24*100)</f>
        <v>-13.5725566211607</v>
      </c>
      <c r="BC24">
        <f>IF(ValProdCrop_perHa!BB24=0,0,(ValProdCrop_perHa!BC24-ValProdCrop_perHa!BB24)/ValProdCrop_perHa!BB24*100)</f>
        <v>-7.74889588180829</v>
      </c>
    </row>
    <row r="25" spans="1:55">
      <c r="A25">
        <f>ValProdCrop_perHa!A25</f>
        <v>1</v>
      </c>
      <c r="B25" t="str">
        <f>ValProdCrop_perHa!B25</f>
        <v>Mali</v>
      </c>
      <c r="C25">
        <f>ValProdCrop_perHa!C25</f>
        <v>133</v>
      </c>
      <c r="D25" t="str">
        <f>ValProdCrop_perHa!D25</f>
        <v>Mali</v>
      </c>
      <c r="F25" s="16" t="s">
        <v>233</v>
      </c>
      <c r="H25">
        <f>IF(ValProdCrop_perHa!G25=0,0,(ValProdCrop_perHa!H25-ValProdCrop_perHa!G25)/ValProdCrop_perHa!G25*100)</f>
        <v>6.82333110185081</v>
      </c>
      <c r="I25">
        <f>IF(ValProdCrop_perHa!H25=0,0,(ValProdCrop_perHa!I25-ValProdCrop_perHa!H25)/ValProdCrop_perHa!H25*100)</f>
        <v>-2.76779613016519</v>
      </c>
      <c r="J25">
        <f>IF(ValProdCrop_perHa!I25=0,0,(ValProdCrop_perHa!J25-ValProdCrop_perHa!I25)/ValProdCrop_perHa!I25*100)</f>
        <v>19.0476376416585</v>
      </c>
      <c r="K25">
        <f>IF(ValProdCrop_perHa!J25=0,0,(ValProdCrop_perHa!K25-ValProdCrop_perHa!J25)/ValProdCrop_perHa!J25*100)</f>
        <v>6.80496476446077</v>
      </c>
      <c r="L25">
        <f>IF(ValProdCrop_perHa!K25=0,0,(ValProdCrop_perHa!L25-ValProdCrop_perHa!K25)/ValProdCrop_perHa!K25*100)</f>
        <v>-5.73649455920869</v>
      </c>
      <c r="M25">
        <f>IF(ValProdCrop_perHa!L25=0,0,(ValProdCrop_perHa!M25-ValProdCrop_perHa!L25)/ValProdCrop_perHa!L25*100)</f>
        <v>-4.57253149892998</v>
      </c>
      <c r="N25">
        <f>IF(ValProdCrop_perHa!M25=0,0,(ValProdCrop_perHa!N25-ValProdCrop_perHa!M25)/ValProdCrop_perHa!M25*100)</f>
        <v>0.834319212158707</v>
      </c>
      <c r="O25">
        <f>IF(ValProdCrop_perHa!N25=0,0,(ValProdCrop_perHa!O25-ValProdCrop_perHa!N25)/ValProdCrop_perHa!N25*100)</f>
        <v>12.9728771690567</v>
      </c>
      <c r="P25">
        <f>IF(ValProdCrop_perHa!O25=0,0,(ValProdCrop_perHa!P25-ValProdCrop_perHa!O25)/ValProdCrop_perHa!O25*100)</f>
        <v>3.28330311280446</v>
      </c>
      <c r="Q25">
        <f>IF(ValProdCrop_perHa!P25=0,0,(ValProdCrop_perHa!Q25-ValProdCrop_perHa!P25)/ValProdCrop_perHa!P25*100)</f>
        <v>2.87154263342015</v>
      </c>
      <c r="R25">
        <f>IF(ValProdCrop_perHa!Q25=0,0,(ValProdCrop_perHa!R25-ValProdCrop_perHa!Q25)/ValProdCrop_perHa!Q25*100)</f>
        <v>-9.54764892111663</v>
      </c>
      <c r="S25">
        <f>IF(ValProdCrop_perHa!R25=0,0,(ValProdCrop_perHa!S25-ValProdCrop_perHa!R25)/ValProdCrop_perHa!R25*100)</f>
        <v>-3.80574976313724</v>
      </c>
      <c r="T25">
        <f>IF(ValProdCrop_perHa!S25=0,0,(ValProdCrop_perHa!T25-ValProdCrop_perHa!S25)/ValProdCrop_perHa!S25*100)</f>
        <v>10.0482263767556</v>
      </c>
      <c r="U25">
        <f>IF(ValProdCrop_perHa!T25=0,0,(ValProdCrop_perHa!U25-ValProdCrop_perHa!T25)/ValProdCrop_perHa!T25*100)</f>
        <v>15.7628134771045</v>
      </c>
      <c r="V25">
        <f>IF(ValProdCrop_perHa!U25=0,0,(ValProdCrop_perHa!V25-ValProdCrop_perHa!U25)/ValProdCrop_perHa!U25*100)</f>
        <v>-11.0409126339202</v>
      </c>
      <c r="W25">
        <f>IF(ValProdCrop_perHa!V25=0,0,(ValProdCrop_perHa!W25-ValProdCrop_perHa!V25)/ValProdCrop_perHa!V25*100)</f>
        <v>-3.86279606575771</v>
      </c>
      <c r="X25">
        <f>IF(ValProdCrop_perHa!W25=0,0,(ValProdCrop_perHa!X25-ValProdCrop_perHa!W25)/ValProdCrop_perHa!W25*100)</f>
        <v>42.6856615905716</v>
      </c>
      <c r="Y25">
        <f>IF(ValProdCrop_perHa!X25=0,0,(ValProdCrop_perHa!Y25-ValProdCrop_perHa!X25)/ValProdCrop_perHa!X25*100)</f>
        <v>-11.0974368288662</v>
      </c>
      <c r="Z25">
        <f>IF(ValProdCrop_perHa!Y25=0,0,(ValProdCrop_perHa!Z25-ValProdCrop_perHa!Y25)/ValProdCrop_perHa!Y25*100)</f>
        <v>-12.0485590754485</v>
      </c>
      <c r="AA25">
        <f>IF(ValProdCrop_perHa!Z25=0,0,(ValProdCrop_perHa!AA25-ValProdCrop_perHa!Z25)/ValProdCrop_perHa!Z25*100)</f>
        <v>2.86919621339495</v>
      </c>
      <c r="AB25">
        <f>IF(ValProdCrop_perHa!AA25=0,0,(ValProdCrop_perHa!AB25-ValProdCrop_perHa!AA25)/ValProdCrop_perHa!AA25*100)</f>
        <v>-3.43321903108385</v>
      </c>
      <c r="AC25">
        <f>IF(ValProdCrop_perHa!AB25=0,0,(ValProdCrop_perHa!AC25-ValProdCrop_perHa!AB25)/ValProdCrop_perHa!AB25*100)</f>
        <v>1.94997222021686</v>
      </c>
      <c r="AD25">
        <f>IF(ValProdCrop_perHa!AC25=0,0,(ValProdCrop_perHa!AD25-ValProdCrop_perHa!AC25)/ValProdCrop_perHa!AC25*100)</f>
        <v>-10.5801746144079</v>
      </c>
      <c r="AE25">
        <f>IF(ValProdCrop_perHa!AD25=0,0,(ValProdCrop_perHa!AE25-ValProdCrop_perHa!AD25)/ValProdCrop_perHa!AD25*100)</f>
        <v>28.7579687461676</v>
      </c>
      <c r="AF25">
        <f>IF(ValProdCrop_perHa!AE25=0,0,(ValProdCrop_perHa!AF25-ValProdCrop_perHa!AE25)/ValProdCrop_perHa!AE25*100)</f>
        <v>7.90213981614772</v>
      </c>
      <c r="AG25">
        <f>IF(ValProdCrop_perHa!AF25=0,0,(ValProdCrop_perHa!AG25-ValProdCrop_perHa!AF25)/ValProdCrop_perHa!AF25*100)</f>
        <v>-4.91933478097159</v>
      </c>
      <c r="AH25">
        <f>IF(ValProdCrop_perHa!AG25=0,0,(ValProdCrop_perHa!AH25-ValProdCrop_perHa!AG25)/ValProdCrop_perHa!AG25*100)</f>
        <v>-10.4164365905175</v>
      </c>
      <c r="AI25">
        <f>IF(ValProdCrop_perHa!AH25=0,0,(ValProdCrop_perHa!AI25-ValProdCrop_perHa!AH25)/ValProdCrop_perHa!AH25*100)</f>
        <v>0.9920987284447</v>
      </c>
      <c r="AJ25">
        <f>IF(ValProdCrop_perHa!AI25=0,0,(ValProdCrop_perHa!AJ25-ValProdCrop_perHa!AI25)/ValProdCrop_perHa!AI25*100)</f>
        <v>-10.956163580397</v>
      </c>
      <c r="AK25">
        <f>IF(ValProdCrop_perHa!AJ25=0,0,(ValProdCrop_perHa!AK25-ValProdCrop_perHa!AJ25)/ValProdCrop_perHa!AJ25*100)</f>
        <v>27.7635110550643</v>
      </c>
      <c r="AL25">
        <f>IF(ValProdCrop_perHa!AK25=0,0,(ValProdCrop_perHa!AL25-ValProdCrop_perHa!AK25)/ValProdCrop_perHa!AK25*100)</f>
        <v>-21.5855531532954</v>
      </c>
      <c r="AM25">
        <f>IF(ValProdCrop_perHa!AL25=0,0,(ValProdCrop_perHa!AM25-ValProdCrop_perHa!AL25)/ValProdCrop_perHa!AL25*100)</f>
        <v>-11.9542549215353</v>
      </c>
      <c r="AN25">
        <f>IF(ValProdCrop_perHa!AM25=0,0,(ValProdCrop_perHa!AN25-ValProdCrop_perHa!AM25)/ValProdCrop_perHa!AM25*100)</f>
        <v>20.2142397893158</v>
      </c>
      <c r="AO25">
        <f>IF(ValProdCrop_perHa!AN25=0,0,(ValProdCrop_perHa!AO25-ValProdCrop_perHa!AN25)/ValProdCrop_perHa!AN25*100)</f>
        <v>10.013256811666</v>
      </c>
      <c r="AP25">
        <f>IF(ValProdCrop_perHa!AO25=0,0,(ValProdCrop_perHa!AP25-ValProdCrop_perHa!AO25)/ValProdCrop_perHa!AO25*100)</f>
        <v>22.8182117862783</v>
      </c>
      <c r="AQ25">
        <f>IF(ValProdCrop_perHa!AP25=0,0,(ValProdCrop_perHa!AQ25-ValProdCrop_perHa!AP25)/ValProdCrop_perHa!AP25*100)</f>
        <v>3.76218345648742</v>
      </c>
      <c r="AR25">
        <f>IF(ValProdCrop_perHa!AQ25=0,0,(ValProdCrop_perHa!AR25-ValProdCrop_perHa!AQ25)/ValProdCrop_perHa!AQ25*100)</f>
        <v>4.14022151054201</v>
      </c>
      <c r="AS25">
        <f>IF(ValProdCrop_perHa!AR25=0,0,(ValProdCrop_perHa!AS25-ValProdCrop_perHa!AR25)/ValProdCrop_perHa!AR25*100)</f>
        <v>-6.62935133577742</v>
      </c>
      <c r="AT25">
        <f>IF(ValProdCrop_perHa!AS25=0,0,(ValProdCrop_perHa!AT25-ValProdCrop_perHa!AS25)/ValProdCrop_perHa!AS25*100)</f>
        <v>-9.94334909498689</v>
      </c>
      <c r="AU25">
        <f>IF(ValProdCrop_perHa!AT25=0,0,(ValProdCrop_perHa!AU25-ValProdCrop_perHa!AT25)/ValProdCrop_perHa!AT25*100)</f>
        <v>8.21818978033283</v>
      </c>
      <c r="AV25">
        <f>IF(ValProdCrop_perHa!AU25=0,0,(ValProdCrop_perHa!AV25-ValProdCrop_perHa!AU25)/ValProdCrop_perHa!AU25*100)</f>
        <v>-19.9934658169735</v>
      </c>
      <c r="AW25">
        <f>IF(ValProdCrop_perHa!AV25=0,0,(ValProdCrop_perHa!AW25-ValProdCrop_perHa!AV25)/ValProdCrop_perHa!AV25*100)</f>
        <v>18.3576382976142</v>
      </c>
      <c r="AX25">
        <f>IF(ValProdCrop_perHa!AW25=0,0,(ValProdCrop_perHa!AX25-ValProdCrop_perHa!AW25)/ValProdCrop_perHa!AW25*100)</f>
        <v>-7.65323058997337</v>
      </c>
      <c r="AY25">
        <f>IF(ValProdCrop_perHa!AX25=0,0,(ValProdCrop_perHa!AY25-ValProdCrop_perHa!AX25)/ValProdCrop_perHa!AX25*100)</f>
        <v>11.6325710434583</v>
      </c>
      <c r="AZ25">
        <f>IF(ValProdCrop_perHa!AY25=0,0,(ValProdCrop_perHa!AZ25-ValProdCrop_perHa!AY25)/ValProdCrop_perHa!AY25*100)</f>
        <v>-4.33964824400536</v>
      </c>
      <c r="BA25">
        <f>IF(ValProdCrop_perHa!AZ25=0,0,(ValProdCrop_perHa!BA25-ValProdCrop_perHa!AZ25)/ValProdCrop_perHa!AZ25*100)</f>
        <v>-0.672268032630194</v>
      </c>
      <c r="BB25">
        <f>IF(ValProdCrop_perHa!BA25=0,0,(ValProdCrop_perHa!BB25-ValProdCrop_perHa!BA25)/ValProdCrop_perHa!BA25*100)</f>
        <v>18.9732859584641</v>
      </c>
      <c r="BC25">
        <f>IF(ValProdCrop_perHa!BB25=0,0,(ValProdCrop_perHa!BC25-ValProdCrop_perHa!BB25)/ValProdCrop_perHa!BB25*100)</f>
        <v>-0.64463235272439</v>
      </c>
    </row>
    <row r="26" spans="1:55">
      <c r="A26">
        <f>ValProdCrop_perHa!A26</f>
        <v>1</v>
      </c>
      <c r="B26" t="str">
        <f>ValProdCrop_perHa!B26</f>
        <v>Mauritania</v>
      </c>
      <c r="C26">
        <f>ValProdCrop_perHa!C26</f>
        <v>136</v>
      </c>
      <c r="D26" t="str">
        <f>ValProdCrop_perHa!D26</f>
        <v>Mauritania</v>
      </c>
      <c r="F26" s="16" t="s">
        <v>233</v>
      </c>
      <c r="H26">
        <f>IF(ValProdCrop_perHa!G26=0,0,(ValProdCrop_perHa!H26-ValProdCrop_perHa!G26)/ValProdCrop_perHa!G26*100)</f>
        <v>-0.0822630947869994</v>
      </c>
      <c r="I26">
        <f>IF(ValProdCrop_perHa!H26=0,0,(ValProdCrop_perHa!I26-ValProdCrop_perHa!H26)/ValProdCrop_perHa!H26*100)</f>
        <v>4.58827353536501</v>
      </c>
      <c r="J26">
        <f>IF(ValProdCrop_perHa!I26=0,0,(ValProdCrop_perHa!J26-ValProdCrop_perHa!I26)/ValProdCrop_perHa!I26*100)</f>
        <v>3.65370249377396</v>
      </c>
      <c r="K26">
        <f>IF(ValProdCrop_perHa!J26=0,0,(ValProdCrop_perHa!K26-ValProdCrop_perHa!J26)/ValProdCrop_perHa!J26*100)</f>
        <v>-9.11484196611781</v>
      </c>
      <c r="L26">
        <f>IF(ValProdCrop_perHa!K26=0,0,(ValProdCrop_perHa!L26-ValProdCrop_perHa!K26)/ValProdCrop_perHa!K26*100)</f>
        <v>2.94355162490978</v>
      </c>
      <c r="M26">
        <f>IF(ValProdCrop_perHa!L26=0,0,(ValProdCrop_perHa!M26-ValProdCrop_perHa!L26)/ValProdCrop_perHa!L26*100)</f>
        <v>0.901015960617669</v>
      </c>
      <c r="N26">
        <f>IF(ValProdCrop_perHa!M26=0,0,(ValProdCrop_perHa!N26-ValProdCrop_perHa!M26)/ValProdCrop_perHa!M26*100)</f>
        <v>0.0157475962085465</v>
      </c>
      <c r="O26">
        <f>IF(ValProdCrop_perHa!N26=0,0,(ValProdCrop_perHa!O26-ValProdCrop_perHa!N26)/ValProdCrop_perHa!N26*100)</f>
        <v>-3.95297616979893</v>
      </c>
      <c r="P26">
        <f>IF(ValProdCrop_perHa!O26=0,0,(ValProdCrop_perHa!P26-ValProdCrop_perHa!O26)/ValProdCrop_perHa!O26*100)</f>
        <v>2.24810184052462</v>
      </c>
      <c r="Q26">
        <f>IF(ValProdCrop_perHa!P26=0,0,(ValProdCrop_perHa!Q26-ValProdCrop_perHa!P26)/ValProdCrop_perHa!P26*100)</f>
        <v>-25.0382047859666</v>
      </c>
      <c r="R26">
        <f>IF(ValProdCrop_perHa!Q26=0,0,(ValProdCrop_perHa!R26-ValProdCrop_perHa!Q26)/ValProdCrop_perHa!Q26*100)</f>
        <v>7.57149339488264</v>
      </c>
      <c r="S26">
        <f>IF(ValProdCrop_perHa!R26=0,0,(ValProdCrop_perHa!S26-ValProdCrop_perHa!R26)/ValProdCrop_perHa!R26*100)</f>
        <v>20.9075210396462</v>
      </c>
      <c r="T26">
        <f>IF(ValProdCrop_perHa!S26=0,0,(ValProdCrop_perHa!T26-ValProdCrop_perHa!S26)/ValProdCrop_perHa!S26*100)</f>
        <v>-0.0708325161953791</v>
      </c>
      <c r="U26">
        <f>IF(ValProdCrop_perHa!T26=0,0,(ValProdCrop_perHa!U26-ValProdCrop_perHa!T26)/ValProdCrop_perHa!T26*100)</f>
        <v>34.8166359084274</v>
      </c>
      <c r="V26">
        <f>IF(ValProdCrop_perHa!U26=0,0,(ValProdCrop_perHa!V26-ValProdCrop_perHa!U26)/ValProdCrop_perHa!U26*100)</f>
        <v>25.0347451053167</v>
      </c>
      <c r="W26">
        <f>IF(ValProdCrop_perHa!V26=0,0,(ValProdCrop_perHa!W26-ValProdCrop_perHa!V26)/ValProdCrop_perHa!V26*100)</f>
        <v>-1.85317831660818</v>
      </c>
      <c r="X26">
        <f>IF(ValProdCrop_perHa!W26=0,0,(ValProdCrop_perHa!X26-ValProdCrop_perHa!W26)/ValProdCrop_perHa!W26*100)</f>
        <v>-15.9555852586999</v>
      </c>
      <c r="Y26">
        <f>IF(ValProdCrop_perHa!X26=0,0,(ValProdCrop_perHa!Y26-ValProdCrop_perHa!X26)/ValProdCrop_perHa!X26*100)</f>
        <v>2.70441587169541</v>
      </c>
      <c r="Z26">
        <f>IF(ValProdCrop_perHa!Y26=0,0,(ValProdCrop_perHa!Z26-ValProdCrop_perHa!Y26)/ValProdCrop_perHa!Y26*100)</f>
        <v>8.58846558759388</v>
      </c>
      <c r="AA26">
        <f>IF(ValProdCrop_perHa!Z26=0,0,(ValProdCrop_perHa!AA26-ValProdCrop_perHa!Z26)/ValProdCrop_perHa!Z26*100)</f>
        <v>-2.49320320460667</v>
      </c>
      <c r="AB26">
        <f>IF(ValProdCrop_perHa!AA26=0,0,(ValProdCrop_perHa!AB26-ValProdCrop_perHa!AA26)/ValProdCrop_perHa!AA26*100)</f>
        <v>-5.66848523033611</v>
      </c>
      <c r="AC26">
        <f>IF(ValProdCrop_perHa!AB26=0,0,(ValProdCrop_perHa!AC26-ValProdCrop_perHa!AB26)/ValProdCrop_perHa!AB26*100)</f>
        <v>0.125518057234748</v>
      </c>
      <c r="AD26">
        <f>IF(ValProdCrop_perHa!AC26=0,0,(ValProdCrop_perHa!AD26-ValProdCrop_perHa!AC26)/ValProdCrop_perHa!AC26*100)</f>
        <v>1.42438932997505</v>
      </c>
      <c r="AE26">
        <f>IF(ValProdCrop_perHa!AD26=0,0,(ValProdCrop_perHa!AE26-ValProdCrop_perHa!AD26)/ValProdCrop_perHa!AD26*100)</f>
        <v>8.27453032409246</v>
      </c>
      <c r="AF26">
        <f>IF(ValProdCrop_perHa!AE26=0,0,(ValProdCrop_perHa!AF26-ValProdCrop_perHa!AE26)/ValProdCrop_perHa!AE26*100)</f>
        <v>5.16951157570822</v>
      </c>
      <c r="AG26">
        <f>IF(ValProdCrop_perHa!AF26=0,0,(ValProdCrop_perHa!AG26-ValProdCrop_perHa!AF26)/ValProdCrop_perHa!AF26*100)</f>
        <v>31.3276575392466</v>
      </c>
      <c r="AH26">
        <f>IF(ValProdCrop_perHa!AG26=0,0,(ValProdCrop_perHa!AH26-ValProdCrop_perHa!AG26)/ValProdCrop_perHa!AG26*100)</f>
        <v>-11.6229795449951</v>
      </c>
      <c r="AI26">
        <f>IF(ValProdCrop_perHa!AH26=0,0,(ValProdCrop_perHa!AI26-ValProdCrop_perHa!AH26)/ValProdCrop_perHa!AH26*100)</f>
        <v>7.41257175967809</v>
      </c>
      <c r="AJ26">
        <f>IF(ValProdCrop_perHa!AI26=0,0,(ValProdCrop_perHa!AJ26-ValProdCrop_perHa!AI26)/ValProdCrop_perHa!AI26*100)</f>
        <v>5.1585753299388</v>
      </c>
      <c r="AK26">
        <f>IF(ValProdCrop_perHa!AJ26=0,0,(ValProdCrop_perHa!AK26-ValProdCrop_perHa!AJ26)/ValProdCrop_perHa!AJ26*100)</f>
        <v>-19.8600827836074</v>
      </c>
      <c r="AL26">
        <f>IF(ValProdCrop_perHa!AK26=0,0,(ValProdCrop_perHa!AL26-ValProdCrop_perHa!AK26)/ValProdCrop_perHa!AK26*100)</f>
        <v>14.9924458513943</v>
      </c>
      <c r="AM26">
        <f>IF(ValProdCrop_perHa!AL26=0,0,(ValProdCrop_perHa!AM26-ValProdCrop_perHa!AL26)/ValProdCrop_perHa!AL26*100)</f>
        <v>-3.54541087168263</v>
      </c>
      <c r="AN26">
        <f>IF(ValProdCrop_perHa!AM26=0,0,(ValProdCrop_perHa!AN26-ValProdCrop_perHa!AM26)/ValProdCrop_perHa!AM26*100)</f>
        <v>-19.6909925435164</v>
      </c>
      <c r="AO26">
        <f>IF(ValProdCrop_perHa!AN26=0,0,(ValProdCrop_perHa!AO26-ValProdCrop_perHa!AN26)/ValProdCrop_perHa!AN26*100)</f>
        <v>9.01264594429677</v>
      </c>
      <c r="AP26">
        <f>IF(ValProdCrop_perHa!AO26=0,0,(ValProdCrop_perHa!AP26-ValProdCrop_perHa!AO26)/ValProdCrop_perHa!AO26*100)</f>
        <v>5.21673623800026</v>
      </c>
      <c r="AQ26">
        <f>IF(ValProdCrop_perHa!AP26=0,0,(ValProdCrop_perHa!AQ26-ValProdCrop_perHa!AP26)/ValProdCrop_perHa!AP26*100)</f>
        <v>13.8545865372543</v>
      </c>
      <c r="AR26">
        <f>IF(ValProdCrop_perHa!AQ26=0,0,(ValProdCrop_perHa!AR26-ValProdCrop_perHa!AQ26)/ValProdCrop_perHa!AQ26*100)</f>
        <v>-5.21556282280406</v>
      </c>
      <c r="AS26">
        <f>IF(ValProdCrop_perHa!AR26=0,0,(ValProdCrop_perHa!AS26-ValProdCrop_perHa!AR26)/ValProdCrop_perHa!AR26*100)</f>
        <v>7.05735432290176</v>
      </c>
      <c r="AT26">
        <f>IF(ValProdCrop_perHa!AS26=0,0,(ValProdCrop_perHa!AT26-ValProdCrop_perHa!AS26)/ValProdCrop_perHa!AS26*100)</f>
        <v>1.85393736315828</v>
      </c>
      <c r="AU26">
        <f>IF(ValProdCrop_perHa!AT26=0,0,(ValProdCrop_perHa!AU26-ValProdCrop_perHa!AT26)/ValProdCrop_perHa!AT26*100)</f>
        <v>-16.369867202833</v>
      </c>
      <c r="AV26">
        <f>IF(ValProdCrop_perHa!AU26=0,0,(ValProdCrop_perHa!AV26-ValProdCrop_perHa!AU26)/ValProdCrop_perHa!AU26*100)</f>
        <v>47.7139638482322</v>
      </c>
      <c r="AW26">
        <f>IF(ValProdCrop_perHa!AV26=0,0,(ValProdCrop_perHa!AW26-ValProdCrop_perHa!AV26)/ValProdCrop_perHa!AV26*100)</f>
        <v>-22.1209447494751</v>
      </c>
      <c r="AX26">
        <f>IF(ValProdCrop_perHa!AW26=0,0,(ValProdCrop_perHa!AX26-ValProdCrop_perHa!AW26)/ValProdCrop_perHa!AW26*100)</f>
        <v>0.915788696973539</v>
      </c>
      <c r="AY26">
        <f>IF(ValProdCrop_perHa!AX26=0,0,(ValProdCrop_perHa!AY26-ValProdCrop_perHa!AX26)/ValProdCrop_perHa!AX26*100)</f>
        <v>1.80007611975944</v>
      </c>
      <c r="AZ26">
        <f>IF(ValProdCrop_perHa!AY26=0,0,(ValProdCrop_perHa!AZ26-ValProdCrop_perHa!AY26)/ValProdCrop_perHa!AY26*100)</f>
        <v>-14.3766412057345</v>
      </c>
      <c r="BA26">
        <f>IF(ValProdCrop_perHa!AZ26=0,0,(ValProdCrop_perHa!BA26-ValProdCrop_perHa!AZ26)/ValProdCrop_perHa!AZ26*100)</f>
        <v>3.5886162338933</v>
      </c>
      <c r="BB26">
        <f>IF(ValProdCrop_perHa!BA26=0,0,(ValProdCrop_perHa!BB26-ValProdCrop_perHa!BA26)/ValProdCrop_perHa!BA26*100)</f>
        <v>3.6641647229048</v>
      </c>
      <c r="BC26">
        <f>IF(ValProdCrop_perHa!BB26=0,0,(ValProdCrop_perHa!BC26-ValProdCrop_perHa!BB26)/ValProdCrop_perHa!BB26*100)</f>
        <v>24.8631774899979</v>
      </c>
    </row>
    <row r="27" spans="1:55">
      <c r="A27">
        <f>ValProdCrop_perHa!A27</f>
        <v>3</v>
      </c>
      <c r="B27" t="str">
        <f>ValProdCrop_perHa!B27</f>
        <v>Mauritius</v>
      </c>
      <c r="C27">
        <f>ValProdCrop_perHa!C27</f>
        <v>137</v>
      </c>
      <c r="D27" t="str">
        <f>ValProdCrop_perHa!D27</f>
        <v>Mauritius</v>
      </c>
      <c r="F27" s="16" t="s">
        <v>233</v>
      </c>
      <c r="H27">
        <f>IF(ValProdCrop_perHa!G27=0,0,(ValProdCrop_perHa!H27-ValProdCrop_perHa!G27)/ValProdCrop_perHa!G27*100)</f>
        <v>-8.59094343963158</v>
      </c>
      <c r="I27">
        <f>IF(ValProdCrop_perHa!H27=0,0,(ValProdCrop_perHa!I27-ValProdCrop_perHa!H27)/ValProdCrop_perHa!H27*100)</f>
        <v>26.6668452462336</v>
      </c>
      <c r="J27">
        <f>IF(ValProdCrop_perHa!I27=0,0,(ValProdCrop_perHa!J27-ValProdCrop_perHa!I27)/ValProdCrop_perHa!I27*100)</f>
        <v>-24.0303068818377</v>
      </c>
      <c r="K27">
        <f>IF(ValProdCrop_perHa!J27=0,0,(ValProdCrop_perHa!K27-ValProdCrop_perHa!J27)/ValProdCrop_perHa!J27*100)</f>
        <v>35.2110735447813</v>
      </c>
      <c r="L27">
        <f>IF(ValProdCrop_perHa!K27=0,0,(ValProdCrop_perHa!L27-ValProdCrop_perHa!K27)/ValProdCrop_perHa!K27*100)</f>
        <v>-16.9570724396616</v>
      </c>
      <c r="M27">
        <f>IF(ValProdCrop_perHa!L27=0,0,(ValProdCrop_perHa!M27-ValProdCrop_perHa!L27)/ValProdCrop_perHa!L27*100)</f>
        <v>21.424688407127</v>
      </c>
      <c r="N27">
        <f>IF(ValProdCrop_perHa!M27=0,0,(ValProdCrop_perHa!N27-ValProdCrop_perHa!M27)/ValProdCrop_perHa!M27*100)</f>
        <v>-8.79281958255319</v>
      </c>
      <c r="O27">
        <f>IF(ValProdCrop_perHa!N27=0,0,(ValProdCrop_perHa!O27-ValProdCrop_perHa!N27)/ValProdCrop_perHa!N27*100)</f>
        <v>12.5133372148819</v>
      </c>
      <c r="P27">
        <f>IF(ValProdCrop_perHa!O27=0,0,(ValProdCrop_perHa!P27-ValProdCrop_perHa!O27)/ValProdCrop_perHa!O27*100)</f>
        <v>-13.0132345588314</v>
      </c>
      <c r="Q27">
        <f>IF(ValProdCrop_perHa!P27=0,0,(ValProdCrop_perHa!Q27-ValProdCrop_perHa!P27)/ValProdCrop_perHa!P27*100)</f>
        <v>4.18827982792408</v>
      </c>
      <c r="R27">
        <f>IF(ValProdCrop_perHa!Q27=0,0,(ValProdCrop_perHa!R27-ValProdCrop_perHa!Q27)/ValProdCrop_perHa!Q27*100)</f>
        <v>17.769266312926</v>
      </c>
      <c r="S27">
        <f>IF(ValProdCrop_perHa!R27=0,0,(ValProdCrop_perHa!S27-ValProdCrop_perHa!R27)/ValProdCrop_perHa!R27*100)</f>
        <v>-1.49285909072262</v>
      </c>
      <c r="T27">
        <f>IF(ValProdCrop_perHa!S27=0,0,(ValProdCrop_perHa!T27-ValProdCrop_perHa!S27)/ValProdCrop_perHa!S27*100)</f>
        <v>-3.42728235349781</v>
      </c>
      <c r="U27">
        <f>IF(ValProdCrop_perHa!T27=0,0,(ValProdCrop_perHa!U27-ValProdCrop_perHa!T27)/ValProdCrop_perHa!T27*100)</f>
        <v>-27.8282382903622</v>
      </c>
      <c r="V27">
        <f>IF(ValProdCrop_perHa!U27=0,0,(ValProdCrop_perHa!V27-ValProdCrop_perHa!U27)/ValProdCrop_perHa!U27*100)</f>
        <v>44.4840849948569</v>
      </c>
      <c r="W27">
        <f>IF(ValProdCrop_perHa!V27=0,0,(ValProdCrop_perHa!W27-ValProdCrop_perHa!V27)/ValProdCrop_perHa!V27*100)</f>
        <v>-6.28574406681322</v>
      </c>
      <c r="X27">
        <f>IF(ValProdCrop_perHa!W27=0,0,(ValProdCrop_perHa!X27-ValProdCrop_perHa!W27)/ValProdCrop_perHa!W27*100)</f>
        <v>4.72861904893161</v>
      </c>
      <c r="Y27">
        <f>IF(ValProdCrop_perHa!X27=0,0,(ValProdCrop_perHa!Y27-ValProdCrop_perHa!X27)/ValProdCrop_perHa!X27*100)</f>
        <v>3.24330910850456</v>
      </c>
      <c r="Z27">
        <f>IF(ValProdCrop_perHa!Y27=0,0,(ValProdCrop_perHa!Z27-ValProdCrop_perHa!Y27)/ValProdCrop_perHa!Y27*100)</f>
        <v>-25.4076814634606</v>
      </c>
      <c r="AA27">
        <f>IF(ValProdCrop_perHa!Z27=0,0,(ValProdCrop_perHa!AA27-ValProdCrop_perHa!Z27)/ValProdCrop_perHa!Z27*100)</f>
        <v>16.7166339762585</v>
      </c>
      <c r="AB27">
        <f>IF(ValProdCrop_perHa!AA27=0,0,(ValProdCrop_perHa!AB27-ValProdCrop_perHa!AA27)/ValProdCrop_perHa!AA27*100)</f>
        <v>20.2695400125491</v>
      </c>
      <c r="AC27">
        <f>IF(ValProdCrop_perHa!AB27=0,0,(ValProdCrop_perHa!AC27-ValProdCrop_perHa!AB27)/ValProdCrop_perHa!AB27*100)</f>
        <v>-16.5300440202001</v>
      </c>
      <c r="AD27">
        <f>IF(ValProdCrop_perHa!AC27=0,0,(ValProdCrop_perHa!AD27-ValProdCrop_perHa!AC27)/ValProdCrop_perHa!AC27*100)</f>
        <v>-2.65980708764842</v>
      </c>
      <c r="AE27">
        <f>IF(ValProdCrop_perHa!AD27=0,0,(ValProdCrop_perHa!AE27-ValProdCrop_perHa!AD27)/ValProdCrop_perHa!AD27*100)</f>
        <v>10.3290571227788</v>
      </c>
      <c r="AF27">
        <f>IF(ValProdCrop_perHa!AE27=0,0,(ValProdCrop_perHa!AF27-ValProdCrop_perHa!AE27)/ValProdCrop_perHa!AE27*100)</f>
        <v>6.48028291337634</v>
      </c>
      <c r="AG27">
        <f>IF(ValProdCrop_perHa!AF27=0,0,(ValProdCrop_perHa!AG27-ValProdCrop_perHa!AF27)/ValProdCrop_perHa!AF27*100)</f>
        <v>3.17306523742753</v>
      </c>
      <c r="AH27">
        <f>IF(ValProdCrop_perHa!AG27=0,0,(ValProdCrop_perHa!AH27-ValProdCrop_perHa!AG27)/ValProdCrop_perHa!AG27*100)</f>
        <v>-9.21830773583097</v>
      </c>
      <c r="AI27">
        <f>IF(ValProdCrop_perHa!AH27=0,0,(ValProdCrop_perHa!AI27-ValProdCrop_perHa!AH27)/ValProdCrop_perHa!AH27*100)</f>
        <v>-0.959305144338814</v>
      </c>
      <c r="AJ27">
        <f>IF(ValProdCrop_perHa!AI27=0,0,(ValProdCrop_perHa!AJ27-ValProdCrop_perHa!AI27)/ValProdCrop_perHa!AI27*100)</f>
        <v>3.01542273525747</v>
      </c>
      <c r="AK27">
        <f>IF(ValProdCrop_perHa!AJ27=0,0,(ValProdCrop_perHa!AK27-ValProdCrop_perHa!AJ27)/ValProdCrop_perHa!AJ27*100)</f>
        <v>1.55389019715907</v>
      </c>
      <c r="AL27">
        <f>IF(ValProdCrop_perHa!AK27=0,0,(ValProdCrop_perHa!AL27-ValProdCrop_perHa!AK27)/ValProdCrop_perHa!AK27*100)</f>
        <v>3.65701568101461</v>
      </c>
      <c r="AM27">
        <f>IF(ValProdCrop_perHa!AL27=0,0,(ValProdCrop_perHa!AM27-ValProdCrop_perHa!AL27)/ValProdCrop_perHa!AL27*100)</f>
        <v>-3.22854079937223</v>
      </c>
      <c r="AN27">
        <f>IF(ValProdCrop_perHa!AM27=0,0,(ValProdCrop_perHa!AN27-ValProdCrop_perHa!AM27)/ValProdCrop_perHa!AM27*100)</f>
        <v>-9.07803519507207</v>
      </c>
      <c r="AO27">
        <f>IF(ValProdCrop_perHa!AN27=0,0,(ValProdCrop_perHa!AO27-ValProdCrop_perHa!AN27)/ValProdCrop_perHa!AN27*100)</f>
        <v>10.0982911594523</v>
      </c>
      <c r="AP27">
        <f>IF(ValProdCrop_perHa!AO27=0,0,(ValProdCrop_perHa!AP27-ValProdCrop_perHa!AO27)/ValProdCrop_perHa!AO27*100)</f>
        <v>1.42570584119958</v>
      </c>
      <c r="AQ27">
        <f>IF(ValProdCrop_perHa!AP27=0,0,(ValProdCrop_perHa!AQ27-ValProdCrop_perHa!AP27)/ValProdCrop_perHa!AP27*100)</f>
        <v>8.16385699641497</v>
      </c>
      <c r="AR27">
        <f>IF(ValProdCrop_perHa!AQ27=0,0,(ValProdCrop_perHa!AR27-ValProdCrop_perHa!AQ27)/ValProdCrop_perHa!AQ27*100)</f>
        <v>-2.83332765635801</v>
      </c>
      <c r="AS27">
        <f>IF(ValProdCrop_perHa!AR27=0,0,(ValProdCrop_perHa!AS27-ValProdCrop_perHa!AR27)/ValProdCrop_perHa!AR27*100)</f>
        <v>-27.1933327553191</v>
      </c>
      <c r="AT27">
        <f>IF(ValProdCrop_perHa!AS27=0,0,(ValProdCrop_perHa!AT27-ValProdCrop_perHa!AS27)/ValProdCrop_perHa!AS27*100)</f>
        <v>27.9773139233093</v>
      </c>
      <c r="AU27">
        <f>IF(ValProdCrop_perHa!AT27=0,0,(ValProdCrop_perHa!AU27-ValProdCrop_perHa!AT27)/ValProdCrop_perHa!AT27*100)</f>
        <v>11.645765612392</v>
      </c>
      <c r="AV27">
        <f>IF(ValProdCrop_perHa!AU27=0,0,(ValProdCrop_perHa!AV27-ValProdCrop_perHa!AU27)/ValProdCrop_perHa!AU27*100)</f>
        <v>-14.7014330490231</v>
      </c>
      <c r="AW27">
        <f>IF(ValProdCrop_perHa!AV27=0,0,(ValProdCrop_perHa!AW27-ValProdCrop_perHa!AV27)/ValProdCrop_perHa!AV27*100)</f>
        <v>7.58083989798549</v>
      </c>
      <c r="AX27">
        <f>IF(ValProdCrop_perHa!AW27=0,0,(ValProdCrop_perHa!AX27-ValProdCrop_perHa!AW27)/ValProdCrop_perHa!AW27*100)</f>
        <v>3.2248644297914</v>
      </c>
      <c r="AY27">
        <f>IF(ValProdCrop_perHa!AX27=0,0,(ValProdCrop_perHa!AY27-ValProdCrop_perHa!AX27)/ValProdCrop_perHa!AX27*100)</f>
        <v>-4.02613993222646</v>
      </c>
      <c r="AZ27">
        <f>IF(ValProdCrop_perHa!AY27=0,0,(ValProdCrop_perHa!AZ27-ValProdCrop_perHa!AY27)/ValProdCrop_perHa!AY27*100)</f>
        <v>-0.971000969203602</v>
      </c>
      <c r="BA27">
        <f>IF(ValProdCrop_perHa!AZ27=0,0,(ValProdCrop_perHa!BA27-ValProdCrop_perHa!AZ27)/ValProdCrop_perHa!AZ27*100)</f>
        <v>-7.4406610373206</v>
      </c>
      <c r="BB27">
        <f>IF(ValProdCrop_perHa!BA27=0,0,(ValProdCrop_perHa!BB27-ValProdCrop_perHa!BA27)/ValProdCrop_perHa!BA27*100)</f>
        <v>10.3281808520558</v>
      </c>
      <c r="BC27">
        <f>IF(ValProdCrop_perHa!BB27=0,0,(ValProdCrop_perHa!BC27-ValProdCrop_perHa!BB27)/ValProdCrop_perHa!BB27*100)</f>
        <v>5.94961897007498</v>
      </c>
    </row>
    <row r="28" spans="1:55">
      <c r="A28">
        <f>ValProdCrop_perHa!A28</f>
        <v>3</v>
      </c>
      <c r="B28" t="str">
        <f>ValProdCrop_perHa!B28</f>
        <v>Mozambique</v>
      </c>
      <c r="C28">
        <f>ValProdCrop_perHa!C28</f>
        <v>144</v>
      </c>
      <c r="D28" t="str">
        <f>ValProdCrop_perHa!D28</f>
        <v>Mozambique</v>
      </c>
      <c r="F28" s="16" t="s">
        <v>233</v>
      </c>
      <c r="H28">
        <f>IF(ValProdCrop_perHa!G28=0,0,(ValProdCrop_perHa!H28-ValProdCrop_perHa!G28)/ValProdCrop_perHa!G28*100)</f>
        <v>5.24179477998232</v>
      </c>
      <c r="I28">
        <f>IF(ValProdCrop_perHa!H28=0,0,(ValProdCrop_perHa!I28-ValProdCrop_perHa!H28)/ValProdCrop_perHa!H28*100)</f>
        <v>-0.338838995294375</v>
      </c>
      <c r="J28">
        <f>IF(ValProdCrop_perHa!I28=0,0,(ValProdCrop_perHa!J28-ValProdCrop_perHa!I28)/ValProdCrop_perHa!I28*100)</f>
        <v>3.53010943119565</v>
      </c>
      <c r="K28">
        <f>IF(ValProdCrop_perHa!J28=0,0,(ValProdCrop_perHa!K28-ValProdCrop_perHa!J28)/ValProdCrop_perHa!J28*100)</f>
        <v>-6.86428512136949</v>
      </c>
      <c r="L28">
        <f>IF(ValProdCrop_perHa!K28=0,0,(ValProdCrop_perHa!L28-ValProdCrop_perHa!K28)/ValProdCrop_perHa!K28*100)</f>
        <v>0.89315971438776</v>
      </c>
      <c r="M28">
        <f>IF(ValProdCrop_perHa!L28=0,0,(ValProdCrop_perHa!M28-ValProdCrop_perHa!L28)/ValProdCrop_perHa!L28*100)</f>
        <v>-0.660485559563586</v>
      </c>
      <c r="N28">
        <f>IF(ValProdCrop_perHa!M28=0,0,(ValProdCrop_perHa!N28-ValProdCrop_perHa!M28)/ValProdCrop_perHa!M28*100)</f>
        <v>6.90596750243736</v>
      </c>
      <c r="O28">
        <f>IF(ValProdCrop_perHa!N28=0,0,(ValProdCrop_perHa!O28-ValProdCrop_perHa!N28)/ValProdCrop_perHa!N28*100)</f>
        <v>-0.465016535670986</v>
      </c>
      <c r="P28">
        <f>IF(ValProdCrop_perHa!O28=0,0,(ValProdCrop_perHa!P28-ValProdCrop_perHa!O28)/ValProdCrop_perHa!O28*100)</f>
        <v>7.69233447513654</v>
      </c>
      <c r="Q28">
        <f>IF(ValProdCrop_perHa!P28=0,0,(ValProdCrop_perHa!Q28-ValProdCrop_perHa!P28)/ValProdCrop_perHa!P28*100)</f>
        <v>-0.331380383240607</v>
      </c>
      <c r="R28">
        <f>IF(ValProdCrop_perHa!Q28=0,0,(ValProdCrop_perHa!R28-ValProdCrop_perHa!Q28)/ValProdCrop_perHa!Q28*100)</f>
        <v>1.45461757937969</v>
      </c>
      <c r="S28">
        <f>IF(ValProdCrop_perHa!R28=0,0,(ValProdCrop_perHa!S28-ValProdCrop_perHa!R28)/ValProdCrop_perHa!R28*100)</f>
        <v>-4.5551627642903</v>
      </c>
      <c r="T28">
        <f>IF(ValProdCrop_perHa!S28=0,0,(ValProdCrop_perHa!T28-ValProdCrop_perHa!S28)/ValProdCrop_perHa!S28*100)</f>
        <v>-2.11933209730085</v>
      </c>
      <c r="U28">
        <f>IF(ValProdCrop_perHa!T28=0,0,(ValProdCrop_perHa!U28-ValProdCrop_perHa!T28)/ValProdCrop_perHa!T28*100)</f>
        <v>-2.98457294058456</v>
      </c>
      <c r="V28">
        <f>IF(ValProdCrop_perHa!U28=0,0,(ValProdCrop_perHa!V28-ValProdCrop_perHa!U28)/ValProdCrop_perHa!U28*100)</f>
        <v>-0.937832456873344</v>
      </c>
      <c r="W28">
        <f>IF(ValProdCrop_perHa!V28=0,0,(ValProdCrop_perHa!W28-ValProdCrop_perHa!V28)/ValProdCrop_perHa!V28*100)</f>
        <v>1.23741630232296</v>
      </c>
      <c r="X28">
        <f>IF(ValProdCrop_perHa!W28=0,0,(ValProdCrop_perHa!X28-ValProdCrop_perHa!W28)/ValProdCrop_perHa!W28*100)</f>
        <v>-2.14916866035677</v>
      </c>
      <c r="Y28">
        <f>IF(ValProdCrop_perHa!X28=0,0,(ValProdCrop_perHa!Y28-ValProdCrop_perHa!X28)/ValProdCrop_perHa!X28*100)</f>
        <v>-3.29163713525197</v>
      </c>
      <c r="Z28">
        <f>IF(ValProdCrop_perHa!Y28=0,0,(ValProdCrop_perHa!Z28-ValProdCrop_perHa!Y28)/ValProdCrop_perHa!Y28*100)</f>
        <v>-1.39720532666615</v>
      </c>
      <c r="AA28">
        <f>IF(ValProdCrop_perHa!Z28=0,0,(ValProdCrop_perHa!AA28-ValProdCrop_perHa!Z28)/ValProdCrop_perHa!Z28*100)</f>
        <v>-2.1484259236316</v>
      </c>
      <c r="AB28">
        <f>IF(ValProdCrop_perHa!AA28=0,0,(ValProdCrop_perHa!AB28-ValProdCrop_perHa!AA28)/ValProdCrop_perHa!AA28*100)</f>
        <v>-7.48622402323814</v>
      </c>
      <c r="AC28">
        <f>IF(ValProdCrop_perHa!AB28=0,0,(ValProdCrop_perHa!AC28-ValProdCrop_perHa!AB28)/ValProdCrop_perHa!AB28*100)</f>
        <v>-4.15807381714375</v>
      </c>
      <c r="AD28">
        <f>IF(ValProdCrop_perHa!AC28=0,0,(ValProdCrop_perHa!AD28-ValProdCrop_perHa!AC28)/ValProdCrop_perHa!AC28*100)</f>
        <v>-3.3804338111513</v>
      </c>
      <c r="AE28">
        <f>IF(ValProdCrop_perHa!AD28=0,0,(ValProdCrop_perHa!AE28-ValProdCrop_perHa!AD28)/ValProdCrop_perHa!AD28*100)</f>
        <v>-2.3195460334808</v>
      </c>
      <c r="AF28">
        <f>IF(ValProdCrop_perHa!AE28=0,0,(ValProdCrop_perHa!AF28-ValProdCrop_perHa!AE28)/ValProdCrop_perHa!AE28*100)</f>
        <v>-1.42905109157427</v>
      </c>
      <c r="AG28">
        <f>IF(ValProdCrop_perHa!AF28=0,0,(ValProdCrop_perHa!AG28-ValProdCrop_perHa!AF28)/ValProdCrop_perHa!AF28*100)</f>
        <v>-0.104687986250499</v>
      </c>
      <c r="AH28">
        <f>IF(ValProdCrop_perHa!AG28=0,0,(ValProdCrop_perHa!AH28-ValProdCrop_perHa!AG28)/ValProdCrop_perHa!AG28*100)</f>
        <v>-1.72637546161088</v>
      </c>
      <c r="AI28">
        <f>IF(ValProdCrop_perHa!AH28=0,0,(ValProdCrop_perHa!AI28-ValProdCrop_perHa!AH28)/ValProdCrop_perHa!AH28*100)</f>
        <v>0.707757692599369</v>
      </c>
      <c r="AJ28">
        <f>IF(ValProdCrop_perHa!AI28=0,0,(ValProdCrop_perHa!AJ28-ValProdCrop_perHa!AI28)/ValProdCrop_perHa!AI28*100)</f>
        <v>12.7732048925096</v>
      </c>
      <c r="AK28">
        <f>IF(ValProdCrop_perHa!AJ28=0,0,(ValProdCrop_perHa!AK28-ValProdCrop_perHa!AJ28)/ValProdCrop_perHa!AJ28*100)</f>
        <v>-15.6242836979527</v>
      </c>
      <c r="AL28">
        <f>IF(ValProdCrop_perHa!AK28=0,0,(ValProdCrop_perHa!AL28-ValProdCrop_perHa!AK28)/ValProdCrop_perHa!AK28*100)</f>
        <v>-8.1553470748288</v>
      </c>
      <c r="AM28">
        <f>IF(ValProdCrop_perHa!AL28=0,0,(ValProdCrop_perHa!AM28-ValProdCrop_perHa!AL28)/ValProdCrop_perHa!AL28*100)</f>
        <v>25.28011157594</v>
      </c>
      <c r="AN28">
        <f>IF(ValProdCrop_perHa!AM28=0,0,(ValProdCrop_perHa!AN28-ValProdCrop_perHa!AM28)/ValProdCrop_perHa!AM28*100)</f>
        <v>-11.103606297244</v>
      </c>
      <c r="AO28">
        <f>IF(ValProdCrop_perHa!AN28=0,0,(ValProdCrop_perHa!AO28-ValProdCrop_perHa!AN28)/ValProdCrop_perHa!AN28*100)</f>
        <v>11.5956384953282</v>
      </c>
      <c r="AP28">
        <f>IF(ValProdCrop_perHa!AO28=0,0,(ValProdCrop_perHa!AP28-ValProdCrop_perHa!AO28)/ValProdCrop_perHa!AO28*100)</f>
        <v>13.6169239421485</v>
      </c>
      <c r="AQ28">
        <f>IF(ValProdCrop_perHa!AP28=0,0,(ValProdCrop_perHa!AQ28-ValProdCrop_perHa!AP28)/ValProdCrop_perHa!AP28*100)</f>
        <v>-0.610360786967613</v>
      </c>
      <c r="AR28">
        <f>IF(ValProdCrop_perHa!AQ28=0,0,(ValProdCrop_perHa!AR28-ValProdCrop_perHa!AQ28)/ValProdCrop_perHa!AQ28*100)</f>
        <v>1.48627878934716</v>
      </c>
      <c r="AS28">
        <f>IF(ValProdCrop_perHa!AR28=0,0,(ValProdCrop_perHa!AS28-ValProdCrop_perHa!AR28)/ValProdCrop_perHa!AR28*100)</f>
        <v>10.7370168083878</v>
      </c>
      <c r="AT28">
        <f>IF(ValProdCrop_perHa!AS28=0,0,(ValProdCrop_perHa!AT28-ValProdCrop_perHa!AS28)/ValProdCrop_perHa!AS28*100)</f>
        <v>-4.84123227573341</v>
      </c>
      <c r="AU28">
        <f>IF(ValProdCrop_perHa!AT28=0,0,(ValProdCrop_perHa!AU28-ValProdCrop_perHa!AT28)/ValProdCrop_perHa!AT28*100)</f>
        <v>11.9402439917503</v>
      </c>
      <c r="AV28">
        <f>IF(ValProdCrop_perHa!AU28=0,0,(ValProdCrop_perHa!AV28-ValProdCrop_perHa!AU28)/ValProdCrop_perHa!AU28*100)</f>
        <v>-6.37489325520924</v>
      </c>
      <c r="AW28">
        <f>IF(ValProdCrop_perHa!AV28=0,0,(ValProdCrop_perHa!AW28-ValProdCrop_perHa!AV28)/ValProdCrop_perHa!AV28*100)</f>
        <v>-0.0500068088250347</v>
      </c>
      <c r="AX28">
        <f>IF(ValProdCrop_perHa!AW28=0,0,(ValProdCrop_perHa!AX28-ValProdCrop_perHa!AW28)/ValProdCrop_perHa!AW28*100)</f>
        <v>3.50629561887842</v>
      </c>
      <c r="AY28">
        <f>IF(ValProdCrop_perHa!AX28=0,0,(ValProdCrop_perHa!AY28-ValProdCrop_perHa!AX28)/ValProdCrop_perHa!AX28*100)</f>
        <v>4.27009574823337</v>
      </c>
      <c r="AZ28">
        <f>IF(ValProdCrop_perHa!AY28=0,0,(ValProdCrop_perHa!AZ28-ValProdCrop_perHa!AY28)/ValProdCrop_perHa!AY28*100)</f>
        <v>-5.09574386076635</v>
      </c>
      <c r="BA28">
        <f>IF(ValProdCrop_perHa!AZ28=0,0,(ValProdCrop_perHa!BA28-ValProdCrop_perHa!AZ28)/ValProdCrop_perHa!AZ28*100)</f>
        <v>-2.42501669261601</v>
      </c>
      <c r="BB28">
        <f>IF(ValProdCrop_perHa!BA28=0,0,(ValProdCrop_perHa!BB28-ValProdCrop_perHa!BA28)/ValProdCrop_perHa!BA28*100)</f>
        <v>4.87039990886657</v>
      </c>
      <c r="BC28">
        <f>IF(ValProdCrop_perHa!BB28=0,0,(ValProdCrop_perHa!BC28-ValProdCrop_perHa!BB28)/ValProdCrop_perHa!BB28*100)</f>
        <v>-4.31713517303119</v>
      </c>
    </row>
    <row r="29" spans="1:55">
      <c r="A29">
        <f>ValProdCrop_perHa!A29</f>
        <v>3</v>
      </c>
      <c r="B29" t="str">
        <f>ValProdCrop_perHa!B29</f>
        <v>Namibia</v>
      </c>
      <c r="C29">
        <f>ValProdCrop_perHa!C29</f>
        <v>147</v>
      </c>
      <c r="D29" t="str">
        <f>ValProdCrop_perHa!D29</f>
        <v>Namibia</v>
      </c>
      <c r="F29" s="16" t="s">
        <v>233</v>
      </c>
      <c r="H29">
        <f>IF(ValProdCrop_perHa!G29=0,0,(ValProdCrop_perHa!H29-ValProdCrop_perHa!G29)/ValProdCrop_perHa!G29*100)</f>
        <v>2.68423682403164</v>
      </c>
      <c r="I29">
        <f>IF(ValProdCrop_perHa!H29=0,0,(ValProdCrop_perHa!I29-ValProdCrop_perHa!H29)/ValProdCrop_perHa!H29*100)</f>
        <v>0.956059433466187</v>
      </c>
      <c r="J29">
        <f>IF(ValProdCrop_perHa!I29=0,0,(ValProdCrop_perHa!J29-ValProdCrop_perHa!I29)/ValProdCrop_perHa!I29*100)</f>
        <v>-4.60868897214632</v>
      </c>
      <c r="K29">
        <f>IF(ValProdCrop_perHa!J29=0,0,(ValProdCrop_perHa!K29-ValProdCrop_perHa!J29)/ValProdCrop_perHa!J29*100)</f>
        <v>-8.23869816174501</v>
      </c>
      <c r="L29">
        <f>IF(ValProdCrop_perHa!K29=0,0,(ValProdCrop_perHa!L29-ValProdCrop_perHa!K29)/ValProdCrop_perHa!K29*100)</f>
        <v>-5.81276135696244</v>
      </c>
      <c r="M29">
        <f>IF(ValProdCrop_perHa!L29=0,0,(ValProdCrop_perHa!M29-ValProdCrop_perHa!L29)/ValProdCrop_perHa!L29*100)</f>
        <v>-5.0886770483032</v>
      </c>
      <c r="N29">
        <f>IF(ValProdCrop_perHa!M29=0,0,(ValProdCrop_perHa!N29-ValProdCrop_perHa!M29)/ValProdCrop_perHa!M29*100)</f>
        <v>-2.76301236254613</v>
      </c>
      <c r="O29">
        <f>IF(ValProdCrop_perHa!N29=0,0,(ValProdCrop_perHa!O29-ValProdCrop_perHa!N29)/ValProdCrop_perHa!N29*100)</f>
        <v>-2.27206449462792</v>
      </c>
      <c r="P29">
        <f>IF(ValProdCrop_perHa!O29=0,0,(ValProdCrop_perHa!P29-ValProdCrop_perHa!O29)/ValProdCrop_perHa!O29*100)</f>
        <v>0.955940772381218</v>
      </c>
      <c r="Q29">
        <f>IF(ValProdCrop_perHa!P29=0,0,(ValProdCrop_perHa!Q29-ValProdCrop_perHa!P29)/ValProdCrop_perHa!P29*100)</f>
        <v>-4.35815273166314</v>
      </c>
      <c r="R29">
        <f>IF(ValProdCrop_perHa!Q29=0,0,(ValProdCrop_perHa!R29-ValProdCrop_perHa!Q29)/ValProdCrop_perHa!Q29*100)</f>
        <v>0.207387227306312</v>
      </c>
      <c r="S29">
        <f>IF(ValProdCrop_perHa!R29=0,0,(ValProdCrop_perHa!S29-ValProdCrop_perHa!R29)/ValProdCrop_perHa!R29*100)</f>
        <v>-0.556548252270515</v>
      </c>
      <c r="T29">
        <f>IF(ValProdCrop_perHa!S29=0,0,(ValProdCrop_perHa!T29-ValProdCrop_perHa!S29)/ValProdCrop_perHa!S29*100)</f>
        <v>-0.233491193736804</v>
      </c>
      <c r="U29">
        <f>IF(ValProdCrop_perHa!T29=0,0,(ValProdCrop_perHa!U29-ValProdCrop_perHa!T29)/ValProdCrop_perHa!T29*100)</f>
        <v>-1.4578813680642</v>
      </c>
      <c r="V29">
        <f>IF(ValProdCrop_perHa!U29=0,0,(ValProdCrop_perHa!V29-ValProdCrop_perHa!U29)/ValProdCrop_perHa!U29*100)</f>
        <v>-0.103088712051538</v>
      </c>
      <c r="W29">
        <f>IF(ValProdCrop_perHa!V29=0,0,(ValProdCrop_perHa!W29-ValProdCrop_perHa!V29)/ValProdCrop_perHa!V29*100)</f>
        <v>-1.42747054564222</v>
      </c>
      <c r="X29">
        <f>IF(ValProdCrop_perHa!W29=0,0,(ValProdCrop_perHa!X29-ValProdCrop_perHa!W29)/ValProdCrop_perHa!W29*100)</f>
        <v>0.704877487086774</v>
      </c>
      <c r="Y29">
        <f>IF(ValProdCrop_perHa!X29=0,0,(ValProdCrop_perHa!Y29-ValProdCrop_perHa!X29)/ValProdCrop_perHa!X29*100)</f>
        <v>-0.642872130997157</v>
      </c>
      <c r="Z29">
        <f>IF(ValProdCrop_perHa!Y29=0,0,(ValProdCrop_perHa!Z29-ValProdCrop_perHa!Y29)/ValProdCrop_perHa!Y29*100)</f>
        <v>-0.866715330757329</v>
      </c>
      <c r="AA29">
        <f>IF(ValProdCrop_perHa!Z29=0,0,(ValProdCrop_perHa!AA29-ValProdCrop_perHa!Z29)/ValProdCrop_perHa!Z29*100)</f>
        <v>2.21610817753689</v>
      </c>
      <c r="AB29">
        <f>IF(ValProdCrop_perHa!AA29=0,0,(ValProdCrop_perHa!AB29-ValProdCrop_perHa!AA29)/ValProdCrop_perHa!AA29*100)</f>
        <v>-0.979002916872736</v>
      </c>
      <c r="AC29">
        <f>IF(ValProdCrop_perHa!AB29=0,0,(ValProdCrop_perHa!AC29-ValProdCrop_perHa!AB29)/ValProdCrop_perHa!AB29*100)</f>
        <v>-0.224323377632074</v>
      </c>
      <c r="AD29">
        <f>IF(ValProdCrop_perHa!AC29=0,0,(ValProdCrop_perHa!AD29-ValProdCrop_perHa!AC29)/ValProdCrop_perHa!AC29*100)</f>
        <v>2.46600033290029</v>
      </c>
      <c r="AE29">
        <f>IF(ValProdCrop_perHa!AD29=0,0,(ValProdCrop_perHa!AE29-ValProdCrop_perHa!AD29)/ValProdCrop_perHa!AD29*100)</f>
        <v>0.764831057684284</v>
      </c>
      <c r="AF29">
        <f>IF(ValProdCrop_perHa!AE29=0,0,(ValProdCrop_perHa!AF29-ValProdCrop_perHa!AE29)/ValProdCrop_perHa!AE29*100)</f>
        <v>2.84137067605608</v>
      </c>
      <c r="AG29">
        <f>IF(ValProdCrop_perHa!AF29=0,0,(ValProdCrop_perHa!AG29-ValProdCrop_perHa!AF29)/ValProdCrop_perHa!AF29*100)</f>
        <v>1.28428680831227</v>
      </c>
      <c r="AH29">
        <f>IF(ValProdCrop_perHa!AG29=0,0,(ValProdCrop_perHa!AH29-ValProdCrop_perHa!AG29)/ValProdCrop_perHa!AG29*100)</f>
        <v>-1.49853286017589</v>
      </c>
      <c r="AI29">
        <f>IF(ValProdCrop_perHa!AH29=0,0,(ValProdCrop_perHa!AI29-ValProdCrop_perHa!AH29)/ValProdCrop_perHa!AH29*100)</f>
        <v>1.18041070850666</v>
      </c>
      <c r="AJ29">
        <f>IF(ValProdCrop_perHa!AI29=0,0,(ValProdCrop_perHa!AJ29-ValProdCrop_perHa!AI29)/ValProdCrop_perHa!AI29*100)</f>
        <v>3.17515133630766</v>
      </c>
      <c r="AK29">
        <f>IF(ValProdCrop_perHa!AJ29=0,0,(ValProdCrop_perHa!AK29-ValProdCrop_perHa!AJ29)/ValProdCrop_perHa!AJ29*100)</f>
        <v>5.75393824341829</v>
      </c>
      <c r="AL29">
        <f>IF(ValProdCrop_perHa!AK29=0,0,(ValProdCrop_perHa!AL29-ValProdCrop_perHa!AK29)/ValProdCrop_perHa!AK29*100)</f>
        <v>-22.053132356164</v>
      </c>
      <c r="AM29">
        <f>IF(ValProdCrop_perHa!AL29=0,0,(ValProdCrop_perHa!AM29-ValProdCrop_perHa!AL29)/ValProdCrop_perHa!AL29*100)</f>
        <v>10.6495835869062</v>
      </c>
      <c r="AN29">
        <f>IF(ValProdCrop_perHa!AM29=0,0,(ValProdCrop_perHa!AN29-ValProdCrop_perHa!AM29)/ValProdCrop_perHa!AM29*100)</f>
        <v>-24.7839955253888</v>
      </c>
      <c r="AO29">
        <f>IF(ValProdCrop_perHa!AN29=0,0,(ValProdCrop_perHa!AO29-ValProdCrop_perHa!AN29)/ValProdCrop_perHa!AN29*100)</f>
        <v>-1.88241406130867</v>
      </c>
      <c r="AP29">
        <f>IF(ValProdCrop_perHa!AO29=0,0,(ValProdCrop_perHa!AP29-ValProdCrop_perHa!AO29)/ValProdCrop_perHa!AO29*100)</f>
        <v>10.2285927575656</v>
      </c>
      <c r="AQ29">
        <f>IF(ValProdCrop_perHa!AP29=0,0,(ValProdCrop_perHa!AQ29-ValProdCrop_perHa!AP29)/ValProdCrop_perHa!AP29*100)</f>
        <v>21.5895530578857</v>
      </c>
      <c r="AR29">
        <f>IF(ValProdCrop_perHa!AQ29=0,0,(ValProdCrop_perHa!AR29-ValProdCrop_perHa!AQ29)/ValProdCrop_perHa!AQ29*100)</f>
        <v>-2.77742647647936</v>
      </c>
      <c r="AS29">
        <f>IF(ValProdCrop_perHa!AR29=0,0,(ValProdCrop_perHa!AS29-ValProdCrop_perHa!AR29)/ValProdCrop_perHa!AR29*100)</f>
        <v>-3.28988266188305</v>
      </c>
      <c r="AT29">
        <f>IF(ValProdCrop_perHa!AS29=0,0,(ValProdCrop_perHa!AT29-ValProdCrop_perHa!AS29)/ValProdCrop_perHa!AS29*100)</f>
        <v>8.93299136621586</v>
      </c>
      <c r="AU29">
        <f>IF(ValProdCrop_perHa!AT29=0,0,(ValProdCrop_perHa!AU29-ValProdCrop_perHa!AT29)/ValProdCrop_perHa!AT29*100)</f>
        <v>19.7140329158161</v>
      </c>
      <c r="AV29">
        <f>IF(ValProdCrop_perHa!AU29=0,0,(ValProdCrop_perHa!AV29-ValProdCrop_perHa!AU29)/ValProdCrop_perHa!AU29*100)</f>
        <v>12.4992362734696</v>
      </c>
      <c r="AW29">
        <f>IF(ValProdCrop_perHa!AV29=0,0,(ValProdCrop_perHa!AW29-ValProdCrop_perHa!AV29)/ValProdCrop_perHa!AV29*100)</f>
        <v>-12.2310816895357</v>
      </c>
      <c r="AX29">
        <f>IF(ValProdCrop_perHa!AW29=0,0,(ValProdCrop_perHa!AX29-ValProdCrop_perHa!AW29)/ValProdCrop_perHa!AW29*100)</f>
        <v>5.48571974730488</v>
      </c>
      <c r="AY29">
        <f>IF(ValProdCrop_perHa!AX29=0,0,(ValProdCrop_perHa!AY29-ValProdCrop_perHa!AX29)/ValProdCrop_perHa!AX29*100)</f>
        <v>8.81954506883116</v>
      </c>
      <c r="AZ29">
        <f>IF(ValProdCrop_perHa!AY29=0,0,(ValProdCrop_perHa!AZ29-ValProdCrop_perHa!AY29)/ValProdCrop_perHa!AY29*100)</f>
        <v>1.24296637875914</v>
      </c>
      <c r="BA29">
        <f>IF(ValProdCrop_perHa!AZ29=0,0,(ValProdCrop_perHa!BA29-ValProdCrop_perHa!AZ29)/ValProdCrop_perHa!AZ29*100)</f>
        <v>18.2960070824192</v>
      </c>
      <c r="BB29">
        <f>IF(ValProdCrop_perHa!BA29=0,0,(ValProdCrop_perHa!BB29-ValProdCrop_perHa!BA29)/ValProdCrop_perHa!BA29*100)</f>
        <v>6.43817495313828</v>
      </c>
      <c r="BC29">
        <f>IF(ValProdCrop_perHa!BB29=0,0,(ValProdCrop_perHa!BC29-ValProdCrop_perHa!BB29)/ValProdCrop_perHa!BB29*100)</f>
        <v>-24.9631741807157</v>
      </c>
    </row>
    <row r="30" spans="1:55">
      <c r="A30">
        <f>ValProdCrop_perHa!A30</f>
        <v>1</v>
      </c>
      <c r="B30" t="str">
        <f>ValProdCrop_perHa!B30</f>
        <v>Niger</v>
      </c>
      <c r="C30">
        <f>ValProdCrop_perHa!C30</f>
        <v>158</v>
      </c>
      <c r="D30" t="str">
        <f>ValProdCrop_perHa!D30</f>
        <v>Niger</v>
      </c>
      <c r="F30" s="16" t="s">
        <v>233</v>
      </c>
      <c r="H30">
        <f>IF(ValProdCrop_perHa!G30=0,0,(ValProdCrop_perHa!H30-ValProdCrop_perHa!G30)/ValProdCrop_perHa!G30*100)</f>
        <v>10.5733259838592</v>
      </c>
      <c r="I30">
        <f>IF(ValProdCrop_perHa!H30=0,0,(ValProdCrop_perHa!I30-ValProdCrop_perHa!H30)/ValProdCrop_perHa!H30*100)</f>
        <v>2.16639210610612</v>
      </c>
      <c r="J30">
        <f>IF(ValProdCrop_perHa!I30=0,0,(ValProdCrop_perHa!J30-ValProdCrop_perHa!I30)/ValProdCrop_perHa!I30*100)</f>
        <v>2.74851685232621</v>
      </c>
      <c r="K30">
        <f>IF(ValProdCrop_perHa!J30=0,0,(ValProdCrop_perHa!K30-ValProdCrop_perHa!J30)/ValProdCrop_perHa!J30*100)</f>
        <v>-2.25951944566903</v>
      </c>
      <c r="L30">
        <f>IF(ValProdCrop_perHa!K30=0,0,(ValProdCrop_perHa!L30-ValProdCrop_perHa!K30)/ValProdCrop_perHa!K30*100)</f>
        <v>1.44964232476042</v>
      </c>
      <c r="M30">
        <f>IF(ValProdCrop_perHa!L30=0,0,(ValProdCrop_perHa!M30-ValProdCrop_perHa!L30)/ValProdCrop_perHa!L30*100)</f>
        <v>4.63606623578475</v>
      </c>
      <c r="N30">
        <f>IF(ValProdCrop_perHa!M30=0,0,(ValProdCrop_perHa!N30-ValProdCrop_perHa!M30)/ValProdCrop_perHa!M30*100)</f>
        <v>-24.5386821652551</v>
      </c>
      <c r="O30">
        <f>IF(ValProdCrop_perHa!N30=0,0,(ValProdCrop_perHa!O30-ValProdCrop_perHa!N30)/ValProdCrop_perHa!N30*100)</f>
        <v>4.02126033139148</v>
      </c>
      <c r="P30">
        <f>IF(ValProdCrop_perHa!O30=0,0,(ValProdCrop_perHa!P30-ValProdCrop_perHa!O30)/ValProdCrop_perHa!O30*100)</f>
        <v>-14.8225830273123</v>
      </c>
      <c r="Q30">
        <f>IF(ValProdCrop_perHa!P30=0,0,(ValProdCrop_perHa!Q30-ValProdCrop_perHa!P30)/ValProdCrop_perHa!P30*100)</f>
        <v>7.07050134424616</v>
      </c>
      <c r="R30">
        <f>IF(ValProdCrop_perHa!Q30=0,0,(ValProdCrop_perHa!R30-ValProdCrop_perHa!Q30)/ValProdCrop_perHa!Q30*100)</f>
        <v>3.51882405553194</v>
      </c>
      <c r="S30">
        <f>IF(ValProdCrop_perHa!R30=0,0,(ValProdCrop_perHa!S30-ValProdCrop_perHa!R30)/ValProdCrop_perHa!R30*100)</f>
        <v>-28.5557445345018</v>
      </c>
      <c r="T30">
        <f>IF(ValProdCrop_perHa!S30=0,0,(ValProdCrop_perHa!T30-ValProdCrop_perHa!S30)/ValProdCrop_perHa!S30*100)</f>
        <v>26.4080758449179</v>
      </c>
      <c r="U30">
        <f>IF(ValProdCrop_perHa!T30=0,0,(ValProdCrop_perHa!U30-ValProdCrop_perHa!T30)/ValProdCrop_perHa!T30*100)</f>
        <v>-5.131524259727</v>
      </c>
      <c r="V30">
        <f>IF(ValProdCrop_perHa!U30=0,0,(ValProdCrop_perHa!V30-ValProdCrop_perHa!U30)/ValProdCrop_perHa!U30*100)</f>
        <v>15.5889293708009</v>
      </c>
      <c r="W30">
        <f>IF(ValProdCrop_perHa!V30=0,0,(ValProdCrop_perHa!W30-ValProdCrop_perHa!V30)/ValProdCrop_perHa!V30*100)</f>
        <v>0.346429405964506</v>
      </c>
      <c r="X30">
        <f>IF(ValProdCrop_perHa!W30=0,0,(ValProdCrop_perHa!X30-ValProdCrop_perHa!W30)/ValProdCrop_perHa!W30*100)</f>
        <v>1.30960838223706</v>
      </c>
      <c r="Y30">
        <f>IF(ValProdCrop_perHa!X30=0,0,(ValProdCrop_perHa!Y30-ValProdCrop_perHa!X30)/ValProdCrop_perHa!X30*100)</f>
        <v>6.65924584186984</v>
      </c>
      <c r="Z30">
        <f>IF(ValProdCrop_perHa!Y30=0,0,(ValProdCrop_perHa!Z30-ValProdCrop_perHa!Y30)/ValProdCrop_perHa!Y30*100)</f>
        <v>-4.20416154731241</v>
      </c>
      <c r="AA30">
        <f>IF(ValProdCrop_perHa!Z30=0,0,(ValProdCrop_perHa!AA30-ValProdCrop_perHa!Z30)/ValProdCrop_perHa!Z30*100)</f>
        <v>-8.94534816833461</v>
      </c>
      <c r="AB30">
        <f>IF(ValProdCrop_perHa!AA30=0,0,(ValProdCrop_perHa!AB30-ValProdCrop_perHa!AA30)/ValProdCrop_perHa!AA30*100)</f>
        <v>-6.6826719218054</v>
      </c>
      <c r="AC30">
        <f>IF(ValProdCrop_perHa!AB30=0,0,(ValProdCrop_perHa!AC30-ValProdCrop_perHa!AB30)/ValProdCrop_perHa!AB30*100)</f>
        <v>-3.78366701302529</v>
      </c>
      <c r="AD30">
        <f>IF(ValProdCrop_perHa!AC30=0,0,(ValProdCrop_perHa!AD30-ValProdCrop_perHa!AC30)/ValProdCrop_perHa!AC30*100)</f>
        <v>-29.25735316942</v>
      </c>
      <c r="AE30">
        <f>IF(ValProdCrop_perHa!AD30=0,0,(ValProdCrop_perHa!AE30-ValProdCrop_perHa!AD30)/ValProdCrop_perHa!AD30*100)</f>
        <v>30.1706753024613</v>
      </c>
      <c r="AF30">
        <f>IF(ValProdCrop_perHa!AE30=0,0,(ValProdCrop_perHa!AF30-ValProdCrop_perHa!AE30)/ValProdCrop_perHa!AE30*100)</f>
        <v>12.6965006534666</v>
      </c>
      <c r="AG30">
        <f>IF(ValProdCrop_perHa!AF30=0,0,(ValProdCrop_perHa!AG30-ValProdCrop_perHa!AF30)/ValProdCrop_perHa!AF30*100)</f>
        <v>-22.4260775950085</v>
      </c>
      <c r="AH30">
        <f>IF(ValProdCrop_perHa!AG30=0,0,(ValProdCrop_perHa!AH30-ValProdCrop_perHa!AG30)/ValProdCrop_perHa!AG30*100)</f>
        <v>30.8001672980953</v>
      </c>
      <c r="AI30">
        <f>IF(ValProdCrop_perHa!AH30=0,0,(ValProdCrop_perHa!AI30-ValProdCrop_perHa!AH30)/ValProdCrop_perHa!AH30*100)</f>
        <v>-15.7505428357897</v>
      </c>
      <c r="AJ30">
        <f>IF(ValProdCrop_perHa!AI30=0,0,(ValProdCrop_perHa!AJ30-ValProdCrop_perHa!AI30)/ValProdCrop_perHa!AI30*100)</f>
        <v>-14.5962460356304</v>
      </c>
      <c r="AK30">
        <f>IF(ValProdCrop_perHa!AJ30=0,0,(ValProdCrop_perHa!AK30-ValProdCrop_perHa!AJ30)/ValProdCrop_perHa!AJ30*100)</f>
        <v>15.6853764356914</v>
      </c>
      <c r="AL30">
        <f>IF(ValProdCrop_perHa!AK30=0,0,(ValProdCrop_perHa!AL30-ValProdCrop_perHa!AK30)/ValProdCrop_perHa!AK30*100)</f>
        <v>-17.7344602810735</v>
      </c>
      <c r="AM30">
        <f>IF(ValProdCrop_perHa!AL30=0,0,(ValProdCrop_perHa!AM30-ValProdCrop_perHa!AL30)/ValProdCrop_perHa!AL30*100)</f>
        <v>-9.31451914334808</v>
      </c>
      <c r="AN30">
        <f>IF(ValProdCrop_perHa!AM30=0,0,(ValProdCrop_perHa!AN30-ValProdCrop_perHa!AM30)/ValProdCrop_perHa!AM30*100)</f>
        <v>40.3720918814201</v>
      </c>
      <c r="AO30">
        <f>IF(ValProdCrop_perHa!AN30=0,0,(ValProdCrop_perHa!AO30-ValProdCrop_perHa!AN30)/ValProdCrop_perHa!AN30*100)</f>
        <v>-23.3378970476893</v>
      </c>
      <c r="AP30">
        <f>IF(ValProdCrop_perHa!AO30=0,0,(ValProdCrop_perHa!AP30-ValProdCrop_perHa!AO30)/ValProdCrop_perHa!AO30*100)</f>
        <v>22.754200429206</v>
      </c>
      <c r="AQ30">
        <f>IF(ValProdCrop_perHa!AP30=0,0,(ValProdCrop_perHa!AQ30-ValProdCrop_perHa!AP30)/ValProdCrop_perHa!AP30*100)</f>
        <v>-16.4051858018385</v>
      </c>
      <c r="AR30">
        <f>IF(ValProdCrop_perHa!AQ30=0,0,(ValProdCrop_perHa!AR30-ValProdCrop_perHa!AQ30)/ValProdCrop_perHa!AQ30*100)</f>
        <v>49.453279798519</v>
      </c>
      <c r="AS30">
        <f>IF(ValProdCrop_perHa!AR30=0,0,(ValProdCrop_perHa!AS30-ValProdCrop_perHa!AR30)/ValProdCrop_perHa!AR30*100)</f>
        <v>-13.6175322683829</v>
      </c>
      <c r="AT30">
        <f>IF(ValProdCrop_perHa!AS30=0,0,(ValProdCrop_perHa!AT30-ValProdCrop_perHa!AS30)/ValProdCrop_perHa!AS30*100)</f>
        <v>0.956402664227024</v>
      </c>
      <c r="AU30">
        <f>IF(ValProdCrop_perHa!AT30=0,0,(ValProdCrop_perHa!AU30-ValProdCrop_perHa!AT30)/ValProdCrop_perHa!AT30*100)</f>
        <v>12.5968194090502</v>
      </c>
      <c r="AV30">
        <f>IF(ValProdCrop_perHa!AU30=0,0,(ValProdCrop_perHa!AV30-ValProdCrop_perHa!AU30)/ValProdCrop_perHa!AU30*100)</f>
        <v>8.64238597194272</v>
      </c>
      <c r="AW30">
        <f>IF(ValProdCrop_perHa!AV30=0,0,(ValProdCrop_perHa!AW30-ValProdCrop_perHa!AV30)/ValProdCrop_perHa!AV30*100)</f>
        <v>1.0798449545063</v>
      </c>
      <c r="AX30">
        <f>IF(ValProdCrop_perHa!AW30=0,0,(ValProdCrop_perHa!AX30-ValProdCrop_perHa!AW30)/ValProdCrop_perHa!AW30*100)</f>
        <v>-7.96959801451043</v>
      </c>
      <c r="AY30">
        <f>IF(ValProdCrop_perHa!AX30=0,0,(ValProdCrop_perHa!AY30-ValProdCrop_perHa!AX30)/ValProdCrop_perHa!AX30*100)</f>
        <v>12.9396418768969</v>
      </c>
      <c r="AZ30">
        <f>IF(ValProdCrop_perHa!AY30=0,0,(ValProdCrop_perHa!AZ30-ValProdCrop_perHa!AY30)/ValProdCrop_perHa!AY30*100)</f>
        <v>0.237321406481867</v>
      </c>
      <c r="BA30">
        <f>IF(ValProdCrop_perHa!AZ30=0,0,(ValProdCrop_perHa!BA30-ValProdCrop_perHa!AZ30)/ValProdCrop_perHa!AZ30*100)</f>
        <v>2.07082748156735</v>
      </c>
      <c r="BB30">
        <f>IF(ValProdCrop_perHa!BA30=0,0,(ValProdCrop_perHa!BB30-ValProdCrop_perHa!BA30)/ValProdCrop_perHa!BA30*100)</f>
        <v>14.1445937550479</v>
      </c>
      <c r="BC30">
        <f>IF(ValProdCrop_perHa!BB30=0,0,(ValProdCrop_perHa!BC30-ValProdCrop_perHa!BB30)/ValProdCrop_perHa!BB30*100)</f>
        <v>-7.16068886606824</v>
      </c>
    </row>
    <row r="31" spans="1:55">
      <c r="A31">
        <f>ValProdCrop_perHa!A31</f>
        <v>1</v>
      </c>
      <c r="B31" t="str">
        <f>ValProdCrop_perHa!B31</f>
        <v>Nigeria</v>
      </c>
      <c r="C31">
        <f>ValProdCrop_perHa!C31</f>
        <v>159</v>
      </c>
      <c r="D31" t="str">
        <f>ValProdCrop_perHa!D31</f>
        <v>Nigeria</v>
      </c>
      <c r="F31" s="16" t="s">
        <v>233</v>
      </c>
      <c r="H31">
        <f>IF(ValProdCrop_perHa!G31=0,0,(ValProdCrop_perHa!H31-ValProdCrop_perHa!G31)/ValProdCrop_perHa!G31*100)</f>
        <v>3.47061933898036</v>
      </c>
      <c r="I31">
        <f>IF(ValProdCrop_perHa!H31=0,0,(ValProdCrop_perHa!I31-ValProdCrop_perHa!H31)/ValProdCrop_perHa!H31*100)</f>
        <v>-2.93951599585583</v>
      </c>
      <c r="J31">
        <f>IF(ValProdCrop_perHa!I31=0,0,(ValProdCrop_perHa!J31-ValProdCrop_perHa!I31)/ValProdCrop_perHa!I31*100)</f>
        <v>0.0441766657498188</v>
      </c>
      <c r="K31">
        <f>IF(ValProdCrop_perHa!J31=0,0,(ValProdCrop_perHa!K31-ValProdCrop_perHa!J31)/ValProdCrop_perHa!J31*100)</f>
        <v>-1.95914317696531</v>
      </c>
      <c r="L31">
        <f>IF(ValProdCrop_perHa!K31=0,0,(ValProdCrop_perHa!L31-ValProdCrop_perHa!K31)/ValProdCrop_perHa!K31*100)</f>
        <v>5.1221888629768</v>
      </c>
      <c r="M31">
        <f>IF(ValProdCrop_perHa!L31=0,0,(ValProdCrop_perHa!M31-ValProdCrop_perHa!L31)/ValProdCrop_perHa!L31*100)</f>
        <v>-0.147430930137332</v>
      </c>
      <c r="N31">
        <f>IF(ValProdCrop_perHa!M31=0,0,(ValProdCrop_perHa!N31-ValProdCrop_perHa!M31)/ValProdCrop_perHa!M31*100)</f>
        <v>2.16466326743134</v>
      </c>
      <c r="O31">
        <f>IF(ValProdCrop_perHa!N31=0,0,(ValProdCrop_perHa!O31-ValProdCrop_perHa!N31)/ValProdCrop_perHa!N31*100)</f>
        <v>-4.43050663118598</v>
      </c>
      <c r="P31">
        <f>IF(ValProdCrop_perHa!O31=0,0,(ValProdCrop_perHa!P31-ValProdCrop_perHa!O31)/ValProdCrop_perHa!O31*100)</f>
        <v>16.3600215116507</v>
      </c>
      <c r="Q31">
        <f>IF(ValProdCrop_perHa!P31=0,0,(ValProdCrop_perHa!Q31-ValProdCrop_perHa!P31)/ValProdCrop_perHa!P31*100)</f>
        <v>-6.95738586627421</v>
      </c>
      <c r="R31">
        <f>IF(ValProdCrop_perHa!Q31=0,0,(ValProdCrop_perHa!R31-ValProdCrop_perHa!Q31)/ValProdCrop_perHa!Q31*100)</f>
        <v>4.75191782247193</v>
      </c>
      <c r="S31">
        <f>IF(ValProdCrop_perHa!R31=0,0,(ValProdCrop_perHa!S31-ValProdCrop_perHa!R31)/ValProdCrop_perHa!R31*100)</f>
        <v>-14.9202678794529</v>
      </c>
      <c r="T31">
        <f>IF(ValProdCrop_perHa!S31=0,0,(ValProdCrop_perHa!T31-ValProdCrop_perHa!S31)/ValProdCrop_perHa!S31*100)</f>
        <v>26.4904667318562</v>
      </c>
      <c r="U31">
        <f>IF(ValProdCrop_perHa!T31=0,0,(ValProdCrop_perHa!U31-ValProdCrop_perHa!T31)/ValProdCrop_perHa!T31*100)</f>
        <v>4.19225941178652</v>
      </c>
      <c r="V31">
        <f>IF(ValProdCrop_perHa!U31=0,0,(ValProdCrop_perHa!V31-ValProdCrop_perHa!U31)/ValProdCrop_perHa!U31*100)</f>
        <v>-9.11053899632011</v>
      </c>
      <c r="W31">
        <f>IF(ValProdCrop_perHa!V31=0,0,(ValProdCrop_perHa!W31-ValProdCrop_perHa!V31)/ValProdCrop_perHa!V31*100)</f>
        <v>18.1469239281503</v>
      </c>
      <c r="X31">
        <f>IF(ValProdCrop_perHa!W31=0,0,(ValProdCrop_perHa!X31-ValProdCrop_perHa!W31)/ValProdCrop_perHa!W31*100)</f>
        <v>5.06427457481495</v>
      </c>
      <c r="Y31">
        <f>IF(ValProdCrop_perHa!X31=0,0,(ValProdCrop_perHa!Y31-ValProdCrop_perHa!X31)/ValProdCrop_perHa!X31*100)</f>
        <v>3.44038034965318</v>
      </c>
      <c r="Z31">
        <f>IF(ValProdCrop_perHa!Y31=0,0,(ValProdCrop_perHa!Z31-ValProdCrop_perHa!Y31)/ValProdCrop_perHa!Y31*100)</f>
        <v>-4.85360800029885</v>
      </c>
      <c r="AA31">
        <f>IF(ValProdCrop_perHa!Z31=0,0,(ValProdCrop_perHa!AA31-ValProdCrop_perHa!Z31)/ValProdCrop_perHa!Z31*100)</f>
        <v>16.527464302354</v>
      </c>
      <c r="AB31">
        <f>IF(ValProdCrop_perHa!AA31=0,0,(ValProdCrop_perHa!AB31-ValProdCrop_perHa!AA31)/ValProdCrop_perHa!AA31*100)</f>
        <v>-2.39624758551616</v>
      </c>
      <c r="AC31">
        <f>IF(ValProdCrop_perHa!AB31=0,0,(ValProdCrop_perHa!AC31-ValProdCrop_perHa!AB31)/ValProdCrop_perHa!AB31*100)</f>
        <v>0.244921488573781</v>
      </c>
      <c r="AD31">
        <f>IF(ValProdCrop_perHa!AC31=0,0,(ValProdCrop_perHa!AD31-ValProdCrop_perHa!AC31)/ValProdCrop_perHa!AC31*100)</f>
        <v>-11.295942926776</v>
      </c>
      <c r="AE31">
        <f>IF(ValProdCrop_perHa!AD31=0,0,(ValProdCrop_perHa!AE31-ValProdCrop_perHa!AD31)/ValProdCrop_perHa!AD31*100)</f>
        <v>-0.941214142967682</v>
      </c>
      <c r="AF31">
        <f>IF(ValProdCrop_perHa!AE31=0,0,(ValProdCrop_perHa!AF31-ValProdCrop_perHa!AE31)/ValProdCrop_perHa!AE31*100)</f>
        <v>-7.58926606869302</v>
      </c>
      <c r="AG31">
        <f>IF(ValProdCrop_perHa!AF31=0,0,(ValProdCrop_perHa!AG31-ValProdCrop_perHa!AF31)/ValProdCrop_perHa!AF31*100)</f>
        <v>-0.0966252010915137</v>
      </c>
      <c r="AH31">
        <f>IF(ValProdCrop_perHa!AG31=0,0,(ValProdCrop_perHa!AH31-ValProdCrop_perHa!AG31)/ValProdCrop_perHa!AG31*100)</f>
        <v>17.3089102322457</v>
      </c>
      <c r="AI31">
        <f>IF(ValProdCrop_perHa!AH31=0,0,(ValProdCrop_perHa!AI31-ValProdCrop_perHa!AH31)/ValProdCrop_perHa!AH31*100)</f>
        <v>-0.17956668147183</v>
      </c>
      <c r="AJ31">
        <f>IF(ValProdCrop_perHa!AI31=0,0,(ValProdCrop_perHa!AJ31-ValProdCrop_perHa!AI31)/ValProdCrop_perHa!AI31*100)</f>
        <v>0.753278758147208</v>
      </c>
      <c r="AK31">
        <f>IF(ValProdCrop_perHa!AJ31=0,0,(ValProdCrop_perHa!AK31-ValProdCrop_perHa!AJ31)/ValProdCrop_perHa!AJ31*100)</f>
        <v>2.24451854739205</v>
      </c>
      <c r="AL31">
        <f>IF(ValProdCrop_perHa!AK31=0,0,(ValProdCrop_perHa!AL31-ValProdCrop_perHa!AK31)/ValProdCrop_perHa!AK31*100)</f>
        <v>4.34285496191483</v>
      </c>
      <c r="AM31">
        <f>IF(ValProdCrop_perHa!AL31=0,0,(ValProdCrop_perHa!AM31-ValProdCrop_perHa!AL31)/ValProdCrop_perHa!AL31*100)</f>
        <v>1.28424550274356</v>
      </c>
      <c r="AN31">
        <f>IF(ValProdCrop_perHa!AM31=0,0,(ValProdCrop_perHa!AN31-ValProdCrop_perHa!AM31)/ValProdCrop_perHa!AM31*100)</f>
        <v>-1.64608533151672</v>
      </c>
      <c r="AO31">
        <f>IF(ValProdCrop_perHa!AN31=0,0,(ValProdCrop_perHa!AO31-ValProdCrop_perHa!AN31)/ValProdCrop_perHa!AN31*100)</f>
        <v>-2.83253224280355</v>
      </c>
      <c r="AP31">
        <f>IF(ValProdCrop_perHa!AO31=0,0,(ValProdCrop_perHa!AP31-ValProdCrop_perHa!AO31)/ValProdCrop_perHa!AO31*100)</f>
        <v>2.98728507461591</v>
      </c>
      <c r="AQ31">
        <f>IF(ValProdCrop_perHa!AP31=0,0,(ValProdCrop_perHa!AQ31-ValProdCrop_perHa!AP31)/ValProdCrop_perHa!AP31*100)</f>
        <v>3.37751685468793</v>
      </c>
      <c r="AR31">
        <f>IF(ValProdCrop_perHa!AQ31=0,0,(ValProdCrop_perHa!AR31-ValProdCrop_perHa!AQ31)/ValProdCrop_perHa!AQ31*100)</f>
        <v>-1.2021828043237</v>
      </c>
      <c r="AS31">
        <f>IF(ValProdCrop_perHa!AR31=0,0,(ValProdCrop_perHa!AS31-ValProdCrop_perHa!AR31)/ValProdCrop_perHa!AR31*100)</f>
        <v>6.16937251264065</v>
      </c>
      <c r="AT31">
        <f>IF(ValProdCrop_perHa!AS31=0,0,(ValProdCrop_perHa!AT31-ValProdCrop_perHa!AS31)/ValProdCrop_perHa!AS31*100)</f>
        <v>-0.855297939617063</v>
      </c>
      <c r="AU31">
        <f>IF(ValProdCrop_perHa!AT31=0,0,(ValProdCrop_perHa!AU31-ValProdCrop_perHa!AT31)/ValProdCrop_perHa!AT31*100)</f>
        <v>4.35764742988703</v>
      </c>
      <c r="AV31">
        <f>IF(ValProdCrop_perHa!AU31=0,0,(ValProdCrop_perHa!AV31-ValProdCrop_perHa!AU31)/ValProdCrop_perHa!AU31*100)</f>
        <v>1.34834865262599</v>
      </c>
      <c r="AW31">
        <f>IF(ValProdCrop_perHa!AV31=0,0,(ValProdCrop_perHa!AW31-ValProdCrop_perHa!AV31)/ValProdCrop_perHa!AV31*100)</f>
        <v>4.2694295566888</v>
      </c>
      <c r="AX31">
        <f>IF(ValProdCrop_perHa!AW31=0,0,(ValProdCrop_perHa!AX31-ValProdCrop_perHa!AW31)/ValProdCrop_perHa!AW31*100)</f>
        <v>3.79973204986818</v>
      </c>
      <c r="AY31">
        <f>IF(ValProdCrop_perHa!AX31=0,0,(ValProdCrop_perHa!AY31-ValProdCrop_perHa!AX31)/ValProdCrop_perHa!AX31*100)</f>
        <v>1.99743325330244</v>
      </c>
      <c r="AZ31">
        <f>IF(ValProdCrop_perHa!AY31=0,0,(ValProdCrop_perHa!AZ31-ValProdCrop_perHa!AY31)/ValProdCrop_perHa!AY31*100)</f>
        <v>2.81180929062717</v>
      </c>
      <c r="BA31">
        <f>IF(ValProdCrop_perHa!AZ31=0,0,(ValProdCrop_perHa!BA31-ValProdCrop_perHa!AZ31)/ValProdCrop_perHa!AZ31*100)</f>
        <v>-9.68463181885864</v>
      </c>
      <c r="BB31">
        <f>IF(ValProdCrop_perHa!BA31=0,0,(ValProdCrop_perHa!BB31-ValProdCrop_perHa!BA31)/ValProdCrop_perHa!BA31*100)</f>
        <v>9.40069013189655</v>
      </c>
      <c r="BC31">
        <f>IF(ValProdCrop_perHa!BB31=0,0,(ValProdCrop_perHa!BC31-ValProdCrop_perHa!BB31)/ValProdCrop_perHa!BB31*100)</f>
        <v>3.2806491945395</v>
      </c>
    </row>
    <row r="32" spans="1:55">
      <c r="A32">
        <f>ValProdCrop_perHa!A32</f>
        <v>1</v>
      </c>
      <c r="B32" t="str">
        <f>ValProdCrop_perHa!B32</f>
        <v>Guinea-Bissau</v>
      </c>
      <c r="C32">
        <f>ValProdCrop_perHa!C32</f>
        <v>175</v>
      </c>
      <c r="D32" t="str">
        <f>ValProdCrop_perHa!D32</f>
        <v>Guinea-Bissau</v>
      </c>
      <c r="F32" s="16" t="s">
        <v>233</v>
      </c>
      <c r="H32">
        <f>IF(ValProdCrop_perHa!G32=0,0,(ValProdCrop_perHa!H32-ValProdCrop_perHa!G32)/ValProdCrop_perHa!G32*100)</f>
        <v>-1.02831241612371</v>
      </c>
      <c r="I32">
        <f>IF(ValProdCrop_perHa!H32=0,0,(ValProdCrop_perHa!I32-ValProdCrop_perHa!H32)/ValProdCrop_perHa!H32*100)</f>
        <v>-0.472353406936728</v>
      </c>
      <c r="J32">
        <f>IF(ValProdCrop_perHa!I32=0,0,(ValProdCrop_perHa!J32-ValProdCrop_perHa!I32)/ValProdCrop_perHa!I32*100)</f>
        <v>-10.8424584076739</v>
      </c>
      <c r="K32">
        <f>IF(ValProdCrop_perHa!J32=0,0,(ValProdCrop_perHa!K32-ValProdCrop_perHa!J32)/ValProdCrop_perHa!J32*100)</f>
        <v>-2.38277172338397</v>
      </c>
      <c r="L32">
        <f>IF(ValProdCrop_perHa!K32=0,0,(ValProdCrop_perHa!L32-ValProdCrop_perHa!K32)/ValProdCrop_perHa!K32*100)</f>
        <v>-0.277238474929192</v>
      </c>
      <c r="M32">
        <f>IF(ValProdCrop_perHa!L32=0,0,(ValProdCrop_perHa!M32-ValProdCrop_perHa!L32)/ValProdCrop_perHa!L32*100)</f>
        <v>2.69241855121204</v>
      </c>
      <c r="N32">
        <f>IF(ValProdCrop_perHa!M32=0,0,(ValProdCrop_perHa!N32-ValProdCrop_perHa!M32)/ValProdCrop_perHa!M32*100)</f>
        <v>4.28890872574564</v>
      </c>
      <c r="O32">
        <f>IF(ValProdCrop_perHa!N32=0,0,(ValProdCrop_perHa!O32-ValProdCrop_perHa!N32)/ValProdCrop_perHa!N32*100)</f>
        <v>-2.55444218244632</v>
      </c>
      <c r="P32">
        <f>IF(ValProdCrop_perHa!O32=0,0,(ValProdCrop_perHa!P32-ValProdCrop_perHa!O32)/ValProdCrop_perHa!O32*100)</f>
        <v>1.97558619571162</v>
      </c>
      <c r="Q32">
        <f>IF(ValProdCrop_perHa!P32=0,0,(ValProdCrop_perHa!Q32-ValProdCrop_perHa!P32)/ValProdCrop_perHa!P32*100)</f>
        <v>-5.47175069385823</v>
      </c>
      <c r="R32">
        <f>IF(ValProdCrop_perHa!Q32=0,0,(ValProdCrop_perHa!R32-ValProdCrop_perHa!Q32)/ValProdCrop_perHa!Q32*100)</f>
        <v>6.50506000991071</v>
      </c>
      <c r="S32">
        <f>IF(ValProdCrop_perHa!R32=0,0,(ValProdCrop_perHa!S32-ValProdCrop_perHa!R32)/ValProdCrop_perHa!R32*100)</f>
        <v>-4.46100841991223</v>
      </c>
      <c r="T32">
        <f>IF(ValProdCrop_perHa!S32=0,0,(ValProdCrop_perHa!T32-ValProdCrop_perHa!S32)/ValProdCrop_perHa!S32*100)</f>
        <v>-5.33390623490997</v>
      </c>
      <c r="U32">
        <f>IF(ValProdCrop_perHa!T32=0,0,(ValProdCrop_perHa!U32-ValProdCrop_perHa!T32)/ValProdCrop_perHa!T32*100)</f>
        <v>-0.317710226782647</v>
      </c>
      <c r="V32">
        <f>IF(ValProdCrop_perHa!U32=0,0,(ValProdCrop_perHa!V32-ValProdCrop_perHa!U32)/ValProdCrop_perHa!U32*100)</f>
        <v>4.99480814748478</v>
      </c>
      <c r="W32">
        <f>IF(ValProdCrop_perHa!V32=0,0,(ValProdCrop_perHa!W32-ValProdCrop_perHa!V32)/ValProdCrop_perHa!V32*100)</f>
        <v>-5.61752177041637</v>
      </c>
      <c r="X32">
        <f>IF(ValProdCrop_perHa!W32=0,0,(ValProdCrop_perHa!X32-ValProdCrop_perHa!W32)/ValProdCrop_perHa!W32*100)</f>
        <v>-1.37480132647953</v>
      </c>
      <c r="Y32">
        <f>IF(ValProdCrop_perHa!X32=0,0,(ValProdCrop_perHa!Y32-ValProdCrop_perHa!X32)/ValProdCrop_perHa!X32*100)</f>
        <v>-0.42230373711833</v>
      </c>
      <c r="Z32">
        <f>IF(ValProdCrop_perHa!Y32=0,0,(ValProdCrop_perHa!Z32-ValProdCrop_perHa!Y32)/ValProdCrop_perHa!Y32*100)</f>
        <v>-0.476030414921054</v>
      </c>
      <c r="AA32">
        <f>IF(ValProdCrop_perHa!Z32=0,0,(ValProdCrop_perHa!AA32-ValProdCrop_perHa!Z32)/ValProdCrop_perHa!Z32*100)</f>
        <v>-0.983554247346894</v>
      </c>
      <c r="AB32">
        <f>IF(ValProdCrop_perHa!AA32=0,0,(ValProdCrop_perHa!AB32-ValProdCrop_perHa!AA32)/ValProdCrop_perHa!AA32*100)</f>
        <v>-6.92039255876446</v>
      </c>
      <c r="AC32">
        <f>IF(ValProdCrop_perHa!AB32=0,0,(ValProdCrop_perHa!AC32-ValProdCrop_perHa!AB32)/ValProdCrop_perHa!AB32*100)</f>
        <v>-4.44398018378521</v>
      </c>
      <c r="AD32">
        <f>IF(ValProdCrop_perHa!AC32=0,0,(ValProdCrop_perHa!AD32-ValProdCrop_perHa!AC32)/ValProdCrop_perHa!AC32*100)</f>
        <v>21.6067504308519</v>
      </c>
      <c r="AE32">
        <f>IF(ValProdCrop_perHa!AD32=0,0,(ValProdCrop_perHa!AE32-ValProdCrop_perHa!AD32)/ValProdCrop_perHa!AD32*100)</f>
        <v>30.6690902706398</v>
      </c>
      <c r="AF32">
        <f>IF(ValProdCrop_perHa!AE32=0,0,(ValProdCrop_perHa!AF32-ValProdCrop_perHa!AE32)/ValProdCrop_perHa!AE32*100)</f>
        <v>6.68636368436114</v>
      </c>
      <c r="AG32">
        <f>IF(ValProdCrop_perHa!AF32=0,0,(ValProdCrop_perHa!AG32-ValProdCrop_perHa!AF32)/ValProdCrop_perHa!AF32*100)</f>
        <v>12.607557515</v>
      </c>
      <c r="AH32">
        <f>IF(ValProdCrop_perHa!AG32=0,0,(ValProdCrop_perHa!AH32-ValProdCrop_perHa!AG32)/ValProdCrop_perHa!AG32*100)</f>
        <v>10.7211021373</v>
      </c>
      <c r="AI32">
        <f>IF(ValProdCrop_perHa!AH32=0,0,(ValProdCrop_perHa!AI32-ValProdCrop_perHa!AH32)/ValProdCrop_perHa!AH32*100)</f>
        <v>-7.03500528806182</v>
      </c>
      <c r="AJ32">
        <f>IF(ValProdCrop_perHa!AI32=0,0,(ValProdCrop_perHa!AJ32-ValProdCrop_perHa!AI32)/ValProdCrop_perHa!AI32*100)</f>
        <v>1.08339569478269</v>
      </c>
      <c r="AK32">
        <f>IF(ValProdCrop_perHa!AJ32=0,0,(ValProdCrop_perHa!AK32-ValProdCrop_perHa!AJ32)/ValProdCrop_perHa!AJ32*100)</f>
        <v>-1.08374399277585</v>
      </c>
      <c r="AL32">
        <f>IF(ValProdCrop_perHa!AK32=0,0,(ValProdCrop_perHa!AL32-ValProdCrop_perHa!AK32)/ValProdCrop_perHa!AK32*100)</f>
        <v>-1.09136135802013</v>
      </c>
      <c r="AM32">
        <f>IF(ValProdCrop_perHa!AL32=0,0,(ValProdCrop_perHa!AM32-ValProdCrop_perHa!AL32)/ValProdCrop_perHa!AL32*100)</f>
        <v>2.22675219305292</v>
      </c>
      <c r="AN32">
        <f>IF(ValProdCrop_perHa!AM32=0,0,(ValProdCrop_perHa!AN32-ValProdCrop_perHa!AM32)/ValProdCrop_perHa!AM32*100)</f>
        <v>-7.32979243694193</v>
      </c>
      <c r="AO32">
        <f>IF(ValProdCrop_perHa!AN32=0,0,(ValProdCrop_perHa!AO32-ValProdCrop_perHa!AN32)/ValProdCrop_perHa!AN32*100)</f>
        <v>-1.28930906871057</v>
      </c>
      <c r="AP32">
        <f>IF(ValProdCrop_perHa!AO32=0,0,(ValProdCrop_perHa!AP32-ValProdCrop_perHa!AO32)/ValProdCrop_perHa!AO32*100)</f>
        <v>3.2284926891219</v>
      </c>
      <c r="AQ32">
        <f>IF(ValProdCrop_perHa!AP32=0,0,(ValProdCrop_perHa!AQ32-ValProdCrop_perHa!AP32)/ValProdCrop_perHa!AP32*100)</f>
        <v>-5.78876572205391</v>
      </c>
      <c r="AR32">
        <f>IF(ValProdCrop_perHa!AQ32=0,0,(ValProdCrop_perHa!AR32-ValProdCrop_perHa!AQ32)/ValProdCrop_perHa!AQ32*100)</f>
        <v>1.78490060847343</v>
      </c>
      <c r="AS32">
        <f>IF(ValProdCrop_perHa!AR32=0,0,(ValProdCrop_perHa!AS32-ValProdCrop_perHa!AR32)/ValProdCrop_perHa!AR32*100)</f>
        <v>-6.86613122996514</v>
      </c>
      <c r="AT32">
        <f>IF(ValProdCrop_perHa!AS32=0,0,(ValProdCrop_perHa!AT32-ValProdCrop_perHa!AS32)/ValProdCrop_perHa!AS32*100)</f>
        <v>-4.25087531085126</v>
      </c>
      <c r="AU32">
        <f>IF(ValProdCrop_perHa!AT32=0,0,(ValProdCrop_perHa!AU32-ValProdCrop_perHa!AT32)/ValProdCrop_perHa!AT32*100)</f>
        <v>8.22286217532073</v>
      </c>
      <c r="AV32">
        <f>IF(ValProdCrop_perHa!AU32=0,0,(ValProdCrop_perHa!AV32-ValProdCrop_perHa!AU32)/ValProdCrop_perHa!AU32*100)</f>
        <v>-0.273332817247201</v>
      </c>
      <c r="AW32">
        <f>IF(ValProdCrop_perHa!AV32=0,0,(ValProdCrop_perHa!AW32-ValProdCrop_perHa!AV32)/ValProdCrop_perHa!AV32*100)</f>
        <v>0.421553677470254</v>
      </c>
      <c r="AX32">
        <f>IF(ValProdCrop_perHa!AW32=0,0,(ValProdCrop_perHa!AX32-ValProdCrop_perHa!AW32)/ValProdCrop_perHa!AW32*100)</f>
        <v>5.65673198863993</v>
      </c>
      <c r="AY32">
        <f>IF(ValProdCrop_perHa!AX32=0,0,(ValProdCrop_perHa!AY32-ValProdCrop_perHa!AX32)/ValProdCrop_perHa!AX32*100)</f>
        <v>4.1084655105354</v>
      </c>
      <c r="AZ32">
        <f>IF(ValProdCrop_perHa!AY32=0,0,(ValProdCrop_perHa!AZ32-ValProdCrop_perHa!AY32)/ValProdCrop_perHa!AY32*100)</f>
        <v>4.63126549978404</v>
      </c>
      <c r="BA32">
        <f>IF(ValProdCrop_perHa!AZ32=0,0,(ValProdCrop_perHa!BA32-ValProdCrop_perHa!AZ32)/ValProdCrop_perHa!AZ32*100)</f>
        <v>-3.2251309367354</v>
      </c>
      <c r="BB32">
        <f>IF(ValProdCrop_perHa!BA32=0,0,(ValProdCrop_perHa!BB32-ValProdCrop_perHa!BA32)/ValProdCrop_perHa!BA32*100)</f>
        <v>-5.14679814669238</v>
      </c>
      <c r="BC32">
        <f>IF(ValProdCrop_perHa!BB32=0,0,(ValProdCrop_perHa!BC32-ValProdCrop_perHa!BB32)/ValProdCrop_perHa!BB32*100)</f>
        <v>-6.96202283184881</v>
      </c>
    </row>
    <row r="33" spans="1:55">
      <c r="A33">
        <f>ValProdCrop_perHa!A33</f>
        <v>2</v>
      </c>
      <c r="B33" t="str">
        <f>ValProdCrop_perHa!B33</f>
        <v>Eritrea</v>
      </c>
      <c r="C33">
        <f>ValProdCrop_perHa!C33</f>
        <v>178</v>
      </c>
      <c r="D33" t="str">
        <f>ValProdCrop_perHa!D33</f>
        <v>Eritrea</v>
      </c>
      <c r="F33" s="16" t="s">
        <v>233</v>
      </c>
      <c r="H33">
        <f>IF(ValProdCrop_perHa!G33=0,0,(ValProdCrop_perHa!H33-ValProdCrop_perHa!G33)/ValProdCrop_perHa!G33*100)</f>
        <v>0</v>
      </c>
      <c r="I33">
        <f>IF(ValProdCrop_perHa!H33=0,0,(ValProdCrop_perHa!I33-ValProdCrop_perHa!H33)/ValProdCrop_perHa!H33*100)</f>
        <v>0</v>
      </c>
      <c r="J33">
        <f>IF(ValProdCrop_perHa!I33=0,0,(ValProdCrop_perHa!J33-ValProdCrop_perHa!I33)/ValProdCrop_perHa!I33*100)</f>
        <v>0</v>
      </c>
      <c r="K33">
        <f>IF(ValProdCrop_perHa!J33=0,0,(ValProdCrop_perHa!K33-ValProdCrop_perHa!J33)/ValProdCrop_perHa!J33*100)</f>
        <v>0</v>
      </c>
      <c r="L33">
        <f>IF(ValProdCrop_perHa!K33=0,0,(ValProdCrop_perHa!L33-ValProdCrop_perHa!K33)/ValProdCrop_perHa!K33*100)</f>
        <v>0</v>
      </c>
      <c r="M33">
        <f>IF(ValProdCrop_perHa!L33=0,0,(ValProdCrop_perHa!M33-ValProdCrop_perHa!L33)/ValProdCrop_perHa!L33*100)</f>
        <v>0</v>
      </c>
      <c r="N33">
        <f>IF(ValProdCrop_perHa!M33=0,0,(ValProdCrop_perHa!N33-ValProdCrop_perHa!M33)/ValProdCrop_perHa!M33*100)</f>
        <v>0</v>
      </c>
      <c r="O33">
        <f>IF(ValProdCrop_perHa!N33=0,0,(ValProdCrop_perHa!O33-ValProdCrop_perHa!N33)/ValProdCrop_perHa!N33*100)</f>
        <v>0</v>
      </c>
      <c r="P33">
        <f>IF(ValProdCrop_perHa!O33=0,0,(ValProdCrop_perHa!P33-ValProdCrop_perHa!O33)/ValProdCrop_perHa!O33*100)</f>
        <v>0</v>
      </c>
      <c r="Q33">
        <f>IF(ValProdCrop_perHa!P33=0,0,(ValProdCrop_perHa!Q33-ValProdCrop_perHa!P33)/ValProdCrop_perHa!P33*100)</f>
        <v>0</v>
      </c>
      <c r="R33">
        <f>IF(ValProdCrop_perHa!Q33=0,0,(ValProdCrop_perHa!R33-ValProdCrop_perHa!Q33)/ValProdCrop_perHa!Q33*100)</f>
        <v>0</v>
      </c>
      <c r="S33">
        <f>IF(ValProdCrop_perHa!R33=0,0,(ValProdCrop_perHa!S33-ValProdCrop_perHa!R33)/ValProdCrop_perHa!R33*100)</f>
        <v>0</v>
      </c>
      <c r="T33">
        <f>IF(ValProdCrop_perHa!S33=0,0,(ValProdCrop_perHa!T33-ValProdCrop_perHa!S33)/ValProdCrop_perHa!S33*100)</f>
        <v>0</v>
      </c>
      <c r="U33">
        <f>IF(ValProdCrop_perHa!T33=0,0,(ValProdCrop_perHa!U33-ValProdCrop_perHa!T33)/ValProdCrop_perHa!T33*100)</f>
        <v>0</v>
      </c>
      <c r="V33">
        <f>IF(ValProdCrop_perHa!U33=0,0,(ValProdCrop_perHa!V33-ValProdCrop_perHa!U33)/ValProdCrop_perHa!U33*100)</f>
        <v>0</v>
      </c>
      <c r="W33">
        <f>IF(ValProdCrop_perHa!V33=0,0,(ValProdCrop_perHa!W33-ValProdCrop_perHa!V33)/ValProdCrop_perHa!V33*100)</f>
        <v>0</v>
      </c>
      <c r="X33">
        <f>IF(ValProdCrop_perHa!W33=0,0,(ValProdCrop_perHa!X33-ValProdCrop_perHa!W33)/ValProdCrop_perHa!W33*100)</f>
        <v>0</v>
      </c>
      <c r="Y33">
        <f>IF(ValProdCrop_perHa!X33=0,0,(ValProdCrop_perHa!Y33-ValProdCrop_perHa!X33)/ValProdCrop_perHa!X33*100)</f>
        <v>0</v>
      </c>
      <c r="Z33">
        <f>IF(ValProdCrop_perHa!Y33=0,0,(ValProdCrop_perHa!Z33-ValProdCrop_perHa!Y33)/ValProdCrop_perHa!Y33*100)</f>
        <v>0</v>
      </c>
      <c r="AA33">
        <f>IF(ValProdCrop_perHa!Z33=0,0,(ValProdCrop_perHa!AA33-ValProdCrop_perHa!Z33)/ValProdCrop_perHa!Z33*100)</f>
        <v>0</v>
      </c>
      <c r="AB33">
        <f>IF(ValProdCrop_perHa!AA33=0,0,(ValProdCrop_perHa!AB33-ValProdCrop_perHa!AA33)/ValProdCrop_perHa!AA33*100)</f>
        <v>0</v>
      </c>
      <c r="AC33">
        <f>IF(ValProdCrop_perHa!AB33=0,0,(ValProdCrop_perHa!AC33-ValProdCrop_perHa!AB33)/ValProdCrop_perHa!AB33*100)</f>
        <v>0</v>
      </c>
      <c r="AD33">
        <f>IF(ValProdCrop_perHa!AC33=0,0,(ValProdCrop_perHa!AD33-ValProdCrop_perHa!AC33)/ValProdCrop_perHa!AC33*100)</f>
        <v>0</v>
      </c>
      <c r="AE33">
        <f>IF(ValProdCrop_perHa!AD33=0,0,(ValProdCrop_perHa!AE33-ValProdCrop_perHa!AD33)/ValProdCrop_perHa!AD33*100)</f>
        <v>0</v>
      </c>
      <c r="AF33">
        <f>IF(ValProdCrop_perHa!AE33=0,0,(ValProdCrop_perHa!AF33-ValProdCrop_perHa!AE33)/ValProdCrop_perHa!AE33*100)</f>
        <v>0</v>
      </c>
      <c r="AG33">
        <f>IF(ValProdCrop_perHa!AF33=0,0,(ValProdCrop_perHa!AG33-ValProdCrop_perHa!AF33)/ValProdCrop_perHa!AF33*100)</f>
        <v>0</v>
      </c>
      <c r="AH33">
        <f>IF(ValProdCrop_perHa!AG33=0,0,(ValProdCrop_perHa!AH33-ValProdCrop_perHa!AG33)/ValProdCrop_perHa!AG33*100)</f>
        <v>0</v>
      </c>
      <c r="AI33">
        <f>IF(ValProdCrop_perHa!AH33=0,0,(ValProdCrop_perHa!AI33-ValProdCrop_perHa!AH33)/ValProdCrop_perHa!AH33*100)</f>
        <v>0</v>
      </c>
      <c r="AJ33">
        <f>IF(ValProdCrop_perHa!AI33=0,0,(ValProdCrop_perHa!AJ33-ValProdCrop_perHa!AI33)/ValProdCrop_perHa!AI33*100)</f>
        <v>0</v>
      </c>
      <c r="AK33">
        <f>IF(ValProdCrop_perHa!AJ33=0,0,(ValProdCrop_perHa!AK33-ValProdCrop_perHa!AJ33)/ValProdCrop_perHa!AJ33*100)</f>
        <v>0</v>
      </c>
      <c r="AL33">
        <f>IF(ValProdCrop_perHa!AK33=0,0,(ValProdCrop_perHa!AL33-ValProdCrop_perHa!AK33)/ValProdCrop_perHa!AK33*100)</f>
        <v>0</v>
      </c>
      <c r="AM33">
        <f>IF(ValProdCrop_perHa!AL33=0,0,(ValProdCrop_perHa!AM33-ValProdCrop_perHa!AL33)/ValProdCrop_perHa!AL33*100)</f>
        <v>0</v>
      </c>
      <c r="AN33">
        <f>IF(ValProdCrop_perHa!AM33=0,0,(ValProdCrop_perHa!AN33-ValProdCrop_perHa!AM33)/ValProdCrop_perHa!AM33*100)</f>
        <v>465.393073281091</v>
      </c>
      <c r="AO33">
        <f>IF(ValProdCrop_perHa!AN33=0,0,(ValProdCrop_perHa!AO33-ValProdCrop_perHa!AN33)/ValProdCrop_perHa!AN33*100)</f>
        <v>-11.9001066592667</v>
      </c>
      <c r="AP33">
        <f>IF(ValProdCrop_perHa!AO33=0,0,(ValProdCrop_perHa!AP33-ValProdCrop_perHa!AO33)/ValProdCrop_perHa!AO33*100)</f>
        <v>-19.8142102494468</v>
      </c>
      <c r="AQ33">
        <f>IF(ValProdCrop_perHa!AP33=0,0,(ValProdCrop_perHa!AQ33-ValProdCrop_perHa!AP33)/ValProdCrop_perHa!AP33*100)</f>
        <v>-4.86208435232121</v>
      </c>
      <c r="AR33">
        <f>IF(ValProdCrop_perHa!AQ33=0,0,(ValProdCrop_perHa!AR33-ValProdCrop_perHa!AQ33)/ValProdCrop_perHa!AQ33*100)</f>
        <v>54.6470268189521</v>
      </c>
      <c r="AS33">
        <f>IF(ValProdCrop_perHa!AR33=0,0,(ValProdCrop_perHa!AS33-ValProdCrop_perHa!AR33)/ValProdCrop_perHa!AR33*100)</f>
        <v>-13.5586625307359</v>
      </c>
      <c r="AT33">
        <f>IF(ValProdCrop_perHa!AS33=0,0,(ValProdCrop_perHa!AT33-ValProdCrop_perHa!AS33)/ValProdCrop_perHa!AS33*100)</f>
        <v>-24.5837527018899</v>
      </c>
      <c r="AU33">
        <f>IF(ValProdCrop_perHa!AT33=0,0,(ValProdCrop_perHa!AU33-ValProdCrop_perHa!AT33)/ValProdCrop_perHa!AT33*100)</f>
        <v>17.3011701316683</v>
      </c>
      <c r="AV33">
        <f>IF(ValProdCrop_perHa!AU33=0,0,(ValProdCrop_perHa!AV33-ValProdCrop_perHa!AU33)/ValProdCrop_perHa!AU33*100)</f>
        <v>-32.2953528550275</v>
      </c>
      <c r="AW33">
        <f>IF(ValProdCrop_perHa!AV33=0,0,(ValProdCrop_perHa!AW33-ValProdCrop_perHa!AV33)/ValProdCrop_perHa!AV33*100)</f>
        <v>8.769994255648</v>
      </c>
      <c r="AX33">
        <f>IF(ValProdCrop_perHa!AW33=0,0,(ValProdCrop_perHa!AX33-ValProdCrop_perHa!AW33)/ValProdCrop_perHa!AW33*100)</f>
        <v>-3.39657399409714</v>
      </c>
      <c r="AY33">
        <f>IF(ValProdCrop_perHa!AX33=0,0,(ValProdCrop_perHa!AY33-ValProdCrop_perHa!AX33)/ValProdCrop_perHa!AX33*100)</f>
        <v>46.2122376055611</v>
      </c>
      <c r="AZ33">
        <f>IF(ValProdCrop_perHa!AY33=0,0,(ValProdCrop_perHa!AZ33-ValProdCrop_perHa!AY33)/ValProdCrop_perHa!AY33*100)</f>
        <v>7.36004314543336</v>
      </c>
      <c r="BA33">
        <f>IF(ValProdCrop_perHa!AZ33=0,0,(ValProdCrop_perHa!BA33-ValProdCrop_perHa!AZ33)/ValProdCrop_perHa!AZ33*100)</f>
        <v>8.31199498496053</v>
      </c>
      <c r="BB33">
        <f>IF(ValProdCrop_perHa!BA33=0,0,(ValProdCrop_perHa!BB33-ValProdCrop_perHa!BA33)/ValProdCrop_perHa!BA33*100)</f>
        <v>-45.609658006868</v>
      </c>
      <c r="BC33">
        <f>IF(ValProdCrop_perHa!BB33=0,0,(ValProdCrop_perHa!BC33-ValProdCrop_perHa!BB33)/ValProdCrop_perHa!BB33*100)</f>
        <v>34.1429537542898</v>
      </c>
    </row>
    <row r="34" spans="1:55">
      <c r="A34">
        <f>ValProdCrop_perHa!A34</f>
        <v>3</v>
      </c>
      <c r="B34" t="str">
        <f>ValProdCrop_perHa!B34</f>
        <v>Zimbabwe</v>
      </c>
      <c r="C34">
        <f>ValProdCrop_perHa!C34</f>
        <v>181</v>
      </c>
      <c r="D34" t="str">
        <f>ValProdCrop_perHa!D34</f>
        <v>Zimbabwe</v>
      </c>
      <c r="F34" s="16" t="s">
        <v>233</v>
      </c>
      <c r="H34">
        <f>IF(ValProdCrop_perHa!G34=0,0,(ValProdCrop_perHa!H34-ValProdCrop_perHa!G34)/ValProdCrop_perHa!G34*100)</f>
        <v>6.47282798247688</v>
      </c>
      <c r="I34">
        <f>IF(ValProdCrop_perHa!H34=0,0,(ValProdCrop_perHa!I34-ValProdCrop_perHa!H34)/ValProdCrop_perHa!H34*100)</f>
        <v>-5.58772722453249</v>
      </c>
      <c r="J34">
        <f>IF(ValProdCrop_perHa!I34=0,0,(ValProdCrop_perHa!J34-ValProdCrop_perHa!I34)/ValProdCrop_perHa!I34*100)</f>
        <v>23.5342765023483</v>
      </c>
      <c r="K34">
        <f>IF(ValProdCrop_perHa!J34=0,0,(ValProdCrop_perHa!K34-ValProdCrop_perHa!J34)/ValProdCrop_perHa!J34*100)</f>
        <v>-6.16353680096108</v>
      </c>
      <c r="L34">
        <f>IF(ValProdCrop_perHa!K34=0,0,(ValProdCrop_perHa!L34-ValProdCrop_perHa!K34)/ValProdCrop_perHa!K34*100)</f>
        <v>7.89673052324201</v>
      </c>
      <c r="M34">
        <f>IF(ValProdCrop_perHa!L34=0,0,(ValProdCrop_perHa!M34-ValProdCrop_perHa!L34)/ValProdCrop_perHa!L34*100)</f>
        <v>-0.121377029347177</v>
      </c>
      <c r="N34">
        <f>IF(ValProdCrop_perHa!M34=0,0,(ValProdCrop_perHa!N34-ValProdCrop_perHa!M34)/ValProdCrop_perHa!M34*100)</f>
        <v>-14.6912690587369</v>
      </c>
      <c r="O34">
        <f>IF(ValProdCrop_perHa!N34=0,0,(ValProdCrop_perHa!O34-ValProdCrop_perHa!N34)/ValProdCrop_perHa!N34*100)</f>
        <v>22.6291772658173</v>
      </c>
      <c r="P34">
        <f>IF(ValProdCrop_perHa!O34=0,0,(ValProdCrop_perHa!P34-ValProdCrop_perHa!O34)/ValProdCrop_perHa!O34*100)</f>
        <v>-19.4036627006254</v>
      </c>
      <c r="Q34">
        <f>IF(ValProdCrop_perHa!P34=0,0,(ValProdCrop_perHa!Q34-ValProdCrop_perHa!P34)/ValProdCrop_perHa!P34*100)</f>
        <v>25.1874274362403</v>
      </c>
      <c r="R34">
        <f>IF(ValProdCrop_perHa!Q34=0,0,(ValProdCrop_perHa!R34-ValProdCrop_perHa!Q34)/ValProdCrop_perHa!Q34*100)</f>
        <v>9.59499801916487</v>
      </c>
      <c r="S34">
        <f>IF(ValProdCrop_perHa!R34=0,0,(ValProdCrop_perHa!S34-ValProdCrop_perHa!R34)/ValProdCrop_perHa!R34*100)</f>
        <v>-18.9017651130042</v>
      </c>
      <c r="T34">
        <f>IF(ValProdCrop_perHa!S34=0,0,(ValProdCrop_perHa!T34-ValProdCrop_perHa!S34)/ValProdCrop_perHa!S34*100)</f>
        <v>20.078284183606</v>
      </c>
      <c r="U34">
        <f>IF(ValProdCrop_perHa!T34=0,0,(ValProdCrop_perHa!U34-ValProdCrop_perHa!T34)/ValProdCrop_perHa!T34*100)</f>
        <v>-1.71338164919774</v>
      </c>
      <c r="V34">
        <f>IF(ValProdCrop_perHa!U34=0,0,(ValProdCrop_perHa!V34-ValProdCrop_perHa!U34)/ValProdCrop_perHa!U34*100)</f>
        <v>6.82922145368868</v>
      </c>
      <c r="W34">
        <f>IF(ValProdCrop_perHa!V34=0,0,(ValProdCrop_perHa!W34-ValProdCrop_perHa!V34)/ValProdCrop_perHa!V34*100)</f>
        <v>5.08463826923789</v>
      </c>
      <c r="X34">
        <f>IF(ValProdCrop_perHa!W34=0,0,(ValProdCrop_perHa!X34-ValProdCrop_perHa!W34)/ValProdCrop_perHa!W34*100)</f>
        <v>-4.96186126263577</v>
      </c>
      <c r="Y34">
        <f>IF(ValProdCrop_perHa!X34=0,0,(ValProdCrop_perHa!Y34-ValProdCrop_perHa!X34)/ValProdCrop_perHa!X34*100)</f>
        <v>4.61761485569663</v>
      </c>
      <c r="Z34">
        <f>IF(ValProdCrop_perHa!Y34=0,0,(ValProdCrop_perHa!Z34-ValProdCrop_perHa!Y34)/ValProdCrop_perHa!Y34*100)</f>
        <v>-7.26490748737277</v>
      </c>
      <c r="AA34">
        <f>IF(ValProdCrop_perHa!Z34=0,0,(ValProdCrop_perHa!AA34-ValProdCrop_perHa!Z34)/ValProdCrop_perHa!Z34*100)</f>
        <v>4.27288600182436</v>
      </c>
      <c r="AB34">
        <f>IF(ValProdCrop_perHa!AA34=0,0,(ValProdCrop_perHa!AB34-ValProdCrop_perHa!AA34)/ValProdCrop_perHa!AA34*100)</f>
        <v>-15.2588137210312</v>
      </c>
      <c r="AC34">
        <f>IF(ValProdCrop_perHa!AB34=0,0,(ValProdCrop_perHa!AC34-ValProdCrop_perHa!AB34)/ValProdCrop_perHa!AB34*100)</f>
        <v>-16.8194532845079</v>
      </c>
      <c r="AD34">
        <f>IF(ValProdCrop_perHa!AC34=0,0,(ValProdCrop_perHa!AD34-ValProdCrop_perHa!AC34)/ValProdCrop_perHa!AC34*100)</f>
        <v>25.0745530498846</v>
      </c>
      <c r="AE34">
        <f>IF(ValProdCrop_perHa!AD34=0,0,(ValProdCrop_perHa!AE34-ValProdCrop_perHa!AD34)/ValProdCrop_perHa!AD34*100)</f>
        <v>34.3373980315873</v>
      </c>
      <c r="AF34">
        <f>IF(ValProdCrop_perHa!AE34=0,0,(ValProdCrop_perHa!AF34-ValProdCrop_perHa!AE34)/ValProdCrop_perHa!AE34*100)</f>
        <v>-3.12571879812282</v>
      </c>
      <c r="AG34">
        <f>IF(ValProdCrop_perHa!AF34=0,0,(ValProdCrop_perHa!AG34-ValProdCrop_perHa!AF34)/ValProdCrop_perHa!AF34*100)</f>
        <v>-22.9006364841428</v>
      </c>
      <c r="AH34">
        <f>IF(ValProdCrop_perHa!AG34=0,0,(ValProdCrop_perHa!AH34-ValProdCrop_perHa!AG34)/ValProdCrop_perHa!AG34*100)</f>
        <v>23.1365817433395</v>
      </c>
      <c r="AI34">
        <f>IF(ValProdCrop_perHa!AH34=0,0,(ValProdCrop_perHa!AI34-ValProdCrop_perHa!AH34)/ValProdCrop_perHa!AH34*100)</f>
        <v>2.04748872944102</v>
      </c>
      <c r="AJ34">
        <f>IF(ValProdCrop_perHa!AI34=0,0,(ValProdCrop_perHa!AJ34-ValProdCrop_perHa!AI34)/ValProdCrop_perHa!AI34*100)</f>
        <v>-0.934172071703212</v>
      </c>
      <c r="AK34">
        <f>IF(ValProdCrop_perHa!AJ34=0,0,(ValProdCrop_perHa!AK34-ValProdCrop_perHa!AJ34)/ValProdCrop_perHa!AJ34*100)</f>
        <v>-0.182019030604259</v>
      </c>
      <c r="AL34">
        <f>IF(ValProdCrop_perHa!AK34=0,0,(ValProdCrop_perHa!AL34-ValProdCrop_perHa!AK34)/ValProdCrop_perHa!AK34*100)</f>
        <v>-27.7400099801461</v>
      </c>
      <c r="AM34">
        <f>IF(ValProdCrop_perHa!AL34=0,0,(ValProdCrop_perHa!AM34-ValProdCrop_perHa!AL34)/ValProdCrop_perHa!AL34*100)</f>
        <v>35.5452850611569</v>
      </c>
      <c r="AN34">
        <f>IF(ValProdCrop_perHa!AM34=0,0,(ValProdCrop_perHa!AN34-ValProdCrop_perHa!AM34)/ValProdCrop_perHa!AM34*100)</f>
        <v>-0.678127600756794</v>
      </c>
      <c r="AO34">
        <f>IF(ValProdCrop_perHa!AN34=0,0,(ValProdCrop_perHa!AO34-ValProdCrop_perHa!AN34)/ValProdCrop_perHa!AN34*100)</f>
        <v>-25.5010477941617</v>
      </c>
      <c r="AP34">
        <f>IF(ValProdCrop_perHa!AO34=0,0,(ValProdCrop_perHa!AP34-ValProdCrop_perHa!AO34)/ValProdCrop_perHa!AO34*100)</f>
        <v>39.0870320711145</v>
      </c>
      <c r="AQ34">
        <f>IF(ValProdCrop_perHa!AP34=0,0,(ValProdCrop_perHa!AQ34-ValProdCrop_perHa!AP34)/ValProdCrop_perHa!AP34*100)</f>
        <v>-0.0625640006549273</v>
      </c>
      <c r="AR34">
        <f>IF(ValProdCrop_perHa!AQ34=0,0,(ValProdCrop_perHa!AR34-ValProdCrop_perHa!AQ34)/ValProdCrop_perHa!AQ34*100)</f>
        <v>10.2155069184761</v>
      </c>
      <c r="AS34">
        <f>IF(ValProdCrop_perHa!AR34=0,0,(ValProdCrop_perHa!AS34-ValProdCrop_perHa!AR34)/ValProdCrop_perHa!AR34*100)</f>
        <v>-11.3154190985856</v>
      </c>
      <c r="AT34">
        <f>IF(ValProdCrop_perHa!AS34=0,0,(ValProdCrop_perHa!AT34-ValProdCrop_perHa!AS34)/ValProdCrop_perHa!AS34*100)</f>
        <v>15.7917420947313</v>
      </c>
      <c r="AU34">
        <f>IF(ValProdCrop_perHa!AT34=0,0,(ValProdCrop_perHa!AU34-ValProdCrop_perHa!AT34)/ValProdCrop_perHa!AT34*100)</f>
        <v>-4.56862812393322</v>
      </c>
      <c r="AV34">
        <f>IF(ValProdCrop_perHa!AU34=0,0,(ValProdCrop_perHa!AV34-ValProdCrop_perHa!AU34)/ValProdCrop_perHa!AU34*100)</f>
        <v>-25.0577034952864</v>
      </c>
      <c r="AW34">
        <f>IF(ValProdCrop_perHa!AV34=0,0,(ValProdCrop_perHa!AW34-ValProdCrop_perHa!AV34)/ValProdCrop_perHa!AV34*100)</f>
        <v>1.69580298021011</v>
      </c>
      <c r="AX34">
        <f>IF(ValProdCrop_perHa!AW34=0,0,(ValProdCrop_perHa!AX34-ValProdCrop_perHa!AW34)/ValProdCrop_perHa!AW34*100)</f>
        <v>0.567297515594428</v>
      </c>
      <c r="AY34">
        <f>IF(ValProdCrop_perHa!AX34=0,0,(ValProdCrop_perHa!AY34-ValProdCrop_perHa!AX34)/ValProdCrop_perHa!AX34*100)</f>
        <v>-26.5117018435633</v>
      </c>
      <c r="AZ34">
        <f>IF(ValProdCrop_perHa!AY34=0,0,(ValProdCrop_perHa!AZ34-ValProdCrop_perHa!AY34)/ValProdCrop_perHa!AY34*100)</f>
        <v>2.7945970339125</v>
      </c>
      <c r="BA34">
        <f>IF(ValProdCrop_perHa!AZ34=0,0,(ValProdCrop_perHa!BA34-ValProdCrop_perHa!AZ34)/ValProdCrop_perHa!AZ34*100)</f>
        <v>2.94918027405142</v>
      </c>
      <c r="BB34">
        <f>IF(ValProdCrop_perHa!BA34=0,0,(ValProdCrop_perHa!BB34-ValProdCrop_perHa!BA34)/ValProdCrop_perHa!BA34*100)</f>
        <v>-10.0609534743424</v>
      </c>
      <c r="BC34">
        <f>IF(ValProdCrop_perHa!BB34=0,0,(ValProdCrop_perHa!BC34-ValProdCrop_perHa!BB34)/ValProdCrop_perHa!BB34*100)</f>
        <v>8.87766780945372</v>
      </c>
    </row>
    <row r="35" spans="1:55">
      <c r="A35">
        <f>ValProdCrop_perHa!A35</f>
        <v>2</v>
      </c>
      <c r="B35" t="str">
        <f>ValProdCrop_perHa!B35</f>
        <v>Réunion</v>
      </c>
      <c r="C35">
        <f>ValProdCrop_perHa!C35</f>
        <v>182</v>
      </c>
      <c r="D35" t="str">
        <f>ValProdCrop_perHa!D35</f>
        <v>Réunion</v>
      </c>
      <c r="F35" s="16" t="s">
        <v>233</v>
      </c>
      <c r="H35">
        <f>IF(ValProdCrop_perHa!G35=0,0,(ValProdCrop_perHa!H35-ValProdCrop_perHa!G35)/ValProdCrop_perHa!G35*100)</f>
        <v>-24.9885824334733</v>
      </c>
      <c r="I35">
        <f>IF(ValProdCrop_perHa!H35=0,0,(ValProdCrop_perHa!I35-ValProdCrop_perHa!H35)/ValProdCrop_perHa!H35*100)</f>
        <v>10.2752584820294</v>
      </c>
      <c r="J35">
        <f>IF(ValProdCrop_perHa!I35=0,0,(ValProdCrop_perHa!J35-ValProdCrop_perHa!I35)/ValProdCrop_perHa!I35*100)</f>
        <v>-5.47143609893383</v>
      </c>
      <c r="K35">
        <f>IF(ValProdCrop_perHa!J35=0,0,(ValProdCrop_perHa!K35-ValProdCrop_perHa!J35)/ValProdCrop_perHa!J35*100)</f>
        <v>23.2526552086952</v>
      </c>
      <c r="L35">
        <f>IF(ValProdCrop_perHa!K35=0,0,(ValProdCrop_perHa!L35-ValProdCrop_perHa!K35)/ValProdCrop_perHa!K35*100)</f>
        <v>-9.09480842674902</v>
      </c>
      <c r="M35">
        <f>IF(ValProdCrop_perHa!L35=0,0,(ValProdCrop_perHa!M35-ValProdCrop_perHa!L35)/ValProdCrop_perHa!L35*100)</f>
        <v>12.0206894606809</v>
      </c>
      <c r="N35">
        <f>IF(ValProdCrop_perHa!M35=0,0,(ValProdCrop_perHa!N35-ValProdCrop_perHa!M35)/ValProdCrop_perHa!M35*100)</f>
        <v>3.80633869267618</v>
      </c>
      <c r="O35">
        <f>IF(ValProdCrop_perHa!N35=0,0,(ValProdCrop_perHa!O35-ValProdCrop_perHa!N35)/ValProdCrop_perHa!N35*100)</f>
        <v>0.444883159215361</v>
      </c>
      <c r="P35">
        <f>IF(ValProdCrop_perHa!O35=0,0,(ValProdCrop_perHa!P35-ValProdCrop_perHa!O35)/ValProdCrop_perHa!O35*100)</f>
        <v>-18.7616098156789</v>
      </c>
      <c r="Q35">
        <f>IF(ValProdCrop_perHa!P35=0,0,(ValProdCrop_perHa!Q35-ValProdCrop_perHa!P35)/ValProdCrop_perHa!P35*100)</f>
        <v>-19.4979335812077</v>
      </c>
      <c r="R35">
        <f>IF(ValProdCrop_perHa!Q35=0,0,(ValProdCrop_perHa!R35-ValProdCrop_perHa!Q35)/ValProdCrop_perHa!Q35*100)</f>
        <v>29.1632210761779</v>
      </c>
      <c r="S35">
        <f>IF(ValProdCrop_perHa!R35=0,0,(ValProdCrop_perHa!S35-ValProdCrop_perHa!R35)/ValProdCrop_perHa!R35*100)</f>
        <v>21.7605953791889</v>
      </c>
      <c r="T35">
        <f>IF(ValProdCrop_perHa!S35=0,0,(ValProdCrop_perHa!T35-ValProdCrop_perHa!S35)/ValProdCrop_perHa!S35*100)</f>
        <v>-1.60721471786354</v>
      </c>
      <c r="U35">
        <f>IF(ValProdCrop_perHa!T35=0,0,(ValProdCrop_perHa!U35-ValProdCrop_perHa!T35)/ValProdCrop_perHa!T35*100)</f>
        <v>-1.20141011092518</v>
      </c>
      <c r="V35">
        <f>IF(ValProdCrop_perHa!U35=0,0,(ValProdCrop_perHa!V35-ValProdCrop_perHa!U35)/ValProdCrop_perHa!U35*100)</f>
        <v>5.44435640748918</v>
      </c>
      <c r="W35">
        <f>IF(ValProdCrop_perHa!V35=0,0,(ValProdCrop_perHa!W35-ValProdCrop_perHa!V35)/ValProdCrop_perHa!V35*100)</f>
        <v>10.5480013961505</v>
      </c>
      <c r="X35">
        <f>IF(ValProdCrop_perHa!W35=0,0,(ValProdCrop_perHa!X35-ValProdCrop_perHa!W35)/ValProdCrop_perHa!W35*100)</f>
        <v>-4.81659161637326</v>
      </c>
      <c r="Y35">
        <f>IF(ValProdCrop_perHa!X35=0,0,(ValProdCrop_perHa!Y35-ValProdCrop_perHa!X35)/ValProdCrop_perHa!X35*100)</f>
        <v>-6.49458819135847</v>
      </c>
      <c r="Z35">
        <f>IF(ValProdCrop_perHa!Y35=0,0,(ValProdCrop_perHa!Z35-ValProdCrop_perHa!Y35)/ValProdCrop_perHa!Y35*100)</f>
        <v>-8.93750404892007</v>
      </c>
      <c r="AA35">
        <f>IF(ValProdCrop_perHa!Z35=0,0,(ValProdCrop_perHa!AA35-ValProdCrop_perHa!Z35)/ValProdCrop_perHa!Z35*100)</f>
        <v>2.55645313794086</v>
      </c>
      <c r="AB35">
        <f>IF(ValProdCrop_perHa!AA35=0,0,(ValProdCrop_perHa!AB35-ValProdCrop_perHa!AA35)/ValProdCrop_perHa!AA35*100)</f>
        <v>7.17696462210671</v>
      </c>
      <c r="AC35">
        <f>IF(ValProdCrop_perHa!AB35=0,0,(ValProdCrop_perHa!AC35-ValProdCrop_perHa!AB35)/ValProdCrop_perHa!AB35*100)</f>
        <v>-14.7670578125332</v>
      </c>
      <c r="AD35">
        <f>IF(ValProdCrop_perHa!AC35=0,0,(ValProdCrop_perHa!AD35-ValProdCrop_perHa!AC35)/ValProdCrop_perHa!AC35*100)</f>
        <v>7.69892068403629</v>
      </c>
      <c r="AE35">
        <f>IF(ValProdCrop_perHa!AD35=0,0,(ValProdCrop_perHa!AE35-ValProdCrop_perHa!AD35)/ValProdCrop_perHa!AD35*100)</f>
        <v>-11.6475240270655</v>
      </c>
      <c r="AF35">
        <f>IF(ValProdCrop_perHa!AE35=0,0,(ValProdCrop_perHa!AF35-ValProdCrop_perHa!AE35)/ValProdCrop_perHa!AE35*100)</f>
        <v>2.79449891048721</v>
      </c>
      <c r="AG35">
        <f>IF(ValProdCrop_perHa!AF35=0,0,(ValProdCrop_perHa!AG35-ValProdCrop_perHa!AF35)/ValProdCrop_perHa!AF35*100)</f>
        <v>6.82599507985997</v>
      </c>
      <c r="AH35">
        <f>IF(ValProdCrop_perHa!AG35=0,0,(ValProdCrop_perHa!AH35-ValProdCrop_perHa!AG35)/ValProdCrop_perHa!AG35*100)</f>
        <v>1.33634016419853</v>
      </c>
      <c r="AI35">
        <f>IF(ValProdCrop_perHa!AH35=0,0,(ValProdCrop_perHa!AI35-ValProdCrop_perHa!AH35)/ValProdCrop_perHa!AH35*100)</f>
        <v>-11.7324645982588</v>
      </c>
      <c r="AJ35">
        <f>IF(ValProdCrop_perHa!AI35=0,0,(ValProdCrop_perHa!AJ35-ValProdCrop_perHa!AI35)/ValProdCrop_perHa!AI35*100)</f>
        <v>2.4466660143651</v>
      </c>
      <c r="AK35">
        <f>IF(ValProdCrop_perHa!AJ35=0,0,(ValProdCrop_perHa!AK35-ValProdCrop_perHa!AJ35)/ValProdCrop_perHa!AJ35*100)</f>
        <v>15.8237020636807</v>
      </c>
      <c r="AL35">
        <f>IF(ValProdCrop_perHa!AK35=0,0,(ValProdCrop_perHa!AL35-ValProdCrop_perHa!AK35)/ValProdCrop_perHa!AK35*100)</f>
        <v>0.94120714293404</v>
      </c>
      <c r="AM35">
        <f>IF(ValProdCrop_perHa!AL35=0,0,(ValProdCrop_perHa!AM35-ValProdCrop_perHa!AL35)/ValProdCrop_perHa!AL35*100)</f>
        <v>2.67422375935331</v>
      </c>
      <c r="AN35">
        <f>IF(ValProdCrop_perHa!AM35=0,0,(ValProdCrop_perHa!AN35-ValProdCrop_perHa!AM35)/ValProdCrop_perHa!AM35*100)</f>
        <v>-2.3468978330693</v>
      </c>
      <c r="AO35">
        <f>IF(ValProdCrop_perHa!AN35=0,0,(ValProdCrop_perHa!AO35-ValProdCrop_perHa!AN35)/ValProdCrop_perHa!AN35*100)</f>
        <v>5.60674058896108</v>
      </c>
      <c r="AP35">
        <f>IF(ValProdCrop_perHa!AO35=0,0,(ValProdCrop_perHa!AP35-ValProdCrop_perHa!AO35)/ValProdCrop_perHa!AO35*100)</f>
        <v>-1.24543207051456</v>
      </c>
      <c r="AQ35">
        <f>IF(ValProdCrop_perHa!AP35=0,0,(ValProdCrop_perHa!AQ35-ValProdCrop_perHa!AP35)/ValProdCrop_perHa!AP35*100)</f>
        <v>5.7910295980698</v>
      </c>
      <c r="AR35">
        <f>IF(ValProdCrop_perHa!AQ35=0,0,(ValProdCrop_perHa!AR35-ValProdCrop_perHa!AQ35)/ValProdCrop_perHa!AQ35*100)</f>
        <v>-7.08988279226338</v>
      </c>
      <c r="AS35">
        <f>IF(ValProdCrop_perHa!AR35=0,0,(ValProdCrop_perHa!AS35-ValProdCrop_perHa!AR35)/ValProdCrop_perHa!AR35*100)</f>
        <v>7.77315298202217</v>
      </c>
      <c r="AT35">
        <f>IF(ValProdCrop_perHa!AS35=0,0,(ValProdCrop_perHa!AT35-ValProdCrop_perHa!AS35)/ValProdCrop_perHa!AS35*100)</f>
        <v>3.93543102375742</v>
      </c>
      <c r="AU35">
        <f>IF(ValProdCrop_perHa!AT35=0,0,(ValProdCrop_perHa!AU35-ValProdCrop_perHa!AT35)/ValProdCrop_perHa!AT35*100)</f>
        <v>-2.79329569259609</v>
      </c>
      <c r="AV35">
        <f>IF(ValProdCrop_perHa!AU35=0,0,(ValProdCrop_perHa!AV35-ValProdCrop_perHa!AU35)/ValProdCrop_perHa!AU35*100)</f>
        <v>-7.63899890764552</v>
      </c>
      <c r="AW35">
        <f>IF(ValProdCrop_perHa!AV35=0,0,(ValProdCrop_perHa!AW35-ValProdCrop_perHa!AV35)/ValProdCrop_perHa!AV35*100)</f>
        <v>2.5167134153612</v>
      </c>
      <c r="AX35">
        <f>IF(ValProdCrop_perHa!AW35=0,0,(ValProdCrop_perHa!AX35-ValProdCrop_perHa!AW35)/ValProdCrop_perHa!AW35*100)</f>
        <v>5.46556890810079</v>
      </c>
      <c r="AY35">
        <f>IF(ValProdCrop_perHa!AX35=0,0,(ValProdCrop_perHa!AY35-ValProdCrop_perHa!AX35)/ValProdCrop_perHa!AX35*100)</f>
        <v>-7.71322360349534</v>
      </c>
      <c r="AZ35">
        <f>IF(ValProdCrop_perHa!AY35=0,0,(ValProdCrop_perHa!AZ35-ValProdCrop_perHa!AY35)/ValProdCrop_perHa!AY35*100)</f>
        <v>1.97187446899802</v>
      </c>
      <c r="BA35">
        <f>IF(ValProdCrop_perHa!AZ35=0,0,(ValProdCrop_perHa!BA35-ValProdCrop_perHa!AZ35)/ValProdCrop_perHa!AZ35*100)</f>
        <v>-7.6001535006917</v>
      </c>
      <c r="BB35">
        <f>IF(ValProdCrop_perHa!BA35=0,0,(ValProdCrop_perHa!BB35-ValProdCrop_perHa!BA35)/ValProdCrop_perHa!BA35*100)</f>
        <v>12.1863157004535</v>
      </c>
      <c r="BC35">
        <f>IF(ValProdCrop_perHa!BB35=0,0,(ValProdCrop_perHa!BC35-ValProdCrop_perHa!BB35)/ValProdCrop_perHa!BB35*100)</f>
        <v>-1.35501263062364</v>
      </c>
    </row>
    <row r="36" spans="1:55">
      <c r="A36">
        <f>ValProdCrop_perHa!A36</f>
        <v>2</v>
      </c>
      <c r="B36" t="str">
        <f>ValProdCrop_perHa!B36</f>
        <v>Rwanda</v>
      </c>
      <c r="C36">
        <f>ValProdCrop_perHa!C36</f>
        <v>184</v>
      </c>
      <c r="D36" t="str">
        <f>ValProdCrop_perHa!D36</f>
        <v>Rwanda</v>
      </c>
      <c r="F36" s="16" t="s">
        <v>233</v>
      </c>
      <c r="H36">
        <f>IF(ValProdCrop_perHa!G36=0,0,(ValProdCrop_perHa!H36-ValProdCrop_perHa!G36)/ValProdCrop_perHa!G36*100)</f>
        <v>17.1772546786586</v>
      </c>
      <c r="I36">
        <f>IF(ValProdCrop_perHa!H36=0,0,(ValProdCrop_perHa!I36-ValProdCrop_perHa!H36)/ValProdCrop_perHa!H36*100)</f>
        <v>-15.3920834061501</v>
      </c>
      <c r="J36">
        <f>IF(ValProdCrop_perHa!I36=0,0,(ValProdCrop_perHa!J36-ValProdCrop_perHa!I36)/ValProdCrop_perHa!I36*100)</f>
        <v>8.76718840025403</v>
      </c>
      <c r="K36">
        <f>IF(ValProdCrop_perHa!J36=0,0,(ValProdCrop_perHa!K36-ValProdCrop_perHa!J36)/ValProdCrop_perHa!J36*100)</f>
        <v>7.93800617470301</v>
      </c>
      <c r="L36">
        <f>IF(ValProdCrop_perHa!K36=0,0,(ValProdCrop_perHa!L36-ValProdCrop_perHa!K36)/ValProdCrop_perHa!K36*100)</f>
        <v>-9.0139368950268</v>
      </c>
      <c r="M36">
        <f>IF(ValProdCrop_perHa!L36=0,0,(ValProdCrop_perHa!M36-ValProdCrop_perHa!L36)/ValProdCrop_perHa!L36*100)</f>
        <v>14.2228624197049</v>
      </c>
      <c r="N36">
        <f>IF(ValProdCrop_perHa!M36=0,0,(ValProdCrop_perHa!N36-ValProdCrop_perHa!M36)/ValProdCrop_perHa!M36*100)</f>
        <v>-1.22783128387173</v>
      </c>
      <c r="O36">
        <f>IF(ValProdCrop_perHa!N36=0,0,(ValProdCrop_perHa!O36-ValProdCrop_perHa!N36)/ValProdCrop_perHa!N36*100)</f>
        <v>4.28541078323504</v>
      </c>
      <c r="P36">
        <f>IF(ValProdCrop_perHa!O36=0,0,(ValProdCrop_perHa!P36-ValProdCrop_perHa!O36)/ValProdCrop_perHa!O36*100)</f>
        <v>-3.46090537695941</v>
      </c>
      <c r="Q36">
        <f>IF(ValProdCrop_perHa!P36=0,0,(ValProdCrop_perHa!Q36-ValProdCrop_perHa!P36)/ValProdCrop_perHa!P36*100)</f>
        <v>2.48846228439804</v>
      </c>
      <c r="R36">
        <f>IF(ValProdCrop_perHa!Q36=0,0,(ValProdCrop_perHa!R36-ValProdCrop_perHa!Q36)/ValProdCrop_perHa!Q36*100)</f>
        <v>-1.64210363344356</v>
      </c>
      <c r="S36">
        <f>IF(ValProdCrop_perHa!R36=0,0,(ValProdCrop_perHa!S36-ValProdCrop_perHa!R36)/ValProdCrop_perHa!R36*100)</f>
        <v>1.91454306018262</v>
      </c>
      <c r="T36">
        <f>IF(ValProdCrop_perHa!S36=0,0,(ValProdCrop_perHa!T36-ValProdCrop_perHa!S36)/ValProdCrop_perHa!S36*100)</f>
        <v>-13.2011006134722</v>
      </c>
      <c r="U36">
        <f>IF(ValProdCrop_perHa!T36=0,0,(ValProdCrop_perHa!U36-ValProdCrop_perHa!T36)/ValProdCrop_perHa!T36*100)</f>
        <v>8.3486276952128</v>
      </c>
      <c r="V36">
        <f>IF(ValProdCrop_perHa!U36=0,0,(ValProdCrop_perHa!V36-ValProdCrop_perHa!U36)/ValProdCrop_perHa!U36*100)</f>
        <v>0.785180850404474</v>
      </c>
      <c r="W36">
        <f>IF(ValProdCrop_perHa!V36=0,0,(ValProdCrop_perHa!W36-ValProdCrop_perHa!V36)/ValProdCrop_perHa!V36*100)</f>
        <v>-0.0903338163477093</v>
      </c>
      <c r="X36">
        <f>IF(ValProdCrop_perHa!W36=0,0,(ValProdCrop_perHa!X36-ValProdCrop_perHa!W36)/ValProdCrop_perHa!W36*100)</f>
        <v>0.139244497987498</v>
      </c>
      <c r="Y36">
        <f>IF(ValProdCrop_perHa!X36=0,0,(ValProdCrop_perHa!Y36-ValProdCrop_perHa!X36)/ValProdCrop_perHa!X36*100)</f>
        <v>5.666527020997</v>
      </c>
      <c r="Z36">
        <f>IF(ValProdCrop_perHa!Y36=0,0,(ValProdCrop_perHa!Z36-ValProdCrop_perHa!Y36)/ValProdCrop_perHa!Y36*100)</f>
        <v>-4.5482750695446</v>
      </c>
      <c r="AA36">
        <f>IF(ValProdCrop_perHa!Z36=0,0,(ValProdCrop_perHa!AA36-ValProdCrop_perHa!Z36)/ValProdCrop_perHa!Z36*100)</f>
        <v>1.97568386841902</v>
      </c>
      <c r="AB36">
        <f>IF(ValProdCrop_perHa!AA36=0,0,(ValProdCrop_perHa!AB36-ValProdCrop_perHa!AA36)/ValProdCrop_perHa!AA36*100)</f>
        <v>4.0085074726452</v>
      </c>
      <c r="AC36">
        <f>IF(ValProdCrop_perHa!AB36=0,0,(ValProdCrop_perHa!AC36-ValProdCrop_perHa!AB36)/ValProdCrop_perHa!AB36*100)</f>
        <v>-1.79387119683984</v>
      </c>
      <c r="AD36">
        <f>IF(ValProdCrop_perHa!AC36=0,0,(ValProdCrop_perHa!AD36-ValProdCrop_perHa!AC36)/ValProdCrop_perHa!AC36*100)</f>
        <v>-10.5233680755598</v>
      </c>
      <c r="AE36">
        <f>IF(ValProdCrop_perHa!AD36=0,0,(ValProdCrop_perHa!AE36-ValProdCrop_perHa!AD36)/ValProdCrop_perHa!AD36*100)</f>
        <v>13.371658859474</v>
      </c>
      <c r="AF36">
        <f>IF(ValProdCrop_perHa!AE36=0,0,(ValProdCrop_perHa!AF36-ValProdCrop_perHa!AE36)/ValProdCrop_perHa!AE36*100)</f>
        <v>-1.46851971524799</v>
      </c>
      <c r="AG36">
        <f>IF(ValProdCrop_perHa!AF36=0,0,(ValProdCrop_perHa!AG36-ValProdCrop_perHa!AF36)/ValProdCrop_perHa!AF36*100)</f>
        <v>3.72446501680634</v>
      </c>
      <c r="AH36">
        <f>IF(ValProdCrop_perHa!AG36=0,0,(ValProdCrop_perHa!AH36-ValProdCrop_perHa!AG36)/ValProdCrop_perHa!AG36*100)</f>
        <v>-13.0862906293107</v>
      </c>
      <c r="AI36">
        <f>IF(ValProdCrop_perHa!AH36=0,0,(ValProdCrop_perHa!AI36-ValProdCrop_perHa!AH36)/ValProdCrop_perHa!AH36*100)</f>
        <v>5.22719526238701</v>
      </c>
      <c r="AJ36">
        <f>IF(ValProdCrop_perHa!AI36=0,0,(ValProdCrop_perHa!AJ36-ValProdCrop_perHa!AI36)/ValProdCrop_perHa!AI36*100)</f>
        <v>-14.5056985653434</v>
      </c>
      <c r="AK36">
        <f>IF(ValProdCrop_perHa!AJ36=0,0,(ValProdCrop_perHa!AK36-ValProdCrop_perHa!AJ36)/ValProdCrop_perHa!AJ36*100)</f>
        <v>6.45087289704905</v>
      </c>
      <c r="AL36">
        <f>IF(ValProdCrop_perHa!AK36=0,0,(ValProdCrop_perHa!AL36-ValProdCrop_perHa!AK36)/ValProdCrop_perHa!AK36*100)</f>
        <v>2.72146709375107</v>
      </c>
      <c r="AM36">
        <f>IF(ValProdCrop_perHa!AL36=0,0,(ValProdCrop_perHa!AM36-ValProdCrop_perHa!AL36)/ValProdCrop_perHa!AL36*100)</f>
        <v>-3.96357982245279</v>
      </c>
      <c r="AN36">
        <f>IF(ValProdCrop_perHa!AM36=0,0,(ValProdCrop_perHa!AN36-ValProdCrop_perHa!AM36)/ValProdCrop_perHa!AM36*100)</f>
        <v>-9.16739494124343</v>
      </c>
      <c r="AO36">
        <f>IF(ValProdCrop_perHa!AN36=0,0,(ValProdCrop_perHa!AO36-ValProdCrop_perHa!AN36)/ValProdCrop_perHa!AN36*100)</f>
        <v>20.5154460852835</v>
      </c>
      <c r="AP36">
        <f>IF(ValProdCrop_perHa!AO36=0,0,(ValProdCrop_perHa!AP36-ValProdCrop_perHa!AO36)/ValProdCrop_perHa!AO36*100)</f>
        <v>-5.00948480633984</v>
      </c>
      <c r="AQ36">
        <f>IF(ValProdCrop_perHa!AP36=0,0,(ValProdCrop_perHa!AQ36-ValProdCrop_perHa!AP36)/ValProdCrop_perHa!AP36*100)</f>
        <v>-10.6180251369567</v>
      </c>
      <c r="AR36">
        <f>IF(ValProdCrop_perHa!AQ36=0,0,(ValProdCrop_perHa!AR36-ValProdCrop_perHa!AQ36)/ValProdCrop_perHa!AQ36*100)</f>
        <v>8.22518667278912</v>
      </c>
      <c r="AS36">
        <f>IF(ValProdCrop_perHa!AR36=0,0,(ValProdCrop_perHa!AS36-ValProdCrop_perHa!AR36)/ValProdCrop_perHa!AR36*100)</f>
        <v>0.253993791325893</v>
      </c>
      <c r="AT36">
        <f>IF(ValProdCrop_perHa!AS36=0,0,(ValProdCrop_perHa!AT36-ValProdCrop_perHa!AS36)/ValProdCrop_perHa!AS36*100)</f>
        <v>-0.774045619586653</v>
      </c>
      <c r="AU36">
        <f>IF(ValProdCrop_perHa!AT36=0,0,(ValProdCrop_perHa!AU36-ValProdCrop_perHa!AT36)/ValProdCrop_perHa!AT36*100)</f>
        <v>-8.70975616019787</v>
      </c>
      <c r="AV36">
        <f>IF(ValProdCrop_perHa!AU36=0,0,(ValProdCrop_perHa!AV36-ValProdCrop_perHa!AU36)/ValProdCrop_perHa!AU36*100)</f>
        <v>23.9349914138845</v>
      </c>
      <c r="AW36">
        <f>IF(ValProdCrop_perHa!AV36=0,0,(ValProdCrop_perHa!AW36-ValProdCrop_perHa!AV36)/ValProdCrop_perHa!AV36*100)</f>
        <v>-6.33955487927753</v>
      </c>
      <c r="AX36">
        <f>IF(ValProdCrop_perHa!AW36=0,0,(ValProdCrop_perHa!AX36-ValProdCrop_perHa!AW36)/ValProdCrop_perHa!AW36*100)</f>
        <v>-1.85507068399883</v>
      </c>
      <c r="AY36">
        <f>IF(ValProdCrop_perHa!AX36=0,0,(ValProdCrop_perHa!AY36-ValProdCrop_perHa!AX36)/ValProdCrop_perHa!AX36*100)</f>
        <v>7.85843360106321</v>
      </c>
      <c r="AZ36">
        <f>IF(ValProdCrop_perHa!AY36=0,0,(ValProdCrop_perHa!AZ36-ValProdCrop_perHa!AY36)/ValProdCrop_perHa!AY36*100)</f>
        <v>4.01171204066625</v>
      </c>
      <c r="BA36">
        <f>IF(ValProdCrop_perHa!AZ36=0,0,(ValProdCrop_perHa!BA36-ValProdCrop_perHa!AZ36)/ValProdCrop_perHa!AZ36*100)</f>
        <v>-3.47860159173985</v>
      </c>
      <c r="BB36">
        <f>IF(ValProdCrop_perHa!BA36=0,0,(ValProdCrop_perHa!BB36-ValProdCrop_perHa!BA36)/ValProdCrop_perHa!BA36*100)</f>
        <v>1.2058475490775</v>
      </c>
      <c r="BC36">
        <f>IF(ValProdCrop_perHa!BB36=0,0,(ValProdCrop_perHa!BC36-ValProdCrop_perHa!BB36)/ValProdCrop_perHa!BB36*100)</f>
        <v>17.2636385025426</v>
      </c>
    </row>
    <row r="37" spans="1:55">
      <c r="A37">
        <f>ValProdCrop_perHa!A37</f>
        <v>1</v>
      </c>
      <c r="B37" t="str">
        <f>ValProdCrop_perHa!B37</f>
        <v>Sao Tome and Principe</v>
      </c>
      <c r="C37">
        <f>ValProdCrop_perHa!C37</f>
        <v>193</v>
      </c>
      <c r="D37" t="str">
        <f>ValProdCrop_perHa!D37</f>
        <v>Sao Tome and Principe</v>
      </c>
      <c r="F37" s="16" t="s">
        <v>233</v>
      </c>
      <c r="H37">
        <f>IF(ValProdCrop_perHa!G37=0,0,(ValProdCrop_perHa!H37-ValProdCrop_perHa!G37)/ValProdCrop_perHa!G37*100)</f>
        <v>0.933637120746135</v>
      </c>
      <c r="I37">
        <f>IF(ValProdCrop_perHa!H37=0,0,(ValProdCrop_perHa!I37-ValProdCrop_perHa!H37)/ValProdCrop_perHa!H37*100)</f>
        <v>-11.5042428115404</v>
      </c>
      <c r="J37">
        <f>IF(ValProdCrop_perHa!I37=0,0,(ValProdCrop_perHa!J37-ValProdCrop_perHa!I37)/ValProdCrop_perHa!I37*100)</f>
        <v>17.8339923956353</v>
      </c>
      <c r="K37">
        <f>IF(ValProdCrop_perHa!J37=0,0,(ValProdCrop_perHa!K37-ValProdCrop_perHa!J37)/ValProdCrop_perHa!J37*100)</f>
        <v>-8.642256208568</v>
      </c>
      <c r="L37">
        <f>IF(ValProdCrop_perHa!K37=0,0,(ValProdCrop_perHa!L37-ValProdCrop_perHa!K37)/ValProdCrop_perHa!K37*100)</f>
        <v>7.52134937936216</v>
      </c>
      <c r="M37">
        <f>IF(ValProdCrop_perHa!L37=0,0,(ValProdCrop_perHa!M37-ValProdCrop_perHa!L37)/ValProdCrop_perHa!L37*100)</f>
        <v>0.736120733968863</v>
      </c>
      <c r="N37">
        <f>IF(ValProdCrop_perHa!M37=0,0,(ValProdCrop_perHa!N37-ValProdCrop_perHa!M37)/ValProdCrop_perHa!M37*100)</f>
        <v>-2.28063719174406</v>
      </c>
      <c r="O37">
        <f>IF(ValProdCrop_perHa!N37=0,0,(ValProdCrop_perHa!O37-ValProdCrop_perHa!N37)/ValProdCrop_perHa!N37*100)</f>
        <v>-8.71239117671261</v>
      </c>
      <c r="P37">
        <f>IF(ValProdCrop_perHa!O37=0,0,(ValProdCrop_perHa!P37-ValProdCrop_perHa!O37)/ValProdCrop_perHa!O37*100)</f>
        <v>4.3817015402675</v>
      </c>
      <c r="Q37">
        <f>IF(ValProdCrop_perHa!P37=0,0,(ValProdCrop_perHa!Q37-ValProdCrop_perHa!P37)/ValProdCrop_perHa!P37*100)</f>
        <v>7.71418409377717</v>
      </c>
      <c r="R37">
        <f>IF(ValProdCrop_perHa!Q37=0,0,(ValProdCrop_perHa!R37-ValProdCrop_perHa!Q37)/ValProdCrop_perHa!Q37*100)</f>
        <v>-4.08158860728265</v>
      </c>
      <c r="S37">
        <f>IF(ValProdCrop_perHa!R37=0,0,(ValProdCrop_perHa!S37-ValProdCrop_perHa!R37)/ValProdCrop_perHa!R37*100)</f>
        <v>3.7903989460034</v>
      </c>
      <c r="T37">
        <f>IF(ValProdCrop_perHa!S37=0,0,(ValProdCrop_perHa!T37-ValProdCrop_perHa!S37)/ValProdCrop_perHa!S37*100)</f>
        <v>-4.37042478050145</v>
      </c>
      <c r="U37">
        <f>IF(ValProdCrop_perHa!T37=0,0,(ValProdCrop_perHa!U37-ValProdCrop_perHa!T37)/ValProdCrop_perHa!T37*100)</f>
        <v>-11.8380197078239</v>
      </c>
      <c r="V37">
        <f>IF(ValProdCrop_perHa!U37=0,0,(ValProdCrop_perHa!V37-ValProdCrop_perHa!U37)/ValProdCrop_perHa!U37*100)</f>
        <v>-3.97232421717285</v>
      </c>
      <c r="W37">
        <f>IF(ValProdCrop_perHa!V37=0,0,(ValProdCrop_perHa!W37-ValProdCrop_perHa!V37)/ValProdCrop_perHa!V37*100)</f>
        <v>-9.34241595270342</v>
      </c>
      <c r="X37">
        <f>IF(ValProdCrop_perHa!W37=0,0,(ValProdCrop_perHa!X37-ValProdCrop_perHa!W37)/ValProdCrop_perHa!W37*100)</f>
        <v>10.5442140191865</v>
      </c>
      <c r="Y37">
        <f>IF(ValProdCrop_perHa!X37=0,0,(ValProdCrop_perHa!Y37-ValProdCrop_perHa!X37)/ValProdCrop_perHa!X37*100)</f>
        <v>3.54144149254214</v>
      </c>
      <c r="Z37">
        <f>IF(ValProdCrop_perHa!Y37=0,0,(ValProdCrop_perHa!Z37-ValProdCrop_perHa!Y37)/ValProdCrop_perHa!Y37*100)</f>
        <v>-13.6967938212244</v>
      </c>
      <c r="AA37">
        <f>IF(ValProdCrop_perHa!Z37=0,0,(ValProdCrop_perHa!AA37-ValProdCrop_perHa!Z37)/ValProdCrop_perHa!Z37*100)</f>
        <v>7.97545896566966</v>
      </c>
      <c r="AB37">
        <f>IF(ValProdCrop_perHa!AA37=0,0,(ValProdCrop_perHa!AB37-ValProdCrop_perHa!AA37)/ValProdCrop_perHa!AA37*100)</f>
        <v>-4.27246068759382</v>
      </c>
      <c r="AC37">
        <f>IF(ValProdCrop_perHa!AB37=0,0,(ValProdCrop_perHa!AC37-ValProdCrop_perHa!AB37)/ValProdCrop_perHa!AB37*100)</f>
        <v>-0.708312954548557</v>
      </c>
      <c r="AD37">
        <f>IF(ValProdCrop_perHa!AC37=0,0,(ValProdCrop_perHa!AD37-ValProdCrop_perHa!AC37)/ValProdCrop_perHa!AC37*100)</f>
        <v>0.0914358634148412</v>
      </c>
      <c r="AE37">
        <f>IF(ValProdCrop_perHa!AD37=0,0,(ValProdCrop_perHa!AE37-ValProdCrop_perHa!AD37)/ValProdCrop_perHa!AD37*100)</f>
        <v>3.23732640187263</v>
      </c>
      <c r="AF37">
        <f>IF(ValProdCrop_perHa!AE37=0,0,(ValProdCrop_perHa!AF37-ValProdCrop_perHa!AE37)/ValProdCrop_perHa!AE37*100)</f>
        <v>4.47019666576514</v>
      </c>
      <c r="AG37">
        <f>IF(ValProdCrop_perHa!AF37=0,0,(ValProdCrop_perHa!AG37-ValProdCrop_perHa!AF37)/ValProdCrop_perHa!AF37*100)</f>
        <v>-2.66528175065749</v>
      </c>
      <c r="AH37">
        <f>IF(ValProdCrop_perHa!AG37=0,0,(ValProdCrop_perHa!AH37-ValProdCrop_perHa!AG37)/ValProdCrop_perHa!AG37*100)</f>
        <v>2.14195758396333</v>
      </c>
      <c r="AI37">
        <f>IF(ValProdCrop_perHa!AH37=0,0,(ValProdCrop_perHa!AI37-ValProdCrop_perHa!AH37)/ValProdCrop_perHa!AH37*100)</f>
        <v>-5.06527817955573</v>
      </c>
      <c r="AJ37">
        <f>IF(ValProdCrop_perHa!AI37=0,0,(ValProdCrop_perHa!AJ37-ValProdCrop_perHa!AI37)/ValProdCrop_perHa!AI37*100)</f>
        <v>-7.74173671160695</v>
      </c>
      <c r="AK37">
        <f>IF(ValProdCrop_perHa!AJ37=0,0,(ValProdCrop_perHa!AK37-ValProdCrop_perHa!AJ37)/ValProdCrop_perHa!AJ37*100)</f>
        <v>-0.65392554812523</v>
      </c>
      <c r="AL37">
        <f>IF(ValProdCrop_perHa!AK37=0,0,(ValProdCrop_perHa!AL37-ValProdCrop_perHa!AK37)/ValProdCrop_perHa!AK37*100)</f>
        <v>30.0084301360787</v>
      </c>
      <c r="AM37">
        <f>IF(ValProdCrop_perHa!AL37=0,0,(ValProdCrop_perHa!AM37-ValProdCrop_perHa!AL37)/ValProdCrop_perHa!AL37*100)</f>
        <v>3.58695364938429</v>
      </c>
      <c r="AN37">
        <f>IF(ValProdCrop_perHa!AM37=0,0,(ValProdCrop_perHa!AN37-ValProdCrop_perHa!AM37)/ValProdCrop_perHa!AM37*100)</f>
        <v>4.33024574289257</v>
      </c>
      <c r="AO37">
        <f>IF(ValProdCrop_perHa!AN37=0,0,(ValProdCrop_perHa!AO37-ValProdCrop_perHa!AN37)/ValProdCrop_perHa!AN37*100)</f>
        <v>5.63231530913437</v>
      </c>
      <c r="AP37">
        <f>IF(ValProdCrop_perHa!AO37=0,0,(ValProdCrop_perHa!AP37-ValProdCrop_perHa!AO37)/ValProdCrop_perHa!AO37*100)</f>
        <v>10.7465121985155</v>
      </c>
      <c r="AQ37">
        <f>IF(ValProdCrop_perHa!AP37=0,0,(ValProdCrop_perHa!AQ37-ValProdCrop_perHa!AP37)/ValProdCrop_perHa!AP37*100)</f>
        <v>17.9586650888526</v>
      </c>
      <c r="AR37">
        <f>IF(ValProdCrop_perHa!AQ37=0,0,(ValProdCrop_perHa!AR37-ValProdCrop_perHa!AQ37)/ValProdCrop_perHa!AQ37*100)</f>
        <v>0.360464865448765</v>
      </c>
      <c r="AS37">
        <f>IF(ValProdCrop_perHa!AR37=0,0,(ValProdCrop_perHa!AS37-ValProdCrop_perHa!AR37)/ValProdCrop_perHa!AR37*100)</f>
        <v>-6.15137403037842</v>
      </c>
      <c r="AT37">
        <f>IF(ValProdCrop_perHa!AS37=0,0,(ValProdCrop_perHa!AT37-ValProdCrop_perHa!AS37)/ValProdCrop_perHa!AS37*100)</f>
        <v>-1.40531267478228</v>
      </c>
      <c r="AU37">
        <f>IF(ValProdCrop_perHa!AT37=0,0,(ValProdCrop_perHa!AU37-ValProdCrop_perHa!AT37)/ValProdCrop_perHa!AT37*100)</f>
        <v>2.45056634397731</v>
      </c>
      <c r="AV37">
        <f>IF(ValProdCrop_perHa!AU37=0,0,(ValProdCrop_perHa!AV37-ValProdCrop_perHa!AU37)/ValProdCrop_perHa!AU37*100)</f>
        <v>5.35563442264506</v>
      </c>
      <c r="AW37">
        <f>IF(ValProdCrop_perHa!AV37=0,0,(ValProdCrop_perHa!AW37-ValProdCrop_perHa!AV37)/ValProdCrop_perHa!AV37*100)</f>
        <v>-8.22806336453302</v>
      </c>
      <c r="AX37">
        <f>IF(ValProdCrop_perHa!AW37=0,0,(ValProdCrop_perHa!AX37-ValProdCrop_perHa!AW37)/ValProdCrop_perHa!AW37*100)</f>
        <v>-0.631702495969325</v>
      </c>
      <c r="AY37">
        <f>IF(ValProdCrop_perHa!AX37=0,0,(ValProdCrop_perHa!AY37-ValProdCrop_perHa!AX37)/ValProdCrop_perHa!AX37*100)</f>
        <v>17.5677617830863</v>
      </c>
      <c r="AZ37">
        <f>IF(ValProdCrop_perHa!AY37=0,0,(ValProdCrop_perHa!AZ37-ValProdCrop_perHa!AY37)/ValProdCrop_perHa!AY37*100)</f>
        <v>11.3205871132923</v>
      </c>
      <c r="BA37">
        <f>IF(ValProdCrop_perHa!AZ37=0,0,(ValProdCrop_perHa!BA37-ValProdCrop_perHa!AZ37)/ValProdCrop_perHa!AZ37*100)</f>
        <v>-10.4307188283768</v>
      </c>
      <c r="BB37">
        <f>IF(ValProdCrop_perHa!BA37=0,0,(ValProdCrop_perHa!BB37-ValProdCrop_perHa!BA37)/ValProdCrop_perHa!BA37*100)</f>
        <v>12.3649285694821</v>
      </c>
      <c r="BC37">
        <f>IF(ValProdCrop_perHa!BB37=0,0,(ValProdCrop_perHa!BC37-ValProdCrop_perHa!BB37)/ValProdCrop_perHa!BB37*100)</f>
        <v>-7.80952382092588</v>
      </c>
    </row>
    <row r="38" spans="1:55">
      <c r="A38">
        <f>ValProdCrop_perHa!A38</f>
        <v>2</v>
      </c>
      <c r="B38" t="str">
        <f>ValProdCrop_perHa!B38</f>
        <v>Senegal</v>
      </c>
      <c r="C38">
        <f>ValProdCrop_perHa!C38</f>
        <v>195</v>
      </c>
      <c r="D38" t="str">
        <f>ValProdCrop_perHa!D38</f>
        <v>Senegal</v>
      </c>
      <c r="F38" s="16" t="s">
        <v>233</v>
      </c>
      <c r="H38">
        <f>IF(ValProdCrop_perHa!G38=0,0,(ValProdCrop_perHa!H38-ValProdCrop_perHa!G38)/ValProdCrop_perHa!G38*100)</f>
        <v>-0.300856347503454</v>
      </c>
      <c r="I38">
        <f>IF(ValProdCrop_perHa!H38=0,0,(ValProdCrop_perHa!I38-ValProdCrop_perHa!H38)/ValProdCrop_perHa!H38*100)</f>
        <v>-0.0334373192004804</v>
      </c>
      <c r="J38">
        <f>IF(ValProdCrop_perHa!I38=0,0,(ValProdCrop_perHa!J38-ValProdCrop_perHa!I38)/ValProdCrop_perHa!I38*100)</f>
        <v>-4.91923032764914</v>
      </c>
      <c r="K38">
        <f>IF(ValProdCrop_perHa!J38=0,0,(ValProdCrop_perHa!K38-ValProdCrop_perHa!J38)/ValProdCrop_perHa!J38*100)</f>
        <v>2.6000251398412</v>
      </c>
      <c r="L38">
        <f>IF(ValProdCrop_perHa!K38=0,0,(ValProdCrop_perHa!L38-ValProdCrop_perHa!K38)/ValProdCrop_perHa!K38*100)</f>
        <v>-7.45462568318151</v>
      </c>
      <c r="M38">
        <f>IF(ValProdCrop_perHa!L38=0,0,(ValProdCrop_perHa!M38-ValProdCrop_perHa!L38)/ValProdCrop_perHa!L38*100)</f>
        <v>-2.24665041241818</v>
      </c>
      <c r="N38">
        <f>IF(ValProdCrop_perHa!M38=0,0,(ValProdCrop_perHa!N38-ValProdCrop_perHa!M38)/ValProdCrop_perHa!M38*100)</f>
        <v>-14.8540240464791</v>
      </c>
      <c r="O38">
        <f>IF(ValProdCrop_perHa!N38=0,0,(ValProdCrop_perHa!O38-ValProdCrop_perHa!N38)/ValProdCrop_perHa!N38*100)</f>
        <v>18.0335343077016</v>
      </c>
      <c r="P38">
        <f>IF(ValProdCrop_perHa!O38=0,0,(ValProdCrop_perHa!P38-ValProdCrop_perHa!O38)/ValProdCrop_perHa!O38*100)</f>
        <v>-23.5209464726428</v>
      </c>
      <c r="Q38">
        <f>IF(ValProdCrop_perHa!P38=0,0,(ValProdCrop_perHa!Q38-ValProdCrop_perHa!P38)/ValProdCrop_perHa!P38*100)</f>
        <v>46.5960556942151</v>
      </c>
      <c r="R38">
        <f>IF(ValProdCrop_perHa!Q38=0,0,(ValProdCrop_perHa!R38-ValProdCrop_perHa!Q38)/ValProdCrop_perHa!Q38*100)</f>
        <v>-36.5739590690971</v>
      </c>
      <c r="S38">
        <f>IF(ValProdCrop_perHa!R38=0,0,(ValProdCrop_perHa!S38-ValProdCrop_perHa!R38)/ValProdCrop_perHa!R38*100)</f>
        <v>18.6082677922718</v>
      </c>
      <c r="T38">
        <f>IF(ValProdCrop_perHa!S38=0,0,(ValProdCrop_perHa!T38-ValProdCrop_perHa!S38)/ValProdCrop_perHa!S38*100)</f>
        <v>26.5040968278462</v>
      </c>
      <c r="U38">
        <f>IF(ValProdCrop_perHa!T38=0,0,(ValProdCrop_perHa!U38-ValProdCrop_perHa!T38)/ValProdCrop_perHa!T38*100)</f>
        <v>26.4688957483277</v>
      </c>
      <c r="V38">
        <f>IF(ValProdCrop_perHa!U38=0,0,(ValProdCrop_perHa!V38-ValProdCrop_perHa!U38)/ValProdCrop_perHa!U38*100)</f>
        <v>-9.80120473298216</v>
      </c>
      <c r="W38">
        <f>IF(ValProdCrop_perHa!V38=0,0,(ValProdCrop_perHa!W38-ValProdCrop_perHa!V38)/ValProdCrop_perHa!V38*100)</f>
        <v>-40.1383508337607</v>
      </c>
      <c r="X38">
        <f>IF(ValProdCrop_perHa!W38=0,0,(ValProdCrop_perHa!X38-ValProdCrop_perHa!W38)/ValProdCrop_perHa!W38*100)</f>
        <v>61.4284470475354</v>
      </c>
      <c r="Y38">
        <f>IF(ValProdCrop_perHa!X38=0,0,(ValProdCrop_perHa!Y38-ValProdCrop_perHa!X38)/ValProdCrop_perHa!X38*100)</f>
        <v>-22.7165879180099</v>
      </c>
      <c r="Z38">
        <f>IF(ValProdCrop_perHa!Y38=0,0,(ValProdCrop_perHa!Z38-ValProdCrop_perHa!Y38)/ValProdCrop_perHa!Y38*100)</f>
        <v>-18.8667616375636</v>
      </c>
      <c r="AA38">
        <f>IF(ValProdCrop_perHa!Z38=0,0,(ValProdCrop_perHa!AA38-ValProdCrop_perHa!Z38)/ValProdCrop_perHa!Z38*100)</f>
        <v>56.3038024528266</v>
      </c>
      <c r="AB38">
        <f>IF(ValProdCrop_perHa!AA38=0,0,(ValProdCrop_perHa!AB38-ValProdCrop_perHa!AA38)/ValProdCrop_perHa!AA38*100)</f>
        <v>1.25890511508829</v>
      </c>
      <c r="AC38">
        <f>IF(ValProdCrop_perHa!AB38=0,0,(ValProdCrop_perHa!AC38-ValProdCrop_perHa!AB38)/ValProdCrop_perHa!AB38*100)</f>
        <v>-26.9466810723764</v>
      </c>
      <c r="AD38">
        <f>IF(ValProdCrop_perHa!AC38=0,0,(ValProdCrop_perHa!AD38-ValProdCrop_perHa!AC38)/ValProdCrop_perHa!AC38*100)</f>
        <v>4.70300706157698</v>
      </c>
      <c r="AE38">
        <f>IF(ValProdCrop_perHa!AD38=0,0,(ValProdCrop_perHa!AE38-ValProdCrop_perHa!AD38)/ValProdCrop_perHa!AD38*100)</f>
        <v>19.2011798948059</v>
      </c>
      <c r="AF38">
        <f>IF(ValProdCrop_perHa!AE38=0,0,(ValProdCrop_perHa!AF38-ValProdCrop_perHa!AE38)/ValProdCrop_perHa!AE38*100)</f>
        <v>15.9536932403907</v>
      </c>
      <c r="AG38">
        <f>IF(ValProdCrop_perHa!AF38=0,0,(ValProdCrop_perHa!AG38-ValProdCrop_perHa!AF38)/ValProdCrop_perHa!AF38*100)</f>
        <v>9.07656301241744</v>
      </c>
      <c r="AH38">
        <f>IF(ValProdCrop_perHa!AG38=0,0,(ValProdCrop_perHa!AH38-ValProdCrop_perHa!AG38)/ValProdCrop_perHa!AG38*100)</f>
        <v>-18.2105573527266</v>
      </c>
      <c r="AI38">
        <f>IF(ValProdCrop_perHa!AH38=0,0,(ValProdCrop_perHa!AI38-ValProdCrop_perHa!AH38)/ValProdCrop_perHa!AH38*100)</f>
        <v>18.994651396018</v>
      </c>
      <c r="AJ38">
        <f>IF(ValProdCrop_perHa!AI38=0,0,(ValProdCrop_perHa!AJ38-ValProdCrop_perHa!AI38)/ValProdCrop_perHa!AI38*100)</f>
        <v>-14.7729623994347</v>
      </c>
      <c r="AK38">
        <f>IF(ValProdCrop_perHa!AJ38=0,0,(ValProdCrop_perHa!AK38-ValProdCrop_perHa!AJ38)/ValProdCrop_perHa!AJ38*100)</f>
        <v>9.19431510246935</v>
      </c>
      <c r="AL38">
        <f>IF(ValProdCrop_perHa!AK38=0,0,(ValProdCrop_perHa!AL38-ValProdCrop_perHa!AK38)/ValProdCrop_perHa!AK38*100)</f>
        <v>-14.3190917611186</v>
      </c>
      <c r="AM38">
        <f>IF(ValProdCrop_perHa!AL38=0,0,(ValProdCrop_perHa!AM38-ValProdCrop_perHa!AL38)/ValProdCrop_perHa!AL38*100)</f>
        <v>11.9233112568476</v>
      </c>
      <c r="AN38">
        <f>IF(ValProdCrop_perHa!AM38=0,0,(ValProdCrop_perHa!AN38-ValProdCrop_perHa!AM38)/ValProdCrop_perHa!AM38*100)</f>
        <v>-7.6092730454134</v>
      </c>
      <c r="AO38">
        <f>IF(ValProdCrop_perHa!AN38=0,0,(ValProdCrop_perHa!AO38-ValProdCrop_perHa!AN38)/ValProdCrop_perHa!AN38*100)</f>
        <v>19.2469199873598</v>
      </c>
      <c r="AP38">
        <f>IF(ValProdCrop_perHa!AO38=0,0,(ValProdCrop_perHa!AP38-ValProdCrop_perHa!AO38)/ValProdCrop_perHa!AO38*100)</f>
        <v>-15.1822353706302</v>
      </c>
      <c r="AQ38">
        <f>IF(ValProdCrop_perHa!AP38=0,0,(ValProdCrop_perHa!AQ38-ValProdCrop_perHa!AP38)/ValProdCrop_perHa!AP38*100)</f>
        <v>2.33430430271336</v>
      </c>
      <c r="AR38">
        <f>IF(ValProdCrop_perHa!AQ38=0,0,(ValProdCrop_perHa!AR38-ValProdCrop_perHa!AQ38)/ValProdCrop_perHa!AQ38*100)</f>
        <v>10.745878066982</v>
      </c>
      <c r="AS38">
        <f>IF(ValProdCrop_perHa!AR38=0,0,(ValProdCrop_perHa!AS38-ValProdCrop_perHa!AR38)/ValProdCrop_perHa!AR38*100)</f>
        <v>7.0402767626221</v>
      </c>
      <c r="AT38">
        <f>IF(ValProdCrop_perHa!AS38=0,0,(ValProdCrop_perHa!AT38-ValProdCrop_perHa!AS38)/ValProdCrop_perHa!AS38*100)</f>
        <v>5.61949004218775</v>
      </c>
      <c r="AU38">
        <f>IF(ValProdCrop_perHa!AT38=0,0,(ValProdCrop_perHa!AU38-ValProdCrop_perHa!AT38)/ValProdCrop_perHa!AT38*100)</f>
        <v>2.7304473653851</v>
      </c>
      <c r="AV38">
        <f>IF(ValProdCrop_perHa!AU38=0,0,(ValProdCrop_perHa!AV38-ValProdCrop_perHa!AU38)/ValProdCrop_perHa!AU38*100)</f>
        <v>-38.4267950940409</v>
      </c>
      <c r="AW38">
        <f>IF(ValProdCrop_perHa!AV38=0,0,(ValProdCrop_perHa!AW38-ValProdCrop_perHa!AV38)/ValProdCrop_perHa!AV38*100)</f>
        <v>56.9378052198334</v>
      </c>
      <c r="AX38">
        <f>IF(ValProdCrop_perHa!AW38=0,0,(ValProdCrop_perHa!AX38-ValProdCrop_perHa!AW38)/ValProdCrop_perHa!AW38*100)</f>
        <v>-3.16569725473745</v>
      </c>
      <c r="AY38">
        <f>IF(ValProdCrop_perHa!AX38=0,0,(ValProdCrop_perHa!AY38-ValProdCrop_perHa!AX38)/ValProdCrop_perHa!AX38*100)</f>
        <v>10.6921926159966</v>
      </c>
      <c r="AZ38">
        <f>IF(ValProdCrop_perHa!AY38=0,0,(ValProdCrop_perHa!AZ38-ValProdCrop_perHa!AY38)/ValProdCrop_perHa!AY38*100)</f>
        <v>-10.113988702005</v>
      </c>
      <c r="BA38">
        <f>IF(ValProdCrop_perHa!AZ38=0,0,(ValProdCrop_perHa!BA38-ValProdCrop_perHa!AZ38)/ValProdCrop_perHa!AZ38*100)</f>
        <v>-8.11926723138294</v>
      </c>
      <c r="BB38">
        <f>IF(ValProdCrop_perHa!BA38=0,0,(ValProdCrop_perHa!BB38-ValProdCrop_perHa!BA38)/ValProdCrop_perHa!BA38*100)</f>
        <v>18.2994527386076</v>
      </c>
      <c r="BC38">
        <f>IF(ValProdCrop_perHa!BB38=0,0,(ValProdCrop_perHa!BC38-ValProdCrop_perHa!BB38)/ValProdCrop_perHa!BB38*100)</f>
        <v>-1.26260781106862</v>
      </c>
    </row>
    <row r="39" spans="1:55">
      <c r="A39">
        <f>ValProdCrop_perHa!A39</f>
        <v>1</v>
      </c>
      <c r="B39" t="str">
        <f>ValProdCrop_perHa!B39</f>
        <v>Seychelles</v>
      </c>
      <c r="C39">
        <f>ValProdCrop_perHa!C39</f>
        <v>196</v>
      </c>
      <c r="D39" t="str">
        <f>ValProdCrop_perHa!D39</f>
        <v>Seychelles</v>
      </c>
      <c r="F39" s="16" t="s">
        <v>233</v>
      </c>
      <c r="H39">
        <f>IF(ValProdCrop_perHa!G39=0,0,(ValProdCrop_perHa!H39-ValProdCrop_perHa!G39)/ValProdCrop_perHa!G39*100)</f>
        <v>-1.63025052341771</v>
      </c>
      <c r="I39">
        <f>IF(ValProdCrop_perHa!H39=0,0,(ValProdCrop_perHa!I39-ValProdCrop_perHa!H39)/ValProdCrop_perHa!H39*100)</f>
        <v>7.48972368052888</v>
      </c>
      <c r="J39">
        <f>IF(ValProdCrop_perHa!I39=0,0,(ValProdCrop_perHa!J39-ValProdCrop_perHa!I39)/ValProdCrop_perHa!I39*100)</f>
        <v>-0.068037793891465</v>
      </c>
      <c r="K39">
        <f>IF(ValProdCrop_perHa!J39=0,0,(ValProdCrop_perHa!K39-ValProdCrop_perHa!J39)/ValProdCrop_perHa!J39*100)</f>
        <v>-8.23820096625491</v>
      </c>
      <c r="L39">
        <f>IF(ValProdCrop_perHa!K39=0,0,(ValProdCrop_perHa!L39-ValProdCrop_perHa!K39)/ValProdCrop_perHa!K39*100)</f>
        <v>-1.33073073372867</v>
      </c>
      <c r="M39">
        <f>IF(ValProdCrop_perHa!L39=0,0,(ValProdCrop_perHa!M39-ValProdCrop_perHa!L39)/ValProdCrop_perHa!L39*100)</f>
        <v>-5.53983192212799</v>
      </c>
      <c r="N39">
        <f>IF(ValProdCrop_perHa!M39=0,0,(ValProdCrop_perHa!N39-ValProdCrop_perHa!M39)/ValProdCrop_perHa!M39*100)</f>
        <v>-2.07411428228911</v>
      </c>
      <c r="O39">
        <f>IF(ValProdCrop_perHa!N39=0,0,(ValProdCrop_perHa!O39-ValProdCrop_perHa!N39)/ValProdCrop_perHa!N39*100)</f>
        <v>12.0388873257258</v>
      </c>
      <c r="P39">
        <f>IF(ValProdCrop_perHa!O39=0,0,(ValProdCrop_perHa!P39-ValProdCrop_perHa!O39)/ValProdCrop_perHa!O39*100)</f>
        <v>1.66775131129951</v>
      </c>
      <c r="Q39">
        <f>IF(ValProdCrop_perHa!P39=0,0,(ValProdCrop_perHa!Q39-ValProdCrop_perHa!P39)/ValProdCrop_perHa!P39*100)</f>
        <v>0.314527305193992</v>
      </c>
      <c r="R39">
        <f>IF(ValProdCrop_perHa!Q39=0,0,(ValProdCrop_perHa!R39-ValProdCrop_perHa!Q39)/ValProdCrop_perHa!Q39*100)</f>
        <v>-9.16420978936991</v>
      </c>
      <c r="S39">
        <f>IF(ValProdCrop_perHa!R39=0,0,(ValProdCrop_perHa!S39-ValProdCrop_perHa!R39)/ValProdCrop_perHa!R39*100)</f>
        <v>4.86146851529105</v>
      </c>
      <c r="T39">
        <f>IF(ValProdCrop_perHa!S39=0,0,(ValProdCrop_perHa!T39-ValProdCrop_perHa!S39)/ValProdCrop_perHa!S39*100)</f>
        <v>1.44790096400319</v>
      </c>
      <c r="U39">
        <f>IF(ValProdCrop_perHa!T39=0,0,(ValProdCrop_perHa!U39-ValProdCrop_perHa!T39)/ValProdCrop_perHa!T39*100)</f>
        <v>5.8256928994055</v>
      </c>
      <c r="V39">
        <f>IF(ValProdCrop_perHa!U39=0,0,(ValProdCrop_perHa!V39-ValProdCrop_perHa!U39)/ValProdCrop_perHa!U39*100)</f>
        <v>-0.567398644105809</v>
      </c>
      <c r="W39">
        <f>IF(ValProdCrop_perHa!V39=0,0,(ValProdCrop_perHa!W39-ValProdCrop_perHa!V39)/ValProdCrop_perHa!V39*100)</f>
        <v>8.31906498319681</v>
      </c>
      <c r="X39">
        <f>IF(ValProdCrop_perHa!W39=0,0,(ValProdCrop_perHa!X39-ValProdCrop_perHa!W39)/ValProdCrop_perHa!W39*100)</f>
        <v>5.17318414469911</v>
      </c>
      <c r="Y39">
        <f>IF(ValProdCrop_perHa!X39=0,0,(ValProdCrop_perHa!Y39-ValProdCrop_perHa!X39)/ValProdCrop_perHa!X39*100)</f>
        <v>6.42240436233328</v>
      </c>
      <c r="Z39">
        <f>IF(ValProdCrop_perHa!Y39=0,0,(ValProdCrop_perHa!Z39-ValProdCrop_perHa!Y39)/ValProdCrop_perHa!Y39*100)</f>
        <v>-3.57579966691262</v>
      </c>
      <c r="AA39">
        <f>IF(ValProdCrop_perHa!Z39=0,0,(ValProdCrop_perHa!AA39-ValProdCrop_perHa!Z39)/ValProdCrop_perHa!Z39*100)</f>
        <v>5.77768635259422</v>
      </c>
      <c r="AB39">
        <f>IF(ValProdCrop_perHa!AA39=0,0,(ValProdCrop_perHa!AB39-ValProdCrop_perHa!AA39)/ValProdCrop_perHa!AA39*100)</f>
        <v>-11.7880409892499</v>
      </c>
      <c r="AC39">
        <f>IF(ValProdCrop_perHa!AB39=0,0,(ValProdCrop_perHa!AC39-ValProdCrop_perHa!AB39)/ValProdCrop_perHa!AB39*100)</f>
        <v>0.909577284471741</v>
      </c>
      <c r="AD39">
        <f>IF(ValProdCrop_perHa!AC39=0,0,(ValProdCrop_perHa!AD39-ValProdCrop_perHa!AC39)/ValProdCrop_perHa!AC39*100)</f>
        <v>16.168698336744</v>
      </c>
      <c r="AE39">
        <f>IF(ValProdCrop_perHa!AD39=0,0,(ValProdCrop_perHa!AE39-ValProdCrop_perHa!AD39)/ValProdCrop_perHa!AD39*100)</f>
        <v>-16.6742560477421</v>
      </c>
      <c r="AF39">
        <f>IF(ValProdCrop_perHa!AE39=0,0,(ValProdCrop_perHa!AF39-ValProdCrop_perHa!AE39)/ValProdCrop_perHa!AE39*100)</f>
        <v>1.36376417763684</v>
      </c>
      <c r="AG39">
        <f>IF(ValProdCrop_perHa!AF39=0,0,(ValProdCrop_perHa!AG39-ValProdCrop_perHa!AF39)/ValProdCrop_perHa!AF39*100)</f>
        <v>14.6021326090642</v>
      </c>
      <c r="AH39">
        <f>IF(ValProdCrop_perHa!AG39=0,0,(ValProdCrop_perHa!AH39-ValProdCrop_perHa!AG39)/ValProdCrop_perHa!AG39*100)</f>
        <v>11.1633956514644</v>
      </c>
      <c r="AI39">
        <f>IF(ValProdCrop_perHa!AH39=0,0,(ValProdCrop_perHa!AI39-ValProdCrop_perHa!AH39)/ValProdCrop_perHa!AH39*100)</f>
        <v>4.93535555222841</v>
      </c>
      <c r="AJ39">
        <f>IF(ValProdCrop_perHa!AI39=0,0,(ValProdCrop_perHa!AJ39-ValProdCrop_perHa!AI39)/ValProdCrop_perHa!AI39*100)</f>
        <v>5.70818735494072</v>
      </c>
      <c r="AK39">
        <f>IF(ValProdCrop_perHa!AJ39=0,0,(ValProdCrop_perHa!AK39-ValProdCrop_perHa!AJ39)/ValProdCrop_perHa!AJ39*100)</f>
        <v>-18.4417805270274</v>
      </c>
      <c r="AL39">
        <f>IF(ValProdCrop_perHa!AK39=0,0,(ValProdCrop_perHa!AL39-ValProdCrop_perHa!AK39)/ValProdCrop_perHa!AK39*100)</f>
        <v>15.8374004260639</v>
      </c>
      <c r="AM39">
        <f>IF(ValProdCrop_perHa!AL39=0,0,(ValProdCrop_perHa!AM39-ValProdCrop_perHa!AL39)/ValProdCrop_perHa!AL39*100)</f>
        <v>3.82000133654103</v>
      </c>
      <c r="AN39">
        <f>IF(ValProdCrop_perHa!AM39=0,0,(ValProdCrop_perHa!AN39-ValProdCrop_perHa!AM39)/ValProdCrop_perHa!AM39*100)</f>
        <v>-18.1167983083525</v>
      </c>
      <c r="AO39">
        <f>IF(ValProdCrop_perHa!AN39=0,0,(ValProdCrop_perHa!AO39-ValProdCrop_perHa!AN39)/ValProdCrop_perHa!AN39*100)</f>
        <v>-1.96552821560778</v>
      </c>
      <c r="AP39">
        <f>IF(ValProdCrop_perHa!AO39=0,0,(ValProdCrop_perHa!AP39-ValProdCrop_perHa!AO39)/ValProdCrop_perHa!AO39*100)</f>
        <v>1.19506536956096</v>
      </c>
      <c r="AQ39">
        <f>IF(ValProdCrop_perHa!AP39=0,0,(ValProdCrop_perHa!AQ39-ValProdCrop_perHa!AP39)/ValProdCrop_perHa!AP39*100)</f>
        <v>-2.19460575274356</v>
      </c>
      <c r="AR39">
        <f>IF(ValProdCrop_perHa!AQ39=0,0,(ValProdCrop_perHa!AR39-ValProdCrop_perHa!AQ39)/ValProdCrop_perHa!AQ39*100)</f>
        <v>-1.78192306746656</v>
      </c>
      <c r="AS39">
        <f>IF(ValProdCrop_perHa!AR39=0,0,(ValProdCrop_perHa!AS39-ValProdCrop_perHa!AR39)/ValProdCrop_perHa!AR39*100)</f>
        <v>2.66499240546206</v>
      </c>
      <c r="AT39">
        <f>IF(ValProdCrop_perHa!AS39=0,0,(ValProdCrop_perHa!AT39-ValProdCrop_perHa!AS39)/ValProdCrop_perHa!AS39*100)</f>
        <v>-7.65809405224171</v>
      </c>
      <c r="AU39">
        <f>IF(ValProdCrop_perHa!AT39=0,0,(ValProdCrop_perHa!AU39-ValProdCrop_perHa!AT39)/ValProdCrop_perHa!AT39*100)</f>
        <v>1.20510398676526</v>
      </c>
      <c r="AV39">
        <f>IF(ValProdCrop_perHa!AU39=0,0,(ValProdCrop_perHa!AV39-ValProdCrop_perHa!AU39)/ValProdCrop_perHa!AU39*100)</f>
        <v>-2.66079924603022</v>
      </c>
      <c r="AW39">
        <f>IF(ValProdCrop_perHa!AV39=0,0,(ValProdCrop_perHa!AW39-ValProdCrop_perHa!AV39)/ValProdCrop_perHa!AV39*100)</f>
        <v>7.69213273448993</v>
      </c>
      <c r="AX39">
        <f>IF(ValProdCrop_perHa!AW39=0,0,(ValProdCrop_perHa!AX39-ValProdCrop_perHa!AW39)/ValProdCrop_perHa!AW39*100)</f>
        <v>-0.278174939047474</v>
      </c>
      <c r="AY39">
        <f>IF(ValProdCrop_perHa!AX39=0,0,(ValProdCrop_perHa!AY39-ValProdCrop_perHa!AX39)/ValProdCrop_perHa!AX39*100)</f>
        <v>-26.0611527766369</v>
      </c>
      <c r="AZ39">
        <f>IF(ValProdCrop_perHa!AY39=0,0,(ValProdCrop_perHa!AZ39-ValProdCrop_perHa!AY39)/ValProdCrop_perHa!AY39*100)</f>
        <v>0.627489724752346</v>
      </c>
      <c r="BA39">
        <f>IF(ValProdCrop_perHa!AZ39=0,0,(ValProdCrop_perHa!BA39-ValProdCrop_perHa!AZ39)/ValProdCrop_perHa!AZ39*100)</f>
        <v>131.818755927189</v>
      </c>
      <c r="BB39">
        <f>IF(ValProdCrop_perHa!BA39=0,0,(ValProdCrop_perHa!BB39-ValProdCrop_perHa!BA39)/ValProdCrop_perHa!BA39*100)</f>
        <v>-13.701712914915</v>
      </c>
      <c r="BC39">
        <f>IF(ValProdCrop_perHa!BB39=0,0,(ValProdCrop_perHa!BC39-ValProdCrop_perHa!BB39)/ValProdCrop_perHa!BB39*100)</f>
        <v>8.47027666857406</v>
      </c>
    </row>
    <row r="40" spans="1:55">
      <c r="A40">
        <f>ValProdCrop_perHa!A40</f>
        <v>2</v>
      </c>
      <c r="B40" t="str">
        <f>ValProdCrop_perHa!B40</f>
        <v>Sierra Leone</v>
      </c>
      <c r="C40">
        <f>ValProdCrop_perHa!C40</f>
        <v>197</v>
      </c>
      <c r="D40" t="str">
        <f>ValProdCrop_perHa!D40</f>
        <v>Sierra Leone</v>
      </c>
      <c r="F40" s="16" t="s">
        <v>233</v>
      </c>
      <c r="H40">
        <f>IF(ValProdCrop_perHa!G40=0,0,(ValProdCrop_perHa!H40-ValProdCrop_perHa!G40)/ValProdCrop_perHa!G40*100)</f>
        <v>12.4037263872145</v>
      </c>
      <c r="I40">
        <f>IF(ValProdCrop_perHa!H40=0,0,(ValProdCrop_perHa!I40-ValProdCrop_perHa!H40)/ValProdCrop_perHa!H40*100)</f>
        <v>-0.523102181709998</v>
      </c>
      <c r="J40">
        <f>IF(ValProdCrop_perHa!I40=0,0,(ValProdCrop_perHa!J40-ValProdCrop_perHa!I40)/ValProdCrop_perHa!I40*100)</f>
        <v>7.20063554113495</v>
      </c>
      <c r="K40">
        <f>IF(ValProdCrop_perHa!J40=0,0,(ValProdCrop_perHa!K40-ValProdCrop_perHa!J40)/ValProdCrop_perHa!J40*100)</f>
        <v>-5.02908025784992</v>
      </c>
      <c r="L40">
        <f>IF(ValProdCrop_perHa!K40=0,0,(ValProdCrop_perHa!L40-ValProdCrop_perHa!K40)/ValProdCrop_perHa!K40*100)</f>
        <v>1.39288198912916</v>
      </c>
      <c r="M40">
        <f>IF(ValProdCrop_perHa!L40=0,0,(ValProdCrop_perHa!M40-ValProdCrop_perHa!L40)/ValProdCrop_perHa!L40*100)</f>
        <v>-4.80071660389684</v>
      </c>
      <c r="N40">
        <f>IF(ValProdCrop_perHa!M40=0,0,(ValProdCrop_perHa!N40-ValProdCrop_perHa!M40)/ValProdCrop_perHa!M40*100)</f>
        <v>6.73866285986829</v>
      </c>
      <c r="O40">
        <f>IF(ValProdCrop_perHa!N40=0,0,(ValProdCrop_perHa!O40-ValProdCrop_perHa!N40)/ValProdCrop_perHa!N40*100)</f>
        <v>12.0584637441126</v>
      </c>
      <c r="P40">
        <f>IF(ValProdCrop_perHa!O40=0,0,(ValProdCrop_perHa!P40-ValProdCrop_perHa!O40)/ValProdCrop_perHa!O40*100)</f>
        <v>-7.23770824799866</v>
      </c>
      <c r="Q40">
        <f>IF(ValProdCrop_perHa!P40=0,0,(ValProdCrop_perHa!Q40-ValProdCrop_perHa!P40)/ValProdCrop_perHa!P40*100)</f>
        <v>-4.45862133926567</v>
      </c>
      <c r="R40">
        <f>IF(ValProdCrop_perHa!Q40=0,0,(ValProdCrop_perHa!R40-ValProdCrop_perHa!Q40)/ValProdCrop_perHa!Q40*100)</f>
        <v>1.46415844615607</v>
      </c>
      <c r="S40">
        <f>IF(ValProdCrop_perHa!R40=0,0,(ValProdCrop_perHa!S40-ValProdCrop_perHa!R40)/ValProdCrop_perHa!R40*100)</f>
        <v>-0.341874411780355</v>
      </c>
      <c r="T40">
        <f>IF(ValProdCrop_perHa!S40=0,0,(ValProdCrop_perHa!T40-ValProdCrop_perHa!S40)/ValProdCrop_perHa!S40*100)</f>
        <v>-2.02012396190629</v>
      </c>
      <c r="U40">
        <f>IF(ValProdCrop_perHa!T40=0,0,(ValProdCrop_perHa!U40-ValProdCrop_perHa!T40)/ValProdCrop_perHa!T40*100)</f>
        <v>5.35759064802588</v>
      </c>
      <c r="V40">
        <f>IF(ValProdCrop_perHa!U40=0,0,(ValProdCrop_perHa!V40-ValProdCrop_perHa!U40)/ValProdCrop_perHa!U40*100)</f>
        <v>-3.74000237069973</v>
      </c>
      <c r="W40">
        <f>IF(ValProdCrop_perHa!V40=0,0,(ValProdCrop_perHa!W40-ValProdCrop_perHa!V40)/ValProdCrop_perHa!V40*100)</f>
        <v>0.983127541121672</v>
      </c>
      <c r="X40">
        <f>IF(ValProdCrop_perHa!W40=0,0,(ValProdCrop_perHa!X40-ValProdCrop_perHa!W40)/ValProdCrop_perHa!W40*100)</f>
        <v>-2.1384818702541</v>
      </c>
      <c r="Y40">
        <f>IF(ValProdCrop_perHa!X40=0,0,(ValProdCrop_perHa!Y40-ValProdCrop_perHa!X40)/ValProdCrop_perHa!X40*100)</f>
        <v>-3.12013333311228</v>
      </c>
      <c r="Z40">
        <f>IF(ValProdCrop_perHa!Y40=0,0,(ValProdCrop_perHa!Z40-ValProdCrop_perHa!Y40)/ValProdCrop_perHa!Y40*100)</f>
        <v>-1.18485174383336</v>
      </c>
      <c r="AA40">
        <f>IF(ValProdCrop_perHa!Z40=0,0,(ValProdCrop_perHa!AA40-ValProdCrop_perHa!Z40)/ValProdCrop_perHa!Z40*100)</f>
        <v>0.0959039721536092</v>
      </c>
      <c r="AB40">
        <f>IF(ValProdCrop_perHa!AA40=0,0,(ValProdCrop_perHa!AB40-ValProdCrop_perHa!AA40)/ValProdCrop_perHa!AA40*100)</f>
        <v>4.13600769535782</v>
      </c>
      <c r="AC40">
        <f>IF(ValProdCrop_perHa!AB40=0,0,(ValProdCrop_perHa!AC40-ValProdCrop_perHa!AB40)/ValProdCrop_perHa!AB40*100)</f>
        <v>1.18433639402341</v>
      </c>
      <c r="AD40">
        <f>IF(ValProdCrop_perHa!AC40=0,0,(ValProdCrop_perHa!AD40-ValProdCrop_perHa!AC40)/ValProdCrop_perHa!AC40*100)</f>
        <v>12.6512266143644</v>
      </c>
      <c r="AE40">
        <f>IF(ValProdCrop_perHa!AD40=0,0,(ValProdCrop_perHa!AE40-ValProdCrop_perHa!AD40)/ValProdCrop_perHa!AD40*100)</f>
        <v>-11.9498513020167</v>
      </c>
      <c r="AF40">
        <f>IF(ValProdCrop_perHa!AE40=0,0,(ValProdCrop_perHa!AF40-ValProdCrop_perHa!AE40)/ValProdCrop_perHa!AE40*100)</f>
        <v>8.41276413023214</v>
      </c>
      <c r="AG40">
        <f>IF(ValProdCrop_perHa!AF40=0,0,(ValProdCrop_perHa!AG40-ValProdCrop_perHa!AF40)/ValProdCrop_perHa!AF40*100)</f>
        <v>-6.08509521043929</v>
      </c>
      <c r="AH40">
        <f>IF(ValProdCrop_perHa!AG40=0,0,(ValProdCrop_perHa!AH40-ValProdCrop_perHa!AG40)/ValProdCrop_perHa!AG40*100)</f>
        <v>-2.95209260213475</v>
      </c>
      <c r="AI40">
        <f>IF(ValProdCrop_perHa!AH40=0,0,(ValProdCrop_perHa!AI40-ValProdCrop_perHa!AH40)/ValProdCrop_perHa!AH40*100)</f>
        <v>1.07248920174697</v>
      </c>
      <c r="AJ40">
        <f>IF(ValProdCrop_perHa!AI40=0,0,(ValProdCrop_perHa!AJ40-ValProdCrop_perHa!AI40)/ValProdCrop_perHa!AI40*100)</f>
        <v>-3.04270341949422</v>
      </c>
      <c r="AK40">
        <f>IF(ValProdCrop_perHa!AJ40=0,0,(ValProdCrop_perHa!AK40-ValProdCrop_perHa!AJ40)/ValProdCrop_perHa!AJ40*100)</f>
        <v>0.401847464044503</v>
      </c>
      <c r="AL40">
        <f>IF(ValProdCrop_perHa!AK40=0,0,(ValProdCrop_perHa!AL40-ValProdCrop_perHa!AK40)/ValProdCrop_perHa!AK40*100)</f>
        <v>3.20118879622801</v>
      </c>
      <c r="AM40">
        <f>IF(ValProdCrop_perHa!AL40=0,0,(ValProdCrop_perHa!AM40-ValProdCrop_perHa!AL40)/ValProdCrop_perHa!AL40*100)</f>
        <v>-6.27070469043458</v>
      </c>
      <c r="AN40">
        <f>IF(ValProdCrop_perHa!AM40=0,0,(ValProdCrop_perHa!AN40-ValProdCrop_perHa!AM40)/ValProdCrop_perHa!AM40*100)</f>
        <v>1.84755459853715</v>
      </c>
      <c r="AO40">
        <f>IF(ValProdCrop_perHa!AN40=0,0,(ValProdCrop_perHa!AO40-ValProdCrop_perHa!AN40)/ValProdCrop_perHa!AN40*100)</f>
        <v>6.13363383585348</v>
      </c>
      <c r="AP40">
        <f>IF(ValProdCrop_perHa!AO40=0,0,(ValProdCrop_perHa!AP40-ValProdCrop_perHa!AO40)/ValProdCrop_perHa!AO40*100)</f>
        <v>4.26643050416737</v>
      </c>
      <c r="AQ40">
        <f>IF(ValProdCrop_perHa!AP40=0,0,(ValProdCrop_perHa!AQ40-ValProdCrop_perHa!AP40)/ValProdCrop_perHa!AP40*100)</f>
        <v>-3.80452441142196</v>
      </c>
      <c r="AR40">
        <f>IF(ValProdCrop_perHa!AQ40=0,0,(ValProdCrop_perHa!AR40-ValProdCrop_perHa!AQ40)/ValProdCrop_perHa!AQ40*100)</f>
        <v>-3.49843652526245</v>
      </c>
      <c r="AS40">
        <f>IF(ValProdCrop_perHa!AR40=0,0,(ValProdCrop_perHa!AS40-ValProdCrop_perHa!AR40)/ValProdCrop_perHa!AR40*100)</f>
        <v>3.01023083529217</v>
      </c>
      <c r="AT40">
        <f>IF(ValProdCrop_perHa!AS40=0,0,(ValProdCrop_perHa!AT40-ValProdCrop_perHa!AS40)/ValProdCrop_perHa!AS40*100)</f>
        <v>2.86538308579232</v>
      </c>
      <c r="AU40">
        <f>IF(ValProdCrop_perHa!AT40=0,0,(ValProdCrop_perHa!AU40-ValProdCrop_perHa!AT40)/ValProdCrop_perHa!AT40*100)</f>
        <v>-9.53997087729764</v>
      </c>
      <c r="AV40">
        <f>IF(ValProdCrop_perHa!AU40=0,0,(ValProdCrop_perHa!AV40-ValProdCrop_perHa!AU40)/ValProdCrop_perHa!AU40*100)</f>
        <v>-10.8542568051716</v>
      </c>
      <c r="AW40">
        <f>IF(ValProdCrop_perHa!AV40=0,0,(ValProdCrop_perHa!AW40-ValProdCrop_perHa!AV40)/ValProdCrop_perHa!AV40*100)</f>
        <v>3.61649940414795</v>
      </c>
      <c r="AX40">
        <f>IF(ValProdCrop_perHa!AW40=0,0,(ValProdCrop_perHa!AX40-ValProdCrop_perHa!AW40)/ValProdCrop_perHa!AW40*100)</f>
        <v>-4.1092886242488</v>
      </c>
      <c r="AY40">
        <f>IF(ValProdCrop_perHa!AX40=0,0,(ValProdCrop_perHa!AY40-ValProdCrop_perHa!AX40)/ValProdCrop_perHa!AX40*100)</f>
        <v>2.25633311031672</v>
      </c>
      <c r="AZ40">
        <f>IF(ValProdCrop_perHa!AY40=0,0,(ValProdCrop_perHa!AZ40-ValProdCrop_perHa!AY40)/ValProdCrop_perHa!AY40*100)</f>
        <v>5.74011006223331</v>
      </c>
      <c r="BA40">
        <f>IF(ValProdCrop_perHa!AZ40=0,0,(ValProdCrop_perHa!BA40-ValProdCrop_perHa!AZ40)/ValProdCrop_perHa!AZ40*100)</f>
        <v>6.87910477522988</v>
      </c>
      <c r="BB40">
        <f>IF(ValProdCrop_perHa!BA40=0,0,(ValProdCrop_perHa!BB40-ValProdCrop_perHa!BA40)/ValProdCrop_perHa!BA40*100)</f>
        <v>2.90125795193399</v>
      </c>
      <c r="BC40">
        <f>IF(ValProdCrop_perHa!BB40=0,0,(ValProdCrop_perHa!BC40-ValProdCrop_perHa!BB40)/ValProdCrop_perHa!BB40*100)</f>
        <v>4.23995213171358</v>
      </c>
    </row>
    <row r="41" spans="1:55">
      <c r="A41">
        <f>ValProdCrop_perHa!A41</f>
        <v>2</v>
      </c>
      <c r="B41" t="str">
        <f>ValProdCrop_perHa!B41</f>
        <v>Somalia</v>
      </c>
      <c r="C41">
        <f>ValProdCrop_perHa!C41</f>
        <v>201</v>
      </c>
      <c r="D41" t="str">
        <f>ValProdCrop_perHa!D41</f>
        <v>Somalia</v>
      </c>
      <c r="F41" s="16" t="s">
        <v>233</v>
      </c>
      <c r="H41">
        <f>IF(ValProdCrop_perHa!G41=0,0,(ValProdCrop_perHa!H41-ValProdCrop_perHa!G41)/ValProdCrop_perHa!G41*100)</f>
        <v>2.15399213138478</v>
      </c>
      <c r="I41">
        <f>IF(ValProdCrop_perHa!H41=0,0,(ValProdCrop_perHa!I41-ValProdCrop_perHa!H41)/ValProdCrop_perHa!H41*100)</f>
        <v>4.47457244553448</v>
      </c>
      <c r="J41">
        <f>IF(ValProdCrop_perHa!I41=0,0,(ValProdCrop_perHa!J41-ValProdCrop_perHa!I41)/ValProdCrop_perHa!I41*100)</f>
        <v>4.99359908473734</v>
      </c>
      <c r="K41">
        <f>IF(ValProdCrop_perHa!J41=0,0,(ValProdCrop_perHa!K41-ValProdCrop_perHa!J41)/ValProdCrop_perHa!J41*100)</f>
        <v>6.22135626796982</v>
      </c>
      <c r="L41">
        <f>IF(ValProdCrop_perHa!K41=0,0,(ValProdCrop_perHa!L41-ValProdCrop_perHa!K41)/ValProdCrop_perHa!K41*100)</f>
        <v>-0.683390924593772</v>
      </c>
      <c r="M41">
        <f>IF(ValProdCrop_perHa!L41=0,0,(ValProdCrop_perHa!M41-ValProdCrop_perHa!L41)/ValProdCrop_perHa!L41*100)</f>
        <v>-3.134686823763</v>
      </c>
      <c r="N41">
        <f>IF(ValProdCrop_perHa!M41=0,0,(ValProdCrop_perHa!N41-ValProdCrop_perHa!M41)/ValProdCrop_perHa!M41*100)</f>
        <v>1.89935949637218</v>
      </c>
      <c r="O41">
        <f>IF(ValProdCrop_perHa!N41=0,0,(ValProdCrop_perHa!O41-ValProdCrop_perHa!N41)/ValProdCrop_perHa!N41*100)</f>
        <v>3.75715237793082</v>
      </c>
      <c r="P41">
        <f>IF(ValProdCrop_perHa!O41=0,0,(ValProdCrop_perHa!P41-ValProdCrop_perHa!O41)/ValProdCrop_perHa!O41*100)</f>
        <v>12.5720278492859</v>
      </c>
      <c r="Q41">
        <f>IF(ValProdCrop_perHa!P41=0,0,(ValProdCrop_perHa!Q41-ValProdCrop_perHa!P41)/ValProdCrop_perHa!P41*100)</f>
        <v>8.04367282347789</v>
      </c>
      <c r="R41">
        <f>IF(ValProdCrop_perHa!Q41=0,0,(ValProdCrop_perHa!R41-ValProdCrop_perHa!Q41)/ValProdCrop_perHa!Q41*100)</f>
        <v>-15.4370422139127</v>
      </c>
      <c r="S41">
        <f>IF(ValProdCrop_perHa!R41=0,0,(ValProdCrop_perHa!S41-ValProdCrop_perHa!R41)/ValProdCrop_perHa!R41*100)</f>
        <v>35.5252648216417</v>
      </c>
      <c r="T41">
        <f>IF(ValProdCrop_perHa!S41=0,0,(ValProdCrop_perHa!T41-ValProdCrop_perHa!S41)/ValProdCrop_perHa!S41*100)</f>
        <v>-2.2963763210394</v>
      </c>
      <c r="U41">
        <f>IF(ValProdCrop_perHa!T41=0,0,(ValProdCrop_perHa!U41-ValProdCrop_perHa!T41)/ValProdCrop_perHa!T41*100)</f>
        <v>-22.5575387053715</v>
      </c>
      <c r="V41">
        <f>IF(ValProdCrop_perHa!U41=0,0,(ValProdCrop_perHa!V41-ValProdCrop_perHa!U41)/ValProdCrop_perHa!U41*100)</f>
        <v>-12.9217823338635</v>
      </c>
      <c r="W41">
        <f>IF(ValProdCrop_perHa!V41=0,0,(ValProdCrop_perHa!W41-ValProdCrop_perHa!V41)/ValProdCrop_perHa!V41*100)</f>
        <v>-8.32993027880019</v>
      </c>
      <c r="X41">
        <f>IF(ValProdCrop_perHa!W41=0,0,(ValProdCrop_perHa!X41-ValProdCrop_perHa!W41)/ValProdCrop_perHa!W41*100)</f>
        <v>3.67880416097425</v>
      </c>
      <c r="Y41">
        <f>IF(ValProdCrop_perHa!X41=0,0,(ValProdCrop_perHa!Y41-ValProdCrop_perHa!X41)/ValProdCrop_perHa!X41*100)</f>
        <v>-4.25831568778728</v>
      </c>
      <c r="Z41">
        <f>IF(ValProdCrop_perHa!Y41=0,0,(ValProdCrop_perHa!Z41-ValProdCrop_perHa!Y41)/ValProdCrop_perHa!Y41*100)</f>
        <v>6.87376981080509</v>
      </c>
      <c r="AA41">
        <f>IF(ValProdCrop_perHa!Z41=0,0,(ValProdCrop_perHa!AA41-ValProdCrop_perHa!Z41)/ValProdCrop_perHa!Z41*100)</f>
        <v>-3.47951342256103</v>
      </c>
      <c r="AB41">
        <f>IF(ValProdCrop_perHa!AA41=0,0,(ValProdCrop_perHa!AB41-ValProdCrop_perHa!AA41)/ValProdCrop_perHa!AA41*100)</f>
        <v>5.38025126710637</v>
      </c>
      <c r="AC41">
        <f>IF(ValProdCrop_perHa!AB41=0,0,(ValProdCrop_perHa!AC41-ValProdCrop_perHa!AB41)/ValProdCrop_perHa!AB41*100)</f>
        <v>11.9777259429745</v>
      </c>
      <c r="AD41">
        <f>IF(ValProdCrop_perHa!AC41=0,0,(ValProdCrop_perHa!AD41-ValProdCrop_perHa!AC41)/ValProdCrop_perHa!AC41*100)</f>
        <v>-15.6079411666077</v>
      </c>
      <c r="AE41">
        <f>IF(ValProdCrop_perHa!AD41=0,0,(ValProdCrop_perHa!AE41-ValProdCrop_perHa!AD41)/ValProdCrop_perHa!AD41*100)</f>
        <v>18.6359648749494</v>
      </c>
      <c r="AF41">
        <f>IF(ValProdCrop_perHa!AE41=0,0,(ValProdCrop_perHa!AF41-ValProdCrop_perHa!AE41)/ValProdCrop_perHa!AE41*100)</f>
        <v>14.5701604898497</v>
      </c>
      <c r="AG41">
        <f>IF(ValProdCrop_perHa!AF41=0,0,(ValProdCrop_perHa!AG41-ValProdCrop_perHa!AF41)/ValProdCrop_perHa!AF41*100)</f>
        <v>-14.5183537799684</v>
      </c>
      <c r="AH41">
        <f>IF(ValProdCrop_perHa!AG41=0,0,(ValProdCrop_perHa!AH41-ValProdCrop_perHa!AG41)/ValProdCrop_perHa!AG41*100)</f>
        <v>-1.43967227504886</v>
      </c>
      <c r="AI41">
        <f>IF(ValProdCrop_perHa!AH41=0,0,(ValProdCrop_perHa!AI41-ValProdCrop_perHa!AH41)/ValProdCrop_perHa!AH41*100)</f>
        <v>7.6807023944008</v>
      </c>
      <c r="AJ41">
        <f>IF(ValProdCrop_perHa!AI41=0,0,(ValProdCrop_perHa!AJ41-ValProdCrop_perHa!AI41)/ValProdCrop_perHa!AI41*100)</f>
        <v>3.5630809279637</v>
      </c>
      <c r="AK41">
        <f>IF(ValProdCrop_perHa!AJ41=0,0,(ValProdCrop_perHa!AK41-ValProdCrop_perHa!AJ41)/ValProdCrop_perHa!AJ41*100)</f>
        <v>-2.75455641806101</v>
      </c>
      <c r="AL41">
        <f>IF(ValProdCrop_perHa!AK41=0,0,(ValProdCrop_perHa!AL41-ValProdCrop_perHa!AK41)/ValProdCrop_perHa!AK41*100)</f>
        <v>10.0059239743576</v>
      </c>
      <c r="AM41">
        <f>IF(ValProdCrop_perHa!AL41=0,0,(ValProdCrop_perHa!AM41-ValProdCrop_perHa!AL41)/ValProdCrop_perHa!AL41*100)</f>
        <v>-8.58407369393287</v>
      </c>
      <c r="AN41">
        <f>IF(ValProdCrop_perHa!AM41=0,0,(ValProdCrop_perHa!AN41-ValProdCrop_perHa!AM41)/ValProdCrop_perHa!AM41*100)</f>
        <v>-41.9686475706841</v>
      </c>
      <c r="AO41">
        <f>IF(ValProdCrop_perHa!AN41=0,0,(ValProdCrop_perHa!AO41-ValProdCrop_perHa!AN41)/ValProdCrop_perHa!AN41*100)</f>
        <v>43.7810489217167</v>
      </c>
      <c r="AP41">
        <f>IF(ValProdCrop_perHa!AO41=0,0,(ValProdCrop_perHa!AP41-ValProdCrop_perHa!AO41)/ValProdCrop_perHa!AO41*100)</f>
        <v>1.77046318096471</v>
      </c>
      <c r="AQ41">
        <f>IF(ValProdCrop_perHa!AP41=0,0,(ValProdCrop_perHa!AQ41-ValProdCrop_perHa!AP41)/ValProdCrop_perHa!AP41*100)</f>
        <v>-5.93990808413564</v>
      </c>
      <c r="AR41">
        <f>IF(ValProdCrop_perHa!AQ41=0,0,(ValProdCrop_perHa!AR41-ValProdCrop_perHa!AQ41)/ValProdCrop_perHa!AQ41*100)</f>
        <v>4.72174738143025</v>
      </c>
      <c r="AS41">
        <f>IF(ValProdCrop_perHa!AR41=0,0,(ValProdCrop_perHa!AS41-ValProdCrop_perHa!AR41)/ValProdCrop_perHa!AR41*100)</f>
        <v>7.4082726090653</v>
      </c>
      <c r="AT41">
        <f>IF(ValProdCrop_perHa!AS41=0,0,(ValProdCrop_perHa!AT41-ValProdCrop_perHa!AS41)/ValProdCrop_perHa!AS41*100)</f>
        <v>7.46959654011602</v>
      </c>
      <c r="AU41">
        <f>IF(ValProdCrop_perHa!AT41=0,0,(ValProdCrop_perHa!AU41-ValProdCrop_perHa!AT41)/ValProdCrop_perHa!AT41*100)</f>
        <v>6.45199445902105</v>
      </c>
      <c r="AV41">
        <f>IF(ValProdCrop_perHa!AU41=0,0,(ValProdCrop_perHa!AV41-ValProdCrop_perHa!AU41)/ValProdCrop_perHa!AU41*100)</f>
        <v>-2.13508581736583</v>
      </c>
      <c r="AW41">
        <f>IF(ValProdCrop_perHa!AV41=0,0,(ValProdCrop_perHa!AW41-ValProdCrop_perHa!AV41)/ValProdCrop_perHa!AV41*100)</f>
        <v>-4.68655001304746</v>
      </c>
      <c r="AX41">
        <f>IF(ValProdCrop_perHa!AW41=0,0,(ValProdCrop_perHa!AX41-ValProdCrop_perHa!AW41)/ValProdCrop_perHa!AW41*100)</f>
        <v>-14.1496551061747</v>
      </c>
      <c r="AY41">
        <f>IF(ValProdCrop_perHa!AX41=0,0,(ValProdCrop_perHa!AY41-ValProdCrop_perHa!AX41)/ValProdCrop_perHa!AX41*100)</f>
        <v>-2.21373780610764</v>
      </c>
      <c r="AZ41">
        <f>IF(ValProdCrop_perHa!AY41=0,0,(ValProdCrop_perHa!AZ41-ValProdCrop_perHa!AY41)/ValProdCrop_perHa!AY41*100)</f>
        <v>8.85087803950971</v>
      </c>
      <c r="BA41">
        <f>IF(ValProdCrop_perHa!AZ41=0,0,(ValProdCrop_perHa!BA41-ValProdCrop_perHa!AZ41)/ValProdCrop_perHa!AZ41*100)</f>
        <v>26.3737741722003</v>
      </c>
      <c r="BB41">
        <f>IF(ValProdCrop_perHa!BA41=0,0,(ValProdCrop_perHa!BB41-ValProdCrop_perHa!BA41)/ValProdCrop_perHa!BA41*100)</f>
        <v>-14.6079473526421</v>
      </c>
      <c r="BC41">
        <f>IF(ValProdCrop_perHa!BB41=0,0,(ValProdCrop_perHa!BC41-ValProdCrop_perHa!BB41)/ValProdCrop_perHa!BB41*100)</f>
        <v>4.24399732616798</v>
      </c>
    </row>
    <row r="42" spans="1:55">
      <c r="A42">
        <f>ValProdCrop_perHa!A42</f>
        <v>3</v>
      </c>
      <c r="B42" t="str">
        <f>ValProdCrop_perHa!B42</f>
        <v>South Africa</v>
      </c>
      <c r="C42">
        <f>ValProdCrop_perHa!C42</f>
        <v>202</v>
      </c>
      <c r="D42" t="str">
        <f>ValProdCrop_perHa!D42</f>
        <v>South Africa</v>
      </c>
      <c r="F42" s="16" t="s">
        <v>233</v>
      </c>
      <c r="H42">
        <f>IF(ValProdCrop_perHa!G42=0,0,(ValProdCrop_perHa!H42-ValProdCrop_perHa!G42)/ValProdCrop_perHa!G42*100)</f>
        <v>-0.0950757140321519</v>
      </c>
      <c r="I42">
        <f>IF(ValProdCrop_perHa!H42=0,0,(ValProdCrop_perHa!I42-ValProdCrop_perHa!H42)/ValProdCrop_perHa!H42*100)</f>
        <v>0.936593538476215</v>
      </c>
      <c r="J42">
        <f>IF(ValProdCrop_perHa!I42=0,0,(ValProdCrop_perHa!J42-ValProdCrop_perHa!I42)/ValProdCrop_perHa!I42*100)</f>
        <v>-2.6831482632849</v>
      </c>
      <c r="K42">
        <f>IF(ValProdCrop_perHa!J42=0,0,(ValProdCrop_perHa!K42-ValProdCrop_perHa!J42)/ValProdCrop_perHa!J42*100)</f>
        <v>0.553883032724003</v>
      </c>
      <c r="L42">
        <f>IF(ValProdCrop_perHa!K42=0,0,(ValProdCrop_perHa!L42-ValProdCrop_perHa!K42)/ValProdCrop_perHa!K42*100)</f>
        <v>12.8587529945858</v>
      </c>
      <c r="M42">
        <f>IF(ValProdCrop_perHa!L42=0,0,(ValProdCrop_perHa!M42-ValProdCrop_perHa!L42)/ValProdCrop_perHa!L42*100)</f>
        <v>26.2204531218113</v>
      </c>
      <c r="N42">
        <f>IF(ValProdCrop_perHa!M42=0,0,(ValProdCrop_perHa!N42-ValProdCrop_perHa!M42)/ValProdCrop_perHa!M42*100)</f>
        <v>-21.7128833515495</v>
      </c>
      <c r="O42">
        <f>IF(ValProdCrop_perHa!N42=0,0,(ValProdCrop_perHa!O42-ValProdCrop_perHa!N42)/ValProdCrop_perHa!N42*100)</f>
        <v>6.31903597670931</v>
      </c>
      <c r="P42">
        <f>IF(ValProdCrop_perHa!O42=0,0,(ValProdCrop_perHa!P42-ValProdCrop_perHa!O42)/ValProdCrop_perHa!O42*100)</f>
        <v>-3.60212317437684</v>
      </c>
      <c r="Q42">
        <f>IF(ValProdCrop_perHa!P42=0,0,(ValProdCrop_perHa!Q42-ValProdCrop_perHa!P42)/ValProdCrop_perHa!P42*100)</f>
        <v>17.8016977997278</v>
      </c>
      <c r="R42">
        <f>IF(ValProdCrop_perHa!Q42=0,0,(ValProdCrop_perHa!R42-ValProdCrop_perHa!Q42)/ValProdCrop_perHa!Q42*100)</f>
        <v>3.99690702711538</v>
      </c>
      <c r="S42">
        <f>IF(ValProdCrop_perHa!R42=0,0,(ValProdCrop_perHa!S42-ValProdCrop_perHa!R42)/ValProdCrop_perHa!R42*100)</f>
        <v>-12.6064457997721</v>
      </c>
      <c r="T42">
        <f>IF(ValProdCrop_perHa!S42=0,0,(ValProdCrop_perHa!T42-ValProdCrop_perHa!S42)/ValProdCrop_perHa!S42*100)</f>
        <v>26.9647359698817</v>
      </c>
      <c r="U42">
        <f>IF(ValProdCrop_perHa!T42=0,0,(ValProdCrop_perHa!U42-ValProdCrop_perHa!T42)/ValProdCrop_perHa!T42*100)</f>
        <v>-4.09872005860158</v>
      </c>
      <c r="V42">
        <f>IF(ValProdCrop_perHa!U42=0,0,(ValProdCrop_perHa!V42-ValProdCrop_perHa!U42)/ValProdCrop_perHa!U42*100)</f>
        <v>-5.11454042358849</v>
      </c>
      <c r="W42">
        <f>IF(ValProdCrop_perHa!V42=0,0,(ValProdCrop_perHa!W42-ValProdCrop_perHa!V42)/ValProdCrop_perHa!V42*100)</f>
        <v>9.79748125485478</v>
      </c>
      <c r="X42">
        <f>IF(ValProdCrop_perHa!W42=0,0,(ValProdCrop_perHa!X42-ValProdCrop_perHa!W42)/ValProdCrop_perHa!W42*100)</f>
        <v>6.2493529151587</v>
      </c>
      <c r="Y42">
        <f>IF(ValProdCrop_perHa!X42=0,0,(ValProdCrop_perHa!Y42-ValProdCrop_perHa!X42)/ValProdCrop_perHa!X42*100)</f>
        <v>-6.85291610205847</v>
      </c>
      <c r="Z42">
        <f>IF(ValProdCrop_perHa!Y42=0,0,(ValProdCrop_perHa!Z42-ValProdCrop_perHa!Y42)/ValProdCrop_perHa!Y42*100)</f>
        <v>14.2923155454984</v>
      </c>
      <c r="AA42">
        <f>IF(ValProdCrop_perHa!Z42=0,0,(ValProdCrop_perHa!AA42-ValProdCrop_perHa!Z42)/ValProdCrop_perHa!Z42*100)</f>
        <v>16.8332088132882</v>
      </c>
      <c r="AB42">
        <f>IF(ValProdCrop_perHa!AA42=0,0,(ValProdCrop_perHa!AB42-ValProdCrop_perHa!AA42)/ValProdCrop_perHa!AA42*100)</f>
        <v>-19.3990870000505</v>
      </c>
      <c r="AC42">
        <f>IF(ValProdCrop_perHa!AB42=0,0,(ValProdCrop_perHa!AC42-ValProdCrop_perHa!AB42)/ValProdCrop_perHa!AB42*100)</f>
        <v>-21.2953646025167</v>
      </c>
      <c r="AD42">
        <f>IF(ValProdCrop_perHa!AC42=0,0,(ValProdCrop_perHa!AD42-ValProdCrop_perHa!AC42)/ValProdCrop_perHa!AC42*100)</f>
        <v>9.23099259095206</v>
      </c>
      <c r="AE42">
        <f>IF(ValProdCrop_perHa!AD42=0,0,(ValProdCrop_perHa!AE42-ValProdCrop_perHa!AD42)/ValProdCrop_perHa!AD42*100)</f>
        <v>14.6045179819977</v>
      </c>
      <c r="AF42">
        <f>IF(ValProdCrop_perHa!AE42=0,0,(ValProdCrop_perHa!AF42-ValProdCrop_perHa!AE42)/ValProdCrop_perHa!AE42*100)</f>
        <v>-2.93676968548461</v>
      </c>
      <c r="AG42">
        <f>IF(ValProdCrop_perHa!AF42=0,0,(ValProdCrop_perHa!AG42-ValProdCrop_perHa!AF42)/ValProdCrop_perHa!AF42*100)</f>
        <v>5.96714051891121</v>
      </c>
      <c r="AH42">
        <f>IF(ValProdCrop_perHa!AG42=0,0,(ValProdCrop_perHa!AH42-ValProdCrop_perHa!AG42)/ValProdCrop_perHa!AG42*100)</f>
        <v>3.71785432541428</v>
      </c>
      <c r="AI42">
        <f>IF(ValProdCrop_perHa!AH42=0,0,(ValProdCrop_perHa!AI42-ValProdCrop_perHa!AH42)/ValProdCrop_perHa!AH42*100)</f>
        <v>17.2877968961775</v>
      </c>
      <c r="AJ42">
        <f>IF(ValProdCrop_perHa!AI42=0,0,(ValProdCrop_perHa!AJ42-ValProdCrop_perHa!AI42)/ValProdCrop_perHa!AI42*100)</f>
        <v>-4.17774619153184</v>
      </c>
      <c r="AK42">
        <f>IF(ValProdCrop_perHa!AJ42=0,0,(ValProdCrop_perHa!AK42-ValProdCrop_perHa!AJ42)/ValProdCrop_perHa!AJ42*100)</f>
        <v>6.77614830303976</v>
      </c>
      <c r="AL42">
        <f>IF(ValProdCrop_perHa!AK42=0,0,(ValProdCrop_perHa!AL42-ValProdCrop_perHa!AK42)/ValProdCrop_perHa!AK42*100)</f>
        <v>-21.7136058036394</v>
      </c>
      <c r="AM42">
        <f>IF(ValProdCrop_perHa!AL42=0,0,(ValProdCrop_perHa!AM42-ValProdCrop_perHa!AL42)/ValProdCrop_perHa!AL42*100)</f>
        <v>20.0272027948823</v>
      </c>
      <c r="AN42">
        <f>IF(ValProdCrop_perHa!AM42=0,0,(ValProdCrop_perHa!AN42-ValProdCrop_perHa!AM42)/ValProdCrop_perHa!AM42*100)</f>
        <v>9.880385894799</v>
      </c>
      <c r="AO42">
        <f>IF(ValProdCrop_perHa!AN42=0,0,(ValProdCrop_perHa!AO42-ValProdCrop_perHa!AN42)/ValProdCrop_perHa!AN42*100)</f>
        <v>-9.95389045430325</v>
      </c>
      <c r="AP42">
        <f>IF(ValProdCrop_perHa!AO42=0,0,(ValProdCrop_perHa!AP42-ValProdCrop_perHa!AO42)/ValProdCrop_perHa!AO42*100)</f>
        <v>23.1729489757242</v>
      </c>
      <c r="AQ42">
        <f>IF(ValProdCrop_perHa!AP42=0,0,(ValProdCrop_perHa!AQ42-ValProdCrop_perHa!AP42)/ValProdCrop_perHa!AP42*100)</f>
        <v>-2.23985127221694</v>
      </c>
      <c r="AR42">
        <f>IF(ValProdCrop_perHa!AQ42=0,0,(ValProdCrop_perHa!AR42-ValProdCrop_perHa!AQ42)/ValProdCrop_perHa!AQ42*100)</f>
        <v>8.21672021463829</v>
      </c>
      <c r="AS42">
        <f>IF(ValProdCrop_perHa!AR42=0,0,(ValProdCrop_perHa!AS42-ValProdCrop_perHa!AR42)/ValProdCrop_perHa!AR42*100)</f>
        <v>2.88314343136824</v>
      </c>
      <c r="AT42">
        <f>IF(ValProdCrop_perHa!AS42=0,0,(ValProdCrop_perHa!AT42-ValProdCrop_perHa!AS42)/ValProdCrop_perHa!AS42*100)</f>
        <v>4.91150489316619</v>
      </c>
      <c r="AU42">
        <f>IF(ValProdCrop_perHa!AT42=0,0,(ValProdCrop_perHa!AU42-ValProdCrop_perHa!AT42)/ValProdCrop_perHa!AT42*100)</f>
        <v>0.111240466266412</v>
      </c>
      <c r="AV42">
        <f>IF(ValProdCrop_perHa!AU42=0,0,(ValProdCrop_perHa!AV42-ValProdCrop_perHa!AU42)/ValProdCrop_perHa!AU42*100)</f>
        <v>3.69106680033431</v>
      </c>
      <c r="AW42">
        <f>IF(ValProdCrop_perHa!AV42=0,0,(ValProdCrop_perHa!AW42-ValProdCrop_perHa!AV42)/ValProdCrop_perHa!AV42*100)</f>
        <v>-0.473699276854404</v>
      </c>
      <c r="AX42">
        <f>IF(ValProdCrop_perHa!AW42=0,0,(ValProdCrop_perHa!AX42-ValProdCrop_perHa!AW42)/ValProdCrop_perHa!AW42*100)</f>
        <v>7.29674331841814</v>
      </c>
      <c r="AY42">
        <f>IF(ValProdCrop_perHa!AX42=0,0,(ValProdCrop_perHa!AY42-ValProdCrop_perHa!AX42)/ValProdCrop_perHa!AX42*100)</f>
        <v>7.75984885306613</v>
      </c>
      <c r="AZ42">
        <f>IF(ValProdCrop_perHa!AY42=0,0,(ValProdCrop_perHa!AZ42-ValProdCrop_perHa!AY42)/ValProdCrop_perHa!AY42*100)</f>
        <v>11.5643124395984</v>
      </c>
      <c r="BA42">
        <f>IF(ValProdCrop_perHa!AZ42=0,0,(ValProdCrop_perHa!BA42-ValProdCrop_perHa!AZ42)/ValProdCrop_perHa!AZ42*100)</f>
        <v>-4.46746152748501</v>
      </c>
      <c r="BB42">
        <f>IF(ValProdCrop_perHa!BA42=0,0,(ValProdCrop_perHa!BB42-ValProdCrop_perHa!BA42)/ValProdCrop_perHa!BA42*100)</f>
        <v>7.14846570694898</v>
      </c>
      <c r="BC42">
        <f>IF(ValProdCrop_perHa!BB42=0,0,(ValProdCrop_perHa!BC42-ValProdCrop_perHa!BB42)/ValProdCrop_perHa!BB42*100)</f>
        <v>2.57194388906278</v>
      </c>
    </row>
    <row r="43" spans="1:55">
      <c r="A43">
        <f>ValProdCrop_perHa!A43</f>
        <v>0</v>
      </c>
      <c r="B43" t="str">
        <f>ValProdCrop_perHa!B43</f>
        <v>Western Sahara</v>
      </c>
      <c r="C43">
        <f>ValProdCrop_perHa!C43</f>
        <v>205</v>
      </c>
      <c r="D43" t="str">
        <f>ValProdCrop_perHa!D43</f>
        <v>Western Sahara</v>
      </c>
      <c r="F43" s="16" t="s">
        <v>233</v>
      </c>
      <c r="H43">
        <f>IF(ValProdCrop_perHa!G43=0,0,(ValProdCrop_perHa!H43-ValProdCrop_perHa!G43)/ValProdCrop_perHa!G43*100)</f>
        <v>0</v>
      </c>
      <c r="I43">
        <f>IF(ValProdCrop_perHa!H43=0,0,(ValProdCrop_perHa!I43-ValProdCrop_perHa!H43)/ValProdCrop_perHa!H43*100)</f>
        <v>0</v>
      </c>
      <c r="J43">
        <f>IF(ValProdCrop_perHa!I43=0,0,(ValProdCrop_perHa!J43-ValProdCrop_perHa!I43)/ValProdCrop_perHa!I43*100)</f>
        <v>0</v>
      </c>
      <c r="K43">
        <f>IF(ValProdCrop_perHa!J43=0,0,(ValProdCrop_perHa!K43-ValProdCrop_perHa!J43)/ValProdCrop_perHa!J43*100)</f>
        <v>0</v>
      </c>
      <c r="L43">
        <f>IF(ValProdCrop_perHa!K43=0,0,(ValProdCrop_perHa!L43-ValProdCrop_perHa!K43)/ValProdCrop_perHa!K43*100)</f>
        <v>0</v>
      </c>
      <c r="M43">
        <f>IF(ValProdCrop_perHa!L43=0,0,(ValProdCrop_perHa!M43-ValProdCrop_perHa!L43)/ValProdCrop_perHa!L43*100)</f>
        <v>0</v>
      </c>
      <c r="N43">
        <f>IF(ValProdCrop_perHa!M43=0,0,(ValProdCrop_perHa!N43-ValProdCrop_perHa!M43)/ValProdCrop_perHa!M43*100)</f>
        <v>0</v>
      </c>
      <c r="O43">
        <f>IF(ValProdCrop_perHa!N43=0,0,(ValProdCrop_perHa!O43-ValProdCrop_perHa!N43)/ValProdCrop_perHa!N43*100)</f>
        <v>-14.4575803343576</v>
      </c>
      <c r="P43">
        <f>IF(ValProdCrop_perHa!O43=0,0,(ValProdCrop_perHa!P43-ValProdCrop_perHa!O43)/ValProdCrop_perHa!O43*100)</f>
        <v>0.051643192488274</v>
      </c>
      <c r="Q43">
        <f>IF(ValProdCrop_perHa!P43=0,0,(ValProdCrop_perHa!Q43-ValProdCrop_perHa!P43)/ValProdCrop_perHa!P43*100)</f>
        <v>7.9207920792079</v>
      </c>
      <c r="R43">
        <f>IF(ValProdCrop_perHa!Q43=0,0,(ValProdCrop_perHa!R43-ValProdCrop_perHa!Q43)/ValProdCrop_perHa!Q43*100)</f>
        <v>-5.50458715596329</v>
      </c>
      <c r="S43">
        <f>IF(ValProdCrop_perHa!R43=0,0,(ValProdCrop_perHa!S43-ValProdCrop_perHa!R43)/ValProdCrop_perHa!R43*100)</f>
        <v>9.34047539337128</v>
      </c>
      <c r="T43">
        <f>IF(ValProdCrop_perHa!S43=0,0,(ValProdCrop_perHa!T43-ValProdCrop_perHa!S43)/ValProdCrop_perHa!S43*100)</f>
        <v>0.0289855072463894</v>
      </c>
      <c r="U43">
        <f>IF(ValProdCrop_perHa!T43=0,0,(ValProdCrop_perHa!U43-ValProdCrop_perHa!T43)/ValProdCrop_perHa!T43*100)</f>
        <v>0</v>
      </c>
      <c r="V43">
        <f>IF(ValProdCrop_perHa!U43=0,0,(ValProdCrop_perHa!V43-ValProdCrop_perHa!U43)/ValProdCrop_perHa!U43*100)</f>
        <v>11.8697478991597</v>
      </c>
      <c r="W43">
        <f>IF(ValProdCrop_perHa!V43=0,0,(ValProdCrop_perHa!W43-ValProdCrop_perHa!V43)/ValProdCrop_perHa!V43*100)</f>
        <v>-5.88235294117647</v>
      </c>
      <c r="X43">
        <f>IF(ValProdCrop_perHa!W43=0,0,(ValProdCrop_perHa!X43-ValProdCrop_perHa!W43)/ValProdCrop_perHa!W43*100)</f>
        <v>-0.63380281690141</v>
      </c>
      <c r="Y43">
        <f>IF(ValProdCrop_perHa!X43=0,0,(ValProdCrop_perHa!Y43-ValProdCrop_perHa!X43)/ValProdCrop_perHa!X43*100)</f>
        <v>0</v>
      </c>
      <c r="Z43">
        <f>IF(ValProdCrop_perHa!Y43=0,0,(ValProdCrop_perHa!Z43-ValProdCrop_perHa!Y43)/ValProdCrop_perHa!Y43*100)</f>
        <v>-6.7574646411734</v>
      </c>
      <c r="AA43">
        <f>IF(ValProdCrop_perHa!Z43=0,0,(ValProdCrop_perHa!AA43-ValProdCrop_perHa!Z43)/ValProdCrop_perHa!Z43*100)</f>
        <v>6.74157303370787</v>
      </c>
      <c r="AB43">
        <f>IF(ValProdCrop_perHa!AA43=0,0,(ValProdCrop_perHa!AB43-ValProdCrop_perHa!AA43)/ValProdCrop_perHa!AA43*100)</f>
        <v>0</v>
      </c>
      <c r="AC43">
        <f>IF(ValProdCrop_perHa!AB43=0,0,(ValProdCrop_perHa!AC43-ValProdCrop_perHa!AB43)/ValProdCrop_perHa!AB43*100)</f>
        <v>1.88596491228072</v>
      </c>
      <c r="AD43">
        <f>IF(ValProdCrop_perHa!AC43=0,0,(ValProdCrop_perHa!AD43-ValProdCrop_perHa!AC43)/ValProdCrop_perHa!AC43*100)</f>
        <v>4.45544554455445</v>
      </c>
      <c r="AE43">
        <f>IF(ValProdCrop_perHa!AD43=0,0,(ValProdCrop_perHa!AE43-ValProdCrop_perHa!AD43)/ValProdCrop_perHa!AD43*100)</f>
        <v>-2.6350710900474</v>
      </c>
      <c r="AF43">
        <f>IF(ValProdCrop_perHa!AE43=0,0,(ValProdCrop_perHa!AF43-ValProdCrop_perHa!AE43)/ValProdCrop_perHa!AE43*100)</f>
        <v>1.54565061107117</v>
      </c>
      <c r="AG43">
        <f>IF(ValProdCrop_perHa!AF43=0,0,(ValProdCrop_perHa!AG43-ValProdCrop_perHa!AF43)/ValProdCrop_perHa!AF43*100)</f>
        <v>5.30973451327435</v>
      </c>
      <c r="AH43">
        <f>IF(ValProdCrop_perHa!AG43=0,0,(ValProdCrop_perHa!AH43-ValProdCrop_perHa!AG43)/ValProdCrop_perHa!AG43*100)</f>
        <v>-3.70370370370372</v>
      </c>
      <c r="AI43">
        <f>IF(ValProdCrop_perHa!AH43=0,0,(ValProdCrop_perHa!AI43-ValProdCrop_perHa!AH43)/ValProdCrop_perHa!AH43*100)</f>
        <v>0.885354141656676</v>
      </c>
      <c r="AJ43">
        <f>IF(ValProdCrop_perHa!AI43=0,0,(ValProdCrop_perHa!AJ43-ValProdCrop_perHa!AI43)/ValProdCrop_perHa!AI43*100)</f>
        <v>1.20481927710843</v>
      </c>
      <c r="AK43">
        <f>IF(ValProdCrop_perHa!AJ43=0,0,(ValProdCrop_perHa!AK43-ValProdCrop_perHa!AJ43)/ValProdCrop_perHa!AJ43*100)</f>
        <v>1.11111111111111</v>
      </c>
      <c r="AL43">
        <f>IF(ValProdCrop_perHa!AK43=0,0,(ValProdCrop_perHa!AL43-ValProdCrop_perHa!AK43)/ValProdCrop_perHa!AK43*100)</f>
        <v>-25.5098135695151</v>
      </c>
      <c r="AM43">
        <f>IF(ValProdCrop_perHa!AL43=0,0,(ValProdCrop_perHa!AM43-ValProdCrop_perHa!AL43)/ValProdCrop_perHa!AL43*100)</f>
        <v>35.6259248298313</v>
      </c>
      <c r="AN43">
        <f>IF(ValProdCrop_perHa!AM43=0,0,(ValProdCrop_perHa!AN43-ValProdCrop_perHa!AM43)/ValProdCrop_perHa!AM43*100)</f>
        <v>51.4189026806186</v>
      </c>
      <c r="AO43">
        <f>IF(ValProdCrop_perHa!AN43=0,0,(ValProdCrop_perHa!AO43-ValProdCrop_perHa!AN43)/ValProdCrop_perHa!AN43*100)</f>
        <v>-33.3280418882979</v>
      </c>
      <c r="AP43">
        <f>IF(ValProdCrop_perHa!AO43=0,0,(ValProdCrop_perHa!AP43-ValProdCrop_perHa!AO43)/ValProdCrop_perHa!AO43*100)</f>
        <v>13.5725301549366</v>
      </c>
      <c r="AQ43">
        <f>IF(ValProdCrop_perHa!AP43=0,0,(ValProdCrop_perHa!AQ43-ValProdCrop_perHa!AP43)/ValProdCrop_perHa!AP43*100)</f>
        <v>-11.1689557444953</v>
      </c>
      <c r="AR43">
        <f>IF(ValProdCrop_perHa!AQ43=0,0,(ValProdCrop_perHa!AR43-ValProdCrop_perHa!AQ43)/ValProdCrop_perHa!AQ43*100)</f>
        <v>9.74447554946691</v>
      </c>
      <c r="AS43">
        <f>IF(ValProdCrop_perHa!AR43=0,0,(ValProdCrop_perHa!AS43-ValProdCrop_perHa!AR43)/ValProdCrop_perHa!AR43*100)</f>
        <v>-8.12467076382792</v>
      </c>
      <c r="AT43">
        <f>IF(ValProdCrop_perHa!AS43=0,0,(ValProdCrop_perHa!AT43-ValProdCrop_perHa!AS43)/ValProdCrop_perHa!AS43*100)</f>
        <v>-3.04337407141144</v>
      </c>
      <c r="AU43">
        <f>IF(ValProdCrop_perHa!AT43=0,0,(ValProdCrop_perHa!AU43-ValProdCrop_perHa!AT43)/ValProdCrop_perHa!AT43*100)</f>
        <v>11.0644257703081</v>
      </c>
      <c r="AV43">
        <f>IF(ValProdCrop_perHa!AU43=0,0,(ValProdCrop_perHa!AV43-ValProdCrop_perHa!AU43)/ValProdCrop_perHa!AU43*100)</f>
        <v>16.8978562421185</v>
      </c>
      <c r="AW43">
        <f>IF(ValProdCrop_perHa!AV43=0,0,(ValProdCrop_perHa!AW43-ValProdCrop_perHa!AV43)/ValProdCrop_perHa!AV43*100)</f>
        <v>12.0301020414041</v>
      </c>
      <c r="AX43">
        <f>IF(ValProdCrop_perHa!AW43=0,0,(ValProdCrop_perHa!AX43-ValProdCrop_perHa!AW43)/ValProdCrop_perHa!AW43*100)</f>
        <v>-32.1033155080214</v>
      </c>
      <c r="AY43">
        <f>IF(ValProdCrop_perHa!AX43=0,0,(ValProdCrop_perHa!AY43-ValProdCrop_perHa!AX43)/ValProdCrop_perHa!AX43*100)</f>
        <v>-38.0530973451327</v>
      </c>
      <c r="AZ43">
        <f>IF(ValProdCrop_perHa!AY43=0,0,(ValProdCrop_perHa!AZ43-ValProdCrop_perHa!AY43)/ValProdCrop_perHa!AY43*100)</f>
        <v>32.8571428571428</v>
      </c>
      <c r="BA43">
        <f>IF(ValProdCrop_perHa!AZ43=0,0,(ValProdCrop_perHa!BA43-ValProdCrop_perHa!AZ43)/ValProdCrop_perHa!AZ43*100)</f>
        <v>23.0355665839537</v>
      </c>
      <c r="BB43">
        <f>IF(ValProdCrop_perHa!BA43=0,0,(ValProdCrop_perHa!BB43-ValProdCrop_perHa!BA43)/ValProdCrop_perHa!BA43*100)</f>
        <v>-41.0084033613445</v>
      </c>
      <c r="BC43">
        <f>IF(ValProdCrop_perHa!BB43=0,0,(ValProdCrop_perHa!BC43-ValProdCrop_perHa!BB43)/ValProdCrop_perHa!BB43*100)</f>
        <v>23.4188734188734</v>
      </c>
    </row>
    <row r="44" spans="1:55">
      <c r="A44">
        <f>ValProdCrop_perHa!A44</f>
        <v>2</v>
      </c>
      <c r="B44" t="str">
        <f>ValProdCrop_perHa!B44</f>
        <v>Sudan</v>
      </c>
      <c r="C44">
        <f>ValProdCrop_perHa!C44</f>
        <v>206</v>
      </c>
      <c r="D44" t="str">
        <f>ValProdCrop_perHa!D44</f>
        <v>Sudan</v>
      </c>
      <c r="F44" s="16" t="s">
        <v>233</v>
      </c>
      <c r="H44">
        <f>IF(ValProdCrop_perHa!G44=0,0,(ValProdCrop_perHa!H44-ValProdCrop_perHa!G44)/ValProdCrop_perHa!G44*100)</f>
        <v>4.98071585179857</v>
      </c>
      <c r="I44">
        <f>IF(ValProdCrop_perHa!H44=0,0,(ValProdCrop_perHa!I44-ValProdCrop_perHa!H44)/ValProdCrop_perHa!H44*100)</f>
        <v>-8.31871791086949</v>
      </c>
      <c r="J44">
        <f>IF(ValProdCrop_perHa!I44=0,0,(ValProdCrop_perHa!J44-ValProdCrop_perHa!I44)/ValProdCrop_perHa!I44*100)</f>
        <v>-8.9766447306029</v>
      </c>
      <c r="K44">
        <f>IF(ValProdCrop_perHa!J44=0,0,(ValProdCrop_perHa!K44-ValProdCrop_perHa!J44)/ValProdCrop_perHa!J44*100)</f>
        <v>3.22131117961261</v>
      </c>
      <c r="L44">
        <f>IF(ValProdCrop_perHa!K44=0,0,(ValProdCrop_perHa!L44-ValProdCrop_perHa!K44)/ValProdCrop_perHa!K44*100)</f>
        <v>0.383535611718719</v>
      </c>
      <c r="M44">
        <f>IF(ValProdCrop_perHa!L44=0,0,(ValProdCrop_perHa!M44-ValProdCrop_perHa!L44)/ValProdCrop_perHa!L44*100)</f>
        <v>-0.540713952798212</v>
      </c>
      <c r="N44">
        <f>IF(ValProdCrop_perHa!M44=0,0,(ValProdCrop_perHa!N44-ValProdCrop_perHa!M44)/ValProdCrop_perHa!M44*100)</f>
        <v>4.40960143189105</v>
      </c>
      <c r="O44">
        <f>IF(ValProdCrop_perHa!N44=0,0,(ValProdCrop_perHa!O44-ValProdCrop_perHa!N44)/ValProdCrop_perHa!N44*100)</f>
        <v>-0.295775987807497</v>
      </c>
      <c r="P44">
        <f>IF(ValProdCrop_perHa!O44=0,0,(ValProdCrop_perHa!P44-ValProdCrop_perHa!O44)/ValProdCrop_perHa!O44*100)</f>
        <v>-7.19800454772148</v>
      </c>
      <c r="Q44">
        <f>IF(ValProdCrop_perHa!P44=0,0,(ValProdCrop_perHa!Q44-ValProdCrop_perHa!P44)/ValProdCrop_perHa!P44*100)</f>
        <v>0.0594625656876024</v>
      </c>
      <c r="R44">
        <f>IF(ValProdCrop_perHa!Q44=0,0,(ValProdCrop_perHa!R44-ValProdCrop_perHa!Q44)/ValProdCrop_perHa!Q44*100)</f>
        <v>-7.23594933165967</v>
      </c>
      <c r="S44">
        <f>IF(ValProdCrop_perHa!R44=0,0,(ValProdCrop_perHa!S44-ValProdCrop_perHa!R44)/ValProdCrop_perHa!R44*100)</f>
        <v>-9.78508512845031</v>
      </c>
      <c r="T44">
        <f>IF(ValProdCrop_perHa!S44=0,0,(ValProdCrop_perHa!T44-ValProdCrop_perHa!S44)/ValProdCrop_perHa!S44*100)</f>
        <v>17.5112516619696</v>
      </c>
      <c r="U44">
        <f>IF(ValProdCrop_perHa!T44=0,0,(ValProdCrop_perHa!U44-ValProdCrop_perHa!T44)/ValProdCrop_perHa!T44*100)</f>
        <v>-11.2577630563358</v>
      </c>
      <c r="V44">
        <f>IF(ValProdCrop_perHa!U44=0,0,(ValProdCrop_perHa!V44-ValProdCrop_perHa!U44)/ValProdCrop_perHa!U44*100)</f>
        <v>-6.69623493820319</v>
      </c>
      <c r="W44">
        <f>IF(ValProdCrop_perHa!V44=0,0,(ValProdCrop_perHa!W44-ValProdCrop_perHa!V44)/ValProdCrop_perHa!V44*100)</f>
        <v>2.2103117855812</v>
      </c>
      <c r="X44">
        <f>IF(ValProdCrop_perHa!W44=0,0,(ValProdCrop_perHa!X44-ValProdCrop_perHa!W44)/ValProdCrop_perHa!W44*100)</f>
        <v>3.61344693558109</v>
      </c>
      <c r="Y44">
        <f>IF(ValProdCrop_perHa!X44=0,0,(ValProdCrop_perHa!Y44-ValProdCrop_perHa!X44)/ValProdCrop_perHa!X44*100)</f>
        <v>-2.2517636233707</v>
      </c>
      <c r="Z44">
        <f>IF(ValProdCrop_perHa!Y44=0,0,(ValProdCrop_perHa!Z44-ValProdCrop_perHa!Y44)/ValProdCrop_perHa!Y44*100)</f>
        <v>-5.06534516280343</v>
      </c>
      <c r="AA44">
        <f>IF(ValProdCrop_perHa!Z44=0,0,(ValProdCrop_perHa!AA44-ValProdCrop_perHa!Z44)/ValProdCrop_perHa!Z44*100)</f>
        <v>-3.04037254951019</v>
      </c>
      <c r="AB44">
        <f>IF(ValProdCrop_perHa!AA44=0,0,(ValProdCrop_perHa!AB44-ValProdCrop_perHa!AA44)/ValProdCrop_perHa!AA44*100)</f>
        <v>0.821330412746883</v>
      </c>
      <c r="AC44">
        <f>IF(ValProdCrop_perHa!AB44=0,0,(ValProdCrop_perHa!AC44-ValProdCrop_perHa!AB44)/ValProdCrop_perHa!AB44*100)</f>
        <v>-1.56979168446127</v>
      </c>
      <c r="AD44">
        <f>IF(ValProdCrop_perHa!AC44=0,0,(ValProdCrop_perHa!AD44-ValProdCrop_perHa!AC44)/ValProdCrop_perHa!AC44*100)</f>
        <v>-3.71532053676584</v>
      </c>
      <c r="AE44">
        <f>IF(ValProdCrop_perHa!AD44=0,0,(ValProdCrop_perHa!AE44-ValProdCrop_perHa!AD44)/ValProdCrop_perHa!AD44*100)</f>
        <v>-8.40675818098882</v>
      </c>
      <c r="AF44">
        <f>IF(ValProdCrop_perHa!AE44=0,0,(ValProdCrop_perHa!AF44-ValProdCrop_perHa!AE44)/ValProdCrop_perHa!AE44*100)</f>
        <v>4.96097255553787</v>
      </c>
      <c r="AG44">
        <f>IF(ValProdCrop_perHa!AF44=0,0,(ValProdCrop_perHa!AG44-ValProdCrop_perHa!AF44)/ValProdCrop_perHa!AF44*100)</f>
        <v>14.5369881319205</v>
      </c>
      <c r="AH44">
        <f>IF(ValProdCrop_perHa!AG44=0,0,(ValProdCrop_perHa!AH44-ValProdCrop_perHa!AG44)/ValProdCrop_perHa!AG44*100)</f>
        <v>-18.5796105167083</v>
      </c>
      <c r="AI44">
        <f>IF(ValProdCrop_perHa!AH44=0,0,(ValProdCrop_perHa!AI44-ValProdCrop_perHa!AH44)/ValProdCrop_perHa!AH44*100)</f>
        <v>-0.134920508502833</v>
      </c>
      <c r="AJ44">
        <f>IF(ValProdCrop_perHa!AI44=0,0,(ValProdCrop_perHa!AJ44-ValProdCrop_perHa!AI44)/ValProdCrop_perHa!AI44*100)</f>
        <v>41.2691790181256</v>
      </c>
      <c r="AK44">
        <f>IF(ValProdCrop_perHa!AJ44=0,0,(ValProdCrop_perHa!AK44-ValProdCrop_perHa!AJ44)/ValProdCrop_perHa!AJ44*100)</f>
        <v>-14.1504076839535</v>
      </c>
      <c r="AL44">
        <f>IF(ValProdCrop_perHa!AK44=0,0,(ValProdCrop_perHa!AL44-ValProdCrop_perHa!AK44)/ValProdCrop_perHa!AK44*100)</f>
        <v>-13.3878016900545</v>
      </c>
      <c r="AM44">
        <f>IF(ValProdCrop_perHa!AL44=0,0,(ValProdCrop_perHa!AM44-ValProdCrop_perHa!AL44)/ValProdCrop_perHa!AL44*100)</f>
        <v>3.33496251940451</v>
      </c>
      <c r="AN44">
        <f>IF(ValProdCrop_perHa!AM44=0,0,(ValProdCrop_perHa!AN44-ValProdCrop_perHa!AM44)/ValProdCrop_perHa!AM44*100)</f>
        <v>-14.7888118273652</v>
      </c>
      <c r="AO44">
        <f>IF(ValProdCrop_perHa!AN44=0,0,(ValProdCrop_perHa!AO44-ValProdCrop_perHa!AN44)/ValProdCrop_perHa!AN44*100)</f>
        <v>15.4652475911875</v>
      </c>
      <c r="AP44">
        <f>IF(ValProdCrop_perHa!AO44=0,0,(ValProdCrop_perHa!AP44-ValProdCrop_perHa!AO44)/ValProdCrop_perHa!AO44*100)</f>
        <v>7.55177636587695</v>
      </c>
      <c r="AQ44">
        <f>IF(ValProdCrop_perHa!AP44=0,0,(ValProdCrop_perHa!AQ44-ValProdCrop_perHa!AP44)/ValProdCrop_perHa!AP44*100)</f>
        <v>-13.4481846480044</v>
      </c>
      <c r="AR44">
        <f>IF(ValProdCrop_perHa!AQ44=0,0,(ValProdCrop_perHa!AR44-ValProdCrop_perHa!AQ44)/ValProdCrop_perHa!AQ44*100)</f>
        <v>8.13365223948984</v>
      </c>
      <c r="AS44">
        <f>IF(ValProdCrop_perHa!AR44=0,0,(ValProdCrop_perHa!AS44-ValProdCrop_perHa!AR44)/ValProdCrop_perHa!AR44*100)</f>
        <v>6.45445840613427</v>
      </c>
      <c r="AT44">
        <f>IF(ValProdCrop_perHa!AS44=0,0,(ValProdCrop_perHa!AT44-ValProdCrop_perHa!AS44)/ValProdCrop_perHa!AS44*100)</f>
        <v>8.34580489083504</v>
      </c>
      <c r="AU44">
        <f>IF(ValProdCrop_perHa!AT44=0,0,(ValProdCrop_perHa!AU44-ValProdCrop_perHa!AT44)/ValProdCrop_perHa!AT44*100)</f>
        <v>-1.20478819695783</v>
      </c>
      <c r="AV44">
        <f>IF(ValProdCrop_perHa!AU44=0,0,(ValProdCrop_perHa!AV44-ValProdCrop_perHa!AU44)/ValProdCrop_perHa!AU44*100)</f>
        <v>6.71634729154655</v>
      </c>
      <c r="AW44">
        <f>IF(ValProdCrop_perHa!AV44=0,0,(ValProdCrop_perHa!AW44-ValProdCrop_perHa!AV44)/ValProdCrop_perHa!AV44*100)</f>
        <v>-8.7739258419904</v>
      </c>
      <c r="AX44">
        <f>IF(ValProdCrop_perHa!AW44=0,0,(ValProdCrop_perHa!AX44-ValProdCrop_perHa!AW44)/ValProdCrop_perHa!AW44*100)</f>
        <v>35.1649033426119</v>
      </c>
      <c r="AY44">
        <f>IF(ValProdCrop_perHa!AX44=0,0,(ValProdCrop_perHa!AY44-ValProdCrop_perHa!AX44)/ValProdCrop_perHa!AX44*100)</f>
        <v>-40.173312197425</v>
      </c>
      <c r="AZ44">
        <f>IF(ValProdCrop_perHa!AY44=0,0,(ValProdCrop_perHa!AZ44-ValProdCrop_perHa!AY44)/ValProdCrop_perHa!AY44*100)</f>
        <v>26.5539765358393</v>
      </c>
      <c r="BA44">
        <f>IF(ValProdCrop_perHa!AZ44=0,0,(ValProdCrop_perHa!BA44-ValProdCrop_perHa!AZ44)/ValProdCrop_perHa!AZ44*100)</f>
        <v>8.41575819974064</v>
      </c>
      <c r="BB44">
        <f>IF(ValProdCrop_perHa!BA44=0,0,(ValProdCrop_perHa!BB44-ValProdCrop_perHa!BA44)/ValProdCrop_perHa!BA44*100)</f>
        <v>-12.528422780638</v>
      </c>
      <c r="BC44">
        <f>IF(ValProdCrop_perHa!BB44=0,0,(ValProdCrop_perHa!BC44-ValProdCrop_perHa!BB44)/ValProdCrop_perHa!BB44*100)</f>
        <v>4.78460459862291</v>
      </c>
    </row>
    <row r="45" spans="1:55">
      <c r="A45">
        <f>ValProdCrop_perHa!A45</f>
        <v>3</v>
      </c>
      <c r="B45" t="str">
        <f>ValProdCrop_perHa!B45</f>
        <v>Swaziland</v>
      </c>
      <c r="C45">
        <f>ValProdCrop_perHa!C45</f>
        <v>209</v>
      </c>
      <c r="D45" t="str">
        <f>ValProdCrop_perHa!D45</f>
        <v>Swaziland</v>
      </c>
      <c r="F45" s="16" t="s">
        <v>233</v>
      </c>
      <c r="H45">
        <f>IF(ValProdCrop_perHa!G45=0,0,(ValProdCrop_perHa!H45-ValProdCrop_perHa!G45)/ValProdCrop_perHa!G45*100)</f>
        <v>-3.98203674223664</v>
      </c>
      <c r="I45">
        <f>IF(ValProdCrop_perHa!H45=0,0,(ValProdCrop_perHa!I45-ValProdCrop_perHa!H45)/ValProdCrop_perHa!H45*100)</f>
        <v>17.998281940985</v>
      </c>
      <c r="J45">
        <f>IF(ValProdCrop_perHa!I45=0,0,(ValProdCrop_perHa!J45-ValProdCrop_perHa!I45)/ValProdCrop_perHa!I45*100)</f>
        <v>9.81911404860352</v>
      </c>
      <c r="K45">
        <f>IF(ValProdCrop_perHa!J45=0,0,(ValProdCrop_perHa!K45-ValProdCrop_perHa!J45)/ValProdCrop_perHa!J45*100)</f>
        <v>7.18437272470906</v>
      </c>
      <c r="L45">
        <f>IF(ValProdCrop_perHa!K45=0,0,(ValProdCrop_perHa!L45-ValProdCrop_perHa!K45)/ValProdCrop_perHa!K45*100)</f>
        <v>8.40865268864593</v>
      </c>
      <c r="M45">
        <f>IF(ValProdCrop_perHa!L45=0,0,(ValProdCrop_perHa!M45-ValProdCrop_perHa!L45)/ValProdCrop_perHa!L45*100)</f>
        <v>9.60126897274498</v>
      </c>
      <c r="N45">
        <f>IF(ValProdCrop_perHa!M45=0,0,(ValProdCrop_perHa!N45-ValProdCrop_perHa!M45)/ValProdCrop_perHa!M45*100)</f>
        <v>-7.75887485925611</v>
      </c>
      <c r="O45">
        <f>IF(ValProdCrop_perHa!N45=0,0,(ValProdCrop_perHa!O45-ValProdCrop_perHa!N45)/ValProdCrop_perHa!N45*100)</f>
        <v>5.95862618648537</v>
      </c>
      <c r="P45">
        <f>IF(ValProdCrop_perHa!O45=0,0,(ValProdCrop_perHa!P45-ValProdCrop_perHa!O45)/ValProdCrop_perHa!O45*100)</f>
        <v>12.5153158110074</v>
      </c>
      <c r="Q45">
        <f>IF(ValProdCrop_perHa!P45=0,0,(ValProdCrop_perHa!Q45-ValProdCrop_perHa!P45)/ValProdCrop_perHa!P45*100)</f>
        <v>34.0808253204376</v>
      </c>
      <c r="R45">
        <f>IF(ValProdCrop_perHa!Q45=0,0,(ValProdCrop_perHa!R45-ValProdCrop_perHa!Q45)/ValProdCrop_perHa!Q45*100)</f>
        <v>3.82895872263393</v>
      </c>
      <c r="S45">
        <f>IF(ValProdCrop_perHa!R45=0,0,(ValProdCrop_perHa!S45-ValProdCrop_perHa!R45)/ValProdCrop_perHa!R45*100)</f>
        <v>-9.06834477559388</v>
      </c>
      <c r="T45">
        <f>IF(ValProdCrop_perHa!S45=0,0,(ValProdCrop_perHa!T45-ValProdCrop_perHa!S45)/ValProdCrop_perHa!S45*100)</f>
        <v>17.1685321497426</v>
      </c>
      <c r="U45">
        <f>IF(ValProdCrop_perHa!T45=0,0,(ValProdCrop_perHa!U45-ValProdCrop_perHa!T45)/ValProdCrop_perHa!T45*100)</f>
        <v>1.71778321743662</v>
      </c>
      <c r="V45">
        <f>IF(ValProdCrop_perHa!U45=0,0,(ValProdCrop_perHa!V45-ValProdCrop_perHa!U45)/ValProdCrop_perHa!U45*100)</f>
        <v>2.15287725613963</v>
      </c>
      <c r="W45">
        <f>IF(ValProdCrop_perHa!V45=0,0,(ValProdCrop_perHa!W45-ValProdCrop_perHa!V45)/ValProdCrop_perHa!V45*100)</f>
        <v>10.1384932859674</v>
      </c>
      <c r="X45">
        <f>IF(ValProdCrop_perHa!W45=0,0,(ValProdCrop_perHa!X45-ValProdCrop_perHa!W45)/ValProdCrop_perHa!W45*100)</f>
        <v>5.04637917510366</v>
      </c>
      <c r="Y45">
        <f>IF(ValProdCrop_perHa!X45=0,0,(ValProdCrop_perHa!Y45-ValProdCrop_perHa!X45)/ValProdCrop_perHa!X45*100)</f>
        <v>-17.3586469827653</v>
      </c>
      <c r="Z45">
        <f>IF(ValProdCrop_perHa!Y45=0,0,(ValProdCrop_perHa!Z45-ValProdCrop_perHa!Y45)/ValProdCrop_perHa!Y45*100)</f>
        <v>14.2890471313361</v>
      </c>
      <c r="AA45">
        <f>IF(ValProdCrop_perHa!Z45=0,0,(ValProdCrop_perHa!AA45-ValProdCrop_perHa!Z45)/ValProdCrop_perHa!Z45*100)</f>
        <v>26.2543283201418</v>
      </c>
      <c r="AB45">
        <f>IF(ValProdCrop_perHa!AA45=0,0,(ValProdCrop_perHa!AB45-ValProdCrop_perHa!AA45)/ValProdCrop_perHa!AA45*100)</f>
        <v>-3.84082855429463</v>
      </c>
      <c r="AC45">
        <f>IF(ValProdCrop_perHa!AB45=0,0,(ValProdCrop_perHa!AC45-ValProdCrop_perHa!AB45)/ValProdCrop_perHa!AB45*100)</f>
        <v>10.7593226576841</v>
      </c>
      <c r="AD45">
        <f>IF(ValProdCrop_perHa!AC45=0,0,(ValProdCrop_perHa!AD45-ValProdCrop_perHa!AC45)/ValProdCrop_perHa!AC45*100)</f>
        <v>-13.3964143249635</v>
      </c>
      <c r="AE45">
        <f>IF(ValProdCrop_perHa!AD45=0,0,(ValProdCrop_perHa!AE45-ValProdCrop_perHa!AD45)/ValProdCrop_perHa!AD45*100)</f>
        <v>-0.600255170001636</v>
      </c>
      <c r="AF45">
        <f>IF(ValProdCrop_perHa!AE45=0,0,(ValProdCrop_perHa!AF45-ValProdCrop_perHa!AE45)/ValProdCrop_perHa!AE45*100)</f>
        <v>15.6106054778684</v>
      </c>
      <c r="AG45">
        <f>IF(ValProdCrop_perHa!AF45=0,0,(ValProdCrop_perHa!AG45-ValProdCrop_perHa!AF45)/ValProdCrop_perHa!AF45*100)</f>
        <v>-7.94569341787123</v>
      </c>
      <c r="AH45">
        <f>IF(ValProdCrop_perHa!AG45=0,0,(ValProdCrop_perHa!AH45-ValProdCrop_perHa!AG45)/ValProdCrop_perHa!AG45*100)</f>
        <v>-18.1245851040402</v>
      </c>
      <c r="AI45">
        <f>IF(ValProdCrop_perHa!AH45=0,0,(ValProdCrop_perHa!AI45-ValProdCrop_perHa!AH45)/ValProdCrop_perHa!AH45*100)</f>
        <v>3.44223442899574</v>
      </c>
      <c r="AJ45">
        <f>IF(ValProdCrop_perHa!AI45=0,0,(ValProdCrop_perHa!AJ45-ValProdCrop_perHa!AI45)/ValProdCrop_perHa!AI45*100)</f>
        <v>10.5934296551165</v>
      </c>
      <c r="AK45">
        <f>IF(ValProdCrop_perHa!AJ45=0,0,(ValProdCrop_perHa!AK45-ValProdCrop_perHa!AJ45)/ValProdCrop_perHa!AJ45*100)</f>
        <v>14.8134810477869</v>
      </c>
      <c r="AL45">
        <f>IF(ValProdCrop_perHa!AK45=0,0,(ValProdCrop_perHa!AL45-ValProdCrop_perHa!AK45)/ValProdCrop_perHa!AK45*100)</f>
        <v>-2.22387922597989</v>
      </c>
      <c r="AM45">
        <f>IF(ValProdCrop_perHa!AL45=0,0,(ValProdCrop_perHa!AM45-ValProdCrop_perHa!AL45)/ValProdCrop_perHa!AL45*100)</f>
        <v>-5.15545050252666</v>
      </c>
      <c r="AN45">
        <f>IF(ValProdCrop_perHa!AM45=0,0,(ValProdCrop_perHa!AN45-ValProdCrop_perHa!AM45)/ValProdCrop_perHa!AM45*100)</f>
        <v>-1.72051559627073</v>
      </c>
      <c r="AO45">
        <f>IF(ValProdCrop_perHa!AN45=0,0,(ValProdCrop_perHa!AO45-ValProdCrop_perHa!AN45)/ValProdCrop_perHa!AN45*100)</f>
        <v>-4.201550534987</v>
      </c>
      <c r="AP45">
        <f>IF(ValProdCrop_perHa!AO45=0,0,(ValProdCrop_perHa!AP45-ValProdCrop_perHa!AO45)/ValProdCrop_perHa!AO45*100)</f>
        <v>5.0155804933503</v>
      </c>
      <c r="AQ45">
        <f>IF(ValProdCrop_perHa!AP45=0,0,(ValProdCrop_perHa!AQ45-ValProdCrop_perHa!AP45)/ValProdCrop_perHa!AP45*100)</f>
        <v>-7.55802939427016</v>
      </c>
      <c r="AR45">
        <f>IF(ValProdCrop_perHa!AQ45=0,0,(ValProdCrop_perHa!AR45-ValProdCrop_perHa!AQ45)/ValProdCrop_perHa!AQ45*100)</f>
        <v>2.17300313548642</v>
      </c>
      <c r="AS45">
        <f>IF(ValProdCrop_perHa!AR45=0,0,(ValProdCrop_perHa!AS45-ValProdCrop_perHa!AR45)/ValProdCrop_perHa!AR45*100)</f>
        <v>1.30048399969339</v>
      </c>
      <c r="AT45">
        <f>IF(ValProdCrop_perHa!AS45=0,0,(ValProdCrop_perHa!AT45-ValProdCrop_perHa!AS45)/ValProdCrop_perHa!AS45*100)</f>
        <v>-2.47578742091039</v>
      </c>
      <c r="AU45">
        <f>IF(ValProdCrop_perHa!AT45=0,0,(ValProdCrop_perHa!AU45-ValProdCrop_perHa!AT45)/ValProdCrop_perHa!AT45*100)</f>
        <v>15.5914328721369</v>
      </c>
      <c r="AV45">
        <f>IF(ValProdCrop_perHa!AU45=0,0,(ValProdCrop_perHa!AV45-ValProdCrop_perHa!AU45)/ValProdCrop_perHa!AU45*100)</f>
        <v>-2.05547305343418</v>
      </c>
      <c r="AW45">
        <f>IF(ValProdCrop_perHa!AV45=0,0,(ValProdCrop_perHa!AW45-ValProdCrop_perHa!AV45)/ValProdCrop_perHa!AV45*100)</f>
        <v>-0.0864321704010087</v>
      </c>
      <c r="AX45">
        <f>IF(ValProdCrop_perHa!AW45=0,0,(ValProdCrop_perHa!AX45-ValProdCrop_perHa!AW45)/ValProdCrop_perHa!AW45*100)</f>
        <v>14.5312741928076</v>
      </c>
      <c r="AY45">
        <f>IF(ValProdCrop_perHa!AX45=0,0,(ValProdCrop_perHa!AY45-ValProdCrop_perHa!AX45)/ValProdCrop_perHa!AX45*100)</f>
        <v>0.942295718506327</v>
      </c>
      <c r="AZ45">
        <f>IF(ValProdCrop_perHa!AY45=0,0,(ValProdCrop_perHa!AZ45-ValProdCrop_perHa!AY45)/ValProdCrop_perHa!AY45*100)</f>
        <v>3.7171170794466</v>
      </c>
      <c r="BA45">
        <f>IF(ValProdCrop_perHa!AZ45=0,0,(ValProdCrop_perHa!BA45-ValProdCrop_perHa!AZ45)/ValProdCrop_perHa!AZ45*100)</f>
        <v>-1.53782066012665</v>
      </c>
      <c r="BB45">
        <f>IF(ValProdCrop_perHa!BA45=0,0,(ValProdCrop_perHa!BB45-ValProdCrop_perHa!BA45)/ValProdCrop_perHa!BA45*100)</f>
        <v>-3.11208924672548</v>
      </c>
      <c r="BC45">
        <f>IF(ValProdCrop_perHa!BB45=0,0,(ValProdCrop_perHa!BC45-ValProdCrop_perHa!BB45)/ValProdCrop_perHa!BB45*100)</f>
        <v>-0.398956043890937</v>
      </c>
    </row>
    <row r="46" spans="1:55">
      <c r="A46">
        <f>ValProdCrop_perHa!A46</f>
        <v>2</v>
      </c>
      <c r="B46" t="str">
        <f>ValProdCrop_perHa!B46</f>
        <v>United Republic of Tanzania</v>
      </c>
      <c r="C46">
        <f>ValProdCrop_perHa!C46</f>
        <v>215</v>
      </c>
      <c r="D46" t="str">
        <f>ValProdCrop_perHa!D46</f>
        <v>United Republic of Tanzania</v>
      </c>
      <c r="F46" s="16" t="s">
        <v>233</v>
      </c>
      <c r="H46">
        <f>IF(ValProdCrop_perHa!G46=0,0,(ValProdCrop_perHa!H46-ValProdCrop_perHa!G46)/ValProdCrop_perHa!G46*100)</f>
        <v>2.27050022560785</v>
      </c>
      <c r="I46">
        <f>IF(ValProdCrop_perHa!H46=0,0,(ValProdCrop_perHa!I46-ValProdCrop_perHa!H46)/ValProdCrop_perHa!H46*100)</f>
        <v>0.116167857929394</v>
      </c>
      <c r="J46">
        <f>IF(ValProdCrop_perHa!I46=0,0,(ValProdCrop_perHa!J46-ValProdCrop_perHa!I46)/ValProdCrop_perHa!I46*100)</f>
        <v>1.29199627008911</v>
      </c>
      <c r="K46">
        <f>IF(ValProdCrop_perHa!J46=0,0,(ValProdCrop_perHa!K46-ValProdCrop_perHa!J46)/ValProdCrop_perHa!J46*100)</f>
        <v>0.700829623052173</v>
      </c>
      <c r="L46">
        <f>IF(ValProdCrop_perHa!K46=0,0,(ValProdCrop_perHa!L46-ValProdCrop_perHa!K46)/ValProdCrop_perHa!K46*100)</f>
        <v>-2.51358849198647</v>
      </c>
      <c r="M46">
        <f>IF(ValProdCrop_perHa!L46=0,0,(ValProdCrop_perHa!M46-ValProdCrop_perHa!L46)/ValProdCrop_perHa!L46*100)</f>
        <v>1.44328930433368</v>
      </c>
      <c r="N46">
        <f>IF(ValProdCrop_perHa!M46=0,0,(ValProdCrop_perHa!N46-ValProdCrop_perHa!M46)/ValProdCrop_perHa!M46*100)</f>
        <v>-5.53299240970367</v>
      </c>
      <c r="O46">
        <f>IF(ValProdCrop_perHa!N46=0,0,(ValProdCrop_perHa!O46-ValProdCrop_perHa!N46)/ValProdCrop_perHa!N46*100)</f>
        <v>-0.537366977159198</v>
      </c>
      <c r="P46">
        <f>IF(ValProdCrop_perHa!O46=0,0,(ValProdCrop_perHa!P46-ValProdCrop_perHa!O46)/ValProdCrop_perHa!O46*100)</f>
        <v>-0.137364962002181</v>
      </c>
      <c r="Q46">
        <f>IF(ValProdCrop_perHa!P46=0,0,(ValProdCrop_perHa!Q46-ValProdCrop_perHa!P46)/ValProdCrop_perHa!P46*100)</f>
        <v>2.75133226640346</v>
      </c>
      <c r="R46">
        <f>IF(ValProdCrop_perHa!Q46=0,0,(ValProdCrop_perHa!R46-ValProdCrop_perHa!Q46)/ValProdCrop_perHa!Q46*100)</f>
        <v>0.595704682384515</v>
      </c>
      <c r="S46">
        <f>IF(ValProdCrop_perHa!R46=0,0,(ValProdCrop_perHa!S46-ValProdCrop_perHa!R46)/ValProdCrop_perHa!R46*100)</f>
        <v>4.58374304678176</v>
      </c>
      <c r="T46">
        <f>IF(ValProdCrop_perHa!S46=0,0,(ValProdCrop_perHa!T46-ValProdCrop_perHa!S46)/ValProdCrop_perHa!S46*100)</f>
        <v>-2.61926615317476</v>
      </c>
      <c r="U46">
        <f>IF(ValProdCrop_perHa!T46=0,0,(ValProdCrop_perHa!U46-ValProdCrop_perHa!T46)/ValProdCrop_perHa!T46*100)</f>
        <v>12.3787874237335</v>
      </c>
      <c r="V46">
        <f>IF(ValProdCrop_perHa!U46=0,0,(ValProdCrop_perHa!V46-ValProdCrop_perHa!U46)/ValProdCrop_perHa!U46*100)</f>
        <v>-4.78025103870058</v>
      </c>
      <c r="W46">
        <f>IF(ValProdCrop_perHa!V46=0,0,(ValProdCrop_perHa!W46-ValProdCrop_perHa!V46)/ValProdCrop_perHa!V46*100)</f>
        <v>0.719352951097393</v>
      </c>
      <c r="X46">
        <f>IF(ValProdCrop_perHa!W46=0,0,(ValProdCrop_perHa!X46-ValProdCrop_perHa!W46)/ValProdCrop_perHa!W46*100)</f>
        <v>-4.38215117573127</v>
      </c>
      <c r="Y46">
        <f>IF(ValProdCrop_perHa!X46=0,0,(ValProdCrop_perHa!Y46-ValProdCrop_perHa!X46)/ValProdCrop_perHa!X46*100)</f>
        <v>7.95484774428162</v>
      </c>
      <c r="Z46">
        <f>IF(ValProdCrop_perHa!Y46=0,0,(ValProdCrop_perHa!Z46-ValProdCrop_perHa!Y46)/ValProdCrop_perHa!Y46*100)</f>
        <v>-8.51849520281854</v>
      </c>
      <c r="AA46">
        <f>IF(ValProdCrop_perHa!Z46=0,0,(ValProdCrop_perHa!AA46-ValProdCrop_perHa!Z46)/ValProdCrop_perHa!Z46*100)</f>
        <v>5.60505581731799</v>
      </c>
      <c r="AB46">
        <f>IF(ValProdCrop_perHa!AA46=0,0,(ValProdCrop_perHa!AB46-ValProdCrop_perHa!AA46)/ValProdCrop_perHa!AA46*100)</f>
        <v>15.4355717018406</v>
      </c>
      <c r="AC46">
        <f>IF(ValProdCrop_perHa!AB46=0,0,(ValProdCrop_perHa!AC46-ValProdCrop_perHa!AB46)/ValProdCrop_perHa!AB46*100)</f>
        <v>-0.357549006071451</v>
      </c>
      <c r="AD46">
        <f>IF(ValProdCrop_perHa!AC46=0,0,(ValProdCrop_perHa!AD46-ValProdCrop_perHa!AC46)/ValProdCrop_perHa!AC46*100)</f>
        <v>-3.95245288544153</v>
      </c>
      <c r="AE46">
        <f>IF(ValProdCrop_perHa!AD46=0,0,(ValProdCrop_perHa!AE46-ValProdCrop_perHa!AD46)/ValProdCrop_perHa!AD46*100)</f>
        <v>-3.63853218310188</v>
      </c>
      <c r="AF46">
        <f>IF(ValProdCrop_perHa!AE46=0,0,(ValProdCrop_perHa!AF46-ValProdCrop_perHa!AE46)/ValProdCrop_perHa!AE46*100)</f>
        <v>-2.15665034493539</v>
      </c>
      <c r="AG46">
        <f>IF(ValProdCrop_perHa!AF46=0,0,(ValProdCrop_perHa!AG46-ValProdCrop_perHa!AF46)/ValProdCrop_perHa!AF46*100)</f>
        <v>-1.42575453173875</v>
      </c>
      <c r="AH46">
        <f>IF(ValProdCrop_perHa!AG46=0,0,(ValProdCrop_perHa!AH46-ValProdCrop_perHa!AG46)/ValProdCrop_perHa!AG46*100)</f>
        <v>0.66236869807167</v>
      </c>
      <c r="AI46">
        <f>IF(ValProdCrop_perHa!AH46=0,0,(ValProdCrop_perHa!AI46-ValProdCrop_perHa!AH46)/ValProdCrop_perHa!AH46*100)</f>
        <v>0.783474128520028</v>
      </c>
      <c r="AJ46">
        <f>IF(ValProdCrop_perHa!AI46=0,0,(ValProdCrop_perHa!AJ46-ValProdCrop_perHa!AI46)/ValProdCrop_perHa!AI46*100)</f>
        <v>10.606382903986</v>
      </c>
      <c r="AK46">
        <f>IF(ValProdCrop_perHa!AJ46=0,0,(ValProdCrop_perHa!AK46-ValProdCrop_perHa!AJ46)/ValProdCrop_perHa!AJ46*100)</f>
        <v>-6.61797203294024</v>
      </c>
      <c r="AL46">
        <f>IF(ValProdCrop_perHa!AK46=0,0,(ValProdCrop_perHa!AL46-ValProdCrop_perHa!AK46)/ValProdCrop_perHa!AK46*100)</f>
        <v>-4.84399895521814</v>
      </c>
      <c r="AM46">
        <f>IF(ValProdCrop_perHa!AL46=0,0,(ValProdCrop_perHa!AM46-ValProdCrop_perHa!AL46)/ValProdCrop_perHa!AL46*100)</f>
        <v>-1.64105724858192</v>
      </c>
      <c r="AN46">
        <f>IF(ValProdCrop_perHa!AM46=0,0,(ValProdCrop_perHa!AN46-ValProdCrop_perHa!AM46)/ValProdCrop_perHa!AM46*100)</f>
        <v>8.03975852569905</v>
      </c>
      <c r="AO46">
        <f>IF(ValProdCrop_perHa!AN46=0,0,(ValProdCrop_perHa!AO46-ValProdCrop_perHa!AN46)/ValProdCrop_perHa!AN46*100)</f>
        <v>4.74387130869949</v>
      </c>
      <c r="AP46">
        <f>IF(ValProdCrop_perHa!AO46=0,0,(ValProdCrop_perHa!AP46-ValProdCrop_perHa!AO46)/ValProdCrop_perHa!AO46*100)</f>
        <v>-2.85488774623515</v>
      </c>
      <c r="AQ46">
        <f>IF(ValProdCrop_perHa!AP46=0,0,(ValProdCrop_perHa!AQ46-ValProdCrop_perHa!AP46)/ValProdCrop_perHa!AP46*100)</f>
        <v>-9.41664816322545</v>
      </c>
      <c r="AR46">
        <f>IF(ValProdCrop_perHa!AQ46=0,0,(ValProdCrop_perHa!AR46-ValProdCrop_perHa!AQ46)/ValProdCrop_perHa!AQ46*100)</f>
        <v>-2.90794840019121</v>
      </c>
      <c r="AS46">
        <f>IF(ValProdCrop_perHa!AR46=0,0,(ValProdCrop_perHa!AS46-ValProdCrop_perHa!AR46)/ValProdCrop_perHa!AR46*100)</f>
        <v>23.8148519218264</v>
      </c>
      <c r="AT46">
        <f>IF(ValProdCrop_perHa!AS46=0,0,(ValProdCrop_perHa!AT46-ValProdCrop_perHa!AS46)/ValProdCrop_perHa!AS46*100)</f>
        <v>-10.5634037116469</v>
      </c>
      <c r="AU46">
        <f>IF(ValProdCrop_perHa!AT46=0,0,(ValProdCrop_perHa!AU46-ValProdCrop_perHa!AT46)/ValProdCrop_perHa!AT46*100)</f>
        <v>9.68311092487104</v>
      </c>
      <c r="AV46">
        <f>IF(ValProdCrop_perHa!AU46=0,0,(ValProdCrop_perHa!AV46-ValProdCrop_perHa!AU46)/ValProdCrop_perHa!AU46*100)</f>
        <v>2.56708066979485</v>
      </c>
      <c r="AW46">
        <f>IF(ValProdCrop_perHa!AV46=0,0,(ValProdCrop_perHa!AW46-ValProdCrop_perHa!AV46)/ValProdCrop_perHa!AV46*100)</f>
        <v>-24.8108627497493</v>
      </c>
      <c r="AX46">
        <f>IF(ValProdCrop_perHa!AW46=0,0,(ValProdCrop_perHa!AX46-ValProdCrop_perHa!AW46)/ValProdCrop_perHa!AW46*100)</f>
        <v>20.0617269117407</v>
      </c>
      <c r="AY46">
        <f>IF(ValProdCrop_perHa!AX46=0,0,(ValProdCrop_perHa!AY46-ValProdCrop_perHa!AX46)/ValProdCrop_perHa!AX46*100)</f>
        <v>-6.10039229305344</v>
      </c>
      <c r="AZ46">
        <f>IF(ValProdCrop_perHa!AY46=0,0,(ValProdCrop_perHa!AZ46-ValProdCrop_perHa!AY46)/ValProdCrop_perHa!AY46*100)</f>
        <v>14.4065661182126</v>
      </c>
      <c r="BA46">
        <f>IF(ValProdCrop_perHa!AZ46=0,0,(ValProdCrop_perHa!BA46-ValProdCrop_perHa!AZ46)/ValProdCrop_perHa!AZ46*100)</f>
        <v>0.853728179023251</v>
      </c>
      <c r="BB46">
        <f>IF(ValProdCrop_perHa!BA46=0,0,(ValProdCrop_perHa!BB46-ValProdCrop_perHa!BA46)/ValProdCrop_perHa!BA46*100)</f>
        <v>-6.79754081129642</v>
      </c>
      <c r="BC46">
        <f>IF(ValProdCrop_perHa!BB46=0,0,(ValProdCrop_perHa!BC46-ValProdCrop_perHa!BB46)/ValProdCrop_perHa!BB46*100)</f>
        <v>-2.90444962668871</v>
      </c>
    </row>
    <row r="47" spans="1:55">
      <c r="A47">
        <f>ValProdCrop_perHa!A47</f>
        <v>1</v>
      </c>
      <c r="B47" t="str">
        <f>ValProdCrop_perHa!B47</f>
        <v>Togo</v>
      </c>
      <c r="C47">
        <f>ValProdCrop_perHa!C47</f>
        <v>217</v>
      </c>
      <c r="D47" t="str">
        <f>ValProdCrop_perHa!D47</f>
        <v>Togo</v>
      </c>
      <c r="F47" s="16" t="s">
        <v>233</v>
      </c>
      <c r="H47">
        <f>IF(ValProdCrop_perHa!G47=0,0,(ValProdCrop_perHa!H47-ValProdCrop_perHa!G47)/ValProdCrop_perHa!G47*100)</f>
        <v>-0.577796159939513</v>
      </c>
      <c r="I47">
        <f>IF(ValProdCrop_perHa!H47=0,0,(ValProdCrop_perHa!I47-ValProdCrop_perHa!H47)/ValProdCrop_perHa!H47*100)</f>
        <v>-4.55732829900929</v>
      </c>
      <c r="J47">
        <f>IF(ValProdCrop_perHa!I47=0,0,(ValProdCrop_perHa!J47-ValProdCrop_perHa!I47)/ValProdCrop_perHa!I47*100)</f>
        <v>-2.26256178180313</v>
      </c>
      <c r="K47">
        <f>IF(ValProdCrop_perHa!J47=0,0,(ValProdCrop_perHa!K47-ValProdCrop_perHa!J47)/ValProdCrop_perHa!J47*100)</f>
        <v>-5.93781525600837</v>
      </c>
      <c r="L47">
        <f>IF(ValProdCrop_perHa!K47=0,0,(ValProdCrop_perHa!L47-ValProdCrop_perHa!K47)/ValProdCrop_perHa!K47*100)</f>
        <v>-11.3258789290186</v>
      </c>
      <c r="M47">
        <f>IF(ValProdCrop_perHa!L47=0,0,(ValProdCrop_perHa!M47-ValProdCrop_perHa!L47)/ValProdCrop_perHa!L47*100)</f>
        <v>12.2494846598893</v>
      </c>
      <c r="N47">
        <f>IF(ValProdCrop_perHa!M47=0,0,(ValProdCrop_perHa!N47-ValProdCrop_perHa!M47)/ValProdCrop_perHa!M47*100)</f>
        <v>15.4481184010424</v>
      </c>
      <c r="O47">
        <f>IF(ValProdCrop_perHa!N47=0,0,(ValProdCrop_perHa!O47-ValProdCrop_perHa!N47)/ValProdCrop_perHa!N47*100)</f>
        <v>21.2075791742835</v>
      </c>
      <c r="P47">
        <f>IF(ValProdCrop_perHa!O47=0,0,(ValProdCrop_perHa!P47-ValProdCrop_perHa!O47)/ValProdCrop_perHa!O47*100)</f>
        <v>-6.04838480893102</v>
      </c>
      <c r="Q47">
        <f>IF(ValProdCrop_perHa!P47=0,0,(ValProdCrop_perHa!Q47-ValProdCrop_perHa!P47)/ValProdCrop_perHa!P47*100)</f>
        <v>5.14173483358362</v>
      </c>
      <c r="R47">
        <f>IF(ValProdCrop_perHa!Q47=0,0,(ValProdCrop_perHa!R47-ValProdCrop_perHa!Q47)/ValProdCrop_perHa!Q47*100)</f>
        <v>21.7837841057969</v>
      </c>
      <c r="S47">
        <f>IF(ValProdCrop_perHa!R47=0,0,(ValProdCrop_perHa!S47-ValProdCrop_perHa!R47)/ValProdCrop_perHa!R47*100)</f>
        <v>-4.72304273001413</v>
      </c>
      <c r="T47">
        <f>IF(ValProdCrop_perHa!S47=0,0,(ValProdCrop_perHa!T47-ValProdCrop_perHa!S47)/ValProdCrop_perHa!S47*100)</f>
        <v>7.50060684561328</v>
      </c>
      <c r="U47">
        <f>IF(ValProdCrop_perHa!T47=0,0,(ValProdCrop_perHa!U47-ValProdCrop_perHa!T47)/ValProdCrop_perHa!T47*100)</f>
        <v>2.83792458564282</v>
      </c>
      <c r="V47">
        <f>IF(ValProdCrop_perHa!U47=0,0,(ValProdCrop_perHa!V47-ValProdCrop_perHa!U47)/ValProdCrop_perHa!U47*100)</f>
        <v>-8.81517182117061</v>
      </c>
      <c r="W47">
        <f>IF(ValProdCrop_perHa!V47=0,0,(ValProdCrop_perHa!W47-ValProdCrop_perHa!V47)/ValProdCrop_perHa!V47*100)</f>
        <v>-7.63067333259448</v>
      </c>
      <c r="X47">
        <f>IF(ValProdCrop_perHa!W47=0,0,(ValProdCrop_perHa!X47-ValProdCrop_perHa!W47)/ValProdCrop_perHa!W47*100)</f>
        <v>2.11452148049457</v>
      </c>
      <c r="Y47">
        <f>IF(ValProdCrop_perHa!X47=0,0,(ValProdCrop_perHa!Y47-ValProdCrop_perHa!X47)/ValProdCrop_perHa!X47*100)</f>
        <v>-9.29215486859096</v>
      </c>
      <c r="Z47">
        <f>IF(ValProdCrop_perHa!Y47=0,0,(ValProdCrop_perHa!Z47-ValProdCrop_perHa!Y47)/ValProdCrop_perHa!Y47*100)</f>
        <v>-9.01761505222681</v>
      </c>
      <c r="AA47">
        <f>IF(ValProdCrop_perHa!Z47=0,0,(ValProdCrop_perHa!AA47-ValProdCrop_perHa!Z47)/ValProdCrop_perHa!Z47*100)</f>
        <v>8.85761481920894</v>
      </c>
      <c r="AB47">
        <f>IF(ValProdCrop_perHa!AA47=0,0,(ValProdCrop_perHa!AB47-ValProdCrop_perHa!AA47)/ValProdCrop_perHa!AA47*100)</f>
        <v>-4.90116970628475</v>
      </c>
      <c r="AC47">
        <f>IF(ValProdCrop_perHa!AB47=0,0,(ValProdCrop_perHa!AC47-ValProdCrop_perHa!AB47)/ValProdCrop_perHa!AB47*100)</f>
        <v>-10.4378975145081</v>
      </c>
      <c r="AD47">
        <f>IF(ValProdCrop_perHa!AC47=0,0,(ValProdCrop_perHa!AD47-ValProdCrop_perHa!AC47)/ValProdCrop_perHa!AC47*100)</f>
        <v>-3.88903165012572</v>
      </c>
      <c r="AE47">
        <f>IF(ValProdCrop_perHa!AD47=0,0,(ValProdCrop_perHa!AE47-ValProdCrop_perHa!AD47)/ValProdCrop_perHa!AD47*100)</f>
        <v>17.4884773252118</v>
      </c>
      <c r="AF47">
        <f>IF(ValProdCrop_perHa!AE47=0,0,(ValProdCrop_perHa!AF47-ValProdCrop_perHa!AE47)/ValProdCrop_perHa!AE47*100)</f>
        <v>-1.99231134151836</v>
      </c>
      <c r="AG47">
        <f>IF(ValProdCrop_perHa!AF47=0,0,(ValProdCrop_perHa!AG47-ValProdCrop_perHa!AF47)/ValProdCrop_perHa!AF47*100)</f>
        <v>-2.26354881312263</v>
      </c>
      <c r="AH47">
        <f>IF(ValProdCrop_perHa!AG47=0,0,(ValProdCrop_perHa!AH47-ValProdCrop_perHa!AG47)/ValProdCrop_perHa!AG47*100)</f>
        <v>-4.97418003970336</v>
      </c>
      <c r="AI47">
        <f>IF(ValProdCrop_perHa!AH47=0,0,(ValProdCrop_perHa!AI47-ValProdCrop_perHa!AH47)/ValProdCrop_perHa!AH47*100)</f>
        <v>3.54942686104494</v>
      </c>
      <c r="AJ47">
        <f>IF(ValProdCrop_perHa!AI47=0,0,(ValProdCrop_perHa!AJ47-ValProdCrop_perHa!AI47)/ValProdCrop_perHa!AI47*100)</f>
        <v>-2.54050388767282</v>
      </c>
      <c r="AK47">
        <f>IF(ValProdCrop_perHa!AJ47=0,0,(ValProdCrop_perHa!AK47-ValProdCrop_perHa!AJ47)/ValProdCrop_perHa!AJ47*100)</f>
        <v>9.39894607299391</v>
      </c>
      <c r="AL47">
        <f>IF(ValProdCrop_perHa!AK47=0,0,(ValProdCrop_perHa!AL47-ValProdCrop_perHa!AK47)/ValProdCrop_perHa!AK47*100)</f>
        <v>0.272833600099132</v>
      </c>
      <c r="AM47">
        <f>IF(ValProdCrop_perHa!AL47=0,0,(ValProdCrop_perHa!AM47-ValProdCrop_perHa!AL47)/ValProdCrop_perHa!AL47*100)</f>
        <v>-5.83409704844037</v>
      </c>
      <c r="AN47">
        <f>IF(ValProdCrop_perHa!AM47=0,0,(ValProdCrop_perHa!AN47-ValProdCrop_perHa!AM47)/ValProdCrop_perHa!AM47*100)</f>
        <v>-1.17011340551639</v>
      </c>
      <c r="AO47">
        <f>IF(ValProdCrop_perHa!AN47=0,0,(ValProdCrop_perHa!AO47-ValProdCrop_perHa!AN47)/ValProdCrop_perHa!AN47*100)</f>
        <v>4.55410742655523</v>
      </c>
      <c r="AP47">
        <f>IF(ValProdCrop_perHa!AO47=0,0,(ValProdCrop_perHa!AP47-ValProdCrop_perHa!AO47)/ValProdCrop_perHa!AO47*100)</f>
        <v>-3.7519520016121</v>
      </c>
      <c r="AQ47">
        <f>IF(ValProdCrop_perHa!AP47=0,0,(ValProdCrop_perHa!AQ47-ValProdCrop_perHa!AP47)/ValProdCrop_perHa!AP47*100)</f>
        <v>10.4300060699704</v>
      </c>
      <c r="AR47">
        <f>IF(ValProdCrop_perHa!AQ47=0,0,(ValProdCrop_perHa!AR47-ValProdCrop_perHa!AQ47)/ValProdCrop_perHa!AQ47*100)</f>
        <v>-2.18927332261364</v>
      </c>
      <c r="AS47">
        <f>IF(ValProdCrop_perHa!AR47=0,0,(ValProdCrop_perHa!AS47-ValProdCrop_perHa!AR47)/ValProdCrop_perHa!AR47*100)</f>
        <v>4.50060444002862</v>
      </c>
      <c r="AT47">
        <f>IF(ValProdCrop_perHa!AS47=0,0,(ValProdCrop_perHa!AT47-ValProdCrop_perHa!AS47)/ValProdCrop_perHa!AS47*100)</f>
        <v>-5.89407876319834</v>
      </c>
      <c r="AU47">
        <f>IF(ValProdCrop_perHa!AT47=0,0,(ValProdCrop_perHa!AU47-ValProdCrop_perHa!AT47)/ValProdCrop_perHa!AT47*100)</f>
        <v>11.0151301256815</v>
      </c>
      <c r="AV47">
        <f>IF(ValProdCrop_perHa!AU47=0,0,(ValProdCrop_perHa!AV47-ValProdCrop_perHa!AU47)/ValProdCrop_perHa!AU47*100)</f>
        <v>-0.534743951864155</v>
      </c>
      <c r="AW47">
        <f>IF(ValProdCrop_perHa!AV47=0,0,(ValProdCrop_perHa!AW47-ValProdCrop_perHa!AV47)/ValProdCrop_perHa!AV47*100)</f>
        <v>0.740946216575454</v>
      </c>
      <c r="AX47">
        <f>IF(ValProdCrop_perHa!AW47=0,0,(ValProdCrop_perHa!AX47-ValProdCrop_perHa!AW47)/ValProdCrop_perHa!AW47*100)</f>
        <v>-1.0677995285121</v>
      </c>
      <c r="AY47">
        <f>IF(ValProdCrop_perHa!AX47=0,0,(ValProdCrop_perHa!AY47-ValProdCrop_perHa!AX47)/ValProdCrop_perHa!AX47*100)</f>
        <v>-5.88730557772229</v>
      </c>
      <c r="AZ47">
        <f>IF(ValProdCrop_perHa!AY47=0,0,(ValProdCrop_perHa!AZ47-ValProdCrop_perHa!AY47)/ValProdCrop_perHa!AY47*100)</f>
        <v>-0.425419725547228</v>
      </c>
      <c r="BA47">
        <f>IF(ValProdCrop_perHa!AZ47=0,0,(ValProdCrop_perHa!BA47-ValProdCrop_perHa!AZ47)/ValProdCrop_perHa!AZ47*100)</f>
        <v>3.57071396321346</v>
      </c>
      <c r="BB47">
        <f>IF(ValProdCrop_perHa!BA47=0,0,(ValProdCrop_perHa!BB47-ValProdCrop_perHa!BA47)/ValProdCrop_perHa!BA47*100)</f>
        <v>2.95783912282683</v>
      </c>
      <c r="BC47">
        <f>IF(ValProdCrop_perHa!BB47=0,0,(ValProdCrop_perHa!BC47-ValProdCrop_perHa!BB47)/ValProdCrop_perHa!BB47*100)</f>
        <v>7.33911121203067</v>
      </c>
    </row>
    <row r="48" spans="1:55">
      <c r="A48">
        <f>ValProdCrop_perHa!A48</f>
        <v>2</v>
      </c>
      <c r="B48" t="str">
        <f>ValProdCrop_perHa!B48</f>
        <v>Uganda</v>
      </c>
      <c r="C48">
        <f>ValProdCrop_perHa!C48</f>
        <v>226</v>
      </c>
      <c r="D48" t="str">
        <f>ValProdCrop_perHa!D48</f>
        <v>Uganda</v>
      </c>
      <c r="F48" s="16" t="s">
        <v>233</v>
      </c>
      <c r="H48">
        <f>IF(ValProdCrop_perHa!G48=0,0,(ValProdCrop_perHa!H48-ValProdCrop_perHa!G48)/ValProdCrop_perHa!G48*100)</f>
        <v>3.57262340151588</v>
      </c>
      <c r="I48">
        <f>IF(ValProdCrop_perHa!H48=0,0,(ValProdCrop_perHa!I48-ValProdCrop_perHa!H48)/ValProdCrop_perHa!H48*100)</f>
        <v>7.79127041255346</v>
      </c>
      <c r="J48">
        <f>IF(ValProdCrop_perHa!I48=0,0,(ValProdCrop_perHa!J48-ValProdCrop_perHa!I48)/ValProdCrop_perHa!I48*100)</f>
        <v>-1.17100384709425</v>
      </c>
      <c r="K48">
        <f>IF(ValProdCrop_perHa!J48=0,0,(ValProdCrop_perHa!K48-ValProdCrop_perHa!J48)/ValProdCrop_perHa!J48*100)</f>
        <v>-12.1044257462413</v>
      </c>
      <c r="L48">
        <f>IF(ValProdCrop_perHa!K48=0,0,(ValProdCrop_perHa!L48-ValProdCrop_perHa!K48)/ValProdCrop_perHa!K48*100)</f>
        <v>6.86074736469313</v>
      </c>
      <c r="M48">
        <f>IF(ValProdCrop_perHa!L48=0,0,(ValProdCrop_perHa!M48-ValProdCrop_perHa!L48)/ValProdCrop_perHa!L48*100)</f>
        <v>10.1336827019923</v>
      </c>
      <c r="N48">
        <f>IF(ValProdCrop_perHa!M48=0,0,(ValProdCrop_perHa!N48-ValProdCrop_perHa!M48)/ValProdCrop_perHa!M48*100)</f>
        <v>2.90883905669617</v>
      </c>
      <c r="O48">
        <f>IF(ValProdCrop_perHa!N48=0,0,(ValProdCrop_perHa!O48-ValProdCrop_perHa!N48)/ValProdCrop_perHa!N48*100)</f>
        <v>6.52285104269063</v>
      </c>
      <c r="P48">
        <f>IF(ValProdCrop_perHa!O48=0,0,(ValProdCrop_perHa!P48-ValProdCrop_perHa!O48)/ValProdCrop_perHa!O48*100)</f>
        <v>14.5404310375064</v>
      </c>
      <c r="Q48">
        <f>IF(ValProdCrop_perHa!P48=0,0,(ValProdCrop_perHa!Q48-ValProdCrop_perHa!P48)/ValProdCrop_perHa!P48*100)</f>
        <v>-12.7180698332628</v>
      </c>
      <c r="R48">
        <f>IF(ValProdCrop_perHa!Q48=0,0,(ValProdCrop_perHa!R48-ValProdCrop_perHa!Q48)/ValProdCrop_perHa!Q48*100)</f>
        <v>5.66949831348154</v>
      </c>
      <c r="S48">
        <f>IF(ValProdCrop_perHa!R48=0,0,(ValProdCrop_perHa!S48-ValProdCrop_perHa!R48)/ValProdCrop_perHa!R48*100)</f>
        <v>0.990265314966314</v>
      </c>
      <c r="T48">
        <f>IF(ValProdCrop_perHa!S48=0,0,(ValProdCrop_perHa!T48-ValProdCrop_perHa!S48)/ValProdCrop_perHa!S48*100)</f>
        <v>9.7012600979979</v>
      </c>
      <c r="U48">
        <f>IF(ValProdCrop_perHa!T48=0,0,(ValProdCrop_perHa!U48-ValProdCrop_perHa!T48)/ValProdCrop_perHa!T48*100)</f>
        <v>1.51716622554932</v>
      </c>
      <c r="V48">
        <f>IF(ValProdCrop_perHa!U48=0,0,(ValProdCrop_perHa!V48-ValProdCrop_perHa!U48)/ValProdCrop_perHa!U48*100)</f>
        <v>-9.01726691506219</v>
      </c>
      <c r="W48">
        <f>IF(ValProdCrop_perHa!V48=0,0,(ValProdCrop_perHa!W48-ValProdCrop_perHa!V48)/ValProdCrop_perHa!V48*100)</f>
        <v>5.09651324170638</v>
      </c>
      <c r="X48">
        <f>IF(ValProdCrop_perHa!W48=0,0,(ValProdCrop_perHa!X48-ValProdCrop_perHa!W48)/ValProdCrop_perHa!W48*100)</f>
        <v>-7.77230415057412</v>
      </c>
      <c r="Y48">
        <f>IF(ValProdCrop_perHa!X48=0,0,(ValProdCrop_perHa!Y48-ValProdCrop_perHa!X48)/ValProdCrop_perHa!X48*100)</f>
        <v>-1.54692370801811</v>
      </c>
      <c r="Z48">
        <f>IF(ValProdCrop_perHa!Y48=0,0,(ValProdCrop_perHa!Z48-ValProdCrop_perHa!Y48)/ValProdCrop_perHa!Y48*100)</f>
        <v>8.55206626150012</v>
      </c>
      <c r="AA48">
        <f>IF(ValProdCrop_perHa!Z48=0,0,(ValProdCrop_perHa!AA48-ValProdCrop_perHa!Z48)/ValProdCrop_perHa!Z48*100)</f>
        <v>7.34301889930844</v>
      </c>
      <c r="AB48">
        <f>IF(ValProdCrop_perHa!AA48=0,0,(ValProdCrop_perHa!AB48-ValProdCrop_perHa!AA48)/ValProdCrop_perHa!AA48*100)</f>
        <v>2.62359247726392</v>
      </c>
      <c r="AC48">
        <f>IF(ValProdCrop_perHa!AB48=0,0,(ValProdCrop_perHa!AC48-ValProdCrop_perHa!AB48)/ValProdCrop_perHa!AB48*100)</f>
        <v>-1.00152029349902</v>
      </c>
      <c r="AD48">
        <f>IF(ValProdCrop_perHa!AC48=0,0,(ValProdCrop_perHa!AD48-ValProdCrop_perHa!AC48)/ValProdCrop_perHa!AC48*100)</f>
        <v>-7.54197796226694</v>
      </c>
      <c r="AE48">
        <f>IF(ValProdCrop_perHa!AD48=0,0,(ValProdCrop_perHa!AE48-ValProdCrop_perHa!AD48)/ValProdCrop_perHa!AD48*100)</f>
        <v>11.1526795186435</v>
      </c>
      <c r="AF48">
        <f>IF(ValProdCrop_perHa!AE48=0,0,(ValProdCrop_perHa!AF48-ValProdCrop_perHa!AE48)/ValProdCrop_perHa!AE48*100)</f>
        <v>-6.34642689199065</v>
      </c>
      <c r="AG48">
        <f>IF(ValProdCrop_perHa!AF48=0,0,(ValProdCrop_perHa!AG48-ValProdCrop_perHa!AF48)/ValProdCrop_perHa!AF48*100)</f>
        <v>9.14180337874636</v>
      </c>
      <c r="AH48">
        <f>IF(ValProdCrop_perHa!AG48=0,0,(ValProdCrop_perHa!AH48-ValProdCrop_perHa!AG48)/ValProdCrop_perHa!AG48*100)</f>
        <v>-1.61817651135018</v>
      </c>
      <c r="AI48">
        <f>IF(ValProdCrop_perHa!AH48=0,0,(ValProdCrop_perHa!AI48-ValProdCrop_perHa!AH48)/ValProdCrop_perHa!AH48*100)</f>
        <v>0.900323397421626</v>
      </c>
      <c r="AJ48">
        <f>IF(ValProdCrop_perHa!AI48=0,0,(ValProdCrop_perHa!AJ48-ValProdCrop_perHa!AI48)/ValProdCrop_perHa!AI48*100)</f>
        <v>-1.47423842564789</v>
      </c>
      <c r="AK48">
        <f>IF(ValProdCrop_perHa!AJ48=0,0,(ValProdCrop_perHa!AK48-ValProdCrop_perHa!AJ48)/ValProdCrop_perHa!AJ48*100)</f>
        <v>-1.29805113315149</v>
      </c>
      <c r="AL48">
        <f>IF(ValProdCrop_perHa!AK48=0,0,(ValProdCrop_perHa!AL48-ValProdCrop_perHa!AK48)/ValProdCrop_perHa!AK48*100)</f>
        <v>-4.93262402883923</v>
      </c>
      <c r="AM48">
        <f>IF(ValProdCrop_perHa!AL48=0,0,(ValProdCrop_perHa!AM48-ValProdCrop_perHa!AL48)/ValProdCrop_perHa!AL48*100)</f>
        <v>4.75988133338639</v>
      </c>
      <c r="AN48">
        <f>IF(ValProdCrop_perHa!AM48=0,0,(ValProdCrop_perHa!AN48-ValProdCrop_perHa!AM48)/ValProdCrop_perHa!AM48*100)</f>
        <v>-1.49197785056889</v>
      </c>
      <c r="AO48">
        <f>IF(ValProdCrop_perHa!AN48=0,0,(ValProdCrop_perHa!AO48-ValProdCrop_perHa!AN48)/ValProdCrop_perHa!AN48*100)</f>
        <v>2.70826514308461</v>
      </c>
      <c r="AP48">
        <f>IF(ValProdCrop_perHa!AO48=0,0,(ValProdCrop_perHa!AP48-ValProdCrop_perHa!AO48)/ValProdCrop_perHa!AO48*100)</f>
        <v>-4.28962863773341</v>
      </c>
      <c r="AQ48">
        <f>IF(ValProdCrop_perHa!AP48=0,0,(ValProdCrop_perHa!AQ48-ValProdCrop_perHa!AP48)/ValProdCrop_perHa!AP48*100)</f>
        <v>-1.3404767959946</v>
      </c>
      <c r="AR48">
        <f>IF(ValProdCrop_perHa!AQ48=0,0,(ValProdCrop_perHa!AR48-ValProdCrop_perHa!AQ48)/ValProdCrop_perHa!AQ48*100)</f>
        <v>5.52990180401651</v>
      </c>
      <c r="AS48">
        <f>IF(ValProdCrop_perHa!AR48=0,0,(ValProdCrop_perHa!AS48-ValProdCrop_perHa!AR48)/ValProdCrop_perHa!AR48*100)</f>
        <v>3.29228068759043</v>
      </c>
      <c r="AT48">
        <f>IF(ValProdCrop_perHa!AS48=0,0,(ValProdCrop_perHa!AT48-ValProdCrop_perHa!AS48)/ValProdCrop_perHa!AS48*100)</f>
        <v>-2.36393806222416</v>
      </c>
      <c r="AU48">
        <f>IF(ValProdCrop_perHa!AT48=0,0,(ValProdCrop_perHa!AU48-ValProdCrop_perHa!AT48)/ValProdCrop_perHa!AT48*100)</f>
        <v>4.49961887490643</v>
      </c>
      <c r="AV48">
        <f>IF(ValProdCrop_perHa!AU48=0,0,(ValProdCrop_perHa!AV48-ValProdCrop_perHa!AU48)/ValProdCrop_perHa!AU48*100)</f>
        <v>1.69387025054821</v>
      </c>
      <c r="AW48">
        <f>IF(ValProdCrop_perHa!AV48=0,0,(ValProdCrop_perHa!AW48-ValProdCrop_perHa!AV48)/ValProdCrop_perHa!AV48*100)</f>
        <v>-4.56271583580814</v>
      </c>
      <c r="AX48">
        <f>IF(ValProdCrop_perHa!AW48=0,0,(ValProdCrop_perHa!AX48-ValProdCrop_perHa!AW48)/ValProdCrop_perHa!AW48*100)</f>
        <v>-1.66202964213037</v>
      </c>
      <c r="AY48">
        <f>IF(ValProdCrop_perHa!AX48=0,0,(ValProdCrop_perHa!AY48-ValProdCrop_perHa!AX48)/ValProdCrop_perHa!AX48*100)</f>
        <v>-2.47017396461874</v>
      </c>
      <c r="AZ48">
        <f>IF(ValProdCrop_perHa!AY48=0,0,(ValProdCrop_perHa!AZ48-ValProdCrop_perHa!AY48)/ValProdCrop_perHa!AY48*100)</f>
        <v>-2.61984240378423</v>
      </c>
      <c r="BA48">
        <f>IF(ValProdCrop_perHa!AZ48=0,0,(ValProdCrop_perHa!BA48-ValProdCrop_perHa!AZ48)/ValProdCrop_perHa!AZ48*100)</f>
        <v>0.737307948526689</v>
      </c>
      <c r="BB48">
        <f>IF(ValProdCrop_perHa!BA48=0,0,(ValProdCrop_perHa!BB48-ValProdCrop_perHa!BA48)/ValProdCrop_perHa!BA48*100)</f>
        <v>-0.205038606961118</v>
      </c>
      <c r="BC48">
        <f>IF(ValProdCrop_perHa!BB48=0,0,(ValProdCrop_perHa!BC48-ValProdCrop_perHa!BB48)/ValProdCrop_perHa!BB48*100)</f>
        <v>0.564606139472351</v>
      </c>
    </row>
    <row r="49" spans="1:55">
      <c r="A49">
        <f>ValProdCrop_perHa!A49</f>
        <v>1</v>
      </c>
      <c r="B49" t="str">
        <f>ValProdCrop_perHa!B49</f>
        <v>Burkina Faso</v>
      </c>
      <c r="C49">
        <f>ValProdCrop_perHa!C49</f>
        <v>233</v>
      </c>
      <c r="D49" t="str">
        <f>ValProdCrop_perHa!D49</f>
        <v>Burkina Faso</v>
      </c>
      <c r="F49" s="16" t="s">
        <v>233</v>
      </c>
      <c r="H49">
        <f>IF(ValProdCrop_perHa!G49=0,0,(ValProdCrop_perHa!H49-ValProdCrop_perHa!G49)/ValProdCrop_perHa!G49*100)</f>
        <v>5.83085742934623</v>
      </c>
      <c r="I49">
        <f>IF(ValProdCrop_perHa!H49=0,0,(ValProdCrop_perHa!I49-ValProdCrop_perHa!H49)/ValProdCrop_perHa!H49*100)</f>
        <v>-1.87891610317146</v>
      </c>
      <c r="J49">
        <f>IF(ValProdCrop_perHa!I49=0,0,(ValProdCrop_perHa!J49-ValProdCrop_perHa!I49)/ValProdCrop_perHa!I49*100)</f>
        <v>8.73847677496802</v>
      </c>
      <c r="K49">
        <f>IF(ValProdCrop_perHa!J49=0,0,(ValProdCrop_perHa!K49-ValProdCrop_perHa!J49)/ValProdCrop_perHa!J49*100)</f>
        <v>-4.24718617743471</v>
      </c>
      <c r="L49">
        <f>IF(ValProdCrop_perHa!K49=0,0,(ValProdCrop_perHa!L49-ValProdCrop_perHa!K49)/ValProdCrop_perHa!K49*100)</f>
        <v>3.0647901468224</v>
      </c>
      <c r="M49">
        <f>IF(ValProdCrop_perHa!L49=0,0,(ValProdCrop_perHa!M49-ValProdCrop_perHa!L49)/ValProdCrop_perHa!L49*100)</f>
        <v>-7.3578290249865</v>
      </c>
      <c r="N49">
        <f>IF(ValProdCrop_perHa!M49=0,0,(ValProdCrop_perHa!N49-ValProdCrop_perHa!M49)/ValProdCrop_perHa!M49*100)</f>
        <v>33.7951561479186</v>
      </c>
      <c r="O49">
        <f>IF(ValProdCrop_perHa!N49=0,0,(ValProdCrop_perHa!O49-ValProdCrop_perHa!N49)/ValProdCrop_perHa!N49*100)</f>
        <v>-17.3092380918698</v>
      </c>
      <c r="P49">
        <f>IF(ValProdCrop_perHa!O49=0,0,(ValProdCrop_perHa!P49-ValProdCrop_perHa!O49)/ValProdCrop_perHa!O49*100)</f>
        <v>2.01020731762156</v>
      </c>
      <c r="Q49">
        <f>IF(ValProdCrop_perHa!P49=0,0,(ValProdCrop_perHa!Q49-ValProdCrop_perHa!P49)/ValProdCrop_perHa!P49*100)</f>
        <v>-5.10136042138761</v>
      </c>
      <c r="R49">
        <f>IF(ValProdCrop_perHa!Q49=0,0,(ValProdCrop_perHa!R49-ValProdCrop_perHa!Q49)/ValProdCrop_perHa!Q49*100)</f>
        <v>4.77663310704719</v>
      </c>
      <c r="S49">
        <f>IF(ValProdCrop_perHa!R49=0,0,(ValProdCrop_perHa!S49-ValProdCrop_perHa!R49)/ValProdCrop_perHa!R49*100)</f>
        <v>-5.95791412061567</v>
      </c>
      <c r="T49">
        <f>IF(ValProdCrop_perHa!S49=0,0,(ValProdCrop_perHa!T49-ValProdCrop_perHa!S49)/ValProdCrop_perHa!S49*100)</f>
        <v>5.48087356689357</v>
      </c>
      <c r="U49">
        <f>IF(ValProdCrop_perHa!T49=0,0,(ValProdCrop_perHa!U49-ValProdCrop_perHa!T49)/ValProdCrop_perHa!T49*100)</f>
        <v>12.0466649378726</v>
      </c>
      <c r="V49">
        <f>IF(ValProdCrop_perHa!U49=0,0,(ValProdCrop_perHa!V49-ValProdCrop_perHa!U49)/ValProdCrop_perHa!U49*100)</f>
        <v>0.258747038450865</v>
      </c>
      <c r="W49">
        <f>IF(ValProdCrop_perHa!V49=0,0,(ValProdCrop_perHa!W49-ValProdCrop_perHa!V49)/ValProdCrop_perHa!V49*100)</f>
        <v>-3.72870471677385</v>
      </c>
      <c r="X49">
        <f>IF(ValProdCrop_perHa!W49=0,0,(ValProdCrop_perHa!X49-ValProdCrop_perHa!W49)/ValProdCrop_perHa!W49*100)</f>
        <v>12.6816554956275</v>
      </c>
      <c r="Y49">
        <f>IF(ValProdCrop_perHa!X49=0,0,(ValProdCrop_perHa!Y49-ValProdCrop_perHa!X49)/ValProdCrop_perHa!X49*100)</f>
        <v>4.64197622054639</v>
      </c>
      <c r="Z49">
        <f>IF(ValProdCrop_perHa!Y49=0,0,(ValProdCrop_perHa!Z49-ValProdCrop_perHa!Y49)/ValProdCrop_perHa!Y49*100)</f>
        <v>1.30926000295486</v>
      </c>
      <c r="AA49">
        <f>IF(ValProdCrop_perHa!Z49=0,0,(ValProdCrop_perHa!AA49-ValProdCrop_perHa!Z49)/ValProdCrop_perHa!Z49*100)</f>
        <v>-2.87027624441425</v>
      </c>
      <c r="AB49">
        <f>IF(ValProdCrop_perHa!AA49=0,0,(ValProdCrop_perHa!AB49-ValProdCrop_perHa!AA49)/ValProdCrop_perHa!AA49*100)</f>
        <v>2.77953437941835</v>
      </c>
      <c r="AC49">
        <f>IF(ValProdCrop_perHa!AB49=0,0,(ValProdCrop_perHa!AC49-ValProdCrop_perHa!AB49)/ValProdCrop_perHa!AB49*100)</f>
        <v>-1.49354315133552</v>
      </c>
      <c r="AD49">
        <f>IF(ValProdCrop_perHa!AC49=0,0,(ValProdCrop_perHa!AD49-ValProdCrop_perHa!AC49)/ValProdCrop_perHa!AC49*100)</f>
        <v>16.0656063991074</v>
      </c>
      <c r="AE49">
        <f>IF(ValProdCrop_perHa!AD49=0,0,(ValProdCrop_perHa!AE49-ValProdCrop_perHa!AD49)/ValProdCrop_perHa!AD49*100)</f>
        <v>4.28523707306421</v>
      </c>
      <c r="AF49">
        <f>IF(ValProdCrop_perHa!AE49=0,0,(ValProdCrop_perHa!AF49-ValProdCrop_perHa!AE49)/ValProdCrop_perHa!AE49*100)</f>
        <v>-0.953858893973856</v>
      </c>
      <c r="AG49">
        <f>IF(ValProdCrop_perHa!AF49=0,0,(ValProdCrop_perHa!AG49-ValProdCrop_perHa!AF49)/ValProdCrop_perHa!AF49*100)</f>
        <v>-6.78684940450129</v>
      </c>
      <c r="AH49">
        <f>IF(ValProdCrop_perHa!AG49=0,0,(ValProdCrop_perHa!AH49-ValProdCrop_perHa!AG49)/ValProdCrop_perHa!AG49*100)</f>
        <v>3.97716857168142</v>
      </c>
      <c r="AI49">
        <f>IF(ValProdCrop_perHa!AH49=0,0,(ValProdCrop_perHa!AI49-ValProdCrop_perHa!AH49)/ValProdCrop_perHa!AH49*100)</f>
        <v>-3.7846105638218</v>
      </c>
      <c r="AJ49">
        <f>IF(ValProdCrop_perHa!AI49=0,0,(ValProdCrop_perHa!AJ49-ValProdCrop_perHa!AI49)/ValProdCrop_perHa!AI49*100)</f>
        <v>4.55583805505403</v>
      </c>
      <c r="AK49">
        <f>IF(ValProdCrop_perHa!AJ49=0,0,(ValProdCrop_perHa!AK49-ValProdCrop_perHa!AJ49)/ValProdCrop_perHa!AJ49*100)</f>
        <v>7.18351304313512</v>
      </c>
      <c r="AL49">
        <f>IF(ValProdCrop_perHa!AK49=0,0,(ValProdCrop_perHa!AL49-ValProdCrop_perHa!AK49)/ValProdCrop_perHa!AK49*100)</f>
        <v>3.26435437111125</v>
      </c>
      <c r="AM49">
        <f>IF(ValProdCrop_perHa!AL49=0,0,(ValProdCrop_perHa!AM49-ValProdCrop_perHa!AL49)/ValProdCrop_perHa!AL49*100)</f>
        <v>9.54565688620334</v>
      </c>
      <c r="AN49">
        <f>IF(ValProdCrop_perHa!AM49=0,0,(ValProdCrop_perHa!AN49-ValProdCrop_perHa!AM49)/ValProdCrop_perHa!AM49*100)</f>
        <v>-8.74094597572321</v>
      </c>
      <c r="AO49">
        <f>IF(ValProdCrop_perHa!AN49=0,0,(ValProdCrop_perHa!AO49-ValProdCrop_perHa!AN49)/ValProdCrop_perHa!AN49*100)</f>
        <v>2.84015033054506</v>
      </c>
      <c r="AP49">
        <f>IF(ValProdCrop_perHa!AO49=0,0,(ValProdCrop_perHa!AP49-ValProdCrop_perHa!AO49)/ValProdCrop_perHa!AO49*100)</f>
        <v>11.5396276843861</v>
      </c>
      <c r="AQ49">
        <f>IF(ValProdCrop_perHa!AP49=0,0,(ValProdCrop_perHa!AQ49-ValProdCrop_perHa!AP49)/ValProdCrop_perHa!AP49*100)</f>
        <v>-4.95725655928041</v>
      </c>
      <c r="AR49">
        <f>IF(ValProdCrop_perHa!AQ49=0,0,(ValProdCrop_perHa!AR49-ValProdCrop_perHa!AQ49)/ValProdCrop_perHa!AQ49*100)</f>
        <v>9.07760532133742</v>
      </c>
      <c r="AS49">
        <f>IF(ValProdCrop_perHa!AR49=0,0,(ValProdCrop_perHa!AS49-ValProdCrop_perHa!AR49)/ValProdCrop_perHa!AR49*100)</f>
        <v>2.23190469177985</v>
      </c>
      <c r="AT49">
        <f>IF(ValProdCrop_perHa!AS49=0,0,(ValProdCrop_perHa!AT49-ValProdCrop_perHa!AS49)/ValProdCrop_perHa!AS49*100)</f>
        <v>-3.30927678164491</v>
      </c>
      <c r="AU49">
        <f>IF(ValProdCrop_perHa!AT49=0,0,(ValProdCrop_perHa!AU49-ValProdCrop_perHa!AT49)/ValProdCrop_perHa!AT49*100)</f>
        <v>0.0508405781526352</v>
      </c>
      <c r="AV49">
        <f>IF(ValProdCrop_perHa!AU49=0,0,(ValProdCrop_perHa!AV49-ValProdCrop_perHa!AU49)/ValProdCrop_perHa!AU49*100)</f>
        <v>3.33326538150273</v>
      </c>
      <c r="AW49">
        <f>IF(ValProdCrop_perHa!AV49=0,0,(ValProdCrop_perHa!AW49-ValProdCrop_perHa!AV49)/ValProdCrop_perHa!AV49*100)</f>
        <v>-1.35468160859232</v>
      </c>
      <c r="AX49">
        <f>IF(ValProdCrop_perHa!AW49=0,0,(ValProdCrop_perHa!AX49-ValProdCrop_perHa!AW49)/ValProdCrop_perHa!AW49*100)</f>
        <v>8.61035272409456</v>
      </c>
      <c r="AY49">
        <f>IF(ValProdCrop_perHa!AX49=0,0,(ValProdCrop_perHa!AY49-ValProdCrop_perHa!AX49)/ValProdCrop_perHa!AX49*100)</f>
        <v>3.45881267479104</v>
      </c>
      <c r="AZ49">
        <f>IF(ValProdCrop_perHa!AY49=0,0,(ValProdCrop_perHa!AZ49-ValProdCrop_perHa!AY49)/ValProdCrop_perHa!AY49*100)</f>
        <v>7.77574706787837</v>
      </c>
      <c r="BA49">
        <f>IF(ValProdCrop_perHa!AZ49=0,0,(ValProdCrop_perHa!BA49-ValProdCrop_perHa!AZ49)/ValProdCrop_perHa!AZ49*100)</f>
        <v>-24.0094769159045</v>
      </c>
      <c r="BB49">
        <f>IF(ValProdCrop_perHa!BA49=0,0,(ValProdCrop_perHa!BB49-ValProdCrop_perHa!BA49)/ValProdCrop_perHa!BA49*100)</f>
        <v>18.4011857404345</v>
      </c>
      <c r="BC49">
        <f>IF(ValProdCrop_perHa!BB49=0,0,(ValProdCrop_perHa!BC49-ValProdCrop_perHa!BB49)/ValProdCrop_perHa!BB49*100)</f>
        <v>-6.16843285122155</v>
      </c>
    </row>
    <row r="50" spans="1:55">
      <c r="A50">
        <f>ValProdCrop_perHa!A50</f>
        <v>2</v>
      </c>
      <c r="B50" t="str">
        <f>ValProdCrop_perHa!B50</f>
        <v>Ethiopia</v>
      </c>
      <c r="C50">
        <f>ValProdCrop_perHa!C50</f>
        <v>238</v>
      </c>
      <c r="D50" t="str">
        <f>ValProdCrop_perHa!D50</f>
        <v>Ethiopia</v>
      </c>
      <c r="F50" s="16" t="s">
        <v>233</v>
      </c>
      <c r="H50">
        <f>IF(ValProdCrop_perHa!G50=0,0,(ValProdCrop_perHa!H50-ValProdCrop_perHa!G50)/ValProdCrop_perHa!G50*100)</f>
        <v>0</v>
      </c>
      <c r="I50">
        <f>IF(ValProdCrop_perHa!H50=0,0,(ValProdCrop_perHa!I50-ValProdCrop_perHa!H50)/ValProdCrop_perHa!H50*100)</f>
        <v>0</v>
      </c>
      <c r="J50">
        <f>IF(ValProdCrop_perHa!I50=0,0,(ValProdCrop_perHa!J50-ValProdCrop_perHa!I50)/ValProdCrop_perHa!I50*100)</f>
        <v>0</v>
      </c>
      <c r="K50">
        <f>IF(ValProdCrop_perHa!J50=0,0,(ValProdCrop_perHa!K50-ValProdCrop_perHa!J50)/ValProdCrop_perHa!J50*100)</f>
        <v>0</v>
      </c>
      <c r="L50">
        <f>IF(ValProdCrop_perHa!K50=0,0,(ValProdCrop_perHa!L50-ValProdCrop_perHa!K50)/ValProdCrop_perHa!K50*100)</f>
        <v>0</v>
      </c>
      <c r="M50">
        <f>IF(ValProdCrop_perHa!L50=0,0,(ValProdCrop_perHa!M50-ValProdCrop_perHa!L50)/ValProdCrop_perHa!L50*100)</f>
        <v>0</v>
      </c>
      <c r="N50">
        <f>IF(ValProdCrop_perHa!M50=0,0,(ValProdCrop_perHa!N50-ValProdCrop_perHa!M50)/ValProdCrop_perHa!M50*100)</f>
        <v>0</v>
      </c>
      <c r="O50">
        <f>IF(ValProdCrop_perHa!N50=0,0,(ValProdCrop_perHa!O50-ValProdCrop_perHa!N50)/ValProdCrop_perHa!N50*100)</f>
        <v>0</v>
      </c>
      <c r="P50">
        <f>IF(ValProdCrop_perHa!O50=0,0,(ValProdCrop_perHa!P50-ValProdCrop_perHa!O50)/ValProdCrop_perHa!O50*100)</f>
        <v>0</v>
      </c>
      <c r="Q50">
        <f>IF(ValProdCrop_perHa!P50=0,0,(ValProdCrop_perHa!Q50-ValProdCrop_perHa!P50)/ValProdCrop_perHa!P50*100)</f>
        <v>0</v>
      </c>
      <c r="R50">
        <f>IF(ValProdCrop_perHa!Q50=0,0,(ValProdCrop_perHa!R50-ValProdCrop_perHa!Q50)/ValProdCrop_perHa!Q50*100)</f>
        <v>0</v>
      </c>
      <c r="S50">
        <f>IF(ValProdCrop_perHa!R50=0,0,(ValProdCrop_perHa!S50-ValProdCrop_perHa!R50)/ValProdCrop_perHa!R50*100)</f>
        <v>0</v>
      </c>
      <c r="T50">
        <f>IF(ValProdCrop_perHa!S50=0,0,(ValProdCrop_perHa!T50-ValProdCrop_perHa!S50)/ValProdCrop_perHa!S50*100)</f>
        <v>0</v>
      </c>
      <c r="U50">
        <f>IF(ValProdCrop_perHa!T50=0,0,(ValProdCrop_perHa!U50-ValProdCrop_perHa!T50)/ValProdCrop_perHa!T50*100)</f>
        <v>0</v>
      </c>
      <c r="V50">
        <f>IF(ValProdCrop_perHa!U50=0,0,(ValProdCrop_perHa!V50-ValProdCrop_perHa!U50)/ValProdCrop_perHa!U50*100)</f>
        <v>0</v>
      </c>
      <c r="W50">
        <f>IF(ValProdCrop_perHa!V50=0,0,(ValProdCrop_perHa!W50-ValProdCrop_perHa!V50)/ValProdCrop_perHa!V50*100)</f>
        <v>0</v>
      </c>
      <c r="X50">
        <f>IF(ValProdCrop_perHa!W50=0,0,(ValProdCrop_perHa!X50-ValProdCrop_perHa!W50)/ValProdCrop_perHa!W50*100)</f>
        <v>0</v>
      </c>
      <c r="Y50">
        <f>IF(ValProdCrop_perHa!X50=0,0,(ValProdCrop_perHa!Y50-ValProdCrop_perHa!X50)/ValProdCrop_perHa!X50*100)</f>
        <v>0</v>
      </c>
      <c r="Z50">
        <f>IF(ValProdCrop_perHa!Y50=0,0,(ValProdCrop_perHa!Z50-ValProdCrop_perHa!Y50)/ValProdCrop_perHa!Y50*100)</f>
        <v>0</v>
      </c>
      <c r="AA50">
        <f>IF(ValProdCrop_perHa!Z50=0,0,(ValProdCrop_perHa!AA50-ValProdCrop_perHa!Z50)/ValProdCrop_perHa!Z50*100)</f>
        <v>0</v>
      </c>
      <c r="AB50">
        <f>IF(ValProdCrop_perHa!AA50=0,0,(ValProdCrop_perHa!AB50-ValProdCrop_perHa!AA50)/ValProdCrop_perHa!AA50*100)</f>
        <v>0</v>
      </c>
      <c r="AC50">
        <f>IF(ValProdCrop_perHa!AB50=0,0,(ValProdCrop_perHa!AC50-ValProdCrop_perHa!AB50)/ValProdCrop_perHa!AB50*100)</f>
        <v>0</v>
      </c>
      <c r="AD50">
        <f>IF(ValProdCrop_perHa!AC50=0,0,(ValProdCrop_perHa!AD50-ValProdCrop_perHa!AC50)/ValProdCrop_perHa!AC50*100)</f>
        <v>0</v>
      </c>
      <c r="AE50">
        <f>IF(ValProdCrop_perHa!AD50=0,0,(ValProdCrop_perHa!AE50-ValProdCrop_perHa!AD50)/ValProdCrop_perHa!AD50*100)</f>
        <v>0</v>
      </c>
      <c r="AF50">
        <f>IF(ValProdCrop_perHa!AE50=0,0,(ValProdCrop_perHa!AF50-ValProdCrop_perHa!AE50)/ValProdCrop_perHa!AE50*100)</f>
        <v>0</v>
      </c>
      <c r="AG50">
        <f>IF(ValProdCrop_perHa!AF50=0,0,(ValProdCrop_perHa!AG50-ValProdCrop_perHa!AF50)/ValProdCrop_perHa!AF50*100)</f>
        <v>0</v>
      </c>
      <c r="AH50">
        <f>IF(ValProdCrop_perHa!AG50=0,0,(ValProdCrop_perHa!AH50-ValProdCrop_perHa!AG50)/ValProdCrop_perHa!AG50*100)</f>
        <v>0</v>
      </c>
      <c r="AI50">
        <f>IF(ValProdCrop_perHa!AH50=0,0,(ValProdCrop_perHa!AI50-ValProdCrop_perHa!AH50)/ValProdCrop_perHa!AH50*100)</f>
        <v>0</v>
      </c>
      <c r="AJ50">
        <f>IF(ValProdCrop_perHa!AI50=0,0,(ValProdCrop_perHa!AJ50-ValProdCrop_perHa!AI50)/ValProdCrop_perHa!AI50*100)</f>
        <v>0</v>
      </c>
      <c r="AK50">
        <f>IF(ValProdCrop_perHa!AJ50=0,0,(ValProdCrop_perHa!AK50-ValProdCrop_perHa!AJ50)/ValProdCrop_perHa!AJ50*100)</f>
        <v>0</v>
      </c>
      <c r="AL50">
        <f>IF(ValProdCrop_perHa!AK50=0,0,(ValProdCrop_perHa!AL50-ValProdCrop_perHa!AK50)/ValProdCrop_perHa!AK50*100)</f>
        <v>0</v>
      </c>
      <c r="AM50">
        <f>IF(ValProdCrop_perHa!AL50=0,0,(ValProdCrop_perHa!AM50-ValProdCrop_perHa!AL50)/ValProdCrop_perHa!AL50*100)</f>
        <v>0</v>
      </c>
      <c r="AN50">
        <f>IF(ValProdCrop_perHa!AM50=0,0,(ValProdCrop_perHa!AN50-ValProdCrop_perHa!AM50)/ValProdCrop_perHa!AM50*100)</f>
        <v>-16.549739940872</v>
      </c>
      <c r="AO50">
        <f>IF(ValProdCrop_perHa!AN50=0,0,(ValProdCrop_perHa!AO50-ValProdCrop_perHa!AN50)/ValProdCrop_perHa!AN50*100)</f>
        <v>-0.289736537933292</v>
      </c>
      <c r="AP50">
        <f>IF(ValProdCrop_perHa!AO50=0,0,(ValProdCrop_perHa!AP50-ValProdCrop_perHa!AO50)/ValProdCrop_perHa!AO50*100)</f>
        <v>4.01190261421558</v>
      </c>
      <c r="AQ50">
        <f>IF(ValProdCrop_perHa!AP50=0,0,(ValProdCrop_perHa!AQ50-ValProdCrop_perHa!AP50)/ValProdCrop_perHa!AP50*100)</f>
        <v>4.94297012576176</v>
      </c>
      <c r="AR50">
        <f>IF(ValProdCrop_perHa!AQ50=0,0,(ValProdCrop_perHa!AR50-ValProdCrop_perHa!AQ50)/ValProdCrop_perHa!AQ50*100)</f>
        <v>1.86627367225453</v>
      </c>
      <c r="AS50">
        <f>IF(ValProdCrop_perHa!AR50=0,0,(ValProdCrop_perHa!AS50-ValProdCrop_perHa!AR50)/ValProdCrop_perHa!AR50*100)</f>
        <v>-4.49466188304393</v>
      </c>
      <c r="AT50">
        <f>IF(ValProdCrop_perHa!AS50=0,0,(ValProdCrop_perHa!AT50-ValProdCrop_perHa!AS50)/ValProdCrop_perHa!AS50*100)</f>
        <v>7.18111734680501</v>
      </c>
      <c r="AU50">
        <f>IF(ValProdCrop_perHa!AT50=0,0,(ValProdCrop_perHa!AU50-ValProdCrop_perHa!AT50)/ValProdCrop_perHa!AT50*100)</f>
        <v>-1.70888296142648</v>
      </c>
      <c r="AV50">
        <f>IF(ValProdCrop_perHa!AU50=0,0,(ValProdCrop_perHa!AV50-ValProdCrop_perHa!AU50)/ValProdCrop_perHa!AU50*100)</f>
        <v>13.7405151465888</v>
      </c>
      <c r="AW50">
        <f>IF(ValProdCrop_perHa!AV50=0,0,(ValProdCrop_perHa!AW50-ValProdCrop_perHa!AV50)/ValProdCrop_perHa!AV50*100)</f>
        <v>-11.7396140262281</v>
      </c>
      <c r="AX50">
        <f>IF(ValProdCrop_perHa!AW50=0,0,(ValProdCrop_perHa!AX50-ValProdCrop_perHa!AW50)/ValProdCrop_perHa!AW50*100)</f>
        <v>-1.23946976972335</v>
      </c>
      <c r="AY50">
        <f>IF(ValProdCrop_perHa!AX50=0,0,(ValProdCrop_perHa!AY50-ValProdCrop_perHa!AX50)/ValProdCrop_perHa!AX50*100)</f>
        <v>6.08293156996184</v>
      </c>
      <c r="AZ50">
        <f>IF(ValProdCrop_perHa!AY50=0,0,(ValProdCrop_perHa!AZ50-ValProdCrop_perHa!AY50)/ValProdCrop_perHa!AY50*100)</f>
        <v>13.5568316584215</v>
      </c>
      <c r="BA50">
        <f>IF(ValProdCrop_perHa!AZ50=0,0,(ValProdCrop_perHa!BA50-ValProdCrop_perHa!AZ50)/ValProdCrop_perHa!AZ50*100)</f>
        <v>-4.1274809646532</v>
      </c>
      <c r="BB50">
        <f>IF(ValProdCrop_perHa!BA50=0,0,(ValProdCrop_perHa!BB50-ValProdCrop_perHa!BA50)/ValProdCrop_perHa!BA50*100)</f>
        <v>0.491876567063199</v>
      </c>
      <c r="BC50">
        <f>IF(ValProdCrop_perHa!BB50=0,0,(ValProdCrop_perHa!BC50-ValProdCrop_perHa!BB50)/ValProdCrop_perHa!BB50*100)</f>
        <v>10.4746385315482</v>
      </c>
    </row>
    <row r="51" spans="1:55">
      <c r="A51">
        <f>ValProdCrop_perHa!A51</f>
        <v>2</v>
      </c>
      <c r="B51" t="str">
        <f>ValProdCrop_perHa!B51</f>
        <v>Democratic Republic of the Congo</v>
      </c>
      <c r="C51">
        <f>ValProdCrop_perHa!C51</f>
        <v>250</v>
      </c>
      <c r="D51" t="str">
        <f>ValProdCrop_perHa!D51</f>
        <v>Democratic Republic of the Congo</v>
      </c>
      <c r="F51" s="16" t="s">
        <v>233</v>
      </c>
      <c r="H51">
        <f>IF(ValProdCrop_perHa!G51=0,0,(ValProdCrop_perHa!H51-ValProdCrop_perHa!G51)/ValProdCrop_perHa!G51*100)</f>
        <v>0.62726486689731</v>
      </c>
      <c r="I51">
        <f>IF(ValProdCrop_perHa!H51=0,0,(ValProdCrop_perHa!I51-ValProdCrop_perHa!H51)/ValProdCrop_perHa!H51*100)</f>
        <v>2.30652164327459</v>
      </c>
      <c r="J51">
        <f>IF(ValProdCrop_perHa!I51=0,0,(ValProdCrop_perHa!J51-ValProdCrop_perHa!I51)/ValProdCrop_perHa!I51*100)</f>
        <v>0.258252955529551</v>
      </c>
      <c r="K51">
        <f>IF(ValProdCrop_perHa!J51=0,0,(ValProdCrop_perHa!K51-ValProdCrop_perHa!J51)/ValProdCrop_perHa!J51*100)</f>
        <v>0.289228962452588</v>
      </c>
      <c r="L51">
        <f>IF(ValProdCrop_perHa!K51=0,0,(ValProdCrop_perHa!L51-ValProdCrop_perHa!K51)/ValProdCrop_perHa!K51*100)</f>
        <v>-0.702701602509839</v>
      </c>
      <c r="M51">
        <f>IF(ValProdCrop_perHa!L51=0,0,(ValProdCrop_perHa!M51-ValProdCrop_perHa!L51)/ValProdCrop_perHa!L51*100)</f>
        <v>0.261321330632003</v>
      </c>
      <c r="N51">
        <f>IF(ValProdCrop_perHa!M51=0,0,(ValProdCrop_perHa!N51-ValProdCrop_perHa!M51)/ValProdCrop_perHa!M51*100)</f>
        <v>-0.402851105340891</v>
      </c>
      <c r="O51">
        <f>IF(ValProdCrop_perHa!N51=0,0,(ValProdCrop_perHa!O51-ValProdCrop_perHa!N51)/ValProdCrop_perHa!N51*100)</f>
        <v>0.524818410444607</v>
      </c>
      <c r="P51">
        <f>IF(ValProdCrop_perHa!O51=0,0,(ValProdCrop_perHa!P51-ValProdCrop_perHa!O51)/ValProdCrop_perHa!O51*100)</f>
        <v>-0.730382606852661</v>
      </c>
      <c r="Q51">
        <f>IF(ValProdCrop_perHa!P51=0,0,(ValProdCrop_perHa!Q51-ValProdCrop_perHa!P51)/ValProdCrop_perHa!P51*100)</f>
        <v>-0.358584209180577</v>
      </c>
      <c r="R51">
        <f>IF(ValProdCrop_perHa!Q51=0,0,(ValProdCrop_perHa!R51-ValProdCrop_perHa!Q51)/ValProdCrop_perHa!Q51*100)</f>
        <v>0.638971841097767</v>
      </c>
      <c r="S51">
        <f>IF(ValProdCrop_perHa!R51=0,0,(ValProdCrop_perHa!S51-ValProdCrop_perHa!R51)/ValProdCrop_perHa!R51*100)</f>
        <v>0.429357615794995</v>
      </c>
      <c r="T51">
        <f>IF(ValProdCrop_perHa!S51=0,0,(ValProdCrop_perHa!T51-ValProdCrop_perHa!S51)/ValProdCrop_perHa!S51*100)</f>
        <v>0.604168256838088</v>
      </c>
      <c r="U51">
        <f>IF(ValProdCrop_perHa!T51=0,0,(ValProdCrop_perHa!U51-ValProdCrop_perHa!T51)/ValProdCrop_perHa!T51*100)</f>
        <v>0.791891913183288</v>
      </c>
      <c r="V51">
        <f>IF(ValProdCrop_perHa!U51=0,0,(ValProdCrop_perHa!V51-ValProdCrop_perHa!U51)/ValProdCrop_perHa!U51*100)</f>
        <v>-0.0807209839737888</v>
      </c>
      <c r="W51">
        <f>IF(ValProdCrop_perHa!V51=0,0,(ValProdCrop_perHa!W51-ValProdCrop_perHa!V51)/ValProdCrop_perHa!V51*100)</f>
        <v>-0.816100837603533</v>
      </c>
      <c r="X51">
        <f>IF(ValProdCrop_perHa!W51=0,0,(ValProdCrop_perHa!X51-ValProdCrop_perHa!W51)/ValProdCrop_perHa!W51*100)</f>
        <v>-4.11196446987817</v>
      </c>
      <c r="Y51">
        <f>IF(ValProdCrop_perHa!X51=0,0,(ValProdCrop_perHa!Y51-ValProdCrop_perHa!X51)/ValProdCrop_perHa!X51*100)</f>
        <v>4.6754872042547</v>
      </c>
      <c r="Z51">
        <f>IF(ValProdCrop_perHa!Y51=0,0,(ValProdCrop_perHa!Z51-ValProdCrop_perHa!Y51)/ValProdCrop_perHa!Y51*100)</f>
        <v>0.637806773381694</v>
      </c>
      <c r="AA51">
        <f>IF(ValProdCrop_perHa!Z51=0,0,(ValProdCrop_perHa!AA51-ValProdCrop_perHa!Z51)/ValProdCrop_perHa!Z51*100)</f>
        <v>-1.19950791259377</v>
      </c>
      <c r="AB51">
        <f>IF(ValProdCrop_perHa!AA51=0,0,(ValProdCrop_perHa!AB51-ValProdCrop_perHa!AA51)/ValProdCrop_perHa!AA51*100)</f>
        <v>1.17935618688545</v>
      </c>
      <c r="AC51">
        <f>IF(ValProdCrop_perHa!AB51=0,0,(ValProdCrop_perHa!AC51-ValProdCrop_perHa!AB51)/ValProdCrop_perHa!AB51*100)</f>
        <v>-0.126533002026056</v>
      </c>
      <c r="AD51">
        <f>IF(ValProdCrop_perHa!AC51=0,0,(ValProdCrop_perHa!AD51-ValProdCrop_perHa!AC51)/ValProdCrop_perHa!AC51*100)</f>
        <v>0.558174250757418</v>
      </c>
      <c r="AE51">
        <f>IF(ValProdCrop_perHa!AD51=0,0,(ValProdCrop_perHa!AE51-ValProdCrop_perHa!AD51)/ValProdCrop_perHa!AD51*100)</f>
        <v>2.1260117718946</v>
      </c>
      <c r="AF51">
        <f>IF(ValProdCrop_perHa!AE51=0,0,(ValProdCrop_perHa!AF51-ValProdCrop_perHa!AE51)/ValProdCrop_perHa!AE51*100)</f>
        <v>-0.733322004589857</v>
      </c>
      <c r="AG51">
        <f>IF(ValProdCrop_perHa!AF51=0,0,(ValProdCrop_perHa!AG51-ValProdCrop_perHa!AF51)/ValProdCrop_perHa!AF51*100)</f>
        <v>2.06540744842348</v>
      </c>
      <c r="AH51">
        <f>IF(ValProdCrop_perHa!AG51=0,0,(ValProdCrop_perHa!AH51-ValProdCrop_perHa!AG51)/ValProdCrop_perHa!AG51*100)</f>
        <v>-0.835056101804806</v>
      </c>
      <c r="AI51">
        <f>IF(ValProdCrop_perHa!AH51=0,0,(ValProdCrop_perHa!AI51-ValProdCrop_perHa!AH51)/ValProdCrop_perHa!AH51*100)</f>
        <v>-1.1781180647337</v>
      </c>
      <c r="AJ51">
        <f>IF(ValProdCrop_perHa!AI51=0,0,(ValProdCrop_perHa!AJ51-ValProdCrop_perHa!AI51)/ValProdCrop_perHa!AI51*100)</f>
        <v>0.621887600780934</v>
      </c>
      <c r="AK51">
        <f>IF(ValProdCrop_perHa!AJ51=0,0,(ValProdCrop_perHa!AK51-ValProdCrop_perHa!AJ51)/ValProdCrop_perHa!AJ51*100)</f>
        <v>1.41872140407557</v>
      </c>
      <c r="AL51">
        <f>IF(ValProdCrop_perHa!AK51=0,0,(ValProdCrop_perHa!AL51-ValProdCrop_perHa!AK51)/ValProdCrop_perHa!AK51*100)</f>
        <v>-0.620779958151105</v>
      </c>
      <c r="AM51">
        <f>IF(ValProdCrop_perHa!AL51=0,0,(ValProdCrop_perHa!AM51-ValProdCrop_perHa!AL51)/ValProdCrop_perHa!AL51*100)</f>
        <v>-1.66105540236505</v>
      </c>
      <c r="AN51">
        <f>IF(ValProdCrop_perHa!AM51=0,0,(ValProdCrop_perHa!AN51-ValProdCrop_perHa!AM51)/ValProdCrop_perHa!AM51*100)</f>
        <v>0.781116735279849</v>
      </c>
      <c r="AO51">
        <f>IF(ValProdCrop_perHa!AN51=0,0,(ValProdCrop_perHa!AO51-ValProdCrop_perHa!AN51)/ValProdCrop_perHa!AN51*100)</f>
        <v>-3.74182889385342</v>
      </c>
      <c r="AP51">
        <f>IF(ValProdCrop_perHa!AO51=0,0,(ValProdCrop_perHa!AP51-ValProdCrop_perHa!AO51)/ValProdCrop_perHa!AO51*100)</f>
        <v>-1.48657362598532</v>
      </c>
      <c r="AQ51">
        <f>IF(ValProdCrop_perHa!AP51=0,0,(ValProdCrop_perHa!AQ51-ValProdCrop_perHa!AP51)/ValProdCrop_perHa!AP51*100)</f>
        <v>0.392114271522622</v>
      </c>
      <c r="AR51">
        <f>IF(ValProdCrop_perHa!AQ51=0,0,(ValProdCrop_perHa!AR51-ValProdCrop_perHa!AQ51)/ValProdCrop_perHa!AQ51*100)</f>
        <v>-0.146977343930214</v>
      </c>
      <c r="AS51">
        <f>IF(ValProdCrop_perHa!AR51=0,0,(ValProdCrop_perHa!AS51-ValProdCrop_perHa!AR51)/ValProdCrop_perHa!AR51*100)</f>
        <v>-0.951752962786387</v>
      </c>
      <c r="AT51">
        <f>IF(ValProdCrop_perHa!AS51=0,0,(ValProdCrop_perHa!AT51-ValProdCrop_perHa!AS51)/ValProdCrop_perHa!AS51*100)</f>
        <v>-0.1836348803521</v>
      </c>
      <c r="AU51">
        <f>IF(ValProdCrop_perHa!AT51=0,0,(ValProdCrop_perHa!AU51-ValProdCrop_perHa!AT51)/ValProdCrop_perHa!AT51*100)</f>
        <v>-0.130632405093607</v>
      </c>
      <c r="AV51">
        <f>IF(ValProdCrop_perHa!AU51=0,0,(ValProdCrop_perHa!AV51-ValProdCrop_perHa!AU51)/ValProdCrop_perHa!AU51*100)</f>
        <v>-0.301612004853649</v>
      </c>
      <c r="AW51">
        <f>IF(ValProdCrop_perHa!AV51=0,0,(ValProdCrop_perHa!AW51-ValProdCrop_perHa!AV51)/ValProdCrop_perHa!AV51*100)</f>
        <v>0.0256668055878954</v>
      </c>
      <c r="AX51">
        <f>IF(ValProdCrop_perHa!AW51=0,0,(ValProdCrop_perHa!AX51-ValProdCrop_perHa!AW51)/ValProdCrop_perHa!AW51*100)</f>
        <v>-0.394048271134474</v>
      </c>
      <c r="AY51">
        <f>IF(ValProdCrop_perHa!AX51=0,0,(ValProdCrop_perHa!AY51-ValProdCrop_perHa!AX51)/ValProdCrop_perHa!AX51*100)</f>
        <v>-0.0970535452190271</v>
      </c>
      <c r="AZ51">
        <f>IF(ValProdCrop_perHa!AY51=0,0,(ValProdCrop_perHa!AZ51-ValProdCrop_perHa!AY51)/ValProdCrop_perHa!AY51*100)</f>
        <v>-0.786722039545164</v>
      </c>
      <c r="BA51">
        <f>IF(ValProdCrop_perHa!AZ51=0,0,(ValProdCrop_perHa!BA51-ValProdCrop_perHa!AZ51)/ValProdCrop_perHa!AZ51*100)</f>
        <v>1.30393971212303</v>
      </c>
      <c r="BB51">
        <f>IF(ValProdCrop_perHa!BA51=0,0,(ValProdCrop_perHa!BB51-ValProdCrop_perHa!BA51)/ValProdCrop_perHa!BA51*100)</f>
        <v>-0.130678204602458</v>
      </c>
      <c r="BC51">
        <f>IF(ValProdCrop_perHa!BB51=0,0,(ValProdCrop_perHa!BC51-ValProdCrop_perHa!BB51)/ValProdCrop_perHa!BB51*100)</f>
        <v>-1.07687057903145</v>
      </c>
    </row>
    <row r="52" spans="1:55">
      <c r="A52">
        <f>ValProdCrop_perHa!A52</f>
        <v>3</v>
      </c>
      <c r="B52" t="str">
        <f>ValProdCrop_perHa!B52</f>
        <v>Zambia</v>
      </c>
      <c r="C52">
        <f>ValProdCrop_perHa!C52</f>
        <v>251</v>
      </c>
      <c r="D52" t="str">
        <f>ValProdCrop_perHa!D52</f>
        <v>Zambia</v>
      </c>
      <c r="F52" s="16" t="s">
        <v>233</v>
      </c>
      <c r="H52">
        <f>IF(ValProdCrop_perHa!G52=0,0,(ValProdCrop_perHa!H52-ValProdCrop_perHa!G52)/ValProdCrop_perHa!G52*100)</f>
        <v>-1.09681781452097</v>
      </c>
      <c r="I52">
        <f>IF(ValProdCrop_perHa!H52=0,0,(ValProdCrop_perHa!I52-ValProdCrop_perHa!H52)/ValProdCrop_perHa!H52*100)</f>
        <v>-5.55301363480327</v>
      </c>
      <c r="J52">
        <f>IF(ValProdCrop_perHa!I52=0,0,(ValProdCrop_perHa!J52-ValProdCrop_perHa!I52)/ValProdCrop_perHa!I52*100)</f>
        <v>6.04078384675789</v>
      </c>
      <c r="K52">
        <f>IF(ValProdCrop_perHa!J52=0,0,(ValProdCrop_perHa!K52-ValProdCrop_perHa!J52)/ValProdCrop_perHa!J52*100)</f>
        <v>1.99959358879275</v>
      </c>
      <c r="L52">
        <f>IF(ValProdCrop_perHa!K52=0,0,(ValProdCrop_perHa!L52-ValProdCrop_perHa!K52)/ValProdCrop_perHa!K52*100)</f>
        <v>6.21194770624742</v>
      </c>
      <c r="M52">
        <f>IF(ValProdCrop_perHa!L52=0,0,(ValProdCrop_perHa!M52-ValProdCrop_perHa!L52)/ValProdCrop_perHa!L52*100)</f>
        <v>-1.58856898294664</v>
      </c>
      <c r="N52">
        <f>IF(ValProdCrop_perHa!M52=0,0,(ValProdCrop_perHa!N52-ValProdCrop_perHa!M52)/ValProdCrop_perHa!M52*100)</f>
        <v>-1.85566870137968</v>
      </c>
      <c r="O52">
        <f>IF(ValProdCrop_perHa!N52=0,0,(ValProdCrop_perHa!O52-ValProdCrop_perHa!N52)/ValProdCrop_perHa!N52*100)</f>
        <v>0.0967529308896382</v>
      </c>
      <c r="P52">
        <f>IF(ValProdCrop_perHa!O52=0,0,(ValProdCrop_perHa!P52-ValProdCrop_perHa!O52)/ValProdCrop_perHa!O52*100)</f>
        <v>-8.60686380905232</v>
      </c>
      <c r="Q52">
        <f>IF(ValProdCrop_perHa!P52=0,0,(ValProdCrop_perHa!Q52-ValProdCrop_perHa!P52)/ValProdCrop_perHa!P52*100)</f>
        <v>15.0798001817242</v>
      </c>
      <c r="R52">
        <f>IF(ValProdCrop_perHa!Q52=0,0,(ValProdCrop_perHa!R52-ValProdCrop_perHa!Q52)/ValProdCrop_perHa!Q52*100)</f>
        <v>5.78403355488164</v>
      </c>
      <c r="S52">
        <f>IF(ValProdCrop_perHa!R52=0,0,(ValProdCrop_perHa!S52-ValProdCrop_perHa!R52)/ValProdCrop_perHa!R52*100)</f>
        <v>-6.79305707551364</v>
      </c>
      <c r="T52">
        <f>IF(ValProdCrop_perHa!S52=0,0,(ValProdCrop_perHa!T52-ValProdCrop_perHa!S52)/ValProdCrop_perHa!S52*100)</f>
        <v>5.17471727101723</v>
      </c>
      <c r="U52">
        <f>IF(ValProdCrop_perHa!T52=0,0,(ValProdCrop_perHa!U52-ValProdCrop_perHa!T52)/ValProdCrop_perHa!T52*100)</f>
        <v>22.9578203823999</v>
      </c>
      <c r="V52">
        <f>IF(ValProdCrop_perHa!U52=0,0,(ValProdCrop_perHa!V52-ValProdCrop_perHa!U52)/ValProdCrop_perHa!U52*100)</f>
        <v>4.76811666553107</v>
      </c>
      <c r="W52">
        <f>IF(ValProdCrop_perHa!V52=0,0,(ValProdCrop_perHa!W52-ValProdCrop_perHa!V52)/ValProdCrop_perHa!V52*100)</f>
        <v>5.25070142259444</v>
      </c>
      <c r="X52">
        <f>IF(ValProdCrop_perHa!W52=0,0,(ValProdCrop_perHa!X52-ValProdCrop_perHa!W52)/ValProdCrop_perHa!W52*100)</f>
        <v>0.282930100776697</v>
      </c>
      <c r="Y52">
        <f>IF(ValProdCrop_perHa!X52=0,0,(ValProdCrop_perHa!Y52-ValProdCrop_perHa!X52)/ValProdCrop_perHa!X52*100)</f>
        <v>23.023592503159</v>
      </c>
      <c r="Z52">
        <f>IF(ValProdCrop_perHa!Y52=0,0,(ValProdCrop_perHa!Z52-ValProdCrop_perHa!Y52)/ValProdCrop_perHa!Y52*100)</f>
        <v>1.30258730476274</v>
      </c>
      <c r="AA52">
        <f>IF(ValProdCrop_perHa!Z52=0,0,(ValProdCrop_perHa!AA52-ValProdCrop_perHa!Z52)/ValProdCrop_perHa!Z52*100)</f>
        <v>10.5765029633022</v>
      </c>
      <c r="AB52">
        <f>IF(ValProdCrop_perHa!AA52=0,0,(ValProdCrop_perHa!AB52-ValProdCrop_perHa!AA52)/ValProdCrop_perHa!AA52*100)</f>
        <v>-2.5429107679581</v>
      </c>
      <c r="AC52">
        <f>IF(ValProdCrop_perHa!AB52=0,0,(ValProdCrop_perHa!AC52-ValProdCrop_perHa!AB52)/ValProdCrop_perHa!AB52*100)</f>
        <v>-0.92919978697029</v>
      </c>
      <c r="AD52">
        <f>IF(ValProdCrop_perHa!AC52=0,0,(ValProdCrop_perHa!AD52-ValProdCrop_perHa!AC52)/ValProdCrop_perHa!AC52*100)</f>
        <v>6.95132330805708</v>
      </c>
      <c r="AE52">
        <f>IF(ValProdCrop_perHa!AD52=0,0,(ValProdCrop_perHa!AE52-ValProdCrop_perHa!AD52)/ValProdCrop_perHa!AD52*100)</f>
        <v>-1.50979232734122</v>
      </c>
      <c r="AF52">
        <f>IF(ValProdCrop_perHa!AE52=0,0,(ValProdCrop_perHa!AF52-ValProdCrop_perHa!AE52)/ValProdCrop_perHa!AE52*100)</f>
        <v>0.618633514507759</v>
      </c>
      <c r="AG52">
        <f>IF(ValProdCrop_perHa!AF52=0,0,(ValProdCrop_perHa!AG52-ValProdCrop_perHa!AF52)/ValProdCrop_perHa!AF52*100)</f>
        <v>-12.2073538314756</v>
      </c>
      <c r="AH52">
        <f>IF(ValProdCrop_perHa!AG52=0,0,(ValProdCrop_perHa!AH52-ValProdCrop_perHa!AG52)/ValProdCrop_perHa!AG52*100)</f>
        <v>24.6124711148047</v>
      </c>
      <c r="AI52">
        <f>IF(ValProdCrop_perHa!AH52=0,0,(ValProdCrop_perHa!AI52-ValProdCrop_perHa!AH52)/ValProdCrop_perHa!AH52*100)</f>
        <v>-22.210132737029</v>
      </c>
      <c r="AJ52">
        <f>IF(ValProdCrop_perHa!AI52=0,0,(ValProdCrop_perHa!AJ52-ValProdCrop_perHa!AI52)/ValProdCrop_perHa!AI52*100)</f>
        <v>-6.34808630999861</v>
      </c>
      <c r="AK52">
        <f>IF(ValProdCrop_perHa!AJ52=0,0,(ValProdCrop_perHa!AK52-ValProdCrop_perHa!AJ52)/ValProdCrop_perHa!AJ52*100)</f>
        <v>17.8449388417994</v>
      </c>
      <c r="AL52">
        <f>IF(ValProdCrop_perHa!AK52=0,0,(ValProdCrop_perHa!AL52-ValProdCrop_perHa!AK52)/ValProdCrop_perHa!AK52*100)</f>
        <v>-29.2118564411801</v>
      </c>
      <c r="AM52">
        <f>IF(ValProdCrop_perHa!AL52=0,0,(ValProdCrop_perHa!AM52-ValProdCrop_perHa!AL52)/ValProdCrop_perHa!AL52*100)</f>
        <v>63.3713216451072</v>
      </c>
      <c r="AN52">
        <f>IF(ValProdCrop_perHa!AM52=0,0,(ValProdCrop_perHa!AN52-ValProdCrop_perHa!AM52)/ValProdCrop_perHa!AM52*100)</f>
        <v>-21.4669479516661</v>
      </c>
      <c r="AO52">
        <f>IF(ValProdCrop_perHa!AN52=0,0,(ValProdCrop_perHa!AO52-ValProdCrop_perHa!AN52)/ValProdCrop_perHa!AN52*100)</f>
        <v>2.54798805159123</v>
      </c>
      <c r="AP52">
        <f>IF(ValProdCrop_perHa!AO52=0,0,(ValProdCrop_perHa!AP52-ValProdCrop_perHa!AO52)/ValProdCrop_perHa!AO52*100)</f>
        <v>10.9441002987706</v>
      </c>
      <c r="AQ52">
        <f>IF(ValProdCrop_perHa!AP52=0,0,(ValProdCrop_perHa!AQ52-ValProdCrop_perHa!AP52)/ValProdCrop_perHa!AP52*100)</f>
        <v>-5.78084626547093</v>
      </c>
      <c r="AR52">
        <f>IF(ValProdCrop_perHa!AQ52=0,0,(ValProdCrop_perHa!AR52-ValProdCrop_perHa!AQ52)/ValProdCrop_perHa!AQ52*100)</f>
        <v>0.104584296340255</v>
      </c>
      <c r="AS52">
        <f>IF(ValProdCrop_perHa!AR52=0,0,(ValProdCrop_perHa!AS52-ValProdCrop_perHa!AR52)/ValProdCrop_perHa!AR52*100)</f>
        <v>9.05404772376403</v>
      </c>
      <c r="AT52">
        <f>IF(ValProdCrop_perHa!AS52=0,0,(ValProdCrop_perHa!AT52-ValProdCrop_perHa!AS52)/ValProdCrop_perHa!AS52*100)</f>
        <v>-1.25549275875543</v>
      </c>
      <c r="AU52">
        <f>IF(ValProdCrop_perHa!AT52=0,0,(ValProdCrop_perHa!AU52-ValProdCrop_perHa!AT52)/ValProdCrop_perHa!AT52*100)</f>
        <v>4.89188726407662</v>
      </c>
      <c r="AV52">
        <f>IF(ValProdCrop_perHa!AU52=0,0,(ValProdCrop_perHa!AV52-ValProdCrop_perHa!AU52)/ValProdCrop_perHa!AU52*100)</f>
        <v>13.2146953591922</v>
      </c>
      <c r="AW52">
        <f>IF(ValProdCrop_perHa!AV52=0,0,(ValProdCrop_perHa!AW52-ValProdCrop_perHa!AV52)/ValProdCrop_perHa!AV52*100)</f>
        <v>-3.8446783795327</v>
      </c>
      <c r="AX52">
        <f>IF(ValProdCrop_perHa!AW52=0,0,(ValProdCrop_perHa!AX52-ValProdCrop_perHa!AW52)/ValProdCrop_perHa!AW52*100)</f>
        <v>8.8099413652551</v>
      </c>
      <c r="AY52">
        <f>IF(ValProdCrop_perHa!AX52=0,0,(ValProdCrop_perHa!AY52-ValProdCrop_perHa!AX52)/ValProdCrop_perHa!AX52*100)</f>
        <v>14.7142190552743</v>
      </c>
      <c r="AZ52">
        <f>IF(ValProdCrop_perHa!AY52=0,0,(ValProdCrop_perHa!AZ52-ValProdCrop_perHa!AY52)/ValProdCrop_perHa!AY52*100)</f>
        <v>-15.1450212684871</v>
      </c>
      <c r="BA52">
        <f>IF(ValProdCrop_perHa!AZ52=0,0,(ValProdCrop_perHa!BA52-ValProdCrop_perHa!AZ52)/ValProdCrop_perHa!AZ52*100)</f>
        <v>6.82267912977213</v>
      </c>
      <c r="BB52">
        <f>IF(ValProdCrop_perHa!BA52=0,0,(ValProdCrop_perHa!BB52-ValProdCrop_perHa!BA52)/ValProdCrop_perHa!BA52*100)</f>
        <v>-5.06378224521429</v>
      </c>
      <c r="BC52">
        <f>IF(ValProdCrop_perHa!BB52=0,0,(ValProdCrop_perHa!BC52-ValProdCrop_perHa!BB52)/ValProdCrop_perHa!BB52*100)</f>
        <v>-3.27711490739403</v>
      </c>
    </row>
    <row r="53" spans="1:55">
      <c r="A53">
        <f>ValProdCrop_perHa!A53</f>
        <v>2</v>
      </c>
      <c r="B53" t="str">
        <f>ValProdCrop_perHa!B53</f>
        <v>Eastern&amp;Central A</v>
      </c>
      <c r="C53">
        <f>ValProdCrop_perHa!C53</f>
        <v>0</v>
      </c>
      <c r="D53" t="str">
        <f>ValProdCrop_perHa!D53</f>
        <v>Eastern&amp;Central A</v>
      </c>
      <c r="F53" s="16" t="s">
        <v>233</v>
      </c>
      <c r="H53">
        <f>IF(ValProdCrop_perHa!G53=0,0,(ValProdCrop_perHa!H53-ValProdCrop_perHa!G53)/ValProdCrop_perHa!G53*100)</f>
        <v>0.891505727518124</v>
      </c>
      <c r="I53">
        <f>IF(ValProdCrop_perHa!H53=0,0,(ValProdCrop_perHa!I53-ValProdCrop_perHa!H53)/ValProdCrop_perHa!H53*100)</f>
        <v>0.124831556029128</v>
      </c>
      <c r="J53">
        <f>IF(ValProdCrop_perHa!I53=0,0,(ValProdCrop_perHa!J53-ValProdCrop_perHa!I53)/ValProdCrop_perHa!I53*100)</f>
        <v>0.353640921653508</v>
      </c>
      <c r="K53">
        <f>IF(ValProdCrop_perHa!J53=0,0,(ValProdCrop_perHa!K53-ValProdCrop_perHa!J53)/ValProdCrop_perHa!J53*100)</f>
        <v>-1.52346081788433</v>
      </c>
      <c r="L53">
        <f>IF(ValProdCrop_perHa!K53=0,0,(ValProdCrop_perHa!L53-ValProdCrop_perHa!K53)/ValProdCrop_perHa!K53*100)</f>
        <v>0.168317600789008</v>
      </c>
      <c r="M53">
        <f>IF(ValProdCrop_perHa!L53=0,0,(ValProdCrop_perHa!M53-ValProdCrop_perHa!L53)/ValProdCrop_perHa!L53*100)</f>
        <v>3.01326676040088</v>
      </c>
      <c r="N53">
        <f>IF(ValProdCrop_perHa!M53=0,0,(ValProdCrop_perHa!N53-ValProdCrop_perHa!M53)/ValProdCrop_perHa!M53*100)</f>
        <v>-0.331094129247932</v>
      </c>
      <c r="O53">
        <f>IF(ValProdCrop_perHa!N53=0,0,(ValProdCrop_perHa!O53-ValProdCrop_perHa!N53)/ValProdCrop_perHa!N53*100)</f>
        <v>2.69007896552412</v>
      </c>
      <c r="P53">
        <f>IF(ValProdCrop_perHa!O53=0,0,(ValProdCrop_perHa!P53-ValProdCrop_perHa!O53)/ValProdCrop_perHa!O53*100)</f>
        <v>1.25157761287542</v>
      </c>
      <c r="Q53">
        <f>IF(ValProdCrop_perHa!P53=0,0,(ValProdCrop_perHa!Q53-ValProdCrop_perHa!P53)/ValProdCrop_perHa!P53*100)</f>
        <v>-0.186129232147036</v>
      </c>
      <c r="R53">
        <f>IF(ValProdCrop_perHa!Q53=0,0,(ValProdCrop_perHa!R53-ValProdCrop_perHa!Q53)/ValProdCrop_perHa!Q53*100)</f>
        <v>-1.70723323590635</v>
      </c>
      <c r="S53">
        <f>IF(ValProdCrop_perHa!R53=0,0,(ValProdCrop_perHa!S53-ValProdCrop_perHa!R53)/ValProdCrop_perHa!R53*100)</f>
        <v>3.32183229546042</v>
      </c>
      <c r="T53">
        <f>IF(ValProdCrop_perHa!S53=0,0,(ValProdCrop_perHa!T53-ValProdCrop_perHa!S53)/ValProdCrop_perHa!S53*100)</f>
        <v>5.09307839360759</v>
      </c>
      <c r="U53">
        <f>IF(ValProdCrop_perHa!T53=0,0,(ValProdCrop_perHa!U53-ValProdCrop_perHa!T53)/ValProdCrop_perHa!T53*100)</f>
        <v>2.33149447025373</v>
      </c>
      <c r="V53">
        <f>IF(ValProdCrop_perHa!U53=0,0,(ValProdCrop_perHa!V53-ValProdCrop_perHa!U53)/ValProdCrop_perHa!U53*100)</f>
        <v>-1.5990916428396</v>
      </c>
      <c r="W53">
        <f>IF(ValProdCrop_perHa!V53=0,0,(ValProdCrop_perHa!W53-ValProdCrop_perHa!V53)/ValProdCrop_perHa!V53*100)</f>
        <v>-1.16620944335497</v>
      </c>
      <c r="X53">
        <f>IF(ValProdCrop_perHa!W53=0,0,(ValProdCrop_perHa!X53-ValProdCrop_perHa!W53)/ValProdCrop_perHa!W53*100)</f>
        <v>-1.34407807395693</v>
      </c>
      <c r="Y53">
        <f>IF(ValProdCrop_perHa!X53=0,0,(ValProdCrop_perHa!Y53-ValProdCrop_perHa!X53)/ValProdCrop_perHa!X53*100)</f>
        <v>2.07442118396912</v>
      </c>
      <c r="Z53">
        <f>IF(ValProdCrop_perHa!Y53=0,0,(ValProdCrop_perHa!Z53-ValProdCrop_perHa!Y53)/ValProdCrop_perHa!Y53*100)</f>
        <v>-1.17813490086667</v>
      </c>
      <c r="AA53">
        <f>IF(ValProdCrop_perHa!Z53=0,0,(ValProdCrop_perHa!AA53-ValProdCrop_perHa!Z53)/ValProdCrop_perHa!Z53*100)</f>
        <v>3.27839520627608</v>
      </c>
      <c r="AB53">
        <f>IF(ValProdCrop_perHa!AA53=0,0,(ValProdCrop_perHa!AB53-ValProdCrop_perHa!AA53)/ValProdCrop_perHa!AA53*100)</f>
        <v>5.16252130427319</v>
      </c>
      <c r="AC53">
        <f>IF(ValProdCrop_perHa!AB53=0,0,(ValProdCrop_perHa!AC53-ValProdCrop_perHa!AB53)/ValProdCrop_perHa!AB53*100)</f>
        <v>-1.86443217107682</v>
      </c>
      <c r="AD53">
        <f>IF(ValProdCrop_perHa!AC53=0,0,(ValProdCrop_perHa!AD53-ValProdCrop_perHa!AC53)/ValProdCrop_perHa!AC53*100)</f>
        <v>-3.14377278862438</v>
      </c>
      <c r="AE53">
        <f>IF(ValProdCrop_perHa!AD53=0,0,(ValProdCrop_perHa!AE53-ValProdCrop_perHa!AD53)/ValProdCrop_perHa!AD53*100)</f>
        <v>-2.87646763105251</v>
      </c>
      <c r="AF53">
        <f>IF(ValProdCrop_perHa!AE53=0,0,(ValProdCrop_perHa!AF53-ValProdCrop_perHa!AE53)/ValProdCrop_perHa!AE53*100)</f>
        <v>2.41180310661243</v>
      </c>
      <c r="AG53">
        <f>IF(ValProdCrop_perHa!AF53=0,0,(ValProdCrop_perHa!AG53-ValProdCrop_perHa!AF53)/ValProdCrop_perHa!AF53*100)</f>
        <v>5.53716756045814</v>
      </c>
      <c r="AH53">
        <f>IF(ValProdCrop_perHa!AG53=0,0,(ValProdCrop_perHa!AH53-ValProdCrop_perHa!AG53)/ValProdCrop_perHa!AG53*100)</f>
        <v>-6.81470047914598</v>
      </c>
      <c r="AI53">
        <f>IF(ValProdCrop_perHa!AH53=0,0,(ValProdCrop_perHa!AI53-ValProdCrop_perHa!AH53)/ValProdCrop_perHa!AH53*100)</f>
        <v>5.50810470442045</v>
      </c>
      <c r="AJ53">
        <f>IF(ValProdCrop_perHa!AI53=0,0,(ValProdCrop_perHa!AJ53-ValProdCrop_perHa!AI53)/ValProdCrop_perHa!AI53*100)</f>
        <v>7.72179082719538</v>
      </c>
      <c r="AK53">
        <f>IF(ValProdCrop_perHa!AJ53=0,0,(ValProdCrop_perHa!AK53-ValProdCrop_perHa!AJ53)/ValProdCrop_perHa!AJ53*100)</f>
        <v>-2.31831656167502</v>
      </c>
      <c r="AL53">
        <f>IF(ValProdCrop_perHa!AK53=0,0,(ValProdCrop_perHa!AL53-ValProdCrop_perHa!AK53)/ValProdCrop_perHa!AK53*100)</f>
        <v>-6.15031385399791</v>
      </c>
      <c r="AM53">
        <f>IF(ValProdCrop_perHa!AL53=0,0,(ValProdCrop_perHa!AM53-ValProdCrop_perHa!AL53)/ValProdCrop_perHa!AL53*100)</f>
        <v>0.00372201181101137</v>
      </c>
      <c r="AN53">
        <f>IF(ValProdCrop_perHa!AM53=0,0,(ValProdCrop_perHa!AN53-ValProdCrop_perHa!AM53)/ValProdCrop_perHa!AM53*100)</f>
        <v>-7.08468555144977</v>
      </c>
      <c r="AO53">
        <f>IF(ValProdCrop_perHa!AN53=0,0,(ValProdCrop_perHa!AO53-ValProdCrop_perHa!AN53)/ValProdCrop_perHa!AN53*100)</f>
        <v>4.81393129409397</v>
      </c>
      <c r="AP53">
        <f>IF(ValProdCrop_perHa!AO53=0,0,(ValProdCrop_perHa!AP53-ValProdCrop_perHa!AO53)/ValProdCrop_perHa!AO53*100)</f>
        <v>-1.63818442251704</v>
      </c>
      <c r="AQ53">
        <f>IF(ValProdCrop_perHa!AP53=0,0,(ValProdCrop_perHa!AQ53-ValProdCrop_perHa!AP53)/ValProdCrop_perHa!AP53*100)</f>
        <v>-4.46331583752584</v>
      </c>
      <c r="AR53">
        <f>IF(ValProdCrop_perHa!AQ53=0,0,(ValProdCrop_perHa!AR53-ValProdCrop_perHa!AQ53)/ValProdCrop_perHa!AQ53*100)</f>
        <v>4.06795951606669</v>
      </c>
      <c r="AS53">
        <f>IF(ValProdCrop_perHa!AR53=0,0,(ValProdCrop_perHa!AS53-ValProdCrop_perHa!AR53)/ValProdCrop_perHa!AR53*100)</f>
        <v>5.97370094511302</v>
      </c>
      <c r="AT53">
        <f>IF(ValProdCrop_perHa!AS53=0,0,(ValProdCrop_perHa!AT53-ValProdCrop_perHa!AS53)/ValProdCrop_perHa!AS53*100)</f>
        <v>0.129673104308245</v>
      </c>
      <c r="AU53">
        <f>IF(ValProdCrop_perHa!AT53=0,0,(ValProdCrop_perHa!AU53-ValProdCrop_perHa!AT53)/ValProdCrop_perHa!AT53*100)</f>
        <v>0.222692136348998</v>
      </c>
      <c r="AV53">
        <f>IF(ValProdCrop_perHa!AU53=0,0,(ValProdCrop_perHa!AV53-ValProdCrop_perHa!AU53)/ValProdCrop_perHa!AU53*100)</f>
        <v>4.96262041240159</v>
      </c>
      <c r="AW53">
        <f>IF(ValProdCrop_perHa!AV53=0,0,(ValProdCrop_perHa!AW53-ValProdCrop_perHa!AV53)/ValProdCrop_perHa!AV53*100)</f>
        <v>-9.28303449588095</v>
      </c>
      <c r="AX53">
        <f>IF(ValProdCrop_perHa!AW53=0,0,(ValProdCrop_perHa!AX53-ValProdCrop_perHa!AW53)/ValProdCrop_perHa!AW53*100)</f>
        <v>9.17796844598605</v>
      </c>
      <c r="AY53">
        <f>IF(ValProdCrop_perHa!AX53=0,0,(ValProdCrop_perHa!AY53-ValProdCrop_perHa!AX53)/ValProdCrop_perHa!AX53*100)</f>
        <v>-9.49058978304989</v>
      </c>
      <c r="AZ53">
        <f>IF(ValProdCrop_perHa!AY53=0,0,(ValProdCrop_perHa!AZ53-ValProdCrop_perHa!AY53)/ValProdCrop_perHa!AY53*100)</f>
        <v>10.4471215896987</v>
      </c>
      <c r="BA53">
        <f>IF(ValProdCrop_perHa!AZ53=0,0,(ValProdCrop_perHa!BA53-ValProdCrop_perHa!AZ53)/ValProdCrop_perHa!AZ53*100)</f>
        <v>1.1474000526245</v>
      </c>
      <c r="BB53">
        <f>IF(ValProdCrop_perHa!BA53=0,0,(ValProdCrop_perHa!BB53-ValProdCrop_perHa!BA53)/ValProdCrop_perHa!BA53*100)</f>
        <v>-2.03827555082387</v>
      </c>
      <c r="BC53">
        <f>IF(ValProdCrop_perHa!BB53=0,0,(ValProdCrop_perHa!BC53-ValProdCrop_perHa!BB53)/ValProdCrop_perHa!BB53*100)</f>
        <v>0.611138764773072</v>
      </c>
    </row>
    <row r="54" spans="1:55">
      <c r="A54">
        <f>ValProdCrop_perHa!A54</f>
        <v>1</v>
      </c>
      <c r="B54" t="str">
        <f>ValProdCrop_perHa!B54</f>
        <v>Western A</v>
      </c>
      <c r="C54">
        <f>ValProdCrop_perHa!C54</f>
        <v>0</v>
      </c>
      <c r="D54" t="str">
        <f>ValProdCrop_perHa!D54</f>
        <v>Western A</v>
      </c>
      <c r="F54" s="16" t="s">
        <v>233</v>
      </c>
      <c r="H54">
        <f>IF(ValProdCrop_perHa!G54=0,0,(ValProdCrop_perHa!H54-ValProdCrop_perHa!G54)/ValProdCrop_perHa!G54*100)</f>
        <v>1.84116967779863</v>
      </c>
      <c r="I54">
        <f>IF(ValProdCrop_perHa!H54=0,0,(ValProdCrop_perHa!I54-ValProdCrop_perHa!H54)/ValProdCrop_perHa!H54*100)</f>
        <v>-0.529160667813526</v>
      </c>
      <c r="J54">
        <f>IF(ValProdCrop_perHa!I54=0,0,(ValProdCrop_perHa!J54-ValProdCrop_perHa!I54)/ValProdCrop_perHa!I54*100)</f>
        <v>3.28480868309115</v>
      </c>
      <c r="K54">
        <f>IF(ValProdCrop_perHa!J54=0,0,(ValProdCrop_perHa!K54-ValProdCrop_perHa!J54)/ValProdCrop_perHa!J54*100)</f>
        <v>-2.8207224210406</v>
      </c>
      <c r="L54">
        <f>IF(ValProdCrop_perHa!K54=0,0,(ValProdCrop_perHa!L54-ValProdCrop_perHa!K54)/ValProdCrop_perHa!K54*100)</f>
        <v>4.53657683555483</v>
      </c>
      <c r="M54">
        <f>IF(ValProdCrop_perHa!L54=0,0,(ValProdCrop_perHa!M54-ValProdCrop_perHa!L54)/ValProdCrop_perHa!L54*100)</f>
        <v>-0.998288800522825</v>
      </c>
      <c r="N54">
        <f>IF(ValProdCrop_perHa!M54=0,0,(ValProdCrop_perHa!N54-ValProdCrop_perHa!M54)/ValProdCrop_perHa!M54*100)</f>
        <v>4.01872144804893</v>
      </c>
      <c r="O54">
        <f>IF(ValProdCrop_perHa!N54=0,0,(ValProdCrop_perHa!O54-ValProdCrop_perHa!N54)/ValProdCrop_perHa!N54*100)</f>
        <v>-2.46313060200582</v>
      </c>
      <c r="P54">
        <f>IF(ValProdCrop_perHa!O54=0,0,(ValProdCrop_perHa!P54-ValProdCrop_perHa!O54)/ValProdCrop_perHa!O54*100)</f>
        <v>8.44867840654676</v>
      </c>
      <c r="Q54">
        <f>IF(ValProdCrop_perHa!P54=0,0,(ValProdCrop_perHa!Q54-ValProdCrop_perHa!P54)/ValProdCrop_perHa!P54*100)</f>
        <v>-3.69200932775253</v>
      </c>
      <c r="R54">
        <f>IF(ValProdCrop_perHa!Q54=0,0,(ValProdCrop_perHa!R54-ValProdCrop_perHa!Q54)/ValProdCrop_perHa!Q54*100)</f>
        <v>2.22571825680032</v>
      </c>
      <c r="S54">
        <f>IF(ValProdCrop_perHa!R54=0,0,(ValProdCrop_perHa!S54-ValProdCrop_perHa!R54)/ValProdCrop_perHa!R54*100)</f>
        <v>-6.47120601379213</v>
      </c>
      <c r="T54">
        <f>IF(ValProdCrop_perHa!S54=0,0,(ValProdCrop_perHa!T54-ValProdCrop_perHa!S54)/ValProdCrop_perHa!S54*100)</f>
        <v>12.6768724701178</v>
      </c>
      <c r="U54">
        <f>IF(ValProdCrop_perHa!T54=0,0,(ValProdCrop_perHa!U54-ValProdCrop_perHa!T54)/ValProdCrop_perHa!T54*100)</f>
        <v>2.62487766183793</v>
      </c>
      <c r="V54">
        <f>IF(ValProdCrop_perHa!U54=0,0,(ValProdCrop_perHa!V54-ValProdCrop_perHa!U54)/ValProdCrop_perHa!U54*100)</f>
        <v>-6.27951577750748</v>
      </c>
      <c r="W54">
        <f>IF(ValProdCrop_perHa!V54=0,0,(ValProdCrop_perHa!W54-ValProdCrop_perHa!V54)/ValProdCrop_perHa!V54*100)</f>
        <v>4.97737388026085</v>
      </c>
      <c r="X54">
        <f>IF(ValProdCrop_perHa!W54=0,0,(ValProdCrop_perHa!X54-ValProdCrop_perHa!W54)/ValProdCrop_perHa!W54*100)</f>
        <v>1.84485014478924</v>
      </c>
      <c r="Y54">
        <f>IF(ValProdCrop_perHa!X54=0,0,(ValProdCrop_perHa!Y54-ValProdCrop_perHa!X54)/ValProdCrop_perHa!X54*100)</f>
        <v>3.05744247419583</v>
      </c>
      <c r="Z54">
        <f>IF(ValProdCrop_perHa!Y54=0,0,(ValProdCrop_perHa!Z54-ValProdCrop_perHa!Y54)/ValProdCrop_perHa!Y54*100)</f>
        <v>-0.886698620968555</v>
      </c>
      <c r="AA54">
        <f>IF(ValProdCrop_perHa!Z54=0,0,(ValProdCrop_perHa!AA54-ValProdCrop_perHa!Z54)/ValProdCrop_perHa!Z54*100)</f>
        <v>5.99240194009097</v>
      </c>
      <c r="AB54">
        <f>IF(ValProdCrop_perHa!AA54=0,0,(ValProdCrop_perHa!AB54-ValProdCrop_perHa!AA54)/ValProdCrop_perHa!AA54*100)</f>
        <v>-2.27935578181536</v>
      </c>
      <c r="AC54">
        <f>IF(ValProdCrop_perHa!AB54=0,0,(ValProdCrop_perHa!AC54-ValProdCrop_perHa!AB54)/ValProdCrop_perHa!AB54*100)</f>
        <v>-0.388876313880451</v>
      </c>
      <c r="AD54">
        <f>IF(ValProdCrop_perHa!AC54=0,0,(ValProdCrop_perHa!AD54-ValProdCrop_perHa!AC54)/ValProdCrop_perHa!AC54*100)</f>
        <v>-0.877962071274937</v>
      </c>
      <c r="AE54">
        <f>IF(ValProdCrop_perHa!AD54=0,0,(ValProdCrop_perHa!AE54-ValProdCrop_perHa!AD54)/ValProdCrop_perHa!AD54*100)</f>
        <v>1.29805754571705</v>
      </c>
      <c r="AF54">
        <f>IF(ValProdCrop_perHa!AE54=0,0,(ValProdCrop_perHa!AF54-ValProdCrop_perHa!AE54)/ValProdCrop_perHa!AE54*100)</f>
        <v>-0.793589784252934</v>
      </c>
      <c r="AG54">
        <f>IF(ValProdCrop_perHa!AF54=0,0,(ValProdCrop_perHa!AG54-ValProdCrop_perHa!AF54)/ValProdCrop_perHa!AF54*100)</f>
        <v>-1.12244785527081</v>
      </c>
      <c r="AH54">
        <f>IF(ValProdCrop_perHa!AG54=0,0,(ValProdCrop_perHa!AH54-ValProdCrop_perHa!AG54)/ValProdCrop_perHa!AG54*100)</f>
        <v>7.44695440778257</v>
      </c>
      <c r="AI54">
        <f>IF(ValProdCrop_perHa!AH54=0,0,(ValProdCrop_perHa!AI54-ValProdCrop_perHa!AH54)/ValProdCrop_perHa!AH54*100)</f>
        <v>1.61180084521895</v>
      </c>
      <c r="AJ54">
        <f>IF(ValProdCrop_perHa!AI54=0,0,(ValProdCrop_perHa!AJ54-ValProdCrop_perHa!AI54)/ValProdCrop_perHa!AI54*100)</f>
        <v>-2.20110368776974</v>
      </c>
      <c r="AK54">
        <f>IF(ValProdCrop_perHa!AJ54=0,0,(ValProdCrop_perHa!AK54-ValProdCrop_perHa!AJ54)/ValProdCrop_perHa!AJ54*100)</f>
        <v>6.55277636460469</v>
      </c>
      <c r="AL54">
        <f>IF(ValProdCrop_perHa!AK54=0,0,(ValProdCrop_perHa!AL54-ValProdCrop_perHa!AK54)/ValProdCrop_perHa!AK54*100)</f>
        <v>-0.791283038896104</v>
      </c>
      <c r="AM54">
        <f>IF(ValProdCrop_perHa!AL54=0,0,(ValProdCrop_perHa!AM54-ValProdCrop_perHa!AL54)/ValProdCrop_perHa!AL54*100)</f>
        <v>2.83193130203882</v>
      </c>
      <c r="AN54">
        <f>IF(ValProdCrop_perHa!AM54=0,0,(ValProdCrop_perHa!AN54-ValProdCrop_perHa!AM54)/ValProdCrop_perHa!AM54*100)</f>
        <v>0.223485892140376</v>
      </c>
      <c r="AO54">
        <f>IF(ValProdCrop_perHa!AN54=0,0,(ValProdCrop_perHa!AO54-ValProdCrop_perHa!AN54)/ValProdCrop_perHa!AN54*100)</f>
        <v>-0.394189583143391</v>
      </c>
      <c r="AP54">
        <f>IF(ValProdCrop_perHa!AO54=0,0,(ValProdCrop_perHa!AP54-ValProdCrop_perHa!AO54)/ValProdCrop_perHa!AO54*100)</f>
        <v>5.43017840412072</v>
      </c>
      <c r="AQ54">
        <f>IF(ValProdCrop_perHa!AP54=0,0,(ValProdCrop_perHa!AQ54-ValProdCrop_perHa!AP54)/ValProdCrop_perHa!AP54*100)</f>
        <v>2.77343717572276</v>
      </c>
      <c r="AR54">
        <f>IF(ValProdCrop_perHa!AQ54=0,0,(ValProdCrop_perHa!AR54-ValProdCrop_perHa!AQ54)/ValProdCrop_perHa!AQ54*100)</f>
        <v>0.19722020500345</v>
      </c>
      <c r="AS54">
        <f>IF(ValProdCrop_perHa!AR54=0,0,(ValProdCrop_perHa!AS54-ValProdCrop_perHa!AR54)/ValProdCrop_perHa!AR54*100)</f>
        <v>3.54747966376948</v>
      </c>
      <c r="AT54">
        <f>IF(ValProdCrop_perHa!AS54=0,0,(ValProdCrop_perHa!AT54-ValProdCrop_perHa!AS54)/ValProdCrop_perHa!AS54*100)</f>
        <v>1.35041067388208</v>
      </c>
      <c r="AU54">
        <f>IF(ValProdCrop_perHa!AT54=0,0,(ValProdCrop_perHa!AU54-ValProdCrop_perHa!AT54)/ValProdCrop_perHa!AT54*100)</f>
        <v>0.3821119770976</v>
      </c>
      <c r="AV54">
        <f>IF(ValProdCrop_perHa!AU54=0,0,(ValProdCrop_perHa!AV54-ValProdCrop_perHa!AU54)/ValProdCrop_perHa!AU54*100)</f>
        <v>0.366801888815117</v>
      </c>
      <c r="AW54">
        <f>IF(ValProdCrop_perHa!AV54=0,0,(ValProdCrop_perHa!AW54-ValProdCrop_perHa!AV54)/ValProdCrop_perHa!AV54*100)</f>
        <v>1.81990370795317</v>
      </c>
      <c r="AX54">
        <f>IF(ValProdCrop_perHa!AW54=0,0,(ValProdCrop_perHa!AX54-ValProdCrop_perHa!AW54)/ValProdCrop_perHa!AW54*100)</f>
        <v>4.21842565155866</v>
      </c>
      <c r="AY54">
        <f>IF(ValProdCrop_perHa!AX54=0,0,(ValProdCrop_perHa!AY54-ValProdCrop_perHa!AX54)/ValProdCrop_perHa!AX54*100)</f>
        <v>0.485021007263568</v>
      </c>
      <c r="AZ54">
        <f>IF(ValProdCrop_perHa!AY54=0,0,(ValProdCrop_perHa!AZ54-ValProdCrop_perHa!AY54)/ValProdCrop_perHa!AY54*100)</f>
        <v>1.47272413726621</v>
      </c>
      <c r="BA54">
        <f>IF(ValProdCrop_perHa!AZ54=0,0,(ValProdCrop_perHa!BA54-ValProdCrop_perHa!AZ54)/ValProdCrop_perHa!AZ54*100)</f>
        <v>-5.92478221676018</v>
      </c>
      <c r="BB54">
        <f>IF(ValProdCrop_perHa!BA54=0,0,(ValProdCrop_perHa!BB54-ValProdCrop_perHa!BA54)/ValProdCrop_perHa!BA54*100)</f>
        <v>5.65642020740633</v>
      </c>
      <c r="BC54">
        <f>IF(ValProdCrop_perHa!BB54=0,0,(ValProdCrop_perHa!BC54-ValProdCrop_perHa!BB54)/ValProdCrop_perHa!BB54*100)</f>
        <v>0.0978062441000579</v>
      </c>
    </row>
    <row r="55" spans="1:55">
      <c r="A55">
        <f>ValProdCrop_perHa!A55</f>
        <v>3</v>
      </c>
      <c r="B55" t="str">
        <f>ValProdCrop_perHa!B55</f>
        <v>Southern A</v>
      </c>
      <c r="C55">
        <f>ValProdCrop_perHa!C55</f>
        <v>0</v>
      </c>
      <c r="D55" t="str">
        <f>ValProdCrop_perHa!D55</f>
        <v>Southern A</v>
      </c>
      <c r="F55" s="16" t="s">
        <v>233</v>
      </c>
      <c r="H55">
        <f>IF(ValProdCrop_perHa!G55=0,0,(ValProdCrop_perHa!H55-ValProdCrop_perHa!G55)/ValProdCrop_perHa!G55*100)</f>
        <v>1.55314554967615</v>
      </c>
      <c r="I55">
        <f>IF(ValProdCrop_perHa!H55=0,0,(ValProdCrop_perHa!I55-ValProdCrop_perHa!H55)/ValProdCrop_perHa!H55*100)</f>
        <v>-0.184532999921418</v>
      </c>
      <c r="J55">
        <f>IF(ValProdCrop_perHa!I55=0,0,(ValProdCrop_perHa!J55-ValProdCrop_perHa!I55)/ValProdCrop_perHa!I55*100)</f>
        <v>1.92270795817614</v>
      </c>
      <c r="K55">
        <f>IF(ValProdCrop_perHa!J55=0,0,(ValProdCrop_perHa!K55-ValProdCrop_perHa!J55)/ValProdCrop_perHa!J55*100)</f>
        <v>-0.946387766749796</v>
      </c>
      <c r="L55">
        <f>IF(ValProdCrop_perHa!K55=0,0,(ValProdCrop_perHa!L55-ValProdCrop_perHa!K55)/ValProdCrop_perHa!K55*100)</f>
        <v>6.01866480345644</v>
      </c>
      <c r="M55">
        <f>IF(ValProdCrop_perHa!L55=0,0,(ValProdCrop_perHa!M55-ValProdCrop_perHa!L55)/ValProdCrop_perHa!L55*100)</f>
        <v>14.1920788813378</v>
      </c>
      <c r="N55">
        <f>IF(ValProdCrop_perHa!M55=0,0,(ValProdCrop_perHa!N55-ValProdCrop_perHa!M55)/ValProdCrop_perHa!M55*100)</f>
        <v>-13.2041956555379</v>
      </c>
      <c r="O55">
        <f>IF(ValProdCrop_perHa!N55=0,0,(ValProdCrop_perHa!O55-ValProdCrop_perHa!N55)/ValProdCrop_perHa!N55*100)</f>
        <v>4.84547461856245</v>
      </c>
      <c r="P55">
        <f>IF(ValProdCrop_perHa!O55=0,0,(ValProdCrop_perHa!P55-ValProdCrop_perHa!O55)/ValProdCrop_perHa!O55*100)</f>
        <v>-2.44854291990056</v>
      </c>
      <c r="Q55">
        <f>IF(ValProdCrop_perHa!P55=0,0,(ValProdCrop_perHa!Q55-ValProdCrop_perHa!P55)/ValProdCrop_perHa!P55*100)</f>
        <v>11.6172902093807</v>
      </c>
      <c r="R55">
        <f>IF(ValProdCrop_perHa!Q55=0,0,(ValProdCrop_perHa!R55-ValProdCrop_perHa!Q55)/ValProdCrop_perHa!Q55*100)</f>
        <v>3.74667687794251</v>
      </c>
      <c r="S55">
        <f>IF(ValProdCrop_perHa!R55=0,0,(ValProdCrop_perHa!S55-ValProdCrop_perHa!R55)/ValProdCrop_perHa!R55*100)</f>
        <v>-9.13476408051918</v>
      </c>
      <c r="T55">
        <f>IF(ValProdCrop_perHa!S55=0,0,(ValProdCrop_perHa!T55-ValProdCrop_perHa!S55)/ValProdCrop_perHa!S55*100)</f>
        <v>14.4397321099569</v>
      </c>
      <c r="U55">
        <f>IF(ValProdCrop_perHa!T55=0,0,(ValProdCrop_perHa!U55-ValProdCrop_perHa!T55)/ValProdCrop_perHa!T55*100)</f>
        <v>-2.38662317290755</v>
      </c>
      <c r="V55">
        <f>IF(ValProdCrop_perHa!U55=0,0,(ValProdCrop_perHa!V55-ValProdCrop_perHa!U55)/ValProdCrop_perHa!U55*100)</f>
        <v>-1.18381708300823</v>
      </c>
      <c r="W55">
        <f>IF(ValProdCrop_perHa!V55=0,0,(ValProdCrop_perHa!W55-ValProdCrop_perHa!V55)/ValProdCrop_perHa!V55*100)</f>
        <v>6.86830772531061</v>
      </c>
      <c r="X55">
        <f>IF(ValProdCrop_perHa!W55=0,0,(ValProdCrop_perHa!X55-ValProdCrop_perHa!W55)/ValProdCrop_perHa!W55*100)</f>
        <v>2.49957178621493</v>
      </c>
      <c r="Y55">
        <f>IF(ValProdCrop_perHa!X55=0,0,(ValProdCrop_perHa!Y55-ValProdCrop_perHa!X55)/ValProdCrop_perHa!X55*100)</f>
        <v>-2.9042583818791</v>
      </c>
      <c r="Z55">
        <f>IF(ValProdCrop_perHa!Y55=0,0,(ValProdCrop_perHa!Z55-ValProdCrop_perHa!Y55)/ValProdCrop_perHa!Y55*100)</f>
        <v>5.70794471639176</v>
      </c>
      <c r="AA55">
        <f>IF(ValProdCrop_perHa!Z55=0,0,(ValProdCrop_perHa!AA55-ValProdCrop_perHa!Z55)/ValProdCrop_perHa!Z55*100)</f>
        <v>9.43865055804258</v>
      </c>
      <c r="AB55">
        <f>IF(ValProdCrop_perHa!AA55=0,0,(ValProdCrop_perHa!AB55-ValProdCrop_perHa!AA55)/ValProdCrop_perHa!AA55*100)</f>
        <v>-12.9267214172038</v>
      </c>
      <c r="AC55">
        <f>IF(ValProdCrop_perHa!AB55=0,0,(ValProdCrop_perHa!AC55-ValProdCrop_perHa!AB55)/ValProdCrop_perHa!AB55*100)</f>
        <v>-14.0821285602482</v>
      </c>
      <c r="AD55">
        <f>IF(ValProdCrop_perHa!AC55=0,0,(ValProdCrop_perHa!AD55-ValProdCrop_perHa!AC55)/ValProdCrop_perHa!AC55*100)</f>
        <v>7.45656288073902</v>
      </c>
      <c r="AE55">
        <f>IF(ValProdCrop_perHa!AD55=0,0,(ValProdCrop_perHa!AE55-ValProdCrop_perHa!AD55)/ValProdCrop_perHa!AD55*100)</f>
        <v>10.495353284436</v>
      </c>
      <c r="AF55">
        <f>IF(ValProdCrop_perHa!AE55=0,0,(ValProdCrop_perHa!AF55-ValProdCrop_perHa!AE55)/ValProdCrop_perHa!AE55*100)</f>
        <v>-2.86206427052848</v>
      </c>
      <c r="AG55">
        <f>IF(ValProdCrop_perHa!AF55=0,0,(ValProdCrop_perHa!AG55-ValProdCrop_perHa!AF55)/ValProdCrop_perHa!AF55*100)</f>
        <v>-0.937610360160266</v>
      </c>
      <c r="AH55">
        <f>IF(ValProdCrop_perHa!AG55=0,0,(ValProdCrop_perHa!AH55-ValProdCrop_perHa!AG55)/ValProdCrop_perHa!AG55*100)</f>
        <v>4.45703678613989</v>
      </c>
      <c r="AI55">
        <f>IF(ValProdCrop_perHa!AH55=0,0,(ValProdCrop_perHa!AI55-ValProdCrop_perHa!AH55)/ValProdCrop_perHa!AH55*100)</f>
        <v>6.66608476241726</v>
      </c>
      <c r="AJ55">
        <f>IF(ValProdCrop_perHa!AI55=0,0,(ValProdCrop_perHa!AJ55-ValProdCrop_perHa!AI55)/ValProdCrop_perHa!AI55*100)</f>
        <v>-0.633517922600271</v>
      </c>
      <c r="AK55">
        <f>IF(ValProdCrop_perHa!AJ55=0,0,(ValProdCrop_perHa!AK55-ValProdCrop_perHa!AJ55)/ValProdCrop_perHa!AJ55*100)</f>
        <v>2.45787701928096</v>
      </c>
      <c r="AL55">
        <f>IF(ValProdCrop_perHa!AK55=0,0,(ValProdCrop_perHa!AL55-ValProdCrop_perHa!AK55)/ValProdCrop_perHa!AK55*100)</f>
        <v>-18.5804954917682</v>
      </c>
      <c r="AM55">
        <f>IF(ValProdCrop_perHa!AL55=0,0,(ValProdCrop_perHa!AM55-ValProdCrop_perHa!AL55)/ValProdCrop_perHa!AL55*100)</f>
        <v>21.8368066443979</v>
      </c>
      <c r="AN55">
        <f>IF(ValProdCrop_perHa!AM55=0,0,(ValProdCrop_perHa!AN55-ValProdCrop_perHa!AM55)/ValProdCrop_perHa!AM55*100)</f>
        <v>0.875413437559567</v>
      </c>
      <c r="AO55">
        <f>IF(ValProdCrop_perHa!AN55=0,0,(ValProdCrop_perHa!AO55-ValProdCrop_perHa!AN55)/ValProdCrop_perHa!AN55*100)</f>
        <v>-6.72705660390431</v>
      </c>
      <c r="AP55">
        <f>IF(ValProdCrop_perHa!AO55=0,0,(ValProdCrop_perHa!AP55-ValProdCrop_perHa!AO55)/ValProdCrop_perHa!AO55*100)</f>
        <v>18.5703809179562</v>
      </c>
      <c r="AQ55">
        <f>IF(ValProdCrop_perHa!AP55=0,0,(ValProdCrop_perHa!AQ55-ValProdCrop_perHa!AP55)/ValProdCrop_perHa!AP55*100)</f>
        <v>-1.9889404219658</v>
      </c>
      <c r="AR55">
        <f>IF(ValProdCrop_perHa!AQ55=0,0,(ValProdCrop_perHa!AR55-ValProdCrop_perHa!AQ55)/ValProdCrop_perHa!AQ55*100)</f>
        <v>4.68235260686882</v>
      </c>
      <c r="AS55">
        <f>IF(ValProdCrop_perHa!AR55=0,0,(ValProdCrop_perHa!AS55-ValProdCrop_perHa!AR55)/ValProdCrop_perHa!AR55*100)</f>
        <v>2.89059661683768</v>
      </c>
      <c r="AT55">
        <f>IF(ValProdCrop_perHa!AS55=0,0,(ValProdCrop_perHa!AT55-ValProdCrop_perHa!AS55)/ValProdCrop_perHa!AS55*100)</f>
        <v>6.63253418352775</v>
      </c>
      <c r="AU55">
        <f>IF(ValProdCrop_perHa!AT55=0,0,(ValProdCrop_perHa!AU55-ValProdCrop_perHa!AT55)/ValProdCrop_perHa!AT55*100)</f>
        <v>1.50916528412893</v>
      </c>
      <c r="AV55">
        <f>IF(ValProdCrop_perHa!AU55=0,0,(ValProdCrop_perHa!AV55-ValProdCrop_perHa!AU55)/ValProdCrop_perHa!AU55*100)</f>
        <v>-3.53319482311575</v>
      </c>
      <c r="AW55">
        <f>IF(ValProdCrop_perHa!AV55=0,0,(ValProdCrop_perHa!AW55-ValProdCrop_perHa!AV55)/ValProdCrop_perHa!AV55*100)</f>
        <v>-1.40514650869376</v>
      </c>
      <c r="AX55">
        <f>IF(ValProdCrop_perHa!AW55=0,0,(ValProdCrop_perHa!AX55-ValProdCrop_perHa!AW55)/ValProdCrop_perHa!AW55*100)</f>
        <v>1.45009822179004</v>
      </c>
      <c r="AY55">
        <f>IF(ValProdCrop_perHa!AX55=0,0,(ValProdCrop_perHa!AY55-ValProdCrop_perHa!AX55)/ValProdCrop_perHa!AX55*100)</f>
        <v>0.83244016652219</v>
      </c>
      <c r="AZ55">
        <f>IF(ValProdCrop_perHa!AY55=0,0,(ValProdCrop_perHa!AZ55-ValProdCrop_perHa!AY55)/ValProdCrop_perHa!AY55*100)</f>
        <v>0.199409137207904</v>
      </c>
      <c r="BA55">
        <f>IF(ValProdCrop_perHa!AZ55=0,0,(ValProdCrop_perHa!BA55-ValProdCrop_perHa!AZ55)/ValProdCrop_perHa!AZ55*100)</f>
        <v>5.46160747218686</v>
      </c>
      <c r="BB55">
        <f>IF(ValProdCrop_perHa!BA55=0,0,(ValProdCrop_perHa!BB55-ValProdCrop_perHa!BA55)/ValProdCrop_perHa!BA55*100)</f>
        <v>5.78216213072717</v>
      </c>
      <c r="BC55">
        <f>IF(ValProdCrop_perHa!BB55=0,0,(ValProdCrop_perHa!BC55-ValProdCrop_perHa!BB55)/ValProdCrop_perHa!BB55*100)</f>
        <v>-5.17647772617253</v>
      </c>
    </row>
    <row r="56" spans="1:55">
      <c r="A56">
        <f>ValProdCrop_perHa!A56</f>
        <v>0</v>
      </c>
      <c r="B56" t="str">
        <f>ValProdCrop_perHa!B56</f>
        <v>SSA</v>
      </c>
      <c r="C56">
        <f>ValProdCrop_perHa!C56</f>
        <v>0</v>
      </c>
      <c r="D56" t="str">
        <f>ValProdCrop_perHa!D56</f>
        <v>SSA</v>
      </c>
      <c r="F56" s="16" t="s">
        <v>233</v>
      </c>
      <c r="H56">
        <f>IF(ValProdCrop_perHa!G56=0,0,(ValProdCrop_perHa!H56-ValProdCrop_perHa!G56)/ValProdCrop_perHa!G56*100)</f>
        <v>1.47459591295361</v>
      </c>
      <c r="I56">
        <f>IF(ValProdCrop_perHa!H56=0,0,(ValProdCrop_perHa!I56-ValProdCrop_perHa!H56)/ValProdCrop_perHa!H56*100)</f>
        <v>-0.34500047151532</v>
      </c>
      <c r="J56">
        <f>IF(ValProdCrop_perHa!I56=0,0,(ValProdCrop_perHa!J56-ValProdCrop_perHa!I56)/ValProdCrop_perHa!I56*100)</f>
        <v>1.94673430481219</v>
      </c>
      <c r="K56">
        <f>IF(ValProdCrop_perHa!J56=0,0,(ValProdCrop_perHa!K56-ValProdCrop_perHa!J56)/ValProdCrop_perHa!J56*100)</f>
        <v>-2.12272369467552</v>
      </c>
      <c r="L56">
        <f>IF(ValProdCrop_perHa!K56=0,0,(ValProdCrop_perHa!L56-ValProdCrop_perHa!K56)/ValProdCrop_perHa!K56*100)</f>
        <v>3.47925935296776</v>
      </c>
      <c r="M56">
        <f>IF(ValProdCrop_perHa!L56=0,0,(ValProdCrop_perHa!M56-ValProdCrop_perHa!L56)/ValProdCrop_perHa!L56*100)</f>
        <v>3.19542634915819</v>
      </c>
      <c r="N56">
        <f>IF(ValProdCrop_perHa!M56=0,0,(ValProdCrop_perHa!N56-ValProdCrop_perHa!M56)/ValProdCrop_perHa!M56*100)</f>
        <v>-0.980451811139194</v>
      </c>
      <c r="O56">
        <f>IF(ValProdCrop_perHa!N56=0,0,(ValProdCrop_perHa!O56-ValProdCrop_perHa!N56)/ValProdCrop_perHa!N56*100)</f>
        <v>0.484171986646076</v>
      </c>
      <c r="P56">
        <f>IF(ValProdCrop_perHa!O56=0,0,(ValProdCrop_perHa!P56-ValProdCrop_perHa!O56)/ValProdCrop_perHa!O56*100)</f>
        <v>4.12915894119917</v>
      </c>
      <c r="Q56">
        <f>IF(ValProdCrop_perHa!P56=0,0,(ValProdCrop_perHa!Q56-ValProdCrop_perHa!P56)/ValProdCrop_perHa!P56*100)</f>
        <v>0.369279791923227</v>
      </c>
      <c r="R56">
        <f>IF(ValProdCrop_perHa!Q56=0,0,(ValProdCrop_perHa!R56-ValProdCrop_perHa!Q56)/ValProdCrop_perHa!Q56*100)</f>
        <v>1.63160915945157</v>
      </c>
      <c r="S56">
        <f>IF(ValProdCrop_perHa!R56=0,0,(ValProdCrop_perHa!S56-ValProdCrop_perHa!R56)/ValProdCrop_perHa!R56*100)</f>
        <v>-3.84438957804283</v>
      </c>
      <c r="T56">
        <f>IF(ValProdCrop_perHa!S56=0,0,(ValProdCrop_perHa!T56-ValProdCrop_perHa!S56)/ValProdCrop_perHa!S56*100)</f>
        <v>10.1952652973981</v>
      </c>
      <c r="U56">
        <f>IF(ValProdCrop_perHa!T56=0,0,(ValProdCrop_perHa!U56-ValProdCrop_perHa!T56)/ValProdCrop_perHa!T56*100)</f>
        <v>1.74644098677155</v>
      </c>
      <c r="V56">
        <f>IF(ValProdCrop_perHa!U56=0,0,(ValProdCrop_perHa!V56-ValProdCrop_perHa!U56)/ValProdCrop_perHa!U56*100)</f>
        <v>-3.45419326492122</v>
      </c>
      <c r="W56">
        <f>IF(ValProdCrop_perHa!V56=0,0,(ValProdCrop_perHa!W56-ValProdCrop_perHa!V56)/ValProdCrop_perHa!V56*100)</f>
        <v>3.22275137455631</v>
      </c>
      <c r="X56">
        <f>IF(ValProdCrop_perHa!W56=0,0,(ValProdCrop_perHa!X56-ValProdCrop_perHa!W56)/ValProdCrop_perHa!W56*100)</f>
        <v>0.859513497341221</v>
      </c>
      <c r="Y56">
        <f>IF(ValProdCrop_perHa!X56=0,0,(ValProdCrop_perHa!Y56-ValProdCrop_perHa!X56)/ValProdCrop_perHa!X56*100)</f>
        <v>1.20495679113574</v>
      </c>
      <c r="Z56">
        <f>IF(ValProdCrop_perHa!Y56=0,0,(ValProdCrop_perHa!Z56-ValProdCrop_perHa!Y56)/ValProdCrop_perHa!Y56*100)</f>
        <v>0.219878385361479</v>
      </c>
      <c r="AA56">
        <f>IF(ValProdCrop_perHa!Z56=0,0,(ValProdCrop_perHa!AA56-ValProdCrop_perHa!Z56)/ValProdCrop_perHa!Z56*100)</f>
        <v>5.91096569056289</v>
      </c>
      <c r="AB56">
        <f>IF(ValProdCrop_perHa!AA56=0,0,(ValProdCrop_perHa!AB56-ValProdCrop_perHa!AA56)/ValProdCrop_perHa!AA56*100)</f>
        <v>-1.82101973774632</v>
      </c>
      <c r="AC56">
        <f>IF(ValProdCrop_perHa!AB56=0,0,(ValProdCrop_perHa!AC56-ValProdCrop_perHa!AB56)/ValProdCrop_perHa!AB56*100)</f>
        <v>-3.28397166910297</v>
      </c>
      <c r="AD56">
        <f>IF(ValProdCrop_perHa!AC56=0,0,(ValProdCrop_perHa!AD56-ValProdCrop_perHa!AC56)/ValProdCrop_perHa!AC56*100)</f>
        <v>-0.793101942564916</v>
      </c>
      <c r="AE56">
        <f>IF(ValProdCrop_perHa!AD56=0,0,(ValProdCrop_perHa!AE56-ValProdCrop_perHa!AD56)/ValProdCrop_perHa!AD56*100)</f>
        <v>1.25225366661592</v>
      </c>
      <c r="AF56">
        <f>IF(ValProdCrop_perHa!AE56=0,0,(ValProdCrop_perHa!AF56-ValProdCrop_perHa!AE56)/ValProdCrop_perHa!AE56*100)</f>
        <v>-0.183007305234145</v>
      </c>
      <c r="AG56">
        <f>IF(ValProdCrop_perHa!AF56=0,0,(ValProdCrop_perHa!AG56-ValProdCrop_perHa!AF56)/ValProdCrop_perHa!AF56*100)</f>
        <v>1.26164532618135</v>
      </c>
      <c r="AH56">
        <f>IF(ValProdCrop_perHa!AG56=0,0,(ValProdCrop_perHa!AH56-ValProdCrop_perHa!AG56)/ValProdCrop_perHa!AG56*100)</f>
        <v>1.35426091979278</v>
      </c>
      <c r="AI56">
        <f>IF(ValProdCrop_perHa!AH56=0,0,(ValProdCrop_perHa!AI56-ValProdCrop_perHa!AH56)/ValProdCrop_perHa!AH56*100)</f>
        <v>3.63279414248859</v>
      </c>
      <c r="AJ56">
        <f>IF(ValProdCrop_perHa!AI56=0,0,(ValProdCrop_perHa!AJ56-ValProdCrop_perHa!AI56)/ValProdCrop_perHa!AI56*100)</f>
        <v>1.05296279164884</v>
      </c>
      <c r="AK56">
        <f>IF(ValProdCrop_perHa!AJ56=0,0,(ValProdCrop_perHa!AK56-ValProdCrop_perHa!AJ56)/ValProdCrop_perHa!AJ56*100)</f>
        <v>2.61672883383983</v>
      </c>
      <c r="AL56">
        <f>IF(ValProdCrop_perHa!AK56=0,0,(ValProdCrop_perHa!AL56-ValProdCrop_perHa!AK56)/ValProdCrop_perHa!AK56*100)</f>
        <v>-5.20058543350476</v>
      </c>
      <c r="AM56">
        <f>IF(ValProdCrop_perHa!AL56=0,0,(ValProdCrop_perHa!AM56-ValProdCrop_perHa!AL56)/ValProdCrop_perHa!AL56*100)</f>
        <v>3.98295253955159</v>
      </c>
      <c r="AN56">
        <f>IF(ValProdCrop_perHa!AM56=0,0,(ValProdCrop_perHa!AN56-ValProdCrop_perHa!AM56)/ValProdCrop_perHa!AM56*100)</f>
        <v>-2.15904265377567</v>
      </c>
      <c r="AO56">
        <f>IF(ValProdCrop_perHa!AN56=0,0,(ValProdCrop_perHa!AO56-ValProdCrop_perHa!AN56)/ValProdCrop_perHa!AN56*100)</f>
        <v>0.310403503784012</v>
      </c>
      <c r="AP56">
        <f>IF(ValProdCrop_perHa!AO56=0,0,(ValProdCrop_perHa!AP56-ValProdCrop_perHa!AO56)/ValProdCrop_perHa!AO56*100)</f>
        <v>4.81886288572425</v>
      </c>
      <c r="AQ56">
        <f>IF(ValProdCrop_perHa!AP56=0,0,(ValProdCrop_perHa!AQ56-ValProdCrop_perHa!AP56)/ValProdCrop_perHa!AP56*100)</f>
        <v>-0.292494854267069</v>
      </c>
      <c r="AR56">
        <f>IF(ValProdCrop_perHa!AQ56=0,0,(ValProdCrop_perHa!AR56-ValProdCrop_perHa!AQ56)/ValProdCrop_perHa!AQ56*100)</f>
        <v>1.95929241243343</v>
      </c>
      <c r="AS56">
        <f>IF(ValProdCrop_perHa!AR56=0,0,(ValProdCrop_perHa!AS56-ValProdCrop_perHa!AR56)/ValProdCrop_perHa!AR56*100)</f>
        <v>4.27198838486551</v>
      </c>
      <c r="AT56">
        <f>IF(ValProdCrop_perHa!AS56=0,0,(ValProdCrop_perHa!AT56-ValProdCrop_perHa!AS56)/ValProdCrop_perHa!AS56*100)</f>
        <v>1.77597579032121</v>
      </c>
      <c r="AU56">
        <f>IF(ValProdCrop_perHa!AT56=0,0,(ValProdCrop_perHa!AU56-ValProdCrop_perHa!AT56)/ValProdCrop_perHa!AT56*100)</f>
        <v>0.296238637987571</v>
      </c>
      <c r="AV56">
        <f>IF(ValProdCrop_perHa!AU56=0,0,(ValProdCrop_perHa!AV56-ValProdCrop_perHa!AU56)/ValProdCrop_perHa!AU56*100)</f>
        <v>1.27450684898256</v>
      </c>
      <c r="AW56">
        <f>IF(ValProdCrop_perHa!AV56=0,0,(ValProdCrop_perHa!AW56-ValProdCrop_perHa!AV56)/ValProdCrop_perHa!AV56*100)</f>
        <v>-2.31320321684521</v>
      </c>
      <c r="AX56">
        <f>IF(ValProdCrop_perHa!AW56=0,0,(ValProdCrop_perHa!AX56-ValProdCrop_perHa!AW56)/ValProdCrop_perHa!AW56*100)</f>
        <v>5.45745868540241</v>
      </c>
      <c r="AY56">
        <f>IF(ValProdCrop_perHa!AX56=0,0,(ValProdCrop_perHa!AY56-ValProdCrop_perHa!AX56)/ValProdCrop_perHa!AX56*100)</f>
        <v>-2.97774377568223</v>
      </c>
      <c r="AZ56">
        <f>IF(ValProdCrop_perHa!AY56=0,0,(ValProdCrop_perHa!AZ56-ValProdCrop_perHa!AY56)/ValProdCrop_perHa!AY56*100)</f>
        <v>4.25445799658099</v>
      </c>
      <c r="BA56">
        <f>IF(ValProdCrop_perHa!AZ56=0,0,(ValProdCrop_perHa!BA56-ValProdCrop_perHa!AZ56)/ValProdCrop_perHa!AZ56*100)</f>
        <v>-2.3566089757478</v>
      </c>
      <c r="BB56">
        <f>IF(ValProdCrop_perHa!BA56=0,0,(ValProdCrop_perHa!BB56-ValProdCrop_perHa!BA56)/ValProdCrop_perHa!BA56*100)</f>
        <v>3.24555653131665</v>
      </c>
      <c r="BC56">
        <f>IF(ValProdCrop_perHa!BB56=0,0,(ValProdCrop_perHa!BC56-ValProdCrop_perHa!BB56)/ValProdCrop_perHa!BB56*100)</f>
        <v>-0.450902897513134</v>
      </c>
    </row>
    <row r="57" spans="1:55">
      <c r="A57">
        <f>ValProdCrop_perHa!A57</f>
        <v>0</v>
      </c>
      <c r="B57" t="str">
        <f>ValProdCrop_perHa!B57</f>
        <v>Southern A - SA</v>
      </c>
      <c r="C57">
        <f>ValProdCrop_perHa!C57</f>
        <v>0</v>
      </c>
      <c r="D57" t="str">
        <f>ValProdCrop_perHa!D57</f>
        <v>Southern A - SA</v>
      </c>
      <c r="F57" s="16" t="s">
        <v>233</v>
      </c>
      <c r="H57">
        <f>IF(ValProdCrop_perHa!G57=0,0,(ValProdCrop_perHa!H57-ValProdCrop_perHa!G57)/ValProdCrop_perHa!G57*100)</f>
        <v>2.90053313679573</v>
      </c>
      <c r="I57">
        <f>IF(ValProdCrop_perHa!H57=0,0,(ValProdCrop_perHa!I57-ValProdCrop_perHa!H57)/ValProdCrop_perHa!H57*100)</f>
        <v>-1.38632363296046</v>
      </c>
      <c r="J57">
        <f>IF(ValProdCrop_perHa!I57=0,0,(ValProdCrop_perHa!J57-ValProdCrop_perHa!I57)/ValProdCrop_perHa!I57*100)</f>
        <v>6.07410075821302</v>
      </c>
      <c r="K57">
        <f>IF(ValProdCrop_perHa!J57=0,0,(ValProdCrop_perHa!K57-ValProdCrop_perHa!J57)/ValProdCrop_perHa!J57*100)</f>
        <v>-2.09231980344546</v>
      </c>
      <c r="L57">
        <f>IF(ValProdCrop_perHa!K57=0,0,(ValProdCrop_perHa!L57-ValProdCrop_perHa!K57)/ValProdCrop_perHa!K57*100)</f>
        <v>1.02379348288938</v>
      </c>
      <c r="M57">
        <f>IF(ValProdCrop_perHa!L57=0,0,(ValProdCrop_perHa!M57-ValProdCrop_perHa!L57)/ValProdCrop_perHa!L57*100)</f>
        <v>3.11745695200519</v>
      </c>
      <c r="N57">
        <f>IF(ValProdCrop_perHa!M57=0,0,(ValProdCrop_perHa!N57-ValProdCrop_perHa!M57)/ValProdCrop_perHa!M57*100)</f>
        <v>-4.09495705673774</v>
      </c>
      <c r="O57">
        <f>IF(ValProdCrop_perHa!N57=0,0,(ValProdCrop_perHa!O57-ValProdCrop_perHa!N57)/ValProdCrop_perHa!N57*100)</f>
        <v>4.16974062390566</v>
      </c>
      <c r="P57">
        <f>IF(ValProdCrop_perHa!O57=0,0,(ValProdCrop_perHa!P57-ValProdCrop_perHa!O57)/ValProdCrop_perHa!O57*100)</f>
        <v>-1.74158937574758</v>
      </c>
      <c r="Q57">
        <f>IF(ValProdCrop_perHa!P57=0,0,(ValProdCrop_perHa!Q57-ValProdCrop_perHa!P57)/ValProdCrop_perHa!P57*100)</f>
        <v>6.39575022097189</v>
      </c>
      <c r="R57">
        <f>IF(ValProdCrop_perHa!Q57=0,0,(ValProdCrop_perHa!R57-ValProdCrop_perHa!Q57)/ValProdCrop_perHa!Q57*100)</f>
        <v>3.46528342270704</v>
      </c>
      <c r="S57">
        <f>IF(ValProdCrop_perHa!R57=0,0,(ValProdCrop_perHa!S57-ValProdCrop_perHa!R57)/ValProdCrop_perHa!R57*100)</f>
        <v>-4.94168081788948</v>
      </c>
      <c r="T57">
        <f>IF(ValProdCrop_perHa!S57=0,0,(ValProdCrop_perHa!T57-ValProdCrop_perHa!S57)/ValProdCrop_perHa!S57*100)</f>
        <v>3.59621502101844</v>
      </c>
      <c r="U57">
        <f>IF(ValProdCrop_perHa!T57=0,0,(ValProdCrop_perHa!U57-ValProdCrop_perHa!T57)/ValProdCrop_perHa!T57*100)</f>
        <v>-1.12448768662518</v>
      </c>
      <c r="V57">
        <f>IF(ValProdCrop_perHa!U57=0,0,(ValProdCrop_perHa!V57-ValProdCrop_perHa!U57)/ValProdCrop_perHa!U57*100)</f>
        <v>2.30758322297635</v>
      </c>
      <c r="W57">
        <f>IF(ValProdCrop_perHa!V57=0,0,(ValProdCrop_perHa!W57-ValProdCrop_perHa!V57)/ValProdCrop_perHa!V57*100)</f>
        <v>3.48875499979387</v>
      </c>
      <c r="X57">
        <f>IF(ValProdCrop_perHa!W57=0,0,(ValProdCrop_perHa!X57-ValProdCrop_perHa!W57)/ValProdCrop_perHa!W57*100)</f>
        <v>-1.5111530711187</v>
      </c>
      <c r="Y57">
        <f>IF(ValProdCrop_perHa!X57=0,0,(ValProdCrop_perHa!Y57-ValProdCrop_perHa!X57)/ValProdCrop_perHa!X57*100)</f>
        <v>0.483168205881932</v>
      </c>
      <c r="Z57">
        <f>IF(ValProdCrop_perHa!Y57=0,0,(ValProdCrop_perHa!Z57-ValProdCrop_perHa!Y57)/ValProdCrop_perHa!Y57*100)</f>
        <v>-1.79526288458305</v>
      </c>
      <c r="AA57">
        <f>IF(ValProdCrop_perHa!Z57=0,0,(ValProdCrop_perHa!AA57-ValProdCrop_perHa!Z57)/ValProdCrop_perHa!Z57*100)</f>
        <v>1.30682825215087</v>
      </c>
      <c r="AB57">
        <f>IF(ValProdCrop_perHa!AA57=0,0,(ValProdCrop_perHa!AB57-ValProdCrop_perHa!AA57)/ValProdCrop_perHa!AA57*100)</f>
        <v>-4.41960637742034</v>
      </c>
      <c r="AC57">
        <f>IF(ValProdCrop_perHa!AB57=0,0,(ValProdCrop_perHa!AC57-ValProdCrop_perHa!AB57)/ValProdCrop_perHa!AB57*100)</f>
        <v>-5.57220054929061</v>
      </c>
      <c r="AD57">
        <f>IF(ValProdCrop_perHa!AC57=0,0,(ValProdCrop_perHa!AD57-ValProdCrop_perHa!AC57)/ValProdCrop_perHa!AC57*100)</f>
        <v>4.96474012042522</v>
      </c>
      <c r="AE57">
        <f>IF(ValProdCrop_perHa!AD57=0,0,(ValProdCrop_perHa!AE57-ValProdCrop_perHa!AD57)/ValProdCrop_perHa!AD57*100)</f>
        <v>7.38612065286242</v>
      </c>
      <c r="AF57">
        <f>IF(ValProdCrop_perHa!AE57=0,0,(ValProdCrop_perHa!AF57-ValProdCrop_perHa!AE57)/ValProdCrop_perHa!AE57*100)</f>
        <v>-2.76659405908842</v>
      </c>
      <c r="AG57">
        <f>IF(ValProdCrop_perHa!AF57=0,0,(ValProdCrop_perHa!AG57-ValProdCrop_perHa!AF57)/ValProdCrop_perHa!AF57*100)</f>
        <v>-8.18868457315896</v>
      </c>
      <c r="AH57">
        <f>IF(ValProdCrop_perHa!AG57=0,0,(ValProdCrop_perHa!AH57-ValProdCrop_perHa!AG57)/ValProdCrop_perHa!AG57*100)</f>
        <v>6.96173272974085</v>
      </c>
      <c r="AI57">
        <f>IF(ValProdCrop_perHa!AH57=0,0,(ValProdCrop_perHa!AI57-ValProdCrop_perHa!AH57)/ValProdCrop_perHa!AH57*100)</f>
        <v>-2.24444316356289</v>
      </c>
      <c r="AJ57">
        <f>IF(ValProdCrop_perHa!AI57=0,0,(ValProdCrop_perHa!AJ57-ValProdCrop_perHa!AI57)/ValProdCrop_perHa!AI57*100)</f>
        <v>4.152358848463</v>
      </c>
      <c r="AK57">
        <f>IF(ValProdCrop_perHa!AJ57=0,0,(ValProdCrop_perHa!AK57-ValProdCrop_perHa!AJ57)/ValProdCrop_perHa!AJ57*100)</f>
        <v>-0.481297778118472</v>
      </c>
      <c r="AL57">
        <f>IF(ValProdCrop_perHa!AK57=0,0,(ValProdCrop_perHa!AL57-ValProdCrop_perHa!AK57)/ValProdCrop_perHa!AK57*100)</f>
        <v>-15.1162400478317</v>
      </c>
      <c r="AM57">
        <f>IF(ValProdCrop_perHa!AL57=0,0,(ValProdCrop_perHa!AM57-ValProdCrop_perHa!AL57)/ValProdCrop_perHa!AL57*100)</f>
        <v>23.2009712083877</v>
      </c>
      <c r="AN57">
        <f>IF(ValProdCrop_perHa!AM57=0,0,(ValProdCrop_perHa!AN57-ValProdCrop_perHa!AM57)/ValProdCrop_perHa!AM57*100)</f>
        <v>-7.46534672995355</v>
      </c>
      <c r="AO57">
        <f>IF(ValProdCrop_perHa!AN57=0,0,(ValProdCrop_perHa!AO57-ValProdCrop_perHa!AN57)/ValProdCrop_perHa!AN57*100)</f>
        <v>0.31095090317623</v>
      </c>
      <c r="AP57">
        <f>IF(ValProdCrop_perHa!AO57=0,0,(ValProdCrop_perHa!AP57-ValProdCrop_perHa!AO57)/ValProdCrop_perHa!AO57*100)</f>
        <v>14.1498360698527</v>
      </c>
      <c r="AQ57">
        <f>IF(ValProdCrop_perHa!AP57=0,0,(ValProdCrop_perHa!AQ57-ValProdCrop_perHa!AP57)/ValProdCrop_perHa!AP57*100)</f>
        <v>-1.2234906791814</v>
      </c>
      <c r="AR57">
        <f>IF(ValProdCrop_perHa!AQ57=0,0,(ValProdCrop_perHa!AR57-ValProdCrop_perHa!AQ57)/ValProdCrop_perHa!AQ57*100)</f>
        <v>5.71099751047059</v>
      </c>
      <c r="AS57">
        <f>IF(ValProdCrop_perHa!AR57=0,0,(ValProdCrop_perHa!AS57-ValProdCrop_perHa!AR57)/ValProdCrop_perHa!AR57*100)</f>
        <v>1.73872831397979</v>
      </c>
      <c r="AT57">
        <f>IF(ValProdCrop_perHa!AS57=0,0,(ValProdCrop_perHa!AT57-ValProdCrop_perHa!AS57)/ValProdCrop_perHa!AS57*100)</f>
        <v>7.61501330610125</v>
      </c>
      <c r="AU57">
        <f>IF(ValProdCrop_perHa!AT57=0,0,(ValProdCrop_perHa!AU57-ValProdCrop_perHa!AT57)/ValProdCrop_perHa!AT57*100)</f>
        <v>5.23456086831943</v>
      </c>
      <c r="AV57">
        <f>IF(ValProdCrop_perHa!AU57=0,0,(ValProdCrop_perHa!AV57-ValProdCrop_perHa!AU57)/ValProdCrop_perHa!AU57*100)</f>
        <v>-10.5574871334508</v>
      </c>
      <c r="AW57">
        <f>IF(ValProdCrop_perHa!AV57=0,0,(ValProdCrop_perHa!AW57-ValProdCrop_perHa!AV57)/ValProdCrop_perHa!AV57*100)</f>
        <v>1.2474407182277</v>
      </c>
      <c r="AX57">
        <f>IF(ValProdCrop_perHa!AW57=0,0,(ValProdCrop_perHa!AX57-ValProdCrop_perHa!AW57)/ValProdCrop_perHa!AW57*100)</f>
        <v>-0.235443244258495</v>
      </c>
      <c r="AY57">
        <f>IF(ValProdCrop_perHa!AX57=0,0,(ValProdCrop_perHa!AY57-ValProdCrop_perHa!AX57)/ValProdCrop_perHa!AX57*100)</f>
        <v>-3.57571338277315</v>
      </c>
      <c r="AZ57">
        <f>IF(ValProdCrop_perHa!AY57=0,0,(ValProdCrop_perHa!AZ57-ValProdCrop_perHa!AY57)/ValProdCrop_perHa!AY57*100)</f>
        <v>3.52645223421642</v>
      </c>
      <c r="BA57">
        <f>IF(ValProdCrop_perHa!AZ57=0,0,(ValProdCrop_perHa!BA57-ValProdCrop_perHa!AZ57)/ValProdCrop_perHa!AZ57*100)</f>
        <v>9.5154696338238</v>
      </c>
      <c r="BB57">
        <f>IF(ValProdCrop_perHa!BA57=0,0,(ValProdCrop_perHa!BB57-ValProdCrop_perHa!BA57)/ValProdCrop_perHa!BA57*100)</f>
        <v>0.697310446459316</v>
      </c>
      <c r="BC57">
        <f>IF(ValProdCrop_perHa!BB57=0,0,(ValProdCrop_perHa!BC57-ValProdCrop_perHa!BB57)/ValProdCrop_perHa!BB57*100)</f>
        <v>-4.65181734003998</v>
      </c>
    </row>
    <row r="58" spans="1:55">
      <c r="A58">
        <f>ValProdCrop_perHa!A58</f>
        <v>0</v>
      </c>
      <c r="B58" t="str">
        <f>ValProdCrop_perHa!B58</f>
        <v>Ethiopia + Eritrea</v>
      </c>
      <c r="C58">
        <f>ValProdCrop_perHa!C58</f>
        <v>0</v>
      </c>
      <c r="D58" t="str">
        <f>ValProdCrop_perHa!D58</f>
        <v>Ethiopia + Eritrea</v>
      </c>
      <c r="F58" s="16" t="s">
        <v>233</v>
      </c>
      <c r="H58">
        <f>IF(ValProdCrop_perHa!G58=0,0,(ValProdCrop_perHa!H58-ValProdCrop_perHa!G58)/ValProdCrop_perHa!G58*100)</f>
        <v>-2.72849790045704</v>
      </c>
      <c r="I58">
        <f>IF(ValProdCrop_perHa!H58=0,0,(ValProdCrop_perHa!I58-ValProdCrop_perHa!H58)/ValProdCrop_perHa!H58*100)</f>
        <v>1.58082749943654</v>
      </c>
      <c r="J58">
        <f>IF(ValProdCrop_perHa!I58=0,0,(ValProdCrop_perHa!J58-ValProdCrop_perHa!I58)/ValProdCrop_perHa!I58*100)</f>
        <v>3.95234193463947</v>
      </c>
      <c r="K58">
        <f>IF(ValProdCrop_perHa!J58=0,0,(ValProdCrop_perHa!K58-ValProdCrop_perHa!J58)/ValProdCrop_perHa!J58*100)</f>
        <v>-1.13992429880466</v>
      </c>
      <c r="L58">
        <f>IF(ValProdCrop_perHa!K58=0,0,(ValProdCrop_perHa!L58-ValProdCrop_perHa!K58)/ValProdCrop_perHa!K58*100)</f>
        <v>1.43361756857189</v>
      </c>
      <c r="M58">
        <f>IF(ValProdCrop_perHa!L58=0,0,(ValProdCrop_perHa!M58-ValProdCrop_perHa!L58)/ValProdCrop_perHa!L58*100)</f>
        <v>2.30064612395518</v>
      </c>
      <c r="N58">
        <f>IF(ValProdCrop_perHa!M58=0,0,(ValProdCrop_perHa!N58-ValProdCrop_perHa!M58)/ValProdCrop_perHa!M58*100)</f>
        <v>0.0126291812965803</v>
      </c>
      <c r="O58">
        <f>IF(ValProdCrop_perHa!N58=0,0,(ValProdCrop_perHa!O58-ValProdCrop_perHa!N58)/ValProdCrop_perHa!N58*100)</f>
        <v>2.9154143889204</v>
      </c>
      <c r="P58">
        <f>IF(ValProdCrop_perHa!O58=0,0,(ValProdCrop_perHa!P58-ValProdCrop_perHa!O58)/ValProdCrop_perHa!O58*100)</f>
        <v>1.98393757783782</v>
      </c>
      <c r="Q58">
        <f>IF(ValProdCrop_perHa!P58=0,0,(ValProdCrop_perHa!Q58-ValProdCrop_perHa!P58)/ValProdCrop_perHa!P58*100)</f>
        <v>1.74295592093932</v>
      </c>
      <c r="R58">
        <f>IF(ValProdCrop_perHa!Q58=0,0,(ValProdCrop_perHa!R58-ValProdCrop_perHa!Q58)/ValProdCrop_perHa!Q58*100)</f>
        <v>2.50209349238839</v>
      </c>
      <c r="S58">
        <f>IF(ValProdCrop_perHa!R58=0,0,(ValProdCrop_perHa!S58-ValProdCrop_perHa!R58)/ValProdCrop_perHa!R58*100)</f>
        <v>7.32408344223557</v>
      </c>
      <c r="T58">
        <f>IF(ValProdCrop_perHa!S58=0,0,(ValProdCrop_perHa!T58-ValProdCrop_perHa!S58)/ValProdCrop_perHa!S58*100)</f>
        <v>-0.775470573913714</v>
      </c>
      <c r="U58">
        <f>IF(ValProdCrop_perHa!T58=0,0,(ValProdCrop_perHa!U58-ValProdCrop_perHa!T58)/ValProdCrop_perHa!T58*100)</f>
        <v>5.94836144578247</v>
      </c>
      <c r="V58">
        <f>IF(ValProdCrop_perHa!U58=0,0,(ValProdCrop_perHa!V58-ValProdCrop_perHa!U58)/ValProdCrop_perHa!U58*100)</f>
        <v>13.4238399113624</v>
      </c>
      <c r="W58">
        <f>IF(ValProdCrop_perHa!V58=0,0,(ValProdCrop_perHa!W58-ValProdCrop_perHa!V58)/ValProdCrop_perHa!V58*100)</f>
        <v>4.57131739239903</v>
      </c>
      <c r="X58">
        <f>IF(ValProdCrop_perHa!W58=0,0,(ValProdCrop_perHa!X58-ValProdCrop_perHa!W58)/ValProdCrop_perHa!W58*100)</f>
        <v>-4.98945180360001</v>
      </c>
      <c r="Y58">
        <f>IF(ValProdCrop_perHa!X58=0,0,(ValProdCrop_perHa!Y58-ValProdCrop_perHa!X58)/ValProdCrop_perHa!X58*100)</f>
        <v>11.9969537051888</v>
      </c>
      <c r="Z58">
        <f>IF(ValProdCrop_perHa!Y58=0,0,(ValProdCrop_perHa!Z58-ValProdCrop_perHa!Y58)/ValProdCrop_perHa!Y58*100)</f>
        <v>5.31302450687793</v>
      </c>
      <c r="AA58">
        <f>IF(ValProdCrop_perHa!Z58=0,0,(ValProdCrop_perHa!AA58-ValProdCrop_perHa!Z58)/ValProdCrop_perHa!Z58*100)</f>
        <v>0.668052007471099</v>
      </c>
      <c r="AB58">
        <f>IF(ValProdCrop_perHa!AA58=0,0,(ValProdCrop_perHa!AB58-ValProdCrop_perHa!AA58)/ValProdCrop_perHa!AA58*100)</f>
        <v>-1.53108980003405</v>
      </c>
      <c r="AC58">
        <f>IF(ValProdCrop_perHa!AB58=0,0,(ValProdCrop_perHa!AC58-ValProdCrop_perHa!AB58)/ValProdCrop_perHa!AB58*100)</f>
        <v>5.24851950323731</v>
      </c>
      <c r="AD58">
        <f>IF(ValProdCrop_perHa!AC58=0,0,(ValProdCrop_perHa!AD58-ValProdCrop_perHa!AC58)/ValProdCrop_perHa!AC58*100)</f>
        <v>-8.14488423407206</v>
      </c>
      <c r="AE58">
        <f>IF(ValProdCrop_perHa!AD58=0,0,(ValProdCrop_perHa!AE58-ValProdCrop_perHa!AD58)/ValProdCrop_perHa!AD58*100)</f>
        <v>-12.7211100941187</v>
      </c>
      <c r="AF58">
        <f>IF(ValProdCrop_perHa!AE58=0,0,(ValProdCrop_perHa!AF58-ValProdCrop_perHa!AE58)/ValProdCrop_perHa!AE58*100)</f>
        <v>6.10387209915816</v>
      </c>
      <c r="AG58">
        <f>IF(ValProdCrop_perHa!AF58=0,0,(ValProdCrop_perHa!AG58-ValProdCrop_perHa!AF58)/ValProdCrop_perHa!AF58*100)</f>
        <v>8.84297884966017</v>
      </c>
      <c r="AH58">
        <f>IF(ValProdCrop_perHa!AG58=0,0,(ValProdCrop_perHa!AH58-ValProdCrop_perHa!AG58)/ValProdCrop_perHa!AG58*100)</f>
        <v>1.41691017381281</v>
      </c>
      <c r="AI58">
        <f>IF(ValProdCrop_perHa!AH58=0,0,(ValProdCrop_perHa!AI58-ValProdCrop_perHa!AH58)/ValProdCrop_perHa!AH58*100)</f>
        <v>2.47721829153377</v>
      </c>
      <c r="AJ58">
        <f>IF(ValProdCrop_perHa!AI58=0,0,(ValProdCrop_perHa!AJ58-ValProdCrop_perHa!AI58)/ValProdCrop_perHa!AI58*100)</f>
        <v>2.96446300397296</v>
      </c>
      <c r="AK58">
        <f>IF(ValProdCrop_perHa!AJ58=0,0,(ValProdCrop_perHa!AK58-ValProdCrop_perHa!AJ58)/ValProdCrop_perHa!AJ58*100)</f>
        <v>12.5873973289484</v>
      </c>
      <c r="AL58">
        <f>IF(ValProdCrop_perHa!AK58=0,0,(ValProdCrop_perHa!AL58-ValProdCrop_perHa!AK58)/ValProdCrop_perHa!AK58*100)</f>
        <v>-9.58374845496353</v>
      </c>
      <c r="AM58">
        <f>IF(ValProdCrop_perHa!AL58=0,0,(ValProdCrop_perHa!AM58-ValProdCrop_perHa!AL58)/ValProdCrop_perHa!AL58*100)</f>
        <v>-12.5834155551717</v>
      </c>
      <c r="AN58">
        <f>IF(ValProdCrop_perHa!AM58=0,0,(ValProdCrop_perHa!AN58-ValProdCrop_perHa!AM58)/ValProdCrop_perHa!AM58*100)</f>
        <v>0.571861775996</v>
      </c>
      <c r="AO58">
        <f>IF(ValProdCrop_perHa!AN58=0,0,(ValProdCrop_perHa!AO58-ValProdCrop_perHa!AN58)/ValProdCrop_perHa!AN58*100)</f>
        <v>-0.329900741096583</v>
      </c>
      <c r="AP58">
        <f>IF(ValProdCrop_perHa!AO58=0,0,(ValProdCrop_perHa!AP58-ValProdCrop_perHa!AO58)/ValProdCrop_perHa!AO58*100)</f>
        <v>3.65561891950077</v>
      </c>
      <c r="AQ58">
        <f>IF(ValProdCrop_perHa!AP58=0,0,(ValProdCrop_perHa!AQ58-ValProdCrop_perHa!AP58)/ValProdCrop_perHa!AP58*100)</f>
        <v>4.45744183908974</v>
      </c>
      <c r="AR58">
        <f>IF(ValProdCrop_perHa!AQ58=0,0,(ValProdCrop_perHa!AR58-ValProdCrop_perHa!AQ58)/ValProdCrop_perHa!AQ58*100)</f>
        <v>2.18908791824596</v>
      </c>
      <c r="AS58">
        <f>IF(ValProdCrop_perHa!AR58=0,0,(ValProdCrop_perHa!AS58-ValProdCrop_perHa!AR58)/ValProdCrop_perHa!AR58*100)</f>
        <v>-4.35640575886145</v>
      </c>
      <c r="AT58">
        <f>IF(ValProdCrop_perHa!AS58=0,0,(ValProdCrop_perHa!AT58-ValProdCrop_perHa!AS58)/ValProdCrop_perHa!AS58*100)</f>
        <v>6.69228794746661</v>
      </c>
      <c r="AU58">
        <f>IF(ValProdCrop_perHa!AT58=0,0,(ValProdCrop_perHa!AU58-ValProdCrop_perHa!AT58)/ValProdCrop_perHa!AT58*100)</f>
        <v>-1.26131716713402</v>
      </c>
      <c r="AV58">
        <f>IF(ValProdCrop_perHa!AU58=0,0,(ValProdCrop_perHa!AV58-ValProdCrop_perHa!AU58)/ValProdCrop_perHa!AU58*100)</f>
        <v>12.518078763904</v>
      </c>
      <c r="AW58">
        <f>IF(ValProdCrop_perHa!AV58=0,0,(ValProdCrop_perHa!AW58-ValProdCrop_perHa!AV58)/ValProdCrop_perHa!AV58*100)</f>
        <v>-11.3569794697455</v>
      </c>
      <c r="AX58">
        <f>IF(ValProdCrop_perHa!AW58=0,0,(ValProdCrop_perHa!AX58-ValProdCrop_perHa!AW58)/ValProdCrop_perHa!AW58*100)</f>
        <v>-1.13016275161307</v>
      </c>
      <c r="AY58">
        <f>IF(ValProdCrop_perHa!AX58=0,0,(ValProdCrop_perHa!AY58-ValProdCrop_perHa!AX58)/ValProdCrop_perHa!AX58*100)</f>
        <v>6.6090620297369</v>
      </c>
      <c r="AZ58">
        <f>IF(ValProdCrop_perHa!AY58=0,0,(ValProdCrop_perHa!AZ58-ValProdCrop_perHa!AY58)/ValProdCrop_perHa!AY58*100)</f>
        <v>13.226460606599</v>
      </c>
      <c r="BA58">
        <f>IF(ValProdCrop_perHa!AZ58=0,0,(ValProdCrop_perHa!BA58-ValProdCrop_perHa!AZ58)/ValProdCrop_perHa!AZ58*100)</f>
        <v>-3.76961583153356</v>
      </c>
      <c r="BB58">
        <f>IF(ValProdCrop_perHa!BA58=0,0,(ValProdCrop_perHa!BB58-ValProdCrop_perHa!BA58)/ValProdCrop_perHa!BA58*100)</f>
        <v>0.082978933216833</v>
      </c>
      <c r="BC58">
        <f>IF(ValProdCrop_perHa!BB58=0,0,(ValProdCrop_perHa!BC58-ValProdCrop_perHa!BB58)/ValProdCrop_perHa!BB58*100)</f>
        <v>10.581397912695</v>
      </c>
    </row>
  </sheetData>
  <pageMargins left="0.699305555555556" right="0.699305555555556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B050"/>
  </sheetPr>
  <dimension ref="A1:BC116"/>
  <sheetViews>
    <sheetView workbookViewId="0">
      <selection activeCell="A1" sqref="A1"/>
    </sheetView>
  </sheetViews>
  <sheetFormatPr defaultColWidth="9.1358024691358" defaultRowHeight="11.6"/>
  <cols>
    <col min="1" max="1" width="8.85185185185185" style="53" customWidth="1"/>
    <col min="2" max="2" width="27.1358024691358" style="53" customWidth="1"/>
    <col min="3" max="3" width="11.1358024691358" style="53" customWidth="1"/>
    <col min="4" max="4" width="27.1358024691358" style="53" customWidth="1"/>
    <col min="5" max="5" width="12.716049382716" style="53" customWidth="1"/>
    <col min="6" max="6" width="32.1358024691358" style="53" customWidth="1"/>
    <col min="7" max="55" width="7" style="53" customWidth="1"/>
    <col min="56" max="64" width="39.8518518518519" style="53"/>
    <col min="65" max="16384" width="9.1358024691358" style="53"/>
  </cols>
  <sheetData>
    <row r="1" s="52" customFormat="1" spans="1:55">
      <c r="A1" s="52" t="str">
        <f>'q-Pop'!A1</f>
        <v>agg_SSA</v>
      </c>
      <c r="B1" s="52" t="str">
        <f>'q-Pop'!B1</f>
        <v>Name_TabLAC</v>
      </c>
      <c r="C1" s="52" t="str">
        <f>'q-Pop'!C1</f>
        <v>code_dream</v>
      </c>
      <c r="D1" s="52" t="str">
        <f>'q-Pop'!D1</f>
        <v>name_dream</v>
      </c>
      <c r="E1" s="52" t="str">
        <f>'q-Pop'!E1</f>
        <v>Element-Code</v>
      </c>
      <c r="F1" s="52" t="str">
        <f>'q-Pop'!F1</f>
        <v>Element</v>
      </c>
      <c r="G1" s="52" t="str">
        <f>'q-Pop'!G1</f>
        <v>1961</v>
      </c>
      <c r="H1" s="52" t="str">
        <f>'q-Pop'!H1</f>
        <v>1962</v>
      </c>
      <c r="I1" s="52" t="str">
        <f>'q-Pop'!I1</f>
        <v>1963</v>
      </c>
      <c r="J1" s="52" t="str">
        <f>'q-Pop'!J1</f>
        <v>1964</v>
      </c>
      <c r="K1" s="52" t="str">
        <f>'q-Pop'!K1</f>
        <v>1965</v>
      </c>
      <c r="L1" s="52" t="str">
        <f>'q-Pop'!L1</f>
        <v>1966</v>
      </c>
      <c r="M1" s="52" t="str">
        <f>'q-Pop'!M1</f>
        <v>1967</v>
      </c>
      <c r="N1" s="52" t="str">
        <f>'q-Pop'!N1</f>
        <v>1968</v>
      </c>
      <c r="O1" s="52" t="str">
        <f>'q-Pop'!O1</f>
        <v>1969</v>
      </c>
      <c r="P1" s="52" t="str">
        <f>'q-Pop'!P1</f>
        <v>1970</v>
      </c>
      <c r="Q1" s="52" t="str">
        <f>'q-Pop'!Q1</f>
        <v>1971</v>
      </c>
      <c r="R1" s="52" t="str">
        <f>'q-Pop'!R1</f>
        <v>1972</v>
      </c>
      <c r="S1" s="52" t="str">
        <f>'q-Pop'!S1</f>
        <v>1973</v>
      </c>
      <c r="T1" s="52" t="str">
        <f>'q-Pop'!T1</f>
        <v>1974</v>
      </c>
      <c r="U1" s="52" t="str">
        <f>'q-Pop'!U1</f>
        <v>1975</v>
      </c>
      <c r="V1" s="52" t="str">
        <f>'q-Pop'!V1</f>
        <v>1976</v>
      </c>
      <c r="W1" s="52" t="str">
        <f>'q-Pop'!W1</f>
        <v>1977</v>
      </c>
      <c r="X1" s="52" t="str">
        <f>'q-Pop'!X1</f>
        <v>1978</v>
      </c>
      <c r="Y1" s="52" t="str">
        <f>'q-Pop'!Y1</f>
        <v>1979</v>
      </c>
      <c r="Z1" s="52" t="str">
        <f>'q-Pop'!Z1</f>
        <v>1980</v>
      </c>
      <c r="AA1" s="52" t="str">
        <f>'q-Pop'!AA1</f>
        <v>1981</v>
      </c>
      <c r="AB1" s="52" t="str">
        <f>'q-Pop'!AB1</f>
        <v>1982</v>
      </c>
      <c r="AC1" s="52" t="str">
        <f>'q-Pop'!AC1</f>
        <v>1983</v>
      </c>
      <c r="AD1" s="52" t="str">
        <f>'q-Pop'!AD1</f>
        <v>1984</v>
      </c>
      <c r="AE1" s="52" t="str">
        <f>'q-Pop'!AE1</f>
        <v>1985</v>
      </c>
      <c r="AF1" s="52" t="str">
        <f>'q-Pop'!AF1</f>
        <v>1986</v>
      </c>
      <c r="AG1" s="52" t="str">
        <f>'q-Pop'!AG1</f>
        <v>1987</v>
      </c>
      <c r="AH1" s="52" t="str">
        <f>'q-Pop'!AH1</f>
        <v>1988</v>
      </c>
      <c r="AI1" s="52" t="str">
        <f>'q-Pop'!AI1</f>
        <v>1989</v>
      </c>
      <c r="AJ1" s="52" t="str">
        <f>'q-Pop'!AJ1</f>
        <v>1990</v>
      </c>
      <c r="AK1" s="52" t="str">
        <f>'q-Pop'!AK1</f>
        <v>1991</v>
      </c>
      <c r="AL1" s="52" t="str">
        <f>'q-Pop'!AL1</f>
        <v>1992</v>
      </c>
      <c r="AM1" s="52" t="str">
        <f>'q-Pop'!AM1</f>
        <v>1993</v>
      </c>
      <c r="AN1" s="52" t="str">
        <f>'q-Pop'!AN1</f>
        <v>1994</v>
      </c>
      <c r="AO1" s="52" t="str">
        <f>'q-Pop'!AO1</f>
        <v>1995</v>
      </c>
      <c r="AP1" s="52" t="str">
        <f>'q-Pop'!AP1</f>
        <v>1996</v>
      </c>
      <c r="AQ1" s="52" t="str">
        <f>'q-Pop'!AQ1</f>
        <v>1997</v>
      </c>
      <c r="AR1" s="52" t="str">
        <f>'q-Pop'!AR1</f>
        <v>1998</v>
      </c>
      <c r="AS1" s="52" t="str">
        <f>'q-Pop'!AS1</f>
        <v>1999</v>
      </c>
      <c r="AT1" s="52" t="str">
        <f>'q-Pop'!AT1</f>
        <v>2000</v>
      </c>
      <c r="AU1" s="52" t="str">
        <f>'q-Pop'!AU1</f>
        <v>2001</v>
      </c>
      <c r="AV1" s="52" t="str">
        <f>'q-Pop'!AV1</f>
        <v>2002</v>
      </c>
      <c r="AW1" s="52">
        <f>'q-Pop'!AW1</f>
        <v>2003</v>
      </c>
      <c r="AX1" s="52">
        <f>'q-Pop'!AX1</f>
        <v>2004</v>
      </c>
      <c r="AY1" s="52">
        <f>'q-Pop'!AY1</f>
        <v>2005</v>
      </c>
      <c r="AZ1" s="52">
        <f>'q-Pop'!AZ1</f>
        <v>2006</v>
      </c>
      <c r="BA1" s="52">
        <f>'q-Pop'!BA1</f>
        <v>2007</v>
      </c>
      <c r="BB1" s="52">
        <f>'q-Pop'!BB1</f>
        <v>2008</v>
      </c>
      <c r="BC1" s="52">
        <f>'q-Pop'!BC1</f>
        <v>2009</v>
      </c>
    </row>
    <row r="2" spans="1:55">
      <c r="A2" s="53">
        <f>VLOOKUP(C2,SelectCntr!$A$2:$C$52,3,0)</f>
        <v>3</v>
      </c>
      <c r="B2" s="53" t="str">
        <f>'q-Pop'!B2</f>
        <v>Angola</v>
      </c>
      <c r="C2" s="53">
        <f>'q-Pop'!C2</f>
        <v>7</v>
      </c>
      <c r="D2" s="53" t="str">
        <f>'q-Pop'!D2</f>
        <v>Angola</v>
      </c>
      <c r="E2" s="53" t="str">
        <f>'q-Pop'!E2</f>
        <v>511</v>
      </c>
      <c r="F2" s="53" t="str">
        <f>'q-Pop'!F2</f>
        <v>Population - Est. &amp; Proj. 2008 (1000)</v>
      </c>
      <c r="G2" s="53">
        <f>'q-Pop'!G2</f>
        <v>5109</v>
      </c>
      <c r="H2" s="53">
        <f>'q-Pop'!H2</f>
        <v>5206</v>
      </c>
      <c r="I2" s="53">
        <f>'q-Pop'!I2</f>
        <v>5303</v>
      </c>
      <c r="J2" s="53">
        <f>'q-Pop'!J2</f>
        <v>5403</v>
      </c>
      <c r="K2" s="53">
        <f>'q-Pop'!K2</f>
        <v>5505</v>
      </c>
      <c r="L2" s="53">
        <f>'q-Pop'!L2</f>
        <v>5612</v>
      </c>
      <c r="M2" s="53">
        <f>'q-Pop'!M2</f>
        <v>5723</v>
      </c>
      <c r="N2" s="53">
        <f>'q-Pop'!N2</f>
        <v>5839</v>
      </c>
      <c r="O2" s="53">
        <f>'q-Pop'!O2</f>
        <v>5959</v>
      </c>
      <c r="P2" s="53">
        <f>'q-Pop'!P2</f>
        <v>6083</v>
      </c>
      <c r="Q2" s="53">
        <f>'q-Pop'!Q2</f>
        <v>6213</v>
      </c>
      <c r="R2" s="53">
        <f>'q-Pop'!R2</f>
        <v>6350</v>
      </c>
      <c r="S2" s="53">
        <f>'q-Pop'!S2</f>
        <v>6494</v>
      </c>
      <c r="T2" s="53">
        <f>'q-Pop'!T2</f>
        <v>6649</v>
      </c>
      <c r="U2" s="53">
        <f>'q-Pop'!U2</f>
        <v>6815</v>
      </c>
      <c r="V2" s="53">
        <f>'q-Pop'!V2</f>
        <v>6992</v>
      </c>
      <c r="W2" s="53">
        <f>'q-Pop'!W2</f>
        <v>7180</v>
      </c>
      <c r="X2" s="53">
        <f>'q-Pop'!X2</f>
        <v>7383</v>
      </c>
      <c r="Y2" s="53">
        <f>'q-Pop'!Y2</f>
        <v>7607</v>
      </c>
      <c r="Z2" s="53">
        <f>'q-Pop'!Z2</f>
        <v>7854</v>
      </c>
      <c r="AA2" s="53">
        <f>'q-Pop'!AA2</f>
        <v>8128</v>
      </c>
      <c r="AB2" s="53">
        <f>'q-Pop'!AB2</f>
        <v>8426</v>
      </c>
      <c r="AC2" s="53">
        <f>'q-Pop'!AC2</f>
        <v>8737</v>
      </c>
      <c r="AD2" s="53">
        <f>'q-Pop'!AD2</f>
        <v>9042</v>
      </c>
      <c r="AE2" s="53">
        <f>'q-Pop'!AE2</f>
        <v>9331</v>
      </c>
      <c r="AF2" s="53">
        <f>'q-Pop'!AF2</f>
        <v>9598</v>
      </c>
      <c r="AG2" s="53">
        <f>'q-Pop'!AG2</f>
        <v>9848</v>
      </c>
      <c r="AH2" s="53">
        <f>'q-Pop'!AH2</f>
        <v>10095</v>
      </c>
      <c r="AI2" s="53">
        <f>'q-Pop'!AI2</f>
        <v>10361</v>
      </c>
      <c r="AJ2" s="53">
        <f>'q-Pop'!AJ2</f>
        <v>10661</v>
      </c>
      <c r="AK2" s="53">
        <f>'q-Pop'!AK2</f>
        <v>11003</v>
      </c>
      <c r="AL2" s="53">
        <f>'q-Pop'!AL2</f>
        <v>11379</v>
      </c>
      <c r="AM2" s="53">
        <f>'q-Pop'!AM2</f>
        <v>11774</v>
      </c>
      <c r="AN2" s="53">
        <f>'q-Pop'!AN2</f>
        <v>12166</v>
      </c>
      <c r="AO2" s="53">
        <f>'q-Pop'!AO2</f>
        <v>12539</v>
      </c>
      <c r="AP2" s="53">
        <f>'q-Pop'!AP2</f>
        <v>12888</v>
      </c>
      <c r="AQ2" s="53">
        <f>'q-Pop'!AQ2</f>
        <v>13219</v>
      </c>
      <c r="AR2" s="53">
        <f>'q-Pop'!AR2</f>
        <v>13547</v>
      </c>
      <c r="AS2" s="53">
        <f>'q-Pop'!AS2</f>
        <v>13896</v>
      </c>
      <c r="AT2" s="53">
        <f>'q-Pop'!AT2</f>
        <v>14280</v>
      </c>
      <c r="AU2" s="53">
        <f>'q-Pop'!AU2</f>
        <v>14704</v>
      </c>
      <c r="AV2" s="53">
        <f>'q-Pop'!AV2</f>
        <v>15164</v>
      </c>
      <c r="AW2" s="53">
        <f>'q-Pop'!AW2</f>
        <v>15647</v>
      </c>
      <c r="AX2" s="53">
        <f>'q-Pop'!AX2</f>
        <v>16135</v>
      </c>
      <c r="AY2" s="53">
        <f>'q-Pop'!AY2</f>
        <v>16618</v>
      </c>
      <c r="AZ2" s="53">
        <f>'q-Pop'!AZ2</f>
        <v>17089</v>
      </c>
      <c r="BA2" s="53">
        <f>'q-Pop'!BA2</f>
        <v>17555</v>
      </c>
      <c r="BB2" s="53">
        <f>'q-Pop'!BB2</f>
        <v>18021</v>
      </c>
      <c r="BC2" s="53">
        <f>'q-Pop'!BC2</f>
        <v>18498</v>
      </c>
    </row>
    <row r="3" spans="1:55">
      <c r="A3" s="53">
        <f>VLOOKUP(C3,SelectCntr!$A$2:$C$52,3,0)</f>
        <v>3</v>
      </c>
      <c r="B3" s="53" t="str">
        <f>'q-Pop'!B3</f>
        <v>Botswana</v>
      </c>
      <c r="C3" s="53">
        <f>'q-Pop'!C3</f>
        <v>20</v>
      </c>
      <c r="D3" s="53" t="str">
        <f>'q-Pop'!D3</f>
        <v>Botswana</v>
      </c>
      <c r="E3" s="53" t="str">
        <f>'q-Pop'!E3</f>
        <v>511</v>
      </c>
      <c r="F3" s="53" t="str">
        <f>'q-Pop'!F3</f>
        <v>Population - Est. &amp; Proj. 2008 (1000)</v>
      </c>
      <c r="G3" s="53">
        <f>'q-Pop'!G3</f>
        <v>536</v>
      </c>
      <c r="H3" s="53">
        <f>'q-Pop'!H3</f>
        <v>550</v>
      </c>
      <c r="I3" s="53">
        <f>'q-Pop'!I3</f>
        <v>564</v>
      </c>
      <c r="J3" s="53">
        <f>'q-Pop'!J3</f>
        <v>579</v>
      </c>
      <c r="K3" s="53">
        <f>'q-Pop'!K3</f>
        <v>596</v>
      </c>
      <c r="L3" s="53">
        <f>'q-Pop'!L3</f>
        <v>613</v>
      </c>
      <c r="M3" s="53">
        <f>'q-Pop'!M3</f>
        <v>631</v>
      </c>
      <c r="N3" s="53">
        <f>'q-Pop'!N3</f>
        <v>651</v>
      </c>
      <c r="O3" s="53">
        <f>'q-Pop'!O3</f>
        <v>671</v>
      </c>
      <c r="P3" s="53">
        <f>'q-Pop'!P3</f>
        <v>693</v>
      </c>
      <c r="Q3" s="53">
        <f>'q-Pop'!Q3</f>
        <v>715</v>
      </c>
      <c r="R3" s="53">
        <f>'q-Pop'!R3</f>
        <v>738</v>
      </c>
      <c r="S3" s="53">
        <f>'q-Pop'!S3</f>
        <v>763</v>
      </c>
      <c r="T3" s="53">
        <f>'q-Pop'!T3</f>
        <v>789</v>
      </c>
      <c r="U3" s="53">
        <f>'q-Pop'!U3</f>
        <v>817</v>
      </c>
      <c r="V3" s="53">
        <f>'q-Pop'!V3</f>
        <v>848</v>
      </c>
      <c r="W3" s="53">
        <f>'q-Pop'!W3</f>
        <v>881</v>
      </c>
      <c r="X3" s="53">
        <f>'q-Pop'!X3</f>
        <v>915</v>
      </c>
      <c r="Y3" s="53">
        <f>'q-Pop'!Y3</f>
        <v>950</v>
      </c>
      <c r="Z3" s="53">
        <f>'q-Pop'!Z3</f>
        <v>985</v>
      </c>
      <c r="AA3" s="53">
        <f>'q-Pop'!AA3</f>
        <v>1020</v>
      </c>
      <c r="AB3" s="53">
        <f>'q-Pop'!AB3</f>
        <v>1054</v>
      </c>
      <c r="AC3" s="53">
        <f>'q-Pop'!AC3</f>
        <v>1089</v>
      </c>
      <c r="AD3" s="53">
        <f>'q-Pop'!AD3</f>
        <v>1124</v>
      </c>
      <c r="AE3" s="53">
        <f>'q-Pop'!AE3</f>
        <v>1161</v>
      </c>
      <c r="AF3" s="53">
        <f>'q-Pop'!AF3</f>
        <v>1197</v>
      </c>
      <c r="AG3" s="53">
        <f>'q-Pop'!AG3</f>
        <v>1235</v>
      </c>
      <c r="AH3" s="53">
        <f>'q-Pop'!AH3</f>
        <v>1273</v>
      </c>
      <c r="AI3" s="53">
        <f>'q-Pop'!AI3</f>
        <v>1312</v>
      </c>
      <c r="AJ3" s="53">
        <f>'q-Pop'!AJ3</f>
        <v>1352</v>
      </c>
      <c r="AK3" s="53">
        <f>'q-Pop'!AK3</f>
        <v>1391</v>
      </c>
      <c r="AL3" s="53">
        <f>'q-Pop'!AL3</f>
        <v>1432</v>
      </c>
      <c r="AM3" s="53">
        <f>'q-Pop'!AM3</f>
        <v>1472</v>
      </c>
      <c r="AN3" s="53">
        <f>'q-Pop'!AN3</f>
        <v>1511</v>
      </c>
      <c r="AO3" s="53">
        <f>'q-Pop'!AO3</f>
        <v>1550</v>
      </c>
      <c r="AP3" s="53">
        <f>'q-Pop'!AP3</f>
        <v>1588</v>
      </c>
      <c r="AQ3" s="53">
        <f>'q-Pop'!AQ3</f>
        <v>1625</v>
      </c>
      <c r="AR3" s="53">
        <f>'q-Pop'!AR3</f>
        <v>1660</v>
      </c>
      <c r="AS3" s="53">
        <f>'q-Pop'!AS3</f>
        <v>1693</v>
      </c>
      <c r="AT3" s="53">
        <f>'q-Pop'!AT3</f>
        <v>1723</v>
      </c>
      <c r="AU3" s="53">
        <f>'q-Pop'!AU3</f>
        <v>1749</v>
      </c>
      <c r="AV3" s="53">
        <f>'q-Pop'!AV3</f>
        <v>1772</v>
      </c>
      <c r="AW3" s="53">
        <f>'q-Pop'!AW3</f>
        <v>1794</v>
      </c>
      <c r="AX3" s="53">
        <f>'q-Pop'!AX3</f>
        <v>1815</v>
      </c>
      <c r="AY3" s="53">
        <f>'q-Pop'!AY3</f>
        <v>1839</v>
      </c>
      <c r="AZ3" s="53">
        <f>'q-Pop'!AZ3</f>
        <v>1865</v>
      </c>
      <c r="BA3" s="53">
        <f>'q-Pop'!BA3</f>
        <v>1892</v>
      </c>
      <c r="BB3" s="53">
        <f>'q-Pop'!BB3</f>
        <v>1921</v>
      </c>
      <c r="BC3" s="53">
        <f>'q-Pop'!BC3</f>
        <v>1950</v>
      </c>
    </row>
    <row r="4" spans="1:55">
      <c r="A4" s="53">
        <f>VLOOKUP(C4,SelectCntr!$A$2:$C$52,3,0)</f>
        <v>2</v>
      </c>
      <c r="B4" s="53" t="str">
        <f>'q-Pop'!B4</f>
        <v>Burundi</v>
      </c>
      <c r="C4" s="53">
        <f>'q-Pop'!C4</f>
        <v>29</v>
      </c>
      <c r="D4" s="53" t="str">
        <f>'q-Pop'!D4</f>
        <v>Burundi</v>
      </c>
      <c r="E4" s="53" t="str">
        <f>'q-Pop'!E4</f>
        <v>511</v>
      </c>
      <c r="F4" s="53" t="str">
        <f>'q-Pop'!F4</f>
        <v>Population - Est. &amp; Proj. 2008 (1000)</v>
      </c>
      <c r="G4" s="53">
        <f>'q-Pop'!G4</f>
        <v>2993</v>
      </c>
      <c r="H4" s="53">
        <f>'q-Pop'!H4</f>
        <v>3045</v>
      </c>
      <c r="I4" s="53">
        <f>'q-Pop'!I4</f>
        <v>3099</v>
      </c>
      <c r="J4" s="53">
        <f>'q-Pop'!J4</f>
        <v>3154</v>
      </c>
      <c r="K4" s="53">
        <f>'q-Pop'!K4</f>
        <v>3213</v>
      </c>
      <c r="L4" s="53">
        <f>'q-Pop'!L4</f>
        <v>3275</v>
      </c>
      <c r="M4" s="53">
        <f>'q-Pop'!M4</f>
        <v>3341</v>
      </c>
      <c r="N4" s="53">
        <f>'q-Pop'!N4</f>
        <v>3407</v>
      </c>
      <c r="O4" s="53">
        <f>'q-Pop'!O4</f>
        <v>3465</v>
      </c>
      <c r="P4" s="53">
        <f>'q-Pop'!P4</f>
        <v>3514</v>
      </c>
      <c r="Q4" s="53">
        <f>'q-Pop'!Q4</f>
        <v>3550</v>
      </c>
      <c r="R4" s="53">
        <f>'q-Pop'!R4</f>
        <v>3577</v>
      </c>
      <c r="S4" s="53">
        <f>'q-Pop'!S4</f>
        <v>3603</v>
      </c>
      <c r="T4" s="53">
        <f>'q-Pop'!T4</f>
        <v>3635</v>
      </c>
      <c r="U4" s="53">
        <f>'q-Pop'!U4</f>
        <v>3680</v>
      </c>
      <c r="V4" s="53">
        <f>'q-Pop'!V4</f>
        <v>3742</v>
      </c>
      <c r="W4" s="53">
        <f>'q-Pop'!W4</f>
        <v>3817</v>
      </c>
      <c r="X4" s="53">
        <f>'q-Pop'!X4</f>
        <v>3907</v>
      </c>
      <c r="Y4" s="53">
        <f>'q-Pop'!Y4</f>
        <v>4012</v>
      </c>
      <c r="Z4" s="53">
        <f>'q-Pop'!Z4</f>
        <v>4130</v>
      </c>
      <c r="AA4" s="53">
        <f>'q-Pop'!AA4</f>
        <v>4261</v>
      </c>
      <c r="AB4" s="53">
        <f>'q-Pop'!AB4</f>
        <v>4405</v>
      </c>
      <c r="AC4" s="53">
        <f>'q-Pop'!AC4</f>
        <v>4559</v>
      </c>
      <c r="AD4" s="53">
        <f>'q-Pop'!AD4</f>
        <v>4720</v>
      </c>
      <c r="AE4" s="53">
        <f>'q-Pop'!AE4</f>
        <v>4885</v>
      </c>
      <c r="AF4" s="53">
        <f>'q-Pop'!AF4</f>
        <v>5052</v>
      </c>
      <c r="AG4" s="53">
        <f>'q-Pop'!AG4</f>
        <v>5221</v>
      </c>
      <c r="AH4" s="53">
        <f>'q-Pop'!AH4</f>
        <v>5386</v>
      </c>
      <c r="AI4" s="53">
        <f>'q-Pop'!AI4</f>
        <v>5541</v>
      </c>
      <c r="AJ4" s="53">
        <f>'q-Pop'!AJ4</f>
        <v>5681</v>
      </c>
      <c r="AK4" s="53">
        <f>'q-Pop'!AK4</f>
        <v>5807</v>
      </c>
      <c r="AL4" s="53">
        <f>'q-Pop'!AL4</f>
        <v>5918</v>
      </c>
      <c r="AM4" s="53">
        <f>'q-Pop'!AM4</f>
        <v>6015</v>
      </c>
      <c r="AN4" s="53">
        <f>'q-Pop'!AN4</f>
        <v>6097</v>
      </c>
      <c r="AO4" s="53">
        <f>'q-Pop'!AO4</f>
        <v>6167</v>
      </c>
      <c r="AP4" s="53">
        <f>'q-Pop'!AP4</f>
        <v>6222</v>
      </c>
      <c r="AQ4" s="53">
        <f>'q-Pop'!AQ4</f>
        <v>6266</v>
      </c>
      <c r="AR4" s="53">
        <f>'q-Pop'!AR4</f>
        <v>6312</v>
      </c>
      <c r="AS4" s="53">
        <f>'q-Pop'!AS4</f>
        <v>6377</v>
      </c>
      <c r="AT4" s="53">
        <f>'q-Pop'!AT4</f>
        <v>6473</v>
      </c>
      <c r="AU4" s="53">
        <f>'q-Pop'!AU4</f>
        <v>6604</v>
      </c>
      <c r="AV4" s="53">
        <f>'q-Pop'!AV4</f>
        <v>6767</v>
      </c>
      <c r="AW4" s="53">
        <f>'q-Pop'!AW4</f>
        <v>6956</v>
      </c>
      <c r="AX4" s="53">
        <f>'q-Pop'!AX4</f>
        <v>7162</v>
      </c>
      <c r="AY4" s="53">
        <f>'q-Pop'!AY4</f>
        <v>7378</v>
      </c>
      <c r="AZ4" s="53">
        <f>'q-Pop'!AZ4</f>
        <v>7603</v>
      </c>
      <c r="BA4" s="53">
        <f>'q-Pop'!BA4</f>
        <v>7838</v>
      </c>
      <c r="BB4" s="53">
        <f>'q-Pop'!BB4</f>
        <v>8074</v>
      </c>
      <c r="BC4" s="53">
        <f>'q-Pop'!BC4</f>
        <v>8303</v>
      </c>
    </row>
    <row r="5" spans="1:55">
      <c r="A5" s="53">
        <f>VLOOKUP(C5,SelectCntr!$A$2:$C$52,3,0)</f>
        <v>1</v>
      </c>
      <c r="B5" s="53" t="str">
        <f>'q-Pop'!B5</f>
        <v>Cameroon</v>
      </c>
      <c r="C5" s="53">
        <f>'q-Pop'!C5</f>
        <v>32</v>
      </c>
      <c r="D5" s="53" t="str">
        <f>'q-Pop'!D5</f>
        <v>Cameroon</v>
      </c>
      <c r="E5" s="53" t="str">
        <f>'q-Pop'!E5</f>
        <v>511</v>
      </c>
      <c r="F5" s="53" t="str">
        <f>'q-Pop'!F5</f>
        <v>Population - Est. &amp; Proj. 2008 (1000)</v>
      </c>
      <c r="G5" s="53">
        <f>'q-Pop'!G5</f>
        <v>5524</v>
      </c>
      <c r="H5" s="53">
        <f>'q-Pop'!H5</f>
        <v>5646</v>
      </c>
      <c r="I5" s="53">
        <f>'q-Pop'!I5</f>
        <v>5774</v>
      </c>
      <c r="J5" s="53">
        <f>'q-Pop'!J5</f>
        <v>5908</v>
      </c>
      <c r="K5" s="53">
        <f>'q-Pop'!K5</f>
        <v>6047</v>
      </c>
      <c r="L5" s="53">
        <f>'q-Pop'!L5</f>
        <v>6192</v>
      </c>
      <c r="M5" s="53">
        <f>'q-Pop'!M5</f>
        <v>6343</v>
      </c>
      <c r="N5" s="53">
        <f>'q-Pop'!N5</f>
        <v>6501</v>
      </c>
      <c r="O5" s="53">
        <f>'q-Pop'!O5</f>
        <v>6667</v>
      </c>
      <c r="P5" s="53">
        <f>'q-Pop'!P5</f>
        <v>6839</v>
      </c>
      <c r="Q5" s="53">
        <f>'q-Pop'!Q5</f>
        <v>7018</v>
      </c>
      <c r="R5" s="53">
        <f>'q-Pop'!R5</f>
        <v>7205</v>
      </c>
      <c r="S5" s="53">
        <f>'q-Pop'!S5</f>
        <v>7401</v>
      </c>
      <c r="T5" s="53">
        <f>'q-Pop'!T5</f>
        <v>7608</v>
      </c>
      <c r="U5" s="53">
        <f>'q-Pop'!U5</f>
        <v>7826</v>
      </c>
      <c r="V5" s="53">
        <f>'q-Pop'!V5</f>
        <v>8057</v>
      </c>
      <c r="W5" s="53">
        <f>'q-Pop'!W5</f>
        <v>8300</v>
      </c>
      <c r="X5" s="53">
        <f>'q-Pop'!X5</f>
        <v>8554</v>
      </c>
      <c r="Y5" s="53">
        <f>'q-Pop'!Y5</f>
        <v>8814</v>
      </c>
      <c r="Z5" s="53">
        <f>'q-Pop'!Z5</f>
        <v>9080</v>
      </c>
      <c r="AA5" s="53">
        <f>'q-Pop'!AA5</f>
        <v>9349</v>
      </c>
      <c r="AB5" s="53">
        <f>'q-Pop'!AB5</f>
        <v>9624</v>
      </c>
      <c r="AC5" s="53">
        <f>'q-Pop'!AC5</f>
        <v>9906</v>
      </c>
      <c r="AD5" s="53">
        <f>'q-Pop'!AD5</f>
        <v>10200</v>
      </c>
      <c r="AE5" s="53">
        <f>'q-Pop'!AE5</f>
        <v>10509</v>
      </c>
      <c r="AF5" s="53">
        <f>'q-Pop'!AF5</f>
        <v>10833</v>
      </c>
      <c r="AG5" s="53">
        <f>'q-Pop'!AG5</f>
        <v>11171</v>
      </c>
      <c r="AH5" s="53">
        <f>'q-Pop'!AH5</f>
        <v>11519</v>
      </c>
      <c r="AI5" s="53">
        <f>'q-Pop'!AI5</f>
        <v>11874</v>
      </c>
      <c r="AJ5" s="53">
        <f>'q-Pop'!AJ5</f>
        <v>12233</v>
      </c>
      <c r="AK5" s="53">
        <f>'q-Pop'!AK5</f>
        <v>12595</v>
      </c>
      <c r="AL5" s="53">
        <f>'q-Pop'!AL5</f>
        <v>12959</v>
      </c>
      <c r="AM5" s="53">
        <f>'q-Pop'!AM5</f>
        <v>13325</v>
      </c>
      <c r="AN5" s="53">
        <f>'q-Pop'!AN5</f>
        <v>13691</v>
      </c>
      <c r="AO5" s="53">
        <f>'q-Pop'!AO5</f>
        <v>14054</v>
      </c>
      <c r="AP5" s="53">
        <f>'q-Pop'!AP5</f>
        <v>14415</v>
      </c>
      <c r="AQ5" s="53">
        <f>'q-Pop'!AQ5</f>
        <v>14774</v>
      </c>
      <c r="AR5" s="53">
        <f>'q-Pop'!AR5</f>
        <v>15133</v>
      </c>
      <c r="AS5" s="53">
        <f>'q-Pop'!AS5</f>
        <v>15496</v>
      </c>
      <c r="AT5" s="53">
        <f>'q-Pop'!AT5</f>
        <v>15865</v>
      </c>
      <c r="AU5" s="53">
        <f>'q-Pop'!AU5</f>
        <v>16242</v>
      </c>
      <c r="AV5" s="53">
        <f>'q-Pop'!AV5</f>
        <v>16626</v>
      </c>
      <c r="AW5" s="53">
        <f>'q-Pop'!AW5</f>
        <v>17018</v>
      </c>
      <c r="AX5" s="53">
        <f>'q-Pop'!AX5</f>
        <v>17417</v>
      </c>
      <c r="AY5" s="53">
        <f>'q-Pop'!AY5</f>
        <v>17823</v>
      </c>
      <c r="AZ5" s="53">
        <f>'q-Pop'!AZ5</f>
        <v>18238</v>
      </c>
      <c r="BA5" s="53">
        <f>'q-Pop'!BA5</f>
        <v>18660</v>
      </c>
      <c r="BB5" s="53">
        <f>'q-Pop'!BB5</f>
        <v>19088</v>
      </c>
      <c r="BC5" s="53">
        <f>'q-Pop'!BC5</f>
        <v>19522</v>
      </c>
    </row>
    <row r="6" spans="1:55">
      <c r="A6" s="53">
        <f>VLOOKUP(C6,SelectCntr!$A$2:$C$52,3,0)</f>
        <v>1</v>
      </c>
      <c r="B6" s="53" t="str">
        <f>'q-Pop'!B6</f>
        <v>Cape Verde</v>
      </c>
      <c r="C6" s="53">
        <f>'q-Pop'!C6</f>
        <v>35</v>
      </c>
      <c r="D6" s="53" t="str">
        <f>'q-Pop'!D6</f>
        <v>Cape Verde</v>
      </c>
      <c r="E6" s="53" t="str">
        <f>'q-Pop'!E6</f>
        <v>511</v>
      </c>
      <c r="F6" s="53" t="str">
        <f>'q-Pop'!F6</f>
        <v>Population - Est. &amp; Proj. 2008 (1000)</v>
      </c>
      <c r="G6" s="53">
        <f>'q-Pop'!G6</f>
        <v>202</v>
      </c>
      <c r="H6" s="53">
        <f>'q-Pop'!H6</f>
        <v>208</v>
      </c>
      <c r="I6" s="53">
        <f>'q-Pop'!I6</f>
        <v>215</v>
      </c>
      <c r="J6" s="53">
        <f>'q-Pop'!J6</f>
        <v>222</v>
      </c>
      <c r="K6" s="53">
        <f>'q-Pop'!K6</f>
        <v>229</v>
      </c>
      <c r="L6" s="53">
        <f>'q-Pop'!L6</f>
        <v>237</v>
      </c>
      <c r="M6" s="53">
        <f>'q-Pop'!M6</f>
        <v>245</v>
      </c>
      <c r="N6" s="53">
        <f>'q-Pop'!N6</f>
        <v>254</v>
      </c>
      <c r="O6" s="53">
        <f>'q-Pop'!O6</f>
        <v>261</v>
      </c>
      <c r="P6" s="53">
        <f>'q-Pop'!P6</f>
        <v>267</v>
      </c>
      <c r="Q6" s="53">
        <f>'q-Pop'!Q6</f>
        <v>271</v>
      </c>
      <c r="R6" s="53">
        <f>'q-Pop'!R6</f>
        <v>274</v>
      </c>
      <c r="S6" s="53">
        <f>'q-Pop'!S6</f>
        <v>275</v>
      </c>
      <c r="T6" s="53">
        <f>'q-Pop'!T6</f>
        <v>277</v>
      </c>
      <c r="U6" s="53">
        <f>'q-Pop'!U6</f>
        <v>278</v>
      </c>
      <c r="V6" s="53">
        <f>'q-Pop'!V6</f>
        <v>279</v>
      </c>
      <c r="W6" s="53">
        <f>'q-Pop'!W6</f>
        <v>281</v>
      </c>
      <c r="X6" s="53">
        <f>'q-Pop'!X6</f>
        <v>283</v>
      </c>
      <c r="Y6" s="53">
        <f>'q-Pop'!Y6</f>
        <v>286</v>
      </c>
      <c r="Z6" s="53">
        <f>'q-Pop'!Z6</f>
        <v>289</v>
      </c>
      <c r="AA6" s="53">
        <f>'q-Pop'!AA6</f>
        <v>294</v>
      </c>
      <c r="AB6" s="53">
        <f>'q-Pop'!AB6</f>
        <v>299</v>
      </c>
      <c r="AC6" s="53">
        <f>'q-Pop'!AC6</f>
        <v>305</v>
      </c>
      <c r="AD6" s="53">
        <f>'q-Pop'!AD6</f>
        <v>312</v>
      </c>
      <c r="AE6" s="53">
        <f>'q-Pop'!AE6</f>
        <v>318</v>
      </c>
      <c r="AF6" s="53">
        <f>'q-Pop'!AF6</f>
        <v>325</v>
      </c>
      <c r="AG6" s="53">
        <f>'q-Pop'!AG6</f>
        <v>332</v>
      </c>
      <c r="AH6" s="53">
        <f>'q-Pop'!AH6</f>
        <v>339</v>
      </c>
      <c r="AI6" s="53">
        <f>'q-Pop'!AI6</f>
        <v>346</v>
      </c>
      <c r="AJ6" s="53">
        <f>'q-Pop'!AJ6</f>
        <v>354</v>
      </c>
      <c r="AK6" s="53">
        <f>'q-Pop'!AK6</f>
        <v>363</v>
      </c>
      <c r="AL6" s="53">
        <f>'q-Pop'!AL6</f>
        <v>371</v>
      </c>
      <c r="AM6" s="53">
        <f>'q-Pop'!AM6</f>
        <v>380</v>
      </c>
      <c r="AN6" s="53">
        <f>'q-Pop'!AN6</f>
        <v>389</v>
      </c>
      <c r="AO6" s="53">
        <f>'q-Pop'!AO6</f>
        <v>398</v>
      </c>
      <c r="AP6" s="53">
        <f>'q-Pop'!AP6</f>
        <v>407</v>
      </c>
      <c r="AQ6" s="53">
        <f>'q-Pop'!AQ6</f>
        <v>415</v>
      </c>
      <c r="AR6" s="53">
        <f>'q-Pop'!AR6</f>
        <v>423</v>
      </c>
      <c r="AS6" s="53">
        <f>'q-Pop'!AS6</f>
        <v>431</v>
      </c>
      <c r="AT6" s="53">
        <f>'q-Pop'!AT6</f>
        <v>439</v>
      </c>
      <c r="AU6" s="53">
        <f>'q-Pop'!AU6</f>
        <v>447</v>
      </c>
      <c r="AV6" s="53">
        <f>'q-Pop'!AV6</f>
        <v>455</v>
      </c>
      <c r="AW6" s="53">
        <f>'q-Pop'!AW6</f>
        <v>462</v>
      </c>
      <c r="AX6" s="53">
        <f>'q-Pop'!AX6</f>
        <v>470</v>
      </c>
      <c r="AY6" s="53">
        <f>'q-Pop'!AY6</f>
        <v>477</v>
      </c>
      <c r="AZ6" s="53">
        <f>'q-Pop'!AZ6</f>
        <v>485</v>
      </c>
      <c r="BA6" s="53">
        <f>'q-Pop'!BA6</f>
        <v>492</v>
      </c>
      <c r="BB6" s="53">
        <f>'q-Pop'!BB6</f>
        <v>499</v>
      </c>
      <c r="BC6" s="53">
        <f>'q-Pop'!BC6</f>
        <v>506</v>
      </c>
    </row>
    <row r="7" spans="1:55">
      <c r="A7" s="53">
        <f>VLOOKUP(C7,SelectCntr!$A$2:$C$52,3,0)</f>
        <v>1</v>
      </c>
      <c r="B7" s="53" t="str">
        <f>'q-Pop'!B7</f>
        <v>Central African Republic</v>
      </c>
      <c r="C7" s="53">
        <f>'q-Pop'!C7</f>
        <v>37</v>
      </c>
      <c r="D7" s="53" t="str">
        <f>'q-Pop'!D7</f>
        <v>Central African Republic</v>
      </c>
      <c r="E7" s="53" t="str">
        <f>'q-Pop'!E7</f>
        <v>511</v>
      </c>
      <c r="F7" s="53" t="str">
        <f>'q-Pop'!F7</f>
        <v>Population - Est. &amp; Proj. 2008 (1000)</v>
      </c>
      <c r="G7" s="53">
        <f>'q-Pop'!G7</f>
        <v>1529</v>
      </c>
      <c r="H7" s="53">
        <f>'q-Pop'!H7</f>
        <v>1556</v>
      </c>
      <c r="I7" s="53">
        <f>'q-Pop'!I7</f>
        <v>1585</v>
      </c>
      <c r="J7" s="53">
        <f>'q-Pop'!J7</f>
        <v>1616</v>
      </c>
      <c r="K7" s="53">
        <f>'q-Pop'!K7</f>
        <v>1648</v>
      </c>
      <c r="L7" s="53">
        <f>'q-Pop'!L7</f>
        <v>1682</v>
      </c>
      <c r="M7" s="53">
        <f>'q-Pop'!M7</f>
        <v>1718</v>
      </c>
      <c r="N7" s="53">
        <f>'q-Pop'!N7</f>
        <v>1755</v>
      </c>
      <c r="O7" s="53">
        <f>'q-Pop'!O7</f>
        <v>1791</v>
      </c>
      <c r="P7" s="53">
        <f>'q-Pop'!P7</f>
        <v>1828</v>
      </c>
      <c r="Q7" s="53">
        <f>'q-Pop'!Q7</f>
        <v>1864</v>
      </c>
      <c r="R7" s="53">
        <f>'q-Pop'!R7</f>
        <v>1900</v>
      </c>
      <c r="S7" s="53">
        <f>'q-Pop'!S7</f>
        <v>1937</v>
      </c>
      <c r="T7" s="53">
        <f>'q-Pop'!T7</f>
        <v>1975</v>
      </c>
      <c r="U7" s="53">
        <f>'q-Pop'!U7</f>
        <v>2016</v>
      </c>
      <c r="V7" s="53">
        <f>'q-Pop'!V7</f>
        <v>2060</v>
      </c>
      <c r="W7" s="53">
        <f>'q-Pop'!W7</f>
        <v>2106</v>
      </c>
      <c r="X7" s="53">
        <f>'q-Pop'!X7</f>
        <v>2155</v>
      </c>
      <c r="Y7" s="53">
        <f>'q-Pop'!Y7</f>
        <v>2209</v>
      </c>
      <c r="Z7" s="53">
        <f>'q-Pop'!Z7</f>
        <v>2269</v>
      </c>
      <c r="AA7" s="53">
        <f>'q-Pop'!AA7</f>
        <v>2334</v>
      </c>
      <c r="AB7" s="53">
        <f>'q-Pop'!AB7</f>
        <v>2405</v>
      </c>
      <c r="AC7" s="53">
        <f>'q-Pop'!AC7</f>
        <v>2479</v>
      </c>
      <c r="AD7" s="53">
        <f>'q-Pop'!AD7</f>
        <v>2551</v>
      </c>
      <c r="AE7" s="53">
        <f>'q-Pop'!AE7</f>
        <v>2620</v>
      </c>
      <c r="AF7" s="53">
        <f>'q-Pop'!AF7</f>
        <v>2683</v>
      </c>
      <c r="AG7" s="53">
        <f>'q-Pop'!AG7</f>
        <v>2742</v>
      </c>
      <c r="AH7" s="53">
        <f>'q-Pop'!AH7</f>
        <v>2800</v>
      </c>
      <c r="AI7" s="53">
        <f>'q-Pop'!AI7</f>
        <v>2861</v>
      </c>
      <c r="AJ7" s="53">
        <f>'q-Pop'!AJ7</f>
        <v>2928</v>
      </c>
      <c r="AK7" s="53">
        <f>'q-Pop'!AK7</f>
        <v>3002</v>
      </c>
      <c r="AL7" s="53">
        <f>'q-Pop'!AL7</f>
        <v>3081</v>
      </c>
      <c r="AM7" s="53">
        <f>'q-Pop'!AM7</f>
        <v>3165</v>
      </c>
      <c r="AN7" s="53">
        <f>'q-Pop'!AN7</f>
        <v>3250</v>
      </c>
      <c r="AO7" s="53">
        <f>'q-Pop'!AO7</f>
        <v>3335</v>
      </c>
      <c r="AP7" s="53">
        <f>'q-Pop'!AP7</f>
        <v>3419</v>
      </c>
      <c r="AQ7" s="53">
        <f>'q-Pop'!AQ7</f>
        <v>3504</v>
      </c>
      <c r="AR7" s="53">
        <f>'q-Pop'!AR7</f>
        <v>3587</v>
      </c>
      <c r="AS7" s="53">
        <f>'q-Pop'!AS7</f>
        <v>3668</v>
      </c>
      <c r="AT7" s="53">
        <f>'q-Pop'!AT7</f>
        <v>3746</v>
      </c>
      <c r="AU7" s="53">
        <f>'q-Pop'!AU7</f>
        <v>3820</v>
      </c>
      <c r="AV7" s="53">
        <f>'q-Pop'!AV7</f>
        <v>3890</v>
      </c>
      <c r="AW7" s="53">
        <f>'q-Pop'!AW7</f>
        <v>3959</v>
      </c>
      <c r="AX7" s="53">
        <f>'q-Pop'!AX7</f>
        <v>4029</v>
      </c>
      <c r="AY7" s="53">
        <f>'q-Pop'!AY7</f>
        <v>4101</v>
      </c>
      <c r="AZ7" s="53">
        <f>'q-Pop'!AZ7</f>
        <v>4178</v>
      </c>
      <c r="BA7" s="53">
        <f>'q-Pop'!BA7</f>
        <v>4257</v>
      </c>
      <c r="BB7" s="53">
        <f>'q-Pop'!BB7</f>
        <v>4339</v>
      </c>
      <c r="BC7" s="53">
        <f>'q-Pop'!BC7</f>
        <v>4422</v>
      </c>
    </row>
    <row r="8" spans="1:55">
      <c r="A8" s="53">
        <f>VLOOKUP(C8,SelectCntr!$A$2:$C$52,3,0)</f>
        <v>1</v>
      </c>
      <c r="B8" s="53" t="str">
        <f>'q-Pop'!B8</f>
        <v>Chad</v>
      </c>
      <c r="C8" s="53">
        <f>'q-Pop'!C8</f>
        <v>39</v>
      </c>
      <c r="D8" s="53" t="str">
        <f>'q-Pop'!D8</f>
        <v>Chad</v>
      </c>
      <c r="E8" s="53" t="str">
        <f>'q-Pop'!E8</f>
        <v>511</v>
      </c>
      <c r="F8" s="53" t="str">
        <f>'q-Pop'!F8</f>
        <v>Population - Est. &amp; Proj. 2008 (1000)</v>
      </c>
      <c r="G8" s="53">
        <f>'q-Pop'!G8</f>
        <v>3031</v>
      </c>
      <c r="H8" s="53">
        <f>'q-Pop'!H8</f>
        <v>3098</v>
      </c>
      <c r="I8" s="53">
        <f>'q-Pop'!I8</f>
        <v>3167</v>
      </c>
      <c r="J8" s="53">
        <f>'q-Pop'!J8</f>
        <v>3237</v>
      </c>
      <c r="K8" s="53">
        <f>'q-Pop'!K8</f>
        <v>3308</v>
      </c>
      <c r="L8" s="53">
        <f>'q-Pop'!L8</f>
        <v>3378</v>
      </c>
      <c r="M8" s="53">
        <f>'q-Pop'!M8</f>
        <v>3449</v>
      </c>
      <c r="N8" s="53">
        <f>'q-Pop'!N8</f>
        <v>3523</v>
      </c>
      <c r="O8" s="53">
        <f>'q-Pop'!O8</f>
        <v>3600</v>
      </c>
      <c r="P8" s="53">
        <f>'q-Pop'!P8</f>
        <v>3682</v>
      </c>
      <c r="Q8" s="53">
        <f>'q-Pop'!Q8</f>
        <v>3771</v>
      </c>
      <c r="R8" s="53">
        <f>'q-Pop'!R8</f>
        <v>3866</v>
      </c>
      <c r="S8" s="53">
        <f>'q-Pop'!S8</f>
        <v>3964</v>
      </c>
      <c r="T8" s="53">
        <f>'q-Pop'!T8</f>
        <v>4061</v>
      </c>
      <c r="U8" s="53">
        <f>'q-Pop'!U8</f>
        <v>4155</v>
      </c>
      <c r="V8" s="53">
        <f>'q-Pop'!V8</f>
        <v>4245</v>
      </c>
      <c r="W8" s="53">
        <f>'q-Pop'!W8</f>
        <v>4332</v>
      </c>
      <c r="X8" s="53">
        <f>'q-Pop'!X8</f>
        <v>4419</v>
      </c>
      <c r="Y8" s="53">
        <f>'q-Pop'!Y8</f>
        <v>4510</v>
      </c>
      <c r="Z8" s="53">
        <f>'q-Pop'!Z8</f>
        <v>4608</v>
      </c>
      <c r="AA8" s="53">
        <f>'q-Pop'!AA8</f>
        <v>4713</v>
      </c>
      <c r="AB8" s="53">
        <f>'q-Pop'!AB8</f>
        <v>4825</v>
      </c>
      <c r="AC8" s="53">
        <f>'q-Pop'!AC8</f>
        <v>4946</v>
      </c>
      <c r="AD8" s="53">
        <f>'q-Pop'!AD8</f>
        <v>5078</v>
      </c>
      <c r="AE8" s="53">
        <f>'q-Pop'!AE8</f>
        <v>5222</v>
      </c>
      <c r="AF8" s="53">
        <f>'q-Pop'!AF8</f>
        <v>5379</v>
      </c>
      <c r="AG8" s="53">
        <f>'q-Pop'!AG8</f>
        <v>5549</v>
      </c>
      <c r="AH8" s="53">
        <f>'q-Pop'!AH8</f>
        <v>5729</v>
      </c>
      <c r="AI8" s="53">
        <f>'q-Pop'!AI8</f>
        <v>5916</v>
      </c>
      <c r="AJ8" s="53">
        <f>'q-Pop'!AJ8</f>
        <v>6105</v>
      </c>
      <c r="AK8" s="53">
        <f>'q-Pop'!AK8</f>
        <v>6298</v>
      </c>
      <c r="AL8" s="53">
        <f>'q-Pop'!AL8</f>
        <v>6494</v>
      </c>
      <c r="AM8" s="53">
        <f>'q-Pop'!AM8</f>
        <v>6697</v>
      </c>
      <c r="AN8" s="53">
        <f>'q-Pop'!AN8</f>
        <v>6907</v>
      </c>
      <c r="AO8" s="53">
        <f>'q-Pop'!AO8</f>
        <v>7128</v>
      </c>
      <c r="AP8" s="53">
        <f>'q-Pop'!AP8</f>
        <v>7358</v>
      </c>
      <c r="AQ8" s="53">
        <f>'q-Pop'!AQ8</f>
        <v>7597</v>
      </c>
      <c r="AR8" s="53">
        <f>'q-Pop'!AR8</f>
        <v>7848</v>
      </c>
      <c r="AS8" s="53">
        <f>'q-Pop'!AS8</f>
        <v>8116</v>
      </c>
      <c r="AT8" s="53">
        <f>'q-Pop'!AT8</f>
        <v>8402</v>
      </c>
      <c r="AU8" s="53">
        <f>'q-Pop'!AU8</f>
        <v>8708</v>
      </c>
      <c r="AV8" s="53">
        <f>'q-Pop'!AV8</f>
        <v>9032</v>
      </c>
      <c r="AW8" s="53">
        <f>'q-Pop'!AW8</f>
        <v>9366</v>
      </c>
      <c r="AX8" s="53">
        <f>'q-Pop'!AX8</f>
        <v>9697</v>
      </c>
      <c r="AY8" s="53">
        <f>'q-Pop'!AY8</f>
        <v>10019</v>
      </c>
      <c r="AZ8" s="53">
        <f>'q-Pop'!AZ8</f>
        <v>10326</v>
      </c>
      <c r="BA8" s="53">
        <f>'q-Pop'!BA8</f>
        <v>10623</v>
      </c>
      <c r="BB8" s="53">
        <f>'q-Pop'!BB8</f>
        <v>10914</v>
      </c>
      <c r="BC8" s="53">
        <f>'q-Pop'!BC8</f>
        <v>11206</v>
      </c>
    </row>
    <row r="9" spans="1:55">
      <c r="A9" s="53">
        <f>VLOOKUP(C9,SelectCntr!$A$2:$C$52,3,0)</f>
        <v>2</v>
      </c>
      <c r="B9" s="53" t="str">
        <f>'q-Pop'!B9</f>
        <v>Comoros</v>
      </c>
      <c r="C9" s="53">
        <f>'q-Pop'!C9</f>
        <v>45</v>
      </c>
      <c r="D9" s="53" t="str">
        <f>'q-Pop'!D9</f>
        <v>Comoros</v>
      </c>
      <c r="E9" s="53" t="str">
        <f>'q-Pop'!E9</f>
        <v>511</v>
      </c>
      <c r="F9" s="53" t="str">
        <f>'q-Pop'!F9</f>
        <v>Population - Est. &amp; Proj. 2008 (1000)</v>
      </c>
      <c r="G9" s="53">
        <f>'q-Pop'!G9</f>
        <v>222</v>
      </c>
      <c r="H9" s="53">
        <f>'q-Pop'!H9</f>
        <v>227</v>
      </c>
      <c r="I9" s="53">
        <f>'q-Pop'!I9</f>
        <v>232</v>
      </c>
      <c r="J9" s="53">
        <f>'q-Pop'!J9</f>
        <v>237</v>
      </c>
      <c r="K9" s="53">
        <f>'q-Pop'!K9</f>
        <v>242</v>
      </c>
      <c r="L9" s="53">
        <f>'q-Pop'!L9</f>
        <v>248</v>
      </c>
      <c r="M9" s="53">
        <f>'q-Pop'!M9</f>
        <v>255</v>
      </c>
      <c r="N9" s="53">
        <f>'q-Pop'!N9</f>
        <v>261</v>
      </c>
      <c r="O9" s="53">
        <f>'q-Pop'!O9</f>
        <v>268</v>
      </c>
      <c r="P9" s="53">
        <f>'q-Pop'!P9</f>
        <v>275</v>
      </c>
      <c r="Q9" s="53">
        <f>'q-Pop'!Q9</f>
        <v>282</v>
      </c>
      <c r="R9" s="53">
        <f>'q-Pop'!R9</f>
        <v>289</v>
      </c>
      <c r="S9" s="53">
        <f>'q-Pop'!S9</f>
        <v>297</v>
      </c>
      <c r="T9" s="53">
        <f>'q-Pop'!T9</f>
        <v>305</v>
      </c>
      <c r="U9" s="53">
        <f>'q-Pop'!U9</f>
        <v>316</v>
      </c>
      <c r="V9" s="53">
        <f>'q-Pop'!V9</f>
        <v>327</v>
      </c>
      <c r="W9" s="53">
        <f>'q-Pop'!W9</f>
        <v>340</v>
      </c>
      <c r="X9" s="53">
        <f>'q-Pop'!X9</f>
        <v>355</v>
      </c>
      <c r="Y9" s="53">
        <f>'q-Pop'!Y9</f>
        <v>369</v>
      </c>
      <c r="Z9" s="53">
        <f>'q-Pop'!Z9</f>
        <v>384</v>
      </c>
      <c r="AA9" s="53">
        <f>'q-Pop'!AA9</f>
        <v>398</v>
      </c>
      <c r="AB9" s="53">
        <f>'q-Pop'!AB9</f>
        <v>413</v>
      </c>
      <c r="AC9" s="53">
        <f>'q-Pop'!AC9</f>
        <v>427</v>
      </c>
      <c r="AD9" s="53">
        <f>'q-Pop'!AD9</f>
        <v>442</v>
      </c>
      <c r="AE9" s="53">
        <f>'q-Pop'!AE9</f>
        <v>457</v>
      </c>
      <c r="AF9" s="53">
        <f>'q-Pop'!AF9</f>
        <v>471</v>
      </c>
      <c r="AG9" s="53">
        <f>'q-Pop'!AG9</f>
        <v>485</v>
      </c>
      <c r="AH9" s="53">
        <f>'q-Pop'!AH9</f>
        <v>500</v>
      </c>
      <c r="AI9" s="53">
        <f>'q-Pop'!AI9</f>
        <v>515</v>
      </c>
      <c r="AJ9" s="53">
        <f>'q-Pop'!AJ9</f>
        <v>530</v>
      </c>
      <c r="AK9" s="53">
        <f>'q-Pop'!AK9</f>
        <v>546</v>
      </c>
      <c r="AL9" s="53">
        <f>'q-Pop'!AL9</f>
        <v>563</v>
      </c>
      <c r="AM9" s="53">
        <f>'q-Pop'!AM9</f>
        <v>581</v>
      </c>
      <c r="AN9" s="53">
        <f>'q-Pop'!AN9</f>
        <v>598</v>
      </c>
      <c r="AO9" s="53">
        <f>'q-Pop'!AO9</f>
        <v>615</v>
      </c>
      <c r="AP9" s="53">
        <f>'q-Pop'!AP9</f>
        <v>632</v>
      </c>
      <c r="AQ9" s="53">
        <f>'q-Pop'!AQ9</f>
        <v>649</v>
      </c>
      <c r="AR9" s="53">
        <f>'q-Pop'!AR9</f>
        <v>666</v>
      </c>
      <c r="AS9" s="53">
        <f>'q-Pop'!AS9</f>
        <v>683</v>
      </c>
      <c r="AT9" s="53">
        <f>'q-Pop'!AT9</f>
        <v>701</v>
      </c>
      <c r="AU9" s="53">
        <f>'q-Pop'!AU9</f>
        <v>718</v>
      </c>
      <c r="AV9" s="53">
        <f>'q-Pop'!AV9</f>
        <v>736</v>
      </c>
      <c r="AW9" s="53">
        <f>'q-Pop'!AW9</f>
        <v>754</v>
      </c>
      <c r="AX9" s="53">
        <f>'q-Pop'!AX9</f>
        <v>772</v>
      </c>
      <c r="AY9" s="53">
        <f>'q-Pop'!AY9</f>
        <v>791</v>
      </c>
      <c r="AZ9" s="53">
        <f>'q-Pop'!AZ9</f>
        <v>810</v>
      </c>
      <c r="BA9" s="53">
        <f>'q-Pop'!BA9</f>
        <v>830</v>
      </c>
      <c r="BB9" s="53">
        <f>'q-Pop'!BB9</f>
        <v>850</v>
      </c>
      <c r="BC9" s="53">
        <f>'q-Pop'!BC9</f>
        <v>870</v>
      </c>
    </row>
    <row r="10" spans="1:55">
      <c r="A10" s="53">
        <f>VLOOKUP(C10,SelectCntr!$A$2:$C$52,3,0)</f>
        <v>1</v>
      </c>
      <c r="B10" s="53" t="str">
        <f>'q-Pop'!B10</f>
        <v>Congo</v>
      </c>
      <c r="C10" s="53">
        <f>'q-Pop'!C10</f>
        <v>46</v>
      </c>
      <c r="D10" s="53" t="str">
        <f>'q-Pop'!D10</f>
        <v>Congo</v>
      </c>
      <c r="E10" s="53" t="str">
        <f>'q-Pop'!E10</f>
        <v>511</v>
      </c>
      <c r="F10" s="53" t="str">
        <f>'q-Pop'!F10</f>
        <v>Population - Est. &amp; Proj. 2008 (1000)</v>
      </c>
      <c r="G10" s="53">
        <f>'q-Pop'!G10</f>
        <v>1037</v>
      </c>
      <c r="H10" s="53">
        <f>'q-Pop'!H10</f>
        <v>1065</v>
      </c>
      <c r="I10" s="53">
        <f>'q-Pop'!I10</f>
        <v>1093</v>
      </c>
      <c r="J10" s="53">
        <f>'q-Pop'!J10</f>
        <v>1123</v>
      </c>
      <c r="K10" s="53">
        <f>'q-Pop'!K10</f>
        <v>1155</v>
      </c>
      <c r="L10" s="53">
        <f>'q-Pop'!L10</f>
        <v>1187</v>
      </c>
      <c r="M10" s="53">
        <f>'q-Pop'!M10</f>
        <v>1221</v>
      </c>
      <c r="N10" s="53">
        <f>'q-Pop'!N10</f>
        <v>1257</v>
      </c>
      <c r="O10" s="53">
        <f>'q-Pop'!O10</f>
        <v>1294</v>
      </c>
      <c r="P10" s="53">
        <f>'q-Pop'!P10</f>
        <v>1333</v>
      </c>
      <c r="Q10" s="53">
        <f>'q-Pop'!Q10</f>
        <v>1373</v>
      </c>
      <c r="R10" s="53">
        <f>'q-Pop'!R10</f>
        <v>1415</v>
      </c>
      <c r="S10" s="53">
        <f>'q-Pop'!S10</f>
        <v>1458</v>
      </c>
      <c r="T10" s="53">
        <f>'q-Pop'!T10</f>
        <v>1504</v>
      </c>
      <c r="U10" s="53">
        <f>'q-Pop'!U10</f>
        <v>1551</v>
      </c>
      <c r="V10" s="53">
        <f>'q-Pop'!V10</f>
        <v>1600</v>
      </c>
      <c r="W10" s="53">
        <f>'q-Pop'!W10</f>
        <v>1651</v>
      </c>
      <c r="X10" s="53">
        <f>'q-Pop'!X10</f>
        <v>1704</v>
      </c>
      <c r="Y10" s="53">
        <f>'q-Pop'!Y10</f>
        <v>1759</v>
      </c>
      <c r="Z10" s="53">
        <f>'q-Pop'!Z10</f>
        <v>1815</v>
      </c>
      <c r="AA10" s="53">
        <f>'q-Pop'!AA10</f>
        <v>1872</v>
      </c>
      <c r="AB10" s="53">
        <f>'q-Pop'!AB10</f>
        <v>1931</v>
      </c>
      <c r="AC10" s="53">
        <f>'q-Pop'!AC10</f>
        <v>1992</v>
      </c>
      <c r="AD10" s="53">
        <f>'q-Pop'!AD10</f>
        <v>2054</v>
      </c>
      <c r="AE10" s="53">
        <f>'q-Pop'!AE10</f>
        <v>2117</v>
      </c>
      <c r="AF10" s="53">
        <f>'q-Pop'!AF10</f>
        <v>2181</v>
      </c>
      <c r="AG10" s="53">
        <f>'q-Pop'!AG10</f>
        <v>2246</v>
      </c>
      <c r="AH10" s="53">
        <f>'q-Pop'!AH10</f>
        <v>2312</v>
      </c>
      <c r="AI10" s="53">
        <f>'q-Pop'!AI10</f>
        <v>2379</v>
      </c>
      <c r="AJ10" s="53">
        <f>'q-Pop'!AJ10</f>
        <v>2446</v>
      </c>
      <c r="AK10" s="53">
        <f>'q-Pop'!AK10</f>
        <v>2516</v>
      </c>
      <c r="AL10" s="53">
        <f>'q-Pop'!AL10</f>
        <v>2587</v>
      </c>
      <c r="AM10" s="53">
        <f>'q-Pop'!AM10</f>
        <v>2657</v>
      </c>
      <c r="AN10" s="53">
        <f>'q-Pop'!AN10</f>
        <v>2722</v>
      </c>
      <c r="AO10" s="53">
        <f>'q-Pop'!AO10</f>
        <v>2782</v>
      </c>
      <c r="AP10" s="53">
        <f>'q-Pop'!AP10</f>
        <v>2835</v>
      </c>
      <c r="AQ10" s="53">
        <f>'q-Pop'!AQ10</f>
        <v>2883</v>
      </c>
      <c r="AR10" s="53">
        <f>'q-Pop'!AR10</f>
        <v>2928</v>
      </c>
      <c r="AS10" s="53">
        <f>'q-Pop'!AS10</f>
        <v>2978</v>
      </c>
      <c r="AT10" s="53">
        <f>'q-Pop'!AT10</f>
        <v>3036</v>
      </c>
      <c r="AU10" s="53">
        <f>'q-Pop'!AU10</f>
        <v>3103</v>
      </c>
      <c r="AV10" s="53">
        <f>'q-Pop'!AV10</f>
        <v>3180</v>
      </c>
      <c r="AW10" s="53">
        <f>'q-Pop'!AW10</f>
        <v>3261</v>
      </c>
      <c r="AX10" s="53">
        <f>'q-Pop'!AX10</f>
        <v>3341</v>
      </c>
      <c r="AY10" s="53">
        <f>'q-Pop'!AY10</f>
        <v>3417</v>
      </c>
      <c r="AZ10" s="53">
        <f>'q-Pop'!AZ10</f>
        <v>3486</v>
      </c>
      <c r="BA10" s="53">
        <f>'q-Pop'!BA10</f>
        <v>3551</v>
      </c>
      <c r="BB10" s="53">
        <f>'q-Pop'!BB10</f>
        <v>3615</v>
      </c>
      <c r="BC10" s="53">
        <f>'q-Pop'!BC10</f>
        <v>3683</v>
      </c>
    </row>
    <row r="11" spans="1:55">
      <c r="A11" s="53">
        <f>VLOOKUP(C11,SelectCntr!$A$2:$C$52,3,0)</f>
        <v>1</v>
      </c>
      <c r="B11" s="53" t="str">
        <f>'q-Pop'!B11</f>
        <v>Benin</v>
      </c>
      <c r="C11" s="53">
        <f>'q-Pop'!C11</f>
        <v>53</v>
      </c>
      <c r="D11" s="53" t="str">
        <f>'q-Pop'!D11</f>
        <v>Benin</v>
      </c>
      <c r="E11" s="53" t="str">
        <f>'q-Pop'!E11</f>
        <v>511</v>
      </c>
      <c r="F11" s="53" t="str">
        <f>'q-Pop'!F11</f>
        <v>Population - Est. &amp; Proj. 2008 (1000)</v>
      </c>
      <c r="G11" s="53">
        <f>'q-Pop'!G11</f>
        <v>2306</v>
      </c>
      <c r="H11" s="53">
        <f>'q-Pop'!H11</f>
        <v>2345</v>
      </c>
      <c r="I11" s="53">
        <f>'q-Pop'!I11</f>
        <v>2386</v>
      </c>
      <c r="J11" s="53">
        <f>'q-Pop'!J11</f>
        <v>2431</v>
      </c>
      <c r="K11" s="53">
        <f>'q-Pop'!K11</f>
        <v>2478</v>
      </c>
      <c r="L11" s="53">
        <f>'q-Pop'!L11</f>
        <v>2528</v>
      </c>
      <c r="M11" s="53">
        <f>'q-Pop'!M11</f>
        <v>2581</v>
      </c>
      <c r="N11" s="53">
        <f>'q-Pop'!N11</f>
        <v>2637</v>
      </c>
      <c r="O11" s="53">
        <f>'q-Pop'!O11</f>
        <v>2695</v>
      </c>
      <c r="P11" s="53">
        <f>'q-Pop'!P11</f>
        <v>2757</v>
      </c>
      <c r="Q11" s="53">
        <f>'q-Pop'!Q11</f>
        <v>2820</v>
      </c>
      <c r="R11" s="53">
        <f>'q-Pop'!R11</f>
        <v>2887</v>
      </c>
      <c r="S11" s="53">
        <f>'q-Pop'!S11</f>
        <v>2958</v>
      </c>
      <c r="T11" s="53">
        <f>'q-Pop'!T11</f>
        <v>3031</v>
      </c>
      <c r="U11" s="53">
        <f>'q-Pop'!U11</f>
        <v>3109</v>
      </c>
      <c r="V11" s="53">
        <f>'q-Pop'!V11</f>
        <v>3191</v>
      </c>
      <c r="W11" s="53">
        <f>'q-Pop'!W11</f>
        <v>3277</v>
      </c>
      <c r="X11" s="53">
        <f>'q-Pop'!X11</f>
        <v>3367</v>
      </c>
      <c r="Y11" s="53">
        <f>'q-Pop'!Y11</f>
        <v>3461</v>
      </c>
      <c r="Z11" s="53">
        <f>'q-Pop'!Z11</f>
        <v>3560</v>
      </c>
      <c r="AA11" s="53">
        <f>'q-Pop'!AA11</f>
        <v>3664</v>
      </c>
      <c r="AB11" s="53">
        <f>'q-Pop'!AB11</f>
        <v>3773</v>
      </c>
      <c r="AC11" s="53">
        <f>'q-Pop'!AC11</f>
        <v>3886</v>
      </c>
      <c r="AD11" s="53">
        <f>'q-Pop'!AD11</f>
        <v>4002</v>
      </c>
      <c r="AE11" s="53">
        <f>'q-Pop'!AE11</f>
        <v>4122</v>
      </c>
      <c r="AF11" s="53">
        <f>'q-Pop'!AF11</f>
        <v>4244</v>
      </c>
      <c r="AG11" s="53">
        <f>'q-Pop'!AG11</f>
        <v>4368</v>
      </c>
      <c r="AH11" s="53">
        <f>'q-Pop'!AH11</f>
        <v>4499</v>
      </c>
      <c r="AI11" s="53">
        <f>'q-Pop'!AI11</f>
        <v>4641</v>
      </c>
      <c r="AJ11" s="53">
        <f>'q-Pop'!AJ11</f>
        <v>4795</v>
      </c>
      <c r="AK11" s="53">
        <f>'q-Pop'!AK11</f>
        <v>4965</v>
      </c>
      <c r="AL11" s="53">
        <f>'q-Pop'!AL11</f>
        <v>5149</v>
      </c>
      <c r="AM11" s="53">
        <f>'q-Pop'!AM11</f>
        <v>5341</v>
      </c>
      <c r="AN11" s="53">
        <f>'q-Pop'!AN11</f>
        <v>5534</v>
      </c>
      <c r="AO11" s="53">
        <f>'q-Pop'!AO11</f>
        <v>5723</v>
      </c>
      <c r="AP11" s="53">
        <f>'q-Pop'!AP11</f>
        <v>5906</v>
      </c>
      <c r="AQ11" s="53">
        <f>'q-Pop'!AQ11</f>
        <v>6085</v>
      </c>
      <c r="AR11" s="53">
        <f>'q-Pop'!AR11</f>
        <v>6266</v>
      </c>
      <c r="AS11" s="53">
        <f>'q-Pop'!AS11</f>
        <v>6455</v>
      </c>
      <c r="AT11" s="53">
        <f>'q-Pop'!AT11</f>
        <v>6659</v>
      </c>
      <c r="AU11" s="53">
        <f>'q-Pop'!AU11</f>
        <v>6879</v>
      </c>
      <c r="AV11" s="53">
        <f>'q-Pop'!AV11</f>
        <v>7113</v>
      </c>
      <c r="AW11" s="53">
        <f>'q-Pop'!AW11</f>
        <v>7358</v>
      </c>
      <c r="AX11" s="53">
        <f>'q-Pop'!AX11</f>
        <v>7611</v>
      </c>
      <c r="AY11" s="53">
        <f>'q-Pop'!AY11</f>
        <v>7868</v>
      </c>
      <c r="AZ11" s="53">
        <f>'q-Pop'!AZ11</f>
        <v>8128</v>
      </c>
      <c r="BA11" s="53">
        <f>'q-Pop'!BA11</f>
        <v>8393</v>
      </c>
      <c r="BB11" s="53">
        <f>'q-Pop'!BB11</f>
        <v>8662</v>
      </c>
      <c r="BC11" s="53">
        <f>'q-Pop'!BC11</f>
        <v>8935</v>
      </c>
    </row>
    <row r="12" spans="1:55">
      <c r="A12" s="53">
        <f>VLOOKUP(C12,SelectCntr!$A$2:$C$52,3,0)</f>
        <v>1</v>
      </c>
      <c r="B12" s="53" t="str">
        <f>'q-Pop'!B12</f>
        <v>Equatorial Guinea</v>
      </c>
      <c r="C12" s="53">
        <f>'q-Pop'!C12</f>
        <v>61</v>
      </c>
      <c r="D12" s="53" t="str">
        <f>'q-Pop'!D12</f>
        <v>Equatorial Guinea</v>
      </c>
      <c r="E12" s="53" t="str">
        <f>'q-Pop'!E12</f>
        <v>511</v>
      </c>
      <c r="F12" s="53" t="str">
        <f>'q-Pop'!F12</f>
        <v>Population - Est. &amp; Proj. 2008 (1000)</v>
      </c>
      <c r="G12" s="53">
        <f>'q-Pop'!G12</f>
        <v>255</v>
      </c>
      <c r="H12" s="53">
        <f>'q-Pop'!H12</f>
        <v>258</v>
      </c>
      <c r="I12" s="53">
        <f>'q-Pop'!I12</f>
        <v>261</v>
      </c>
      <c r="J12" s="53">
        <f>'q-Pop'!J12</f>
        <v>265</v>
      </c>
      <c r="K12" s="53">
        <f>'q-Pop'!K12</f>
        <v>269</v>
      </c>
      <c r="L12" s="53">
        <f>'q-Pop'!L12</f>
        <v>275</v>
      </c>
      <c r="M12" s="53">
        <f>'q-Pop'!M12</f>
        <v>282</v>
      </c>
      <c r="N12" s="53">
        <f>'q-Pop'!N12</f>
        <v>289</v>
      </c>
      <c r="O12" s="53">
        <f>'q-Pop'!O12</f>
        <v>292</v>
      </c>
      <c r="P12" s="53">
        <f>'q-Pop'!P12</f>
        <v>291</v>
      </c>
      <c r="Q12" s="53">
        <f>'q-Pop'!Q12</f>
        <v>285</v>
      </c>
      <c r="R12" s="53">
        <f>'q-Pop'!R12</f>
        <v>275</v>
      </c>
      <c r="S12" s="53">
        <f>'q-Pop'!S12</f>
        <v>262</v>
      </c>
      <c r="T12" s="53">
        <f>'q-Pop'!T12</f>
        <v>249</v>
      </c>
      <c r="U12" s="53">
        <f>'q-Pop'!U12</f>
        <v>238</v>
      </c>
      <c r="V12" s="53">
        <f>'q-Pop'!V12</f>
        <v>228</v>
      </c>
      <c r="W12" s="53">
        <f>'q-Pop'!W12</f>
        <v>220</v>
      </c>
      <c r="X12" s="53">
        <f>'q-Pop'!X12</f>
        <v>215</v>
      </c>
      <c r="Y12" s="53">
        <f>'q-Pop'!Y12</f>
        <v>215</v>
      </c>
      <c r="Z12" s="53">
        <f>'q-Pop'!Z12</f>
        <v>220</v>
      </c>
      <c r="AA12" s="53">
        <f>'q-Pop'!AA12</f>
        <v>233</v>
      </c>
      <c r="AB12" s="53">
        <f>'q-Pop'!AB12</f>
        <v>251</v>
      </c>
      <c r="AC12" s="53">
        <f>'q-Pop'!AC12</f>
        <v>273</v>
      </c>
      <c r="AD12" s="53">
        <f>'q-Pop'!AD12</f>
        <v>295</v>
      </c>
      <c r="AE12" s="53">
        <f>'q-Pop'!AE12</f>
        <v>314</v>
      </c>
      <c r="AF12" s="53">
        <f>'q-Pop'!AF12</f>
        <v>330</v>
      </c>
      <c r="AG12" s="53">
        <f>'q-Pop'!AG12</f>
        <v>344</v>
      </c>
      <c r="AH12" s="53">
        <f>'q-Pop'!AH12</f>
        <v>355</v>
      </c>
      <c r="AI12" s="53">
        <f>'q-Pop'!AI12</f>
        <v>367</v>
      </c>
      <c r="AJ12" s="53">
        <f>'q-Pop'!AJ12</f>
        <v>379</v>
      </c>
      <c r="AK12" s="53">
        <f>'q-Pop'!AK12</f>
        <v>393</v>
      </c>
      <c r="AL12" s="53">
        <f>'q-Pop'!AL12</f>
        <v>407</v>
      </c>
      <c r="AM12" s="53">
        <f>'q-Pop'!AM12</f>
        <v>422</v>
      </c>
      <c r="AN12" s="53">
        <f>'q-Pop'!AN12</f>
        <v>437</v>
      </c>
      <c r="AO12" s="53">
        <f>'q-Pop'!AO12</f>
        <v>452</v>
      </c>
      <c r="AP12" s="53">
        <f>'q-Pop'!AP12</f>
        <v>467</v>
      </c>
      <c r="AQ12" s="53">
        <f>'q-Pop'!AQ12</f>
        <v>482</v>
      </c>
      <c r="AR12" s="53">
        <f>'q-Pop'!AR12</f>
        <v>498</v>
      </c>
      <c r="AS12" s="53">
        <f>'q-Pop'!AS12</f>
        <v>513</v>
      </c>
      <c r="AT12" s="53">
        <f>'q-Pop'!AT12</f>
        <v>529</v>
      </c>
      <c r="AU12" s="53">
        <f>'q-Pop'!AU12</f>
        <v>545</v>
      </c>
      <c r="AV12" s="53">
        <f>'q-Pop'!AV12</f>
        <v>560</v>
      </c>
      <c r="AW12" s="53">
        <f>'q-Pop'!AW12</f>
        <v>576</v>
      </c>
      <c r="AX12" s="53">
        <f>'q-Pop'!AX12</f>
        <v>592</v>
      </c>
      <c r="AY12" s="53">
        <f>'q-Pop'!AY12</f>
        <v>609</v>
      </c>
      <c r="AZ12" s="53">
        <f>'q-Pop'!AZ12</f>
        <v>625</v>
      </c>
      <c r="BA12" s="53">
        <f>'q-Pop'!BA12</f>
        <v>642</v>
      </c>
      <c r="BB12" s="53">
        <f>'q-Pop'!BB12</f>
        <v>659</v>
      </c>
      <c r="BC12" s="53">
        <f>'q-Pop'!BC12</f>
        <v>676</v>
      </c>
    </row>
    <row r="13" spans="1:55">
      <c r="A13" s="53">
        <f>VLOOKUP(C13,SelectCntr!$A$2:$C$52,3,0)</f>
        <v>2</v>
      </c>
      <c r="B13" s="53" t="str">
        <f>'q-Pop'!B13</f>
        <v>Ethiopia PDR</v>
      </c>
      <c r="C13" s="53">
        <f>'q-Pop'!C13</f>
        <v>62</v>
      </c>
      <c r="D13" s="53" t="str">
        <f>'q-Pop'!D13</f>
        <v>Ethiopia PDR</v>
      </c>
      <c r="E13" s="53" t="str">
        <f>'q-Pop'!E13</f>
        <v>511</v>
      </c>
      <c r="F13" s="53" t="str">
        <f>'q-Pop'!F13</f>
        <v>Population - Est. &amp; Proj. 2008 (1000)</v>
      </c>
      <c r="G13" s="53">
        <f>'q-Pop'!G13</f>
        <v>24541</v>
      </c>
      <c r="H13" s="53">
        <f>'q-Pop'!H13</f>
        <v>25139</v>
      </c>
      <c r="I13" s="53">
        <f>'q-Pop'!I13</f>
        <v>25766</v>
      </c>
      <c r="J13" s="53">
        <f>'q-Pop'!J13</f>
        <v>26418</v>
      </c>
      <c r="K13" s="53">
        <f>'q-Pop'!K13</f>
        <v>27092</v>
      </c>
      <c r="L13" s="53">
        <f>'q-Pop'!L13</f>
        <v>27782</v>
      </c>
      <c r="M13" s="53">
        <f>'q-Pop'!M13</f>
        <v>28489</v>
      </c>
      <c r="N13" s="53">
        <f>'q-Pop'!N13</f>
        <v>29219</v>
      </c>
      <c r="O13" s="53">
        <f>'q-Pop'!O13</f>
        <v>29986</v>
      </c>
      <c r="P13" s="53">
        <f>'q-Pop'!P13</f>
        <v>30795</v>
      </c>
      <c r="Q13" s="53">
        <f>'q-Pop'!Q13</f>
        <v>31662</v>
      </c>
      <c r="R13" s="53">
        <f>'q-Pop'!R13</f>
        <v>32577</v>
      </c>
      <c r="S13" s="53">
        <f>'q-Pop'!S13</f>
        <v>33489</v>
      </c>
      <c r="T13" s="53">
        <f>'q-Pop'!T13</f>
        <v>34331</v>
      </c>
      <c r="U13" s="53">
        <f>'q-Pop'!U13</f>
        <v>35060</v>
      </c>
      <c r="V13" s="53">
        <f>'q-Pop'!V13</f>
        <v>35653</v>
      </c>
      <c r="W13" s="53">
        <f>'q-Pop'!W13</f>
        <v>36140</v>
      </c>
      <c r="X13" s="53">
        <f>'q-Pop'!X13</f>
        <v>36602</v>
      </c>
      <c r="Y13" s="53">
        <f>'q-Pop'!Y13</f>
        <v>37154</v>
      </c>
      <c r="Z13" s="53">
        <f>'q-Pop'!Z13</f>
        <v>37878</v>
      </c>
      <c r="AA13" s="53">
        <f>'q-Pop'!AA13</f>
        <v>38801</v>
      </c>
      <c r="AB13" s="53">
        <f>'q-Pop'!AB13</f>
        <v>39901</v>
      </c>
      <c r="AC13" s="53">
        <f>'q-Pop'!AC13</f>
        <v>41145</v>
      </c>
      <c r="AD13" s="53">
        <f>'q-Pop'!AD13</f>
        <v>42478</v>
      </c>
      <c r="AE13" s="53">
        <f>'q-Pop'!AE13</f>
        <v>43856</v>
      </c>
      <c r="AF13" s="53">
        <f>'q-Pop'!AF13</f>
        <v>45272</v>
      </c>
      <c r="AG13" s="53">
        <f>'q-Pop'!AG13</f>
        <v>46737</v>
      </c>
      <c r="AH13" s="53">
        <f>'q-Pop'!AH13</f>
        <v>48252</v>
      </c>
      <c r="AI13" s="53">
        <f>'q-Pop'!AI13</f>
        <v>49823</v>
      </c>
      <c r="AJ13" s="53">
        <f>'q-Pop'!AJ13</f>
        <v>51450</v>
      </c>
      <c r="AK13" s="53">
        <f>'q-Pop'!AK13</f>
        <v>53135</v>
      </c>
      <c r="AL13" s="53">
        <f>'q-Pop'!AL13</f>
        <v>54867</v>
      </c>
      <c r="AM13" s="53">
        <f>'q-Pop'!AM13</f>
        <v>0</v>
      </c>
      <c r="AN13" s="53">
        <f>'q-Pop'!AN13</f>
        <v>0</v>
      </c>
      <c r="AO13" s="53">
        <f>'q-Pop'!AO13</f>
        <v>0</v>
      </c>
      <c r="AP13" s="53">
        <f>'q-Pop'!AP13</f>
        <v>0</v>
      </c>
      <c r="AQ13" s="53">
        <f>'q-Pop'!AQ13</f>
        <v>0</v>
      </c>
      <c r="AR13" s="53">
        <f>'q-Pop'!AR13</f>
        <v>0</v>
      </c>
      <c r="AS13" s="53">
        <f>'q-Pop'!AS13</f>
        <v>0</v>
      </c>
      <c r="AT13" s="53">
        <f>'q-Pop'!AT13</f>
        <v>0</v>
      </c>
      <c r="AU13" s="53">
        <f>'q-Pop'!AU13</f>
        <v>0</v>
      </c>
      <c r="AV13" s="53">
        <f>'q-Pop'!AV13</f>
        <v>0</v>
      </c>
      <c r="AW13" s="53">
        <f>'q-Pop'!AW13</f>
        <v>0</v>
      </c>
      <c r="AX13" s="53">
        <f>'q-Pop'!AX13</f>
        <v>0</v>
      </c>
      <c r="AY13" s="53">
        <f>'q-Pop'!AY13</f>
        <v>0</v>
      </c>
      <c r="AZ13" s="53">
        <f>'q-Pop'!AZ13</f>
        <v>0</v>
      </c>
      <c r="BA13" s="53">
        <f>'q-Pop'!BA13</f>
        <v>0</v>
      </c>
      <c r="BB13" s="53">
        <f>'q-Pop'!BB13</f>
        <v>0</v>
      </c>
      <c r="BC13" s="53">
        <f>'q-Pop'!BC13</f>
        <v>0</v>
      </c>
    </row>
    <row r="14" spans="1:55">
      <c r="A14" s="53">
        <f>VLOOKUP(C14,SelectCntr!$A$2:$C$52,3,0)</f>
        <v>2</v>
      </c>
      <c r="B14" s="53" t="str">
        <f>'q-Pop'!B14</f>
        <v>Djibouti</v>
      </c>
      <c r="C14" s="53">
        <f>'q-Pop'!C14</f>
        <v>72</v>
      </c>
      <c r="D14" s="53" t="str">
        <f>'q-Pop'!D14</f>
        <v>Djibouti</v>
      </c>
      <c r="E14" s="53" t="str">
        <f>'q-Pop'!E14</f>
        <v>511</v>
      </c>
      <c r="F14" s="53" t="str">
        <f>'q-Pop'!F14</f>
        <v>Population - Est. &amp; Proj. 2008 (1000)</v>
      </c>
      <c r="G14" s="53">
        <f>'q-Pop'!G14</f>
        <v>90</v>
      </c>
      <c r="H14" s="53">
        <f>'q-Pop'!H14</f>
        <v>96</v>
      </c>
      <c r="I14" s="53">
        <f>'q-Pop'!I14</f>
        <v>102</v>
      </c>
      <c r="J14" s="53">
        <f>'q-Pop'!J14</f>
        <v>109</v>
      </c>
      <c r="K14" s="53">
        <f>'q-Pop'!K14</f>
        <v>117</v>
      </c>
      <c r="L14" s="53">
        <f>'q-Pop'!L14</f>
        <v>125</v>
      </c>
      <c r="M14" s="53">
        <f>'q-Pop'!M14</f>
        <v>133</v>
      </c>
      <c r="N14" s="53">
        <f>'q-Pop'!N14</f>
        <v>142</v>
      </c>
      <c r="O14" s="53">
        <f>'q-Pop'!O14</f>
        <v>152</v>
      </c>
      <c r="P14" s="53">
        <f>'q-Pop'!P14</f>
        <v>162</v>
      </c>
      <c r="Q14" s="53">
        <f>'q-Pop'!Q14</f>
        <v>171</v>
      </c>
      <c r="R14" s="53">
        <f>'q-Pop'!R14</f>
        <v>182</v>
      </c>
      <c r="S14" s="53">
        <f>'q-Pop'!S14</f>
        <v>193</v>
      </c>
      <c r="T14" s="53">
        <f>'q-Pop'!T14</f>
        <v>207</v>
      </c>
      <c r="U14" s="53">
        <f>'q-Pop'!U14</f>
        <v>224</v>
      </c>
      <c r="V14" s="53">
        <f>'q-Pop'!V14</f>
        <v>245</v>
      </c>
      <c r="W14" s="53">
        <f>'q-Pop'!W14</f>
        <v>270</v>
      </c>
      <c r="X14" s="53">
        <f>'q-Pop'!X14</f>
        <v>296</v>
      </c>
      <c r="Y14" s="53">
        <f>'q-Pop'!Y14</f>
        <v>320</v>
      </c>
      <c r="Z14" s="53">
        <f>'q-Pop'!Z14</f>
        <v>340</v>
      </c>
      <c r="AA14" s="53">
        <f>'q-Pop'!AA14</f>
        <v>354</v>
      </c>
      <c r="AB14" s="53">
        <f>'q-Pop'!AB14</f>
        <v>364</v>
      </c>
      <c r="AC14" s="53">
        <f>'q-Pop'!AC14</f>
        <v>372</v>
      </c>
      <c r="AD14" s="53">
        <f>'q-Pop'!AD14</f>
        <v>384</v>
      </c>
      <c r="AE14" s="53">
        <f>'q-Pop'!AE14</f>
        <v>402</v>
      </c>
      <c r="AF14" s="53">
        <f>'q-Pop'!AF14</f>
        <v>429</v>
      </c>
      <c r="AG14" s="53">
        <f>'q-Pop'!AG14</f>
        <v>463</v>
      </c>
      <c r="AH14" s="53">
        <f>'q-Pop'!AH14</f>
        <v>499</v>
      </c>
      <c r="AI14" s="53">
        <f>'q-Pop'!AI14</f>
        <v>533</v>
      </c>
      <c r="AJ14" s="53">
        <f>'q-Pop'!AJ14</f>
        <v>560</v>
      </c>
      <c r="AK14" s="53">
        <f>'q-Pop'!AK14</f>
        <v>579</v>
      </c>
      <c r="AL14" s="53">
        <f>'q-Pop'!AL14</f>
        <v>592</v>
      </c>
      <c r="AM14" s="53">
        <f>'q-Pop'!AM14</f>
        <v>601</v>
      </c>
      <c r="AN14" s="53">
        <f>'q-Pop'!AN14</f>
        <v>611</v>
      </c>
      <c r="AO14" s="53">
        <f>'q-Pop'!AO14</f>
        <v>624</v>
      </c>
      <c r="AP14" s="53">
        <f>'q-Pop'!AP14</f>
        <v>642</v>
      </c>
      <c r="AQ14" s="53">
        <f>'q-Pop'!AQ14</f>
        <v>663</v>
      </c>
      <c r="AR14" s="53">
        <f>'q-Pop'!AR14</f>
        <v>686</v>
      </c>
      <c r="AS14" s="53">
        <f>'q-Pop'!AS14</f>
        <v>709</v>
      </c>
      <c r="AT14" s="53">
        <f>'q-Pop'!AT14</f>
        <v>730</v>
      </c>
      <c r="AU14" s="53">
        <f>'q-Pop'!AU14</f>
        <v>747</v>
      </c>
      <c r="AV14" s="53">
        <f>'q-Pop'!AV14</f>
        <v>763</v>
      </c>
      <c r="AW14" s="53">
        <f>'q-Pop'!AW14</f>
        <v>777</v>
      </c>
      <c r="AX14" s="53">
        <f>'q-Pop'!AX14</f>
        <v>791</v>
      </c>
      <c r="AY14" s="53">
        <f>'q-Pop'!AY14</f>
        <v>805</v>
      </c>
      <c r="AZ14" s="53">
        <f>'q-Pop'!AZ14</f>
        <v>820</v>
      </c>
      <c r="BA14" s="53">
        <f>'q-Pop'!BA14</f>
        <v>834</v>
      </c>
      <c r="BB14" s="53">
        <f>'q-Pop'!BB14</f>
        <v>849</v>
      </c>
      <c r="BC14" s="53">
        <f>'q-Pop'!BC14</f>
        <v>864</v>
      </c>
    </row>
    <row r="15" spans="1:55">
      <c r="A15" s="53">
        <f>VLOOKUP(C15,SelectCntr!$A$2:$C$52,3,0)</f>
        <v>1</v>
      </c>
      <c r="B15" s="53" t="str">
        <f>'q-Pop'!B15</f>
        <v>Gabon</v>
      </c>
      <c r="C15" s="53">
        <f>'q-Pop'!C15</f>
        <v>74</v>
      </c>
      <c r="D15" s="53" t="str">
        <f>'q-Pop'!D15</f>
        <v>Gabon</v>
      </c>
      <c r="E15" s="53" t="str">
        <f>'q-Pop'!E15</f>
        <v>511</v>
      </c>
      <c r="F15" s="53" t="str">
        <f>'q-Pop'!F15</f>
        <v>Population - Est. &amp; Proj. 2008 (1000)</v>
      </c>
      <c r="G15" s="53">
        <f>'q-Pop'!G15</f>
        <v>488</v>
      </c>
      <c r="H15" s="53">
        <f>'q-Pop'!H15</f>
        <v>491</v>
      </c>
      <c r="I15" s="53">
        <f>'q-Pop'!I15</f>
        <v>495</v>
      </c>
      <c r="J15" s="53">
        <f>'q-Pop'!J15</f>
        <v>498</v>
      </c>
      <c r="K15" s="53">
        <f>'q-Pop'!K15</f>
        <v>502</v>
      </c>
      <c r="L15" s="53">
        <f>'q-Pop'!L15</f>
        <v>506</v>
      </c>
      <c r="M15" s="53">
        <f>'q-Pop'!M15</f>
        <v>510</v>
      </c>
      <c r="N15" s="53">
        <f>'q-Pop'!N15</f>
        <v>515</v>
      </c>
      <c r="O15" s="53">
        <f>'q-Pop'!O15</f>
        <v>521</v>
      </c>
      <c r="P15" s="53">
        <f>'q-Pop'!P15</f>
        <v>529</v>
      </c>
      <c r="Q15" s="53">
        <f>'q-Pop'!Q15</f>
        <v>540</v>
      </c>
      <c r="R15" s="53">
        <f>'q-Pop'!R15</f>
        <v>552</v>
      </c>
      <c r="S15" s="53">
        <f>'q-Pop'!S15</f>
        <v>565</v>
      </c>
      <c r="T15" s="53">
        <f>'q-Pop'!T15</f>
        <v>580</v>
      </c>
      <c r="U15" s="53">
        <f>'q-Pop'!U15</f>
        <v>595</v>
      </c>
      <c r="V15" s="53">
        <f>'q-Pop'!V15</f>
        <v>611</v>
      </c>
      <c r="W15" s="53">
        <f>'q-Pop'!W15</f>
        <v>627</v>
      </c>
      <c r="X15" s="53">
        <f>'q-Pop'!X15</f>
        <v>645</v>
      </c>
      <c r="Y15" s="53">
        <f>'q-Pop'!Y15</f>
        <v>663</v>
      </c>
      <c r="Z15" s="53">
        <f>'q-Pop'!Z15</f>
        <v>682</v>
      </c>
      <c r="AA15" s="53">
        <f>'q-Pop'!AA15</f>
        <v>702</v>
      </c>
      <c r="AB15" s="53">
        <f>'q-Pop'!AB15</f>
        <v>723</v>
      </c>
      <c r="AC15" s="53">
        <f>'q-Pop'!AC15</f>
        <v>745</v>
      </c>
      <c r="AD15" s="53">
        <f>'q-Pop'!AD15</f>
        <v>768</v>
      </c>
      <c r="AE15" s="53">
        <f>'q-Pop'!AE15</f>
        <v>792</v>
      </c>
      <c r="AF15" s="53">
        <f>'q-Pop'!AF15</f>
        <v>817</v>
      </c>
      <c r="AG15" s="53">
        <f>'q-Pop'!AG15</f>
        <v>843</v>
      </c>
      <c r="AH15" s="53">
        <f>'q-Pop'!AH15</f>
        <v>869</v>
      </c>
      <c r="AI15" s="53">
        <f>'q-Pop'!AI15</f>
        <v>897</v>
      </c>
      <c r="AJ15" s="53">
        <f>'q-Pop'!AJ15</f>
        <v>926</v>
      </c>
      <c r="AK15" s="53">
        <f>'q-Pop'!AK15</f>
        <v>957</v>
      </c>
      <c r="AL15" s="53">
        <f>'q-Pop'!AL15</f>
        <v>988</v>
      </c>
      <c r="AM15" s="53">
        <f>'q-Pop'!AM15</f>
        <v>1021</v>
      </c>
      <c r="AN15" s="53">
        <f>'q-Pop'!AN15</f>
        <v>1053</v>
      </c>
      <c r="AO15" s="53">
        <f>'q-Pop'!AO15</f>
        <v>1084</v>
      </c>
      <c r="AP15" s="53">
        <f>'q-Pop'!AP15</f>
        <v>1115</v>
      </c>
      <c r="AQ15" s="53">
        <f>'q-Pop'!AQ15</f>
        <v>1146</v>
      </c>
      <c r="AR15" s="53">
        <f>'q-Pop'!AR15</f>
        <v>1176</v>
      </c>
      <c r="AS15" s="53">
        <f>'q-Pop'!AS15</f>
        <v>1205</v>
      </c>
      <c r="AT15" s="53">
        <f>'q-Pop'!AT15</f>
        <v>1233</v>
      </c>
      <c r="AU15" s="53">
        <f>'q-Pop'!AU15</f>
        <v>1261</v>
      </c>
      <c r="AV15" s="53">
        <f>'q-Pop'!AV15</f>
        <v>1289</v>
      </c>
      <c r="AW15" s="53">
        <f>'q-Pop'!AW15</f>
        <v>1316</v>
      </c>
      <c r="AX15" s="53">
        <f>'q-Pop'!AX15</f>
        <v>1343</v>
      </c>
      <c r="AY15" s="53">
        <f>'q-Pop'!AY15</f>
        <v>1369</v>
      </c>
      <c r="AZ15" s="53">
        <f>'q-Pop'!AZ15</f>
        <v>1396</v>
      </c>
      <c r="BA15" s="53">
        <f>'q-Pop'!BA15</f>
        <v>1422</v>
      </c>
      <c r="BB15" s="53">
        <f>'q-Pop'!BB15</f>
        <v>1448</v>
      </c>
      <c r="BC15" s="53">
        <f>'q-Pop'!BC15</f>
        <v>1475</v>
      </c>
    </row>
    <row r="16" spans="1:55">
      <c r="A16" s="53">
        <f>VLOOKUP(C16,SelectCntr!$A$2:$C$52,3,0)</f>
        <v>1</v>
      </c>
      <c r="B16" s="53" t="str">
        <f>'q-Pop'!B16</f>
        <v>Gambia</v>
      </c>
      <c r="C16" s="53">
        <f>'q-Pop'!C16</f>
        <v>75</v>
      </c>
      <c r="D16" s="53" t="str">
        <f>'q-Pop'!D16</f>
        <v>Gambia</v>
      </c>
      <c r="E16" s="53" t="str">
        <f>'q-Pop'!E16</f>
        <v>511</v>
      </c>
      <c r="F16" s="53" t="str">
        <f>'q-Pop'!F16</f>
        <v>Population - Est. &amp; Proj. 2008 (1000)</v>
      </c>
      <c r="G16" s="53">
        <f>'q-Pop'!G16</f>
        <v>327</v>
      </c>
      <c r="H16" s="53">
        <f>'q-Pop'!H16</f>
        <v>337</v>
      </c>
      <c r="I16" s="53">
        <f>'q-Pop'!I16</f>
        <v>348</v>
      </c>
      <c r="J16" s="53">
        <f>'q-Pop'!J16</f>
        <v>358</v>
      </c>
      <c r="K16" s="53">
        <f>'q-Pop'!K16</f>
        <v>369</v>
      </c>
      <c r="L16" s="53">
        <f>'q-Pop'!L16</f>
        <v>380</v>
      </c>
      <c r="M16" s="53">
        <f>'q-Pop'!M16</f>
        <v>392</v>
      </c>
      <c r="N16" s="53">
        <f>'q-Pop'!N16</f>
        <v>404</v>
      </c>
      <c r="O16" s="53">
        <f>'q-Pop'!O16</f>
        <v>417</v>
      </c>
      <c r="P16" s="53">
        <f>'q-Pop'!P16</f>
        <v>431</v>
      </c>
      <c r="Q16" s="53">
        <f>'q-Pop'!Q16</f>
        <v>446</v>
      </c>
      <c r="R16" s="53">
        <f>'q-Pop'!R16</f>
        <v>463</v>
      </c>
      <c r="S16" s="53">
        <f>'q-Pop'!S16</f>
        <v>481</v>
      </c>
      <c r="T16" s="53">
        <f>'q-Pop'!T16</f>
        <v>499</v>
      </c>
      <c r="U16" s="53">
        <f>'q-Pop'!U16</f>
        <v>517</v>
      </c>
      <c r="V16" s="53">
        <f>'q-Pop'!V16</f>
        <v>536</v>
      </c>
      <c r="W16" s="53">
        <f>'q-Pop'!W16</f>
        <v>555</v>
      </c>
      <c r="X16" s="53">
        <f>'q-Pop'!X16</f>
        <v>575</v>
      </c>
      <c r="Y16" s="53">
        <f>'q-Pop'!Y16</f>
        <v>595</v>
      </c>
      <c r="Z16" s="53">
        <f>'q-Pop'!Z16</f>
        <v>616</v>
      </c>
      <c r="AA16" s="53">
        <f>'q-Pop'!AA16</f>
        <v>638</v>
      </c>
      <c r="AB16" s="53">
        <f>'q-Pop'!AB16</f>
        <v>660</v>
      </c>
      <c r="AC16" s="53">
        <f>'q-Pop'!AC16</f>
        <v>683</v>
      </c>
      <c r="AD16" s="53">
        <f>'q-Pop'!AD16</f>
        <v>708</v>
      </c>
      <c r="AE16" s="53">
        <f>'q-Pop'!AE16</f>
        <v>735</v>
      </c>
      <c r="AF16" s="53">
        <f>'q-Pop'!AF16</f>
        <v>764</v>
      </c>
      <c r="AG16" s="53">
        <f>'q-Pop'!AG16</f>
        <v>795</v>
      </c>
      <c r="AH16" s="53">
        <f>'q-Pop'!AH16</f>
        <v>827</v>
      </c>
      <c r="AI16" s="53">
        <f>'q-Pop'!AI16</f>
        <v>861</v>
      </c>
      <c r="AJ16" s="53">
        <f>'q-Pop'!AJ16</f>
        <v>896</v>
      </c>
      <c r="AK16" s="53">
        <f>'q-Pop'!AK16</f>
        <v>931</v>
      </c>
      <c r="AL16" s="53">
        <f>'q-Pop'!AL16</f>
        <v>968</v>
      </c>
      <c r="AM16" s="53">
        <f>'q-Pop'!AM16</f>
        <v>1006</v>
      </c>
      <c r="AN16" s="53">
        <f>'q-Pop'!AN16</f>
        <v>1045</v>
      </c>
      <c r="AO16" s="53">
        <f>'q-Pop'!AO16</f>
        <v>1085</v>
      </c>
      <c r="AP16" s="53">
        <f>'q-Pop'!AP16</f>
        <v>1127</v>
      </c>
      <c r="AQ16" s="53">
        <f>'q-Pop'!AQ16</f>
        <v>1169</v>
      </c>
      <c r="AR16" s="53">
        <f>'q-Pop'!AR16</f>
        <v>1213</v>
      </c>
      <c r="AS16" s="53">
        <f>'q-Pop'!AS16</f>
        <v>1257</v>
      </c>
      <c r="AT16" s="53">
        <f>'q-Pop'!AT16</f>
        <v>1302</v>
      </c>
      <c r="AU16" s="53">
        <f>'q-Pop'!AU16</f>
        <v>1347</v>
      </c>
      <c r="AV16" s="53">
        <f>'q-Pop'!AV16</f>
        <v>1391</v>
      </c>
      <c r="AW16" s="53">
        <f>'q-Pop'!AW16</f>
        <v>1436</v>
      </c>
      <c r="AX16" s="53">
        <f>'q-Pop'!AX16</f>
        <v>1481</v>
      </c>
      <c r="AY16" s="53">
        <f>'q-Pop'!AY16</f>
        <v>1526</v>
      </c>
      <c r="AZ16" s="53">
        <f>'q-Pop'!AZ16</f>
        <v>1571</v>
      </c>
      <c r="BA16" s="53">
        <f>'q-Pop'!BA16</f>
        <v>1616</v>
      </c>
      <c r="BB16" s="53">
        <f>'q-Pop'!BB16</f>
        <v>1660</v>
      </c>
      <c r="BC16" s="53">
        <f>'q-Pop'!BC16</f>
        <v>1705</v>
      </c>
    </row>
    <row r="17" spans="1:55">
      <c r="A17" s="53">
        <f>VLOOKUP(C17,SelectCntr!$A$2:$C$52,3,0)</f>
        <v>1</v>
      </c>
      <c r="B17" s="53" t="str">
        <f>'q-Pop'!B17</f>
        <v>Ghana</v>
      </c>
      <c r="C17" s="53">
        <f>'q-Pop'!C17</f>
        <v>81</v>
      </c>
      <c r="D17" s="53" t="str">
        <f>'q-Pop'!D17</f>
        <v>Ghana</v>
      </c>
      <c r="E17" s="53" t="str">
        <f>'q-Pop'!E17</f>
        <v>511</v>
      </c>
      <c r="F17" s="53" t="str">
        <f>'q-Pop'!F17</f>
        <v>Population - Est. &amp; Proj. 2008 (1000)</v>
      </c>
      <c r="G17" s="53">
        <f>'q-Pop'!G17</f>
        <v>7005</v>
      </c>
      <c r="H17" s="53">
        <f>'q-Pop'!H17</f>
        <v>7225</v>
      </c>
      <c r="I17" s="53">
        <f>'q-Pop'!I17</f>
        <v>7445</v>
      </c>
      <c r="J17" s="53">
        <f>'q-Pop'!J17</f>
        <v>7656</v>
      </c>
      <c r="K17" s="53">
        <f>'q-Pop'!K17</f>
        <v>7853</v>
      </c>
      <c r="L17" s="53">
        <f>'q-Pop'!L17</f>
        <v>8033</v>
      </c>
      <c r="M17" s="53">
        <f>'q-Pop'!M17</f>
        <v>8199</v>
      </c>
      <c r="N17" s="53">
        <f>'q-Pop'!N17</f>
        <v>8362</v>
      </c>
      <c r="O17" s="53">
        <f>'q-Pop'!O17</f>
        <v>8538</v>
      </c>
      <c r="P17" s="53">
        <f>'q-Pop'!P17</f>
        <v>8739</v>
      </c>
      <c r="Q17" s="53">
        <f>'q-Pop'!Q17</f>
        <v>8972</v>
      </c>
      <c r="R17" s="53">
        <f>'q-Pop'!R17</f>
        <v>9233</v>
      </c>
      <c r="S17" s="53">
        <f>'q-Pop'!S17</f>
        <v>9505</v>
      </c>
      <c r="T17" s="53">
        <f>'q-Pop'!T17</f>
        <v>9766</v>
      </c>
      <c r="U17" s="53">
        <f>'q-Pop'!U17</f>
        <v>10001</v>
      </c>
      <c r="V17" s="53">
        <f>'q-Pop'!V17</f>
        <v>10202</v>
      </c>
      <c r="W17" s="53">
        <f>'q-Pop'!W17</f>
        <v>10378</v>
      </c>
      <c r="X17" s="53">
        <f>'q-Pop'!X17</f>
        <v>10554</v>
      </c>
      <c r="Y17" s="53">
        <f>'q-Pop'!Y17</f>
        <v>10762</v>
      </c>
      <c r="Z17" s="53">
        <f>'q-Pop'!Z17</f>
        <v>11026</v>
      </c>
      <c r="AA17" s="53">
        <f>'q-Pop'!AA17</f>
        <v>11355</v>
      </c>
      <c r="AB17" s="53">
        <f>'q-Pop'!AB17</f>
        <v>11740</v>
      </c>
      <c r="AC17" s="53">
        <f>'q-Pop'!AC17</f>
        <v>12161</v>
      </c>
      <c r="AD17" s="53">
        <f>'q-Pop'!AD17</f>
        <v>12590</v>
      </c>
      <c r="AE17" s="53">
        <f>'q-Pop'!AE17</f>
        <v>13006</v>
      </c>
      <c r="AF17" s="53">
        <f>'q-Pop'!AF17</f>
        <v>13402</v>
      </c>
      <c r="AG17" s="53">
        <f>'q-Pop'!AG17</f>
        <v>13786</v>
      </c>
      <c r="AH17" s="53">
        <f>'q-Pop'!AH17</f>
        <v>14166</v>
      </c>
      <c r="AI17" s="53">
        <f>'q-Pop'!AI17</f>
        <v>14557</v>
      </c>
      <c r="AJ17" s="53">
        <f>'q-Pop'!AJ17</f>
        <v>14968</v>
      </c>
      <c r="AK17" s="53">
        <f>'q-Pop'!AK17</f>
        <v>15401</v>
      </c>
      <c r="AL17" s="53">
        <f>'q-Pop'!AL17</f>
        <v>15853</v>
      </c>
      <c r="AM17" s="53">
        <f>'q-Pop'!AM17</f>
        <v>16316</v>
      </c>
      <c r="AN17" s="53">
        <f>'q-Pop'!AN17</f>
        <v>16782</v>
      </c>
      <c r="AO17" s="53">
        <f>'q-Pop'!AO17</f>
        <v>17245</v>
      </c>
      <c r="AP17" s="53">
        <f>'q-Pop'!AP17</f>
        <v>17703</v>
      </c>
      <c r="AQ17" s="53">
        <f>'q-Pop'!AQ17</f>
        <v>18157</v>
      </c>
      <c r="AR17" s="53">
        <f>'q-Pop'!AR17</f>
        <v>18610</v>
      </c>
      <c r="AS17" s="53">
        <f>'q-Pop'!AS17</f>
        <v>19067</v>
      </c>
      <c r="AT17" s="53">
        <f>'q-Pop'!AT17</f>
        <v>19529</v>
      </c>
      <c r="AU17" s="53">
        <f>'q-Pop'!AU17</f>
        <v>19999</v>
      </c>
      <c r="AV17" s="53">
        <f>'q-Pop'!AV17</f>
        <v>20475</v>
      </c>
      <c r="AW17" s="53">
        <f>'q-Pop'!AW17</f>
        <v>20955</v>
      </c>
      <c r="AX17" s="53">
        <f>'q-Pop'!AX17</f>
        <v>21435</v>
      </c>
      <c r="AY17" s="53">
        <f>'q-Pop'!AY17</f>
        <v>21915</v>
      </c>
      <c r="AZ17" s="53">
        <f>'q-Pop'!AZ17</f>
        <v>22393</v>
      </c>
      <c r="BA17" s="53">
        <f>'q-Pop'!BA17</f>
        <v>22871</v>
      </c>
      <c r="BB17" s="53">
        <f>'q-Pop'!BB17</f>
        <v>23351</v>
      </c>
      <c r="BC17" s="53">
        <f>'q-Pop'!BC17</f>
        <v>23837</v>
      </c>
    </row>
    <row r="18" spans="1:55">
      <c r="A18" s="53">
        <f>VLOOKUP(C18,SelectCntr!$A$2:$C$52,3,0)</f>
        <v>1</v>
      </c>
      <c r="B18" s="53" t="str">
        <f>'q-Pop'!B18</f>
        <v>Guinea</v>
      </c>
      <c r="C18" s="53">
        <f>'q-Pop'!C18</f>
        <v>90</v>
      </c>
      <c r="D18" s="53" t="str">
        <f>'q-Pop'!D18</f>
        <v>Guinea</v>
      </c>
      <c r="E18" s="53" t="str">
        <f>'q-Pop'!E18</f>
        <v>511</v>
      </c>
      <c r="F18" s="53" t="str">
        <f>'q-Pop'!F18</f>
        <v>Population - Est. &amp; Proj. 2008 (1000)</v>
      </c>
      <c r="G18" s="53">
        <f>'q-Pop'!G18</f>
        <v>3183</v>
      </c>
      <c r="H18" s="53">
        <f>'q-Pop'!H18</f>
        <v>3245</v>
      </c>
      <c r="I18" s="53">
        <f>'q-Pop'!I18</f>
        <v>3310</v>
      </c>
      <c r="J18" s="53">
        <f>'q-Pop'!J18</f>
        <v>3379</v>
      </c>
      <c r="K18" s="53">
        <f>'q-Pop'!K18</f>
        <v>3453</v>
      </c>
      <c r="L18" s="53">
        <f>'q-Pop'!L18</f>
        <v>3533</v>
      </c>
      <c r="M18" s="53">
        <f>'q-Pop'!M18</f>
        <v>3620</v>
      </c>
      <c r="N18" s="53">
        <f>'q-Pop'!N18</f>
        <v>3706</v>
      </c>
      <c r="O18" s="53">
        <f>'q-Pop'!O18</f>
        <v>3782</v>
      </c>
      <c r="P18" s="53">
        <f>'q-Pop'!P18</f>
        <v>3843</v>
      </c>
      <c r="Q18" s="53">
        <f>'q-Pop'!Q18</f>
        <v>3886</v>
      </c>
      <c r="R18" s="53">
        <f>'q-Pop'!R18</f>
        <v>3914</v>
      </c>
      <c r="S18" s="53">
        <f>'q-Pop'!S18</f>
        <v>3939</v>
      </c>
      <c r="T18" s="53">
        <f>'q-Pop'!T18</f>
        <v>3976</v>
      </c>
      <c r="U18" s="53">
        <f>'q-Pop'!U18</f>
        <v>4037</v>
      </c>
      <c r="V18" s="53">
        <f>'q-Pop'!V18</f>
        <v>4125</v>
      </c>
      <c r="W18" s="53">
        <f>'q-Pop'!W18</f>
        <v>4237</v>
      </c>
      <c r="X18" s="53">
        <f>'q-Pop'!X18</f>
        <v>4366</v>
      </c>
      <c r="Y18" s="53">
        <f>'q-Pop'!Y18</f>
        <v>4499</v>
      </c>
      <c r="Z18" s="53">
        <f>'q-Pop'!Z18</f>
        <v>4628</v>
      </c>
      <c r="AA18" s="53">
        <f>'q-Pop'!AA18</f>
        <v>4753</v>
      </c>
      <c r="AB18" s="53">
        <f>'q-Pop'!AB18</f>
        <v>4875</v>
      </c>
      <c r="AC18" s="53">
        <f>'q-Pop'!AC18</f>
        <v>4999</v>
      </c>
      <c r="AD18" s="53">
        <f>'q-Pop'!AD18</f>
        <v>5128</v>
      </c>
      <c r="AE18" s="53">
        <f>'q-Pop'!AE18</f>
        <v>5267</v>
      </c>
      <c r="AF18" s="53">
        <f>'q-Pop'!AF18</f>
        <v>5414</v>
      </c>
      <c r="AG18" s="53">
        <f>'q-Pop'!AG18</f>
        <v>5569</v>
      </c>
      <c r="AH18" s="53">
        <f>'q-Pop'!AH18</f>
        <v>5738</v>
      </c>
      <c r="AI18" s="53">
        <f>'q-Pop'!AI18</f>
        <v>5929</v>
      </c>
      <c r="AJ18" s="53">
        <f>'q-Pop'!AJ18</f>
        <v>6147</v>
      </c>
      <c r="AK18" s="53">
        <f>'q-Pop'!AK18</f>
        <v>6396</v>
      </c>
      <c r="AL18" s="53">
        <f>'q-Pop'!AL18</f>
        <v>6670</v>
      </c>
      <c r="AM18" s="53">
        <f>'q-Pop'!AM18</f>
        <v>6955</v>
      </c>
      <c r="AN18" s="53">
        <f>'q-Pop'!AN18</f>
        <v>7230</v>
      </c>
      <c r="AO18" s="53">
        <f>'q-Pop'!AO18</f>
        <v>7478</v>
      </c>
      <c r="AP18" s="53">
        <f>'q-Pop'!AP18</f>
        <v>7696</v>
      </c>
      <c r="AQ18" s="53">
        <f>'q-Pop'!AQ18</f>
        <v>7888</v>
      </c>
      <c r="AR18" s="53">
        <f>'q-Pop'!AR18</f>
        <v>8060</v>
      </c>
      <c r="AS18" s="53">
        <f>'q-Pop'!AS18</f>
        <v>8222</v>
      </c>
      <c r="AT18" s="53">
        <f>'q-Pop'!AT18</f>
        <v>8384</v>
      </c>
      <c r="AU18" s="53">
        <f>'q-Pop'!AU18</f>
        <v>8545</v>
      </c>
      <c r="AV18" s="53">
        <f>'q-Pop'!AV18</f>
        <v>8706</v>
      </c>
      <c r="AW18" s="53">
        <f>'q-Pop'!AW18</f>
        <v>8870</v>
      </c>
      <c r="AX18" s="53">
        <f>'q-Pop'!AX18</f>
        <v>9041</v>
      </c>
      <c r="AY18" s="53">
        <f>'q-Pop'!AY18</f>
        <v>9221</v>
      </c>
      <c r="AZ18" s="53">
        <f>'q-Pop'!AZ18</f>
        <v>9412</v>
      </c>
      <c r="BA18" s="53">
        <f>'q-Pop'!BA18</f>
        <v>9615</v>
      </c>
      <c r="BB18" s="53">
        <f>'q-Pop'!BB18</f>
        <v>9833</v>
      </c>
      <c r="BC18" s="53">
        <f>'q-Pop'!BC18</f>
        <v>10069</v>
      </c>
    </row>
    <row r="19" spans="1:55">
      <c r="A19" s="53">
        <f>VLOOKUP(C19,SelectCntr!$A$2:$C$52,3,0)</f>
        <v>1</v>
      </c>
      <c r="B19" s="53" t="str">
        <f>'q-Pop'!B19</f>
        <v>Côte d'Ivoire</v>
      </c>
      <c r="C19" s="53">
        <f>'q-Pop'!C19</f>
        <v>107</v>
      </c>
      <c r="D19" s="53" t="str">
        <f>'q-Pop'!D19</f>
        <v>Côte d'Ivoire</v>
      </c>
      <c r="E19" s="53" t="str">
        <f>'q-Pop'!E19</f>
        <v>511</v>
      </c>
      <c r="F19" s="53" t="str">
        <f>'q-Pop'!F19</f>
        <v>Population - Est. &amp; Proj. 2008 (1000)</v>
      </c>
      <c r="G19" s="53">
        <f>'q-Pop'!G19</f>
        <v>3581</v>
      </c>
      <c r="H19" s="53">
        <f>'q-Pop'!H19</f>
        <v>3728</v>
      </c>
      <c r="I19" s="53">
        <f>'q-Pop'!I19</f>
        <v>3886</v>
      </c>
      <c r="J19" s="53">
        <f>'q-Pop'!J19</f>
        <v>4051</v>
      </c>
      <c r="K19" s="53">
        <f>'q-Pop'!K19</f>
        <v>4224</v>
      </c>
      <c r="L19" s="53">
        <f>'q-Pop'!L19</f>
        <v>4405</v>
      </c>
      <c r="M19" s="53">
        <f>'q-Pop'!M19</f>
        <v>4593</v>
      </c>
      <c r="N19" s="53">
        <f>'q-Pop'!N19</f>
        <v>4792</v>
      </c>
      <c r="O19" s="53">
        <f>'q-Pop'!O19</f>
        <v>5004</v>
      </c>
      <c r="P19" s="53">
        <f>'q-Pop'!P19</f>
        <v>5233</v>
      </c>
      <c r="Q19" s="53">
        <f>'q-Pop'!Q19</f>
        <v>5477</v>
      </c>
      <c r="R19" s="53">
        <f>'q-Pop'!R19</f>
        <v>5737</v>
      </c>
      <c r="S19" s="53">
        <f>'q-Pop'!S19</f>
        <v>6014</v>
      </c>
      <c r="T19" s="53">
        <f>'q-Pop'!T19</f>
        <v>6309</v>
      </c>
      <c r="U19" s="53">
        <f>'q-Pop'!U19</f>
        <v>6621</v>
      </c>
      <c r="V19" s="53">
        <f>'q-Pop'!V19</f>
        <v>6950</v>
      </c>
      <c r="W19" s="53">
        <f>'q-Pop'!W19</f>
        <v>7297</v>
      </c>
      <c r="X19" s="53">
        <f>'q-Pop'!X19</f>
        <v>7658</v>
      </c>
      <c r="Y19" s="53">
        <f>'q-Pop'!Y19</f>
        <v>8033</v>
      </c>
      <c r="Z19" s="53">
        <f>'q-Pop'!Z19</f>
        <v>8419</v>
      </c>
      <c r="AA19" s="53">
        <f>'q-Pop'!AA19</f>
        <v>8816</v>
      </c>
      <c r="AB19" s="53">
        <f>'q-Pop'!AB19</f>
        <v>9224</v>
      </c>
      <c r="AC19" s="53">
        <f>'q-Pop'!AC19</f>
        <v>9638</v>
      </c>
      <c r="AD19" s="53">
        <f>'q-Pop'!AD19</f>
        <v>10056</v>
      </c>
      <c r="AE19" s="53">
        <f>'q-Pop'!AE19</f>
        <v>10476</v>
      </c>
      <c r="AF19" s="53">
        <f>'q-Pop'!AF19</f>
        <v>10894</v>
      </c>
      <c r="AG19" s="53">
        <f>'q-Pop'!AG19</f>
        <v>11312</v>
      </c>
      <c r="AH19" s="53">
        <f>'q-Pop'!AH19</f>
        <v>11733</v>
      </c>
      <c r="AI19" s="53">
        <f>'q-Pop'!AI19</f>
        <v>12165</v>
      </c>
      <c r="AJ19" s="53">
        <f>'q-Pop'!AJ19</f>
        <v>12610</v>
      </c>
      <c r="AK19" s="53">
        <f>'q-Pop'!AK19</f>
        <v>13070</v>
      </c>
      <c r="AL19" s="53">
        <f>'q-Pop'!AL19</f>
        <v>13541</v>
      </c>
      <c r="AM19" s="53">
        <f>'q-Pop'!AM19</f>
        <v>14020</v>
      </c>
      <c r="AN19" s="53">
        <f>'q-Pop'!AN19</f>
        <v>14502</v>
      </c>
      <c r="AO19" s="53">
        <f>'q-Pop'!AO19</f>
        <v>14981</v>
      </c>
      <c r="AP19" s="53">
        <f>'q-Pop'!AP19</f>
        <v>15458</v>
      </c>
      <c r="AQ19" s="53">
        <f>'q-Pop'!AQ19</f>
        <v>15933</v>
      </c>
      <c r="AR19" s="53">
        <f>'q-Pop'!AR19</f>
        <v>16400</v>
      </c>
      <c r="AS19" s="53">
        <f>'q-Pop'!AS19</f>
        <v>16851</v>
      </c>
      <c r="AT19" s="53">
        <f>'q-Pop'!AT19</f>
        <v>17281</v>
      </c>
      <c r="AU19" s="53">
        <f>'q-Pop'!AU19</f>
        <v>17688</v>
      </c>
      <c r="AV19" s="53">
        <f>'q-Pop'!AV19</f>
        <v>18075</v>
      </c>
      <c r="AW19" s="53">
        <f>'q-Pop'!AW19</f>
        <v>18453</v>
      </c>
      <c r="AX19" s="53">
        <f>'q-Pop'!AX19</f>
        <v>18839</v>
      </c>
      <c r="AY19" s="53">
        <f>'q-Pop'!AY19</f>
        <v>19245</v>
      </c>
      <c r="AZ19" s="53">
        <f>'q-Pop'!AZ19</f>
        <v>19673</v>
      </c>
      <c r="BA19" s="53">
        <f>'q-Pop'!BA19</f>
        <v>20123</v>
      </c>
      <c r="BB19" s="53">
        <f>'q-Pop'!BB19</f>
        <v>20591</v>
      </c>
      <c r="BC19" s="53">
        <f>'q-Pop'!BC19</f>
        <v>21075</v>
      </c>
    </row>
    <row r="20" spans="1:55">
      <c r="A20" s="53">
        <f>VLOOKUP(C20,SelectCntr!$A$2:$C$52,3,0)</f>
        <v>2</v>
      </c>
      <c r="B20" s="53" t="str">
        <f>'q-Pop'!B20</f>
        <v>Kenya</v>
      </c>
      <c r="C20" s="53">
        <f>'q-Pop'!C20</f>
        <v>114</v>
      </c>
      <c r="D20" s="53" t="str">
        <f>'q-Pop'!D20</f>
        <v>Kenya</v>
      </c>
      <c r="E20" s="53" t="str">
        <f>'q-Pop'!E20</f>
        <v>511</v>
      </c>
      <c r="F20" s="53" t="str">
        <f>'q-Pop'!F20</f>
        <v>Population - Est. &amp; Proj. 2008 (1000)</v>
      </c>
      <c r="G20" s="53">
        <f>'q-Pop'!G20</f>
        <v>8360</v>
      </c>
      <c r="H20" s="53">
        <f>'q-Pop'!H20</f>
        <v>8627</v>
      </c>
      <c r="I20" s="53">
        <f>'q-Pop'!I20</f>
        <v>8906</v>
      </c>
      <c r="J20" s="53">
        <f>'q-Pop'!J20</f>
        <v>9198</v>
      </c>
      <c r="K20" s="53">
        <f>'q-Pop'!K20</f>
        <v>9502</v>
      </c>
      <c r="L20" s="53">
        <f>'q-Pop'!L20</f>
        <v>9820</v>
      </c>
      <c r="M20" s="53">
        <f>'q-Pop'!M20</f>
        <v>10151</v>
      </c>
      <c r="N20" s="53">
        <f>'q-Pop'!N20</f>
        <v>10499</v>
      </c>
      <c r="O20" s="53">
        <f>'q-Pop'!O20</f>
        <v>10864</v>
      </c>
      <c r="P20" s="53">
        <f>'q-Pop'!P20</f>
        <v>11249</v>
      </c>
      <c r="Q20" s="53">
        <f>'q-Pop'!Q20</f>
        <v>11653</v>
      </c>
      <c r="R20" s="53">
        <f>'q-Pop'!R20</f>
        <v>12079</v>
      </c>
      <c r="S20" s="53">
        <f>'q-Pop'!S20</f>
        <v>12525</v>
      </c>
      <c r="T20" s="53">
        <f>'q-Pop'!T20</f>
        <v>12993</v>
      </c>
      <c r="U20" s="53">
        <f>'q-Pop'!U20</f>
        <v>13481</v>
      </c>
      <c r="V20" s="53">
        <f>'q-Pop'!V20</f>
        <v>13991</v>
      </c>
      <c r="W20" s="53">
        <f>'q-Pop'!W20</f>
        <v>14522</v>
      </c>
      <c r="X20" s="53">
        <f>'q-Pop'!X20</f>
        <v>15076</v>
      </c>
      <c r="Y20" s="53">
        <f>'q-Pop'!Y20</f>
        <v>15656</v>
      </c>
      <c r="Z20" s="53">
        <f>'q-Pop'!Z20</f>
        <v>16261</v>
      </c>
      <c r="AA20" s="53">
        <f>'q-Pop'!AA20</f>
        <v>16894</v>
      </c>
      <c r="AB20" s="53">
        <f>'q-Pop'!AB20</f>
        <v>17552</v>
      </c>
      <c r="AC20" s="53">
        <f>'q-Pop'!AC20</f>
        <v>18232</v>
      </c>
      <c r="AD20" s="53">
        <f>'q-Pop'!AD20</f>
        <v>18932</v>
      </c>
      <c r="AE20" s="53">
        <f>'q-Pop'!AE20</f>
        <v>19648</v>
      </c>
      <c r="AF20" s="53">
        <f>'q-Pop'!AF20</f>
        <v>20377</v>
      </c>
      <c r="AG20" s="53">
        <f>'q-Pop'!AG20</f>
        <v>21120</v>
      </c>
      <c r="AH20" s="53">
        <f>'q-Pop'!AH20</f>
        <v>21876</v>
      </c>
      <c r="AI20" s="53">
        <f>'q-Pop'!AI20</f>
        <v>22648</v>
      </c>
      <c r="AJ20" s="53">
        <f>'q-Pop'!AJ20</f>
        <v>23433</v>
      </c>
      <c r="AK20" s="53">
        <f>'q-Pop'!AK20</f>
        <v>24235</v>
      </c>
      <c r="AL20" s="53">
        <f>'q-Pop'!AL20</f>
        <v>25050</v>
      </c>
      <c r="AM20" s="53">
        <f>'q-Pop'!AM20</f>
        <v>25871</v>
      </c>
      <c r="AN20" s="53">
        <f>'q-Pop'!AN20</f>
        <v>26687</v>
      </c>
      <c r="AO20" s="53">
        <f>'q-Pop'!AO20</f>
        <v>27492</v>
      </c>
      <c r="AP20" s="53">
        <f>'q-Pop'!AP20</f>
        <v>28283</v>
      </c>
      <c r="AQ20" s="53">
        <f>'q-Pop'!AQ20</f>
        <v>29065</v>
      </c>
      <c r="AR20" s="53">
        <f>'q-Pop'!AR20</f>
        <v>29844</v>
      </c>
      <c r="AS20" s="53">
        <f>'q-Pop'!AS20</f>
        <v>30633</v>
      </c>
      <c r="AT20" s="53">
        <f>'q-Pop'!AT20</f>
        <v>31441</v>
      </c>
      <c r="AU20" s="53">
        <f>'q-Pop'!AU20</f>
        <v>32269</v>
      </c>
      <c r="AV20" s="53">
        <f>'q-Pop'!AV20</f>
        <v>33119</v>
      </c>
      <c r="AW20" s="53">
        <f>'q-Pop'!AW20</f>
        <v>33992</v>
      </c>
      <c r="AX20" s="53">
        <f>'q-Pop'!AX20</f>
        <v>34890</v>
      </c>
      <c r="AY20" s="53">
        <f>'q-Pop'!AY20</f>
        <v>35817</v>
      </c>
      <c r="AZ20" s="53">
        <f>'q-Pop'!AZ20</f>
        <v>36772</v>
      </c>
      <c r="BA20" s="53">
        <f>'q-Pop'!BA20</f>
        <v>37755</v>
      </c>
      <c r="BB20" s="53">
        <f>'q-Pop'!BB20</f>
        <v>38765</v>
      </c>
      <c r="BC20" s="53">
        <f>'q-Pop'!BC20</f>
        <v>39802</v>
      </c>
    </row>
    <row r="21" spans="1:55">
      <c r="A21" s="53">
        <f>VLOOKUP(C21,SelectCntr!$A$2:$C$52,3,0)</f>
        <v>3</v>
      </c>
      <c r="B21" s="53" t="str">
        <f>'q-Pop'!B21</f>
        <v>Lesotho</v>
      </c>
      <c r="C21" s="53">
        <f>'q-Pop'!C21</f>
        <v>122</v>
      </c>
      <c r="D21" s="53" t="str">
        <f>'q-Pop'!D21</f>
        <v>Lesotho</v>
      </c>
      <c r="E21" s="53" t="str">
        <f>'q-Pop'!E21</f>
        <v>511</v>
      </c>
      <c r="F21" s="53" t="str">
        <f>'q-Pop'!F21</f>
        <v>Population - Est. &amp; Proj. 2008 (1000)</v>
      </c>
      <c r="G21" s="53">
        <f>'q-Pop'!G21</f>
        <v>866</v>
      </c>
      <c r="H21" s="53">
        <f>'q-Pop'!H21</f>
        <v>882</v>
      </c>
      <c r="I21" s="53">
        <f>'q-Pop'!I21</f>
        <v>898</v>
      </c>
      <c r="J21" s="53">
        <f>'q-Pop'!J21</f>
        <v>916</v>
      </c>
      <c r="K21" s="53">
        <f>'q-Pop'!K21</f>
        <v>933</v>
      </c>
      <c r="L21" s="53">
        <f>'q-Pop'!L21</f>
        <v>952</v>
      </c>
      <c r="M21" s="53">
        <f>'q-Pop'!M21</f>
        <v>971</v>
      </c>
      <c r="N21" s="53">
        <f>'q-Pop'!N21</f>
        <v>991</v>
      </c>
      <c r="O21" s="53">
        <f>'q-Pop'!O21</f>
        <v>1012</v>
      </c>
      <c r="P21" s="53">
        <f>'q-Pop'!P21</f>
        <v>1033</v>
      </c>
      <c r="Q21" s="53">
        <f>'q-Pop'!Q21</f>
        <v>1054</v>
      </c>
      <c r="R21" s="53">
        <f>'q-Pop'!R21</f>
        <v>1077</v>
      </c>
      <c r="S21" s="53">
        <f>'q-Pop'!S21</f>
        <v>1100</v>
      </c>
      <c r="T21" s="53">
        <f>'q-Pop'!T21</f>
        <v>1124</v>
      </c>
      <c r="U21" s="53">
        <f>'q-Pop'!U21</f>
        <v>1150</v>
      </c>
      <c r="V21" s="53">
        <f>'q-Pop'!V21</f>
        <v>1176</v>
      </c>
      <c r="W21" s="53">
        <f>'q-Pop'!W21</f>
        <v>1204</v>
      </c>
      <c r="X21" s="53">
        <f>'q-Pop'!X21</f>
        <v>1232</v>
      </c>
      <c r="Y21" s="53">
        <f>'q-Pop'!Y21</f>
        <v>1263</v>
      </c>
      <c r="Z21" s="53">
        <f>'q-Pop'!Z21</f>
        <v>1296</v>
      </c>
      <c r="AA21" s="53">
        <f>'q-Pop'!AA21</f>
        <v>1331</v>
      </c>
      <c r="AB21" s="53">
        <f>'q-Pop'!AB21</f>
        <v>1367</v>
      </c>
      <c r="AC21" s="53">
        <f>'q-Pop'!AC21</f>
        <v>1405</v>
      </c>
      <c r="AD21" s="53">
        <f>'q-Pop'!AD21</f>
        <v>1440</v>
      </c>
      <c r="AE21" s="53">
        <f>'q-Pop'!AE21</f>
        <v>1473</v>
      </c>
      <c r="AF21" s="53">
        <f>'q-Pop'!AF21</f>
        <v>1503</v>
      </c>
      <c r="AG21" s="53">
        <f>'q-Pop'!AG21</f>
        <v>1530</v>
      </c>
      <c r="AH21" s="53">
        <f>'q-Pop'!AH21</f>
        <v>1555</v>
      </c>
      <c r="AI21" s="53">
        <f>'q-Pop'!AI21</f>
        <v>1579</v>
      </c>
      <c r="AJ21" s="53">
        <f>'q-Pop'!AJ21</f>
        <v>1602</v>
      </c>
      <c r="AK21" s="53">
        <f>'q-Pop'!AK21</f>
        <v>1626</v>
      </c>
      <c r="AL21" s="53">
        <f>'q-Pop'!AL21</f>
        <v>1649</v>
      </c>
      <c r="AM21" s="53">
        <f>'q-Pop'!AM21</f>
        <v>1672</v>
      </c>
      <c r="AN21" s="53">
        <f>'q-Pop'!AN21</f>
        <v>1698</v>
      </c>
      <c r="AO21" s="53">
        <f>'q-Pop'!AO21</f>
        <v>1726</v>
      </c>
      <c r="AP21" s="53">
        <f>'q-Pop'!AP21</f>
        <v>1757</v>
      </c>
      <c r="AQ21" s="53">
        <f>'q-Pop'!AQ21</f>
        <v>1791</v>
      </c>
      <c r="AR21" s="53">
        <f>'q-Pop'!AR21</f>
        <v>1825</v>
      </c>
      <c r="AS21" s="53">
        <f>'q-Pop'!AS21</f>
        <v>1859</v>
      </c>
      <c r="AT21" s="53">
        <f>'q-Pop'!AT21</f>
        <v>1889</v>
      </c>
      <c r="AU21" s="53">
        <f>'q-Pop'!AU21</f>
        <v>1915</v>
      </c>
      <c r="AV21" s="53">
        <f>'q-Pop'!AV21</f>
        <v>1937</v>
      </c>
      <c r="AW21" s="53">
        <f>'q-Pop'!AW21</f>
        <v>1958</v>
      </c>
      <c r="AX21" s="53">
        <f>'q-Pop'!AX21</f>
        <v>1977</v>
      </c>
      <c r="AY21" s="53">
        <f>'q-Pop'!AY21</f>
        <v>1995</v>
      </c>
      <c r="AZ21" s="53">
        <f>'q-Pop'!AZ21</f>
        <v>2014</v>
      </c>
      <c r="BA21" s="53">
        <f>'q-Pop'!BA21</f>
        <v>2032</v>
      </c>
      <c r="BB21" s="53">
        <f>'q-Pop'!BB21</f>
        <v>2049</v>
      </c>
      <c r="BC21" s="53">
        <f>'q-Pop'!BC21</f>
        <v>2067</v>
      </c>
    </row>
    <row r="22" spans="1:55">
      <c r="A22" s="53">
        <f>VLOOKUP(C22,SelectCntr!$A$2:$C$52,3,0)</f>
        <v>1</v>
      </c>
      <c r="B22" s="53" t="str">
        <f>'q-Pop'!B22</f>
        <v>Liberia</v>
      </c>
      <c r="C22" s="53">
        <f>'q-Pop'!C22</f>
        <v>123</v>
      </c>
      <c r="D22" s="53" t="str">
        <f>'q-Pop'!D22</f>
        <v>Liberia</v>
      </c>
      <c r="E22" s="53" t="str">
        <f>'q-Pop'!E22</f>
        <v>511</v>
      </c>
      <c r="F22" s="53" t="str">
        <f>'q-Pop'!F22</f>
        <v>Population - Est. &amp; Proj. 2008 (1000)</v>
      </c>
      <c r="G22" s="53">
        <f>'q-Pop'!G22</f>
        <v>1091</v>
      </c>
      <c r="H22" s="53">
        <f>'q-Pop'!H22</f>
        <v>1125</v>
      </c>
      <c r="I22" s="53">
        <f>'q-Pop'!I22</f>
        <v>1160</v>
      </c>
      <c r="J22" s="53">
        <f>'q-Pop'!J22</f>
        <v>1196</v>
      </c>
      <c r="K22" s="53">
        <f>'q-Pop'!K22</f>
        <v>1233</v>
      </c>
      <c r="L22" s="53">
        <f>'q-Pop'!L22</f>
        <v>1271</v>
      </c>
      <c r="M22" s="53">
        <f>'q-Pop'!M22</f>
        <v>1310</v>
      </c>
      <c r="N22" s="53">
        <f>'q-Pop'!N22</f>
        <v>1350</v>
      </c>
      <c r="O22" s="53">
        <f>'q-Pop'!O22</f>
        <v>1390</v>
      </c>
      <c r="P22" s="53">
        <f>'q-Pop'!P22</f>
        <v>1430</v>
      </c>
      <c r="Q22" s="53">
        <f>'q-Pop'!Q22</f>
        <v>1469</v>
      </c>
      <c r="R22" s="53">
        <f>'q-Pop'!R22</f>
        <v>1508</v>
      </c>
      <c r="S22" s="53">
        <f>'q-Pop'!S22</f>
        <v>1547</v>
      </c>
      <c r="T22" s="53">
        <f>'q-Pop'!T22</f>
        <v>1589</v>
      </c>
      <c r="U22" s="53">
        <f>'q-Pop'!U22</f>
        <v>1635</v>
      </c>
      <c r="V22" s="53">
        <f>'q-Pop'!V22</f>
        <v>1683</v>
      </c>
      <c r="W22" s="53">
        <f>'q-Pop'!W22</f>
        <v>1734</v>
      </c>
      <c r="X22" s="53">
        <f>'q-Pop'!X22</f>
        <v>1788</v>
      </c>
      <c r="Y22" s="53">
        <f>'q-Pop'!Y22</f>
        <v>1847</v>
      </c>
      <c r="Z22" s="53">
        <f>'q-Pop'!Z22</f>
        <v>1910</v>
      </c>
      <c r="AA22" s="53">
        <f>'q-Pop'!AA22</f>
        <v>1978</v>
      </c>
      <c r="AB22" s="53">
        <f>'q-Pop'!AB22</f>
        <v>2050</v>
      </c>
      <c r="AC22" s="53">
        <f>'q-Pop'!AC22</f>
        <v>2118</v>
      </c>
      <c r="AD22" s="53">
        <f>'q-Pop'!AD22</f>
        <v>2175</v>
      </c>
      <c r="AE22" s="53">
        <f>'q-Pop'!AE22</f>
        <v>2215</v>
      </c>
      <c r="AF22" s="53">
        <f>'q-Pop'!AF22</f>
        <v>2237</v>
      </c>
      <c r="AG22" s="53">
        <f>'q-Pop'!AG22</f>
        <v>2245</v>
      </c>
      <c r="AH22" s="53">
        <f>'q-Pop'!AH22</f>
        <v>2237</v>
      </c>
      <c r="AI22" s="53">
        <f>'q-Pop'!AI22</f>
        <v>2210</v>
      </c>
      <c r="AJ22" s="53">
        <f>'q-Pop'!AJ22</f>
        <v>2167</v>
      </c>
      <c r="AK22" s="53">
        <f>'q-Pop'!AK22</f>
        <v>2101</v>
      </c>
      <c r="AL22" s="53">
        <f>'q-Pop'!AL22</f>
        <v>2019</v>
      </c>
      <c r="AM22" s="53">
        <f>'q-Pop'!AM22</f>
        <v>1945</v>
      </c>
      <c r="AN22" s="53">
        <f>'q-Pop'!AN22</f>
        <v>1913</v>
      </c>
      <c r="AO22" s="53">
        <f>'q-Pop'!AO22</f>
        <v>1945</v>
      </c>
      <c r="AP22" s="53">
        <f>'q-Pop'!AP22</f>
        <v>2053</v>
      </c>
      <c r="AQ22" s="53">
        <f>'q-Pop'!AQ22</f>
        <v>2227</v>
      </c>
      <c r="AR22" s="53">
        <f>'q-Pop'!AR22</f>
        <v>2439</v>
      </c>
      <c r="AS22" s="53">
        <f>'q-Pop'!AS22</f>
        <v>2648</v>
      </c>
      <c r="AT22" s="53">
        <f>'q-Pop'!AT22</f>
        <v>2824</v>
      </c>
      <c r="AU22" s="53">
        <f>'q-Pop'!AU22</f>
        <v>2958</v>
      </c>
      <c r="AV22" s="53">
        <f>'q-Pop'!AV22</f>
        <v>3057</v>
      </c>
      <c r="AW22" s="53">
        <f>'q-Pop'!AW22</f>
        <v>3138</v>
      </c>
      <c r="AX22" s="53">
        <f>'q-Pop'!AX22</f>
        <v>3225</v>
      </c>
      <c r="AY22" s="53">
        <f>'q-Pop'!AY22</f>
        <v>3334</v>
      </c>
      <c r="AZ22" s="53">
        <f>'q-Pop'!AZ22</f>
        <v>3471</v>
      </c>
      <c r="BA22" s="53">
        <f>'q-Pop'!BA22</f>
        <v>3627</v>
      </c>
      <c r="BB22" s="53">
        <f>'q-Pop'!BB22</f>
        <v>3793</v>
      </c>
      <c r="BC22" s="53">
        <f>'q-Pop'!BC22</f>
        <v>3955</v>
      </c>
    </row>
    <row r="23" spans="1:55">
      <c r="A23" s="53">
        <f>VLOOKUP(C23,SelectCntr!$A$2:$C$52,3,0)</f>
        <v>2</v>
      </c>
      <c r="B23" s="53" t="str">
        <f>'q-Pop'!B23</f>
        <v>Madagascar</v>
      </c>
      <c r="C23" s="53">
        <f>'q-Pop'!C23</f>
        <v>129</v>
      </c>
      <c r="D23" s="53" t="str">
        <f>'q-Pop'!D23</f>
        <v>Madagascar</v>
      </c>
      <c r="E23" s="53" t="str">
        <f>'q-Pop'!E23</f>
        <v>511</v>
      </c>
      <c r="F23" s="53" t="str">
        <f>'q-Pop'!F23</f>
        <v>Population - Est. &amp; Proj. 2008 (1000)</v>
      </c>
      <c r="G23" s="53">
        <f>'q-Pop'!G23</f>
        <v>5226</v>
      </c>
      <c r="H23" s="53">
        <f>'q-Pop'!H23</f>
        <v>5353</v>
      </c>
      <c r="I23" s="53">
        <f>'q-Pop'!I23</f>
        <v>5485</v>
      </c>
      <c r="J23" s="53">
        <f>'q-Pop'!J23</f>
        <v>5622</v>
      </c>
      <c r="K23" s="53">
        <f>'q-Pop'!K23</f>
        <v>5763</v>
      </c>
      <c r="L23" s="53">
        <f>'q-Pop'!L23</f>
        <v>5908</v>
      </c>
      <c r="M23" s="53">
        <f>'q-Pop'!M23</f>
        <v>6058</v>
      </c>
      <c r="N23" s="53">
        <f>'q-Pop'!N23</f>
        <v>6214</v>
      </c>
      <c r="O23" s="53">
        <f>'q-Pop'!O23</f>
        <v>6377</v>
      </c>
      <c r="P23" s="53">
        <f>'q-Pop'!P23</f>
        <v>6546</v>
      </c>
      <c r="Q23" s="53">
        <f>'q-Pop'!Q23</f>
        <v>6723</v>
      </c>
      <c r="R23" s="53">
        <f>'q-Pop'!R23</f>
        <v>6906</v>
      </c>
      <c r="S23" s="53">
        <f>'q-Pop'!S23</f>
        <v>7097</v>
      </c>
      <c r="T23" s="53">
        <f>'q-Pop'!T23</f>
        <v>7294</v>
      </c>
      <c r="U23" s="53">
        <f>'q-Pop'!U23</f>
        <v>7498</v>
      </c>
      <c r="V23" s="53">
        <f>'q-Pop'!V23</f>
        <v>7710</v>
      </c>
      <c r="W23" s="53">
        <f>'q-Pop'!W23</f>
        <v>7929</v>
      </c>
      <c r="X23" s="53">
        <f>'q-Pop'!X23</f>
        <v>8153</v>
      </c>
      <c r="Y23" s="53">
        <f>'q-Pop'!Y23</f>
        <v>8379</v>
      </c>
      <c r="Z23" s="53">
        <f>'q-Pop'!Z23</f>
        <v>8604</v>
      </c>
      <c r="AA23" s="53">
        <f>'q-Pop'!AA23</f>
        <v>8829</v>
      </c>
      <c r="AB23" s="53">
        <f>'q-Pop'!AB23</f>
        <v>9054</v>
      </c>
      <c r="AC23" s="53">
        <f>'q-Pop'!AC23</f>
        <v>9284</v>
      </c>
      <c r="AD23" s="53">
        <f>'q-Pop'!AD23</f>
        <v>9524</v>
      </c>
      <c r="AE23" s="53">
        <f>'q-Pop'!AE23</f>
        <v>9778</v>
      </c>
      <c r="AF23" s="53">
        <f>'q-Pop'!AF23</f>
        <v>10048</v>
      </c>
      <c r="AG23" s="53">
        <f>'q-Pop'!AG23</f>
        <v>10332</v>
      </c>
      <c r="AH23" s="53">
        <f>'q-Pop'!AH23</f>
        <v>10632</v>
      </c>
      <c r="AI23" s="53">
        <f>'q-Pop'!AI23</f>
        <v>10945</v>
      </c>
      <c r="AJ23" s="53">
        <f>'q-Pop'!AJ23</f>
        <v>11273</v>
      </c>
      <c r="AK23" s="53">
        <f>'q-Pop'!AK23</f>
        <v>11615</v>
      </c>
      <c r="AL23" s="53">
        <f>'q-Pop'!AL23</f>
        <v>11971</v>
      </c>
      <c r="AM23" s="53">
        <f>'q-Pop'!AM23</f>
        <v>12341</v>
      </c>
      <c r="AN23" s="53">
        <f>'q-Pop'!AN23</f>
        <v>12725</v>
      </c>
      <c r="AO23" s="53">
        <f>'q-Pop'!AO23</f>
        <v>13121</v>
      </c>
      <c r="AP23" s="53">
        <f>'q-Pop'!AP23</f>
        <v>13531</v>
      </c>
      <c r="AQ23" s="53">
        <f>'q-Pop'!AQ23</f>
        <v>13953</v>
      </c>
      <c r="AR23" s="53">
        <f>'q-Pop'!AR23</f>
        <v>14386</v>
      </c>
      <c r="AS23" s="53">
        <f>'q-Pop'!AS23</f>
        <v>14827</v>
      </c>
      <c r="AT23" s="53">
        <f>'q-Pop'!AT23</f>
        <v>15275</v>
      </c>
      <c r="AU23" s="53">
        <f>'q-Pop'!AU23</f>
        <v>15730</v>
      </c>
      <c r="AV23" s="53">
        <f>'q-Pop'!AV23</f>
        <v>16190</v>
      </c>
      <c r="AW23" s="53">
        <f>'q-Pop'!AW23</f>
        <v>16657</v>
      </c>
      <c r="AX23" s="53">
        <f>'q-Pop'!AX23</f>
        <v>17131</v>
      </c>
      <c r="AY23" s="53">
        <f>'q-Pop'!AY23</f>
        <v>17614</v>
      </c>
      <c r="AZ23" s="53">
        <f>'q-Pop'!AZ23</f>
        <v>18105</v>
      </c>
      <c r="BA23" s="53">
        <f>'q-Pop'!BA23</f>
        <v>18604</v>
      </c>
      <c r="BB23" s="53">
        <f>'q-Pop'!BB23</f>
        <v>19111</v>
      </c>
      <c r="BC23" s="53">
        <f>'q-Pop'!BC23</f>
        <v>19625</v>
      </c>
    </row>
    <row r="24" spans="1:55">
      <c r="A24" s="53">
        <f>VLOOKUP(C24,SelectCntr!$A$2:$C$52,3,0)</f>
        <v>3</v>
      </c>
      <c r="B24" s="53" t="str">
        <f>'q-Pop'!B24</f>
        <v>Malawi</v>
      </c>
      <c r="C24" s="53">
        <f>'q-Pop'!C24</f>
        <v>130</v>
      </c>
      <c r="D24" s="53" t="str">
        <f>'q-Pop'!D24</f>
        <v>Malawi</v>
      </c>
      <c r="E24" s="53" t="str">
        <f>'q-Pop'!E24</f>
        <v>511</v>
      </c>
      <c r="F24" s="53" t="str">
        <f>'q-Pop'!F24</f>
        <v>Population - Est. &amp; Proj. 2008 (1000)</v>
      </c>
      <c r="G24" s="53">
        <f>'q-Pop'!G24</f>
        <v>3611</v>
      </c>
      <c r="H24" s="53">
        <f>'q-Pop'!H24</f>
        <v>3697</v>
      </c>
      <c r="I24" s="53">
        <f>'q-Pop'!I24</f>
        <v>3787</v>
      </c>
      <c r="J24" s="53">
        <f>'q-Pop'!J24</f>
        <v>3879</v>
      </c>
      <c r="K24" s="53">
        <f>'q-Pop'!K24</f>
        <v>3975</v>
      </c>
      <c r="L24" s="53">
        <f>'q-Pop'!L24</f>
        <v>4073</v>
      </c>
      <c r="M24" s="53">
        <f>'q-Pop'!M24</f>
        <v>4174</v>
      </c>
      <c r="N24" s="53">
        <f>'q-Pop'!N24</f>
        <v>4280</v>
      </c>
      <c r="O24" s="53">
        <f>'q-Pop'!O24</f>
        <v>4394</v>
      </c>
      <c r="P24" s="53">
        <f>'q-Pop'!P24</f>
        <v>4518</v>
      </c>
      <c r="Q24" s="53">
        <f>'q-Pop'!Q24</f>
        <v>4651</v>
      </c>
      <c r="R24" s="53">
        <f>'q-Pop'!R24</f>
        <v>4795</v>
      </c>
      <c r="S24" s="53">
        <f>'q-Pop'!S24</f>
        <v>4947</v>
      </c>
      <c r="T24" s="53">
        <f>'q-Pop'!T24</f>
        <v>5108</v>
      </c>
      <c r="U24" s="53">
        <f>'q-Pop'!U24</f>
        <v>5276</v>
      </c>
      <c r="V24" s="53">
        <f>'q-Pop'!V24</f>
        <v>5454</v>
      </c>
      <c r="W24" s="53">
        <f>'q-Pop'!W24</f>
        <v>5643</v>
      </c>
      <c r="X24" s="53">
        <f>'q-Pop'!X24</f>
        <v>5837</v>
      </c>
      <c r="Y24" s="53">
        <f>'q-Pop'!Y24</f>
        <v>6028</v>
      </c>
      <c r="Z24" s="53">
        <f>'q-Pop'!Z24</f>
        <v>6215</v>
      </c>
      <c r="AA24" s="53">
        <f>'q-Pop'!AA24</f>
        <v>6386</v>
      </c>
      <c r="AB24" s="53">
        <f>'q-Pop'!AB24</f>
        <v>6548</v>
      </c>
      <c r="AC24" s="53">
        <f>'q-Pop'!AC24</f>
        <v>6727</v>
      </c>
      <c r="AD24" s="53">
        <f>'q-Pop'!AD24</f>
        <v>6959</v>
      </c>
      <c r="AE24" s="53">
        <f>'q-Pop'!AE24</f>
        <v>7267</v>
      </c>
      <c r="AF24" s="53">
        <f>'q-Pop'!AF24</f>
        <v>7668</v>
      </c>
      <c r="AG24" s="53">
        <f>'q-Pop'!AG24</f>
        <v>8146</v>
      </c>
      <c r="AH24" s="53">
        <f>'q-Pop'!AH24</f>
        <v>8648</v>
      </c>
      <c r="AI24" s="53">
        <f>'q-Pop'!AI24</f>
        <v>9100</v>
      </c>
      <c r="AJ24" s="53">
        <f>'q-Pop'!AJ24</f>
        <v>9451</v>
      </c>
      <c r="AK24" s="53">
        <f>'q-Pop'!AK24</f>
        <v>9681</v>
      </c>
      <c r="AL24" s="53">
        <f>'q-Pop'!AL24</f>
        <v>9809</v>
      </c>
      <c r="AM24" s="53">
        <f>'q-Pop'!AM24</f>
        <v>9886</v>
      </c>
      <c r="AN24" s="53">
        <f>'q-Pop'!AN24</f>
        <v>9980</v>
      </c>
      <c r="AO24" s="53">
        <f>'q-Pop'!AO24</f>
        <v>10144</v>
      </c>
      <c r="AP24" s="53">
        <f>'q-Pop'!AP24</f>
        <v>10393</v>
      </c>
      <c r="AQ24" s="53">
        <f>'q-Pop'!AQ24</f>
        <v>10710</v>
      </c>
      <c r="AR24" s="53">
        <f>'q-Pop'!AR24</f>
        <v>11076</v>
      </c>
      <c r="AS24" s="53">
        <f>'q-Pop'!AS24</f>
        <v>11458</v>
      </c>
      <c r="AT24" s="53">
        <f>'q-Pop'!AT24</f>
        <v>11831</v>
      </c>
      <c r="AU24" s="53">
        <f>'q-Pop'!AU24</f>
        <v>12194</v>
      </c>
      <c r="AV24" s="53">
        <f>'q-Pop'!AV24</f>
        <v>12553</v>
      </c>
      <c r="AW24" s="53">
        <f>'q-Pop'!AW24</f>
        <v>12912</v>
      </c>
      <c r="AX24" s="53">
        <f>'q-Pop'!AX24</f>
        <v>13277</v>
      </c>
      <c r="AY24" s="53">
        <f>'q-Pop'!AY24</f>
        <v>13654</v>
      </c>
      <c r="AZ24" s="53">
        <f>'q-Pop'!AZ24</f>
        <v>14043</v>
      </c>
      <c r="BA24" s="53">
        <f>'q-Pop'!BA24</f>
        <v>14439</v>
      </c>
      <c r="BB24" s="53">
        <f>'q-Pop'!BB24</f>
        <v>14846</v>
      </c>
      <c r="BC24" s="53">
        <f>'q-Pop'!BC24</f>
        <v>15263</v>
      </c>
    </row>
    <row r="25" spans="1:55">
      <c r="A25" s="53">
        <f>VLOOKUP(C25,SelectCntr!$A$2:$C$52,3,0)</f>
        <v>1</v>
      </c>
      <c r="B25" s="53" t="str">
        <f>'q-Pop'!B25</f>
        <v>Mali</v>
      </c>
      <c r="C25" s="53">
        <f>'q-Pop'!C25</f>
        <v>133</v>
      </c>
      <c r="D25" s="53" t="str">
        <f>'q-Pop'!D25</f>
        <v>Mali</v>
      </c>
      <c r="E25" s="53" t="str">
        <f>'q-Pop'!E25</f>
        <v>511</v>
      </c>
      <c r="F25" s="53" t="str">
        <f>'q-Pop'!F25</f>
        <v>Population - Est. &amp; Proj. 2008 (1000)</v>
      </c>
      <c r="G25" s="53">
        <f>'q-Pop'!G25</f>
        <v>5151</v>
      </c>
      <c r="H25" s="53">
        <f>'q-Pop'!H25</f>
        <v>5243</v>
      </c>
      <c r="I25" s="53">
        <f>'q-Pop'!I25</f>
        <v>5335</v>
      </c>
      <c r="J25" s="53">
        <f>'q-Pop'!J25</f>
        <v>5429</v>
      </c>
      <c r="K25" s="53">
        <f>'q-Pop'!K25</f>
        <v>5525</v>
      </c>
      <c r="L25" s="53">
        <f>'q-Pop'!L25</f>
        <v>5623</v>
      </c>
      <c r="M25" s="53">
        <f>'q-Pop'!M25</f>
        <v>5723</v>
      </c>
      <c r="N25" s="53">
        <f>'q-Pop'!N25</f>
        <v>5825</v>
      </c>
      <c r="O25" s="53">
        <f>'q-Pop'!O25</f>
        <v>5929</v>
      </c>
      <c r="P25" s="53">
        <f>'q-Pop'!P25</f>
        <v>6036</v>
      </c>
      <c r="Q25" s="53">
        <f>'q-Pop'!Q25</f>
        <v>6145</v>
      </c>
      <c r="R25" s="53">
        <f>'q-Pop'!R25</f>
        <v>6257</v>
      </c>
      <c r="S25" s="53">
        <f>'q-Pop'!S25</f>
        <v>6370</v>
      </c>
      <c r="T25" s="53">
        <f>'q-Pop'!T25</f>
        <v>6484</v>
      </c>
      <c r="U25" s="53">
        <f>'q-Pop'!U25</f>
        <v>6598</v>
      </c>
      <c r="V25" s="53">
        <f>'q-Pop'!V25</f>
        <v>6712</v>
      </c>
      <c r="W25" s="53">
        <f>'q-Pop'!W25</f>
        <v>6827</v>
      </c>
      <c r="X25" s="53">
        <f>'q-Pop'!X25</f>
        <v>6943</v>
      </c>
      <c r="Y25" s="53">
        <f>'q-Pop'!Y25</f>
        <v>7061</v>
      </c>
      <c r="Z25" s="53">
        <f>'q-Pop'!Z25</f>
        <v>7183</v>
      </c>
      <c r="AA25" s="53">
        <f>'q-Pop'!AA25</f>
        <v>7309</v>
      </c>
      <c r="AB25" s="53">
        <f>'q-Pop'!AB25</f>
        <v>7439</v>
      </c>
      <c r="AC25" s="53">
        <f>'q-Pop'!AC25</f>
        <v>7574</v>
      </c>
      <c r="AD25" s="53">
        <f>'q-Pop'!AD25</f>
        <v>7713</v>
      </c>
      <c r="AE25" s="53">
        <f>'q-Pop'!AE25</f>
        <v>7858</v>
      </c>
      <c r="AF25" s="53">
        <f>'q-Pop'!AF25</f>
        <v>8007</v>
      </c>
      <c r="AG25" s="53">
        <f>'q-Pop'!AG25</f>
        <v>8162</v>
      </c>
      <c r="AH25" s="53">
        <f>'q-Pop'!AH25</f>
        <v>8322</v>
      </c>
      <c r="AI25" s="53">
        <f>'q-Pop'!AI25</f>
        <v>8487</v>
      </c>
      <c r="AJ25" s="53">
        <f>'q-Pop'!AJ25</f>
        <v>8655</v>
      </c>
      <c r="AK25" s="53">
        <f>'q-Pop'!AK25</f>
        <v>8827</v>
      </c>
      <c r="AL25" s="53">
        <f>'q-Pop'!AL25</f>
        <v>9004</v>
      </c>
      <c r="AM25" s="53">
        <f>'q-Pop'!AM25</f>
        <v>9185</v>
      </c>
      <c r="AN25" s="53">
        <f>'q-Pop'!AN25</f>
        <v>9366</v>
      </c>
      <c r="AO25" s="53">
        <f>'q-Pop'!AO25</f>
        <v>9549</v>
      </c>
      <c r="AP25" s="53">
        <f>'q-Pop'!AP25</f>
        <v>9731</v>
      </c>
      <c r="AQ25" s="53">
        <f>'q-Pop'!AQ25</f>
        <v>9915</v>
      </c>
      <c r="AR25" s="53">
        <f>'q-Pop'!AR25</f>
        <v>10104</v>
      </c>
      <c r="AS25" s="53">
        <f>'q-Pop'!AS25</f>
        <v>10305</v>
      </c>
      <c r="AT25" s="53">
        <f>'q-Pop'!AT25</f>
        <v>10523</v>
      </c>
      <c r="AU25" s="53">
        <f>'q-Pop'!AU25</f>
        <v>10759</v>
      </c>
      <c r="AV25" s="53">
        <f>'q-Pop'!AV25</f>
        <v>11011</v>
      </c>
      <c r="AW25" s="53">
        <f>'q-Pop'!AW25</f>
        <v>11277</v>
      </c>
      <c r="AX25" s="53">
        <f>'q-Pop'!AX25</f>
        <v>11552</v>
      </c>
      <c r="AY25" s="53">
        <f>'q-Pop'!AY25</f>
        <v>11833</v>
      </c>
      <c r="AZ25" s="53">
        <f>'q-Pop'!AZ25</f>
        <v>12118</v>
      </c>
      <c r="BA25" s="53">
        <f>'q-Pop'!BA25</f>
        <v>12409</v>
      </c>
      <c r="BB25" s="53">
        <f>'q-Pop'!BB25</f>
        <v>12706</v>
      </c>
      <c r="BC25" s="53">
        <f>'q-Pop'!BC25</f>
        <v>13010</v>
      </c>
    </row>
    <row r="26" spans="1:55">
      <c r="A26" s="53">
        <f>VLOOKUP(C26,SelectCntr!$A$2:$C$52,3,0)</f>
        <v>1</v>
      </c>
      <c r="B26" s="53" t="str">
        <f>'q-Pop'!B26</f>
        <v>Mauritania</v>
      </c>
      <c r="C26" s="53">
        <f>'q-Pop'!C26</f>
        <v>136</v>
      </c>
      <c r="D26" s="53" t="str">
        <f>'q-Pop'!D26</f>
        <v>Mauritania</v>
      </c>
      <c r="E26" s="53" t="str">
        <f>'q-Pop'!E26</f>
        <v>511</v>
      </c>
      <c r="F26" s="53" t="str">
        <f>'q-Pop'!F26</f>
        <v>Population - Est. &amp; Proj. 2008 (1000)</v>
      </c>
      <c r="G26" s="53">
        <f>'q-Pop'!G26</f>
        <v>885</v>
      </c>
      <c r="H26" s="53">
        <f>'q-Pop'!H26</f>
        <v>911</v>
      </c>
      <c r="I26" s="53">
        <f>'q-Pop'!I26</f>
        <v>938</v>
      </c>
      <c r="J26" s="53">
        <f>'q-Pop'!J26</f>
        <v>966</v>
      </c>
      <c r="K26" s="53">
        <f>'q-Pop'!K26</f>
        <v>995</v>
      </c>
      <c r="L26" s="53">
        <f>'q-Pop'!L26</f>
        <v>1024</v>
      </c>
      <c r="M26" s="53">
        <f>'q-Pop'!M26</f>
        <v>1054</v>
      </c>
      <c r="N26" s="53">
        <f>'q-Pop'!N26</f>
        <v>1085</v>
      </c>
      <c r="O26" s="53">
        <f>'q-Pop'!O26</f>
        <v>1117</v>
      </c>
      <c r="P26" s="53">
        <f>'q-Pop'!P26</f>
        <v>1149</v>
      </c>
      <c r="Q26" s="53">
        <f>'q-Pop'!Q26</f>
        <v>1183</v>
      </c>
      <c r="R26" s="53">
        <f>'q-Pop'!R26</f>
        <v>1217</v>
      </c>
      <c r="S26" s="53">
        <f>'q-Pop'!S26</f>
        <v>1252</v>
      </c>
      <c r="T26" s="53">
        <f>'q-Pop'!T26</f>
        <v>1288</v>
      </c>
      <c r="U26" s="53">
        <f>'q-Pop'!U26</f>
        <v>1325</v>
      </c>
      <c r="V26" s="53">
        <f>'q-Pop'!V26</f>
        <v>1363</v>
      </c>
      <c r="W26" s="53">
        <f>'q-Pop'!W26</f>
        <v>1402</v>
      </c>
      <c r="X26" s="53">
        <f>'q-Pop'!X26</f>
        <v>1442</v>
      </c>
      <c r="Y26" s="53">
        <f>'q-Pop'!Y26</f>
        <v>1483</v>
      </c>
      <c r="Z26" s="53">
        <f>'q-Pop'!Z26</f>
        <v>1525</v>
      </c>
      <c r="AA26" s="53">
        <f>'q-Pop'!AA26</f>
        <v>1568</v>
      </c>
      <c r="AB26" s="53">
        <f>'q-Pop'!AB26</f>
        <v>1613</v>
      </c>
      <c r="AC26" s="53">
        <f>'q-Pop'!AC26</f>
        <v>1658</v>
      </c>
      <c r="AD26" s="53">
        <f>'q-Pop'!AD26</f>
        <v>1703</v>
      </c>
      <c r="AE26" s="53">
        <f>'q-Pop'!AE26</f>
        <v>1749</v>
      </c>
      <c r="AF26" s="53">
        <f>'q-Pop'!AF26</f>
        <v>1795</v>
      </c>
      <c r="AG26" s="53">
        <f>'q-Pop'!AG26</f>
        <v>1841</v>
      </c>
      <c r="AH26" s="53">
        <f>'q-Pop'!AH26</f>
        <v>1889</v>
      </c>
      <c r="AI26" s="53">
        <f>'q-Pop'!AI26</f>
        <v>1937</v>
      </c>
      <c r="AJ26" s="53">
        <f>'q-Pop'!AJ26</f>
        <v>1988</v>
      </c>
      <c r="AK26" s="53">
        <f>'q-Pop'!AK26</f>
        <v>2040</v>
      </c>
      <c r="AL26" s="53">
        <f>'q-Pop'!AL26</f>
        <v>2095</v>
      </c>
      <c r="AM26" s="53">
        <f>'q-Pop'!AM26</f>
        <v>2151</v>
      </c>
      <c r="AN26" s="53">
        <f>'q-Pop'!AN26</f>
        <v>2209</v>
      </c>
      <c r="AO26" s="53">
        <f>'q-Pop'!AO26</f>
        <v>2270</v>
      </c>
      <c r="AP26" s="53">
        <f>'q-Pop'!AP26</f>
        <v>2332</v>
      </c>
      <c r="AQ26" s="53">
        <f>'q-Pop'!AQ26</f>
        <v>2397</v>
      </c>
      <c r="AR26" s="53">
        <f>'q-Pop'!AR26</f>
        <v>2463</v>
      </c>
      <c r="AS26" s="53">
        <f>'q-Pop'!AS26</f>
        <v>2532</v>
      </c>
      <c r="AT26" s="53">
        <f>'q-Pop'!AT26</f>
        <v>2604</v>
      </c>
      <c r="AU26" s="53">
        <f>'q-Pop'!AU26</f>
        <v>2677</v>
      </c>
      <c r="AV26" s="53">
        <f>'q-Pop'!AV26</f>
        <v>2753</v>
      </c>
      <c r="AW26" s="53">
        <f>'q-Pop'!AW26</f>
        <v>2830</v>
      </c>
      <c r="AX26" s="53">
        <f>'q-Pop'!AX26</f>
        <v>2908</v>
      </c>
      <c r="AY26" s="53">
        <f>'q-Pop'!AY26</f>
        <v>2985</v>
      </c>
      <c r="AZ26" s="53">
        <f>'q-Pop'!AZ26</f>
        <v>3062</v>
      </c>
      <c r="BA26" s="53">
        <f>'q-Pop'!BA26</f>
        <v>3139</v>
      </c>
      <c r="BB26" s="53">
        <f>'q-Pop'!BB26</f>
        <v>3215</v>
      </c>
      <c r="BC26" s="53">
        <f>'q-Pop'!BC26</f>
        <v>3291</v>
      </c>
    </row>
    <row r="27" spans="1:55">
      <c r="A27" s="53">
        <f>VLOOKUP(C27,SelectCntr!$A$2:$C$52,3,0)</f>
        <v>3</v>
      </c>
      <c r="B27" s="53" t="str">
        <f>'q-Pop'!B27</f>
        <v>Mauritius</v>
      </c>
      <c r="C27" s="53">
        <f>'q-Pop'!C27</f>
        <v>137</v>
      </c>
      <c r="D27" s="53" t="str">
        <f>'q-Pop'!D27</f>
        <v>Mauritius</v>
      </c>
      <c r="E27" s="53" t="str">
        <f>'q-Pop'!E27</f>
        <v>511</v>
      </c>
      <c r="F27" s="53" t="str">
        <f>'q-Pop'!F27</f>
        <v>Population - Est. &amp; Proj. 2008 (1000)</v>
      </c>
      <c r="G27" s="53">
        <f>'q-Pop'!G27</f>
        <v>679</v>
      </c>
      <c r="H27" s="53">
        <f>'q-Pop'!H27</f>
        <v>698</v>
      </c>
      <c r="I27" s="53">
        <f>'q-Pop'!I27</f>
        <v>717</v>
      </c>
      <c r="J27" s="53">
        <f>'q-Pop'!J27</f>
        <v>736</v>
      </c>
      <c r="K27" s="53">
        <f>'q-Pop'!K27</f>
        <v>753</v>
      </c>
      <c r="L27" s="53">
        <f>'q-Pop'!L27</f>
        <v>769</v>
      </c>
      <c r="M27" s="53">
        <f>'q-Pop'!M27</f>
        <v>785</v>
      </c>
      <c r="N27" s="53">
        <f>'q-Pop'!N27</f>
        <v>799</v>
      </c>
      <c r="O27" s="53">
        <f>'q-Pop'!O27</f>
        <v>813</v>
      </c>
      <c r="P27" s="53">
        <f>'q-Pop'!P27</f>
        <v>826</v>
      </c>
      <c r="Q27" s="53">
        <f>'q-Pop'!Q27</f>
        <v>839</v>
      </c>
      <c r="R27" s="53">
        <f>'q-Pop'!R27</f>
        <v>852</v>
      </c>
      <c r="S27" s="53">
        <f>'q-Pop'!S27</f>
        <v>865</v>
      </c>
      <c r="T27" s="53">
        <f>'q-Pop'!T27</f>
        <v>878</v>
      </c>
      <c r="U27" s="53">
        <f>'q-Pop'!U27</f>
        <v>892</v>
      </c>
      <c r="V27" s="53">
        <f>'q-Pop'!V27</f>
        <v>907</v>
      </c>
      <c r="W27" s="53">
        <f>'q-Pop'!W27</f>
        <v>922</v>
      </c>
      <c r="X27" s="53">
        <f>'q-Pop'!X27</f>
        <v>938</v>
      </c>
      <c r="Y27" s="53">
        <f>'q-Pop'!Y27</f>
        <v>953</v>
      </c>
      <c r="Z27" s="53">
        <f>'q-Pop'!Z27</f>
        <v>966</v>
      </c>
      <c r="AA27" s="53">
        <f>'q-Pop'!AA27</f>
        <v>978</v>
      </c>
      <c r="AB27" s="53">
        <f>'q-Pop'!AB27</f>
        <v>989</v>
      </c>
      <c r="AC27" s="53">
        <f>'q-Pop'!AC27</f>
        <v>999</v>
      </c>
      <c r="AD27" s="53">
        <f>'q-Pop'!AD27</f>
        <v>1007</v>
      </c>
      <c r="AE27" s="53">
        <f>'q-Pop'!AE27</f>
        <v>1016</v>
      </c>
      <c r="AF27" s="53">
        <f>'q-Pop'!AF27</f>
        <v>1023</v>
      </c>
      <c r="AG27" s="53">
        <f>'q-Pop'!AG27</f>
        <v>1030</v>
      </c>
      <c r="AH27" s="53">
        <f>'q-Pop'!AH27</f>
        <v>1038</v>
      </c>
      <c r="AI27" s="53">
        <f>'q-Pop'!AI27</f>
        <v>1046</v>
      </c>
      <c r="AJ27" s="53">
        <f>'q-Pop'!AJ27</f>
        <v>1056</v>
      </c>
      <c r="AK27" s="53">
        <f>'q-Pop'!AK27</f>
        <v>1069</v>
      </c>
      <c r="AL27" s="53">
        <f>'q-Pop'!AL27</f>
        <v>1083</v>
      </c>
      <c r="AM27" s="53">
        <f>'q-Pop'!AM27</f>
        <v>1098</v>
      </c>
      <c r="AN27" s="53">
        <f>'q-Pop'!AN27</f>
        <v>1114</v>
      </c>
      <c r="AO27" s="53">
        <f>'q-Pop'!AO27</f>
        <v>1129</v>
      </c>
      <c r="AP27" s="53">
        <f>'q-Pop'!AP27</f>
        <v>1143</v>
      </c>
      <c r="AQ27" s="53">
        <f>'q-Pop'!AQ27</f>
        <v>1156</v>
      </c>
      <c r="AR27" s="53">
        <f>'q-Pop'!AR27</f>
        <v>1169</v>
      </c>
      <c r="AS27" s="53">
        <f>'q-Pop'!AS27</f>
        <v>1182</v>
      </c>
      <c r="AT27" s="53">
        <f>'q-Pop'!AT27</f>
        <v>1195</v>
      </c>
      <c r="AU27" s="53">
        <f>'q-Pop'!AU27</f>
        <v>1207</v>
      </c>
      <c r="AV27" s="53">
        <f>'q-Pop'!AV27</f>
        <v>1219</v>
      </c>
      <c r="AW27" s="53">
        <f>'q-Pop'!AW27</f>
        <v>1231</v>
      </c>
      <c r="AX27" s="53">
        <f>'q-Pop'!AX27</f>
        <v>1242</v>
      </c>
      <c r="AY27" s="53">
        <f>'q-Pop'!AY27</f>
        <v>1252</v>
      </c>
      <c r="AZ27" s="53">
        <f>'q-Pop'!AZ27</f>
        <v>1262</v>
      </c>
      <c r="BA27" s="53">
        <f>'q-Pop'!BA27</f>
        <v>1271</v>
      </c>
      <c r="BB27" s="53">
        <f>'q-Pop'!BB27</f>
        <v>1280</v>
      </c>
      <c r="BC27" s="53">
        <f>'q-Pop'!BC27</f>
        <v>1288</v>
      </c>
    </row>
    <row r="28" spans="1:55">
      <c r="A28" s="53">
        <f>VLOOKUP(C28,SelectCntr!$A$2:$C$52,3,0)</f>
        <v>3</v>
      </c>
      <c r="B28" s="53" t="str">
        <f>'q-Pop'!B28</f>
        <v>Mozambique</v>
      </c>
      <c r="C28" s="53">
        <f>'q-Pop'!C28</f>
        <v>144</v>
      </c>
      <c r="D28" s="53" t="str">
        <f>'q-Pop'!D28</f>
        <v>Mozambique</v>
      </c>
      <c r="E28" s="53" t="str">
        <f>'q-Pop'!E28</f>
        <v>511</v>
      </c>
      <c r="F28" s="53" t="str">
        <f>'q-Pop'!F28</f>
        <v>Population - Est. &amp; Proj. 2008 (1000)</v>
      </c>
      <c r="G28" s="53">
        <f>'q-Pop'!G28</f>
        <v>7799</v>
      </c>
      <c r="H28" s="53">
        <f>'q-Pop'!H28</f>
        <v>7958</v>
      </c>
      <c r="I28" s="53">
        <f>'q-Pop'!I28</f>
        <v>8123</v>
      </c>
      <c r="J28" s="53">
        <f>'q-Pop'!J28</f>
        <v>8294</v>
      </c>
      <c r="K28" s="53">
        <f>'q-Pop'!K28</f>
        <v>8471</v>
      </c>
      <c r="L28" s="53">
        <f>'q-Pop'!L28</f>
        <v>8654</v>
      </c>
      <c r="M28" s="53">
        <f>'q-Pop'!M28</f>
        <v>8844</v>
      </c>
      <c r="N28" s="53">
        <f>'q-Pop'!N28</f>
        <v>9039</v>
      </c>
      <c r="O28" s="53">
        <f>'q-Pop'!O28</f>
        <v>9241</v>
      </c>
      <c r="P28" s="53">
        <f>'q-Pop'!P28</f>
        <v>9449</v>
      </c>
      <c r="Q28" s="53">
        <f>'q-Pop'!Q28</f>
        <v>9661</v>
      </c>
      <c r="R28" s="53">
        <f>'q-Pop'!R28</f>
        <v>9877</v>
      </c>
      <c r="S28" s="53">
        <f>'q-Pop'!S28</f>
        <v>10104</v>
      </c>
      <c r="T28" s="53">
        <f>'q-Pop'!T28</f>
        <v>10348</v>
      </c>
      <c r="U28" s="53">
        <f>'q-Pop'!U28</f>
        <v>10614</v>
      </c>
      <c r="V28" s="53">
        <f>'q-Pop'!V28</f>
        <v>10903</v>
      </c>
      <c r="W28" s="53">
        <f>'q-Pop'!W28</f>
        <v>11209</v>
      </c>
      <c r="X28" s="53">
        <f>'q-Pop'!X28</f>
        <v>11524</v>
      </c>
      <c r="Y28" s="53">
        <f>'q-Pop'!Y28</f>
        <v>11837</v>
      </c>
      <c r="Z28" s="53">
        <f>'q-Pop'!Z28</f>
        <v>12138</v>
      </c>
      <c r="AA28" s="53">
        <f>'q-Pop'!AA28</f>
        <v>12433</v>
      </c>
      <c r="AB28" s="53">
        <f>'q-Pop'!AB28</f>
        <v>12722</v>
      </c>
      <c r="AC28" s="53">
        <f>'q-Pop'!AC28</f>
        <v>12983</v>
      </c>
      <c r="AD28" s="53">
        <f>'q-Pop'!AD28</f>
        <v>13188</v>
      </c>
      <c r="AE28" s="53">
        <f>'q-Pop'!AE28</f>
        <v>13324</v>
      </c>
      <c r="AF28" s="53">
        <f>'q-Pop'!AF28</f>
        <v>13374</v>
      </c>
      <c r="AG28" s="53">
        <f>'q-Pop'!AG28</f>
        <v>13356</v>
      </c>
      <c r="AH28" s="53">
        <f>'q-Pop'!AH28</f>
        <v>13328</v>
      </c>
      <c r="AI28" s="53">
        <f>'q-Pop'!AI28</f>
        <v>13372</v>
      </c>
      <c r="AJ28" s="53">
        <f>'q-Pop'!AJ28</f>
        <v>13543</v>
      </c>
      <c r="AK28" s="53">
        <f>'q-Pop'!AK28</f>
        <v>13866</v>
      </c>
      <c r="AL28" s="53">
        <f>'q-Pop'!AL28</f>
        <v>14319</v>
      </c>
      <c r="AM28" s="53">
        <f>'q-Pop'!AM28</f>
        <v>14858</v>
      </c>
      <c r="AN28" s="53">
        <f>'q-Pop'!AN28</f>
        <v>15416</v>
      </c>
      <c r="AO28" s="53">
        <f>'q-Pop'!AO28</f>
        <v>15945</v>
      </c>
      <c r="AP28" s="53">
        <f>'q-Pop'!AP28</f>
        <v>16431</v>
      </c>
      <c r="AQ28" s="53">
        <f>'q-Pop'!AQ28</f>
        <v>16888</v>
      </c>
      <c r="AR28" s="53">
        <f>'q-Pop'!AR28</f>
        <v>17329</v>
      </c>
      <c r="AS28" s="53">
        <f>'q-Pop'!AS28</f>
        <v>17778</v>
      </c>
      <c r="AT28" s="53">
        <f>'q-Pop'!AT28</f>
        <v>18249</v>
      </c>
      <c r="AU28" s="53">
        <f>'q-Pop'!AU28</f>
        <v>18746</v>
      </c>
      <c r="AV28" s="53">
        <f>'q-Pop'!AV28</f>
        <v>19259</v>
      </c>
      <c r="AW28" s="53">
        <f>'q-Pop'!AW28</f>
        <v>19784</v>
      </c>
      <c r="AX28" s="53">
        <f>'q-Pop'!AX28</f>
        <v>20311</v>
      </c>
      <c r="AY28" s="53">
        <f>'q-Pop'!AY28</f>
        <v>20834</v>
      </c>
      <c r="AZ28" s="53">
        <f>'q-Pop'!AZ28</f>
        <v>21353</v>
      </c>
      <c r="BA28" s="53">
        <f>'q-Pop'!BA28</f>
        <v>21869</v>
      </c>
      <c r="BB28" s="53">
        <f>'q-Pop'!BB28</f>
        <v>22383</v>
      </c>
      <c r="BC28" s="53">
        <f>'q-Pop'!BC28</f>
        <v>22894</v>
      </c>
    </row>
    <row r="29" spans="1:55">
      <c r="A29" s="53">
        <f>VLOOKUP(C29,SelectCntr!$A$2:$C$52,3,0)</f>
        <v>3</v>
      </c>
      <c r="B29" s="53" t="str">
        <f>'q-Pop'!B29</f>
        <v>Namibia</v>
      </c>
      <c r="C29" s="53">
        <f>'q-Pop'!C29</f>
        <v>147</v>
      </c>
      <c r="D29" s="53" t="str">
        <f>'q-Pop'!D29</f>
        <v>Namibia</v>
      </c>
      <c r="E29" s="53" t="str">
        <f>'q-Pop'!E29</f>
        <v>511</v>
      </c>
      <c r="F29" s="53" t="str">
        <f>'q-Pop'!F29</f>
        <v>Population - Est. &amp; Proj. 2008 (1000)</v>
      </c>
      <c r="G29" s="53">
        <f>'q-Pop'!G29</f>
        <v>617</v>
      </c>
      <c r="H29" s="53">
        <f>'q-Pop'!H29</f>
        <v>633</v>
      </c>
      <c r="I29" s="53">
        <f>'q-Pop'!I29</f>
        <v>649</v>
      </c>
      <c r="J29" s="53">
        <f>'q-Pop'!J29</f>
        <v>665</v>
      </c>
      <c r="K29" s="53">
        <f>'q-Pop'!K29</f>
        <v>682</v>
      </c>
      <c r="L29" s="53">
        <f>'q-Pop'!L29</f>
        <v>700</v>
      </c>
      <c r="M29" s="53">
        <f>'q-Pop'!M29</f>
        <v>718</v>
      </c>
      <c r="N29" s="53">
        <f>'q-Pop'!N29</f>
        <v>738</v>
      </c>
      <c r="O29" s="53">
        <f>'q-Pop'!O29</f>
        <v>758</v>
      </c>
      <c r="P29" s="53">
        <f>'q-Pop'!P29</f>
        <v>780</v>
      </c>
      <c r="Q29" s="53">
        <f>'q-Pop'!Q29</f>
        <v>804</v>
      </c>
      <c r="R29" s="53">
        <f>'q-Pop'!R29</f>
        <v>830</v>
      </c>
      <c r="S29" s="53">
        <f>'q-Pop'!S29</f>
        <v>856</v>
      </c>
      <c r="T29" s="53">
        <f>'q-Pop'!T29</f>
        <v>882</v>
      </c>
      <c r="U29" s="53">
        <f>'q-Pop'!U29</f>
        <v>906</v>
      </c>
      <c r="V29" s="53">
        <f>'q-Pop'!V29</f>
        <v>928</v>
      </c>
      <c r="W29" s="53">
        <f>'q-Pop'!W29</f>
        <v>950</v>
      </c>
      <c r="X29" s="53">
        <f>'q-Pop'!X29</f>
        <v>971</v>
      </c>
      <c r="Y29" s="53">
        <f>'q-Pop'!Y29</f>
        <v>992</v>
      </c>
      <c r="Z29" s="53">
        <f>'q-Pop'!Z29</f>
        <v>1013</v>
      </c>
      <c r="AA29" s="53">
        <f>'q-Pop'!AA29</f>
        <v>1035</v>
      </c>
      <c r="AB29" s="53">
        <f>'q-Pop'!AB29</f>
        <v>1058</v>
      </c>
      <c r="AC29" s="53">
        <f>'q-Pop'!AC29</f>
        <v>1083</v>
      </c>
      <c r="AD29" s="53">
        <f>'q-Pop'!AD29</f>
        <v>1113</v>
      </c>
      <c r="AE29" s="53">
        <f>'q-Pop'!AE29</f>
        <v>1151</v>
      </c>
      <c r="AF29" s="53">
        <f>'q-Pop'!AF29</f>
        <v>1198</v>
      </c>
      <c r="AG29" s="53">
        <f>'q-Pop'!AG29</f>
        <v>1251</v>
      </c>
      <c r="AH29" s="53">
        <f>'q-Pop'!AH29</f>
        <v>1309</v>
      </c>
      <c r="AI29" s="53">
        <f>'q-Pop'!AI29</f>
        <v>1365</v>
      </c>
      <c r="AJ29" s="53">
        <f>'q-Pop'!AJ29</f>
        <v>1417</v>
      </c>
      <c r="AK29" s="53">
        <f>'q-Pop'!AK29</f>
        <v>1463</v>
      </c>
      <c r="AL29" s="53">
        <f>'q-Pop'!AL29</f>
        <v>1505</v>
      </c>
      <c r="AM29" s="53">
        <f>'q-Pop'!AM29</f>
        <v>1543</v>
      </c>
      <c r="AN29" s="53">
        <f>'q-Pop'!AN29</f>
        <v>1581</v>
      </c>
      <c r="AO29" s="53">
        <f>'q-Pop'!AO29</f>
        <v>1620</v>
      </c>
      <c r="AP29" s="53">
        <f>'q-Pop'!AP29</f>
        <v>1661</v>
      </c>
      <c r="AQ29" s="53">
        <f>'q-Pop'!AQ29</f>
        <v>1702</v>
      </c>
      <c r="AR29" s="53">
        <f>'q-Pop'!AR29</f>
        <v>1744</v>
      </c>
      <c r="AS29" s="53">
        <f>'q-Pop'!AS29</f>
        <v>1785</v>
      </c>
      <c r="AT29" s="53">
        <f>'q-Pop'!AT29</f>
        <v>1824</v>
      </c>
      <c r="AU29" s="53">
        <f>'q-Pop'!AU29</f>
        <v>1862</v>
      </c>
      <c r="AV29" s="53">
        <f>'q-Pop'!AV29</f>
        <v>1898</v>
      </c>
      <c r="AW29" s="53">
        <f>'q-Pop'!AW29</f>
        <v>1935</v>
      </c>
      <c r="AX29" s="53">
        <f>'q-Pop'!AX29</f>
        <v>1971</v>
      </c>
      <c r="AY29" s="53">
        <f>'q-Pop'!AY29</f>
        <v>2009</v>
      </c>
      <c r="AZ29" s="53">
        <f>'q-Pop'!AZ29</f>
        <v>2048</v>
      </c>
      <c r="BA29" s="53">
        <f>'q-Pop'!BA29</f>
        <v>2089</v>
      </c>
      <c r="BB29" s="53">
        <f>'q-Pop'!BB29</f>
        <v>2130</v>
      </c>
      <c r="BC29" s="53">
        <f>'q-Pop'!BC29</f>
        <v>2171</v>
      </c>
    </row>
    <row r="30" spans="1:55">
      <c r="A30" s="53">
        <f>VLOOKUP(C30,SelectCntr!$A$2:$C$52,3,0)</f>
        <v>1</v>
      </c>
      <c r="B30" s="53" t="str">
        <f>'q-Pop'!B30</f>
        <v>Niger</v>
      </c>
      <c r="C30" s="53">
        <f>'q-Pop'!C30</f>
        <v>158</v>
      </c>
      <c r="D30" s="53" t="str">
        <f>'q-Pop'!D30</f>
        <v>Niger</v>
      </c>
      <c r="E30" s="53" t="str">
        <f>'q-Pop'!E30</f>
        <v>511</v>
      </c>
      <c r="F30" s="53" t="str">
        <f>'q-Pop'!F30</f>
        <v>Population - Est. &amp; Proj. 2008 (1000)</v>
      </c>
      <c r="G30" s="53">
        <f>'q-Pop'!G30</f>
        <v>3337</v>
      </c>
      <c r="H30" s="53">
        <f>'q-Pop'!H30</f>
        <v>3438</v>
      </c>
      <c r="I30" s="53">
        <f>'q-Pop'!I30</f>
        <v>3544</v>
      </c>
      <c r="J30" s="53">
        <f>'q-Pop'!J30</f>
        <v>3653</v>
      </c>
      <c r="K30" s="53">
        <f>'q-Pop'!K30</f>
        <v>3766</v>
      </c>
      <c r="L30" s="53">
        <f>'q-Pop'!L30</f>
        <v>3882</v>
      </c>
      <c r="M30" s="53">
        <f>'q-Pop'!M30</f>
        <v>4002</v>
      </c>
      <c r="N30" s="53">
        <f>'q-Pop'!N30</f>
        <v>4126</v>
      </c>
      <c r="O30" s="53">
        <f>'q-Pop'!O30</f>
        <v>4253</v>
      </c>
      <c r="P30" s="53">
        <f>'q-Pop'!P30</f>
        <v>4383</v>
      </c>
      <c r="Q30" s="53">
        <f>'q-Pop'!Q30</f>
        <v>4516</v>
      </c>
      <c r="R30" s="53">
        <f>'q-Pop'!R30</f>
        <v>4653</v>
      </c>
      <c r="S30" s="53">
        <f>'q-Pop'!S30</f>
        <v>4793</v>
      </c>
      <c r="T30" s="53">
        <f>'q-Pop'!T30</f>
        <v>4939</v>
      </c>
      <c r="U30" s="53">
        <f>'q-Pop'!U30</f>
        <v>5090</v>
      </c>
      <c r="V30" s="53">
        <f>'q-Pop'!V30</f>
        <v>5247</v>
      </c>
      <c r="W30" s="53">
        <f>'q-Pop'!W30</f>
        <v>5411</v>
      </c>
      <c r="X30" s="53">
        <f>'q-Pop'!X30</f>
        <v>5579</v>
      </c>
      <c r="Y30" s="53">
        <f>'q-Pop'!Y30</f>
        <v>5750</v>
      </c>
      <c r="Z30" s="53">
        <f>'q-Pop'!Z30</f>
        <v>5922</v>
      </c>
      <c r="AA30" s="53">
        <f>'q-Pop'!AA30</f>
        <v>6096</v>
      </c>
      <c r="AB30" s="53">
        <f>'q-Pop'!AB30</f>
        <v>6272</v>
      </c>
      <c r="AC30" s="53">
        <f>'q-Pop'!AC30</f>
        <v>6452</v>
      </c>
      <c r="AD30" s="53">
        <f>'q-Pop'!AD30</f>
        <v>6636</v>
      </c>
      <c r="AE30" s="53">
        <f>'q-Pop'!AE30</f>
        <v>6827</v>
      </c>
      <c r="AF30" s="53">
        <f>'q-Pop'!AF30</f>
        <v>7024</v>
      </c>
      <c r="AG30" s="53">
        <f>'q-Pop'!AG30</f>
        <v>7228</v>
      </c>
      <c r="AH30" s="53">
        <f>'q-Pop'!AH30</f>
        <v>7441</v>
      </c>
      <c r="AI30" s="53">
        <f>'q-Pop'!AI30</f>
        <v>7666</v>
      </c>
      <c r="AJ30" s="53">
        <f>'q-Pop'!AJ30</f>
        <v>7904</v>
      </c>
      <c r="AK30" s="53">
        <f>'q-Pop'!AK30</f>
        <v>8156</v>
      </c>
      <c r="AL30" s="53">
        <f>'q-Pop'!AL30</f>
        <v>8422</v>
      </c>
      <c r="AM30" s="53">
        <f>'q-Pop'!AM30</f>
        <v>8702</v>
      </c>
      <c r="AN30" s="53">
        <f>'q-Pop'!AN30</f>
        <v>8996</v>
      </c>
      <c r="AO30" s="53">
        <f>'q-Pop'!AO30</f>
        <v>9302</v>
      </c>
      <c r="AP30" s="53">
        <f>'q-Pop'!AP30</f>
        <v>9622</v>
      </c>
      <c r="AQ30" s="53">
        <f>'q-Pop'!AQ30</f>
        <v>9956</v>
      </c>
      <c r="AR30" s="53">
        <f>'q-Pop'!AR30</f>
        <v>10304</v>
      </c>
      <c r="AS30" s="53">
        <f>'q-Pop'!AS30</f>
        <v>10662</v>
      </c>
      <c r="AT30" s="53">
        <f>'q-Pop'!AT30</f>
        <v>11031</v>
      </c>
      <c r="AU30" s="53">
        <f>'q-Pop'!AU30</f>
        <v>11408</v>
      </c>
      <c r="AV30" s="53">
        <f>'q-Pop'!AV30</f>
        <v>11797</v>
      </c>
      <c r="AW30" s="53">
        <f>'q-Pop'!AW30</f>
        <v>12203</v>
      </c>
      <c r="AX30" s="53">
        <f>'q-Pop'!AX30</f>
        <v>12636</v>
      </c>
      <c r="AY30" s="53">
        <f>'q-Pop'!AY30</f>
        <v>13102</v>
      </c>
      <c r="AZ30" s="53">
        <f>'q-Pop'!AZ30</f>
        <v>13604</v>
      </c>
      <c r="BA30" s="53">
        <f>'q-Pop'!BA30</f>
        <v>14140</v>
      </c>
      <c r="BB30" s="53">
        <f>'q-Pop'!BB30</f>
        <v>14704</v>
      </c>
      <c r="BC30" s="53">
        <f>'q-Pop'!BC30</f>
        <v>15290</v>
      </c>
    </row>
    <row r="31" spans="1:55">
      <c r="A31" s="53">
        <f>VLOOKUP(C31,SelectCntr!$A$2:$C$52,3,0)</f>
        <v>1</v>
      </c>
      <c r="B31" s="53" t="str">
        <f>'q-Pop'!B31</f>
        <v>Nigeria</v>
      </c>
      <c r="C31" s="53">
        <f>'q-Pop'!C31</f>
        <v>159</v>
      </c>
      <c r="D31" s="53" t="str">
        <f>'q-Pop'!D31</f>
        <v>Nigeria</v>
      </c>
      <c r="E31" s="53" t="str">
        <f>'q-Pop'!E31</f>
        <v>511</v>
      </c>
      <c r="F31" s="53" t="str">
        <f>'q-Pop'!F31</f>
        <v>Population - Est. &amp; Proj. 2008 (1000)</v>
      </c>
      <c r="G31" s="53">
        <f>'q-Pop'!G31</f>
        <v>46142</v>
      </c>
      <c r="H31" s="53">
        <f>'q-Pop'!H31</f>
        <v>47168</v>
      </c>
      <c r="I31" s="53">
        <f>'q-Pop'!I31</f>
        <v>48224</v>
      </c>
      <c r="J31" s="53">
        <f>'q-Pop'!J31</f>
        <v>49306</v>
      </c>
      <c r="K31" s="53">
        <f>'q-Pop'!K31</f>
        <v>50414</v>
      </c>
      <c r="L31" s="53">
        <f>'q-Pop'!L31</f>
        <v>51551</v>
      </c>
      <c r="M31" s="53">
        <f>'q-Pop'!M31</f>
        <v>52722</v>
      </c>
      <c r="N31" s="53">
        <f>'q-Pop'!N31</f>
        <v>53930</v>
      </c>
      <c r="O31" s="53">
        <f>'q-Pop'!O31</f>
        <v>55177</v>
      </c>
      <c r="P31" s="53">
        <f>'q-Pop'!P31</f>
        <v>56467</v>
      </c>
      <c r="Q31" s="53">
        <f>'q-Pop'!Q31</f>
        <v>57795</v>
      </c>
      <c r="R31" s="53">
        <f>'q-Pop'!R31</f>
        <v>59168</v>
      </c>
      <c r="S31" s="53">
        <f>'q-Pop'!S31</f>
        <v>60623</v>
      </c>
      <c r="T31" s="53">
        <f>'q-Pop'!T31</f>
        <v>62206</v>
      </c>
      <c r="U31" s="53">
        <f>'q-Pop'!U31</f>
        <v>63948</v>
      </c>
      <c r="V31" s="53">
        <f>'q-Pop'!V31</f>
        <v>65870</v>
      </c>
      <c r="W31" s="53">
        <f>'q-Pop'!W31</f>
        <v>67952</v>
      </c>
      <c r="X31" s="53">
        <f>'q-Pop'!X31</f>
        <v>70138</v>
      </c>
      <c r="Y31" s="53">
        <f>'q-Pop'!Y31</f>
        <v>72347</v>
      </c>
      <c r="Z31" s="53">
        <f>'q-Pop'!Z31</f>
        <v>74523</v>
      </c>
      <c r="AA31" s="53">
        <f>'q-Pop'!AA31</f>
        <v>76643</v>
      </c>
      <c r="AB31" s="53">
        <f>'q-Pop'!AB31</f>
        <v>78727</v>
      </c>
      <c r="AC31" s="53">
        <f>'q-Pop'!AC31</f>
        <v>80807</v>
      </c>
      <c r="AD31" s="53">
        <f>'q-Pop'!AD31</f>
        <v>82936</v>
      </c>
      <c r="AE31" s="53">
        <f>'q-Pop'!AE31</f>
        <v>85151</v>
      </c>
      <c r="AF31" s="53">
        <f>'q-Pop'!AF31</f>
        <v>87461</v>
      </c>
      <c r="AG31" s="53">
        <f>'q-Pop'!AG31</f>
        <v>89853</v>
      </c>
      <c r="AH31" s="53">
        <f>'q-Pop'!AH31</f>
        <v>92312</v>
      </c>
      <c r="AI31" s="53">
        <f>'q-Pop'!AI31</f>
        <v>94812</v>
      </c>
      <c r="AJ31" s="53">
        <f>'q-Pop'!AJ31</f>
        <v>97338</v>
      </c>
      <c r="AK31" s="53">
        <f>'q-Pop'!AK31</f>
        <v>99887</v>
      </c>
      <c r="AL31" s="53">
        <f>'q-Pop'!AL31</f>
        <v>102465</v>
      </c>
      <c r="AM31" s="53">
        <f>'q-Pop'!AM31</f>
        <v>105080</v>
      </c>
      <c r="AN31" s="53">
        <f>'q-Pop'!AN31</f>
        <v>107739</v>
      </c>
      <c r="AO31" s="53">
        <f>'q-Pop'!AO31</f>
        <v>110449</v>
      </c>
      <c r="AP31" s="53">
        <f>'q-Pop'!AP31</f>
        <v>113212</v>
      </c>
      <c r="AQ31" s="53">
        <f>'q-Pop'!AQ31</f>
        <v>116027</v>
      </c>
      <c r="AR31" s="53">
        <f>'q-Pop'!AR31</f>
        <v>118899</v>
      </c>
      <c r="AS31" s="53">
        <f>'q-Pop'!AS31</f>
        <v>121836</v>
      </c>
      <c r="AT31" s="53">
        <f>'q-Pop'!AT31</f>
        <v>124842</v>
      </c>
      <c r="AU31" s="53">
        <f>'q-Pop'!AU31</f>
        <v>127918</v>
      </c>
      <c r="AV31" s="53">
        <f>'q-Pop'!AV31</f>
        <v>131061</v>
      </c>
      <c r="AW31" s="53">
        <f>'q-Pop'!AW31</f>
        <v>134270</v>
      </c>
      <c r="AX31" s="53">
        <f>'q-Pop'!AX31</f>
        <v>137544</v>
      </c>
      <c r="AY31" s="53">
        <f>'q-Pop'!AY31</f>
        <v>140879</v>
      </c>
      <c r="AZ31" s="53">
        <f>'q-Pop'!AZ31</f>
        <v>144273</v>
      </c>
      <c r="BA31" s="53">
        <f>'q-Pop'!BA31</f>
        <v>147722</v>
      </c>
      <c r="BB31" s="53">
        <f>'q-Pop'!BB31</f>
        <v>151212</v>
      </c>
      <c r="BC31" s="53">
        <f>'q-Pop'!BC31</f>
        <v>154729</v>
      </c>
    </row>
    <row r="32" spans="1:55">
      <c r="A32" s="53">
        <f>VLOOKUP(C32,SelectCntr!$A$2:$C$52,3,0)</f>
        <v>1</v>
      </c>
      <c r="B32" s="53" t="str">
        <f>'q-Pop'!B32</f>
        <v>Guinea-Bissau</v>
      </c>
      <c r="C32" s="53">
        <f>'q-Pop'!C32</f>
        <v>175</v>
      </c>
      <c r="D32" s="53" t="str">
        <f>'q-Pop'!D32</f>
        <v>Guinea-Bissau</v>
      </c>
      <c r="E32" s="53" t="str">
        <f>'q-Pop'!E32</f>
        <v>511</v>
      </c>
      <c r="F32" s="53" t="str">
        <f>'q-Pop'!F32</f>
        <v>Population - Est. &amp; Proj. 2008 (1000)</v>
      </c>
      <c r="G32" s="53">
        <f>'q-Pop'!G32</f>
        <v>596</v>
      </c>
      <c r="H32" s="53">
        <f>'q-Pop'!H32</f>
        <v>598</v>
      </c>
      <c r="I32" s="53">
        <f>'q-Pop'!I32</f>
        <v>599</v>
      </c>
      <c r="J32" s="53">
        <f>'q-Pop'!J32</f>
        <v>599</v>
      </c>
      <c r="K32" s="53">
        <f>'q-Pop'!K32</f>
        <v>598</v>
      </c>
      <c r="L32" s="53">
        <f>'q-Pop'!L32</f>
        <v>597</v>
      </c>
      <c r="M32" s="53">
        <f>'q-Pop'!M32</f>
        <v>595</v>
      </c>
      <c r="N32" s="53">
        <f>'q-Pop'!N32</f>
        <v>595</v>
      </c>
      <c r="O32" s="53">
        <f>'q-Pop'!O32</f>
        <v>597</v>
      </c>
      <c r="P32" s="53">
        <f>'q-Pop'!P32</f>
        <v>604</v>
      </c>
      <c r="Q32" s="53">
        <f>'q-Pop'!Q32</f>
        <v>615</v>
      </c>
      <c r="R32" s="53">
        <f>'q-Pop'!R32</f>
        <v>630</v>
      </c>
      <c r="S32" s="53">
        <f>'q-Pop'!S32</f>
        <v>649</v>
      </c>
      <c r="T32" s="53">
        <f>'q-Pop'!T32</f>
        <v>671</v>
      </c>
      <c r="U32" s="53">
        <f>'q-Pop'!U32</f>
        <v>695</v>
      </c>
      <c r="V32" s="53">
        <f>'q-Pop'!V32</f>
        <v>723</v>
      </c>
      <c r="W32" s="53">
        <f>'q-Pop'!W32</f>
        <v>752</v>
      </c>
      <c r="X32" s="53">
        <f>'q-Pop'!X32</f>
        <v>783</v>
      </c>
      <c r="Y32" s="53">
        <f>'q-Pop'!Y32</f>
        <v>811</v>
      </c>
      <c r="Z32" s="53">
        <f>'q-Pop'!Z32</f>
        <v>836</v>
      </c>
      <c r="AA32" s="53">
        <f>'q-Pop'!AA32</f>
        <v>857</v>
      </c>
      <c r="AB32" s="53">
        <f>'q-Pop'!AB32</f>
        <v>874</v>
      </c>
      <c r="AC32" s="53">
        <f>'q-Pop'!AC32</f>
        <v>889</v>
      </c>
      <c r="AD32" s="53">
        <f>'q-Pop'!AD32</f>
        <v>903</v>
      </c>
      <c r="AE32" s="53">
        <f>'q-Pop'!AE32</f>
        <v>919</v>
      </c>
      <c r="AF32" s="53">
        <f>'q-Pop'!AF32</f>
        <v>937</v>
      </c>
      <c r="AG32" s="53">
        <f>'q-Pop'!AG32</f>
        <v>955</v>
      </c>
      <c r="AH32" s="53">
        <f>'q-Pop'!AH32</f>
        <v>976</v>
      </c>
      <c r="AI32" s="53">
        <f>'q-Pop'!AI32</f>
        <v>998</v>
      </c>
      <c r="AJ32" s="53">
        <f>'q-Pop'!AJ32</f>
        <v>1022</v>
      </c>
      <c r="AK32" s="53">
        <f>'q-Pop'!AK32</f>
        <v>1049</v>
      </c>
      <c r="AL32" s="53">
        <f>'q-Pop'!AL32</f>
        <v>1077</v>
      </c>
      <c r="AM32" s="53">
        <f>'q-Pop'!AM32</f>
        <v>1107</v>
      </c>
      <c r="AN32" s="53">
        <f>'q-Pop'!AN32</f>
        <v>1137</v>
      </c>
      <c r="AO32" s="53">
        <f>'q-Pop'!AO32</f>
        <v>1166</v>
      </c>
      <c r="AP32" s="53">
        <f>'q-Pop'!AP32</f>
        <v>1194</v>
      </c>
      <c r="AQ32" s="53">
        <f>'q-Pop'!AQ32</f>
        <v>1220</v>
      </c>
      <c r="AR32" s="53">
        <f>'q-Pop'!AR32</f>
        <v>1247</v>
      </c>
      <c r="AS32" s="53">
        <f>'q-Pop'!AS32</f>
        <v>1274</v>
      </c>
      <c r="AT32" s="53">
        <f>'q-Pop'!AT32</f>
        <v>1304</v>
      </c>
      <c r="AU32" s="53">
        <f>'q-Pop'!AU32</f>
        <v>1335</v>
      </c>
      <c r="AV32" s="53">
        <f>'q-Pop'!AV32</f>
        <v>1369</v>
      </c>
      <c r="AW32" s="53">
        <f>'q-Pop'!AW32</f>
        <v>1403</v>
      </c>
      <c r="AX32" s="53">
        <f>'q-Pop'!AX32</f>
        <v>1438</v>
      </c>
      <c r="AY32" s="53">
        <f>'q-Pop'!AY32</f>
        <v>1473</v>
      </c>
      <c r="AZ32" s="53">
        <f>'q-Pop'!AZ32</f>
        <v>1507</v>
      </c>
      <c r="BA32" s="53">
        <f>'q-Pop'!BA32</f>
        <v>1541</v>
      </c>
      <c r="BB32" s="53">
        <f>'q-Pop'!BB32</f>
        <v>1575</v>
      </c>
      <c r="BC32" s="53">
        <f>'q-Pop'!BC32</f>
        <v>1611</v>
      </c>
    </row>
    <row r="33" spans="1:55">
      <c r="A33" s="53">
        <f>VLOOKUP(C33,SelectCntr!$A$2:$C$52,3,0)</f>
        <v>2</v>
      </c>
      <c r="B33" s="53" t="str">
        <f>'q-Pop'!B33</f>
        <v>Eritrea</v>
      </c>
      <c r="C33" s="53">
        <f>'q-Pop'!C33</f>
        <v>178</v>
      </c>
      <c r="D33" s="53" t="str">
        <f>'q-Pop'!D33</f>
        <v>Eritrea</v>
      </c>
      <c r="E33" s="53" t="str">
        <f>'q-Pop'!E33</f>
        <v>511</v>
      </c>
      <c r="F33" s="53" t="str">
        <f>'q-Pop'!F33</f>
        <v>Population - Est. &amp; Proj. 2008 (1000)</v>
      </c>
      <c r="G33" s="53">
        <f>'q-Pop'!G33</f>
        <v>0</v>
      </c>
      <c r="H33" s="53">
        <f>'q-Pop'!H33</f>
        <v>0</v>
      </c>
      <c r="I33" s="53">
        <f>'q-Pop'!I33</f>
        <v>0</v>
      </c>
      <c r="J33" s="53">
        <f>'q-Pop'!J33</f>
        <v>0</v>
      </c>
      <c r="K33" s="53">
        <f>'q-Pop'!K33</f>
        <v>0</v>
      </c>
      <c r="L33" s="53">
        <f>'q-Pop'!L33</f>
        <v>0</v>
      </c>
      <c r="M33" s="53">
        <f>'q-Pop'!M33</f>
        <v>0</v>
      </c>
      <c r="N33" s="53">
        <f>'q-Pop'!N33</f>
        <v>0</v>
      </c>
      <c r="O33" s="53">
        <f>'q-Pop'!O33</f>
        <v>0</v>
      </c>
      <c r="P33" s="53">
        <f>'q-Pop'!P33</f>
        <v>0</v>
      </c>
      <c r="Q33" s="53">
        <f>'q-Pop'!Q33</f>
        <v>0</v>
      </c>
      <c r="R33" s="53">
        <f>'q-Pop'!R33</f>
        <v>0</v>
      </c>
      <c r="S33" s="53">
        <f>'q-Pop'!S33</f>
        <v>0</v>
      </c>
      <c r="T33" s="53">
        <f>'q-Pop'!T33</f>
        <v>0</v>
      </c>
      <c r="U33" s="53">
        <f>'q-Pop'!U33</f>
        <v>0</v>
      </c>
      <c r="V33" s="53">
        <f>'q-Pop'!V33</f>
        <v>0</v>
      </c>
      <c r="W33" s="53">
        <f>'q-Pop'!W33</f>
        <v>0</v>
      </c>
      <c r="X33" s="53">
        <f>'q-Pop'!X33</f>
        <v>0</v>
      </c>
      <c r="Y33" s="53">
        <f>'q-Pop'!Y33</f>
        <v>0</v>
      </c>
      <c r="Z33" s="53">
        <f>'q-Pop'!Z33</f>
        <v>0</v>
      </c>
      <c r="AA33" s="53">
        <f>'q-Pop'!AA33</f>
        <v>0</v>
      </c>
      <c r="AB33" s="53">
        <f>'q-Pop'!AB33</f>
        <v>0</v>
      </c>
      <c r="AC33" s="53">
        <f>'q-Pop'!AC33</f>
        <v>0</v>
      </c>
      <c r="AD33" s="53">
        <f>'q-Pop'!AD33</f>
        <v>0</v>
      </c>
      <c r="AE33" s="53">
        <f>'q-Pop'!AE33</f>
        <v>0</v>
      </c>
      <c r="AF33" s="53">
        <f>'q-Pop'!AF33</f>
        <v>0</v>
      </c>
      <c r="AG33" s="53">
        <f>'q-Pop'!AG33</f>
        <v>0</v>
      </c>
      <c r="AH33" s="53">
        <f>'q-Pop'!AH33</f>
        <v>0</v>
      </c>
      <c r="AI33" s="53">
        <f>'q-Pop'!AI33</f>
        <v>0</v>
      </c>
      <c r="AJ33" s="53">
        <f>'q-Pop'!AJ33</f>
        <v>0</v>
      </c>
      <c r="AK33" s="53">
        <f>'q-Pop'!AK33</f>
        <v>0</v>
      </c>
      <c r="AL33" s="53">
        <f>'q-Pop'!AL33</f>
        <v>0</v>
      </c>
      <c r="AM33" s="53">
        <f>'q-Pop'!AM33</f>
        <v>3177</v>
      </c>
      <c r="AN33" s="53">
        <f>'q-Pop'!AN33</f>
        <v>3181</v>
      </c>
      <c r="AO33" s="53">
        <f>'q-Pop'!AO33</f>
        <v>3206</v>
      </c>
      <c r="AP33" s="53">
        <f>'q-Pop'!AP33</f>
        <v>3256</v>
      </c>
      <c r="AQ33" s="53">
        <f>'q-Pop'!AQ33</f>
        <v>3327</v>
      </c>
      <c r="AR33" s="53">
        <f>'q-Pop'!AR33</f>
        <v>3419</v>
      </c>
      <c r="AS33" s="53">
        <f>'q-Pop'!AS33</f>
        <v>3530</v>
      </c>
      <c r="AT33" s="53">
        <f>'q-Pop'!AT33</f>
        <v>3657</v>
      </c>
      <c r="AU33" s="53">
        <f>'q-Pop'!AU33</f>
        <v>3802</v>
      </c>
      <c r="AV33" s="53">
        <f>'q-Pop'!AV33</f>
        <v>3963</v>
      </c>
      <c r="AW33" s="53">
        <f>'q-Pop'!AW33</f>
        <v>4134</v>
      </c>
      <c r="AX33" s="53">
        <f>'q-Pop'!AX33</f>
        <v>4307</v>
      </c>
      <c r="AY33" s="53">
        <f>'q-Pop'!AY33</f>
        <v>4473</v>
      </c>
      <c r="AZ33" s="53">
        <f>'q-Pop'!AZ33</f>
        <v>4631</v>
      </c>
      <c r="BA33" s="53">
        <f>'q-Pop'!BA33</f>
        <v>4781</v>
      </c>
      <c r="BB33" s="53">
        <f>'q-Pop'!BB33</f>
        <v>4927</v>
      </c>
      <c r="BC33" s="53">
        <f>'q-Pop'!BC33</f>
        <v>5073</v>
      </c>
    </row>
    <row r="34" spans="1:55">
      <c r="A34" s="53">
        <f>VLOOKUP(C34,SelectCntr!$A$2:$C$52,3,0)</f>
        <v>3</v>
      </c>
      <c r="B34" s="53" t="str">
        <f>'q-Pop'!B34</f>
        <v>Zimbabwe</v>
      </c>
      <c r="C34" s="53">
        <f>'q-Pop'!C34</f>
        <v>181</v>
      </c>
      <c r="D34" s="53" t="str">
        <f>'q-Pop'!D34</f>
        <v>Zimbabwe</v>
      </c>
      <c r="E34" s="53" t="str">
        <f>'q-Pop'!E34</f>
        <v>511</v>
      </c>
      <c r="F34" s="53" t="str">
        <f>'q-Pop'!F34</f>
        <v>Population - Est. &amp; Proj. 2008 (1000)</v>
      </c>
      <c r="G34" s="53">
        <f>'q-Pop'!G34</f>
        <v>3876</v>
      </c>
      <c r="H34" s="53">
        <f>'q-Pop'!H34</f>
        <v>4005</v>
      </c>
      <c r="I34" s="53">
        <f>'q-Pop'!I34</f>
        <v>4140</v>
      </c>
      <c r="J34" s="53">
        <f>'q-Pop'!J34</f>
        <v>4278</v>
      </c>
      <c r="K34" s="53">
        <f>'q-Pop'!K34</f>
        <v>4421</v>
      </c>
      <c r="L34" s="53">
        <f>'q-Pop'!L34</f>
        <v>4567</v>
      </c>
      <c r="M34" s="53">
        <f>'q-Pop'!M34</f>
        <v>4717</v>
      </c>
      <c r="N34" s="53">
        <f>'q-Pop'!N34</f>
        <v>4872</v>
      </c>
      <c r="O34" s="53">
        <f>'q-Pop'!O34</f>
        <v>5034</v>
      </c>
      <c r="P34" s="53">
        <f>'q-Pop'!P34</f>
        <v>5204</v>
      </c>
      <c r="Q34" s="53">
        <f>'q-Pop'!Q34</f>
        <v>5383</v>
      </c>
      <c r="R34" s="53">
        <f>'q-Pop'!R34</f>
        <v>5571</v>
      </c>
      <c r="S34" s="53">
        <f>'q-Pop'!S34</f>
        <v>5766</v>
      </c>
      <c r="T34" s="53">
        <f>'q-Pop'!T34</f>
        <v>5966</v>
      </c>
      <c r="U34" s="53">
        <f>'q-Pop'!U34</f>
        <v>6168</v>
      </c>
      <c r="V34" s="53">
        <f>'q-Pop'!V34</f>
        <v>6371</v>
      </c>
      <c r="W34" s="53">
        <f>'q-Pop'!W34</f>
        <v>6577</v>
      </c>
      <c r="X34" s="53">
        <f>'q-Pop'!X34</f>
        <v>6793</v>
      </c>
      <c r="Y34" s="53">
        <f>'q-Pop'!Y34</f>
        <v>7026</v>
      </c>
      <c r="Z34" s="53">
        <f>'q-Pop'!Z34</f>
        <v>7282</v>
      </c>
      <c r="AA34" s="53">
        <f>'q-Pop'!AA34</f>
        <v>7563</v>
      </c>
      <c r="AB34" s="53">
        <f>'q-Pop'!AB34</f>
        <v>7866</v>
      </c>
      <c r="AC34" s="53">
        <f>'q-Pop'!AC34</f>
        <v>8185</v>
      </c>
      <c r="AD34" s="53">
        <f>'q-Pop'!AD34</f>
        <v>8513</v>
      </c>
      <c r="AE34" s="53">
        <f>'q-Pop'!AE34</f>
        <v>8845</v>
      </c>
      <c r="AF34" s="53">
        <f>'q-Pop'!AF34</f>
        <v>9177</v>
      </c>
      <c r="AG34" s="53">
        <f>'q-Pop'!AG34</f>
        <v>9510</v>
      </c>
      <c r="AH34" s="53">
        <f>'q-Pop'!AH34</f>
        <v>9838</v>
      </c>
      <c r="AI34" s="53">
        <f>'q-Pop'!AI34</f>
        <v>10157</v>
      </c>
      <c r="AJ34" s="53">
        <f>'q-Pop'!AJ34</f>
        <v>10461</v>
      </c>
      <c r="AK34" s="53">
        <f>'q-Pop'!AK34</f>
        <v>10748</v>
      </c>
      <c r="AL34" s="53">
        <f>'q-Pop'!AL34</f>
        <v>11017</v>
      </c>
      <c r="AM34" s="53">
        <f>'q-Pop'!AM34</f>
        <v>11267</v>
      </c>
      <c r="AN34" s="53">
        <f>'q-Pop'!AN34</f>
        <v>11499</v>
      </c>
      <c r="AO34" s="53">
        <f>'q-Pop'!AO34</f>
        <v>11713</v>
      </c>
      <c r="AP34" s="53">
        <f>'q-Pop'!AP34</f>
        <v>11912</v>
      </c>
      <c r="AQ34" s="53">
        <f>'q-Pop'!AQ34</f>
        <v>12092</v>
      </c>
      <c r="AR34" s="53">
        <f>'q-Pop'!AR34</f>
        <v>12248</v>
      </c>
      <c r="AS34" s="53">
        <f>'q-Pop'!AS34</f>
        <v>12370</v>
      </c>
      <c r="AT34" s="53">
        <f>'q-Pop'!AT34</f>
        <v>12455</v>
      </c>
      <c r="AU34" s="53">
        <f>'q-Pop'!AU34</f>
        <v>12502</v>
      </c>
      <c r="AV34" s="53">
        <f>'q-Pop'!AV34</f>
        <v>12518</v>
      </c>
      <c r="AW34" s="53">
        <f>'q-Pop'!AW34</f>
        <v>12510</v>
      </c>
      <c r="AX34" s="53">
        <f>'q-Pop'!AX34</f>
        <v>12492</v>
      </c>
      <c r="AY34" s="53">
        <f>'q-Pop'!AY34</f>
        <v>12475</v>
      </c>
      <c r="AZ34" s="53">
        <f>'q-Pop'!AZ34</f>
        <v>12459</v>
      </c>
      <c r="BA34" s="53">
        <f>'q-Pop'!BA34</f>
        <v>12449</v>
      </c>
      <c r="BB34" s="53">
        <f>'q-Pop'!BB34</f>
        <v>12463</v>
      </c>
      <c r="BC34" s="53">
        <f>'q-Pop'!BC34</f>
        <v>12523</v>
      </c>
    </row>
    <row r="35" spans="1:55">
      <c r="A35" s="53">
        <f>VLOOKUP(C35,SelectCntr!$A$2:$C$52,3,0)</f>
        <v>2</v>
      </c>
      <c r="B35" s="53" t="str">
        <f>'q-Pop'!B35</f>
        <v>Réunion</v>
      </c>
      <c r="C35" s="53">
        <f>'q-Pop'!C35</f>
        <v>182</v>
      </c>
      <c r="D35" s="53" t="str">
        <f>'q-Pop'!D35</f>
        <v>Réunion</v>
      </c>
      <c r="E35" s="53" t="str">
        <f>'q-Pop'!E35</f>
        <v>511</v>
      </c>
      <c r="F35" s="53" t="str">
        <f>'q-Pop'!F35</f>
        <v>Population - Est. &amp; Proj. 2008 (1000)</v>
      </c>
      <c r="G35" s="53">
        <f>'q-Pop'!G35</f>
        <v>345</v>
      </c>
      <c r="H35" s="53">
        <f>'q-Pop'!H35</f>
        <v>355</v>
      </c>
      <c r="I35" s="53">
        <f>'q-Pop'!I35</f>
        <v>365</v>
      </c>
      <c r="J35" s="53">
        <f>'q-Pop'!J35</f>
        <v>377</v>
      </c>
      <c r="K35" s="53">
        <f>'q-Pop'!K35</f>
        <v>390</v>
      </c>
      <c r="L35" s="53">
        <f>'q-Pop'!L35</f>
        <v>404</v>
      </c>
      <c r="M35" s="53">
        <f>'q-Pop'!M35</f>
        <v>420</v>
      </c>
      <c r="N35" s="53">
        <f>'q-Pop'!N35</f>
        <v>435</v>
      </c>
      <c r="O35" s="53">
        <f>'q-Pop'!O35</f>
        <v>449</v>
      </c>
      <c r="P35" s="53">
        <f>'q-Pop'!P35</f>
        <v>461</v>
      </c>
      <c r="Q35" s="53">
        <f>'q-Pop'!Q35</f>
        <v>469</v>
      </c>
      <c r="R35" s="53">
        <f>'q-Pop'!R35</f>
        <v>474</v>
      </c>
      <c r="S35" s="53">
        <f>'q-Pop'!S35</f>
        <v>477</v>
      </c>
      <c r="T35" s="53">
        <f>'q-Pop'!T35</f>
        <v>480</v>
      </c>
      <c r="U35" s="53">
        <f>'q-Pop'!U35</f>
        <v>483</v>
      </c>
      <c r="V35" s="53">
        <f>'q-Pop'!V35</f>
        <v>486</v>
      </c>
      <c r="W35" s="53">
        <f>'q-Pop'!W35</f>
        <v>490</v>
      </c>
      <c r="X35" s="53">
        <f>'q-Pop'!X35</f>
        <v>494</v>
      </c>
      <c r="Y35" s="53">
        <f>'q-Pop'!Y35</f>
        <v>500</v>
      </c>
      <c r="Z35" s="53">
        <f>'q-Pop'!Z35</f>
        <v>506</v>
      </c>
      <c r="AA35" s="53">
        <f>'q-Pop'!AA35</f>
        <v>514</v>
      </c>
      <c r="AB35" s="53">
        <f>'q-Pop'!AB35</f>
        <v>524</v>
      </c>
      <c r="AC35" s="53">
        <f>'q-Pop'!AC35</f>
        <v>534</v>
      </c>
      <c r="AD35" s="53">
        <f>'q-Pop'!AD35</f>
        <v>545</v>
      </c>
      <c r="AE35" s="53">
        <f>'q-Pop'!AE35</f>
        <v>555</v>
      </c>
      <c r="AF35" s="53">
        <f>'q-Pop'!AF35</f>
        <v>565</v>
      </c>
      <c r="AG35" s="53">
        <f>'q-Pop'!AG35</f>
        <v>574</v>
      </c>
      <c r="AH35" s="53">
        <f>'q-Pop'!AH35</f>
        <v>584</v>
      </c>
      <c r="AI35" s="53">
        <f>'q-Pop'!AI35</f>
        <v>594</v>
      </c>
      <c r="AJ35" s="53">
        <f>'q-Pop'!AJ35</f>
        <v>604</v>
      </c>
      <c r="AK35" s="53">
        <f>'q-Pop'!AK35</f>
        <v>615</v>
      </c>
      <c r="AL35" s="53">
        <f>'q-Pop'!AL35</f>
        <v>627</v>
      </c>
      <c r="AM35" s="53">
        <f>'q-Pop'!AM35</f>
        <v>639</v>
      </c>
      <c r="AN35" s="53">
        <f>'q-Pop'!AN35</f>
        <v>652</v>
      </c>
      <c r="AO35" s="53">
        <f>'q-Pop'!AO35</f>
        <v>664</v>
      </c>
      <c r="AP35" s="53">
        <f>'q-Pop'!AP35</f>
        <v>676</v>
      </c>
      <c r="AQ35" s="53">
        <f>'q-Pop'!AQ35</f>
        <v>688</v>
      </c>
      <c r="AR35" s="53">
        <f>'q-Pop'!AR35</f>
        <v>700</v>
      </c>
      <c r="AS35" s="53">
        <f>'q-Pop'!AS35</f>
        <v>712</v>
      </c>
      <c r="AT35" s="53">
        <f>'q-Pop'!AT35</f>
        <v>724</v>
      </c>
      <c r="AU35" s="53">
        <f>'q-Pop'!AU35</f>
        <v>736</v>
      </c>
      <c r="AV35" s="53">
        <f>'q-Pop'!AV35</f>
        <v>748</v>
      </c>
      <c r="AW35" s="53">
        <f>'q-Pop'!AW35</f>
        <v>761</v>
      </c>
      <c r="AX35" s="53">
        <f>'q-Pop'!AX35</f>
        <v>773</v>
      </c>
      <c r="AY35" s="53">
        <f>'q-Pop'!AY35</f>
        <v>784</v>
      </c>
      <c r="AZ35" s="53">
        <f>'q-Pop'!AZ35</f>
        <v>795</v>
      </c>
      <c r="BA35" s="53">
        <f>'q-Pop'!BA35</f>
        <v>806</v>
      </c>
      <c r="BB35" s="53">
        <f>'q-Pop'!BB35</f>
        <v>817</v>
      </c>
      <c r="BC35" s="53">
        <f>'q-Pop'!BC35</f>
        <v>827</v>
      </c>
    </row>
    <row r="36" spans="1:55">
      <c r="A36" s="53">
        <f>VLOOKUP(C36,SelectCntr!$A$2:$C$52,3,0)</f>
        <v>2</v>
      </c>
      <c r="B36" s="53" t="str">
        <f>'q-Pop'!B36</f>
        <v>Rwanda</v>
      </c>
      <c r="C36" s="53">
        <f>'q-Pop'!C36</f>
        <v>184</v>
      </c>
      <c r="D36" s="53" t="str">
        <f>'q-Pop'!D36</f>
        <v>Rwanda</v>
      </c>
      <c r="E36" s="53" t="str">
        <f>'q-Pop'!E36</f>
        <v>511</v>
      </c>
      <c r="F36" s="53" t="str">
        <f>'q-Pop'!F36</f>
        <v>Population - Est. &amp; Proj. 2008 (1000)</v>
      </c>
      <c r="G36" s="53">
        <f>'q-Pop'!G36</f>
        <v>2951</v>
      </c>
      <c r="H36" s="53">
        <f>'q-Pop'!H36</f>
        <v>3007</v>
      </c>
      <c r="I36" s="53">
        <f>'q-Pop'!I36</f>
        <v>3062</v>
      </c>
      <c r="J36" s="53">
        <f>'q-Pop'!J36</f>
        <v>3125</v>
      </c>
      <c r="K36" s="53">
        <f>'q-Pop'!K36</f>
        <v>3202</v>
      </c>
      <c r="L36" s="53">
        <f>'q-Pop'!L36</f>
        <v>3297</v>
      </c>
      <c r="M36" s="53">
        <f>'q-Pop'!M36</f>
        <v>3407</v>
      </c>
      <c r="N36" s="53">
        <f>'q-Pop'!N36</f>
        <v>3527</v>
      </c>
      <c r="O36" s="53">
        <f>'q-Pop'!O36</f>
        <v>3652</v>
      </c>
      <c r="P36" s="53">
        <f>'q-Pop'!P36</f>
        <v>3776</v>
      </c>
      <c r="Q36" s="53">
        <f>'q-Pop'!Q36</f>
        <v>3898</v>
      </c>
      <c r="R36" s="53">
        <f>'q-Pop'!R36</f>
        <v>4020</v>
      </c>
      <c r="S36" s="53">
        <f>'q-Pop'!S36</f>
        <v>4144</v>
      </c>
      <c r="T36" s="53">
        <f>'q-Pop'!T36</f>
        <v>4273</v>
      </c>
      <c r="U36" s="53">
        <f>'q-Pop'!U36</f>
        <v>4410</v>
      </c>
      <c r="V36" s="53">
        <f>'q-Pop'!V36</f>
        <v>4555</v>
      </c>
      <c r="W36" s="53">
        <f>'q-Pop'!W36</f>
        <v>4706</v>
      </c>
      <c r="X36" s="53">
        <f>'q-Pop'!X36</f>
        <v>4865</v>
      </c>
      <c r="Y36" s="53">
        <f>'q-Pop'!Y36</f>
        <v>5029</v>
      </c>
      <c r="Z36" s="53">
        <f>'q-Pop'!Z36</f>
        <v>5197</v>
      </c>
      <c r="AA36" s="53">
        <f>'q-Pop'!AA36</f>
        <v>5362</v>
      </c>
      <c r="AB36" s="53">
        <f>'q-Pop'!AB36</f>
        <v>5523</v>
      </c>
      <c r="AC36" s="53">
        <f>'q-Pop'!AC36</f>
        <v>5691</v>
      </c>
      <c r="AD36" s="53">
        <f>'q-Pop'!AD36</f>
        <v>5885</v>
      </c>
      <c r="AE36" s="53">
        <f>'q-Pop'!AE36</f>
        <v>6111</v>
      </c>
      <c r="AF36" s="53">
        <f>'q-Pop'!AF36</f>
        <v>6394</v>
      </c>
      <c r="AG36" s="53">
        <f>'q-Pop'!AG36</f>
        <v>6719</v>
      </c>
      <c r="AH36" s="53">
        <f>'q-Pop'!AH36</f>
        <v>7014</v>
      </c>
      <c r="AI36" s="53">
        <f>'q-Pop'!AI36</f>
        <v>7178</v>
      </c>
      <c r="AJ36" s="53">
        <f>'q-Pop'!AJ36</f>
        <v>7150</v>
      </c>
      <c r="AK36" s="53">
        <f>'q-Pop'!AK36</f>
        <v>6886</v>
      </c>
      <c r="AL36" s="53">
        <f>'q-Pop'!AL36</f>
        <v>6430</v>
      </c>
      <c r="AM36" s="53">
        <f>'q-Pop'!AM36</f>
        <v>5920</v>
      </c>
      <c r="AN36" s="53">
        <f>'q-Pop'!AN36</f>
        <v>5546</v>
      </c>
      <c r="AO36" s="53">
        <f>'q-Pop'!AO36</f>
        <v>5440</v>
      </c>
      <c r="AP36" s="53">
        <f>'q-Pop'!AP36</f>
        <v>5660</v>
      </c>
      <c r="AQ36" s="53">
        <f>'q-Pop'!AQ36</f>
        <v>6151</v>
      </c>
      <c r="AR36" s="53">
        <f>'q-Pop'!AR36</f>
        <v>6801</v>
      </c>
      <c r="AS36" s="53">
        <f>'q-Pop'!AS36</f>
        <v>7443</v>
      </c>
      <c r="AT36" s="53">
        <f>'q-Pop'!AT36</f>
        <v>7958</v>
      </c>
      <c r="AU36" s="53">
        <f>'q-Pop'!AU36</f>
        <v>8310</v>
      </c>
      <c r="AV36" s="53">
        <f>'q-Pop'!AV36</f>
        <v>8539</v>
      </c>
      <c r="AW36" s="53">
        <f>'q-Pop'!AW36</f>
        <v>8685</v>
      </c>
      <c r="AX36" s="53">
        <f>'q-Pop'!AX36</f>
        <v>8820</v>
      </c>
      <c r="AY36" s="53">
        <f>'q-Pop'!AY36</f>
        <v>8992</v>
      </c>
      <c r="AZ36" s="53">
        <f>'q-Pop'!AZ36</f>
        <v>9210</v>
      </c>
      <c r="BA36" s="53">
        <f>'q-Pop'!BA36</f>
        <v>9455</v>
      </c>
      <c r="BB36" s="53">
        <f>'q-Pop'!BB36</f>
        <v>9721</v>
      </c>
      <c r="BC36" s="53">
        <f>'q-Pop'!BC36</f>
        <v>9998</v>
      </c>
    </row>
    <row r="37" spans="1:55">
      <c r="A37" s="53">
        <f>VLOOKUP(C37,SelectCntr!$A$2:$C$52,3,0)</f>
        <v>1</v>
      </c>
      <c r="B37" s="53" t="str">
        <f>'q-Pop'!B37</f>
        <v>Sao Tome and Principe</v>
      </c>
      <c r="C37" s="53">
        <f>'q-Pop'!C37</f>
        <v>193</v>
      </c>
      <c r="D37" s="53" t="str">
        <f>'q-Pop'!D37</f>
        <v>Sao Tome and Principe</v>
      </c>
      <c r="E37" s="53" t="str">
        <f>'q-Pop'!E37</f>
        <v>511</v>
      </c>
      <c r="F37" s="53" t="str">
        <f>'q-Pop'!F37</f>
        <v>Population - Est. &amp; Proj. 2008 (1000)</v>
      </c>
      <c r="G37" s="53">
        <f>'q-Pop'!G37</f>
        <v>65</v>
      </c>
      <c r="H37" s="53">
        <f>'q-Pop'!H37</f>
        <v>64</v>
      </c>
      <c r="I37" s="53">
        <f>'q-Pop'!I37</f>
        <v>64</v>
      </c>
      <c r="J37" s="53">
        <f>'q-Pop'!J37</f>
        <v>64</v>
      </c>
      <c r="K37" s="53">
        <f>'q-Pop'!K37</f>
        <v>65</v>
      </c>
      <c r="L37" s="53">
        <f>'q-Pop'!L37</f>
        <v>66</v>
      </c>
      <c r="M37" s="53">
        <f>'q-Pop'!M37</f>
        <v>68</v>
      </c>
      <c r="N37" s="53">
        <f>'q-Pop'!N37</f>
        <v>70</v>
      </c>
      <c r="O37" s="53">
        <f>'q-Pop'!O37</f>
        <v>72</v>
      </c>
      <c r="P37" s="53">
        <f>'q-Pop'!P37</f>
        <v>74</v>
      </c>
      <c r="Q37" s="53">
        <f>'q-Pop'!Q37</f>
        <v>75</v>
      </c>
      <c r="R37" s="53">
        <f>'q-Pop'!R37</f>
        <v>77</v>
      </c>
      <c r="S37" s="53">
        <f>'q-Pop'!S37</f>
        <v>78</v>
      </c>
      <c r="T37" s="53">
        <f>'q-Pop'!T37</f>
        <v>80</v>
      </c>
      <c r="U37" s="53">
        <f>'q-Pop'!U37</f>
        <v>82</v>
      </c>
      <c r="V37" s="53">
        <f>'q-Pop'!V37</f>
        <v>84</v>
      </c>
      <c r="W37" s="53">
        <f>'q-Pop'!W37</f>
        <v>87</v>
      </c>
      <c r="X37" s="53">
        <f>'q-Pop'!X37</f>
        <v>90</v>
      </c>
      <c r="Y37" s="53">
        <f>'q-Pop'!Y37</f>
        <v>92</v>
      </c>
      <c r="Z37" s="53">
        <f>'q-Pop'!Z37</f>
        <v>95</v>
      </c>
      <c r="AA37" s="53">
        <f>'q-Pop'!AA37</f>
        <v>97</v>
      </c>
      <c r="AB37" s="53">
        <f>'q-Pop'!AB37</f>
        <v>99</v>
      </c>
      <c r="AC37" s="53">
        <f>'q-Pop'!AC37</f>
        <v>100</v>
      </c>
      <c r="AD37" s="53">
        <f>'q-Pop'!AD37</f>
        <v>102</v>
      </c>
      <c r="AE37" s="53">
        <f>'q-Pop'!AE37</f>
        <v>104</v>
      </c>
      <c r="AF37" s="53">
        <f>'q-Pop'!AF37</f>
        <v>106</v>
      </c>
      <c r="AG37" s="53">
        <f>'q-Pop'!AG37</f>
        <v>108</v>
      </c>
      <c r="AH37" s="53">
        <f>'q-Pop'!AH37</f>
        <v>111</v>
      </c>
      <c r="AI37" s="53">
        <f>'q-Pop'!AI37</f>
        <v>114</v>
      </c>
      <c r="AJ37" s="53">
        <f>'q-Pop'!AJ37</f>
        <v>116</v>
      </c>
      <c r="AK37" s="53">
        <f>'q-Pop'!AK37</f>
        <v>119</v>
      </c>
      <c r="AL37" s="53">
        <f>'q-Pop'!AL37</f>
        <v>121</v>
      </c>
      <c r="AM37" s="53">
        <f>'q-Pop'!AM37</f>
        <v>123</v>
      </c>
      <c r="AN37" s="53">
        <f>'q-Pop'!AN37</f>
        <v>126</v>
      </c>
      <c r="AO37" s="53">
        <f>'q-Pop'!AO37</f>
        <v>128</v>
      </c>
      <c r="AP37" s="53">
        <f>'q-Pop'!AP37</f>
        <v>130</v>
      </c>
      <c r="AQ37" s="53">
        <f>'q-Pop'!AQ37</f>
        <v>133</v>
      </c>
      <c r="AR37" s="53">
        <f>'q-Pop'!AR37</f>
        <v>135</v>
      </c>
      <c r="AS37" s="53">
        <f>'q-Pop'!AS37</f>
        <v>138</v>
      </c>
      <c r="AT37" s="53">
        <f>'q-Pop'!AT37</f>
        <v>140</v>
      </c>
      <c r="AU37" s="53">
        <f>'q-Pop'!AU37</f>
        <v>143</v>
      </c>
      <c r="AV37" s="53">
        <f>'q-Pop'!AV37</f>
        <v>145</v>
      </c>
      <c r="AW37" s="53">
        <f>'q-Pop'!AW37</f>
        <v>148</v>
      </c>
      <c r="AX37" s="53">
        <f>'q-Pop'!AX37</f>
        <v>150</v>
      </c>
      <c r="AY37" s="53">
        <f>'q-Pop'!AY37</f>
        <v>153</v>
      </c>
      <c r="AZ37" s="53">
        <f>'q-Pop'!AZ37</f>
        <v>155</v>
      </c>
      <c r="BA37" s="53">
        <f>'q-Pop'!BA37</f>
        <v>158</v>
      </c>
      <c r="BB37" s="53">
        <f>'q-Pop'!BB37</f>
        <v>160</v>
      </c>
      <c r="BC37" s="53">
        <f>'q-Pop'!BC37</f>
        <v>163</v>
      </c>
    </row>
    <row r="38" spans="1:55">
      <c r="A38" s="53">
        <f>VLOOKUP(C37,SelectCntr!$A$2:$C$52,3,0)</f>
        <v>1</v>
      </c>
      <c r="B38" s="53" t="str">
        <f>'q-Pop'!B38</f>
        <v>Senegal</v>
      </c>
      <c r="C38" s="53">
        <f>'q-Pop'!C38</f>
        <v>195</v>
      </c>
      <c r="D38" s="53" t="str">
        <f>'q-Pop'!D38</f>
        <v>Senegal</v>
      </c>
      <c r="E38" s="53" t="str">
        <f>'q-Pop'!E38</f>
        <v>511</v>
      </c>
      <c r="F38" s="53" t="str">
        <f>'q-Pop'!F38</f>
        <v>Population - Est. &amp; Proj. 2008 (1000)</v>
      </c>
      <c r="G38" s="53">
        <f>'q-Pop'!G38</f>
        <v>3167</v>
      </c>
      <c r="H38" s="53">
        <f>'q-Pop'!H38</f>
        <v>3256</v>
      </c>
      <c r="I38" s="53">
        <f>'q-Pop'!I38</f>
        <v>3348</v>
      </c>
      <c r="J38" s="53">
        <f>'q-Pop'!J38</f>
        <v>3445</v>
      </c>
      <c r="K38" s="53">
        <f>'q-Pop'!K38</f>
        <v>3550</v>
      </c>
      <c r="L38" s="53">
        <f>'q-Pop'!L38</f>
        <v>3662</v>
      </c>
      <c r="M38" s="53">
        <f>'q-Pop'!M38</f>
        <v>3780</v>
      </c>
      <c r="N38" s="53">
        <f>'q-Pop'!N38</f>
        <v>3905</v>
      </c>
      <c r="O38" s="53">
        <f>'q-Pop'!O38</f>
        <v>4035</v>
      </c>
      <c r="P38" s="53">
        <f>'q-Pop'!P38</f>
        <v>4169</v>
      </c>
      <c r="Q38" s="53">
        <f>'q-Pop'!Q38</f>
        <v>4307</v>
      </c>
      <c r="R38" s="53">
        <f>'q-Pop'!R38</f>
        <v>4450</v>
      </c>
      <c r="S38" s="53">
        <f>'q-Pop'!S38</f>
        <v>4595</v>
      </c>
      <c r="T38" s="53">
        <f>'q-Pop'!T38</f>
        <v>4742</v>
      </c>
      <c r="U38" s="53">
        <f>'q-Pop'!U38</f>
        <v>4888</v>
      </c>
      <c r="V38" s="53">
        <f>'q-Pop'!V38</f>
        <v>5034</v>
      </c>
      <c r="W38" s="53">
        <f>'q-Pop'!W38</f>
        <v>5180</v>
      </c>
      <c r="X38" s="53">
        <f>'q-Pop'!X38</f>
        <v>5327</v>
      </c>
      <c r="Y38" s="53">
        <f>'q-Pop'!Y38</f>
        <v>5479</v>
      </c>
      <c r="Z38" s="53">
        <f>'q-Pop'!Z38</f>
        <v>5636</v>
      </c>
      <c r="AA38" s="53">
        <f>'q-Pop'!AA38</f>
        <v>5799</v>
      </c>
      <c r="AB38" s="53">
        <f>'q-Pop'!AB38</f>
        <v>5969</v>
      </c>
      <c r="AC38" s="53">
        <f>'q-Pop'!AC38</f>
        <v>6144</v>
      </c>
      <c r="AD38" s="53">
        <f>'q-Pop'!AD38</f>
        <v>6326</v>
      </c>
      <c r="AE38" s="53">
        <f>'q-Pop'!AE38</f>
        <v>6514</v>
      </c>
      <c r="AF38" s="53">
        <f>'q-Pop'!AF38</f>
        <v>6708</v>
      </c>
      <c r="AG38" s="53">
        <f>'q-Pop'!AG38</f>
        <v>6908</v>
      </c>
      <c r="AH38" s="53">
        <f>'q-Pop'!AH38</f>
        <v>7114</v>
      </c>
      <c r="AI38" s="53">
        <f>'q-Pop'!AI38</f>
        <v>7324</v>
      </c>
      <c r="AJ38" s="53">
        <f>'q-Pop'!AJ38</f>
        <v>7538</v>
      </c>
      <c r="AK38" s="53">
        <f>'q-Pop'!AK38</f>
        <v>7754</v>
      </c>
      <c r="AL38" s="53">
        <f>'q-Pop'!AL38</f>
        <v>7975</v>
      </c>
      <c r="AM38" s="53">
        <f>'q-Pop'!AM38</f>
        <v>8198</v>
      </c>
      <c r="AN38" s="53">
        <f>'q-Pop'!AN38</f>
        <v>8427</v>
      </c>
      <c r="AO38" s="53">
        <f>'q-Pop'!AO38</f>
        <v>8660</v>
      </c>
      <c r="AP38" s="53">
        <f>'q-Pop'!AP38</f>
        <v>8898</v>
      </c>
      <c r="AQ38" s="53">
        <f>'q-Pop'!AQ38</f>
        <v>9142</v>
      </c>
      <c r="AR38" s="53">
        <f>'q-Pop'!AR38</f>
        <v>9390</v>
      </c>
      <c r="AS38" s="53">
        <f>'q-Pop'!AS38</f>
        <v>9643</v>
      </c>
      <c r="AT38" s="53">
        <f>'q-Pop'!AT38</f>
        <v>9902</v>
      </c>
      <c r="AU38" s="53">
        <f>'q-Pop'!AU38</f>
        <v>10165</v>
      </c>
      <c r="AV38" s="53">
        <f>'q-Pop'!AV38</f>
        <v>10433</v>
      </c>
      <c r="AW38" s="53">
        <f>'q-Pop'!AW38</f>
        <v>10707</v>
      </c>
      <c r="AX38" s="53">
        <f>'q-Pop'!AX38</f>
        <v>10989</v>
      </c>
      <c r="AY38" s="53">
        <f>'q-Pop'!AY38</f>
        <v>11281</v>
      </c>
      <c r="AZ38" s="53">
        <f>'q-Pop'!AZ38</f>
        <v>11583</v>
      </c>
      <c r="BA38" s="53">
        <f>'q-Pop'!BA38</f>
        <v>11893</v>
      </c>
      <c r="BB38" s="53">
        <f>'q-Pop'!BB38</f>
        <v>12211</v>
      </c>
      <c r="BC38" s="53">
        <f>'q-Pop'!BC38</f>
        <v>12534</v>
      </c>
    </row>
    <row r="39" spans="1:55">
      <c r="A39" s="53">
        <f>VLOOKUP(C38,SelectCntr!$A$2:$C$52,3,0)</f>
        <v>1</v>
      </c>
      <c r="B39" s="53" t="str">
        <f>'q-Pop'!B39</f>
        <v>Seychelles</v>
      </c>
      <c r="C39" s="53">
        <f>'q-Pop'!C39</f>
        <v>196</v>
      </c>
      <c r="D39" s="53" t="str">
        <f>'q-Pop'!D39</f>
        <v>Seychelles</v>
      </c>
      <c r="E39" s="53" t="str">
        <f>'q-Pop'!E39</f>
        <v>511</v>
      </c>
      <c r="F39" s="53" t="str">
        <f>'q-Pop'!F39</f>
        <v>Population - Est. &amp; Proj. 2008 (1000)</v>
      </c>
      <c r="G39" s="53">
        <f>'q-Pop'!G39</f>
        <v>45</v>
      </c>
      <c r="H39" s="53">
        <f>'q-Pop'!H39</f>
        <v>46</v>
      </c>
      <c r="I39" s="53">
        <f>'q-Pop'!I39</f>
        <v>47</v>
      </c>
      <c r="J39" s="53">
        <f>'q-Pop'!J39</f>
        <v>49</v>
      </c>
      <c r="K39" s="53">
        <f>'q-Pop'!K39</f>
        <v>50</v>
      </c>
      <c r="L39" s="53">
        <f>'q-Pop'!L39</f>
        <v>50</v>
      </c>
      <c r="M39" s="53">
        <f>'q-Pop'!M39</f>
        <v>51</v>
      </c>
      <c r="N39" s="53">
        <f>'q-Pop'!N39</f>
        <v>51</v>
      </c>
      <c r="O39" s="53">
        <f>'q-Pop'!O39</f>
        <v>52</v>
      </c>
      <c r="P39" s="53">
        <f>'q-Pop'!P39</f>
        <v>52</v>
      </c>
      <c r="Q39" s="53">
        <f>'q-Pop'!Q39</f>
        <v>54</v>
      </c>
      <c r="R39" s="53">
        <f>'q-Pop'!R39</f>
        <v>55</v>
      </c>
      <c r="S39" s="53">
        <f>'q-Pop'!S39</f>
        <v>57</v>
      </c>
      <c r="T39" s="53">
        <f>'q-Pop'!T39</f>
        <v>59</v>
      </c>
      <c r="U39" s="53">
        <f>'q-Pop'!U39</f>
        <v>61</v>
      </c>
      <c r="V39" s="53">
        <f>'q-Pop'!V39</f>
        <v>62</v>
      </c>
      <c r="W39" s="53">
        <f>'q-Pop'!W39</f>
        <v>64</v>
      </c>
      <c r="X39" s="53">
        <f>'q-Pop'!X39</f>
        <v>65</v>
      </c>
      <c r="Y39" s="53">
        <f>'q-Pop'!Y39</f>
        <v>65</v>
      </c>
      <c r="Z39" s="53">
        <f>'q-Pop'!Z39</f>
        <v>66</v>
      </c>
      <c r="AA39" s="53">
        <f>'q-Pop'!AA39</f>
        <v>66</v>
      </c>
      <c r="AB39" s="53">
        <f>'q-Pop'!AB39</f>
        <v>67</v>
      </c>
      <c r="AC39" s="53">
        <f>'q-Pop'!AC39</f>
        <v>67</v>
      </c>
      <c r="AD39" s="53">
        <f>'q-Pop'!AD39</f>
        <v>67</v>
      </c>
      <c r="AE39" s="53">
        <f>'q-Pop'!AE39</f>
        <v>67</v>
      </c>
      <c r="AF39" s="53">
        <f>'q-Pop'!AF39</f>
        <v>68</v>
      </c>
      <c r="AG39" s="53">
        <f>'q-Pop'!AG39</f>
        <v>69</v>
      </c>
      <c r="AH39" s="53">
        <f>'q-Pop'!AH39</f>
        <v>70</v>
      </c>
      <c r="AI39" s="53">
        <f>'q-Pop'!AI39</f>
        <v>71</v>
      </c>
      <c r="AJ39" s="53">
        <f>'q-Pop'!AJ39</f>
        <v>72</v>
      </c>
      <c r="AK39" s="53">
        <f>'q-Pop'!AK39</f>
        <v>73</v>
      </c>
      <c r="AL39" s="53">
        <f>'q-Pop'!AL39</f>
        <v>74</v>
      </c>
      <c r="AM39" s="53">
        <f>'q-Pop'!AM39</f>
        <v>74</v>
      </c>
      <c r="AN39" s="53">
        <f>'q-Pop'!AN39</f>
        <v>75</v>
      </c>
      <c r="AO39" s="53">
        <f>'q-Pop'!AO39</f>
        <v>76</v>
      </c>
      <c r="AP39" s="53">
        <f>'q-Pop'!AP39</f>
        <v>77</v>
      </c>
      <c r="AQ39" s="53">
        <f>'q-Pop'!AQ39</f>
        <v>78</v>
      </c>
      <c r="AR39" s="53">
        <f>'q-Pop'!AR39</f>
        <v>79</v>
      </c>
      <c r="AS39" s="53">
        <f>'q-Pop'!AS39</f>
        <v>80</v>
      </c>
      <c r="AT39" s="53">
        <f>'q-Pop'!AT39</f>
        <v>81</v>
      </c>
      <c r="AU39" s="53">
        <f>'q-Pop'!AU39</f>
        <v>82</v>
      </c>
      <c r="AV39" s="53">
        <f>'q-Pop'!AV39</f>
        <v>82</v>
      </c>
      <c r="AW39" s="53">
        <f>'q-Pop'!AW39</f>
        <v>82</v>
      </c>
      <c r="AX39" s="53">
        <f>'q-Pop'!AX39</f>
        <v>82</v>
      </c>
      <c r="AY39" s="53">
        <f>'q-Pop'!AY39</f>
        <v>83</v>
      </c>
      <c r="AZ39" s="53">
        <f>'q-Pop'!AZ39</f>
        <v>83</v>
      </c>
      <c r="BA39" s="53">
        <f>'q-Pop'!BA39</f>
        <v>83</v>
      </c>
      <c r="BB39" s="53">
        <f>'q-Pop'!BB39</f>
        <v>84</v>
      </c>
      <c r="BC39" s="53">
        <f>'q-Pop'!BC39</f>
        <v>84</v>
      </c>
    </row>
    <row r="40" spans="1:55">
      <c r="A40" s="53">
        <f>VLOOKUP(C39,SelectCntr!$A$2:$C$52,3,0)</f>
        <v>2</v>
      </c>
      <c r="B40" s="53" t="str">
        <f>'q-Pop'!B40</f>
        <v>Sierra Leone</v>
      </c>
      <c r="C40" s="53">
        <f>'q-Pop'!C40</f>
        <v>197</v>
      </c>
      <c r="D40" s="53" t="str">
        <f>'q-Pop'!D40</f>
        <v>Sierra Leone</v>
      </c>
      <c r="E40" s="53" t="str">
        <f>'q-Pop'!E40</f>
        <v>511</v>
      </c>
      <c r="F40" s="53" t="str">
        <f>'q-Pop'!F40</f>
        <v>Population - Est. &amp; Proj. 2008 (1000)</v>
      </c>
      <c r="G40" s="53">
        <f>'q-Pop'!G40</f>
        <v>2290</v>
      </c>
      <c r="H40" s="53">
        <f>'q-Pop'!H40</f>
        <v>2327</v>
      </c>
      <c r="I40" s="53">
        <f>'q-Pop'!I40</f>
        <v>2366</v>
      </c>
      <c r="J40" s="53">
        <f>'q-Pop'!J40</f>
        <v>2405</v>
      </c>
      <c r="K40" s="53">
        <f>'q-Pop'!K40</f>
        <v>2446</v>
      </c>
      <c r="L40" s="53">
        <f>'q-Pop'!L40</f>
        <v>2488</v>
      </c>
      <c r="M40" s="53">
        <f>'q-Pop'!M40</f>
        <v>2531</v>
      </c>
      <c r="N40" s="53">
        <f>'q-Pop'!N40</f>
        <v>2575</v>
      </c>
      <c r="O40" s="53">
        <f>'q-Pop'!O40</f>
        <v>2620</v>
      </c>
      <c r="P40" s="53">
        <f>'q-Pop'!P40</f>
        <v>2668</v>
      </c>
      <c r="Q40" s="53">
        <f>'q-Pop'!Q40</f>
        <v>2716</v>
      </c>
      <c r="R40" s="53">
        <f>'q-Pop'!R40</f>
        <v>2766</v>
      </c>
      <c r="S40" s="53">
        <f>'q-Pop'!S40</f>
        <v>2819</v>
      </c>
      <c r="T40" s="53">
        <f>'q-Pop'!T40</f>
        <v>2873</v>
      </c>
      <c r="U40" s="53">
        <f>'q-Pop'!U40</f>
        <v>2931</v>
      </c>
      <c r="V40" s="53">
        <f>'q-Pop'!V40</f>
        <v>2992</v>
      </c>
      <c r="W40" s="53">
        <f>'q-Pop'!W40</f>
        <v>3056</v>
      </c>
      <c r="X40" s="53">
        <f>'q-Pop'!X40</f>
        <v>3123</v>
      </c>
      <c r="Y40" s="53">
        <f>'q-Pop'!Y40</f>
        <v>3192</v>
      </c>
      <c r="Z40" s="53">
        <f>'q-Pop'!Z40</f>
        <v>3261</v>
      </c>
      <c r="AA40" s="53">
        <f>'q-Pop'!AA40</f>
        <v>3329</v>
      </c>
      <c r="AB40" s="53">
        <f>'q-Pop'!AB40</f>
        <v>3397</v>
      </c>
      <c r="AC40" s="53">
        <f>'q-Pop'!AC40</f>
        <v>3467</v>
      </c>
      <c r="AD40" s="53">
        <f>'q-Pop'!AD40</f>
        <v>3544</v>
      </c>
      <c r="AE40" s="53">
        <f>'q-Pop'!AE40</f>
        <v>3631</v>
      </c>
      <c r="AF40" s="53">
        <f>'q-Pop'!AF40</f>
        <v>3731</v>
      </c>
      <c r="AG40" s="53">
        <f>'q-Pop'!AG40</f>
        <v>3841</v>
      </c>
      <c r="AH40" s="53">
        <f>'q-Pop'!AH40</f>
        <v>3948</v>
      </c>
      <c r="AI40" s="53">
        <f>'q-Pop'!AI40</f>
        <v>4033</v>
      </c>
      <c r="AJ40" s="53">
        <f>'q-Pop'!AJ40</f>
        <v>4084</v>
      </c>
      <c r="AK40" s="53">
        <f>'q-Pop'!AK40</f>
        <v>4096</v>
      </c>
      <c r="AL40" s="53">
        <f>'q-Pop'!AL40</f>
        <v>4077</v>
      </c>
      <c r="AM40" s="53">
        <f>'q-Pop'!AM40</f>
        <v>4041</v>
      </c>
      <c r="AN40" s="53">
        <f>'q-Pop'!AN40</f>
        <v>4006</v>
      </c>
      <c r="AO40" s="53">
        <f>'q-Pop'!AO40</f>
        <v>3989</v>
      </c>
      <c r="AP40" s="53">
        <f>'q-Pop'!AP40</f>
        <v>3990</v>
      </c>
      <c r="AQ40" s="53">
        <f>'q-Pop'!AQ40</f>
        <v>4010</v>
      </c>
      <c r="AR40" s="53">
        <f>'q-Pop'!AR40</f>
        <v>4053</v>
      </c>
      <c r="AS40" s="53">
        <f>'q-Pop'!AS40</f>
        <v>4125</v>
      </c>
      <c r="AT40" s="53">
        <f>'q-Pop'!AT40</f>
        <v>4228</v>
      </c>
      <c r="AU40" s="53">
        <f>'q-Pop'!AU40</f>
        <v>4368</v>
      </c>
      <c r="AV40" s="53">
        <f>'q-Pop'!AV40</f>
        <v>4540</v>
      </c>
      <c r="AW40" s="53">
        <f>'q-Pop'!AW40</f>
        <v>4733</v>
      </c>
      <c r="AX40" s="53">
        <f>'q-Pop'!AX40</f>
        <v>4926</v>
      </c>
      <c r="AY40" s="53">
        <f>'q-Pop'!AY40</f>
        <v>5107</v>
      </c>
      <c r="AZ40" s="53">
        <f>'q-Pop'!AZ40</f>
        <v>5271</v>
      </c>
      <c r="BA40" s="53">
        <f>'q-Pop'!BA40</f>
        <v>5420</v>
      </c>
      <c r="BB40" s="53">
        <f>'q-Pop'!BB40</f>
        <v>5560</v>
      </c>
      <c r="BC40" s="53">
        <f>'q-Pop'!BC40</f>
        <v>5696</v>
      </c>
    </row>
    <row r="41" spans="1:55">
      <c r="A41" s="53">
        <f>VLOOKUP(C40,SelectCntr!$A$2:$C$52,3,0)</f>
        <v>1</v>
      </c>
      <c r="B41" s="53" t="str">
        <f>'q-Pop'!B41</f>
        <v>Somalia</v>
      </c>
      <c r="C41" s="53">
        <f>'q-Pop'!C41</f>
        <v>201</v>
      </c>
      <c r="D41" s="53" t="str">
        <f>'q-Pop'!D41</f>
        <v>Somalia</v>
      </c>
      <c r="E41" s="53" t="str">
        <f>'q-Pop'!E41</f>
        <v>511</v>
      </c>
      <c r="F41" s="53" t="str">
        <f>'q-Pop'!F41</f>
        <v>Population - Est. &amp; Proj. 2008 (1000)</v>
      </c>
      <c r="G41" s="53">
        <f>'q-Pop'!G41</f>
        <v>2884</v>
      </c>
      <c r="H41" s="53">
        <f>'q-Pop'!H41</f>
        <v>2952</v>
      </c>
      <c r="I41" s="53">
        <f>'q-Pop'!I41</f>
        <v>3022</v>
      </c>
      <c r="J41" s="53">
        <f>'q-Pop'!J41</f>
        <v>3094</v>
      </c>
      <c r="K41" s="53">
        <f>'q-Pop'!K41</f>
        <v>3170</v>
      </c>
      <c r="L41" s="53">
        <f>'q-Pop'!L41</f>
        <v>3254</v>
      </c>
      <c r="M41" s="53">
        <f>'q-Pop'!M41</f>
        <v>3347</v>
      </c>
      <c r="N41" s="53">
        <f>'q-Pop'!N41</f>
        <v>3441</v>
      </c>
      <c r="O41" s="53">
        <f>'q-Pop'!O41</f>
        <v>3527</v>
      </c>
      <c r="P41" s="53">
        <f>'q-Pop'!P41</f>
        <v>3600</v>
      </c>
      <c r="Q41" s="53">
        <f>'q-Pop'!Q41</f>
        <v>3645</v>
      </c>
      <c r="R41" s="53">
        <f>'q-Pop'!R41</f>
        <v>3672</v>
      </c>
      <c r="S41" s="53">
        <f>'q-Pop'!S41</f>
        <v>3724</v>
      </c>
      <c r="T41" s="53">
        <f>'q-Pop'!T41</f>
        <v>3859</v>
      </c>
      <c r="U41" s="53">
        <f>'q-Pop'!U41</f>
        <v>4116</v>
      </c>
      <c r="V41" s="53">
        <f>'q-Pop'!V41</f>
        <v>4519</v>
      </c>
      <c r="W41" s="53">
        <f>'q-Pop'!W41</f>
        <v>5041</v>
      </c>
      <c r="X41" s="53">
        <f>'q-Pop'!X41</f>
        <v>5602</v>
      </c>
      <c r="Y41" s="53">
        <f>'q-Pop'!Y41</f>
        <v>6092</v>
      </c>
      <c r="Z41" s="53">
        <f>'q-Pop'!Z41</f>
        <v>6434</v>
      </c>
      <c r="AA41" s="53">
        <f>'q-Pop'!AA41</f>
        <v>6596</v>
      </c>
      <c r="AB41" s="53">
        <f>'q-Pop'!AB41</f>
        <v>6606</v>
      </c>
      <c r="AC41" s="53">
        <f>'q-Pop'!AC41</f>
        <v>6519</v>
      </c>
      <c r="AD41" s="53">
        <f>'q-Pop'!AD41</f>
        <v>6417</v>
      </c>
      <c r="AE41" s="53">
        <f>'q-Pop'!AE41</f>
        <v>6361</v>
      </c>
      <c r="AF41" s="53">
        <f>'q-Pop'!AF41</f>
        <v>6370</v>
      </c>
      <c r="AG41" s="53">
        <f>'q-Pop'!AG41</f>
        <v>6424</v>
      </c>
      <c r="AH41" s="53">
        <f>'q-Pop'!AH41</f>
        <v>6502</v>
      </c>
      <c r="AI41" s="53">
        <f>'q-Pop'!AI41</f>
        <v>6567</v>
      </c>
      <c r="AJ41" s="53">
        <f>'q-Pop'!AJ41</f>
        <v>6596</v>
      </c>
      <c r="AK41" s="53">
        <f>'q-Pop'!AK41</f>
        <v>6582</v>
      </c>
      <c r="AL41" s="53">
        <f>'q-Pop'!AL41</f>
        <v>6540</v>
      </c>
      <c r="AM41" s="53">
        <f>'q-Pop'!AM41</f>
        <v>6495</v>
      </c>
      <c r="AN41" s="53">
        <f>'q-Pop'!AN41</f>
        <v>6480</v>
      </c>
      <c r="AO41" s="53">
        <f>'q-Pop'!AO41</f>
        <v>6521</v>
      </c>
      <c r="AP41" s="53">
        <f>'q-Pop'!AP41</f>
        <v>6624</v>
      </c>
      <c r="AQ41" s="53">
        <f>'q-Pop'!AQ41</f>
        <v>6783</v>
      </c>
      <c r="AR41" s="53">
        <f>'q-Pop'!AR41</f>
        <v>6979</v>
      </c>
      <c r="AS41" s="53">
        <f>'q-Pop'!AS41</f>
        <v>7189</v>
      </c>
      <c r="AT41" s="53">
        <f>'q-Pop'!AT41</f>
        <v>7394</v>
      </c>
      <c r="AU41" s="53">
        <f>'q-Pop'!AU41</f>
        <v>7591</v>
      </c>
      <c r="AV41" s="53">
        <f>'q-Pop'!AV41</f>
        <v>7785</v>
      </c>
      <c r="AW41" s="53">
        <f>'q-Pop'!AW41</f>
        <v>7975</v>
      </c>
      <c r="AX41" s="53">
        <f>'q-Pop'!AX41</f>
        <v>8164</v>
      </c>
      <c r="AY41" s="53">
        <f>'q-Pop'!AY41</f>
        <v>8354</v>
      </c>
      <c r="AZ41" s="53">
        <f>'q-Pop'!AZ41</f>
        <v>8544</v>
      </c>
      <c r="BA41" s="53">
        <f>'q-Pop'!BA41</f>
        <v>8733</v>
      </c>
      <c r="BB41" s="53">
        <f>'q-Pop'!BB41</f>
        <v>8926</v>
      </c>
      <c r="BC41" s="53">
        <f>'q-Pop'!BC41</f>
        <v>9133</v>
      </c>
    </row>
    <row r="42" spans="1:55">
      <c r="A42" s="53">
        <f>VLOOKUP(C41,SelectCntr!$A$2:$C$52,3,0)</f>
        <v>2</v>
      </c>
      <c r="B42" s="53" t="str">
        <f>'q-Pop'!B42</f>
        <v>South Africa</v>
      </c>
      <c r="C42" s="53">
        <f>'q-Pop'!C42</f>
        <v>202</v>
      </c>
      <c r="D42" s="53" t="str">
        <f>'q-Pop'!D42</f>
        <v>South Africa</v>
      </c>
      <c r="E42" s="53" t="str">
        <f>'q-Pop'!E42</f>
        <v>511</v>
      </c>
      <c r="F42" s="53" t="str">
        <f>'q-Pop'!F42</f>
        <v>Population - Est. &amp; Proj. 2008 (1000)</v>
      </c>
      <c r="G42" s="53">
        <f>'q-Pop'!G42</f>
        <v>17850</v>
      </c>
      <c r="H42" s="53">
        <f>'q-Pop'!H42</f>
        <v>18322</v>
      </c>
      <c r="I42" s="53">
        <f>'q-Pop'!I42</f>
        <v>18810</v>
      </c>
      <c r="J42" s="53">
        <f>'q-Pop'!J42</f>
        <v>19308</v>
      </c>
      <c r="K42" s="53">
        <f>'q-Pop'!K42</f>
        <v>19814</v>
      </c>
      <c r="L42" s="53">
        <f>'q-Pop'!L42</f>
        <v>20325</v>
      </c>
      <c r="M42" s="53">
        <f>'q-Pop'!M42</f>
        <v>20844</v>
      </c>
      <c r="N42" s="53">
        <f>'q-Pop'!N42</f>
        <v>21375</v>
      </c>
      <c r="O42" s="53">
        <f>'q-Pop'!O42</f>
        <v>21926</v>
      </c>
      <c r="P42" s="53">
        <f>'q-Pop'!P42</f>
        <v>22502</v>
      </c>
      <c r="Q42" s="53">
        <f>'q-Pop'!Q42</f>
        <v>23106</v>
      </c>
      <c r="R42" s="53">
        <f>'q-Pop'!R42</f>
        <v>23736</v>
      </c>
      <c r="S42" s="53">
        <f>'q-Pop'!S42</f>
        <v>24384</v>
      </c>
      <c r="T42" s="53">
        <f>'q-Pop'!T42</f>
        <v>25040</v>
      </c>
      <c r="U42" s="53">
        <f>'q-Pop'!U42</f>
        <v>25698</v>
      </c>
      <c r="V42" s="53">
        <f>'q-Pop'!V42</f>
        <v>26354</v>
      </c>
      <c r="W42" s="53">
        <f>'q-Pop'!W42</f>
        <v>27010</v>
      </c>
      <c r="X42" s="53">
        <f>'q-Pop'!X42</f>
        <v>27675</v>
      </c>
      <c r="Y42" s="53">
        <f>'q-Pop'!Y42</f>
        <v>28361</v>
      </c>
      <c r="Z42" s="53">
        <f>'q-Pop'!Z42</f>
        <v>29075</v>
      </c>
      <c r="AA42" s="53">
        <f>'q-Pop'!AA42</f>
        <v>29824</v>
      </c>
      <c r="AB42" s="53">
        <f>'q-Pop'!AB42</f>
        <v>30603</v>
      </c>
      <c r="AC42" s="53">
        <f>'q-Pop'!AC42</f>
        <v>31396</v>
      </c>
      <c r="AD42" s="53">
        <f>'q-Pop'!AD42</f>
        <v>32186</v>
      </c>
      <c r="AE42" s="53">
        <f>'q-Pop'!AE42</f>
        <v>32959</v>
      </c>
      <c r="AF42" s="53">
        <f>'q-Pop'!AF42</f>
        <v>33704</v>
      </c>
      <c r="AG42" s="53">
        <f>'q-Pop'!AG42</f>
        <v>34428</v>
      </c>
      <c r="AH42" s="53">
        <f>'q-Pop'!AH42</f>
        <v>35156</v>
      </c>
      <c r="AI42" s="53">
        <f>'q-Pop'!AI42</f>
        <v>35921</v>
      </c>
      <c r="AJ42" s="53">
        <f>'q-Pop'!AJ42</f>
        <v>36745</v>
      </c>
      <c r="AK42" s="53">
        <f>'q-Pop'!AK42</f>
        <v>37640</v>
      </c>
      <c r="AL42" s="53">
        <f>'q-Pop'!AL42</f>
        <v>38591</v>
      </c>
      <c r="AM42" s="53">
        <f>'q-Pop'!AM42</f>
        <v>39561</v>
      </c>
      <c r="AN42" s="53">
        <f>'q-Pop'!AN42</f>
        <v>40501</v>
      </c>
      <c r="AO42" s="53">
        <f>'q-Pop'!AO42</f>
        <v>41375</v>
      </c>
      <c r="AP42" s="53">
        <f>'q-Pop'!AP42</f>
        <v>42167</v>
      </c>
      <c r="AQ42" s="53">
        <f>'q-Pop'!AQ42</f>
        <v>42890</v>
      </c>
      <c r="AR42" s="53">
        <f>'q-Pop'!AR42</f>
        <v>43562</v>
      </c>
      <c r="AS42" s="53">
        <f>'q-Pop'!AS42</f>
        <v>44215</v>
      </c>
      <c r="AT42" s="53">
        <f>'q-Pop'!AT42</f>
        <v>44872</v>
      </c>
      <c r="AU42" s="53">
        <f>'q-Pop'!AU42</f>
        <v>45536</v>
      </c>
      <c r="AV42" s="53">
        <f>'q-Pop'!AV42</f>
        <v>46197</v>
      </c>
      <c r="AW42" s="53">
        <f>'q-Pop'!AW42</f>
        <v>46849</v>
      </c>
      <c r="AX42" s="53">
        <f>'q-Pop'!AX42</f>
        <v>47477</v>
      </c>
      <c r="AY42" s="53">
        <f>'q-Pop'!AY42</f>
        <v>48073</v>
      </c>
      <c r="AZ42" s="53">
        <f>'q-Pop'!AZ42</f>
        <v>48639</v>
      </c>
      <c r="BA42" s="53">
        <f>'q-Pop'!BA42</f>
        <v>49173</v>
      </c>
      <c r="BB42" s="53">
        <f>'q-Pop'!BB42</f>
        <v>49668</v>
      </c>
      <c r="BC42" s="53">
        <f>'q-Pop'!BC42</f>
        <v>50110</v>
      </c>
    </row>
    <row r="43" spans="1:55">
      <c r="A43" s="53">
        <f>VLOOKUP(C42,SelectCntr!$A$2:$C$52,3,0)</f>
        <v>3</v>
      </c>
      <c r="B43" s="53" t="str">
        <f>'q-Pop'!B43</f>
        <v>Western Sahara</v>
      </c>
      <c r="C43" s="53">
        <f>'q-Pop'!C43</f>
        <v>205</v>
      </c>
      <c r="D43" s="53" t="str">
        <f>'q-Pop'!D43</f>
        <v>Western Sahara</v>
      </c>
      <c r="E43" s="53" t="str">
        <f>'q-Pop'!E43</f>
        <v>511</v>
      </c>
      <c r="F43" s="53" t="str">
        <f>'q-Pop'!F43</f>
        <v>Population - Est. &amp; Proj. 2008 (1000)</v>
      </c>
      <c r="G43" s="53">
        <f>'q-Pop'!G43</f>
        <v>36</v>
      </c>
      <c r="H43" s="53">
        <f>'q-Pop'!H43</f>
        <v>39</v>
      </c>
      <c r="I43" s="53">
        <f>'q-Pop'!I43</f>
        <v>42</v>
      </c>
      <c r="J43" s="53">
        <f>'q-Pop'!J43</f>
        <v>46</v>
      </c>
      <c r="K43" s="53">
        <f>'q-Pop'!K43</f>
        <v>51</v>
      </c>
      <c r="L43" s="53">
        <f>'q-Pop'!L43</f>
        <v>57</v>
      </c>
      <c r="M43" s="53">
        <f>'q-Pop'!M43</f>
        <v>63</v>
      </c>
      <c r="N43" s="53">
        <f>'q-Pop'!N43</f>
        <v>69</v>
      </c>
      <c r="O43" s="53">
        <f>'q-Pop'!O43</f>
        <v>74</v>
      </c>
      <c r="P43" s="53">
        <f>'q-Pop'!P43</f>
        <v>77</v>
      </c>
      <c r="Q43" s="53">
        <f>'q-Pop'!Q43</f>
        <v>76</v>
      </c>
      <c r="R43" s="53">
        <f>'q-Pop'!R43</f>
        <v>73</v>
      </c>
      <c r="S43" s="53">
        <f>'q-Pop'!S43</f>
        <v>70</v>
      </c>
      <c r="T43" s="53">
        <f>'q-Pop'!T43</f>
        <v>70</v>
      </c>
      <c r="U43" s="53">
        <f>'q-Pop'!U43</f>
        <v>75</v>
      </c>
      <c r="V43" s="53">
        <f>'q-Pop'!V43</f>
        <v>85</v>
      </c>
      <c r="W43" s="53">
        <f>'q-Pop'!W43</f>
        <v>101</v>
      </c>
      <c r="X43" s="53">
        <f>'q-Pop'!X43</f>
        <v>119</v>
      </c>
      <c r="Y43" s="53">
        <f>'q-Pop'!Y43</f>
        <v>136</v>
      </c>
      <c r="Z43" s="53">
        <f>'q-Pop'!Z43</f>
        <v>150</v>
      </c>
      <c r="AA43" s="53">
        <f>'q-Pop'!AA43</f>
        <v>161</v>
      </c>
      <c r="AB43" s="53">
        <f>'q-Pop'!AB43</f>
        <v>168</v>
      </c>
      <c r="AC43" s="53">
        <f>'q-Pop'!AC43</f>
        <v>173</v>
      </c>
      <c r="AD43" s="53">
        <f>'q-Pop'!AD43</f>
        <v>178</v>
      </c>
      <c r="AE43" s="53">
        <f>'q-Pop'!AE43</f>
        <v>184</v>
      </c>
      <c r="AF43" s="53">
        <f>'q-Pop'!AF43</f>
        <v>190</v>
      </c>
      <c r="AG43" s="53">
        <f>'q-Pop'!AG43</f>
        <v>198</v>
      </c>
      <c r="AH43" s="53">
        <f>'q-Pop'!AH43</f>
        <v>205</v>
      </c>
      <c r="AI43" s="53">
        <f>'q-Pop'!AI43</f>
        <v>213</v>
      </c>
      <c r="AJ43" s="53">
        <f>'q-Pop'!AJ43</f>
        <v>221</v>
      </c>
      <c r="AK43" s="53">
        <f>'q-Pop'!AK43</f>
        <v>228</v>
      </c>
      <c r="AL43" s="53">
        <f>'q-Pop'!AL43</f>
        <v>236</v>
      </c>
      <c r="AM43" s="53">
        <f>'q-Pop'!AM43</f>
        <v>243</v>
      </c>
      <c r="AN43" s="53">
        <f>'q-Pop'!AN43</f>
        <v>251</v>
      </c>
      <c r="AO43" s="53">
        <f>'q-Pop'!AO43</f>
        <v>259</v>
      </c>
      <c r="AP43" s="53">
        <f>'q-Pop'!AP43</f>
        <v>267</v>
      </c>
      <c r="AQ43" s="53">
        <f>'q-Pop'!AQ43</f>
        <v>276</v>
      </c>
      <c r="AR43" s="53">
        <f>'q-Pop'!AR43</f>
        <v>286</v>
      </c>
      <c r="AS43" s="53">
        <f>'q-Pop'!AS43</f>
        <v>298</v>
      </c>
      <c r="AT43" s="53">
        <f>'q-Pop'!AT43</f>
        <v>315</v>
      </c>
      <c r="AU43" s="53">
        <f>'q-Pop'!AU43</f>
        <v>337</v>
      </c>
      <c r="AV43" s="53">
        <f>'q-Pop'!AV43</f>
        <v>362</v>
      </c>
      <c r="AW43" s="53">
        <f>'q-Pop'!AW43</f>
        <v>389</v>
      </c>
      <c r="AX43" s="53">
        <f>'q-Pop'!AX43</f>
        <v>416</v>
      </c>
      <c r="AY43" s="53">
        <f>'q-Pop'!AY43</f>
        <v>440</v>
      </c>
      <c r="AZ43" s="53">
        <f>'q-Pop'!AZ43</f>
        <v>462</v>
      </c>
      <c r="BA43" s="53">
        <f>'q-Pop'!BA43</f>
        <v>480</v>
      </c>
      <c r="BB43" s="53">
        <f>'q-Pop'!BB43</f>
        <v>497</v>
      </c>
      <c r="BC43" s="53">
        <f>'q-Pop'!BC43</f>
        <v>513</v>
      </c>
    </row>
    <row r="44" spans="1:55">
      <c r="A44" s="53">
        <f>VLOOKUP(C43,SelectCntr!$A$2:$C$52,3,0)</f>
        <v>0</v>
      </c>
      <c r="B44" s="53" t="str">
        <f>'q-Pop'!B44</f>
        <v>Sudan</v>
      </c>
      <c r="C44" s="53">
        <f>'q-Pop'!C44</f>
        <v>206</v>
      </c>
      <c r="D44" s="53" t="str">
        <f>'q-Pop'!D44</f>
        <v>Sudan</v>
      </c>
      <c r="E44" s="53" t="str">
        <f>'q-Pop'!E44</f>
        <v>511</v>
      </c>
      <c r="F44" s="53" t="str">
        <f>'q-Pop'!F44</f>
        <v>Population - Est. &amp; Proj. 2008 (1000)</v>
      </c>
      <c r="G44" s="53">
        <f>'q-Pop'!G44</f>
        <v>11974</v>
      </c>
      <c r="H44" s="53">
        <f>'q-Pop'!H44</f>
        <v>12271</v>
      </c>
      <c r="I44" s="53">
        <f>'q-Pop'!I44</f>
        <v>12577</v>
      </c>
      <c r="J44" s="53">
        <f>'q-Pop'!J44</f>
        <v>12891</v>
      </c>
      <c r="K44" s="53">
        <f>'q-Pop'!K44</f>
        <v>13214</v>
      </c>
      <c r="L44" s="53">
        <f>'q-Pop'!L44</f>
        <v>13546</v>
      </c>
      <c r="M44" s="53">
        <f>'q-Pop'!M44</f>
        <v>13889</v>
      </c>
      <c r="N44" s="53">
        <f>'q-Pop'!N44</f>
        <v>14249</v>
      </c>
      <c r="O44" s="53">
        <f>'q-Pop'!O44</f>
        <v>14630</v>
      </c>
      <c r="P44" s="53">
        <f>'q-Pop'!P44</f>
        <v>15039</v>
      </c>
      <c r="Q44" s="53">
        <f>'q-Pop'!Q44</f>
        <v>15477</v>
      </c>
      <c r="R44" s="53">
        <f>'q-Pop'!R44</f>
        <v>15944</v>
      </c>
      <c r="S44" s="53">
        <f>'q-Pop'!S44</f>
        <v>16437</v>
      </c>
      <c r="T44" s="53">
        <f>'q-Pop'!T44</f>
        <v>16955</v>
      </c>
      <c r="U44" s="53">
        <f>'q-Pop'!U44</f>
        <v>17493</v>
      </c>
      <c r="V44" s="53">
        <f>'q-Pop'!V44</f>
        <v>18050</v>
      </c>
      <c r="W44" s="53">
        <f>'q-Pop'!W44</f>
        <v>18626</v>
      </c>
      <c r="X44" s="53">
        <f>'q-Pop'!X44</f>
        <v>19224</v>
      </c>
      <c r="Y44" s="53">
        <f>'q-Pop'!Y44</f>
        <v>19851</v>
      </c>
      <c r="Z44" s="53">
        <f>'q-Pop'!Z44</f>
        <v>20509</v>
      </c>
      <c r="AA44" s="53">
        <f>'q-Pop'!AA44</f>
        <v>21203</v>
      </c>
      <c r="AB44" s="53">
        <f>'q-Pop'!AB44</f>
        <v>21927</v>
      </c>
      <c r="AC44" s="53">
        <f>'q-Pop'!AC44</f>
        <v>22660</v>
      </c>
      <c r="AD44" s="53">
        <f>'q-Pop'!AD44</f>
        <v>23374</v>
      </c>
      <c r="AE44" s="53">
        <f>'q-Pop'!AE44</f>
        <v>24052</v>
      </c>
      <c r="AF44" s="53">
        <f>'q-Pop'!AF44</f>
        <v>24683</v>
      </c>
      <c r="AG44" s="53">
        <f>'q-Pop'!AG44</f>
        <v>25277</v>
      </c>
      <c r="AH44" s="53">
        <f>'q-Pop'!AH44</f>
        <v>25856</v>
      </c>
      <c r="AI44" s="53">
        <f>'q-Pop'!AI44</f>
        <v>26453</v>
      </c>
      <c r="AJ44" s="53">
        <f>'q-Pop'!AJ44</f>
        <v>27091</v>
      </c>
      <c r="AK44" s="53">
        <f>'q-Pop'!AK44</f>
        <v>27778</v>
      </c>
      <c r="AL44" s="53">
        <f>'q-Pop'!AL44</f>
        <v>28505</v>
      </c>
      <c r="AM44" s="53">
        <f>'q-Pop'!AM44</f>
        <v>29265</v>
      </c>
      <c r="AN44" s="53">
        <f>'q-Pop'!AN44</f>
        <v>30047</v>
      </c>
      <c r="AO44" s="53">
        <f>'q-Pop'!AO44</f>
        <v>30841</v>
      </c>
      <c r="AP44" s="53">
        <f>'q-Pop'!AP44</f>
        <v>31649</v>
      </c>
      <c r="AQ44" s="53">
        <f>'q-Pop'!AQ44</f>
        <v>32472</v>
      </c>
      <c r="AR44" s="53">
        <f>'q-Pop'!AR44</f>
        <v>33298</v>
      </c>
      <c r="AS44" s="53">
        <f>'q-Pop'!AS44</f>
        <v>34112</v>
      </c>
      <c r="AT44" s="53">
        <f>'q-Pop'!AT44</f>
        <v>34904</v>
      </c>
      <c r="AU44" s="53">
        <f>'q-Pop'!AU44</f>
        <v>35667</v>
      </c>
      <c r="AV44" s="53">
        <f>'q-Pop'!AV44</f>
        <v>36407</v>
      </c>
      <c r="AW44" s="53">
        <f>'q-Pop'!AW44</f>
        <v>37142</v>
      </c>
      <c r="AX44" s="53">
        <f>'q-Pop'!AX44</f>
        <v>37900</v>
      </c>
      <c r="AY44" s="53">
        <f>'q-Pop'!AY44</f>
        <v>38698</v>
      </c>
      <c r="AZ44" s="53">
        <f>'q-Pop'!AZ44</f>
        <v>39545</v>
      </c>
      <c r="BA44" s="53">
        <f>'q-Pop'!BA44</f>
        <v>40432</v>
      </c>
      <c r="BB44" s="53">
        <f>'q-Pop'!BB44</f>
        <v>41348</v>
      </c>
      <c r="BC44" s="53">
        <f>'q-Pop'!BC44</f>
        <v>42272</v>
      </c>
    </row>
    <row r="45" spans="1:55">
      <c r="A45" s="53">
        <f>VLOOKUP(C44,SelectCntr!$A$2:$C$52,3,0)</f>
        <v>2</v>
      </c>
      <c r="B45" s="53" t="str">
        <f>'q-Pop'!B45</f>
        <v>Swaziland</v>
      </c>
      <c r="C45" s="53">
        <f>'q-Pop'!C45</f>
        <v>209</v>
      </c>
      <c r="D45" s="53" t="str">
        <f>'q-Pop'!D45</f>
        <v>Swaziland</v>
      </c>
      <c r="E45" s="53" t="str">
        <f>'q-Pop'!E45</f>
        <v>511</v>
      </c>
      <c r="F45" s="53" t="str">
        <f>'q-Pop'!F45</f>
        <v>Population - Est. &amp; Proj. 2008 (1000)</v>
      </c>
      <c r="G45" s="53">
        <f>'q-Pop'!G45</f>
        <v>357</v>
      </c>
      <c r="H45" s="53">
        <f>'q-Pop'!H45</f>
        <v>366</v>
      </c>
      <c r="I45" s="53">
        <f>'q-Pop'!I45</f>
        <v>374</v>
      </c>
      <c r="J45" s="53">
        <f>'q-Pop'!J45</f>
        <v>382</v>
      </c>
      <c r="K45" s="53">
        <f>'q-Pop'!K45</f>
        <v>391</v>
      </c>
      <c r="L45" s="53">
        <f>'q-Pop'!L45</f>
        <v>401</v>
      </c>
      <c r="M45" s="53">
        <f>'q-Pop'!M45</f>
        <v>411</v>
      </c>
      <c r="N45" s="53">
        <f>'q-Pop'!N45</f>
        <v>422</v>
      </c>
      <c r="O45" s="53">
        <f>'q-Pop'!O45</f>
        <v>433</v>
      </c>
      <c r="P45" s="53">
        <f>'q-Pop'!P45</f>
        <v>446</v>
      </c>
      <c r="Q45" s="53">
        <f>'q-Pop'!Q45</f>
        <v>459</v>
      </c>
      <c r="R45" s="53">
        <f>'q-Pop'!R45</f>
        <v>472</v>
      </c>
      <c r="S45" s="53">
        <f>'q-Pop'!S45</f>
        <v>486</v>
      </c>
      <c r="T45" s="53">
        <f>'q-Pop'!T45</f>
        <v>501</v>
      </c>
      <c r="U45" s="53">
        <f>'q-Pop'!U45</f>
        <v>517</v>
      </c>
      <c r="V45" s="53">
        <f>'q-Pop'!V45</f>
        <v>533</v>
      </c>
      <c r="W45" s="53">
        <f>'q-Pop'!W45</f>
        <v>550</v>
      </c>
      <c r="X45" s="53">
        <f>'q-Pop'!X45</f>
        <v>567</v>
      </c>
      <c r="Y45" s="53">
        <f>'q-Pop'!Y45</f>
        <v>585</v>
      </c>
      <c r="Z45" s="53">
        <f>'q-Pop'!Z45</f>
        <v>603</v>
      </c>
      <c r="AA45" s="53">
        <f>'q-Pop'!AA45</f>
        <v>621</v>
      </c>
      <c r="AB45" s="53">
        <f>'q-Pop'!AB45</f>
        <v>639</v>
      </c>
      <c r="AC45" s="53">
        <f>'q-Pop'!AC45</f>
        <v>658</v>
      </c>
      <c r="AD45" s="53">
        <f>'q-Pop'!AD45</f>
        <v>680</v>
      </c>
      <c r="AE45" s="53">
        <f>'q-Pop'!AE45</f>
        <v>706</v>
      </c>
      <c r="AF45" s="53">
        <f>'q-Pop'!AF45</f>
        <v>735</v>
      </c>
      <c r="AG45" s="53">
        <f>'q-Pop'!AG45</f>
        <v>768</v>
      </c>
      <c r="AH45" s="53">
        <f>'q-Pop'!AH45</f>
        <v>802</v>
      </c>
      <c r="AI45" s="53">
        <f>'q-Pop'!AI45</f>
        <v>835</v>
      </c>
      <c r="AJ45" s="53">
        <f>'q-Pop'!AJ45</f>
        <v>864</v>
      </c>
      <c r="AK45" s="53">
        <f>'q-Pop'!AK45</f>
        <v>889</v>
      </c>
      <c r="AL45" s="53">
        <f>'q-Pop'!AL45</f>
        <v>911</v>
      </c>
      <c r="AM45" s="53">
        <f>'q-Pop'!AM45</f>
        <v>930</v>
      </c>
      <c r="AN45" s="53">
        <f>'q-Pop'!AN45</f>
        <v>949</v>
      </c>
      <c r="AO45" s="53">
        <f>'q-Pop'!AO45</f>
        <v>969</v>
      </c>
      <c r="AP45" s="53">
        <f>'q-Pop'!AP45</f>
        <v>992</v>
      </c>
      <c r="AQ45" s="53">
        <f>'q-Pop'!AQ45</f>
        <v>1016</v>
      </c>
      <c r="AR45" s="53">
        <f>'q-Pop'!AR45</f>
        <v>1041</v>
      </c>
      <c r="AS45" s="53">
        <f>'q-Pop'!AS45</f>
        <v>1062</v>
      </c>
      <c r="AT45" s="53">
        <f>'q-Pop'!AT45</f>
        <v>1080</v>
      </c>
      <c r="AU45" s="53">
        <f>'q-Pop'!AU45</f>
        <v>1092</v>
      </c>
      <c r="AV45" s="53">
        <f>'q-Pop'!AV45</f>
        <v>1101</v>
      </c>
      <c r="AW45" s="53">
        <f>'q-Pop'!AW45</f>
        <v>1108</v>
      </c>
      <c r="AX45" s="53">
        <f>'q-Pop'!AX45</f>
        <v>1115</v>
      </c>
      <c r="AY45" s="53">
        <f>'q-Pop'!AY45</f>
        <v>1124</v>
      </c>
      <c r="AZ45" s="53">
        <f>'q-Pop'!AZ45</f>
        <v>1137</v>
      </c>
      <c r="BA45" s="53">
        <f>'q-Pop'!BA45</f>
        <v>1151</v>
      </c>
      <c r="BB45" s="53">
        <f>'q-Pop'!BB45</f>
        <v>1168</v>
      </c>
      <c r="BC45" s="53">
        <f>'q-Pop'!BC45</f>
        <v>1185</v>
      </c>
    </row>
    <row r="46" spans="1:55">
      <c r="A46" s="53">
        <f>VLOOKUP(C45,SelectCntr!$A$2:$C$52,3,0)</f>
        <v>3</v>
      </c>
      <c r="B46" s="53" t="str">
        <f>'q-Pop'!B46</f>
        <v>Tanzania, United Republic of</v>
      </c>
      <c r="C46" s="53">
        <f>'q-Pop'!C46</f>
        <v>215</v>
      </c>
      <c r="D46" s="53" t="str">
        <f>'q-Pop'!D46</f>
        <v>Tanzania, United Republic of</v>
      </c>
      <c r="E46" s="53" t="str">
        <f>'q-Pop'!E46</f>
        <v>511</v>
      </c>
      <c r="F46" s="53" t="str">
        <f>'q-Pop'!F46</f>
        <v>Population - Est. &amp; Proj. 2008 (1000)</v>
      </c>
      <c r="G46" s="53">
        <f>'q-Pop'!G46</f>
        <v>10371</v>
      </c>
      <c r="H46" s="53">
        <f>'q-Pop'!H46</f>
        <v>10681</v>
      </c>
      <c r="I46" s="53">
        <f>'q-Pop'!I46</f>
        <v>11003</v>
      </c>
      <c r="J46" s="53">
        <f>'q-Pop'!J46</f>
        <v>11336</v>
      </c>
      <c r="K46" s="53">
        <f>'q-Pop'!K46</f>
        <v>11680</v>
      </c>
      <c r="L46" s="53">
        <f>'q-Pop'!L46</f>
        <v>12035</v>
      </c>
      <c r="M46" s="53">
        <f>'q-Pop'!M46</f>
        <v>12401</v>
      </c>
      <c r="N46" s="53">
        <f>'q-Pop'!N46</f>
        <v>12783</v>
      </c>
      <c r="O46" s="53">
        <f>'q-Pop'!O46</f>
        <v>13181</v>
      </c>
      <c r="P46" s="53">
        <f>'q-Pop'!P46</f>
        <v>13600</v>
      </c>
      <c r="Q46" s="53">
        <f>'q-Pop'!Q46</f>
        <v>14040</v>
      </c>
      <c r="R46" s="53">
        <f>'q-Pop'!R46</f>
        <v>14501</v>
      </c>
      <c r="S46" s="53">
        <f>'q-Pop'!S46</f>
        <v>14979</v>
      </c>
      <c r="T46" s="53">
        <f>'q-Pop'!T46</f>
        <v>15470</v>
      </c>
      <c r="U46" s="53">
        <f>'q-Pop'!U46</f>
        <v>15972</v>
      </c>
      <c r="V46" s="53">
        <f>'q-Pop'!V46</f>
        <v>16483</v>
      </c>
      <c r="W46" s="53">
        <f>'q-Pop'!W46</f>
        <v>17004</v>
      </c>
      <c r="X46" s="53">
        <f>'q-Pop'!X46</f>
        <v>17539</v>
      </c>
      <c r="Y46" s="53">
        <f>'q-Pop'!Y46</f>
        <v>18091</v>
      </c>
      <c r="Z46" s="53">
        <f>'q-Pop'!Z46</f>
        <v>18661</v>
      </c>
      <c r="AA46" s="53">
        <f>'q-Pop'!AA46</f>
        <v>19253</v>
      </c>
      <c r="AB46" s="53">
        <f>'q-Pop'!AB46</f>
        <v>19866</v>
      </c>
      <c r="AC46" s="53">
        <f>'q-Pop'!AC46</f>
        <v>20498</v>
      </c>
      <c r="AD46" s="53">
        <f>'q-Pop'!AD46</f>
        <v>21147</v>
      </c>
      <c r="AE46" s="53">
        <f>'q-Pop'!AE46</f>
        <v>21811</v>
      </c>
      <c r="AF46" s="53">
        <f>'q-Pop'!AF46</f>
        <v>22488</v>
      </c>
      <c r="AG46" s="53">
        <f>'q-Pop'!AG46</f>
        <v>23179</v>
      </c>
      <c r="AH46" s="53">
        <f>'q-Pop'!AH46</f>
        <v>23895</v>
      </c>
      <c r="AI46" s="53">
        <f>'q-Pop'!AI46</f>
        <v>24650</v>
      </c>
      <c r="AJ46" s="53">
        <f>'q-Pop'!AJ46</f>
        <v>25455</v>
      </c>
      <c r="AK46" s="53">
        <f>'q-Pop'!AK46</f>
        <v>26315</v>
      </c>
      <c r="AL46" s="53">
        <f>'q-Pop'!AL46</f>
        <v>27224</v>
      </c>
      <c r="AM46" s="53">
        <f>'q-Pop'!AM46</f>
        <v>28156</v>
      </c>
      <c r="AN46" s="53">
        <f>'q-Pop'!AN46</f>
        <v>29080</v>
      </c>
      <c r="AO46" s="53">
        <f>'q-Pop'!AO46</f>
        <v>29972</v>
      </c>
      <c r="AP46" s="53">
        <f>'q-Pop'!AP46</f>
        <v>30823</v>
      </c>
      <c r="AQ46" s="53">
        <f>'q-Pop'!AQ46</f>
        <v>31644</v>
      </c>
      <c r="AR46" s="53">
        <f>'q-Pop'!AR46</f>
        <v>32453</v>
      </c>
      <c r="AS46" s="53">
        <f>'q-Pop'!AS46</f>
        <v>33275</v>
      </c>
      <c r="AT46" s="53">
        <f>'q-Pop'!AT46</f>
        <v>34131</v>
      </c>
      <c r="AU46" s="53">
        <f>'q-Pop'!AU46</f>
        <v>35026</v>
      </c>
      <c r="AV46" s="53">
        <f>'q-Pop'!AV46</f>
        <v>35958</v>
      </c>
      <c r="AW46" s="53">
        <f>'q-Pop'!AW46</f>
        <v>36930</v>
      </c>
      <c r="AX46" s="53">
        <f>'q-Pop'!AX46</f>
        <v>37945</v>
      </c>
      <c r="AY46" s="53">
        <f>'q-Pop'!AY46</f>
        <v>39007</v>
      </c>
      <c r="AZ46" s="53">
        <f>'q-Pop'!AZ46</f>
        <v>40117</v>
      </c>
      <c r="BA46" s="53">
        <f>'q-Pop'!BA46</f>
        <v>41276</v>
      </c>
      <c r="BB46" s="53">
        <f>'q-Pop'!BB46</f>
        <v>42484</v>
      </c>
      <c r="BC46" s="53">
        <f>'q-Pop'!BC46</f>
        <v>43739</v>
      </c>
    </row>
    <row r="47" spans="1:55">
      <c r="A47" s="53">
        <f>VLOOKUP(C46,SelectCntr!$A$2:$C$52,3,0)</f>
        <v>2</v>
      </c>
      <c r="B47" s="53" t="str">
        <f>'q-Pop'!B47</f>
        <v>Togo</v>
      </c>
      <c r="C47" s="53">
        <f>'q-Pop'!C47</f>
        <v>217</v>
      </c>
      <c r="D47" s="53" t="str">
        <f>'q-Pop'!D47</f>
        <v>Togo</v>
      </c>
      <c r="E47" s="53" t="str">
        <f>'q-Pop'!E47</f>
        <v>511</v>
      </c>
      <c r="F47" s="53" t="str">
        <f>'q-Pop'!F47</f>
        <v>Population - Est. &amp; Proj. 2008 (1000)</v>
      </c>
      <c r="G47" s="53">
        <f>'q-Pop'!G47</f>
        <v>1587</v>
      </c>
      <c r="H47" s="53">
        <f>'q-Pop'!H47</f>
        <v>1605</v>
      </c>
      <c r="I47" s="53">
        <f>'q-Pop'!I47</f>
        <v>1627</v>
      </c>
      <c r="J47" s="53">
        <f>'q-Pop'!J47</f>
        <v>1661</v>
      </c>
      <c r="K47" s="53">
        <f>'q-Pop'!K47</f>
        <v>1710</v>
      </c>
      <c r="L47" s="53">
        <f>'q-Pop'!L47</f>
        <v>1778</v>
      </c>
      <c r="M47" s="53">
        <f>'q-Pop'!M47</f>
        <v>1863</v>
      </c>
      <c r="N47" s="53">
        <f>'q-Pop'!N47</f>
        <v>1956</v>
      </c>
      <c r="O47" s="53">
        <f>'q-Pop'!O47</f>
        <v>2048</v>
      </c>
      <c r="P47" s="53">
        <f>'q-Pop'!P47</f>
        <v>2132</v>
      </c>
      <c r="Q47" s="53">
        <f>'q-Pop'!Q47</f>
        <v>2206</v>
      </c>
      <c r="R47" s="53">
        <f>'q-Pop'!R47</f>
        <v>2272</v>
      </c>
      <c r="S47" s="53">
        <f>'q-Pop'!S47</f>
        <v>2332</v>
      </c>
      <c r="T47" s="53">
        <f>'q-Pop'!T47</f>
        <v>2389</v>
      </c>
      <c r="U47" s="53">
        <f>'q-Pop'!U47</f>
        <v>2448</v>
      </c>
      <c r="V47" s="53">
        <f>'q-Pop'!V47</f>
        <v>2507</v>
      </c>
      <c r="W47" s="53">
        <f>'q-Pop'!W47</f>
        <v>2566</v>
      </c>
      <c r="X47" s="53">
        <f>'q-Pop'!X47</f>
        <v>2629</v>
      </c>
      <c r="Y47" s="53">
        <f>'q-Pop'!Y47</f>
        <v>2701</v>
      </c>
      <c r="Z47" s="53">
        <f>'q-Pop'!Z47</f>
        <v>2785</v>
      </c>
      <c r="AA47" s="53">
        <f>'q-Pop'!AA47</f>
        <v>2881</v>
      </c>
      <c r="AB47" s="53">
        <f>'q-Pop'!AB47</f>
        <v>2989</v>
      </c>
      <c r="AC47" s="53">
        <f>'q-Pop'!AC47</f>
        <v>3105</v>
      </c>
      <c r="AD47" s="53">
        <f>'q-Pop'!AD47</f>
        <v>3225</v>
      </c>
      <c r="AE47" s="53">
        <f>'q-Pop'!AE47</f>
        <v>3345</v>
      </c>
      <c r="AF47" s="53">
        <f>'q-Pop'!AF47</f>
        <v>3465</v>
      </c>
      <c r="AG47" s="53">
        <f>'q-Pop'!AG47</f>
        <v>3586</v>
      </c>
      <c r="AH47" s="53">
        <f>'q-Pop'!AH47</f>
        <v>3705</v>
      </c>
      <c r="AI47" s="53">
        <f>'q-Pop'!AI47</f>
        <v>3819</v>
      </c>
      <c r="AJ47" s="53">
        <f>'q-Pop'!AJ47</f>
        <v>3926</v>
      </c>
      <c r="AK47" s="53">
        <f>'q-Pop'!AK47</f>
        <v>4024</v>
      </c>
      <c r="AL47" s="53">
        <f>'q-Pop'!AL47</f>
        <v>4116</v>
      </c>
      <c r="AM47" s="53">
        <f>'q-Pop'!AM47</f>
        <v>4208</v>
      </c>
      <c r="AN47" s="53">
        <f>'q-Pop'!AN47</f>
        <v>4311</v>
      </c>
      <c r="AO47" s="53">
        <f>'q-Pop'!AO47</f>
        <v>4432</v>
      </c>
      <c r="AP47" s="53">
        <f>'q-Pop'!AP47</f>
        <v>4575</v>
      </c>
      <c r="AQ47" s="53">
        <f>'q-Pop'!AQ47</f>
        <v>4736</v>
      </c>
      <c r="AR47" s="53">
        <f>'q-Pop'!AR47</f>
        <v>4909</v>
      </c>
      <c r="AS47" s="53">
        <f>'q-Pop'!AS47</f>
        <v>5082</v>
      </c>
      <c r="AT47" s="53">
        <f>'q-Pop'!AT47</f>
        <v>5247</v>
      </c>
      <c r="AU47" s="53">
        <f>'q-Pop'!AU47</f>
        <v>5404</v>
      </c>
      <c r="AV47" s="53">
        <f>'q-Pop'!AV47</f>
        <v>5553</v>
      </c>
      <c r="AW47" s="53">
        <f>'q-Pop'!AW47</f>
        <v>5698</v>
      </c>
      <c r="AX47" s="53">
        <f>'q-Pop'!AX47</f>
        <v>5843</v>
      </c>
      <c r="AY47" s="53">
        <f>'q-Pop'!AY47</f>
        <v>5992</v>
      </c>
      <c r="AZ47" s="53">
        <f>'q-Pop'!AZ47</f>
        <v>6145</v>
      </c>
      <c r="BA47" s="53">
        <f>'q-Pop'!BA47</f>
        <v>6300</v>
      </c>
      <c r="BB47" s="53">
        <f>'q-Pop'!BB47</f>
        <v>6459</v>
      </c>
      <c r="BC47" s="53">
        <f>'q-Pop'!BC47</f>
        <v>6619</v>
      </c>
    </row>
    <row r="48" spans="1:55">
      <c r="A48" s="53">
        <f>VLOOKUP(C47,SelectCntr!$A$2:$C$52,3,0)</f>
        <v>1</v>
      </c>
      <c r="B48" s="53" t="str">
        <f>'q-Pop'!B48</f>
        <v>Uganda</v>
      </c>
      <c r="C48" s="53">
        <f>'q-Pop'!C48</f>
        <v>226</v>
      </c>
      <c r="D48" s="53" t="str">
        <f>'q-Pop'!D48</f>
        <v>Uganda</v>
      </c>
      <c r="E48" s="53" t="str">
        <f>'q-Pop'!E48</f>
        <v>511</v>
      </c>
      <c r="F48" s="53" t="str">
        <f>'q-Pop'!F48</f>
        <v>Population - Est. &amp; Proj. 2008 (1000)</v>
      </c>
      <c r="G48" s="53">
        <f>'q-Pop'!G48</f>
        <v>7006</v>
      </c>
      <c r="H48" s="53">
        <f>'q-Pop'!H48</f>
        <v>7240</v>
      </c>
      <c r="I48" s="53">
        <f>'q-Pop'!I48</f>
        <v>7487</v>
      </c>
      <c r="J48" s="53">
        <f>'q-Pop'!J48</f>
        <v>7745</v>
      </c>
      <c r="K48" s="53">
        <f>'q-Pop'!K48</f>
        <v>8013</v>
      </c>
      <c r="L48" s="53">
        <f>'q-Pop'!L48</f>
        <v>8289</v>
      </c>
      <c r="M48" s="53">
        <f>'q-Pop'!M48</f>
        <v>8574</v>
      </c>
      <c r="N48" s="53">
        <f>'q-Pop'!N48</f>
        <v>8864</v>
      </c>
      <c r="O48" s="53">
        <f>'q-Pop'!O48</f>
        <v>9155</v>
      </c>
      <c r="P48" s="53">
        <f>'q-Pop'!P48</f>
        <v>9443</v>
      </c>
      <c r="Q48" s="53">
        <f>'q-Pop'!Q48</f>
        <v>9727</v>
      </c>
      <c r="R48" s="53">
        <f>'q-Pop'!R48</f>
        <v>10009</v>
      </c>
      <c r="S48" s="53">
        <f>'q-Pop'!S48</f>
        <v>10293</v>
      </c>
      <c r="T48" s="53">
        <f>'q-Pop'!T48</f>
        <v>10586</v>
      </c>
      <c r="U48" s="53">
        <f>'q-Pop'!U48</f>
        <v>10893</v>
      </c>
      <c r="V48" s="53">
        <f>'q-Pop'!V48</f>
        <v>11217</v>
      </c>
      <c r="W48" s="53">
        <f>'q-Pop'!W48</f>
        <v>11557</v>
      </c>
      <c r="X48" s="53">
        <f>'q-Pop'!X48</f>
        <v>11912</v>
      </c>
      <c r="Y48" s="53">
        <f>'q-Pop'!Y48</f>
        <v>12278</v>
      </c>
      <c r="Z48" s="53">
        <f>'q-Pop'!Z48</f>
        <v>12655</v>
      </c>
      <c r="AA48" s="53">
        <f>'q-Pop'!AA48</f>
        <v>13041</v>
      </c>
      <c r="AB48" s="53">
        <f>'q-Pop'!AB48</f>
        <v>13439</v>
      </c>
      <c r="AC48" s="53">
        <f>'q-Pop'!AC48</f>
        <v>13858</v>
      </c>
      <c r="AD48" s="53">
        <f>'q-Pop'!AD48</f>
        <v>14307</v>
      </c>
      <c r="AE48" s="53">
        <f>'q-Pop'!AE48</f>
        <v>14795</v>
      </c>
      <c r="AF48" s="53">
        <f>'q-Pop'!AF48</f>
        <v>15326</v>
      </c>
      <c r="AG48" s="53">
        <f>'q-Pop'!AG48</f>
        <v>15894</v>
      </c>
      <c r="AH48" s="53">
        <f>'q-Pop'!AH48</f>
        <v>16492</v>
      </c>
      <c r="AI48" s="53">
        <f>'q-Pop'!AI48</f>
        <v>17108</v>
      </c>
      <c r="AJ48" s="53">
        <f>'q-Pop'!AJ48</f>
        <v>17731</v>
      </c>
      <c r="AK48" s="53">
        <f>'q-Pop'!AK48</f>
        <v>18361</v>
      </c>
      <c r="AL48" s="53">
        <f>'q-Pop'!AL48</f>
        <v>18999</v>
      </c>
      <c r="AM48" s="53">
        <f>'q-Pop'!AM48</f>
        <v>19644</v>
      </c>
      <c r="AN48" s="53">
        <f>'q-Pop'!AN48</f>
        <v>20295</v>
      </c>
      <c r="AO48" s="53">
        <f>'q-Pop'!AO48</f>
        <v>20954</v>
      </c>
      <c r="AP48" s="53">
        <f>'q-Pop'!AP48</f>
        <v>21617</v>
      </c>
      <c r="AQ48" s="53">
        <f>'q-Pop'!AQ48</f>
        <v>22288</v>
      </c>
      <c r="AR48" s="53">
        <f>'q-Pop'!AR48</f>
        <v>22975</v>
      </c>
      <c r="AS48" s="53">
        <f>'q-Pop'!AS48</f>
        <v>23687</v>
      </c>
      <c r="AT48" s="53">
        <f>'q-Pop'!AT48</f>
        <v>24433</v>
      </c>
      <c r="AU48" s="53">
        <f>'q-Pop'!AU48</f>
        <v>25216</v>
      </c>
      <c r="AV48" s="53">
        <f>'q-Pop'!AV48</f>
        <v>26035</v>
      </c>
      <c r="AW48" s="53">
        <f>'q-Pop'!AW48</f>
        <v>26890</v>
      </c>
      <c r="AX48" s="53">
        <f>'q-Pop'!AX48</f>
        <v>27779</v>
      </c>
      <c r="AY48" s="53">
        <f>'q-Pop'!AY48</f>
        <v>28699</v>
      </c>
      <c r="AZ48" s="53">
        <f>'q-Pop'!AZ48</f>
        <v>29652</v>
      </c>
      <c r="BA48" s="53">
        <f>'q-Pop'!BA48</f>
        <v>30638</v>
      </c>
      <c r="BB48" s="53">
        <f>'q-Pop'!BB48</f>
        <v>31657</v>
      </c>
      <c r="BC48" s="53">
        <f>'q-Pop'!BC48</f>
        <v>32710</v>
      </c>
    </row>
    <row r="49" spans="1:55">
      <c r="A49" s="53">
        <f>VLOOKUP(C48,SelectCntr!$A$2:$C$52,3,0)</f>
        <v>2</v>
      </c>
      <c r="B49" s="53" t="str">
        <f>'q-Pop'!B49</f>
        <v>Burkina Faso</v>
      </c>
      <c r="C49" s="53">
        <f>'q-Pop'!C49</f>
        <v>233</v>
      </c>
      <c r="D49" s="53" t="str">
        <f>'q-Pop'!D49</f>
        <v>Burkina Faso</v>
      </c>
      <c r="E49" s="53" t="str">
        <f>'q-Pop'!E49</f>
        <v>511</v>
      </c>
      <c r="F49" s="53" t="str">
        <f>'q-Pop'!F49</f>
        <v>Population - Est. &amp; Proj. 2008 (1000)</v>
      </c>
      <c r="G49" s="53">
        <f>'q-Pop'!G49</f>
        <v>4796</v>
      </c>
      <c r="H49" s="53">
        <f>'q-Pop'!H49</f>
        <v>4872</v>
      </c>
      <c r="I49" s="53">
        <f>'q-Pop'!I49</f>
        <v>4949</v>
      </c>
      <c r="J49" s="53">
        <f>'q-Pop'!J49</f>
        <v>5031</v>
      </c>
      <c r="K49" s="53">
        <f>'q-Pop'!K49</f>
        <v>5116</v>
      </c>
      <c r="L49" s="53">
        <f>'q-Pop'!L49</f>
        <v>5207</v>
      </c>
      <c r="M49" s="53">
        <f>'q-Pop'!M49</f>
        <v>5302</v>
      </c>
      <c r="N49" s="53">
        <f>'q-Pop'!N49</f>
        <v>5401</v>
      </c>
      <c r="O49" s="53">
        <f>'q-Pop'!O49</f>
        <v>5503</v>
      </c>
      <c r="P49" s="53">
        <f>'q-Pop'!P49</f>
        <v>5608</v>
      </c>
      <c r="Q49" s="53">
        <f>'q-Pop'!Q49</f>
        <v>5714</v>
      </c>
      <c r="R49" s="53">
        <f>'q-Pop'!R49</f>
        <v>5823</v>
      </c>
      <c r="S49" s="53">
        <f>'q-Pop'!S49</f>
        <v>5935</v>
      </c>
      <c r="T49" s="53">
        <f>'q-Pop'!T49</f>
        <v>6051</v>
      </c>
      <c r="U49" s="53">
        <f>'q-Pop'!U49</f>
        <v>6173</v>
      </c>
      <c r="V49" s="53">
        <f>'q-Pop'!V49</f>
        <v>6300</v>
      </c>
      <c r="W49" s="53">
        <f>'q-Pop'!W49</f>
        <v>6432</v>
      </c>
      <c r="X49" s="53">
        <f>'q-Pop'!X49</f>
        <v>6571</v>
      </c>
      <c r="Y49" s="53">
        <f>'q-Pop'!Y49</f>
        <v>6714</v>
      </c>
      <c r="Z49" s="53">
        <f>'q-Pop'!Z49</f>
        <v>6862</v>
      </c>
      <c r="AA49" s="53">
        <f>'q-Pop'!AA49</f>
        <v>7015</v>
      </c>
      <c r="AB49" s="53">
        <f>'q-Pop'!AB49</f>
        <v>7174</v>
      </c>
      <c r="AC49" s="53">
        <f>'q-Pop'!AC49</f>
        <v>7340</v>
      </c>
      <c r="AD49" s="53">
        <f>'q-Pop'!AD49</f>
        <v>7516</v>
      </c>
      <c r="AE49" s="53">
        <f>'q-Pop'!AE49</f>
        <v>7704</v>
      </c>
      <c r="AF49" s="53">
        <f>'q-Pop'!AF49</f>
        <v>7905</v>
      </c>
      <c r="AG49" s="53">
        <f>'q-Pop'!AG49</f>
        <v>8118</v>
      </c>
      <c r="AH49" s="53">
        <f>'q-Pop'!AH49</f>
        <v>8342</v>
      </c>
      <c r="AI49" s="53">
        <f>'q-Pop'!AI49</f>
        <v>8574</v>
      </c>
      <c r="AJ49" s="53">
        <f>'q-Pop'!AJ49</f>
        <v>8814</v>
      </c>
      <c r="AK49" s="53">
        <f>'q-Pop'!AK49</f>
        <v>9061</v>
      </c>
      <c r="AL49" s="53">
        <f>'q-Pop'!AL49</f>
        <v>9317</v>
      </c>
      <c r="AM49" s="53">
        <f>'q-Pop'!AM49</f>
        <v>9580</v>
      </c>
      <c r="AN49" s="53">
        <f>'q-Pop'!AN49</f>
        <v>9850</v>
      </c>
      <c r="AO49" s="53">
        <f>'q-Pop'!AO49</f>
        <v>10127</v>
      </c>
      <c r="AP49" s="53">
        <f>'q-Pop'!AP49</f>
        <v>10411</v>
      </c>
      <c r="AQ49" s="53">
        <f>'q-Pop'!AQ49</f>
        <v>10703</v>
      </c>
      <c r="AR49" s="53">
        <f>'q-Pop'!AR49</f>
        <v>11008</v>
      </c>
      <c r="AS49" s="53">
        <f>'q-Pop'!AS49</f>
        <v>11330</v>
      </c>
      <c r="AT49" s="53">
        <f>'q-Pop'!AT49</f>
        <v>11676</v>
      </c>
      <c r="AU49" s="53">
        <f>'q-Pop'!AU49</f>
        <v>12046</v>
      </c>
      <c r="AV49" s="53">
        <f>'q-Pop'!AV49</f>
        <v>12438</v>
      </c>
      <c r="AW49" s="53">
        <f>'q-Pop'!AW49</f>
        <v>12853</v>
      </c>
      <c r="AX49" s="53">
        <f>'q-Pop'!AX49</f>
        <v>13290</v>
      </c>
      <c r="AY49" s="53">
        <f>'q-Pop'!AY49</f>
        <v>13747</v>
      </c>
      <c r="AZ49" s="53">
        <f>'q-Pop'!AZ49</f>
        <v>14225</v>
      </c>
      <c r="BA49" s="53">
        <f>'q-Pop'!BA49</f>
        <v>14721</v>
      </c>
      <c r="BB49" s="53">
        <f>'q-Pop'!BB49</f>
        <v>15234</v>
      </c>
      <c r="BC49" s="53">
        <f>'q-Pop'!BC49</f>
        <v>15757</v>
      </c>
    </row>
    <row r="50" spans="1:55">
      <c r="A50" s="53">
        <f>VLOOKUP(C49,SelectCntr!$A$2:$C$52,3,0)</f>
        <v>1</v>
      </c>
      <c r="B50" s="53" t="str">
        <f>'q-Pop'!B50</f>
        <v>Ethiopia</v>
      </c>
      <c r="C50" s="53">
        <f>'q-Pop'!C50</f>
        <v>238</v>
      </c>
      <c r="D50" s="53" t="str">
        <f>'q-Pop'!D50</f>
        <v>Ethiopia</v>
      </c>
      <c r="E50" s="53" t="str">
        <f>'q-Pop'!E50</f>
        <v>511</v>
      </c>
      <c r="F50" s="53" t="str">
        <f>'q-Pop'!F50</f>
        <v>Population - Est. &amp; Proj. 2008 (1000)</v>
      </c>
      <c r="G50" s="53">
        <f>'q-Pop'!G50</f>
        <v>0</v>
      </c>
      <c r="H50" s="53">
        <f>'q-Pop'!H50</f>
        <v>0</v>
      </c>
      <c r="I50" s="53">
        <f>'q-Pop'!I50</f>
        <v>0</v>
      </c>
      <c r="J50" s="53">
        <f>'q-Pop'!J50</f>
        <v>0</v>
      </c>
      <c r="K50" s="53">
        <f>'q-Pop'!K50</f>
        <v>0</v>
      </c>
      <c r="L50" s="53">
        <f>'q-Pop'!L50</f>
        <v>0</v>
      </c>
      <c r="M50" s="53">
        <f>'q-Pop'!M50</f>
        <v>0</v>
      </c>
      <c r="N50" s="53">
        <f>'q-Pop'!N50</f>
        <v>0</v>
      </c>
      <c r="O50" s="53">
        <f>'q-Pop'!O50</f>
        <v>0</v>
      </c>
      <c r="P50" s="53">
        <f>'q-Pop'!P50</f>
        <v>0</v>
      </c>
      <c r="Q50" s="53">
        <f>'q-Pop'!Q50</f>
        <v>0</v>
      </c>
      <c r="R50" s="53">
        <f>'q-Pop'!R50</f>
        <v>0</v>
      </c>
      <c r="S50" s="53">
        <f>'q-Pop'!S50</f>
        <v>0</v>
      </c>
      <c r="T50" s="53">
        <f>'q-Pop'!T50</f>
        <v>0</v>
      </c>
      <c r="U50" s="53">
        <f>'q-Pop'!U50</f>
        <v>0</v>
      </c>
      <c r="V50" s="53">
        <f>'q-Pop'!V50</f>
        <v>0</v>
      </c>
      <c r="W50" s="53">
        <f>'q-Pop'!W50</f>
        <v>0</v>
      </c>
      <c r="X50" s="53">
        <f>'q-Pop'!X50</f>
        <v>0</v>
      </c>
      <c r="Y50" s="53">
        <f>'q-Pop'!Y50</f>
        <v>0</v>
      </c>
      <c r="Z50" s="53">
        <f>'q-Pop'!Z50</f>
        <v>0</v>
      </c>
      <c r="AA50" s="53">
        <f>'q-Pop'!AA50</f>
        <v>0</v>
      </c>
      <c r="AB50" s="53">
        <f>'q-Pop'!AB50</f>
        <v>0</v>
      </c>
      <c r="AC50" s="53">
        <f>'q-Pop'!AC50</f>
        <v>0</v>
      </c>
      <c r="AD50" s="53">
        <f>'q-Pop'!AD50</f>
        <v>0</v>
      </c>
      <c r="AE50" s="53">
        <f>'q-Pop'!AE50</f>
        <v>0</v>
      </c>
      <c r="AF50" s="53">
        <f>'q-Pop'!AF50</f>
        <v>0</v>
      </c>
      <c r="AG50" s="53">
        <f>'q-Pop'!AG50</f>
        <v>0</v>
      </c>
      <c r="AH50" s="53">
        <f>'q-Pop'!AH50</f>
        <v>0</v>
      </c>
      <c r="AI50" s="53">
        <f>'q-Pop'!AI50</f>
        <v>0</v>
      </c>
      <c r="AJ50" s="53">
        <f>'q-Pop'!AJ50</f>
        <v>0</v>
      </c>
      <c r="AK50" s="53">
        <f>'q-Pop'!AK50</f>
        <v>0</v>
      </c>
      <c r="AL50" s="53">
        <f>'q-Pop'!AL50</f>
        <v>0</v>
      </c>
      <c r="AM50" s="53">
        <f>'q-Pop'!AM50</f>
        <v>53456</v>
      </c>
      <c r="AN50" s="53">
        <f>'q-Pop'!AN50</f>
        <v>55230</v>
      </c>
      <c r="AO50" s="53">
        <f>'q-Pop'!AO50</f>
        <v>56983</v>
      </c>
      <c r="AP50" s="53">
        <f>'q-Pop'!AP50</f>
        <v>58704</v>
      </c>
      <c r="AQ50" s="53">
        <f>'q-Pop'!AQ50</f>
        <v>60402</v>
      </c>
      <c r="AR50" s="53">
        <f>'q-Pop'!AR50</f>
        <v>62089</v>
      </c>
      <c r="AS50" s="53">
        <f>'q-Pop'!AS50</f>
        <v>63788</v>
      </c>
      <c r="AT50" s="53">
        <f>'q-Pop'!AT50</f>
        <v>65515</v>
      </c>
      <c r="AU50" s="53">
        <f>'q-Pop'!AU50</f>
        <v>67272</v>
      </c>
      <c r="AV50" s="53">
        <f>'q-Pop'!AV50</f>
        <v>69059</v>
      </c>
      <c r="AW50" s="53">
        <f>'q-Pop'!AW50</f>
        <v>70881</v>
      </c>
      <c r="AX50" s="53">
        <f>'q-Pop'!AX50</f>
        <v>72746</v>
      </c>
      <c r="AY50" s="53">
        <f>'q-Pop'!AY50</f>
        <v>74661</v>
      </c>
      <c r="AZ50" s="53">
        <f>'q-Pop'!AZ50</f>
        <v>76628</v>
      </c>
      <c r="BA50" s="53">
        <f>'q-Pop'!BA50</f>
        <v>78646</v>
      </c>
      <c r="BB50" s="53">
        <f>'q-Pop'!BB50</f>
        <v>80713</v>
      </c>
      <c r="BC50" s="53">
        <f>'q-Pop'!BC50</f>
        <v>82825</v>
      </c>
    </row>
    <row r="51" spans="1:55">
      <c r="A51" s="53">
        <f>VLOOKUP(C50,SelectCntr!$A$2:$C$52,3,0)</f>
        <v>2</v>
      </c>
      <c r="B51" s="53" t="str">
        <f>'q-Pop'!B51</f>
        <v>Congo, Democratic Republic of</v>
      </c>
      <c r="C51" s="53">
        <f>'q-Pop'!C51</f>
        <v>250</v>
      </c>
      <c r="D51" s="53" t="str">
        <f>'q-Pop'!D51</f>
        <v>Congo, Democratic Republic of</v>
      </c>
      <c r="E51" s="53" t="str">
        <f>'q-Pop'!E51</f>
        <v>511</v>
      </c>
      <c r="F51" s="53" t="str">
        <f>'q-Pop'!F51</f>
        <v>Population - Est. &amp; Proj. 2008 (1000)</v>
      </c>
      <c r="G51" s="53">
        <f>'q-Pop'!G51</f>
        <v>15775</v>
      </c>
      <c r="H51" s="53">
        <f>'q-Pop'!H51</f>
        <v>16175</v>
      </c>
      <c r="I51" s="53">
        <f>'q-Pop'!I51</f>
        <v>16591</v>
      </c>
      <c r="J51" s="53">
        <f>'q-Pop'!J51</f>
        <v>17032</v>
      </c>
      <c r="K51" s="53">
        <f>'q-Pop'!K51</f>
        <v>17504</v>
      </c>
      <c r="L51" s="53">
        <f>'q-Pop'!L51</f>
        <v>18011</v>
      </c>
      <c r="M51" s="53">
        <f>'q-Pop'!M51</f>
        <v>18550</v>
      </c>
      <c r="N51" s="53">
        <f>'q-Pop'!N51</f>
        <v>19114</v>
      </c>
      <c r="O51" s="53">
        <f>'q-Pop'!O51</f>
        <v>19695</v>
      </c>
      <c r="P51" s="53">
        <f>'q-Pop'!P51</f>
        <v>20285</v>
      </c>
      <c r="Q51" s="53">
        <f>'q-Pop'!Q51</f>
        <v>20884</v>
      </c>
      <c r="R51" s="53">
        <f>'q-Pop'!R51</f>
        <v>21492</v>
      </c>
      <c r="S51" s="53">
        <f>'q-Pop'!S51</f>
        <v>22116</v>
      </c>
      <c r="T51" s="53">
        <f>'q-Pop'!T51</f>
        <v>22761</v>
      </c>
      <c r="U51" s="53">
        <f>'q-Pop'!U51</f>
        <v>23433</v>
      </c>
      <c r="V51" s="53">
        <f>'q-Pop'!V51</f>
        <v>24135</v>
      </c>
      <c r="W51" s="53">
        <f>'q-Pop'!W51</f>
        <v>24867</v>
      </c>
      <c r="X51" s="53">
        <f>'q-Pop'!X51</f>
        <v>25621</v>
      </c>
      <c r="Y51" s="53">
        <f>'q-Pop'!Y51</f>
        <v>26391</v>
      </c>
      <c r="Z51" s="53">
        <f>'q-Pop'!Z51</f>
        <v>27170</v>
      </c>
      <c r="AA51" s="53">
        <f>'q-Pop'!AA51</f>
        <v>27960</v>
      </c>
      <c r="AB51" s="53">
        <f>'q-Pop'!AB51</f>
        <v>28768</v>
      </c>
      <c r="AC51" s="53">
        <f>'q-Pop'!AC51</f>
        <v>29602</v>
      </c>
      <c r="AD51" s="53">
        <f>'q-Pop'!AD51</f>
        <v>30477</v>
      </c>
      <c r="AE51" s="53">
        <f>'q-Pop'!AE51</f>
        <v>31402</v>
      </c>
      <c r="AF51" s="53">
        <f>'q-Pop'!AF51</f>
        <v>32372</v>
      </c>
      <c r="AG51" s="53">
        <f>'q-Pop'!AG51</f>
        <v>33386</v>
      </c>
      <c r="AH51" s="53">
        <f>'q-Pop'!AH51</f>
        <v>34476</v>
      </c>
      <c r="AI51" s="53">
        <f>'q-Pop'!AI51</f>
        <v>35678</v>
      </c>
      <c r="AJ51" s="53">
        <f>'q-Pop'!AJ51</f>
        <v>37016</v>
      </c>
      <c r="AK51" s="53">
        <f>'q-Pop'!AK51</f>
        <v>38513</v>
      </c>
      <c r="AL51" s="53">
        <f>'q-Pop'!AL51</f>
        <v>40147</v>
      </c>
      <c r="AM51" s="53">
        <f>'q-Pop'!AM51</f>
        <v>41831</v>
      </c>
      <c r="AN51" s="53">
        <f>'q-Pop'!AN51</f>
        <v>43449</v>
      </c>
      <c r="AO51" s="53">
        <f>'q-Pop'!AO51</f>
        <v>44921</v>
      </c>
      <c r="AP51" s="53">
        <f>'q-Pop'!AP51</f>
        <v>46208</v>
      </c>
      <c r="AQ51" s="53">
        <f>'q-Pop'!AQ51</f>
        <v>47346</v>
      </c>
      <c r="AR51" s="53">
        <f>'q-Pop'!AR51</f>
        <v>48419</v>
      </c>
      <c r="AS51" s="53">
        <f>'q-Pop'!AS51</f>
        <v>49550</v>
      </c>
      <c r="AT51" s="53">
        <f>'q-Pop'!AT51</f>
        <v>50829</v>
      </c>
      <c r="AU51" s="53">
        <f>'q-Pop'!AU51</f>
        <v>52284</v>
      </c>
      <c r="AV51" s="53">
        <f>'q-Pop'!AV51</f>
        <v>53885</v>
      </c>
      <c r="AW51" s="53">
        <f>'q-Pop'!AW51</f>
        <v>55591</v>
      </c>
      <c r="AX51" s="53">
        <f>'q-Pop'!AX51</f>
        <v>57337</v>
      </c>
      <c r="AY51" s="53">
        <f>'q-Pop'!AY51</f>
        <v>59077</v>
      </c>
      <c r="AZ51" s="53">
        <f>'q-Pop'!AZ51</f>
        <v>60800</v>
      </c>
      <c r="BA51" s="53">
        <f>'q-Pop'!BA51</f>
        <v>62523</v>
      </c>
      <c r="BB51" s="53">
        <f>'q-Pop'!BB51</f>
        <v>64257</v>
      </c>
      <c r="BC51" s="53">
        <f>'q-Pop'!BC51</f>
        <v>66020</v>
      </c>
    </row>
    <row r="52" spans="1:55">
      <c r="A52" s="53">
        <f>VLOOKUP(C51,SelectCntr!$A$2:$C$52,3,0)</f>
        <v>2</v>
      </c>
      <c r="B52" s="53" t="str">
        <f>'q-Pop'!B52</f>
        <v>Zambia</v>
      </c>
      <c r="C52" s="53">
        <f>'q-Pop'!C52</f>
        <v>251</v>
      </c>
      <c r="D52" s="53" t="str">
        <f>'q-Pop'!D52</f>
        <v>Zambia</v>
      </c>
      <c r="E52" s="53" t="str">
        <f>'q-Pop'!E52</f>
        <v>511</v>
      </c>
      <c r="F52" s="53" t="str">
        <f>'q-Pop'!F52</f>
        <v>Population - Est. &amp; Proj. 2008 (1000)</v>
      </c>
      <c r="G52" s="53">
        <f>'q-Pop'!G52</f>
        <v>3134</v>
      </c>
      <c r="H52" s="53">
        <f>'q-Pop'!H52</f>
        <v>3229</v>
      </c>
      <c r="I52" s="53">
        <f>'q-Pop'!I52</f>
        <v>3327</v>
      </c>
      <c r="J52" s="53">
        <f>'q-Pop'!J52</f>
        <v>3430</v>
      </c>
      <c r="K52" s="53">
        <f>'q-Pop'!K52</f>
        <v>3536</v>
      </c>
      <c r="L52" s="53">
        <f>'q-Pop'!L52</f>
        <v>3647</v>
      </c>
      <c r="M52" s="53">
        <f>'q-Pop'!M52</f>
        <v>3761</v>
      </c>
      <c r="N52" s="53">
        <f>'q-Pop'!N52</f>
        <v>3880</v>
      </c>
      <c r="O52" s="53">
        <f>'q-Pop'!O52</f>
        <v>4005</v>
      </c>
      <c r="P52" s="53">
        <f>'q-Pop'!P52</f>
        <v>4138</v>
      </c>
      <c r="Q52" s="53">
        <f>'q-Pop'!Q52</f>
        <v>4278</v>
      </c>
      <c r="R52" s="53">
        <f>'q-Pop'!R52</f>
        <v>4425</v>
      </c>
      <c r="S52" s="53">
        <f>'q-Pop'!S52</f>
        <v>4578</v>
      </c>
      <c r="T52" s="53">
        <f>'q-Pop'!T52</f>
        <v>4736</v>
      </c>
      <c r="U52" s="53">
        <f>'q-Pop'!U52</f>
        <v>4899</v>
      </c>
      <c r="V52" s="53">
        <f>'q-Pop'!V52</f>
        <v>5065</v>
      </c>
      <c r="W52" s="53">
        <f>'q-Pop'!W52</f>
        <v>5235</v>
      </c>
      <c r="X52" s="53">
        <f>'q-Pop'!X52</f>
        <v>5409</v>
      </c>
      <c r="Y52" s="53">
        <f>'q-Pop'!Y52</f>
        <v>5589</v>
      </c>
      <c r="Z52" s="53">
        <f>'q-Pop'!Z52</f>
        <v>5774</v>
      </c>
      <c r="AA52" s="53">
        <f>'q-Pop'!AA52</f>
        <v>5966</v>
      </c>
      <c r="AB52" s="53">
        <f>'q-Pop'!AB52</f>
        <v>6163</v>
      </c>
      <c r="AC52" s="53">
        <f>'q-Pop'!AC52</f>
        <v>6365</v>
      </c>
      <c r="AD52" s="53">
        <f>'q-Pop'!AD52</f>
        <v>6573</v>
      </c>
      <c r="AE52" s="53">
        <f>'q-Pop'!AE52</f>
        <v>6785</v>
      </c>
      <c r="AF52" s="53">
        <f>'q-Pop'!AF52</f>
        <v>7002</v>
      </c>
      <c r="AG52" s="53">
        <f>'q-Pop'!AG52</f>
        <v>7225</v>
      </c>
      <c r="AH52" s="53">
        <f>'q-Pop'!AH52</f>
        <v>7451</v>
      </c>
      <c r="AI52" s="53">
        <f>'q-Pop'!AI52</f>
        <v>7680</v>
      </c>
      <c r="AJ52" s="53">
        <f>'q-Pop'!AJ52</f>
        <v>7910</v>
      </c>
      <c r="AK52" s="53">
        <f>'q-Pop'!AK52</f>
        <v>8142</v>
      </c>
      <c r="AL52" s="53">
        <f>'q-Pop'!AL52</f>
        <v>8374</v>
      </c>
      <c r="AM52" s="53">
        <f>'q-Pop'!AM52</f>
        <v>8611</v>
      </c>
      <c r="AN52" s="53">
        <f>'q-Pop'!AN52</f>
        <v>8855</v>
      </c>
      <c r="AO52" s="53">
        <f>'q-Pop'!AO52</f>
        <v>9108</v>
      </c>
      <c r="AP52" s="53">
        <f>'q-Pop'!AP52</f>
        <v>9372</v>
      </c>
      <c r="AQ52" s="53">
        <f>'q-Pop'!AQ52</f>
        <v>9647</v>
      </c>
      <c r="AR52" s="53">
        <f>'q-Pop'!AR52</f>
        <v>9925</v>
      </c>
      <c r="AS52" s="53">
        <f>'q-Pop'!AS52</f>
        <v>10200</v>
      </c>
      <c r="AT52" s="53">
        <f>'q-Pop'!AT52</f>
        <v>10467</v>
      </c>
      <c r="AU52" s="53">
        <f>'q-Pop'!AU52</f>
        <v>10724</v>
      </c>
      <c r="AV52" s="53">
        <f>'q-Pop'!AV52</f>
        <v>10972</v>
      </c>
      <c r="AW52" s="53">
        <f>'q-Pop'!AW52</f>
        <v>11219</v>
      </c>
      <c r="AX52" s="53">
        <f>'q-Pop'!AX52</f>
        <v>11472</v>
      </c>
      <c r="AY52" s="53">
        <f>'q-Pop'!AY52</f>
        <v>11738</v>
      </c>
      <c r="AZ52" s="53">
        <f>'q-Pop'!AZ52</f>
        <v>12019</v>
      </c>
      <c r="BA52" s="53">
        <f>'q-Pop'!BA52</f>
        <v>12314</v>
      </c>
      <c r="BB52" s="53">
        <f>'q-Pop'!BB52</f>
        <v>12620</v>
      </c>
      <c r="BC52" s="53">
        <f>'q-Pop'!BC52</f>
        <v>12935</v>
      </c>
    </row>
    <row r="53" spans="1:55">
      <c r="A53" s="53">
        <v>2</v>
      </c>
      <c r="B53" s="53" t="s">
        <v>217</v>
      </c>
      <c r="D53" s="53" t="s">
        <v>217</v>
      </c>
      <c r="E53" s="47" t="s">
        <v>234</v>
      </c>
      <c r="F53" s="47" t="s">
        <v>235</v>
      </c>
      <c r="G53" s="53">
        <f>SUMIF($A$2:$A$52,$A53,G$2:G$52)</f>
        <v>90517</v>
      </c>
      <c r="H53" s="53">
        <f t="shared" ref="H53:BC55" si="0">SUMIF($A$2:$A$52,$A53,H$2:H$52)</f>
        <v>92745</v>
      </c>
      <c r="I53" s="53">
        <f t="shared" si="0"/>
        <v>95061</v>
      </c>
      <c r="J53" s="53">
        <f t="shared" si="0"/>
        <v>97489</v>
      </c>
      <c r="K53" s="53">
        <f t="shared" si="0"/>
        <v>100038</v>
      </c>
      <c r="L53" s="53">
        <f t="shared" si="0"/>
        <v>102716</v>
      </c>
      <c r="M53" s="53">
        <f t="shared" si="0"/>
        <v>105516</v>
      </c>
      <c r="N53" s="53">
        <f t="shared" si="0"/>
        <v>108427</v>
      </c>
      <c r="O53" s="53">
        <f t="shared" si="0"/>
        <v>111443</v>
      </c>
      <c r="P53" s="53">
        <f t="shared" si="0"/>
        <v>114557</v>
      </c>
      <c r="Q53" s="53">
        <f t="shared" si="0"/>
        <v>117771</v>
      </c>
      <c r="R53" s="53">
        <f t="shared" si="0"/>
        <v>121090</v>
      </c>
      <c r="S53" s="53">
        <f t="shared" si="0"/>
        <v>124475</v>
      </c>
      <c r="T53" s="53">
        <f t="shared" si="0"/>
        <v>127869</v>
      </c>
      <c r="U53" s="53">
        <f t="shared" si="0"/>
        <v>131251</v>
      </c>
      <c r="V53" s="53">
        <f t="shared" si="0"/>
        <v>134595</v>
      </c>
      <c r="W53" s="53">
        <f t="shared" si="0"/>
        <v>137930</v>
      </c>
      <c r="X53" s="53">
        <f t="shared" si="0"/>
        <v>141343</v>
      </c>
      <c r="Y53" s="53">
        <f t="shared" si="0"/>
        <v>144952</v>
      </c>
      <c r="Z53" s="53">
        <f t="shared" si="0"/>
        <v>148830</v>
      </c>
      <c r="AA53" s="53">
        <f t="shared" si="0"/>
        <v>153009</v>
      </c>
      <c r="AB53" s="53">
        <f t="shared" si="0"/>
        <v>157469</v>
      </c>
      <c r="AC53" s="53">
        <f t="shared" si="0"/>
        <v>162177</v>
      </c>
      <c r="AD53" s="53">
        <f t="shared" si="0"/>
        <v>167111</v>
      </c>
      <c r="AE53" s="53">
        <f t="shared" si="0"/>
        <v>172224</v>
      </c>
      <c r="AF53" s="53">
        <f t="shared" si="0"/>
        <v>177522</v>
      </c>
      <c r="AG53" s="53">
        <f t="shared" si="0"/>
        <v>183003</v>
      </c>
      <c r="AH53" s="53">
        <f t="shared" si="0"/>
        <v>188623</v>
      </c>
      <c r="AI53" s="53">
        <f t="shared" si="0"/>
        <v>194317</v>
      </c>
      <c r="AJ53" s="53">
        <f t="shared" si="0"/>
        <v>200040</v>
      </c>
      <c r="AK53" s="53">
        <f t="shared" si="0"/>
        <v>205783</v>
      </c>
      <c r="AL53" s="53">
        <f t="shared" si="0"/>
        <v>211551</v>
      </c>
      <c r="AM53" s="53">
        <f t="shared" si="0"/>
        <v>163907</v>
      </c>
      <c r="AN53" s="53">
        <f t="shared" si="0"/>
        <v>168018</v>
      </c>
      <c r="AO53" s="53">
        <f t="shared" si="0"/>
        <v>172250</v>
      </c>
      <c r="AP53" s="53">
        <f t="shared" si="0"/>
        <v>176617</v>
      </c>
      <c r="AQ53" s="53">
        <f t="shared" si="0"/>
        <v>181110</v>
      </c>
      <c r="AR53" s="53">
        <f t="shared" si="0"/>
        <v>185731</v>
      </c>
      <c r="AS53" s="53">
        <f t="shared" si="0"/>
        <v>190478</v>
      </c>
      <c r="AT53" s="53">
        <f t="shared" si="0"/>
        <v>195358</v>
      </c>
      <c r="AU53" s="53">
        <f t="shared" si="0"/>
        <v>200370</v>
      </c>
      <c r="AV53" s="53">
        <f t="shared" si="0"/>
        <v>205511</v>
      </c>
      <c r="AW53" s="53">
        <f t="shared" si="0"/>
        <v>210767</v>
      </c>
      <c r="AX53" s="53">
        <f t="shared" si="0"/>
        <v>216106</v>
      </c>
      <c r="AY53" s="53">
        <f t="shared" si="0"/>
        <v>221512</v>
      </c>
      <c r="AZ53" s="53">
        <f t="shared" si="0"/>
        <v>226982</v>
      </c>
      <c r="BA53" s="53">
        <f t="shared" si="0"/>
        <v>232505</v>
      </c>
      <c r="BB53" s="53">
        <f t="shared" si="0"/>
        <v>238080</v>
      </c>
      <c r="BC53" s="53">
        <f t="shared" si="0"/>
        <v>243684</v>
      </c>
    </row>
    <row r="54" spans="1:55">
      <c r="A54" s="53">
        <v>1</v>
      </c>
      <c r="B54" s="53" t="s">
        <v>218</v>
      </c>
      <c r="D54" s="53" t="s">
        <v>218</v>
      </c>
      <c r="E54" s="47" t="s">
        <v>234</v>
      </c>
      <c r="F54" s="47" t="s">
        <v>235</v>
      </c>
      <c r="G54" s="53">
        <f>SUMIF($A$2:$A$52,$A54,G$2:G$52)</f>
        <v>98837</v>
      </c>
      <c r="H54" s="53">
        <f t="shared" si="0"/>
        <v>101243</v>
      </c>
      <c r="I54" s="53">
        <f t="shared" si="0"/>
        <v>103733</v>
      </c>
      <c r="J54" s="53">
        <f t="shared" si="0"/>
        <v>106290</v>
      </c>
      <c r="K54" s="53">
        <f t="shared" si="0"/>
        <v>108914</v>
      </c>
      <c r="L54" s="53">
        <f t="shared" si="0"/>
        <v>111605</v>
      </c>
      <c r="M54" s="53">
        <f t="shared" si="0"/>
        <v>114379</v>
      </c>
      <c r="N54" s="53">
        <f t="shared" si="0"/>
        <v>117237</v>
      </c>
      <c r="O54" s="53">
        <f t="shared" si="0"/>
        <v>120166</v>
      </c>
      <c r="P54" s="53">
        <f t="shared" si="0"/>
        <v>123179</v>
      </c>
      <c r="Q54" s="53">
        <f t="shared" si="0"/>
        <v>126254</v>
      </c>
      <c r="R54" s="53">
        <f t="shared" si="0"/>
        <v>129417</v>
      </c>
      <c r="S54" s="53">
        <f t="shared" si="0"/>
        <v>132740</v>
      </c>
      <c r="T54" s="53">
        <f t="shared" si="0"/>
        <v>136338</v>
      </c>
      <c r="U54" s="53">
        <f t="shared" si="0"/>
        <v>140275</v>
      </c>
      <c r="V54" s="53">
        <f t="shared" si="0"/>
        <v>144598</v>
      </c>
      <c r="W54" s="53">
        <f t="shared" si="0"/>
        <v>149268</v>
      </c>
      <c r="X54" s="53">
        <f t="shared" si="0"/>
        <v>154164</v>
      </c>
      <c r="Y54" s="53">
        <f t="shared" si="0"/>
        <v>159111</v>
      </c>
      <c r="Z54" s="53">
        <f t="shared" si="0"/>
        <v>163997</v>
      </c>
      <c r="AA54" s="53">
        <f t="shared" si="0"/>
        <v>168773</v>
      </c>
      <c r="AB54" s="53">
        <f t="shared" si="0"/>
        <v>173485</v>
      </c>
      <c r="AC54" s="53">
        <f t="shared" si="0"/>
        <v>178199</v>
      </c>
      <c r="AD54" s="53">
        <f t="shared" si="0"/>
        <v>183027</v>
      </c>
      <c r="AE54" s="53">
        <f t="shared" si="0"/>
        <v>188058</v>
      </c>
      <c r="AF54" s="53">
        <f t="shared" si="0"/>
        <v>193305</v>
      </c>
      <c r="AG54" s="53">
        <f t="shared" si="0"/>
        <v>198744</v>
      </c>
      <c r="AH54" s="53">
        <f t="shared" si="0"/>
        <v>204352</v>
      </c>
      <c r="AI54" s="53">
        <f t="shared" si="0"/>
        <v>210087</v>
      </c>
      <c r="AJ54" s="53">
        <f t="shared" si="0"/>
        <v>215914</v>
      </c>
      <c r="AK54" s="53">
        <f t="shared" si="0"/>
        <v>221836</v>
      </c>
      <c r="AL54" s="53">
        <f t="shared" si="0"/>
        <v>227859</v>
      </c>
      <c r="AM54" s="53">
        <f t="shared" si="0"/>
        <v>287465</v>
      </c>
      <c r="AN54" s="53">
        <f t="shared" si="0"/>
        <v>295535</v>
      </c>
      <c r="AO54" s="53">
        <f t="shared" si="0"/>
        <v>303748</v>
      </c>
      <c r="AP54" s="53">
        <f t="shared" si="0"/>
        <v>312100</v>
      </c>
      <c r="AQ54" s="53">
        <f t="shared" si="0"/>
        <v>320601</v>
      </c>
      <c r="AR54" s="53">
        <f t="shared" si="0"/>
        <v>329245</v>
      </c>
      <c r="AS54" s="53">
        <f t="shared" si="0"/>
        <v>338041</v>
      </c>
      <c r="AT54" s="53">
        <f t="shared" si="0"/>
        <v>346998</v>
      </c>
      <c r="AU54" s="53">
        <f t="shared" si="0"/>
        <v>356108</v>
      </c>
      <c r="AV54" s="53">
        <f t="shared" si="0"/>
        <v>365379</v>
      </c>
      <c r="AW54" s="53">
        <f t="shared" si="0"/>
        <v>374834</v>
      </c>
      <c r="AX54" s="53">
        <f t="shared" si="0"/>
        <v>384509</v>
      </c>
      <c r="AY54" s="53">
        <f t="shared" si="0"/>
        <v>394427</v>
      </c>
      <c r="AZ54" s="53">
        <f t="shared" si="0"/>
        <v>404591</v>
      </c>
      <c r="BA54" s="53">
        <f t="shared" si="0"/>
        <v>414994</v>
      </c>
      <c r="BB54" s="53">
        <f t="shared" si="0"/>
        <v>425615</v>
      </c>
      <c r="BC54" s="53">
        <f t="shared" si="0"/>
        <v>436446</v>
      </c>
    </row>
    <row r="55" spans="1:55">
      <c r="A55" s="53">
        <v>3</v>
      </c>
      <c r="B55" s="53" t="s">
        <v>219</v>
      </c>
      <c r="D55" s="53" t="s">
        <v>219</v>
      </c>
      <c r="E55" s="47" t="s">
        <v>234</v>
      </c>
      <c r="F55" s="47" t="s">
        <v>235</v>
      </c>
      <c r="G55" s="53">
        <f>SUMIF($A$2:$A$52,$A55,G$2:G$52)</f>
        <v>33500</v>
      </c>
      <c r="H55" s="53">
        <f t="shared" si="0"/>
        <v>34349</v>
      </c>
      <c r="I55" s="53">
        <f t="shared" si="0"/>
        <v>35226</v>
      </c>
      <c r="J55" s="53">
        <f t="shared" si="0"/>
        <v>36132</v>
      </c>
      <c r="K55" s="53">
        <f t="shared" si="0"/>
        <v>37067</v>
      </c>
      <c r="L55" s="53">
        <f t="shared" si="0"/>
        <v>38032</v>
      </c>
      <c r="M55" s="53">
        <f t="shared" si="0"/>
        <v>39027</v>
      </c>
      <c r="N55" s="53">
        <f t="shared" si="0"/>
        <v>40061</v>
      </c>
      <c r="O55" s="53">
        <f t="shared" si="0"/>
        <v>41137</v>
      </c>
      <c r="P55" s="53">
        <f t="shared" si="0"/>
        <v>42263</v>
      </c>
      <c r="Q55" s="53">
        <f t="shared" si="0"/>
        <v>43436</v>
      </c>
      <c r="R55" s="53">
        <f t="shared" si="0"/>
        <v>44664</v>
      </c>
      <c r="S55" s="53">
        <f t="shared" si="0"/>
        <v>45944</v>
      </c>
      <c r="T55" s="53">
        <f t="shared" si="0"/>
        <v>47284</v>
      </c>
      <c r="U55" s="53">
        <f t="shared" si="0"/>
        <v>48685</v>
      </c>
      <c r="V55" s="53">
        <f t="shared" si="0"/>
        <v>50147</v>
      </c>
      <c r="W55" s="53">
        <f t="shared" si="0"/>
        <v>51671</v>
      </c>
      <c r="X55" s="53">
        <f t="shared" si="0"/>
        <v>53251</v>
      </c>
      <c r="Y55" s="53">
        <f t="shared" si="0"/>
        <v>54883</v>
      </c>
      <c r="Z55" s="53">
        <f t="shared" si="0"/>
        <v>56560</v>
      </c>
      <c r="AA55" s="53">
        <f t="shared" si="0"/>
        <v>58288</v>
      </c>
      <c r="AB55" s="53">
        <f t="shared" si="0"/>
        <v>60064</v>
      </c>
      <c r="AC55" s="53">
        <f t="shared" si="0"/>
        <v>61879</v>
      </c>
      <c r="AD55" s="53">
        <f t="shared" si="0"/>
        <v>63711</v>
      </c>
      <c r="AE55" s="53">
        <f t="shared" si="0"/>
        <v>65563</v>
      </c>
      <c r="AF55" s="53">
        <f t="shared" si="0"/>
        <v>67416</v>
      </c>
      <c r="AG55" s="53">
        <f t="shared" si="0"/>
        <v>69283</v>
      </c>
      <c r="AH55" s="53">
        <f t="shared" si="0"/>
        <v>71184</v>
      </c>
      <c r="AI55" s="53">
        <f t="shared" si="0"/>
        <v>73155</v>
      </c>
      <c r="AJ55" s="53">
        <f t="shared" si="0"/>
        <v>75219</v>
      </c>
      <c r="AK55" s="53">
        <f t="shared" si="0"/>
        <v>77390</v>
      </c>
      <c r="AL55" s="53">
        <f t="shared" si="0"/>
        <v>79653</v>
      </c>
      <c r="AM55" s="53">
        <f t="shared" si="0"/>
        <v>81969</v>
      </c>
      <c r="AN55" s="53">
        <f t="shared" si="0"/>
        <v>84296</v>
      </c>
      <c r="AO55" s="53">
        <f t="shared" si="0"/>
        <v>86597</v>
      </c>
      <c r="AP55" s="53">
        <f t="shared" si="0"/>
        <v>88863</v>
      </c>
      <c r="AQ55" s="53">
        <f t="shared" si="0"/>
        <v>91103</v>
      </c>
      <c r="AR55" s="53">
        <f t="shared" si="0"/>
        <v>93337</v>
      </c>
      <c r="AS55" s="53">
        <f t="shared" si="0"/>
        <v>95594</v>
      </c>
      <c r="AT55" s="53">
        <f t="shared" si="0"/>
        <v>97892</v>
      </c>
      <c r="AU55" s="53">
        <f t="shared" si="0"/>
        <v>100242</v>
      </c>
      <c r="AV55" s="53">
        <f t="shared" si="0"/>
        <v>102640</v>
      </c>
      <c r="AW55" s="53">
        <f t="shared" si="0"/>
        <v>105090</v>
      </c>
      <c r="AX55" s="53">
        <f t="shared" si="0"/>
        <v>107581</v>
      </c>
      <c r="AY55" s="53">
        <f t="shared" si="0"/>
        <v>110123</v>
      </c>
      <c r="AZ55" s="53">
        <f t="shared" si="0"/>
        <v>112712</v>
      </c>
      <c r="BA55" s="53">
        <f t="shared" si="0"/>
        <v>115352</v>
      </c>
      <c r="BB55" s="53">
        <f t="shared" si="0"/>
        <v>118074</v>
      </c>
      <c r="BC55" s="53">
        <f t="shared" si="0"/>
        <v>120906</v>
      </c>
    </row>
    <row r="56" spans="1:55">
      <c r="A56" s="16"/>
      <c r="B56" s="16" t="s">
        <v>220</v>
      </c>
      <c r="D56" s="16" t="s">
        <v>220</v>
      </c>
      <c r="E56" s="47" t="s">
        <v>234</v>
      </c>
      <c r="F56" s="47" t="s">
        <v>235</v>
      </c>
      <c r="G56" s="16">
        <f>SUM(G53:G55)</f>
        <v>222854</v>
      </c>
      <c r="H56" s="16">
        <f t="shared" ref="H56:BC56" si="1">SUM(H53:H55)</f>
        <v>228337</v>
      </c>
      <c r="I56" s="16">
        <f t="shared" si="1"/>
        <v>234020</v>
      </c>
      <c r="J56" s="16">
        <f t="shared" si="1"/>
        <v>239911</v>
      </c>
      <c r="K56" s="16">
        <f t="shared" si="1"/>
        <v>246019</v>
      </c>
      <c r="L56" s="16">
        <f t="shared" si="1"/>
        <v>252353</v>
      </c>
      <c r="M56" s="16">
        <f t="shared" si="1"/>
        <v>258922</v>
      </c>
      <c r="N56" s="16">
        <f t="shared" si="1"/>
        <v>265725</v>
      </c>
      <c r="O56" s="16">
        <f t="shared" si="1"/>
        <v>272746</v>
      </c>
      <c r="P56" s="16">
        <f t="shared" si="1"/>
        <v>279999</v>
      </c>
      <c r="Q56" s="16">
        <f t="shared" si="1"/>
        <v>287461</v>
      </c>
      <c r="R56" s="16">
        <f t="shared" si="1"/>
        <v>295171</v>
      </c>
      <c r="S56" s="16">
        <f t="shared" si="1"/>
        <v>303159</v>
      </c>
      <c r="T56" s="16">
        <f t="shared" si="1"/>
        <v>311491</v>
      </c>
      <c r="U56" s="16">
        <f t="shared" si="1"/>
        <v>320211</v>
      </c>
      <c r="V56" s="16">
        <f t="shared" si="1"/>
        <v>329340</v>
      </c>
      <c r="W56" s="16">
        <f t="shared" si="1"/>
        <v>338869</v>
      </c>
      <c r="X56" s="16">
        <f t="shared" si="1"/>
        <v>348758</v>
      </c>
      <c r="Y56" s="16">
        <f t="shared" si="1"/>
        <v>358946</v>
      </c>
      <c r="Z56" s="16">
        <f t="shared" si="1"/>
        <v>369387</v>
      </c>
      <c r="AA56" s="16">
        <f t="shared" si="1"/>
        <v>380070</v>
      </c>
      <c r="AB56" s="16">
        <f t="shared" si="1"/>
        <v>391018</v>
      </c>
      <c r="AC56" s="16">
        <f t="shared" si="1"/>
        <v>402255</v>
      </c>
      <c r="AD56" s="16">
        <f t="shared" si="1"/>
        <v>413849</v>
      </c>
      <c r="AE56" s="16">
        <f t="shared" si="1"/>
        <v>425845</v>
      </c>
      <c r="AF56" s="16">
        <f t="shared" si="1"/>
        <v>438243</v>
      </c>
      <c r="AG56" s="16">
        <f t="shared" si="1"/>
        <v>451030</v>
      </c>
      <c r="AH56" s="16">
        <f t="shared" si="1"/>
        <v>464159</v>
      </c>
      <c r="AI56" s="16">
        <f t="shared" si="1"/>
        <v>477559</v>
      </c>
      <c r="AJ56" s="16">
        <f t="shared" si="1"/>
        <v>491173</v>
      </c>
      <c r="AK56" s="16">
        <f t="shared" si="1"/>
        <v>505009</v>
      </c>
      <c r="AL56" s="16">
        <f t="shared" si="1"/>
        <v>519063</v>
      </c>
      <c r="AM56" s="16">
        <f t="shared" si="1"/>
        <v>533341</v>
      </c>
      <c r="AN56" s="16">
        <f t="shared" si="1"/>
        <v>547849</v>
      </c>
      <c r="AO56" s="16">
        <f t="shared" si="1"/>
        <v>562595</v>
      </c>
      <c r="AP56" s="16">
        <f t="shared" si="1"/>
        <v>577580</v>
      </c>
      <c r="AQ56" s="16">
        <f t="shared" si="1"/>
        <v>592814</v>
      </c>
      <c r="AR56" s="16">
        <f t="shared" si="1"/>
        <v>608313</v>
      </c>
      <c r="AS56" s="16">
        <f t="shared" si="1"/>
        <v>624113</v>
      </c>
      <c r="AT56" s="16">
        <f t="shared" si="1"/>
        <v>640248</v>
      </c>
      <c r="AU56" s="16">
        <f t="shared" si="1"/>
        <v>656720</v>
      </c>
      <c r="AV56" s="16">
        <f t="shared" si="1"/>
        <v>673530</v>
      </c>
      <c r="AW56" s="16">
        <f t="shared" si="1"/>
        <v>690691</v>
      </c>
      <c r="AX56" s="16">
        <f t="shared" si="1"/>
        <v>708196</v>
      </c>
      <c r="AY56" s="16">
        <f t="shared" si="1"/>
        <v>726062</v>
      </c>
      <c r="AZ56" s="16">
        <f t="shared" si="1"/>
        <v>744285</v>
      </c>
      <c r="BA56" s="16">
        <f t="shared" si="1"/>
        <v>762851</v>
      </c>
      <c r="BB56" s="16">
        <f t="shared" si="1"/>
        <v>781769</v>
      </c>
      <c r="BC56" s="16">
        <f t="shared" si="1"/>
        <v>801036</v>
      </c>
    </row>
    <row r="57" spans="2:55">
      <c r="B57" s="53" t="s">
        <v>202</v>
      </c>
      <c r="D57" s="53" t="s">
        <v>202</v>
      </c>
      <c r="E57" s="47" t="s">
        <v>234</v>
      </c>
      <c r="F57" s="47" t="s">
        <v>235</v>
      </c>
      <c r="G57" s="53">
        <f>G55-G42</f>
        <v>15650</v>
      </c>
      <c r="H57" s="53">
        <f t="shared" ref="H57:BC57" si="2">H55-H42</f>
        <v>16027</v>
      </c>
      <c r="I57" s="53">
        <f t="shared" si="2"/>
        <v>16416</v>
      </c>
      <c r="J57" s="53">
        <f t="shared" si="2"/>
        <v>16824</v>
      </c>
      <c r="K57" s="53">
        <f t="shared" si="2"/>
        <v>17253</v>
      </c>
      <c r="L57" s="53">
        <f t="shared" si="2"/>
        <v>17707</v>
      </c>
      <c r="M57" s="53">
        <f t="shared" si="2"/>
        <v>18183</v>
      </c>
      <c r="N57" s="53">
        <f t="shared" si="2"/>
        <v>18686</v>
      </c>
      <c r="O57" s="53">
        <f t="shared" si="2"/>
        <v>19211</v>
      </c>
      <c r="P57" s="53">
        <f t="shared" si="2"/>
        <v>19761</v>
      </c>
      <c r="Q57" s="53">
        <f t="shared" si="2"/>
        <v>20330</v>
      </c>
      <c r="R57" s="53">
        <f t="shared" si="2"/>
        <v>20928</v>
      </c>
      <c r="S57" s="53">
        <f t="shared" si="2"/>
        <v>21560</v>
      </c>
      <c r="T57" s="53">
        <f t="shared" si="2"/>
        <v>22244</v>
      </c>
      <c r="U57" s="53">
        <f t="shared" si="2"/>
        <v>22987</v>
      </c>
      <c r="V57" s="53">
        <f t="shared" si="2"/>
        <v>23793</v>
      </c>
      <c r="W57" s="53">
        <f t="shared" si="2"/>
        <v>24661</v>
      </c>
      <c r="X57" s="53">
        <f t="shared" si="2"/>
        <v>25576</v>
      </c>
      <c r="Y57" s="53">
        <f t="shared" si="2"/>
        <v>26522</v>
      </c>
      <c r="Z57" s="53">
        <f t="shared" si="2"/>
        <v>27485</v>
      </c>
      <c r="AA57" s="53">
        <f t="shared" si="2"/>
        <v>28464</v>
      </c>
      <c r="AB57" s="53">
        <f t="shared" si="2"/>
        <v>29461</v>
      </c>
      <c r="AC57" s="53">
        <f t="shared" si="2"/>
        <v>30483</v>
      </c>
      <c r="AD57" s="53">
        <f t="shared" si="2"/>
        <v>31525</v>
      </c>
      <c r="AE57" s="53">
        <f t="shared" si="2"/>
        <v>32604</v>
      </c>
      <c r="AF57" s="53">
        <f t="shared" si="2"/>
        <v>33712</v>
      </c>
      <c r="AG57" s="53">
        <f t="shared" si="2"/>
        <v>34855</v>
      </c>
      <c r="AH57" s="53">
        <f t="shared" si="2"/>
        <v>36028</v>
      </c>
      <c r="AI57" s="53">
        <f t="shared" si="2"/>
        <v>37234</v>
      </c>
      <c r="AJ57" s="53">
        <f t="shared" si="2"/>
        <v>38474</v>
      </c>
      <c r="AK57" s="53">
        <f t="shared" si="2"/>
        <v>39750</v>
      </c>
      <c r="AL57" s="53">
        <f t="shared" si="2"/>
        <v>41062</v>
      </c>
      <c r="AM57" s="53">
        <f t="shared" si="2"/>
        <v>42408</v>
      </c>
      <c r="AN57" s="53">
        <f t="shared" si="2"/>
        <v>43795</v>
      </c>
      <c r="AO57" s="53">
        <f t="shared" si="2"/>
        <v>45222</v>
      </c>
      <c r="AP57" s="53">
        <f t="shared" si="2"/>
        <v>46696</v>
      </c>
      <c r="AQ57" s="53">
        <f t="shared" si="2"/>
        <v>48213</v>
      </c>
      <c r="AR57" s="53">
        <f t="shared" si="2"/>
        <v>49775</v>
      </c>
      <c r="AS57" s="53">
        <f t="shared" si="2"/>
        <v>51379</v>
      </c>
      <c r="AT57" s="53">
        <f t="shared" si="2"/>
        <v>53020</v>
      </c>
      <c r="AU57" s="53">
        <f t="shared" si="2"/>
        <v>54706</v>
      </c>
      <c r="AV57" s="53">
        <f t="shared" si="2"/>
        <v>56443</v>
      </c>
      <c r="AW57" s="53">
        <f t="shared" si="2"/>
        <v>58241</v>
      </c>
      <c r="AX57" s="53">
        <f t="shared" si="2"/>
        <v>60104</v>
      </c>
      <c r="AY57" s="53">
        <f t="shared" si="2"/>
        <v>62050</v>
      </c>
      <c r="AZ57" s="53">
        <f t="shared" si="2"/>
        <v>64073</v>
      </c>
      <c r="BA57" s="53">
        <f t="shared" si="2"/>
        <v>66179</v>
      </c>
      <c r="BB57" s="53">
        <f t="shared" si="2"/>
        <v>68406</v>
      </c>
      <c r="BC57" s="53">
        <f t="shared" si="2"/>
        <v>70796</v>
      </c>
    </row>
    <row r="58" spans="2:55">
      <c r="B58" s="53" t="s">
        <v>229</v>
      </c>
      <c r="D58" s="53" t="s">
        <v>229</v>
      </c>
      <c r="E58" s="47" t="s">
        <v>234</v>
      </c>
      <c r="F58" s="47" t="s">
        <v>235</v>
      </c>
      <c r="G58" s="53">
        <f>G50+G13+G33</f>
        <v>24541</v>
      </c>
      <c r="H58" s="53">
        <f t="shared" ref="H58:BC58" si="3">H50+H13+H33</f>
        <v>25139</v>
      </c>
      <c r="I58" s="53">
        <f t="shared" si="3"/>
        <v>25766</v>
      </c>
      <c r="J58" s="53">
        <f t="shared" si="3"/>
        <v>26418</v>
      </c>
      <c r="K58" s="53">
        <f t="shared" si="3"/>
        <v>27092</v>
      </c>
      <c r="L58" s="53">
        <f t="shared" si="3"/>
        <v>27782</v>
      </c>
      <c r="M58" s="53">
        <f t="shared" si="3"/>
        <v>28489</v>
      </c>
      <c r="N58" s="53">
        <f t="shared" si="3"/>
        <v>29219</v>
      </c>
      <c r="O58" s="53">
        <f t="shared" si="3"/>
        <v>29986</v>
      </c>
      <c r="P58" s="53">
        <f t="shared" si="3"/>
        <v>30795</v>
      </c>
      <c r="Q58" s="53">
        <f t="shared" si="3"/>
        <v>31662</v>
      </c>
      <c r="R58" s="53">
        <f t="shared" si="3"/>
        <v>32577</v>
      </c>
      <c r="S58" s="53">
        <f t="shared" si="3"/>
        <v>33489</v>
      </c>
      <c r="T58" s="53">
        <f t="shared" si="3"/>
        <v>34331</v>
      </c>
      <c r="U58" s="53">
        <f t="shared" si="3"/>
        <v>35060</v>
      </c>
      <c r="V58" s="53">
        <f t="shared" si="3"/>
        <v>35653</v>
      </c>
      <c r="W58" s="53">
        <f t="shared" si="3"/>
        <v>36140</v>
      </c>
      <c r="X58" s="53">
        <f t="shared" si="3"/>
        <v>36602</v>
      </c>
      <c r="Y58" s="53">
        <f t="shared" si="3"/>
        <v>37154</v>
      </c>
      <c r="Z58" s="53">
        <f t="shared" si="3"/>
        <v>37878</v>
      </c>
      <c r="AA58" s="53">
        <f t="shared" si="3"/>
        <v>38801</v>
      </c>
      <c r="AB58" s="53">
        <f t="shared" si="3"/>
        <v>39901</v>
      </c>
      <c r="AC58" s="53">
        <f t="shared" si="3"/>
        <v>41145</v>
      </c>
      <c r="AD58" s="53">
        <f t="shared" si="3"/>
        <v>42478</v>
      </c>
      <c r="AE58" s="53">
        <f t="shared" si="3"/>
        <v>43856</v>
      </c>
      <c r="AF58" s="53">
        <f t="shared" si="3"/>
        <v>45272</v>
      </c>
      <c r="AG58" s="53">
        <f t="shared" si="3"/>
        <v>46737</v>
      </c>
      <c r="AH58" s="53">
        <f t="shared" si="3"/>
        <v>48252</v>
      </c>
      <c r="AI58" s="53">
        <f t="shared" si="3"/>
        <v>49823</v>
      </c>
      <c r="AJ58" s="53">
        <f t="shared" si="3"/>
        <v>51450</v>
      </c>
      <c r="AK58" s="53">
        <f t="shared" si="3"/>
        <v>53135</v>
      </c>
      <c r="AL58" s="53">
        <f t="shared" si="3"/>
        <v>54867</v>
      </c>
      <c r="AM58" s="53">
        <f t="shared" si="3"/>
        <v>56633</v>
      </c>
      <c r="AN58" s="53">
        <f t="shared" si="3"/>
        <v>58411</v>
      </c>
      <c r="AO58" s="53">
        <f t="shared" si="3"/>
        <v>60189</v>
      </c>
      <c r="AP58" s="53">
        <f t="shared" si="3"/>
        <v>61960</v>
      </c>
      <c r="AQ58" s="53">
        <f t="shared" si="3"/>
        <v>63729</v>
      </c>
      <c r="AR58" s="53">
        <f t="shared" si="3"/>
        <v>65508</v>
      </c>
      <c r="AS58" s="53">
        <f t="shared" si="3"/>
        <v>67318</v>
      </c>
      <c r="AT58" s="53">
        <f t="shared" si="3"/>
        <v>69172</v>
      </c>
      <c r="AU58" s="53">
        <f t="shared" si="3"/>
        <v>71074</v>
      </c>
      <c r="AV58" s="53">
        <f t="shared" si="3"/>
        <v>73022</v>
      </c>
      <c r="AW58" s="53">
        <f t="shared" si="3"/>
        <v>75015</v>
      </c>
      <c r="AX58" s="53">
        <f t="shared" si="3"/>
        <v>77053</v>
      </c>
      <c r="AY58" s="53">
        <f t="shared" si="3"/>
        <v>79134</v>
      </c>
      <c r="AZ58" s="53">
        <f t="shared" si="3"/>
        <v>81259</v>
      </c>
      <c r="BA58" s="53">
        <f t="shared" si="3"/>
        <v>83427</v>
      </c>
      <c r="BB58" s="53">
        <f t="shared" si="3"/>
        <v>85640</v>
      </c>
      <c r="BC58" s="53">
        <f t="shared" si="3"/>
        <v>87898</v>
      </c>
    </row>
    <row r="59" spans="1:13">
      <c r="A59" s="53" t="s">
        <v>236</v>
      </c>
      <c r="B59" s="53" t="s">
        <v>236</v>
      </c>
      <c r="C59" s="53" t="s">
        <v>236</v>
      </c>
      <c r="D59" s="53" t="s">
        <v>236</v>
      </c>
      <c r="E59" s="53" t="s">
        <v>236</v>
      </c>
      <c r="F59" s="53" t="s">
        <v>236</v>
      </c>
      <c r="G59" s="53" t="s">
        <v>236</v>
      </c>
      <c r="H59" s="53" t="s">
        <v>236</v>
      </c>
      <c r="I59" s="53" t="s">
        <v>236</v>
      </c>
      <c r="J59" s="53" t="s">
        <v>236</v>
      </c>
      <c r="K59" s="53" t="s">
        <v>236</v>
      </c>
      <c r="L59" s="53" t="s">
        <v>236</v>
      </c>
      <c r="M59" s="53" t="s">
        <v>236</v>
      </c>
    </row>
    <row r="60" spans="1:55">
      <c r="A60" s="53">
        <v>3</v>
      </c>
      <c r="B60" s="53" t="s">
        <v>131</v>
      </c>
      <c r="C60" s="53">
        <v>7</v>
      </c>
      <c r="D60" s="53" t="s">
        <v>131</v>
      </c>
      <c r="F60" s="53" t="s">
        <v>237</v>
      </c>
      <c r="H60" s="53">
        <f>IF(G2=0,0,(H2-G2)/G2*100)</f>
        <v>1.89861029555686</v>
      </c>
      <c r="I60" s="53">
        <f t="shared" ref="I60:BC65" si="4">IF(H2=0,0,(I2-H2)/H2*100)</f>
        <v>1.86323472915866</v>
      </c>
      <c r="J60" s="53">
        <f t="shared" si="4"/>
        <v>1.88572506128606</v>
      </c>
      <c r="K60" s="53">
        <f t="shared" si="4"/>
        <v>1.88784008883953</v>
      </c>
      <c r="L60" s="53">
        <f t="shared" si="4"/>
        <v>1.94368755676658</v>
      </c>
      <c r="M60" s="53">
        <f t="shared" si="4"/>
        <v>1.97790449037776</v>
      </c>
      <c r="N60" s="53">
        <f t="shared" si="4"/>
        <v>2.02690896383016</v>
      </c>
      <c r="O60" s="53">
        <f t="shared" si="4"/>
        <v>2.05514642918308</v>
      </c>
      <c r="P60" s="53">
        <f t="shared" si="4"/>
        <v>2.08088605470717</v>
      </c>
      <c r="Q60" s="53">
        <f t="shared" si="4"/>
        <v>2.13710340292619</v>
      </c>
      <c r="R60" s="53">
        <f t="shared" si="4"/>
        <v>2.20505391920167</v>
      </c>
      <c r="S60" s="53">
        <f t="shared" si="4"/>
        <v>2.26771653543307</v>
      </c>
      <c r="T60" s="53">
        <f t="shared" si="4"/>
        <v>2.38681860178626</v>
      </c>
      <c r="U60" s="53">
        <f t="shared" si="4"/>
        <v>2.49661603248609</v>
      </c>
      <c r="V60" s="53">
        <f t="shared" si="4"/>
        <v>2.59721203228173</v>
      </c>
      <c r="W60" s="53">
        <f t="shared" si="4"/>
        <v>2.68878718535469</v>
      </c>
      <c r="X60" s="53">
        <f t="shared" si="4"/>
        <v>2.82729805013928</v>
      </c>
      <c r="Y60" s="53">
        <f t="shared" si="4"/>
        <v>3.0339970201815</v>
      </c>
      <c r="Z60" s="53">
        <f t="shared" si="4"/>
        <v>3.24700933350861</v>
      </c>
      <c r="AA60" s="53">
        <f t="shared" si="4"/>
        <v>3.48866819455055</v>
      </c>
      <c r="AB60" s="53">
        <f t="shared" si="4"/>
        <v>3.66633858267717</v>
      </c>
      <c r="AC60" s="53">
        <f t="shared" si="4"/>
        <v>3.69095656301923</v>
      </c>
      <c r="AD60" s="53">
        <f t="shared" si="4"/>
        <v>3.49090076685361</v>
      </c>
      <c r="AE60" s="53">
        <f t="shared" si="4"/>
        <v>3.19619553196196</v>
      </c>
      <c r="AF60" s="53">
        <f t="shared" si="4"/>
        <v>2.86142964312507</v>
      </c>
      <c r="AG60" s="53">
        <f t="shared" si="4"/>
        <v>2.60470931444051</v>
      </c>
      <c r="AH60" s="53">
        <f t="shared" si="4"/>
        <v>2.50812347684809</v>
      </c>
      <c r="AI60" s="53">
        <f t="shared" si="4"/>
        <v>2.63496780584448</v>
      </c>
      <c r="AJ60" s="53">
        <f t="shared" si="4"/>
        <v>2.89547340990252</v>
      </c>
      <c r="AK60" s="53">
        <f t="shared" si="4"/>
        <v>3.20795422568239</v>
      </c>
      <c r="AL60" s="53">
        <f t="shared" si="4"/>
        <v>3.41724984095247</v>
      </c>
      <c r="AM60" s="53">
        <f t="shared" si="4"/>
        <v>3.47130679321557</v>
      </c>
      <c r="AN60" s="53">
        <f t="shared" si="4"/>
        <v>3.32936979785969</v>
      </c>
      <c r="AO60" s="53">
        <f t="shared" si="4"/>
        <v>3.0659214203518</v>
      </c>
      <c r="AP60" s="53">
        <f t="shared" si="4"/>
        <v>2.78331605391179</v>
      </c>
      <c r="AQ60" s="53">
        <f t="shared" si="4"/>
        <v>2.56828057107387</v>
      </c>
      <c r="AR60" s="53">
        <f t="shared" si="4"/>
        <v>2.48127694984492</v>
      </c>
      <c r="AS60" s="53">
        <f t="shared" si="4"/>
        <v>2.57621613641397</v>
      </c>
      <c r="AT60" s="53">
        <f t="shared" si="4"/>
        <v>2.76338514680484</v>
      </c>
      <c r="AU60" s="53">
        <f t="shared" si="4"/>
        <v>2.96918767507003</v>
      </c>
      <c r="AV60" s="53">
        <f t="shared" si="4"/>
        <v>3.12840043525571</v>
      </c>
      <c r="AW60" s="53">
        <f t="shared" si="4"/>
        <v>3.18517541545766</v>
      </c>
      <c r="AX60" s="53">
        <f t="shared" si="4"/>
        <v>3.118808717326</v>
      </c>
      <c r="AY60" s="53">
        <f t="shared" si="4"/>
        <v>2.99349240780911</v>
      </c>
      <c r="AZ60" s="53">
        <f t="shared" si="4"/>
        <v>2.83427608617162</v>
      </c>
      <c r="BA60" s="53">
        <f t="shared" si="4"/>
        <v>2.72690034525133</v>
      </c>
      <c r="BB60" s="53">
        <f t="shared" si="4"/>
        <v>2.65451438336656</v>
      </c>
      <c r="BC60" s="53">
        <f t="shared" si="4"/>
        <v>2.64691193607458</v>
      </c>
    </row>
    <row r="61" spans="1:55">
      <c r="A61" s="53">
        <v>3</v>
      </c>
      <c r="B61" s="53" t="s">
        <v>133</v>
      </c>
      <c r="C61" s="53">
        <v>20</v>
      </c>
      <c r="D61" s="53" t="s">
        <v>133</v>
      </c>
      <c r="F61" s="53" t="s">
        <v>237</v>
      </c>
      <c r="H61" s="53">
        <f t="shared" ref="H61:W116" si="5">IF(G3=0,0,(H3-G3)/G3*100)</f>
        <v>2.61194029850746</v>
      </c>
      <c r="I61" s="53">
        <f t="shared" si="5"/>
        <v>2.54545454545455</v>
      </c>
      <c r="J61" s="53">
        <f t="shared" si="5"/>
        <v>2.65957446808511</v>
      </c>
      <c r="K61" s="53">
        <f t="shared" si="5"/>
        <v>2.93609671848014</v>
      </c>
      <c r="L61" s="53">
        <f t="shared" si="5"/>
        <v>2.85234899328859</v>
      </c>
      <c r="M61" s="53">
        <f t="shared" si="5"/>
        <v>2.93637846655791</v>
      </c>
      <c r="N61" s="53">
        <f t="shared" si="5"/>
        <v>3.16957210776545</v>
      </c>
      <c r="O61" s="53">
        <f t="shared" si="5"/>
        <v>3.07219662058372</v>
      </c>
      <c r="P61" s="53">
        <f t="shared" si="5"/>
        <v>3.27868852459016</v>
      </c>
      <c r="Q61" s="53">
        <f t="shared" si="5"/>
        <v>3.17460317460317</v>
      </c>
      <c r="R61" s="53">
        <f t="shared" si="5"/>
        <v>3.21678321678322</v>
      </c>
      <c r="S61" s="53">
        <f t="shared" si="5"/>
        <v>3.38753387533875</v>
      </c>
      <c r="T61" s="53">
        <f t="shared" si="5"/>
        <v>3.40760157273919</v>
      </c>
      <c r="U61" s="53">
        <f t="shared" si="5"/>
        <v>3.54879594423321</v>
      </c>
      <c r="V61" s="53">
        <f t="shared" si="5"/>
        <v>3.79436964504284</v>
      </c>
      <c r="W61" s="53">
        <f t="shared" si="5"/>
        <v>3.89150943396226</v>
      </c>
      <c r="X61" s="53">
        <f t="shared" si="4"/>
        <v>3.85925085130533</v>
      </c>
      <c r="Y61" s="53">
        <f t="shared" si="4"/>
        <v>3.82513661202186</v>
      </c>
      <c r="Z61" s="53">
        <f t="shared" si="4"/>
        <v>3.68421052631579</v>
      </c>
      <c r="AA61" s="53">
        <f t="shared" si="4"/>
        <v>3.55329949238579</v>
      </c>
      <c r="AB61" s="53">
        <f t="shared" si="4"/>
        <v>3.33333333333333</v>
      </c>
      <c r="AC61" s="53">
        <f t="shared" si="4"/>
        <v>3.32068311195446</v>
      </c>
      <c r="AD61" s="53">
        <f t="shared" si="4"/>
        <v>3.21395775941231</v>
      </c>
      <c r="AE61" s="53">
        <f t="shared" si="4"/>
        <v>3.29181494661922</v>
      </c>
      <c r="AF61" s="53">
        <f t="shared" si="4"/>
        <v>3.10077519379845</v>
      </c>
      <c r="AG61" s="53">
        <f t="shared" si="4"/>
        <v>3.17460317460317</v>
      </c>
      <c r="AH61" s="53">
        <f t="shared" si="4"/>
        <v>3.07692307692308</v>
      </c>
      <c r="AI61" s="53">
        <f t="shared" si="4"/>
        <v>3.06362922230951</v>
      </c>
      <c r="AJ61" s="53">
        <f t="shared" si="4"/>
        <v>3.04878048780488</v>
      </c>
      <c r="AK61" s="53">
        <f t="shared" si="4"/>
        <v>2.88461538461538</v>
      </c>
      <c r="AL61" s="53">
        <f t="shared" si="4"/>
        <v>2.94751976994968</v>
      </c>
      <c r="AM61" s="53">
        <f t="shared" si="4"/>
        <v>2.79329608938547</v>
      </c>
      <c r="AN61" s="53">
        <f t="shared" si="4"/>
        <v>2.64945652173913</v>
      </c>
      <c r="AO61" s="53">
        <f t="shared" si="4"/>
        <v>2.58107213765718</v>
      </c>
      <c r="AP61" s="53">
        <f t="shared" si="4"/>
        <v>2.45161290322581</v>
      </c>
      <c r="AQ61" s="53">
        <f t="shared" si="4"/>
        <v>2.32997481108312</v>
      </c>
      <c r="AR61" s="53">
        <f t="shared" si="4"/>
        <v>2.15384615384615</v>
      </c>
      <c r="AS61" s="53">
        <f t="shared" si="4"/>
        <v>1.98795180722892</v>
      </c>
      <c r="AT61" s="53">
        <f t="shared" si="4"/>
        <v>1.77200236266982</v>
      </c>
      <c r="AU61" s="53">
        <f t="shared" si="4"/>
        <v>1.50899593731863</v>
      </c>
      <c r="AV61" s="53">
        <f t="shared" si="4"/>
        <v>1.31503716409377</v>
      </c>
      <c r="AW61" s="53">
        <f t="shared" si="4"/>
        <v>1.24153498871332</v>
      </c>
      <c r="AX61" s="53">
        <f t="shared" si="4"/>
        <v>1.17056856187291</v>
      </c>
      <c r="AY61" s="53">
        <f t="shared" si="4"/>
        <v>1.32231404958678</v>
      </c>
      <c r="AZ61" s="53">
        <f t="shared" si="4"/>
        <v>1.41381185426862</v>
      </c>
      <c r="BA61" s="53">
        <f t="shared" si="4"/>
        <v>1.44772117962466</v>
      </c>
      <c r="BB61" s="53">
        <f t="shared" si="4"/>
        <v>1.53276955602537</v>
      </c>
      <c r="BC61" s="53">
        <f t="shared" si="4"/>
        <v>1.5096304008329</v>
      </c>
    </row>
    <row r="62" spans="1:55">
      <c r="A62" s="53">
        <v>2</v>
      </c>
      <c r="B62" s="53" t="s">
        <v>135</v>
      </c>
      <c r="C62" s="53">
        <v>29</v>
      </c>
      <c r="D62" s="53" t="s">
        <v>135</v>
      </c>
      <c r="F62" s="53" t="s">
        <v>237</v>
      </c>
      <c r="H62" s="53">
        <f t="shared" si="5"/>
        <v>1.73738723688607</v>
      </c>
      <c r="I62" s="53">
        <f t="shared" si="4"/>
        <v>1.77339901477833</v>
      </c>
      <c r="J62" s="53">
        <f t="shared" si="4"/>
        <v>1.77476605356567</v>
      </c>
      <c r="K62" s="53">
        <f t="shared" si="4"/>
        <v>1.87064045656309</v>
      </c>
      <c r="L62" s="53">
        <f t="shared" si="4"/>
        <v>1.92966075319016</v>
      </c>
      <c r="M62" s="53">
        <f t="shared" si="4"/>
        <v>2.01526717557252</v>
      </c>
      <c r="N62" s="53">
        <f t="shared" si="4"/>
        <v>1.97545645016462</v>
      </c>
      <c r="O62" s="53">
        <f t="shared" si="4"/>
        <v>1.70237745817435</v>
      </c>
      <c r="P62" s="53">
        <f t="shared" si="4"/>
        <v>1.41414141414141</v>
      </c>
      <c r="Q62" s="53">
        <f t="shared" si="4"/>
        <v>1.02447353443369</v>
      </c>
      <c r="R62" s="53">
        <f t="shared" si="4"/>
        <v>0.76056338028169</v>
      </c>
      <c r="S62" s="53">
        <f t="shared" si="4"/>
        <v>0.726866088901314</v>
      </c>
      <c r="T62" s="53">
        <f t="shared" si="4"/>
        <v>0.888148764918124</v>
      </c>
      <c r="U62" s="53">
        <f t="shared" si="4"/>
        <v>1.23796423658872</v>
      </c>
      <c r="V62" s="53">
        <f t="shared" si="4"/>
        <v>1.68478260869565</v>
      </c>
      <c r="W62" s="53">
        <f t="shared" si="4"/>
        <v>2.00427578834848</v>
      </c>
      <c r="X62" s="53">
        <f t="shared" si="4"/>
        <v>2.35787267487556</v>
      </c>
      <c r="Y62" s="53">
        <f t="shared" si="4"/>
        <v>2.68748400307141</v>
      </c>
      <c r="Z62" s="53">
        <f t="shared" si="4"/>
        <v>2.94117647058823</v>
      </c>
      <c r="AA62" s="53">
        <f t="shared" si="4"/>
        <v>3.17191283292978</v>
      </c>
      <c r="AB62" s="53">
        <f t="shared" si="4"/>
        <v>3.37948838300868</v>
      </c>
      <c r="AC62" s="53">
        <f t="shared" si="4"/>
        <v>3.49602724177072</v>
      </c>
      <c r="AD62" s="53">
        <f t="shared" si="4"/>
        <v>3.53147620092125</v>
      </c>
      <c r="AE62" s="53">
        <f t="shared" si="4"/>
        <v>3.49576271186441</v>
      </c>
      <c r="AF62" s="53">
        <f t="shared" si="4"/>
        <v>3.41862845445241</v>
      </c>
      <c r="AG62" s="53">
        <f t="shared" si="4"/>
        <v>3.3452098178939</v>
      </c>
      <c r="AH62" s="53">
        <f t="shared" si="4"/>
        <v>3.16031411606972</v>
      </c>
      <c r="AI62" s="53">
        <f t="shared" si="4"/>
        <v>2.87783141477906</v>
      </c>
      <c r="AJ62" s="53">
        <f t="shared" si="4"/>
        <v>2.52661974372857</v>
      </c>
      <c r="AK62" s="53">
        <f t="shared" si="4"/>
        <v>2.21791938039078</v>
      </c>
      <c r="AL62" s="53">
        <f t="shared" si="4"/>
        <v>1.91148613742035</v>
      </c>
      <c r="AM62" s="53">
        <f t="shared" si="4"/>
        <v>1.63906725245015</v>
      </c>
      <c r="AN62" s="53">
        <f t="shared" si="4"/>
        <v>1.36325852036575</v>
      </c>
      <c r="AO62" s="53">
        <f t="shared" si="4"/>
        <v>1.14810562571757</v>
      </c>
      <c r="AP62" s="53">
        <f t="shared" si="4"/>
        <v>0.891843684125182</v>
      </c>
      <c r="AQ62" s="53">
        <f t="shared" si="4"/>
        <v>0.707168113146898</v>
      </c>
      <c r="AR62" s="53">
        <f t="shared" si="4"/>
        <v>0.734120651133099</v>
      </c>
      <c r="AS62" s="53">
        <f t="shared" si="4"/>
        <v>1.0297845373891</v>
      </c>
      <c r="AT62" s="53">
        <f t="shared" si="4"/>
        <v>1.50541006742983</v>
      </c>
      <c r="AU62" s="53">
        <f t="shared" si="4"/>
        <v>2.02379113239611</v>
      </c>
      <c r="AV62" s="53">
        <f t="shared" si="4"/>
        <v>2.46820109024833</v>
      </c>
      <c r="AW62" s="53">
        <f t="shared" si="4"/>
        <v>2.79296586375055</v>
      </c>
      <c r="AX62" s="53">
        <f t="shared" si="4"/>
        <v>2.96147211040828</v>
      </c>
      <c r="AY62" s="53">
        <f t="shared" si="4"/>
        <v>3.01591734152471</v>
      </c>
      <c r="AZ62" s="53">
        <f t="shared" si="4"/>
        <v>3.04960693955001</v>
      </c>
      <c r="BA62" s="53">
        <f t="shared" si="4"/>
        <v>3.09088517690385</v>
      </c>
      <c r="BB62" s="53">
        <f t="shared" si="4"/>
        <v>3.01097218678234</v>
      </c>
      <c r="BC62" s="53">
        <f t="shared" si="4"/>
        <v>2.83626455288581</v>
      </c>
    </row>
    <row r="63" spans="1:55">
      <c r="A63" s="53">
        <v>1</v>
      </c>
      <c r="B63" s="53" t="s">
        <v>137</v>
      </c>
      <c r="C63" s="53">
        <v>32</v>
      </c>
      <c r="D63" s="53" t="s">
        <v>137</v>
      </c>
      <c r="F63" s="53" t="s">
        <v>237</v>
      </c>
      <c r="H63" s="53">
        <f t="shared" si="5"/>
        <v>2.20854453294714</v>
      </c>
      <c r="I63" s="53">
        <f t="shared" si="4"/>
        <v>2.26709174636911</v>
      </c>
      <c r="J63" s="53">
        <f t="shared" si="4"/>
        <v>2.32074818150329</v>
      </c>
      <c r="K63" s="53">
        <f t="shared" si="4"/>
        <v>2.35274204468517</v>
      </c>
      <c r="L63" s="53">
        <f t="shared" si="4"/>
        <v>2.39788324789152</v>
      </c>
      <c r="M63" s="53">
        <f t="shared" si="4"/>
        <v>2.43863049095607</v>
      </c>
      <c r="N63" s="53">
        <f t="shared" si="4"/>
        <v>2.49093488885385</v>
      </c>
      <c r="O63" s="53">
        <f t="shared" si="4"/>
        <v>2.55345331487463</v>
      </c>
      <c r="P63" s="53">
        <f t="shared" si="4"/>
        <v>2.57987100644968</v>
      </c>
      <c r="Q63" s="53">
        <f t="shared" si="4"/>
        <v>2.61734171662524</v>
      </c>
      <c r="R63" s="53">
        <f t="shared" si="4"/>
        <v>2.66457680250784</v>
      </c>
      <c r="S63" s="53">
        <f t="shared" si="4"/>
        <v>2.72033310201249</v>
      </c>
      <c r="T63" s="53">
        <f t="shared" si="4"/>
        <v>2.79691933522497</v>
      </c>
      <c r="U63" s="53">
        <f t="shared" si="4"/>
        <v>2.86540483701367</v>
      </c>
      <c r="V63" s="53">
        <f t="shared" si="4"/>
        <v>2.95169946332737</v>
      </c>
      <c r="W63" s="53">
        <f t="shared" si="4"/>
        <v>3.01601092217947</v>
      </c>
      <c r="X63" s="53">
        <f t="shared" si="4"/>
        <v>3.06024096385542</v>
      </c>
      <c r="Y63" s="53">
        <f t="shared" si="4"/>
        <v>3.03951367781155</v>
      </c>
      <c r="Z63" s="53">
        <f t="shared" si="4"/>
        <v>3.01792602677558</v>
      </c>
      <c r="AA63" s="53">
        <f t="shared" si="4"/>
        <v>2.9625550660793</v>
      </c>
      <c r="AB63" s="53">
        <f t="shared" si="4"/>
        <v>2.94149106856348</v>
      </c>
      <c r="AC63" s="53">
        <f t="shared" si="4"/>
        <v>2.93017456359102</v>
      </c>
      <c r="AD63" s="53">
        <f t="shared" si="4"/>
        <v>2.96789824348879</v>
      </c>
      <c r="AE63" s="53">
        <f t="shared" si="4"/>
        <v>3.02941176470588</v>
      </c>
      <c r="AF63" s="53">
        <f t="shared" si="4"/>
        <v>3.08307165286897</v>
      </c>
      <c r="AG63" s="53">
        <f t="shared" si="4"/>
        <v>3.12009600295394</v>
      </c>
      <c r="AH63" s="53">
        <f t="shared" si="4"/>
        <v>3.11520902336407</v>
      </c>
      <c r="AI63" s="53">
        <f t="shared" si="4"/>
        <v>3.08186474520358</v>
      </c>
      <c r="AJ63" s="53">
        <f t="shared" si="4"/>
        <v>3.02341249789456</v>
      </c>
      <c r="AK63" s="53">
        <f t="shared" si="4"/>
        <v>2.95920869778468</v>
      </c>
      <c r="AL63" s="53">
        <f t="shared" si="4"/>
        <v>2.89003572846368</v>
      </c>
      <c r="AM63" s="53">
        <f t="shared" si="4"/>
        <v>2.82429199783934</v>
      </c>
      <c r="AN63" s="53">
        <f t="shared" si="4"/>
        <v>2.74671669793621</v>
      </c>
      <c r="AO63" s="53">
        <f t="shared" si="4"/>
        <v>2.65137681688701</v>
      </c>
      <c r="AP63" s="53">
        <f t="shared" si="4"/>
        <v>2.56866372562971</v>
      </c>
      <c r="AQ63" s="53">
        <f t="shared" si="4"/>
        <v>2.49046132500867</v>
      </c>
      <c r="AR63" s="53">
        <f t="shared" si="4"/>
        <v>2.42994449708948</v>
      </c>
      <c r="AS63" s="53">
        <f t="shared" si="4"/>
        <v>2.398731249587</v>
      </c>
      <c r="AT63" s="53">
        <f t="shared" si="4"/>
        <v>2.3812596799174</v>
      </c>
      <c r="AU63" s="53">
        <f t="shared" si="4"/>
        <v>2.37630003151592</v>
      </c>
      <c r="AV63" s="53">
        <f t="shared" si="4"/>
        <v>2.36424085703731</v>
      </c>
      <c r="AW63" s="53">
        <f t="shared" si="4"/>
        <v>2.35775291711777</v>
      </c>
      <c r="AX63" s="53">
        <f t="shared" si="4"/>
        <v>2.34457633094371</v>
      </c>
      <c r="AY63" s="53">
        <f t="shared" si="4"/>
        <v>2.33105586495952</v>
      </c>
      <c r="AZ63" s="53">
        <f t="shared" si="4"/>
        <v>2.32845200022443</v>
      </c>
      <c r="BA63" s="53">
        <f t="shared" si="4"/>
        <v>2.31385020287312</v>
      </c>
      <c r="BB63" s="53">
        <f t="shared" si="4"/>
        <v>2.29367631296892</v>
      </c>
      <c r="BC63" s="53">
        <f t="shared" si="4"/>
        <v>2.27367979882649</v>
      </c>
    </row>
    <row r="64" spans="1:55">
      <c r="A64" s="53">
        <v>1</v>
      </c>
      <c r="B64" s="53" t="s">
        <v>138</v>
      </c>
      <c r="C64" s="53">
        <v>35</v>
      </c>
      <c r="D64" s="53" t="s">
        <v>138</v>
      </c>
      <c r="F64" s="53" t="s">
        <v>237</v>
      </c>
      <c r="H64" s="53">
        <f t="shared" si="5"/>
        <v>2.97029702970297</v>
      </c>
      <c r="I64" s="53">
        <f t="shared" si="4"/>
        <v>3.36538461538462</v>
      </c>
      <c r="J64" s="53">
        <f t="shared" si="4"/>
        <v>3.25581395348837</v>
      </c>
      <c r="K64" s="53">
        <f t="shared" si="4"/>
        <v>3.15315315315315</v>
      </c>
      <c r="L64" s="53">
        <f t="shared" si="4"/>
        <v>3.49344978165939</v>
      </c>
      <c r="M64" s="53">
        <f t="shared" si="4"/>
        <v>3.37552742616034</v>
      </c>
      <c r="N64" s="53">
        <f t="shared" si="4"/>
        <v>3.6734693877551</v>
      </c>
      <c r="O64" s="53">
        <f t="shared" si="4"/>
        <v>2.75590551181102</v>
      </c>
      <c r="P64" s="53">
        <f t="shared" si="4"/>
        <v>2.29885057471264</v>
      </c>
      <c r="Q64" s="53">
        <f t="shared" si="4"/>
        <v>1.49812734082397</v>
      </c>
      <c r="R64" s="53">
        <f t="shared" si="4"/>
        <v>1.1070110701107</v>
      </c>
      <c r="S64" s="53">
        <f t="shared" si="4"/>
        <v>0.364963503649635</v>
      </c>
      <c r="T64" s="53">
        <f t="shared" si="4"/>
        <v>0.727272727272727</v>
      </c>
      <c r="U64" s="53">
        <f t="shared" si="4"/>
        <v>0.36101083032491</v>
      </c>
      <c r="V64" s="53">
        <f t="shared" si="4"/>
        <v>0.359712230215827</v>
      </c>
      <c r="W64" s="53">
        <f t="shared" si="4"/>
        <v>0.716845878136201</v>
      </c>
      <c r="X64" s="53">
        <f t="shared" si="4"/>
        <v>0.711743772241993</v>
      </c>
      <c r="Y64" s="53">
        <f t="shared" si="4"/>
        <v>1.06007067137809</v>
      </c>
      <c r="Z64" s="53">
        <f t="shared" si="4"/>
        <v>1.04895104895105</v>
      </c>
      <c r="AA64" s="53">
        <f t="shared" si="4"/>
        <v>1.73010380622837</v>
      </c>
      <c r="AB64" s="53">
        <f t="shared" si="4"/>
        <v>1.70068027210884</v>
      </c>
      <c r="AC64" s="53">
        <f t="shared" si="4"/>
        <v>2.0066889632107</v>
      </c>
      <c r="AD64" s="53">
        <f t="shared" si="4"/>
        <v>2.29508196721311</v>
      </c>
      <c r="AE64" s="53">
        <f t="shared" si="4"/>
        <v>1.92307692307692</v>
      </c>
      <c r="AF64" s="53">
        <f t="shared" si="4"/>
        <v>2.20125786163522</v>
      </c>
      <c r="AG64" s="53">
        <f t="shared" si="4"/>
        <v>2.15384615384615</v>
      </c>
      <c r="AH64" s="53">
        <f t="shared" si="4"/>
        <v>2.10843373493976</v>
      </c>
      <c r="AI64" s="53">
        <f t="shared" si="4"/>
        <v>2.06489675516224</v>
      </c>
      <c r="AJ64" s="53">
        <f t="shared" si="4"/>
        <v>2.3121387283237</v>
      </c>
      <c r="AK64" s="53">
        <f t="shared" si="4"/>
        <v>2.54237288135593</v>
      </c>
      <c r="AL64" s="53">
        <f t="shared" si="4"/>
        <v>2.20385674931129</v>
      </c>
      <c r="AM64" s="53">
        <f t="shared" si="4"/>
        <v>2.42587601078167</v>
      </c>
      <c r="AN64" s="53">
        <f t="shared" si="4"/>
        <v>2.36842105263158</v>
      </c>
      <c r="AO64" s="53">
        <f t="shared" si="4"/>
        <v>2.31362467866324</v>
      </c>
      <c r="AP64" s="53">
        <f t="shared" si="4"/>
        <v>2.26130653266332</v>
      </c>
      <c r="AQ64" s="53">
        <f t="shared" si="4"/>
        <v>1.96560196560197</v>
      </c>
      <c r="AR64" s="53">
        <f t="shared" si="4"/>
        <v>1.92771084337349</v>
      </c>
      <c r="AS64" s="53">
        <f t="shared" si="4"/>
        <v>1.89125295508274</v>
      </c>
      <c r="AT64" s="53">
        <f t="shared" si="4"/>
        <v>1.85614849187935</v>
      </c>
      <c r="AU64" s="53">
        <f t="shared" si="4"/>
        <v>1.82232346241458</v>
      </c>
      <c r="AV64" s="53">
        <f t="shared" si="4"/>
        <v>1.78970917225951</v>
      </c>
      <c r="AW64" s="53">
        <f t="shared" si="4"/>
        <v>1.53846153846154</v>
      </c>
      <c r="AX64" s="53">
        <f t="shared" si="4"/>
        <v>1.73160173160173</v>
      </c>
      <c r="AY64" s="53">
        <f t="shared" si="4"/>
        <v>1.48936170212766</v>
      </c>
      <c r="AZ64" s="53">
        <f t="shared" si="4"/>
        <v>1.67714884696017</v>
      </c>
      <c r="BA64" s="53">
        <f t="shared" si="4"/>
        <v>1.44329896907216</v>
      </c>
      <c r="BB64" s="53">
        <f t="shared" si="4"/>
        <v>1.42276422764228</v>
      </c>
      <c r="BC64" s="53">
        <f t="shared" si="4"/>
        <v>1.40280561122244</v>
      </c>
    </row>
    <row r="65" spans="1:55">
      <c r="A65" s="53">
        <v>1</v>
      </c>
      <c r="B65" s="53" t="s">
        <v>206</v>
      </c>
      <c r="C65" s="53">
        <v>37</v>
      </c>
      <c r="D65" s="53" t="s">
        <v>206</v>
      </c>
      <c r="F65" s="53" t="s">
        <v>237</v>
      </c>
      <c r="H65" s="53">
        <f t="shared" si="5"/>
        <v>1.76586003924133</v>
      </c>
      <c r="I65" s="53">
        <f t="shared" si="4"/>
        <v>1.86375321336761</v>
      </c>
      <c r="J65" s="53">
        <f t="shared" si="4"/>
        <v>1.95583596214511</v>
      </c>
      <c r="K65" s="53">
        <f t="shared" si="4"/>
        <v>1.98019801980198</v>
      </c>
      <c r="L65" s="53">
        <f t="shared" si="4"/>
        <v>2.0631067961165</v>
      </c>
      <c r="M65" s="53">
        <f t="shared" si="4"/>
        <v>2.14030915576694</v>
      </c>
      <c r="N65" s="53">
        <f t="shared" si="4"/>
        <v>2.15366705471478</v>
      </c>
      <c r="O65" s="53">
        <f t="shared" si="4"/>
        <v>2.05128205128205</v>
      </c>
      <c r="P65" s="53">
        <f t="shared" si="4"/>
        <v>2.06588498045784</v>
      </c>
      <c r="Q65" s="53">
        <f t="shared" si="4"/>
        <v>1.96936542669584</v>
      </c>
      <c r="R65" s="53">
        <f t="shared" si="4"/>
        <v>1.931330472103</v>
      </c>
      <c r="S65" s="53">
        <f t="shared" si="4"/>
        <v>1.94736842105263</v>
      </c>
      <c r="T65" s="53">
        <f t="shared" si="4"/>
        <v>1.96179659266908</v>
      </c>
      <c r="U65" s="53">
        <f t="shared" si="4"/>
        <v>2.07594936708861</v>
      </c>
      <c r="V65" s="53">
        <f t="shared" si="4"/>
        <v>2.18253968253968</v>
      </c>
      <c r="W65" s="53">
        <f t="shared" si="4"/>
        <v>2.23300970873786</v>
      </c>
      <c r="X65" s="53">
        <f t="shared" si="4"/>
        <v>2.32668566001899</v>
      </c>
      <c r="Y65" s="53">
        <f t="shared" si="4"/>
        <v>2.50580046403712</v>
      </c>
      <c r="Z65" s="53">
        <f t="shared" si="4"/>
        <v>2.71616115889543</v>
      </c>
      <c r="AA65" s="53">
        <f t="shared" si="4"/>
        <v>2.86469810489202</v>
      </c>
      <c r="AB65" s="53">
        <f t="shared" si="4"/>
        <v>3.04198800342759</v>
      </c>
      <c r="AC65" s="53">
        <f t="shared" si="4"/>
        <v>3.07692307692308</v>
      </c>
      <c r="AD65" s="53">
        <f t="shared" si="4"/>
        <v>2.90439693424768</v>
      </c>
      <c r="AE65" s="53">
        <f t="shared" si="4"/>
        <v>2.70482163857311</v>
      </c>
      <c r="AF65" s="53">
        <f t="shared" si="4"/>
        <v>2.40458015267176</v>
      </c>
      <c r="AG65" s="53">
        <f t="shared" si="4"/>
        <v>2.19903093551994</v>
      </c>
      <c r="AH65" s="53">
        <f t="shared" si="4"/>
        <v>2.11524434719183</v>
      </c>
      <c r="AI65" s="53">
        <f t="shared" si="4"/>
        <v>2.17857142857143</v>
      </c>
      <c r="AJ65" s="53">
        <f t="shared" si="4"/>
        <v>2.3418385180007</v>
      </c>
      <c r="AK65" s="53">
        <f t="shared" si="4"/>
        <v>2.52732240437158</v>
      </c>
      <c r="AL65" s="53">
        <f t="shared" si="4"/>
        <v>2.63157894736842</v>
      </c>
      <c r="AM65" s="53">
        <f t="shared" si="4"/>
        <v>2.72638753651412</v>
      </c>
      <c r="AN65" s="53">
        <f t="shared" si="4"/>
        <v>2.68562401263823</v>
      </c>
      <c r="AO65" s="53">
        <f t="shared" si="4"/>
        <v>2.61538461538462</v>
      </c>
      <c r="AP65" s="53">
        <f t="shared" si="4"/>
        <v>2.51874062968516</v>
      </c>
      <c r="AQ65" s="53">
        <f t="shared" si="4"/>
        <v>2.48610704884469</v>
      </c>
      <c r="AR65" s="53">
        <f t="shared" ref="I65:BC71" si="6">IF(AQ7=0,0,(AR7-AQ7)/AQ7*100)</f>
        <v>2.36872146118721</v>
      </c>
      <c r="AS65" s="53">
        <f t="shared" si="6"/>
        <v>2.25815444661277</v>
      </c>
      <c r="AT65" s="53">
        <f t="shared" si="6"/>
        <v>2.12649945474373</v>
      </c>
      <c r="AU65" s="53">
        <f t="shared" si="6"/>
        <v>1.97544046983449</v>
      </c>
      <c r="AV65" s="53">
        <f t="shared" si="6"/>
        <v>1.83246073298429</v>
      </c>
      <c r="AW65" s="53">
        <f t="shared" si="6"/>
        <v>1.77377892030848</v>
      </c>
      <c r="AX65" s="53">
        <f t="shared" si="6"/>
        <v>1.76812326345037</v>
      </c>
      <c r="AY65" s="53">
        <f t="shared" si="6"/>
        <v>1.78704393149665</v>
      </c>
      <c r="AZ65" s="53">
        <f t="shared" si="6"/>
        <v>1.87759083150451</v>
      </c>
      <c r="BA65" s="53">
        <f t="shared" si="6"/>
        <v>1.89085686931546</v>
      </c>
      <c r="BB65" s="53">
        <f t="shared" si="6"/>
        <v>1.92623913554146</v>
      </c>
      <c r="BC65" s="53">
        <f t="shared" si="6"/>
        <v>1.91288315280018</v>
      </c>
    </row>
    <row r="66" spans="1:55">
      <c r="A66" s="53">
        <v>1</v>
      </c>
      <c r="B66" s="53" t="s">
        <v>140</v>
      </c>
      <c r="C66" s="53">
        <v>39</v>
      </c>
      <c r="D66" s="53" t="s">
        <v>140</v>
      </c>
      <c r="F66" s="53" t="s">
        <v>237</v>
      </c>
      <c r="H66" s="53">
        <f t="shared" si="5"/>
        <v>2.210491586935</v>
      </c>
      <c r="I66" s="53">
        <f t="shared" si="6"/>
        <v>2.22724338282763</v>
      </c>
      <c r="J66" s="53">
        <f t="shared" si="6"/>
        <v>2.21029365329965</v>
      </c>
      <c r="K66" s="53">
        <f t="shared" si="6"/>
        <v>2.19338894037689</v>
      </c>
      <c r="L66" s="53">
        <f t="shared" si="6"/>
        <v>2.11608222490931</v>
      </c>
      <c r="M66" s="53">
        <f t="shared" si="6"/>
        <v>2.10183540556542</v>
      </c>
      <c r="N66" s="53">
        <f t="shared" si="6"/>
        <v>2.14554943461873</v>
      </c>
      <c r="O66" s="53">
        <f t="shared" si="6"/>
        <v>2.18563724098779</v>
      </c>
      <c r="P66" s="53">
        <f t="shared" si="6"/>
        <v>2.27777777777778</v>
      </c>
      <c r="Q66" s="53">
        <f t="shared" si="6"/>
        <v>2.41716458446496</v>
      </c>
      <c r="R66" s="53">
        <f t="shared" si="6"/>
        <v>2.51922566958366</v>
      </c>
      <c r="S66" s="53">
        <f t="shared" si="6"/>
        <v>2.53491981376099</v>
      </c>
      <c r="T66" s="53">
        <f t="shared" si="6"/>
        <v>2.44702320887992</v>
      </c>
      <c r="U66" s="53">
        <f t="shared" si="6"/>
        <v>2.31470081260773</v>
      </c>
      <c r="V66" s="53">
        <f t="shared" si="6"/>
        <v>2.16606498194946</v>
      </c>
      <c r="W66" s="53">
        <f t="shared" si="6"/>
        <v>2.04946996466431</v>
      </c>
      <c r="X66" s="53">
        <f t="shared" si="6"/>
        <v>2.00831024930748</v>
      </c>
      <c r="Y66" s="53">
        <f t="shared" si="6"/>
        <v>2.05928943199819</v>
      </c>
      <c r="Z66" s="53">
        <f t="shared" si="6"/>
        <v>2.17294900221729</v>
      </c>
      <c r="AA66" s="53">
        <f t="shared" si="6"/>
        <v>2.27864583333333</v>
      </c>
      <c r="AB66" s="53">
        <f t="shared" si="6"/>
        <v>2.37640568639932</v>
      </c>
      <c r="AC66" s="53">
        <f t="shared" si="6"/>
        <v>2.50777202072539</v>
      </c>
      <c r="AD66" s="53">
        <f t="shared" si="6"/>
        <v>2.66882329154873</v>
      </c>
      <c r="AE66" s="53">
        <f t="shared" si="6"/>
        <v>2.83576211106735</v>
      </c>
      <c r="AF66" s="53">
        <f t="shared" si="6"/>
        <v>3.0065109153581</v>
      </c>
      <c r="AG66" s="53">
        <f t="shared" si="6"/>
        <v>3.16043874326083</v>
      </c>
      <c r="AH66" s="53">
        <f t="shared" si="6"/>
        <v>3.24382771670571</v>
      </c>
      <c r="AI66" s="53">
        <f t="shared" si="6"/>
        <v>3.26409495548961</v>
      </c>
      <c r="AJ66" s="53">
        <f t="shared" si="6"/>
        <v>3.1947261663286</v>
      </c>
      <c r="AK66" s="53">
        <f t="shared" si="6"/>
        <v>3.16134316134316</v>
      </c>
      <c r="AL66" s="53">
        <f t="shared" si="6"/>
        <v>3.11209907907272</v>
      </c>
      <c r="AM66" s="53">
        <f t="shared" si="6"/>
        <v>3.12596242685556</v>
      </c>
      <c r="AN66" s="53">
        <f t="shared" si="6"/>
        <v>3.13573241750037</v>
      </c>
      <c r="AO66" s="53">
        <f t="shared" si="6"/>
        <v>3.19965252642247</v>
      </c>
      <c r="AP66" s="53">
        <f t="shared" si="6"/>
        <v>3.22671156004489</v>
      </c>
      <c r="AQ66" s="53">
        <f t="shared" si="6"/>
        <v>3.24816526229954</v>
      </c>
      <c r="AR66" s="53">
        <f t="shared" si="6"/>
        <v>3.30393576411741</v>
      </c>
      <c r="AS66" s="53">
        <f t="shared" si="6"/>
        <v>3.41488277268094</v>
      </c>
      <c r="AT66" s="53">
        <f t="shared" si="6"/>
        <v>3.52390340068999</v>
      </c>
      <c r="AU66" s="53">
        <f t="shared" si="6"/>
        <v>3.64199000238039</v>
      </c>
      <c r="AV66" s="53">
        <f t="shared" si="6"/>
        <v>3.72071658245292</v>
      </c>
      <c r="AW66" s="53">
        <f t="shared" si="6"/>
        <v>3.69796279893711</v>
      </c>
      <c r="AX66" s="53">
        <f t="shared" si="6"/>
        <v>3.53405936365578</v>
      </c>
      <c r="AY66" s="53">
        <f t="shared" si="6"/>
        <v>3.3206146230793</v>
      </c>
      <c r="AZ66" s="53">
        <f t="shared" si="6"/>
        <v>3.0641780616828</v>
      </c>
      <c r="BA66" s="53">
        <f t="shared" si="6"/>
        <v>2.87623474723998</v>
      </c>
      <c r="BB66" s="53">
        <f t="shared" si="6"/>
        <v>2.73933916972607</v>
      </c>
      <c r="BC66" s="53">
        <f t="shared" si="6"/>
        <v>2.67546270844787</v>
      </c>
    </row>
    <row r="67" spans="1:55">
      <c r="A67" s="53">
        <v>2</v>
      </c>
      <c r="B67" s="53" t="s">
        <v>141</v>
      </c>
      <c r="C67" s="53">
        <v>45</v>
      </c>
      <c r="D67" s="53" t="s">
        <v>141</v>
      </c>
      <c r="F67" s="53" t="s">
        <v>237</v>
      </c>
      <c r="H67" s="53">
        <f t="shared" si="5"/>
        <v>2.25225225225225</v>
      </c>
      <c r="I67" s="53">
        <f t="shared" si="6"/>
        <v>2.20264317180617</v>
      </c>
      <c r="J67" s="53">
        <f t="shared" si="6"/>
        <v>2.1551724137931</v>
      </c>
      <c r="K67" s="53">
        <f t="shared" si="6"/>
        <v>2.10970464135021</v>
      </c>
      <c r="L67" s="53">
        <f t="shared" si="6"/>
        <v>2.47933884297521</v>
      </c>
      <c r="M67" s="53">
        <f t="shared" si="6"/>
        <v>2.82258064516129</v>
      </c>
      <c r="N67" s="53">
        <f t="shared" si="6"/>
        <v>2.35294117647059</v>
      </c>
      <c r="O67" s="53">
        <f t="shared" si="6"/>
        <v>2.68199233716475</v>
      </c>
      <c r="P67" s="53">
        <f t="shared" si="6"/>
        <v>2.61194029850746</v>
      </c>
      <c r="Q67" s="53">
        <f t="shared" si="6"/>
        <v>2.54545454545455</v>
      </c>
      <c r="R67" s="53">
        <f t="shared" si="6"/>
        <v>2.4822695035461</v>
      </c>
      <c r="S67" s="53">
        <f t="shared" si="6"/>
        <v>2.7681660899654</v>
      </c>
      <c r="T67" s="53">
        <f t="shared" si="6"/>
        <v>2.69360269360269</v>
      </c>
      <c r="U67" s="53">
        <f t="shared" si="6"/>
        <v>3.60655737704918</v>
      </c>
      <c r="V67" s="53">
        <f t="shared" si="6"/>
        <v>3.48101265822785</v>
      </c>
      <c r="W67" s="53">
        <f t="shared" si="6"/>
        <v>3.97553516819572</v>
      </c>
      <c r="X67" s="53">
        <f t="shared" si="6"/>
        <v>4.41176470588235</v>
      </c>
      <c r="Y67" s="53">
        <f t="shared" si="6"/>
        <v>3.94366197183099</v>
      </c>
      <c r="Z67" s="53">
        <f t="shared" si="6"/>
        <v>4.0650406504065</v>
      </c>
      <c r="AA67" s="53">
        <f t="shared" si="6"/>
        <v>3.64583333333333</v>
      </c>
      <c r="AB67" s="53">
        <f t="shared" si="6"/>
        <v>3.76884422110553</v>
      </c>
      <c r="AC67" s="53">
        <f t="shared" si="6"/>
        <v>3.38983050847458</v>
      </c>
      <c r="AD67" s="53">
        <f t="shared" si="6"/>
        <v>3.51288056206089</v>
      </c>
      <c r="AE67" s="53">
        <f t="shared" si="6"/>
        <v>3.39366515837104</v>
      </c>
      <c r="AF67" s="53">
        <f t="shared" si="6"/>
        <v>3.06345733041575</v>
      </c>
      <c r="AG67" s="53">
        <f t="shared" si="6"/>
        <v>2.9723991507431</v>
      </c>
      <c r="AH67" s="53">
        <f t="shared" si="6"/>
        <v>3.09278350515464</v>
      </c>
      <c r="AI67" s="53">
        <f t="shared" si="6"/>
        <v>3</v>
      </c>
      <c r="AJ67" s="53">
        <f t="shared" si="6"/>
        <v>2.9126213592233</v>
      </c>
      <c r="AK67" s="53">
        <f t="shared" si="6"/>
        <v>3.0188679245283</v>
      </c>
      <c r="AL67" s="53">
        <f t="shared" si="6"/>
        <v>3.11355311355311</v>
      </c>
      <c r="AM67" s="53">
        <f t="shared" si="6"/>
        <v>3.19715808170515</v>
      </c>
      <c r="AN67" s="53">
        <f t="shared" si="6"/>
        <v>2.92598967297762</v>
      </c>
      <c r="AO67" s="53">
        <f t="shared" si="6"/>
        <v>2.84280936454849</v>
      </c>
      <c r="AP67" s="53">
        <f t="shared" si="6"/>
        <v>2.76422764227642</v>
      </c>
      <c r="AQ67" s="53">
        <f t="shared" si="6"/>
        <v>2.68987341772152</v>
      </c>
      <c r="AR67" s="53">
        <f t="shared" si="6"/>
        <v>2.61941448382126</v>
      </c>
      <c r="AS67" s="53">
        <f t="shared" si="6"/>
        <v>2.55255255255255</v>
      </c>
      <c r="AT67" s="53">
        <f t="shared" si="6"/>
        <v>2.63543191800878</v>
      </c>
      <c r="AU67" s="53">
        <f t="shared" si="6"/>
        <v>2.42510699001427</v>
      </c>
      <c r="AV67" s="53">
        <f t="shared" si="6"/>
        <v>2.50696378830084</v>
      </c>
      <c r="AW67" s="53">
        <f t="shared" si="6"/>
        <v>2.44565217391304</v>
      </c>
      <c r="AX67" s="53">
        <f t="shared" si="6"/>
        <v>2.38726790450928</v>
      </c>
      <c r="AY67" s="53">
        <f t="shared" si="6"/>
        <v>2.46113989637306</v>
      </c>
      <c r="AZ67" s="53">
        <f t="shared" si="6"/>
        <v>2.40202275600506</v>
      </c>
      <c r="BA67" s="53">
        <f t="shared" si="6"/>
        <v>2.46913580246914</v>
      </c>
      <c r="BB67" s="53">
        <f t="shared" si="6"/>
        <v>2.40963855421687</v>
      </c>
      <c r="BC67" s="53">
        <f t="shared" si="6"/>
        <v>2.35294117647059</v>
      </c>
    </row>
    <row r="68" spans="1:55">
      <c r="A68" s="53">
        <v>1</v>
      </c>
      <c r="B68" s="53" t="s">
        <v>207</v>
      </c>
      <c r="C68" s="53">
        <v>46</v>
      </c>
      <c r="D68" s="53" t="s">
        <v>207</v>
      </c>
      <c r="F68" s="53" t="s">
        <v>237</v>
      </c>
      <c r="H68" s="53">
        <f t="shared" si="5"/>
        <v>2.70009643201543</v>
      </c>
      <c r="I68" s="53">
        <f t="shared" si="6"/>
        <v>2.62910798122066</v>
      </c>
      <c r="J68" s="53">
        <f t="shared" si="6"/>
        <v>2.74473924977127</v>
      </c>
      <c r="K68" s="53">
        <f t="shared" si="6"/>
        <v>2.84951024042743</v>
      </c>
      <c r="L68" s="53">
        <f t="shared" si="6"/>
        <v>2.77056277056277</v>
      </c>
      <c r="M68" s="53">
        <f t="shared" si="6"/>
        <v>2.86436394271272</v>
      </c>
      <c r="N68" s="53">
        <f t="shared" si="6"/>
        <v>2.94840294840295</v>
      </c>
      <c r="O68" s="53">
        <f t="shared" si="6"/>
        <v>2.94351630867144</v>
      </c>
      <c r="P68" s="53">
        <f t="shared" si="6"/>
        <v>3.01391035548686</v>
      </c>
      <c r="Q68" s="53">
        <f t="shared" si="6"/>
        <v>3.00075018754689</v>
      </c>
      <c r="R68" s="53">
        <f t="shared" si="6"/>
        <v>3.05899490167516</v>
      </c>
      <c r="S68" s="53">
        <f t="shared" si="6"/>
        <v>3.03886925795053</v>
      </c>
      <c r="T68" s="53">
        <f t="shared" si="6"/>
        <v>3.15500685871056</v>
      </c>
      <c r="U68" s="53">
        <f t="shared" si="6"/>
        <v>3.125</v>
      </c>
      <c r="V68" s="53">
        <f t="shared" si="6"/>
        <v>3.15925209542231</v>
      </c>
      <c r="W68" s="53">
        <f t="shared" si="6"/>
        <v>3.1875</v>
      </c>
      <c r="X68" s="53">
        <f t="shared" si="6"/>
        <v>3.21017565112053</v>
      </c>
      <c r="Y68" s="53">
        <f t="shared" si="6"/>
        <v>3.22769953051643</v>
      </c>
      <c r="Z68" s="53">
        <f t="shared" si="6"/>
        <v>3.18362706083002</v>
      </c>
      <c r="AA68" s="53">
        <f t="shared" si="6"/>
        <v>3.1404958677686</v>
      </c>
      <c r="AB68" s="53">
        <f t="shared" si="6"/>
        <v>3.1517094017094</v>
      </c>
      <c r="AC68" s="53">
        <f t="shared" si="6"/>
        <v>3.15898498187468</v>
      </c>
      <c r="AD68" s="53">
        <f t="shared" si="6"/>
        <v>3.11244979919679</v>
      </c>
      <c r="AE68" s="53">
        <f t="shared" si="6"/>
        <v>3.06718597857838</v>
      </c>
      <c r="AF68" s="53">
        <f t="shared" si="6"/>
        <v>3.02314596126594</v>
      </c>
      <c r="AG68" s="53">
        <f t="shared" si="6"/>
        <v>2.98028427326914</v>
      </c>
      <c r="AH68" s="53">
        <f t="shared" si="6"/>
        <v>2.93855743544078</v>
      </c>
      <c r="AI68" s="53">
        <f t="shared" si="6"/>
        <v>2.89792387543253</v>
      </c>
      <c r="AJ68" s="53">
        <f t="shared" si="6"/>
        <v>2.81630937368642</v>
      </c>
      <c r="AK68" s="53">
        <f t="shared" si="6"/>
        <v>2.86181520850368</v>
      </c>
      <c r="AL68" s="53">
        <f t="shared" si="6"/>
        <v>2.82193958664547</v>
      </c>
      <c r="AM68" s="53">
        <f t="shared" si="6"/>
        <v>2.70583687669115</v>
      </c>
      <c r="AN68" s="53">
        <f t="shared" si="6"/>
        <v>2.44636808430561</v>
      </c>
      <c r="AO68" s="53">
        <f t="shared" si="6"/>
        <v>2.20426157237326</v>
      </c>
      <c r="AP68" s="53">
        <f t="shared" si="6"/>
        <v>1.90510424155284</v>
      </c>
      <c r="AQ68" s="53">
        <f t="shared" si="6"/>
        <v>1.69312169312169</v>
      </c>
      <c r="AR68" s="53">
        <f t="shared" si="6"/>
        <v>1.56087408949011</v>
      </c>
      <c r="AS68" s="53">
        <f t="shared" si="6"/>
        <v>1.70765027322404</v>
      </c>
      <c r="AT68" s="53">
        <f t="shared" si="6"/>
        <v>1.94761584956347</v>
      </c>
      <c r="AU68" s="53">
        <f t="shared" si="6"/>
        <v>2.2068511198946</v>
      </c>
      <c r="AV68" s="53">
        <f t="shared" si="6"/>
        <v>2.48146954560103</v>
      </c>
      <c r="AW68" s="53">
        <f t="shared" si="6"/>
        <v>2.54716981132075</v>
      </c>
      <c r="AX68" s="53">
        <f t="shared" si="6"/>
        <v>2.45323520392518</v>
      </c>
      <c r="AY68" s="53">
        <f t="shared" si="6"/>
        <v>2.2747680335229</v>
      </c>
      <c r="AZ68" s="53">
        <f t="shared" si="6"/>
        <v>2.01931518876207</v>
      </c>
      <c r="BA68" s="53">
        <f t="shared" si="6"/>
        <v>1.86460126219162</v>
      </c>
      <c r="BB68" s="53">
        <f t="shared" si="6"/>
        <v>1.80230920867361</v>
      </c>
      <c r="BC68" s="53">
        <f t="shared" si="6"/>
        <v>1.88105117565698</v>
      </c>
    </row>
    <row r="69" spans="1:55">
      <c r="A69" s="53">
        <v>1</v>
      </c>
      <c r="B69" s="53" t="s">
        <v>143</v>
      </c>
      <c r="C69" s="53">
        <v>53</v>
      </c>
      <c r="D69" s="53" t="s">
        <v>143</v>
      </c>
      <c r="F69" s="53" t="s">
        <v>237</v>
      </c>
      <c r="H69" s="53">
        <f t="shared" si="5"/>
        <v>1.69124024284475</v>
      </c>
      <c r="I69" s="53">
        <f t="shared" si="6"/>
        <v>1.74840085287846</v>
      </c>
      <c r="J69" s="53">
        <f t="shared" si="6"/>
        <v>1.88600167644593</v>
      </c>
      <c r="K69" s="53">
        <f t="shared" si="6"/>
        <v>1.93336075689017</v>
      </c>
      <c r="L69" s="53">
        <f t="shared" si="6"/>
        <v>2.01775625504439</v>
      </c>
      <c r="M69" s="53">
        <f t="shared" si="6"/>
        <v>2.09651898734177</v>
      </c>
      <c r="N69" s="53">
        <f t="shared" si="6"/>
        <v>2.16970166602092</v>
      </c>
      <c r="O69" s="53">
        <f t="shared" si="6"/>
        <v>2.19946909366705</v>
      </c>
      <c r="P69" s="53">
        <f t="shared" si="6"/>
        <v>2.30055658627087</v>
      </c>
      <c r="Q69" s="53">
        <f t="shared" si="6"/>
        <v>2.28509249183896</v>
      </c>
      <c r="R69" s="53">
        <f t="shared" si="6"/>
        <v>2.37588652482269</v>
      </c>
      <c r="S69" s="53">
        <f t="shared" si="6"/>
        <v>2.45930031174229</v>
      </c>
      <c r="T69" s="53">
        <f t="shared" si="6"/>
        <v>2.46788370520622</v>
      </c>
      <c r="U69" s="53">
        <f t="shared" si="6"/>
        <v>2.57340811613329</v>
      </c>
      <c r="V69" s="53">
        <f t="shared" si="6"/>
        <v>2.6375040205854</v>
      </c>
      <c r="W69" s="53">
        <f t="shared" si="6"/>
        <v>2.69507991225321</v>
      </c>
      <c r="X69" s="53">
        <f t="shared" si="6"/>
        <v>2.74641440341776</v>
      </c>
      <c r="Y69" s="53">
        <f t="shared" si="6"/>
        <v>2.79180279180279</v>
      </c>
      <c r="Z69" s="53">
        <f t="shared" si="6"/>
        <v>2.86044495810459</v>
      </c>
      <c r="AA69" s="53">
        <f t="shared" si="6"/>
        <v>2.92134831460674</v>
      </c>
      <c r="AB69" s="53">
        <f t="shared" si="6"/>
        <v>2.97489082969432</v>
      </c>
      <c r="AC69" s="53">
        <f t="shared" si="6"/>
        <v>2.99496421945402</v>
      </c>
      <c r="AD69" s="53">
        <f t="shared" si="6"/>
        <v>2.98507462686567</v>
      </c>
      <c r="AE69" s="53">
        <f t="shared" si="6"/>
        <v>2.99850074962519</v>
      </c>
      <c r="AF69" s="53">
        <f t="shared" si="6"/>
        <v>2.9597282872392</v>
      </c>
      <c r="AG69" s="53">
        <f t="shared" si="6"/>
        <v>2.92177191328935</v>
      </c>
      <c r="AH69" s="53">
        <f t="shared" si="6"/>
        <v>2.99908424908425</v>
      </c>
      <c r="AI69" s="53">
        <f t="shared" si="6"/>
        <v>3.156256945988</v>
      </c>
      <c r="AJ69" s="53">
        <f t="shared" si="6"/>
        <v>3.31825037707391</v>
      </c>
      <c r="AK69" s="53">
        <f t="shared" si="6"/>
        <v>3.54535974973931</v>
      </c>
      <c r="AL69" s="53">
        <f t="shared" si="6"/>
        <v>3.70594159113797</v>
      </c>
      <c r="AM69" s="53">
        <f t="shared" si="6"/>
        <v>3.7288793940571</v>
      </c>
      <c r="AN69" s="53">
        <f t="shared" si="6"/>
        <v>3.6135555139487</v>
      </c>
      <c r="AO69" s="53">
        <f t="shared" si="6"/>
        <v>3.41525117455728</v>
      </c>
      <c r="AP69" s="53">
        <f t="shared" si="6"/>
        <v>3.19762362397344</v>
      </c>
      <c r="AQ69" s="53">
        <f t="shared" si="6"/>
        <v>3.03081611920081</v>
      </c>
      <c r="AR69" s="53">
        <f t="shared" si="6"/>
        <v>2.97452752670501</v>
      </c>
      <c r="AS69" s="53">
        <f t="shared" si="6"/>
        <v>3.01627832748165</v>
      </c>
      <c r="AT69" s="53">
        <f t="shared" si="6"/>
        <v>3.16034082106894</v>
      </c>
      <c r="AU69" s="53">
        <f t="shared" si="6"/>
        <v>3.30379936927467</v>
      </c>
      <c r="AV69" s="53">
        <f t="shared" si="6"/>
        <v>3.40165721761884</v>
      </c>
      <c r="AW69" s="53">
        <f t="shared" si="6"/>
        <v>3.44439758189231</v>
      </c>
      <c r="AX69" s="53">
        <f t="shared" si="6"/>
        <v>3.43843435716227</v>
      </c>
      <c r="AY69" s="53">
        <f t="shared" si="6"/>
        <v>3.37669163053475</v>
      </c>
      <c r="AZ69" s="53">
        <f t="shared" si="6"/>
        <v>3.30452465683782</v>
      </c>
      <c r="BA69" s="53">
        <f t="shared" si="6"/>
        <v>3.26033464566929</v>
      </c>
      <c r="BB69" s="53">
        <f t="shared" si="6"/>
        <v>3.20505182890504</v>
      </c>
      <c r="BC69" s="53">
        <f t="shared" si="6"/>
        <v>3.15169706765181</v>
      </c>
    </row>
    <row r="70" spans="1:55">
      <c r="A70" s="53">
        <v>1</v>
      </c>
      <c r="B70" s="53" t="s">
        <v>208</v>
      </c>
      <c r="C70" s="53">
        <v>61</v>
      </c>
      <c r="D70" s="53" t="s">
        <v>208</v>
      </c>
      <c r="F70" s="53" t="s">
        <v>237</v>
      </c>
      <c r="H70" s="53">
        <f t="shared" si="5"/>
        <v>1.17647058823529</v>
      </c>
      <c r="I70" s="53">
        <f t="shared" si="6"/>
        <v>1.16279069767442</v>
      </c>
      <c r="J70" s="53">
        <f t="shared" si="6"/>
        <v>1.53256704980843</v>
      </c>
      <c r="K70" s="53">
        <f t="shared" si="6"/>
        <v>1.50943396226415</v>
      </c>
      <c r="L70" s="53">
        <f t="shared" si="6"/>
        <v>2.23048327137546</v>
      </c>
      <c r="M70" s="53">
        <f t="shared" si="6"/>
        <v>2.54545454545455</v>
      </c>
      <c r="N70" s="53">
        <f t="shared" si="6"/>
        <v>2.4822695035461</v>
      </c>
      <c r="O70" s="53">
        <f t="shared" si="6"/>
        <v>1.03806228373702</v>
      </c>
      <c r="P70" s="53">
        <f t="shared" si="6"/>
        <v>-0.342465753424658</v>
      </c>
      <c r="Q70" s="53">
        <f t="shared" si="6"/>
        <v>-2.06185567010309</v>
      </c>
      <c r="R70" s="53">
        <f t="shared" si="6"/>
        <v>-3.50877192982456</v>
      </c>
      <c r="S70" s="53">
        <f t="shared" si="6"/>
        <v>-4.72727272727273</v>
      </c>
      <c r="T70" s="53">
        <f t="shared" si="6"/>
        <v>-4.9618320610687</v>
      </c>
      <c r="U70" s="53">
        <f t="shared" si="6"/>
        <v>-4.41767068273092</v>
      </c>
      <c r="V70" s="53">
        <f t="shared" si="6"/>
        <v>-4.20168067226891</v>
      </c>
      <c r="W70" s="53">
        <f t="shared" si="6"/>
        <v>-3.50877192982456</v>
      </c>
      <c r="X70" s="53">
        <f t="shared" si="6"/>
        <v>-2.27272727272727</v>
      </c>
      <c r="Y70" s="53">
        <f t="shared" si="6"/>
        <v>0</v>
      </c>
      <c r="Z70" s="53">
        <f t="shared" si="6"/>
        <v>2.32558139534884</v>
      </c>
      <c r="AA70" s="53">
        <f t="shared" si="6"/>
        <v>5.90909090909091</v>
      </c>
      <c r="AB70" s="53">
        <f t="shared" si="6"/>
        <v>7.72532188841202</v>
      </c>
      <c r="AC70" s="53">
        <f t="shared" si="6"/>
        <v>8.76494023904383</v>
      </c>
      <c r="AD70" s="53">
        <f t="shared" si="6"/>
        <v>8.05860805860806</v>
      </c>
      <c r="AE70" s="53">
        <f t="shared" si="6"/>
        <v>6.44067796610169</v>
      </c>
      <c r="AF70" s="53">
        <f t="shared" si="6"/>
        <v>5.09554140127389</v>
      </c>
      <c r="AG70" s="53">
        <f t="shared" si="6"/>
        <v>4.24242424242424</v>
      </c>
      <c r="AH70" s="53">
        <f t="shared" si="6"/>
        <v>3.19767441860465</v>
      </c>
      <c r="AI70" s="53">
        <f t="shared" si="6"/>
        <v>3.38028169014084</v>
      </c>
      <c r="AJ70" s="53">
        <f t="shared" si="6"/>
        <v>3.26975476839237</v>
      </c>
      <c r="AK70" s="53">
        <f t="shared" si="6"/>
        <v>3.69393139841689</v>
      </c>
      <c r="AL70" s="53">
        <f t="shared" si="6"/>
        <v>3.56234096692112</v>
      </c>
      <c r="AM70" s="53">
        <f t="shared" si="6"/>
        <v>3.68550368550369</v>
      </c>
      <c r="AN70" s="53">
        <f t="shared" si="6"/>
        <v>3.55450236966825</v>
      </c>
      <c r="AO70" s="53">
        <f t="shared" si="6"/>
        <v>3.4324942791762</v>
      </c>
      <c r="AP70" s="53">
        <f t="shared" si="6"/>
        <v>3.31858407079646</v>
      </c>
      <c r="AQ70" s="53">
        <f t="shared" si="6"/>
        <v>3.21199143468951</v>
      </c>
      <c r="AR70" s="53">
        <f t="shared" si="6"/>
        <v>3.3195020746888</v>
      </c>
      <c r="AS70" s="53">
        <f t="shared" si="6"/>
        <v>3.01204819277108</v>
      </c>
      <c r="AT70" s="53">
        <f t="shared" si="6"/>
        <v>3.11890838206628</v>
      </c>
      <c r="AU70" s="53">
        <f t="shared" si="6"/>
        <v>3.02457466918715</v>
      </c>
      <c r="AV70" s="53">
        <f t="shared" si="6"/>
        <v>2.75229357798165</v>
      </c>
      <c r="AW70" s="53">
        <f t="shared" si="6"/>
        <v>2.85714285714286</v>
      </c>
      <c r="AX70" s="53">
        <f t="shared" si="6"/>
        <v>2.77777777777778</v>
      </c>
      <c r="AY70" s="53">
        <f t="shared" si="6"/>
        <v>2.87162162162162</v>
      </c>
      <c r="AZ70" s="53">
        <f t="shared" si="6"/>
        <v>2.62725779967159</v>
      </c>
      <c r="BA70" s="53">
        <f t="shared" si="6"/>
        <v>2.72</v>
      </c>
      <c r="BB70" s="53">
        <f t="shared" si="6"/>
        <v>2.64797507788162</v>
      </c>
      <c r="BC70" s="53">
        <f t="shared" si="6"/>
        <v>2.57966616084977</v>
      </c>
    </row>
    <row r="71" spans="1:55">
      <c r="A71" s="53">
        <v>2</v>
      </c>
      <c r="B71" s="53" t="s">
        <v>209</v>
      </c>
      <c r="C71" s="53">
        <v>62</v>
      </c>
      <c r="D71" s="53" t="s">
        <v>209</v>
      </c>
      <c r="F71" s="53" t="s">
        <v>237</v>
      </c>
      <c r="H71" s="53">
        <f t="shared" si="5"/>
        <v>2.43673851921275</v>
      </c>
      <c r="I71" s="53">
        <f t="shared" si="6"/>
        <v>2.49413262261824</v>
      </c>
      <c r="J71" s="53">
        <f t="shared" si="6"/>
        <v>2.53046650624854</v>
      </c>
      <c r="K71" s="53">
        <f t="shared" si="6"/>
        <v>2.5512907865849</v>
      </c>
      <c r="L71" s="53">
        <f t="shared" si="6"/>
        <v>2.54687730695408</v>
      </c>
      <c r="M71" s="53">
        <f t="shared" si="6"/>
        <v>2.54481318839536</v>
      </c>
      <c r="N71" s="53">
        <f t="shared" si="6"/>
        <v>2.56239250236934</v>
      </c>
      <c r="O71" s="53">
        <f t="shared" si="6"/>
        <v>2.62500427803826</v>
      </c>
      <c r="P71" s="53">
        <f t="shared" si="6"/>
        <v>2.69792569865937</v>
      </c>
      <c r="Q71" s="53">
        <f t="shared" ref="I71:BC76" si="7">IF(P13=0,0,(Q13-P13)/P13*100)</f>
        <v>2.81539210910862</v>
      </c>
      <c r="R71" s="53">
        <f t="shared" si="7"/>
        <v>2.8898995641463</v>
      </c>
      <c r="S71" s="53">
        <f t="shared" si="7"/>
        <v>2.79952113454278</v>
      </c>
      <c r="T71" s="53">
        <f t="shared" si="7"/>
        <v>2.51425841321031</v>
      </c>
      <c r="U71" s="53">
        <f t="shared" si="7"/>
        <v>2.12344528268911</v>
      </c>
      <c r="V71" s="53">
        <f t="shared" si="7"/>
        <v>1.69138619509412</v>
      </c>
      <c r="W71" s="53">
        <f t="shared" si="7"/>
        <v>1.36594395983508</v>
      </c>
      <c r="X71" s="53">
        <f t="shared" si="7"/>
        <v>1.27836192584394</v>
      </c>
      <c r="Y71" s="53">
        <f t="shared" si="7"/>
        <v>1.5081143106934</v>
      </c>
      <c r="Z71" s="53">
        <f t="shared" si="7"/>
        <v>1.94864617537816</v>
      </c>
      <c r="AA71" s="53">
        <f t="shared" si="7"/>
        <v>2.43677068483024</v>
      </c>
      <c r="AB71" s="53">
        <f t="shared" si="7"/>
        <v>2.83497847993608</v>
      </c>
      <c r="AC71" s="53">
        <f t="shared" si="7"/>
        <v>3.1177163479612</v>
      </c>
      <c r="AD71" s="53">
        <f t="shared" si="7"/>
        <v>3.23976181796087</v>
      </c>
      <c r="AE71" s="53">
        <f t="shared" si="7"/>
        <v>3.24403220490607</v>
      </c>
      <c r="AF71" s="53">
        <f t="shared" si="7"/>
        <v>3.22874863188617</v>
      </c>
      <c r="AG71" s="53">
        <f t="shared" si="7"/>
        <v>3.23599575896802</v>
      </c>
      <c r="AH71" s="53">
        <f t="shared" si="7"/>
        <v>3.24154310289492</v>
      </c>
      <c r="AI71" s="53">
        <f t="shared" si="7"/>
        <v>3.25582359280444</v>
      </c>
      <c r="AJ71" s="53">
        <f t="shared" si="7"/>
        <v>3.26556008269273</v>
      </c>
      <c r="AK71" s="53">
        <f t="shared" si="7"/>
        <v>3.27502429543246</v>
      </c>
      <c r="AL71" s="53">
        <f t="shared" si="7"/>
        <v>3.2596217182648</v>
      </c>
      <c r="AM71" s="53">
        <v>0</v>
      </c>
      <c r="AN71" s="53">
        <f t="shared" si="7"/>
        <v>0</v>
      </c>
      <c r="AO71" s="53">
        <f t="shared" si="7"/>
        <v>0</v>
      </c>
      <c r="AP71" s="53">
        <f t="shared" si="7"/>
        <v>0</v>
      </c>
      <c r="AQ71" s="53">
        <f t="shared" si="7"/>
        <v>0</v>
      </c>
      <c r="AR71" s="53">
        <f t="shared" si="7"/>
        <v>0</v>
      </c>
      <c r="AS71" s="53">
        <f t="shared" si="7"/>
        <v>0</v>
      </c>
      <c r="AT71" s="53">
        <f t="shared" si="7"/>
        <v>0</v>
      </c>
      <c r="AU71" s="53">
        <f t="shared" si="7"/>
        <v>0</v>
      </c>
      <c r="AV71" s="53">
        <f t="shared" si="7"/>
        <v>0</v>
      </c>
      <c r="AW71" s="53">
        <f t="shared" si="7"/>
        <v>0</v>
      </c>
      <c r="AX71" s="53">
        <f t="shared" si="7"/>
        <v>0</v>
      </c>
      <c r="AY71" s="53">
        <f t="shared" si="7"/>
        <v>0</v>
      </c>
      <c r="AZ71" s="53">
        <f t="shared" si="7"/>
        <v>0</v>
      </c>
      <c r="BA71" s="53">
        <f t="shared" si="7"/>
        <v>0</v>
      </c>
      <c r="BB71" s="53">
        <f t="shared" si="7"/>
        <v>0</v>
      </c>
      <c r="BC71" s="53">
        <f t="shared" si="7"/>
        <v>0</v>
      </c>
    </row>
    <row r="72" spans="1:55">
      <c r="A72" s="53">
        <v>2</v>
      </c>
      <c r="B72" s="53" t="s">
        <v>146</v>
      </c>
      <c r="C72" s="53">
        <v>72</v>
      </c>
      <c r="D72" s="53" t="s">
        <v>146</v>
      </c>
      <c r="F72" s="53" t="s">
        <v>237</v>
      </c>
      <c r="H72" s="53">
        <f t="shared" si="5"/>
        <v>6.66666666666667</v>
      </c>
      <c r="I72" s="53">
        <f t="shared" si="7"/>
        <v>6.25</v>
      </c>
      <c r="J72" s="53">
        <f t="shared" si="7"/>
        <v>6.86274509803922</v>
      </c>
      <c r="K72" s="53">
        <f t="shared" si="7"/>
        <v>7.3394495412844</v>
      </c>
      <c r="L72" s="53">
        <f t="shared" si="7"/>
        <v>6.83760683760684</v>
      </c>
      <c r="M72" s="53">
        <f t="shared" si="7"/>
        <v>6.4</v>
      </c>
      <c r="N72" s="53">
        <f t="shared" si="7"/>
        <v>6.76691729323308</v>
      </c>
      <c r="O72" s="53">
        <f t="shared" si="7"/>
        <v>7.04225352112676</v>
      </c>
      <c r="P72" s="53">
        <f t="shared" si="7"/>
        <v>6.57894736842105</v>
      </c>
      <c r="Q72" s="53">
        <f t="shared" si="7"/>
        <v>5.55555555555556</v>
      </c>
      <c r="R72" s="53">
        <f t="shared" si="7"/>
        <v>6.4327485380117</v>
      </c>
      <c r="S72" s="53">
        <f t="shared" si="7"/>
        <v>6.04395604395604</v>
      </c>
      <c r="T72" s="53">
        <f t="shared" si="7"/>
        <v>7.25388601036269</v>
      </c>
      <c r="U72" s="53">
        <f t="shared" si="7"/>
        <v>8.21256038647343</v>
      </c>
      <c r="V72" s="53">
        <f t="shared" si="7"/>
        <v>9.375</v>
      </c>
      <c r="W72" s="53">
        <f t="shared" si="7"/>
        <v>10.2040816326531</v>
      </c>
      <c r="X72" s="53">
        <f t="shared" si="7"/>
        <v>9.62962962962963</v>
      </c>
      <c r="Y72" s="53">
        <f t="shared" si="7"/>
        <v>8.10810810810811</v>
      </c>
      <c r="Z72" s="53">
        <f t="shared" si="7"/>
        <v>6.25</v>
      </c>
      <c r="AA72" s="53">
        <f t="shared" si="7"/>
        <v>4.11764705882353</v>
      </c>
      <c r="AB72" s="53">
        <f t="shared" si="7"/>
        <v>2.82485875706215</v>
      </c>
      <c r="AC72" s="53">
        <f t="shared" si="7"/>
        <v>2.1978021978022</v>
      </c>
      <c r="AD72" s="53">
        <f t="shared" si="7"/>
        <v>3.2258064516129</v>
      </c>
      <c r="AE72" s="53">
        <f t="shared" si="7"/>
        <v>4.6875</v>
      </c>
      <c r="AF72" s="53">
        <f t="shared" si="7"/>
        <v>6.71641791044776</v>
      </c>
      <c r="AG72" s="53">
        <f t="shared" si="7"/>
        <v>7.92540792540793</v>
      </c>
      <c r="AH72" s="53">
        <f t="shared" si="7"/>
        <v>7.77537796976242</v>
      </c>
      <c r="AI72" s="53">
        <f t="shared" si="7"/>
        <v>6.81362725450902</v>
      </c>
      <c r="AJ72" s="53">
        <f t="shared" si="7"/>
        <v>5.0656660412758</v>
      </c>
      <c r="AK72" s="53">
        <f t="shared" si="7"/>
        <v>3.39285714285714</v>
      </c>
      <c r="AL72" s="53">
        <f t="shared" si="7"/>
        <v>2.24525043177893</v>
      </c>
      <c r="AM72" s="53">
        <f t="shared" si="7"/>
        <v>1.52027027027027</v>
      </c>
      <c r="AN72" s="53">
        <f t="shared" si="7"/>
        <v>1.66389351081531</v>
      </c>
      <c r="AO72" s="53">
        <f t="shared" si="7"/>
        <v>2.12765957446808</v>
      </c>
      <c r="AP72" s="53">
        <f t="shared" si="7"/>
        <v>2.88461538461538</v>
      </c>
      <c r="AQ72" s="53">
        <f t="shared" si="7"/>
        <v>3.27102803738318</v>
      </c>
      <c r="AR72" s="53">
        <f t="shared" si="7"/>
        <v>3.46907993966817</v>
      </c>
      <c r="AS72" s="53">
        <f t="shared" si="7"/>
        <v>3.35276967930029</v>
      </c>
      <c r="AT72" s="53">
        <f t="shared" si="7"/>
        <v>2.96191819464034</v>
      </c>
      <c r="AU72" s="53">
        <f t="shared" si="7"/>
        <v>2.32876712328767</v>
      </c>
      <c r="AV72" s="53">
        <f t="shared" si="7"/>
        <v>2.14190093708166</v>
      </c>
      <c r="AW72" s="53">
        <f t="shared" si="7"/>
        <v>1.8348623853211</v>
      </c>
      <c r="AX72" s="53">
        <f t="shared" si="7"/>
        <v>1.8018018018018</v>
      </c>
      <c r="AY72" s="53">
        <f t="shared" si="7"/>
        <v>1.76991150442478</v>
      </c>
      <c r="AZ72" s="53">
        <f t="shared" si="7"/>
        <v>1.86335403726708</v>
      </c>
      <c r="BA72" s="53">
        <f t="shared" si="7"/>
        <v>1.70731707317073</v>
      </c>
      <c r="BB72" s="53">
        <f t="shared" si="7"/>
        <v>1.79856115107914</v>
      </c>
      <c r="BC72" s="53">
        <f t="shared" si="7"/>
        <v>1.76678445229682</v>
      </c>
    </row>
    <row r="73" spans="1:55">
      <c r="A73" s="53">
        <v>1</v>
      </c>
      <c r="B73" s="53" t="s">
        <v>147</v>
      </c>
      <c r="C73" s="53">
        <v>74</v>
      </c>
      <c r="D73" s="53" t="s">
        <v>147</v>
      </c>
      <c r="F73" s="53" t="s">
        <v>237</v>
      </c>
      <c r="H73" s="53">
        <f t="shared" si="5"/>
        <v>0.614754098360656</v>
      </c>
      <c r="I73" s="53">
        <f t="shared" si="7"/>
        <v>0.814663951120163</v>
      </c>
      <c r="J73" s="53">
        <f t="shared" si="7"/>
        <v>0.606060606060606</v>
      </c>
      <c r="K73" s="53">
        <f t="shared" si="7"/>
        <v>0.803212851405622</v>
      </c>
      <c r="L73" s="53">
        <f t="shared" si="7"/>
        <v>0.796812749003984</v>
      </c>
      <c r="M73" s="53">
        <f t="shared" si="7"/>
        <v>0.790513833992095</v>
      </c>
      <c r="N73" s="53">
        <f t="shared" si="7"/>
        <v>0.980392156862745</v>
      </c>
      <c r="O73" s="53">
        <f t="shared" si="7"/>
        <v>1.16504854368932</v>
      </c>
      <c r="P73" s="53">
        <f t="shared" si="7"/>
        <v>1.53550863723608</v>
      </c>
      <c r="Q73" s="53">
        <f t="shared" si="7"/>
        <v>2.07939508506616</v>
      </c>
      <c r="R73" s="53">
        <f t="shared" si="7"/>
        <v>2.22222222222222</v>
      </c>
      <c r="S73" s="53">
        <f t="shared" si="7"/>
        <v>2.35507246376812</v>
      </c>
      <c r="T73" s="53">
        <f t="shared" si="7"/>
        <v>2.65486725663717</v>
      </c>
      <c r="U73" s="53">
        <f t="shared" si="7"/>
        <v>2.58620689655172</v>
      </c>
      <c r="V73" s="53">
        <f t="shared" si="7"/>
        <v>2.6890756302521</v>
      </c>
      <c r="W73" s="53">
        <f t="shared" si="7"/>
        <v>2.61865793780687</v>
      </c>
      <c r="X73" s="53">
        <f t="shared" si="7"/>
        <v>2.87081339712919</v>
      </c>
      <c r="Y73" s="53">
        <f t="shared" si="7"/>
        <v>2.7906976744186</v>
      </c>
      <c r="Z73" s="53">
        <f t="shared" si="7"/>
        <v>2.8657616892911</v>
      </c>
      <c r="AA73" s="53">
        <f t="shared" si="7"/>
        <v>2.93255131964809</v>
      </c>
      <c r="AB73" s="53">
        <f t="shared" si="7"/>
        <v>2.99145299145299</v>
      </c>
      <c r="AC73" s="53">
        <f t="shared" si="7"/>
        <v>3.04287690179806</v>
      </c>
      <c r="AD73" s="53">
        <f t="shared" si="7"/>
        <v>3.08724832214765</v>
      </c>
      <c r="AE73" s="53">
        <f t="shared" si="7"/>
        <v>3.125</v>
      </c>
      <c r="AF73" s="53">
        <f t="shared" si="7"/>
        <v>3.15656565656566</v>
      </c>
      <c r="AG73" s="53">
        <f t="shared" si="7"/>
        <v>3.18237454100367</v>
      </c>
      <c r="AH73" s="53">
        <f t="shared" si="7"/>
        <v>3.08422301304864</v>
      </c>
      <c r="AI73" s="53">
        <f t="shared" si="7"/>
        <v>3.22209436133487</v>
      </c>
      <c r="AJ73" s="53">
        <f t="shared" si="7"/>
        <v>3.2329988851728</v>
      </c>
      <c r="AK73" s="53">
        <f t="shared" si="7"/>
        <v>3.34773218142549</v>
      </c>
      <c r="AL73" s="53">
        <f t="shared" si="7"/>
        <v>3.239289446186</v>
      </c>
      <c r="AM73" s="53">
        <f t="shared" si="7"/>
        <v>3.34008097165992</v>
      </c>
      <c r="AN73" s="53">
        <f t="shared" si="7"/>
        <v>3.13418217433888</v>
      </c>
      <c r="AO73" s="53">
        <f t="shared" si="7"/>
        <v>2.94396961063628</v>
      </c>
      <c r="AP73" s="53">
        <f t="shared" si="7"/>
        <v>2.85977859778598</v>
      </c>
      <c r="AQ73" s="53">
        <f t="shared" si="7"/>
        <v>2.78026905829596</v>
      </c>
      <c r="AR73" s="53">
        <f t="shared" si="7"/>
        <v>2.61780104712042</v>
      </c>
      <c r="AS73" s="53">
        <f t="shared" si="7"/>
        <v>2.46598639455782</v>
      </c>
      <c r="AT73" s="53">
        <f t="shared" si="7"/>
        <v>2.32365145228216</v>
      </c>
      <c r="AU73" s="53">
        <f t="shared" si="7"/>
        <v>2.27088402270884</v>
      </c>
      <c r="AV73" s="53">
        <f t="shared" si="7"/>
        <v>2.22045995241872</v>
      </c>
      <c r="AW73" s="53">
        <f t="shared" si="7"/>
        <v>2.09464701318852</v>
      </c>
      <c r="AX73" s="53">
        <f t="shared" si="7"/>
        <v>2.0516717325228</v>
      </c>
      <c r="AY73" s="53">
        <f t="shared" si="7"/>
        <v>1.93596425912137</v>
      </c>
      <c r="AZ73" s="53">
        <f t="shared" si="7"/>
        <v>1.97224251278305</v>
      </c>
      <c r="BA73" s="53">
        <f t="shared" si="7"/>
        <v>1.86246418338109</v>
      </c>
      <c r="BB73" s="53">
        <f t="shared" si="7"/>
        <v>1.82841068917018</v>
      </c>
      <c r="BC73" s="53">
        <f t="shared" si="7"/>
        <v>1.8646408839779</v>
      </c>
    </row>
    <row r="74" spans="1:55">
      <c r="A74" s="53">
        <v>1</v>
      </c>
      <c r="B74" s="53" t="s">
        <v>148</v>
      </c>
      <c r="C74" s="53">
        <v>75</v>
      </c>
      <c r="D74" s="53" t="s">
        <v>148</v>
      </c>
      <c r="F74" s="53" t="s">
        <v>237</v>
      </c>
      <c r="H74" s="53">
        <f t="shared" si="5"/>
        <v>3.05810397553517</v>
      </c>
      <c r="I74" s="53">
        <f t="shared" si="7"/>
        <v>3.26409495548961</v>
      </c>
      <c r="J74" s="53">
        <f t="shared" si="7"/>
        <v>2.8735632183908</v>
      </c>
      <c r="K74" s="53">
        <f t="shared" si="7"/>
        <v>3.07262569832402</v>
      </c>
      <c r="L74" s="53">
        <f t="shared" si="7"/>
        <v>2.9810298102981</v>
      </c>
      <c r="M74" s="53">
        <f t="shared" si="7"/>
        <v>3.15789473684211</v>
      </c>
      <c r="N74" s="53">
        <f t="shared" si="7"/>
        <v>3.06122448979592</v>
      </c>
      <c r="O74" s="53">
        <f t="shared" si="7"/>
        <v>3.21782178217822</v>
      </c>
      <c r="P74" s="53">
        <f t="shared" si="7"/>
        <v>3.35731414868105</v>
      </c>
      <c r="Q74" s="53">
        <f t="shared" si="7"/>
        <v>3.48027842227378</v>
      </c>
      <c r="R74" s="53">
        <f t="shared" si="7"/>
        <v>3.81165919282511</v>
      </c>
      <c r="S74" s="53">
        <f t="shared" si="7"/>
        <v>3.88768898488121</v>
      </c>
      <c r="T74" s="53">
        <f t="shared" si="7"/>
        <v>3.74220374220374</v>
      </c>
      <c r="U74" s="53">
        <f t="shared" si="7"/>
        <v>3.60721442885772</v>
      </c>
      <c r="V74" s="53">
        <f t="shared" si="7"/>
        <v>3.67504835589942</v>
      </c>
      <c r="W74" s="53">
        <f t="shared" si="7"/>
        <v>3.54477611940298</v>
      </c>
      <c r="X74" s="53">
        <f t="shared" si="7"/>
        <v>3.6036036036036</v>
      </c>
      <c r="Y74" s="53">
        <f t="shared" si="7"/>
        <v>3.47826086956522</v>
      </c>
      <c r="Z74" s="53">
        <f t="shared" si="7"/>
        <v>3.52941176470588</v>
      </c>
      <c r="AA74" s="53">
        <f t="shared" si="7"/>
        <v>3.57142857142857</v>
      </c>
      <c r="AB74" s="53">
        <f t="shared" si="7"/>
        <v>3.44827586206897</v>
      </c>
      <c r="AC74" s="53">
        <f t="shared" si="7"/>
        <v>3.48484848484849</v>
      </c>
      <c r="AD74" s="53">
        <f t="shared" si="7"/>
        <v>3.66032210834553</v>
      </c>
      <c r="AE74" s="53">
        <f t="shared" si="7"/>
        <v>3.8135593220339</v>
      </c>
      <c r="AF74" s="53">
        <f t="shared" si="7"/>
        <v>3.94557823129252</v>
      </c>
      <c r="AG74" s="53">
        <f t="shared" si="7"/>
        <v>4.05759162303665</v>
      </c>
      <c r="AH74" s="53">
        <f t="shared" si="7"/>
        <v>4.0251572327044</v>
      </c>
      <c r="AI74" s="53">
        <f t="shared" si="7"/>
        <v>4.11124546553809</v>
      </c>
      <c r="AJ74" s="53">
        <f t="shared" si="7"/>
        <v>4.0650406504065</v>
      </c>
      <c r="AK74" s="53">
        <f t="shared" si="7"/>
        <v>3.90625</v>
      </c>
      <c r="AL74" s="53">
        <f t="shared" si="7"/>
        <v>3.97422126745435</v>
      </c>
      <c r="AM74" s="53">
        <f t="shared" si="7"/>
        <v>3.92561983471074</v>
      </c>
      <c r="AN74" s="53">
        <f t="shared" si="7"/>
        <v>3.87673956262425</v>
      </c>
      <c r="AO74" s="53">
        <f t="shared" si="7"/>
        <v>3.82775119617225</v>
      </c>
      <c r="AP74" s="53">
        <f t="shared" si="7"/>
        <v>3.87096774193548</v>
      </c>
      <c r="AQ74" s="53">
        <f t="shared" si="7"/>
        <v>3.72670807453416</v>
      </c>
      <c r="AR74" s="53">
        <f t="shared" si="7"/>
        <v>3.76390076988879</v>
      </c>
      <c r="AS74" s="53">
        <f t="shared" si="7"/>
        <v>3.62737015663644</v>
      </c>
      <c r="AT74" s="53">
        <f t="shared" si="7"/>
        <v>3.5799522673031</v>
      </c>
      <c r="AU74" s="53">
        <f t="shared" si="7"/>
        <v>3.45622119815668</v>
      </c>
      <c r="AV74" s="53">
        <f t="shared" si="7"/>
        <v>3.26651818856719</v>
      </c>
      <c r="AW74" s="53">
        <f t="shared" si="7"/>
        <v>3.23508267433501</v>
      </c>
      <c r="AX74" s="53">
        <f t="shared" si="7"/>
        <v>3.13370473537604</v>
      </c>
      <c r="AY74" s="53">
        <f t="shared" si="7"/>
        <v>3.03848750844024</v>
      </c>
      <c r="AZ74" s="53">
        <f t="shared" si="7"/>
        <v>2.94888597640891</v>
      </c>
      <c r="BA74" s="53">
        <f t="shared" si="7"/>
        <v>2.86441756842775</v>
      </c>
      <c r="BB74" s="53">
        <f t="shared" si="7"/>
        <v>2.72277227722772</v>
      </c>
      <c r="BC74" s="53">
        <f t="shared" si="7"/>
        <v>2.71084337349398</v>
      </c>
    </row>
    <row r="75" spans="1:55">
      <c r="A75" s="53">
        <v>1</v>
      </c>
      <c r="B75" s="53" t="s">
        <v>149</v>
      </c>
      <c r="C75" s="53">
        <v>81</v>
      </c>
      <c r="D75" s="53" t="s">
        <v>149</v>
      </c>
      <c r="F75" s="53" t="s">
        <v>237</v>
      </c>
      <c r="H75" s="53">
        <f t="shared" si="5"/>
        <v>3.14061384725196</v>
      </c>
      <c r="I75" s="53">
        <f t="shared" si="7"/>
        <v>3.04498269896194</v>
      </c>
      <c r="J75" s="53">
        <f t="shared" si="7"/>
        <v>2.83411685695097</v>
      </c>
      <c r="K75" s="53">
        <f t="shared" si="7"/>
        <v>2.57314524555904</v>
      </c>
      <c r="L75" s="53">
        <f t="shared" si="7"/>
        <v>2.29211766203998</v>
      </c>
      <c r="M75" s="53">
        <f t="shared" si="7"/>
        <v>2.06647578737707</v>
      </c>
      <c r="N75" s="53">
        <f t="shared" si="7"/>
        <v>1.98804732284425</v>
      </c>
      <c r="O75" s="53">
        <f t="shared" si="7"/>
        <v>2.10475962688352</v>
      </c>
      <c r="P75" s="53">
        <f t="shared" si="7"/>
        <v>2.35418130709768</v>
      </c>
      <c r="Q75" s="53">
        <f t="shared" si="7"/>
        <v>2.66620894839226</v>
      </c>
      <c r="R75" s="53">
        <f t="shared" si="7"/>
        <v>2.90905037895675</v>
      </c>
      <c r="S75" s="53">
        <f t="shared" si="7"/>
        <v>2.94595472760749</v>
      </c>
      <c r="T75" s="53">
        <f t="shared" si="7"/>
        <v>2.74592319831668</v>
      </c>
      <c r="U75" s="53">
        <f t="shared" si="7"/>
        <v>2.40630759778824</v>
      </c>
      <c r="V75" s="53">
        <f t="shared" si="7"/>
        <v>2.00979902009799</v>
      </c>
      <c r="W75" s="53">
        <f t="shared" si="7"/>
        <v>1.72515193099392</v>
      </c>
      <c r="X75" s="53">
        <f t="shared" si="7"/>
        <v>1.69589516284448</v>
      </c>
      <c r="Y75" s="53">
        <f t="shared" si="7"/>
        <v>1.97081675194239</v>
      </c>
      <c r="Z75" s="53">
        <f t="shared" si="7"/>
        <v>2.45307563649879</v>
      </c>
      <c r="AA75" s="53">
        <f t="shared" si="7"/>
        <v>2.98385633956104</v>
      </c>
      <c r="AB75" s="53">
        <f t="shared" si="7"/>
        <v>3.39057683839718</v>
      </c>
      <c r="AC75" s="53">
        <f t="shared" si="7"/>
        <v>3.58603066439523</v>
      </c>
      <c r="AD75" s="53">
        <f t="shared" si="7"/>
        <v>3.52767042184031</v>
      </c>
      <c r="AE75" s="53">
        <f t="shared" si="7"/>
        <v>3.30420969023034</v>
      </c>
      <c r="AF75" s="53">
        <f t="shared" si="7"/>
        <v>3.04474857757958</v>
      </c>
      <c r="AG75" s="53">
        <f t="shared" si="7"/>
        <v>2.86524399343382</v>
      </c>
      <c r="AH75" s="53">
        <f t="shared" si="7"/>
        <v>2.75641955607138</v>
      </c>
      <c r="AI75" s="53">
        <f t="shared" si="7"/>
        <v>2.76012988846534</v>
      </c>
      <c r="AJ75" s="53">
        <f t="shared" si="7"/>
        <v>2.82338393899842</v>
      </c>
      <c r="AK75" s="53">
        <f t="shared" si="7"/>
        <v>2.8928380545163</v>
      </c>
      <c r="AL75" s="53">
        <f t="shared" si="7"/>
        <v>2.93487435880787</v>
      </c>
      <c r="AM75" s="53">
        <f t="shared" si="7"/>
        <v>2.92058285498013</v>
      </c>
      <c r="AN75" s="53">
        <f t="shared" si="7"/>
        <v>2.85609217945575</v>
      </c>
      <c r="AO75" s="53">
        <f t="shared" si="7"/>
        <v>2.75890835418901</v>
      </c>
      <c r="AP75" s="53">
        <f t="shared" si="7"/>
        <v>2.65584227312264</v>
      </c>
      <c r="AQ75" s="53">
        <f t="shared" si="7"/>
        <v>2.56453708411004</v>
      </c>
      <c r="AR75" s="53">
        <f t="shared" si="7"/>
        <v>2.49490554607039</v>
      </c>
      <c r="AS75" s="53">
        <f t="shared" si="7"/>
        <v>2.45566899516389</v>
      </c>
      <c r="AT75" s="53">
        <f t="shared" si="7"/>
        <v>2.42303456233283</v>
      </c>
      <c r="AU75" s="53">
        <f t="shared" si="7"/>
        <v>2.40667724921911</v>
      </c>
      <c r="AV75" s="53">
        <f t="shared" si="7"/>
        <v>2.3801190059503</v>
      </c>
      <c r="AW75" s="53">
        <f t="shared" si="7"/>
        <v>2.34432234432234</v>
      </c>
      <c r="AX75" s="53">
        <f t="shared" si="7"/>
        <v>2.29062276306371</v>
      </c>
      <c r="AY75" s="53">
        <f t="shared" si="7"/>
        <v>2.23932820153954</v>
      </c>
      <c r="AZ75" s="53">
        <f t="shared" si="7"/>
        <v>2.18115446041524</v>
      </c>
      <c r="BA75" s="53">
        <f t="shared" si="7"/>
        <v>2.13459563256375</v>
      </c>
      <c r="BB75" s="53">
        <f t="shared" si="7"/>
        <v>2.09872764636439</v>
      </c>
      <c r="BC75" s="53">
        <f t="shared" si="7"/>
        <v>2.08128131557535</v>
      </c>
    </row>
    <row r="76" spans="1:55">
      <c r="A76" s="53">
        <v>1</v>
      </c>
      <c r="B76" s="53" t="s">
        <v>150</v>
      </c>
      <c r="C76" s="53">
        <v>90</v>
      </c>
      <c r="D76" s="53" t="s">
        <v>150</v>
      </c>
      <c r="F76" s="53" t="s">
        <v>237</v>
      </c>
      <c r="H76" s="53">
        <f t="shared" si="5"/>
        <v>1.9478479421929</v>
      </c>
      <c r="I76" s="53">
        <f t="shared" si="7"/>
        <v>2.00308166409861</v>
      </c>
      <c r="J76" s="53">
        <f t="shared" si="7"/>
        <v>2.08459214501511</v>
      </c>
      <c r="K76" s="53">
        <f t="shared" si="7"/>
        <v>2.18999704054454</v>
      </c>
      <c r="L76" s="53">
        <f t="shared" si="7"/>
        <v>2.31682594845062</v>
      </c>
      <c r="M76" s="53">
        <f t="shared" si="7"/>
        <v>2.46249646193037</v>
      </c>
      <c r="N76" s="53">
        <f t="shared" si="7"/>
        <v>2.37569060773481</v>
      </c>
      <c r="O76" s="53">
        <f t="shared" si="7"/>
        <v>2.05072854830005</v>
      </c>
      <c r="P76" s="53">
        <f t="shared" si="7"/>
        <v>1.61290322580645</v>
      </c>
      <c r="Q76" s="53">
        <f t="shared" si="7"/>
        <v>1.11891751236014</v>
      </c>
      <c r="R76" s="53">
        <f t="shared" si="7"/>
        <v>0.720535254760679</v>
      </c>
      <c r="S76" s="53">
        <f t="shared" si="7"/>
        <v>0.638732754215636</v>
      </c>
      <c r="T76" s="53">
        <f t="shared" si="7"/>
        <v>0.939324701700939</v>
      </c>
      <c r="U76" s="53">
        <f t="shared" si="7"/>
        <v>1.53420523138833</v>
      </c>
      <c r="V76" s="53">
        <f t="shared" si="7"/>
        <v>2.17983651226158</v>
      </c>
      <c r="W76" s="53">
        <f t="shared" si="7"/>
        <v>2.71515151515152</v>
      </c>
      <c r="X76" s="53">
        <f t="shared" si="7"/>
        <v>3.04460703327826</v>
      </c>
      <c r="Y76" s="53">
        <f t="shared" si="7"/>
        <v>3.04626660558864</v>
      </c>
      <c r="Z76" s="53">
        <f t="shared" si="7"/>
        <v>2.86730384529896</v>
      </c>
      <c r="AA76" s="53">
        <f t="shared" si="7"/>
        <v>2.7009507346586</v>
      </c>
      <c r="AB76" s="53">
        <f t="shared" si="7"/>
        <v>2.56679991584263</v>
      </c>
      <c r="AC76" s="53">
        <f t="shared" si="7"/>
        <v>2.54358974358974</v>
      </c>
      <c r="AD76" s="53">
        <f t="shared" si="7"/>
        <v>2.58051610322064</v>
      </c>
      <c r="AE76" s="53">
        <f t="shared" si="7"/>
        <v>2.71060842433697</v>
      </c>
      <c r="AF76" s="53">
        <f t="shared" si="7"/>
        <v>2.79096259730397</v>
      </c>
      <c r="AG76" s="53">
        <f t="shared" si="7"/>
        <v>2.86294791281862</v>
      </c>
      <c r="AH76" s="53">
        <f t="shared" si="7"/>
        <v>3.03465613216017</v>
      </c>
      <c r="AI76" s="53">
        <f t="shared" si="7"/>
        <v>3.32868595329383</v>
      </c>
      <c r="AJ76" s="53">
        <f t="shared" si="7"/>
        <v>3.6768426378816</v>
      </c>
      <c r="AK76" s="53">
        <f t="shared" ref="I76:BC82" si="8">IF(AJ18=0,0,(AK18-AJ18)/AJ18*100)</f>
        <v>4.05075646656906</v>
      </c>
      <c r="AL76" s="53">
        <f t="shared" si="8"/>
        <v>4.28392745465916</v>
      </c>
      <c r="AM76" s="53">
        <f t="shared" si="8"/>
        <v>4.27286356821589</v>
      </c>
      <c r="AN76" s="53">
        <f t="shared" si="8"/>
        <v>3.95398993529835</v>
      </c>
      <c r="AO76" s="53">
        <f t="shared" si="8"/>
        <v>3.43015214384509</v>
      </c>
      <c r="AP76" s="53">
        <f t="shared" si="8"/>
        <v>2.91521797271998</v>
      </c>
      <c r="AQ76" s="53">
        <f t="shared" si="8"/>
        <v>2.49480249480249</v>
      </c>
      <c r="AR76" s="53">
        <f t="shared" si="8"/>
        <v>2.18052738336714</v>
      </c>
      <c r="AS76" s="53">
        <f t="shared" si="8"/>
        <v>2.00992555831266</v>
      </c>
      <c r="AT76" s="53">
        <f t="shared" si="8"/>
        <v>1.97032352225736</v>
      </c>
      <c r="AU76" s="53">
        <f t="shared" si="8"/>
        <v>1.92032442748092</v>
      </c>
      <c r="AV76" s="53">
        <f t="shared" si="8"/>
        <v>1.88414277355178</v>
      </c>
      <c r="AW76" s="53">
        <f t="shared" si="8"/>
        <v>1.88375832759017</v>
      </c>
      <c r="AX76" s="53">
        <f t="shared" si="8"/>
        <v>1.92784667418264</v>
      </c>
      <c r="AY76" s="53">
        <f t="shared" si="8"/>
        <v>1.99093020683553</v>
      </c>
      <c r="AZ76" s="53">
        <f t="shared" si="8"/>
        <v>2.07135885478798</v>
      </c>
      <c r="BA76" s="53">
        <f t="shared" si="8"/>
        <v>2.15682107947301</v>
      </c>
      <c r="BB76" s="53">
        <f t="shared" si="8"/>
        <v>2.26729069162766</v>
      </c>
      <c r="BC76" s="53">
        <f t="shared" si="8"/>
        <v>2.40008135869013</v>
      </c>
    </row>
    <row r="77" spans="1:55">
      <c r="A77" s="53">
        <v>1</v>
      </c>
      <c r="B77" s="53" t="s">
        <v>210</v>
      </c>
      <c r="C77" s="53">
        <v>107</v>
      </c>
      <c r="D77" s="53" t="s">
        <v>210</v>
      </c>
      <c r="F77" s="53" t="s">
        <v>237</v>
      </c>
      <c r="H77" s="53">
        <f t="shared" si="5"/>
        <v>4.10499860374197</v>
      </c>
      <c r="I77" s="53">
        <f t="shared" si="8"/>
        <v>4.2381974248927</v>
      </c>
      <c r="J77" s="53">
        <f t="shared" si="8"/>
        <v>4.24601132269686</v>
      </c>
      <c r="K77" s="53">
        <f t="shared" si="8"/>
        <v>4.27055048136263</v>
      </c>
      <c r="L77" s="53">
        <f t="shared" si="8"/>
        <v>4.28503787878788</v>
      </c>
      <c r="M77" s="53">
        <f t="shared" si="8"/>
        <v>4.26787741203178</v>
      </c>
      <c r="N77" s="53">
        <f t="shared" si="8"/>
        <v>4.33268016546919</v>
      </c>
      <c r="O77" s="53">
        <f t="shared" si="8"/>
        <v>4.42404006677796</v>
      </c>
      <c r="P77" s="53">
        <f t="shared" si="8"/>
        <v>4.57633892885691</v>
      </c>
      <c r="Q77" s="53">
        <f t="shared" si="8"/>
        <v>4.66271737053316</v>
      </c>
      <c r="R77" s="53">
        <f t="shared" si="8"/>
        <v>4.74712433814132</v>
      </c>
      <c r="S77" s="53">
        <f t="shared" si="8"/>
        <v>4.82830747777584</v>
      </c>
      <c r="T77" s="53">
        <f t="shared" si="8"/>
        <v>4.90522115064849</v>
      </c>
      <c r="U77" s="53">
        <f t="shared" si="8"/>
        <v>4.94531621493105</v>
      </c>
      <c r="V77" s="53">
        <f t="shared" si="8"/>
        <v>4.96903790968132</v>
      </c>
      <c r="W77" s="53">
        <f t="shared" si="8"/>
        <v>4.99280575539568</v>
      </c>
      <c r="X77" s="53">
        <f t="shared" si="8"/>
        <v>4.94723859120186</v>
      </c>
      <c r="Y77" s="53">
        <f t="shared" si="8"/>
        <v>4.89683990598067</v>
      </c>
      <c r="Z77" s="53">
        <f t="shared" si="8"/>
        <v>4.80517863811776</v>
      </c>
      <c r="AA77" s="53">
        <f t="shared" si="8"/>
        <v>4.71552440907471</v>
      </c>
      <c r="AB77" s="53">
        <f t="shared" si="8"/>
        <v>4.62794918330308</v>
      </c>
      <c r="AC77" s="53">
        <f t="shared" si="8"/>
        <v>4.48829141370338</v>
      </c>
      <c r="AD77" s="53">
        <f t="shared" si="8"/>
        <v>4.3369993774642</v>
      </c>
      <c r="AE77" s="53">
        <f t="shared" si="8"/>
        <v>4.17661097852029</v>
      </c>
      <c r="AF77" s="53">
        <f t="shared" si="8"/>
        <v>3.99007254677358</v>
      </c>
      <c r="AG77" s="53">
        <f t="shared" si="8"/>
        <v>3.83697448136589</v>
      </c>
      <c r="AH77" s="53">
        <f t="shared" si="8"/>
        <v>3.72171145685997</v>
      </c>
      <c r="AI77" s="53">
        <f t="shared" si="8"/>
        <v>3.68192278189721</v>
      </c>
      <c r="AJ77" s="53">
        <f t="shared" si="8"/>
        <v>3.65803534730785</v>
      </c>
      <c r="AK77" s="53">
        <f t="shared" si="8"/>
        <v>3.64789849325932</v>
      </c>
      <c r="AL77" s="53">
        <f t="shared" si="8"/>
        <v>3.60367253251721</v>
      </c>
      <c r="AM77" s="53">
        <f t="shared" si="8"/>
        <v>3.53740491839598</v>
      </c>
      <c r="AN77" s="53">
        <f t="shared" si="8"/>
        <v>3.43794579172611</v>
      </c>
      <c r="AO77" s="53">
        <f t="shared" si="8"/>
        <v>3.30299269066336</v>
      </c>
      <c r="AP77" s="53">
        <f t="shared" si="8"/>
        <v>3.18403310860423</v>
      </c>
      <c r="AQ77" s="53">
        <f t="shared" si="8"/>
        <v>3.07284254107905</v>
      </c>
      <c r="AR77" s="53">
        <f t="shared" si="8"/>
        <v>2.93102366158288</v>
      </c>
      <c r="AS77" s="53">
        <f t="shared" si="8"/>
        <v>2.75</v>
      </c>
      <c r="AT77" s="53">
        <f t="shared" si="8"/>
        <v>2.55177734259094</v>
      </c>
      <c r="AU77" s="53">
        <f t="shared" si="8"/>
        <v>2.35518777848504</v>
      </c>
      <c r="AV77" s="53">
        <f t="shared" si="8"/>
        <v>2.18792401628223</v>
      </c>
      <c r="AW77" s="53">
        <f t="shared" si="8"/>
        <v>2.09128630705394</v>
      </c>
      <c r="AX77" s="53">
        <f t="shared" si="8"/>
        <v>2.09180079119926</v>
      </c>
      <c r="AY77" s="53">
        <f t="shared" si="8"/>
        <v>2.15510377408567</v>
      </c>
      <c r="AZ77" s="53">
        <f t="shared" si="8"/>
        <v>2.22395427383736</v>
      </c>
      <c r="BA77" s="53">
        <f t="shared" si="8"/>
        <v>2.28739897321202</v>
      </c>
      <c r="BB77" s="53">
        <f t="shared" si="8"/>
        <v>2.32569696367341</v>
      </c>
      <c r="BC77" s="53">
        <f t="shared" si="8"/>
        <v>2.35054149871303</v>
      </c>
    </row>
    <row r="78" spans="1:55">
      <c r="A78" s="53">
        <v>2</v>
      </c>
      <c r="B78" s="53" t="s">
        <v>152</v>
      </c>
      <c r="C78" s="53">
        <v>114</v>
      </c>
      <c r="D78" s="53" t="s">
        <v>152</v>
      </c>
      <c r="F78" s="53" t="s">
        <v>237</v>
      </c>
      <c r="H78" s="53">
        <f t="shared" si="5"/>
        <v>3.19377990430622</v>
      </c>
      <c r="I78" s="53">
        <f t="shared" si="8"/>
        <v>3.23403268807233</v>
      </c>
      <c r="J78" s="53">
        <f t="shared" si="8"/>
        <v>3.27868852459016</v>
      </c>
      <c r="K78" s="53">
        <f t="shared" si="8"/>
        <v>3.30506631876495</v>
      </c>
      <c r="L78" s="53">
        <f t="shared" si="8"/>
        <v>3.34666386023995</v>
      </c>
      <c r="M78" s="53">
        <f t="shared" si="8"/>
        <v>3.37067209775967</v>
      </c>
      <c r="N78" s="53">
        <f t="shared" si="8"/>
        <v>3.42823367155945</v>
      </c>
      <c r="O78" s="53">
        <f t="shared" si="8"/>
        <v>3.47652157348319</v>
      </c>
      <c r="P78" s="53">
        <f t="shared" si="8"/>
        <v>3.54381443298969</v>
      </c>
      <c r="Q78" s="53">
        <f t="shared" si="8"/>
        <v>3.59143034936439</v>
      </c>
      <c r="R78" s="53">
        <f t="shared" si="8"/>
        <v>3.65571097571441</v>
      </c>
      <c r="S78" s="53">
        <f t="shared" si="8"/>
        <v>3.69235863896018</v>
      </c>
      <c r="T78" s="53">
        <f t="shared" si="8"/>
        <v>3.73652694610778</v>
      </c>
      <c r="U78" s="53">
        <f t="shared" si="8"/>
        <v>3.75586854460094</v>
      </c>
      <c r="V78" s="53">
        <f t="shared" si="8"/>
        <v>3.78310214375788</v>
      </c>
      <c r="W78" s="53">
        <f t="shared" si="8"/>
        <v>3.79529697662783</v>
      </c>
      <c r="X78" s="53">
        <f t="shared" si="8"/>
        <v>3.81490152871505</v>
      </c>
      <c r="Y78" s="53">
        <f t="shared" si="8"/>
        <v>3.84717431679491</v>
      </c>
      <c r="Z78" s="53">
        <f t="shared" si="8"/>
        <v>3.8643331630046</v>
      </c>
      <c r="AA78" s="53">
        <f t="shared" si="8"/>
        <v>3.89274952339954</v>
      </c>
      <c r="AB78" s="53">
        <f t="shared" si="8"/>
        <v>3.89487391973482</v>
      </c>
      <c r="AC78" s="53">
        <f t="shared" si="8"/>
        <v>3.87420237010027</v>
      </c>
      <c r="AD78" s="53">
        <f t="shared" si="8"/>
        <v>3.83940324703817</v>
      </c>
      <c r="AE78" s="53">
        <f t="shared" si="8"/>
        <v>3.78195647580816</v>
      </c>
      <c r="AF78" s="53">
        <f t="shared" si="8"/>
        <v>3.7103013029316</v>
      </c>
      <c r="AG78" s="53">
        <f t="shared" si="8"/>
        <v>3.64626785100849</v>
      </c>
      <c r="AH78" s="53">
        <f t="shared" si="8"/>
        <v>3.57954545454545</v>
      </c>
      <c r="AI78" s="53">
        <f t="shared" si="8"/>
        <v>3.52898153227281</v>
      </c>
      <c r="AJ78" s="53">
        <f t="shared" si="8"/>
        <v>3.46608972094666</v>
      </c>
      <c r="AK78" s="53">
        <f t="shared" si="8"/>
        <v>3.42252379123458</v>
      </c>
      <c r="AL78" s="53">
        <f t="shared" si="8"/>
        <v>3.36290488962245</v>
      </c>
      <c r="AM78" s="53">
        <f t="shared" si="8"/>
        <v>3.27744510978044</v>
      </c>
      <c r="AN78" s="53">
        <f t="shared" si="8"/>
        <v>3.1541107804105</v>
      </c>
      <c r="AO78" s="53">
        <f t="shared" si="8"/>
        <v>3.01644995690786</v>
      </c>
      <c r="AP78" s="53">
        <f t="shared" si="8"/>
        <v>2.87720064018624</v>
      </c>
      <c r="AQ78" s="53">
        <f t="shared" si="8"/>
        <v>2.76491178446417</v>
      </c>
      <c r="AR78" s="53">
        <f t="shared" si="8"/>
        <v>2.68019955272665</v>
      </c>
      <c r="AS78" s="53">
        <f t="shared" si="8"/>
        <v>2.64374748693205</v>
      </c>
      <c r="AT78" s="53">
        <f t="shared" si="8"/>
        <v>2.63767832076519</v>
      </c>
      <c r="AU78" s="53">
        <f t="shared" si="8"/>
        <v>2.63350402340892</v>
      </c>
      <c r="AV78" s="53">
        <f t="shared" si="8"/>
        <v>2.63410703771421</v>
      </c>
      <c r="AW78" s="53">
        <f t="shared" si="8"/>
        <v>2.63594915305414</v>
      </c>
      <c r="AX78" s="53">
        <f t="shared" si="8"/>
        <v>2.64179807013415</v>
      </c>
      <c r="AY78" s="53">
        <f t="shared" si="8"/>
        <v>2.65692175408426</v>
      </c>
      <c r="AZ78" s="53">
        <f t="shared" si="8"/>
        <v>2.66633163023145</v>
      </c>
      <c r="BA78" s="53">
        <f t="shared" si="8"/>
        <v>2.67322963124116</v>
      </c>
      <c r="BB78" s="53">
        <f t="shared" si="8"/>
        <v>2.67514236524964</v>
      </c>
      <c r="BC78" s="53">
        <f t="shared" si="8"/>
        <v>2.67509351218883</v>
      </c>
    </row>
    <row r="79" spans="1:55">
      <c r="A79" s="53">
        <v>3</v>
      </c>
      <c r="B79" s="53" t="s">
        <v>153</v>
      </c>
      <c r="C79" s="53">
        <v>122</v>
      </c>
      <c r="D79" s="53" t="s">
        <v>153</v>
      </c>
      <c r="F79" s="53" t="s">
        <v>237</v>
      </c>
      <c r="H79" s="53">
        <f t="shared" si="5"/>
        <v>1.84757505773672</v>
      </c>
      <c r="I79" s="53">
        <f t="shared" si="8"/>
        <v>1.8140589569161</v>
      </c>
      <c r="J79" s="53">
        <f t="shared" si="8"/>
        <v>2.00445434298441</v>
      </c>
      <c r="K79" s="53">
        <f t="shared" si="8"/>
        <v>1.85589519650655</v>
      </c>
      <c r="L79" s="53">
        <f t="shared" si="8"/>
        <v>2.03644158628081</v>
      </c>
      <c r="M79" s="53">
        <f t="shared" si="8"/>
        <v>1.99579831932773</v>
      </c>
      <c r="N79" s="53">
        <f t="shared" si="8"/>
        <v>2.05973223480947</v>
      </c>
      <c r="O79" s="53">
        <f t="shared" si="8"/>
        <v>2.11907164480323</v>
      </c>
      <c r="P79" s="53">
        <f t="shared" si="8"/>
        <v>2.07509881422925</v>
      </c>
      <c r="Q79" s="53">
        <f t="shared" si="8"/>
        <v>2.03291384317522</v>
      </c>
      <c r="R79" s="53">
        <f t="shared" si="8"/>
        <v>2.18216318785579</v>
      </c>
      <c r="S79" s="53">
        <f t="shared" si="8"/>
        <v>2.1355617455896</v>
      </c>
      <c r="T79" s="53">
        <f t="shared" si="8"/>
        <v>2.18181818181818</v>
      </c>
      <c r="U79" s="53">
        <f t="shared" si="8"/>
        <v>2.31316725978648</v>
      </c>
      <c r="V79" s="53">
        <f t="shared" si="8"/>
        <v>2.26086956521739</v>
      </c>
      <c r="W79" s="53">
        <f t="shared" si="8"/>
        <v>2.38095238095238</v>
      </c>
      <c r="X79" s="53">
        <f t="shared" si="8"/>
        <v>2.32558139534884</v>
      </c>
      <c r="Y79" s="53">
        <f t="shared" si="8"/>
        <v>2.51623376623377</v>
      </c>
      <c r="Z79" s="53">
        <f t="shared" si="8"/>
        <v>2.61282660332542</v>
      </c>
      <c r="AA79" s="53">
        <f t="shared" si="8"/>
        <v>2.70061728395062</v>
      </c>
      <c r="AB79" s="53">
        <f t="shared" si="8"/>
        <v>2.70473328324568</v>
      </c>
      <c r="AC79" s="53">
        <f t="shared" si="8"/>
        <v>2.7798098024872</v>
      </c>
      <c r="AD79" s="53">
        <f t="shared" si="8"/>
        <v>2.49110320284697</v>
      </c>
      <c r="AE79" s="53">
        <f t="shared" si="8"/>
        <v>2.29166666666667</v>
      </c>
      <c r="AF79" s="53">
        <f t="shared" si="8"/>
        <v>2.03665987780041</v>
      </c>
      <c r="AG79" s="53">
        <f t="shared" si="8"/>
        <v>1.79640718562874</v>
      </c>
      <c r="AH79" s="53">
        <f t="shared" si="8"/>
        <v>1.63398692810458</v>
      </c>
      <c r="AI79" s="53">
        <f t="shared" si="8"/>
        <v>1.54340836012862</v>
      </c>
      <c r="AJ79" s="53">
        <f t="shared" si="8"/>
        <v>1.45661811272958</v>
      </c>
      <c r="AK79" s="53">
        <f t="shared" si="8"/>
        <v>1.49812734082397</v>
      </c>
      <c r="AL79" s="53">
        <f t="shared" si="8"/>
        <v>1.41451414514145</v>
      </c>
      <c r="AM79" s="53">
        <f t="shared" si="8"/>
        <v>1.39478471801092</v>
      </c>
      <c r="AN79" s="53">
        <f t="shared" si="8"/>
        <v>1.55502392344498</v>
      </c>
      <c r="AO79" s="53">
        <f t="shared" si="8"/>
        <v>1.6489988221437</v>
      </c>
      <c r="AP79" s="53">
        <f t="shared" si="8"/>
        <v>1.79606025492468</v>
      </c>
      <c r="AQ79" s="53">
        <f t="shared" si="8"/>
        <v>1.93511667615253</v>
      </c>
      <c r="AR79" s="53">
        <f t="shared" si="8"/>
        <v>1.89838079285315</v>
      </c>
      <c r="AS79" s="53">
        <f t="shared" si="8"/>
        <v>1.86301369863014</v>
      </c>
      <c r="AT79" s="53">
        <f t="shared" si="8"/>
        <v>1.61377084454008</v>
      </c>
      <c r="AU79" s="53">
        <f t="shared" si="8"/>
        <v>1.37638962413976</v>
      </c>
      <c r="AV79" s="53">
        <f t="shared" si="8"/>
        <v>1.14882506527415</v>
      </c>
      <c r="AW79" s="53">
        <f t="shared" si="8"/>
        <v>1.08415074858028</v>
      </c>
      <c r="AX79" s="53">
        <f t="shared" si="8"/>
        <v>0.970377936670072</v>
      </c>
      <c r="AY79" s="53">
        <f t="shared" si="8"/>
        <v>0.910470409711684</v>
      </c>
      <c r="AZ79" s="53">
        <f t="shared" si="8"/>
        <v>0.952380952380952</v>
      </c>
      <c r="BA79" s="53">
        <f t="shared" si="8"/>
        <v>0.893743793445879</v>
      </c>
      <c r="BB79" s="53">
        <f t="shared" si="8"/>
        <v>0.836614173228347</v>
      </c>
      <c r="BC79" s="53">
        <f t="shared" si="8"/>
        <v>0.878477306002928</v>
      </c>
    </row>
    <row r="80" spans="1:55">
      <c r="A80" s="53">
        <v>1</v>
      </c>
      <c r="B80" s="53" t="s">
        <v>154</v>
      </c>
      <c r="C80" s="53">
        <v>123</v>
      </c>
      <c r="D80" s="53" t="s">
        <v>154</v>
      </c>
      <c r="F80" s="53" t="s">
        <v>237</v>
      </c>
      <c r="H80" s="53">
        <f t="shared" si="5"/>
        <v>3.11640696608616</v>
      </c>
      <c r="I80" s="53">
        <f t="shared" si="8"/>
        <v>3.11111111111111</v>
      </c>
      <c r="J80" s="53">
        <f t="shared" si="8"/>
        <v>3.10344827586207</v>
      </c>
      <c r="K80" s="53">
        <f t="shared" si="8"/>
        <v>3.09364548494983</v>
      </c>
      <c r="L80" s="53">
        <f t="shared" si="8"/>
        <v>3.08191403081914</v>
      </c>
      <c r="M80" s="53">
        <f t="shared" si="8"/>
        <v>3.0684500393391</v>
      </c>
      <c r="N80" s="53">
        <f t="shared" si="8"/>
        <v>3.05343511450382</v>
      </c>
      <c r="O80" s="53">
        <f t="shared" si="8"/>
        <v>2.96296296296296</v>
      </c>
      <c r="P80" s="53">
        <f t="shared" si="8"/>
        <v>2.87769784172662</v>
      </c>
      <c r="Q80" s="53">
        <f t="shared" si="8"/>
        <v>2.72727272727273</v>
      </c>
      <c r="R80" s="53">
        <f t="shared" si="8"/>
        <v>2.65486725663717</v>
      </c>
      <c r="S80" s="53">
        <f t="shared" si="8"/>
        <v>2.58620689655172</v>
      </c>
      <c r="T80" s="53">
        <f t="shared" si="8"/>
        <v>2.71493212669683</v>
      </c>
      <c r="U80" s="53">
        <f t="shared" si="8"/>
        <v>2.89490245437382</v>
      </c>
      <c r="V80" s="53">
        <f t="shared" si="8"/>
        <v>2.93577981651376</v>
      </c>
      <c r="W80" s="53">
        <f t="shared" si="8"/>
        <v>3.03030303030303</v>
      </c>
      <c r="X80" s="53">
        <f t="shared" si="8"/>
        <v>3.11418685121107</v>
      </c>
      <c r="Y80" s="53">
        <f t="shared" si="8"/>
        <v>3.29977628635347</v>
      </c>
      <c r="Z80" s="53">
        <f t="shared" si="8"/>
        <v>3.41093665403357</v>
      </c>
      <c r="AA80" s="53">
        <f t="shared" si="8"/>
        <v>3.56020942408377</v>
      </c>
      <c r="AB80" s="53">
        <f t="shared" si="8"/>
        <v>3.64004044489383</v>
      </c>
      <c r="AC80" s="53">
        <f t="shared" si="8"/>
        <v>3.31707317073171</v>
      </c>
      <c r="AD80" s="53">
        <f t="shared" si="8"/>
        <v>2.69121813031161</v>
      </c>
      <c r="AE80" s="53">
        <f t="shared" si="8"/>
        <v>1.83908045977011</v>
      </c>
      <c r="AF80" s="53">
        <f t="shared" si="8"/>
        <v>0.993227990970655</v>
      </c>
      <c r="AG80" s="53">
        <f t="shared" si="8"/>
        <v>0.357621814930711</v>
      </c>
      <c r="AH80" s="53">
        <f t="shared" si="8"/>
        <v>-0.356347438752784</v>
      </c>
      <c r="AI80" s="53">
        <f t="shared" si="8"/>
        <v>-1.20697362539115</v>
      </c>
      <c r="AJ80" s="53">
        <f t="shared" si="8"/>
        <v>-1.94570135746606</v>
      </c>
      <c r="AK80" s="53">
        <f t="shared" si="8"/>
        <v>-3.04568527918782</v>
      </c>
      <c r="AL80" s="53">
        <f t="shared" si="8"/>
        <v>-3.90290337934317</v>
      </c>
      <c r="AM80" s="53">
        <f t="shared" si="8"/>
        <v>-3.66518078256563</v>
      </c>
      <c r="AN80" s="53">
        <f t="shared" si="8"/>
        <v>-1.6452442159383</v>
      </c>
      <c r="AO80" s="53">
        <f t="shared" si="8"/>
        <v>1.67276529012023</v>
      </c>
      <c r="AP80" s="53">
        <f t="shared" si="8"/>
        <v>5.55269922879177</v>
      </c>
      <c r="AQ80" s="53">
        <f t="shared" si="8"/>
        <v>8.47540185094983</v>
      </c>
      <c r="AR80" s="53">
        <f t="shared" si="8"/>
        <v>9.51953300404131</v>
      </c>
      <c r="AS80" s="53">
        <f t="shared" si="8"/>
        <v>8.56908569085691</v>
      </c>
      <c r="AT80" s="53">
        <f t="shared" si="8"/>
        <v>6.64652567975831</v>
      </c>
      <c r="AU80" s="53">
        <f t="shared" si="8"/>
        <v>4.74504249291785</v>
      </c>
      <c r="AV80" s="53">
        <f t="shared" si="8"/>
        <v>3.34685598377282</v>
      </c>
      <c r="AW80" s="53">
        <f t="shared" si="8"/>
        <v>2.64965652600589</v>
      </c>
      <c r="AX80" s="53">
        <f t="shared" si="8"/>
        <v>2.77246653919694</v>
      </c>
      <c r="AY80" s="53">
        <f t="shared" si="8"/>
        <v>3.37984496124031</v>
      </c>
      <c r="AZ80" s="53">
        <f t="shared" si="8"/>
        <v>4.10917816436713</v>
      </c>
      <c r="BA80" s="53">
        <f t="shared" si="8"/>
        <v>4.49438202247191</v>
      </c>
      <c r="BB80" s="53">
        <f t="shared" si="8"/>
        <v>4.57678522194651</v>
      </c>
      <c r="BC80" s="53">
        <f t="shared" si="8"/>
        <v>4.27102557342473</v>
      </c>
    </row>
    <row r="81" spans="1:55">
      <c r="A81" s="53">
        <v>2</v>
      </c>
      <c r="B81" s="53" t="s">
        <v>155</v>
      </c>
      <c r="C81" s="53">
        <v>129</v>
      </c>
      <c r="D81" s="53" t="s">
        <v>155</v>
      </c>
      <c r="F81" s="53" t="s">
        <v>237</v>
      </c>
      <c r="H81" s="53">
        <f t="shared" si="5"/>
        <v>2.43015690776885</v>
      </c>
      <c r="I81" s="53">
        <f t="shared" si="8"/>
        <v>2.4659069680553</v>
      </c>
      <c r="J81" s="53">
        <f t="shared" si="8"/>
        <v>2.49772105742935</v>
      </c>
      <c r="K81" s="53">
        <f t="shared" si="8"/>
        <v>2.50800426894344</v>
      </c>
      <c r="L81" s="53">
        <f t="shared" si="8"/>
        <v>2.51605066805483</v>
      </c>
      <c r="M81" s="53">
        <f t="shared" si="8"/>
        <v>2.53893026404875</v>
      </c>
      <c r="N81" s="53">
        <f t="shared" si="8"/>
        <v>2.57510729613734</v>
      </c>
      <c r="O81" s="53">
        <f t="shared" si="8"/>
        <v>2.62310910846476</v>
      </c>
      <c r="P81" s="53">
        <f t="shared" si="8"/>
        <v>2.65014897287126</v>
      </c>
      <c r="Q81" s="53">
        <f t="shared" si="8"/>
        <v>2.70394133822181</v>
      </c>
      <c r="R81" s="53">
        <f t="shared" si="8"/>
        <v>2.72199910754128</v>
      </c>
      <c r="S81" s="53">
        <f t="shared" si="8"/>
        <v>2.76571097596293</v>
      </c>
      <c r="T81" s="53">
        <f t="shared" si="8"/>
        <v>2.77582076933916</v>
      </c>
      <c r="U81" s="53">
        <f t="shared" si="8"/>
        <v>2.79681930353715</v>
      </c>
      <c r="V81" s="53">
        <f t="shared" si="8"/>
        <v>2.82742064550547</v>
      </c>
      <c r="W81" s="53">
        <f t="shared" si="8"/>
        <v>2.84046692607004</v>
      </c>
      <c r="X81" s="53">
        <f t="shared" si="8"/>
        <v>2.8250725186026</v>
      </c>
      <c r="Y81" s="53">
        <f t="shared" si="8"/>
        <v>2.77198577210843</v>
      </c>
      <c r="Z81" s="53">
        <f t="shared" si="8"/>
        <v>2.68528464017186</v>
      </c>
      <c r="AA81" s="53">
        <f t="shared" si="8"/>
        <v>2.61506276150628</v>
      </c>
      <c r="AB81" s="53">
        <f t="shared" si="8"/>
        <v>2.54841997961264</v>
      </c>
      <c r="AC81" s="53">
        <f t="shared" si="8"/>
        <v>2.54031367351447</v>
      </c>
      <c r="AD81" s="53">
        <f t="shared" si="8"/>
        <v>2.585092632486</v>
      </c>
      <c r="AE81" s="53">
        <f t="shared" si="8"/>
        <v>2.66694666106678</v>
      </c>
      <c r="AF81" s="53">
        <f t="shared" si="8"/>
        <v>2.76130087952547</v>
      </c>
      <c r="AG81" s="53">
        <f t="shared" si="8"/>
        <v>2.82643312101911</v>
      </c>
      <c r="AH81" s="53">
        <f t="shared" si="8"/>
        <v>2.90360046457607</v>
      </c>
      <c r="AI81" s="53">
        <f t="shared" si="8"/>
        <v>2.94394281414597</v>
      </c>
      <c r="AJ81" s="53">
        <f t="shared" si="8"/>
        <v>2.99680219278209</v>
      </c>
      <c r="AK81" s="53">
        <f t="shared" si="8"/>
        <v>3.03379756941364</v>
      </c>
      <c r="AL81" s="53">
        <f t="shared" si="8"/>
        <v>3.06500215238915</v>
      </c>
      <c r="AM81" s="53">
        <f t="shared" si="8"/>
        <v>3.09080277336897</v>
      </c>
      <c r="AN81" s="53">
        <f t="shared" si="8"/>
        <v>3.11157928855036</v>
      </c>
      <c r="AO81" s="53">
        <f t="shared" si="8"/>
        <v>3.11198428290766</v>
      </c>
      <c r="AP81" s="53">
        <f t="shared" si="8"/>
        <v>3.12476183217743</v>
      </c>
      <c r="AQ81" s="53">
        <f t="shared" si="8"/>
        <v>3.11876431897125</v>
      </c>
      <c r="AR81" s="53">
        <f t="shared" si="8"/>
        <v>3.10327528130151</v>
      </c>
      <c r="AS81" s="53">
        <f t="shared" si="8"/>
        <v>3.06548032809676</v>
      </c>
      <c r="AT81" s="53">
        <f t="shared" si="8"/>
        <v>3.02151480407365</v>
      </c>
      <c r="AU81" s="53">
        <f t="shared" si="8"/>
        <v>2.97872340425532</v>
      </c>
      <c r="AV81" s="53">
        <f t="shared" si="8"/>
        <v>2.92434837889383</v>
      </c>
      <c r="AW81" s="53">
        <f t="shared" si="8"/>
        <v>2.88449660284126</v>
      </c>
      <c r="AX81" s="53">
        <f t="shared" si="8"/>
        <v>2.84565047727682</v>
      </c>
      <c r="AY81" s="53">
        <f t="shared" si="8"/>
        <v>2.8194501196661</v>
      </c>
      <c r="AZ81" s="53">
        <f t="shared" si="8"/>
        <v>2.78755535369592</v>
      </c>
      <c r="BA81" s="53">
        <f t="shared" si="8"/>
        <v>2.75614471140569</v>
      </c>
      <c r="BB81" s="53">
        <f t="shared" si="8"/>
        <v>2.72522038271339</v>
      </c>
      <c r="BC81" s="53">
        <f t="shared" si="8"/>
        <v>2.68955052064256</v>
      </c>
    </row>
    <row r="82" spans="1:55">
      <c r="A82" s="53">
        <v>3</v>
      </c>
      <c r="B82" s="53" t="s">
        <v>156</v>
      </c>
      <c r="C82" s="53">
        <v>130</v>
      </c>
      <c r="D82" s="53" t="s">
        <v>156</v>
      </c>
      <c r="F82" s="53" t="s">
        <v>237</v>
      </c>
      <c r="H82" s="53">
        <f t="shared" si="5"/>
        <v>2.38161174189975</v>
      </c>
      <c r="I82" s="53">
        <f t="shared" si="8"/>
        <v>2.4344062753584</v>
      </c>
      <c r="J82" s="53">
        <f t="shared" ref="I82:BC87" si="9">IF(I24=0,0,(J24-I24)/I24*100)</f>
        <v>2.42936361235807</v>
      </c>
      <c r="K82" s="53">
        <f t="shared" si="9"/>
        <v>2.47486465583913</v>
      </c>
      <c r="L82" s="53">
        <f t="shared" si="9"/>
        <v>2.46540880503145</v>
      </c>
      <c r="M82" s="53">
        <f t="shared" si="9"/>
        <v>2.47974465995581</v>
      </c>
      <c r="N82" s="53">
        <f t="shared" si="9"/>
        <v>2.53953042644945</v>
      </c>
      <c r="O82" s="53">
        <f t="shared" si="9"/>
        <v>2.66355140186916</v>
      </c>
      <c r="P82" s="53">
        <f t="shared" si="9"/>
        <v>2.82203004096495</v>
      </c>
      <c r="Q82" s="53">
        <f t="shared" si="9"/>
        <v>2.94378043382027</v>
      </c>
      <c r="R82" s="53">
        <f t="shared" si="9"/>
        <v>3.09610836379273</v>
      </c>
      <c r="S82" s="53">
        <f t="shared" si="9"/>
        <v>3.16996871741397</v>
      </c>
      <c r="T82" s="53">
        <f t="shared" si="9"/>
        <v>3.2544976753588</v>
      </c>
      <c r="U82" s="53">
        <f t="shared" si="9"/>
        <v>3.28895849647612</v>
      </c>
      <c r="V82" s="53">
        <f t="shared" si="9"/>
        <v>3.3737680060652</v>
      </c>
      <c r="W82" s="53">
        <f t="shared" si="9"/>
        <v>3.46534653465347</v>
      </c>
      <c r="X82" s="53">
        <f t="shared" si="9"/>
        <v>3.43788764841396</v>
      </c>
      <c r="Y82" s="53">
        <f t="shared" si="9"/>
        <v>3.27222888470104</v>
      </c>
      <c r="Z82" s="53">
        <f t="shared" si="9"/>
        <v>3.1021897810219</v>
      </c>
      <c r="AA82" s="53">
        <f t="shared" si="9"/>
        <v>2.75140788415125</v>
      </c>
      <c r="AB82" s="53">
        <f t="shared" si="9"/>
        <v>2.53679924835578</v>
      </c>
      <c r="AC82" s="53">
        <f t="shared" si="9"/>
        <v>2.73365913255956</v>
      </c>
      <c r="AD82" s="53">
        <f t="shared" si="9"/>
        <v>3.4487884643972</v>
      </c>
      <c r="AE82" s="53">
        <f t="shared" si="9"/>
        <v>4.4259232648369</v>
      </c>
      <c r="AF82" s="53">
        <f t="shared" si="9"/>
        <v>5.51809550020641</v>
      </c>
      <c r="AG82" s="53">
        <f t="shared" si="9"/>
        <v>6.23369848721961</v>
      </c>
      <c r="AH82" s="53">
        <f t="shared" si="9"/>
        <v>6.16253375890007</v>
      </c>
      <c r="AI82" s="53">
        <f t="shared" si="9"/>
        <v>5.22664199814986</v>
      </c>
      <c r="AJ82" s="53">
        <f t="shared" si="9"/>
        <v>3.85714285714286</v>
      </c>
      <c r="AK82" s="53">
        <f t="shared" si="9"/>
        <v>2.43360490953338</v>
      </c>
      <c r="AL82" s="53">
        <f t="shared" si="9"/>
        <v>1.32217746100609</v>
      </c>
      <c r="AM82" s="53">
        <f t="shared" si="9"/>
        <v>0.784993373432562</v>
      </c>
      <c r="AN82" s="53">
        <f t="shared" si="9"/>
        <v>0.950839571110662</v>
      </c>
      <c r="AO82" s="53">
        <f t="shared" si="9"/>
        <v>1.64328657314629</v>
      </c>
      <c r="AP82" s="53">
        <f t="shared" si="9"/>
        <v>2.45465299684543</v>
      </c>
      <c r="AQ82" s="53">
        <f t="shared" si="9"/>
        <v>3.05012989512172</v>
      </c>
      <c r="AR82" s="53">
        <f t="shared" si="9"/>
        <v>3.41736694677871</v>
      </c>
      <c r="AS82" s="53">
        <f t="shared" si="9"/>
        <v>3.44889851932105</v>
      </c>
      <c r="AT82" s="53">
        <f t="shared" si="9"/>
        <v>3.25536742887066</v>
      </c>
      <c r="AU82" s="53">
        <f t="shared" si="9"/>
        <v>3.06821063308258</v>
      </c>
      <c r="AV82" s="53">
        <f t="shared" si="9"/>
        <v>2.94407085451862</v>
      </c>
      <c r="AW82" s="53">
        <f t="shared" si="9"/>
        <v>2.85987413367323</v>
      </c>
      <c r="AX82" s="53">
        <f t="shared" si="9"/>
        <v>2.82682775712515</v>
      </c>
      <c r="AY82" s="53">
        <f t="shared" si="9"/>
        <v>2.83949687429389</v>
      </c>
      <c r="AZ82" s="53">
        <f t="shared" si="9"/>
        <v>2.8489819833016</v>
      </c>
      <c r="BA82" s="53">
        <f t="shared" si="9"/>
        <v>2.81991027558214</v>
      </c>
      <c r="BB82" s="53">
        <f t="shared" si="9"/>
        <v>2.81875476141007</v>
      </c>
      <c r="BC82" s="53">
        <f t="shared" si="9"/>
        <v>2.80883739727873</v>
      </c>
    </row>
    <row r="83" spans="1:55">
      <c r="A83" s="53">
        <v>1</v>
      </c>
      <c r="B83" s="53" t="s">
        <v>157</v>
      </c>
      <c r="C83" s="53">
        <v>133</v>
      </c>
      <c r="D83" s="53" t="s">
        <v>157</v>
      </c>
      <c r="F83" s="53" t="s">
        <v>237</v>
      </c>
      <c r="H83" s="53">
        <f t="shared" si="5"/>
        <v>1.78606095903708</v>
      </c>
      <c r="I83" s="53">
        <f t="shared" si="9"/>
        <v>1.75472057982071</v>
      </c>
      <c r="J83" s="53">
        <f t="shared" si="9"/>
        <v>1.76194939081537</v>
      </c>
      <c r="K83" s="53">
        <f t="shared" si="9"/>
        <v>1.76828145146436</v>
      </c>
      <c r="L83" s="53">
        <f t="shared" si="9"/>
        <v>1.7737556561086</v>
      </c>
      <c r="M83" s="53">
        <f t="shared" si="9"/>
        <v>1.77841010136938</v>
      </c>
      <c r="N83" s="53">
        <f t="shared" si="9"/>
        <v>1.78228201991962</v>
      </c>
      <c r="O83" s="53">
        <f t="shared" si="9"/>
        <v>1.78540772532189</v>
      </c>
      <c r="P83" s="53">
        <f t="shared" si="9"/>
        <v>1.80468881767583</v>
      </c>
      <c r="Q83" s="53">
        <f t="shared" si="9"/>
        <v>1.80583167660702</v>
      </c>
      <c r="R83" s="53">
        <f t="shared" si="9"/>
        <v>1.82262001627339</v>
      </c>
      <c r="S83" s="53">
        <f t="shared" si="9"/>
        <v>1.80597730541793</v>
      </c>
      <c r="T83" s="53">
        <f t="shared" si="9"/>
        <v>1.78963893249608</v>
      </c>
      <c r="U83" s="53">
        <f t="shared" si="9"/>
        <v>1.75817396668723</v>
      </c>
      <c r="V83" s="53">
        <f t="shared" si="9"/>
        <v>1.72779630190967</v>
      </c>
      <c r="W83" s="53">
        <f t="shared" si="9"/>
        <v>1.71334922526818</v>
      </c>
      <c r="X83" s="53">
        <f t="shared" si="9"/>
        <v>1.69913578438553</v>
      </c>
      <c r="Y83" s="53">
        <f t="shared" si="9"/>
        <v>1.69955350712948</v>
      </c>
      <c r="Z83" s="53">
        <f t="shared" si="9"/>
        <v>1.7278005948166</v>
      </c>
      <c r="AA83" s="53">
        <f t="shared" si="9"/>
        <v>1.75414172351385</v>
      </c>
      <c r="AB83" s="53">
        <f t="shared" si="9"/>
        <v>1.77862908742646</v>
      </c>
      <c r="AC83" s="53">
        <f t="shared" si="9"/>
        <v>1.8147600483936</v>
      </c>
      <c r="AD83" s="53">
        <f t="shared" si="9"/>
        <v>1.83522577237919</v>
      </c>
      <c r="AE83" s="53">
        <f t="shared" si="9"/>
        <v>1.87994295345521</v>
      </c>
      <c r="AF83" s="53">
        <f t="shared" si="9"/>
        <v>1.89615678289641</v>
      </c>
      <c r="AG83" s="53">
        <f t="shared" si="9"/>
        <v>1.9358061696016</v>
      </c>
      <c r="AH83" s="53">
        <f t="shared" si="9"/>
        <v>1.9603038470963</v>
      </c>
      <c r="AI83" s="53">
        <f t="shared" si="9"/>
        <v>1.98269646719539</v>
      </c>
      <c r="AJ83" s="53">
        <f t="shared" si="9"/>
        <v>1.97949805585012</v>
      </c>
      <c r="AK83" s="53">
        <f t="shared" si="9"/>
        <v>1.98729058347776</v>
      </c>
      <c r="AL83" s="53">
        <f t="shared" si="9"/>
        <v>2.0052112835618</v>
      </c>
      <c r="AM83" s="53">
        <f t="shared" si="9"/>
        <v>2.01021768103065</v>
      </c>
      <c r="AN83" s="53">
        <f t="shared" si="9"/>
        <v>1.97060424605335</v>
      </c>
      <c r="AO83" s="53">
        <f t="shared" si="9"/>
        <v>1.95387572069186</v>
      </c>
      <c r="AP83" s="53">
        <f t="shared" si="9"/>
        <v>1.90595873913499</v>
      </c>
      <c r="AQ83" s="53">
        <f t="shared" si="9"/>
        <v>1.8908642482787</v>
      </c>
      <c r="AR83" s="53">
        <f t="shared" si="9"/>
        <v>1.90620272314675</v>
      </c>
      <c r="AS83" s="53">
        <f t="shared" si="9"/>
        <v>1.98931116389549</v>
      </c>
      <c r="AT83" s="53">
        <f t="shared" si="9"/>
        <v>2.11547792333819</v>
      </c>
      <c r="AU83" s="53">
        <f t="shared" si="9"/>
        <v>2.24270645253255</v>
      </c>
      <c r="AV83" s="53">
        <f t="shared" si="9"/>
        <v>2.34222511385816</v>
      </c>
      <c r="AW83" s="53">
        <f t="shared" si="9"/>
        <v>2.41576605212969</v>
      </c>
      <c r="AX83" s="53">
        <f t="shared" si="9"/>
        <v>2.43859182406668</v>
      </c>
      <c r="AY83" s="53">
        <f t="shared" si="9"/>
        <v>2.43247922437673</v>
      </c>
      <c r="AZ83" s="53">
        <f t="shared" si="9"/>
        <v>2.4085185498183</v>
      </c>
      <c r="BA83" s="53">
        <f t="shared" si="9"/>
        <v>2.40138636738736</v>
      </c>
      <c r="BB83" s="53">
        <f t="shared" si="9"/>
        <v>2.39342412764929</v>
      </c>
      <c r="BC83" s="53">
        <f t="shared" si="9"/>
        <v>2.3925704391626</v>
      </c>
    </row>
    <row r="84" spans="1:55">
      <c r="A84" s="53">
        <v>1</v>
      </c>
      <c r="B84" s="53" t="s">
        <v>158</v>
      </c>
      <c r="C84" s="53">
        <v>136</v>
      </c>
      <c r="D84" s="53" t="s">
        <v>158</v>
      </c>
      <c r="F84" s="53" t="s">
        <v>237</v>
      </c>
      <c r="H84" s="53">
        <f t="shared" si="5"/>
        <v>2.93785310734463</v>
      </c>
      <c r="I84" s="53">
        <f t="shared" si="9"/>
        <v>2.96377607025247</v>
      </c>
      <c r="J84" s="53">
        <f t="shared" si="9"/>
        <v>2.98507462686567</v>
      </c>
      <c r="K84" s="53">
        <f t="shared" si="9"/>
        <v>3.00207039337474</v>
      </c>
      <c r="L84" s="53">
        <f t="shared" si="9"/>
        <v>2.91457286432161</v>
      </c>
      <c r="M84" s="53">
        <f t="shared" si="9"/>
        <v>2.9296875</v>
      </c>
      <c r="N84" s="53">
        <f t="shared" si="9"/>
        <v>2.94117647058823</v>
      </c>
      <c r="O84" s="53">
        <f t="shared" si="9"/>
        <v>2.94930875576037</v>
      </c>
      <c r="P84" s="53">
        <f t="shared" si="9"/>
        <v>2.86481647269472</v>
      </c>
      <c r="Q84" s="53">
        <f t="shared" si="9"/>
        <v>2.95909486510009</v>
      </c>
      <c r="R84" s="53">
        <f t="shared" si="9"/>
        <v>2.87404902789518</v>
      </c>
      <c r="S84" s="53">
        <f t="shared" si="9"/>
        <v>2.8759244042728</v>
      </c>
      <c r="T84" s="53">
        <f t="shared" si="9"/>
        <v>2.87539936102236</v>
      </c>
      <c r="U84" s="53">
        <f t="shared" si="9"/>
        <v>2.87267080745342</v>
      </c>
      <c r="V84" s="53">
        <f t="shared" si="9"/>
        <v>2.86792452830189</v>
      </c>
      <c r="W84" s="53">
        <f t="shared" si="9"/>
        <v>2.86133528980191</v>
      </c>
      <c r="X84" s="53">
        <f t="shared" si="9"/>
        <v>2.85306704707561</v>
      </c>
      <c r="Y84" s="53">
        <f t="shared" si="9"/>
        <v>2.84327323162275</v>
      </c>
      <c r="Z84" s="53">
        <f t="shared" si="9"/>
        <v>2.83209710047202</v>
      </c>
      <c r="AA84" s="53">
        <f t="shared" si="9"/>
        <v>2.81967213114754</v>
      </c>
      <c r="AB84" s="53">
        <f t="shared" si="9"/>
        <v>2.86989795918367</v>
      </c>
      <c r="AC84" s="53">
        <f t="shared" si="9"/>
        <v>2.7898326100434</v>
      </c>
      <c r="AD84" s="53">
        <f t="shared" si="9"/>
        <v>2.71411338962606</v>
      </c>
      <c r="AE84" s="53">
        <f t="shared" si="9"/>
        <v>2.70111567821491</v>
      </c>
      <c r="AF84" s="53">
        <f t="shared" si="9"/>
        <v>2.63007432818754</v>
      </c>
      <c r="AG84" s="53">
        <f t="shared" si="9"/>
        <v>2.56267409470752</v>
      </c>
      <c r="AH84" s="53">
        <f t="shared" si="9"/>
        <v>2.60727865290603</v>
      </c>
      <c r="AI84" s="53">
        <f t="shared" si="9"/>
        <v>2.54102699841186</v>
      </c>
      <c r="AJ84" s="53">
        <f t="shared" si="9"/>
        <v>2.63293753226639</v>
      </c>
      <c r="AK84" s="53">
        <f t="shared" si="9"/>
        <v>2.61569416498994</v>
      </c>
      <c r="AL84" s="53">
        <f t="shared" si="9"/>
        <v>2.69607843137255</v>
      </c>
      <c r="AM84" s="53">
        <f t="shared" si="9"/>
        <v>2.67303102625298</v>
      </c>
      <c r="AN84" s="53">
        <f t="shared" si="9"/>
        <v>2.69642026964203</v>
      </c>
      <c r="AO84" s="53">
        <f t="shared" si="9"/>
        <v>2.76143051154368</v>
      </c>
      <c r="AP84" s="53">
        <f t="shared" si="9"/>
        <v>2.73127753303965</v>
      </c>
      <c r="AQ84" s="53">
        <f t="shared" si="9"/>
        <v>2.78730703259005</v>
      </c>
      <c r="AR84" s="53">
        <f t="shared" si="9"/>
        <v>2.75344180225282</v>
      </c>
      <c r="AS84" s="53">
        <f t="shared" si="9"/>
        <v>2.80146163215591</v>
      </c>
      <c r="AT84" s="53">
        <f t="shared" si="9"/>
        <v>2.8436018957346</v>
      </c>
      <c r="AU84" s="53">
        <f t="shared" si="9"/>
        <v>2.80337941628264</v>
      </c>
      <c r="AV84" s="53">
        <f t="shared" si="9"/>
        <v>2.83899887934255</v>
      </c>
      <c r="AW84" s="53">
        <f t="shared" si="9"/>
        <v>2.79694878314566</v>
      </c>
      <c r="AX84" s="53">
        <f t="shared" si="9"/>
        <v>2.75618374558304</v>
      </c>
      <c r="AY84" s="53">
        <f t="shared" si="9"/>
        <v>2.64786795048143</v>
      </c>
      <c r="AZ84" s="53">
        <f t="shared" si="9"/>
        <v>2.57956448911223</v>
      </c>
      <c r="BA84" s="53">
        <f t="shared" si="9"/>
        <v>2.51469627694317</v>
      </c>
      <c r="BB84" s="53">
        <f t="shared" si="9"/>
        <v>2.42115323351386</v>
      </c>
      <c r="BC84" s="53">
        <f t="shared" si="9"/>
        <v>2.36391912908243</v>
      </c>
    </row>
    <row r="85" spans="1:55">
      <c r="A85" s="53">
        <v>3</v>
      </c>
      <c r="B85" s="53" t="s">
        <v>159</v>
      </c>
      <c r="C85" s="53">
        <v>137</v>
      </c>
      <c r="D85" s="53" t="s">
        <v>159</v>
      </c>
      <c r="F85" s="53" t="s">
        <v>237</v>
      </c>
      <c r="H85" s="53">
        <f t="shared" si="5"/>
        <v>2.79823269513991</v>
      </c>
      <c r="I85" s="53">
        <f t="shared" si="9"/>
        <v>2.72206303724928</v>
      </c>
      <c r="J85" s="53">
        <f t="shared" si="9"/>
        <v>2.64993026499303</v>
      </c>
      <c r="K85" s="53">
        <f t="shared" si="9"/>
        <v>2.30978260869565</v>
      </c>
      <c r="L85" s="53">
        <f t="shared" si="9"/>
        <v>2.12483399734396</v>
      </c>
      <c r="M85" s="53">
        <f t="shared" si="9"/>
        <v>2.08062418725618</v>
      </c>
      <c r="N85" s="53">
        <f t="shared" si="9"/>
        <v>1.78343949044586</v>
      </c>
      <c r="O85" s="53">
        <f t="shared" si="9"/>
        <v>1.75219023779725</v>
      </c>
      <c r="P85" s="53">
        <f t="shared" si="9"/>
        <v>1.5990159901599</v>
      </c>
      <c r="Q85" s="53">
        <f t="shared" si="9"/>
        <v>1.57384987893462</v>
      </c>
      <c r="R85" s="53">
        <f t="shared" si="9"/>
        <v>1.54946364719905</v>
      </c>
      <c r="S85" s="53">
        <f t="shared" si="9"/>
        <v>1.52582159624413</v>
      </c>
      <c r="T85" s="53">
        <f t="shared" si="9"/>
        <v>1.5028901734104</v>
      </c>
      <c r="U85" s="53">
        <f t="shared" si="9"/>
        <v>1.59453302961276</v>
      </c>
      <c r="V85" s="53">
        <f t="shared" si="9"/>
        <v>1.68161434977578</v>
      </c>
      <c r="W85" s="53">
        <f t="shared" si="9"/>
        <v>1.65380374862183</v>
      </c>
      <c r="X85" s="53">
        <f t="shared" si="9"/>
        <v>1.7353579175705</v>
      </c>
      <c r="Y85" s="53">
        <f t="shared" si="9"/>
        <v>1.59914712153518</v>
      </c>
      <c r="Z85" s="53">
        <f t="shared" si="9"/>
        <v>1.36411332633788</v>
      </c>
      <c r="AA85" s="53">
        <f t="shared" si="9"/>
        <v>1.24223602484472</v>
      </c>
      <c r="AB85" s="53">
        <f t="shared" si="9"/>
        <v>1.12474437627812</v>
      </c>
      <c r="AC85" s="53">
        <f t="shared" si="9"/>
        <v>1.01112234580384</v>
      </c>
      <c r="AD85" s="53">
        <f t="shared" si="9"/>
        <v>0.800800800800801</v>
      </c>
      <c r="AE85" s="53">
        <f t="shared" si="9"/>
        <v>0.893743793445879</v>
      </c>
      <c r="AF85" s="53">
        <f t="shared" si="9"/>
        <v>0.688976377952756</v>
      </c>
      <c r="AG85" s="53">
        <f t="shared" si="9"/>
        <v>0.684261974584555</v>
      </c>
      <c r="AH85" s="53">
        <f t="shared" si="9"/>
        <v>0.776699029126214</v>
      </c>
      <c r="AI85" s="53">
        <f t="shared" si="9"/>
        <v>0.770712909441233</v>
      </c>
      <c r="AJ85" s="53">
        <f t="shared" si="9"/>
        <v>0.956022944550669</v>
      </c>
      <c r="AK85" s="53">
        <f t="shared" si="9"/>
        <v>1.23106060606061</v>
      </c>
      <c r="AL85" s="53">
        <f t="shared" si="9"/>
        <v>1.30963517305893</v>
      </c>
      <c r="AM85" s="53">
        <f t="shared" si="9"/>
        <v>1.38504155124654</v>
      </c>
      <c r="AN85" s="53">
        <f t="shared" si="9"/>
        <v>1.45719489981785</v>
      </c>
      <c r="AO85" s="53">
        <f t="shared" si="9"/>
        <v>1.34649910233393</v>
      </c>
      <c r="AP85" s="53">
        <f t="shared" si="9"/>
        <v>1.2400354295837</v>
      </c>
      <c r="AQ85" s="53">
        <f t="shared" si="9"/>
        <v>1.13735783027122</v>
      </c>
      <c r="AR85" s="53">
        <f t="shared" si="9"/>
        <v>1.12456747404844</v>
      </c>
      <c r="AS85" s="53">
        <f t="shared" si="9"/>
        <v>1.11206159110351</v>
      </c>
      <c r="AT85" s="53">
        <f t="shared" si="9"/>
        <v>1.09983079526227</v>
      </c>
      <c r="AU85" s="53">
        <f t="shared" si="9"/>
        <v>1.00418410041841</v>
      </c>
      <c r="AV85" s="53">
        <f t="shared" si="9"/>
        <v>0.994200497100249</v>
      </c>
      <c r="AW85" s="53">
        <f t="shared" si="9"/>
        <v>0.984413453650533</v>
      </c>
      <c r="AX85" s="53">
        <f t="shared" si="9"/>
        <v>0.893582453290008</v>
      </c>
      <c r="AY85" s="53">
        <f t="shared" si="9"/>
        <v>0.805152979066022</v>
      </c>
      <c r="AZ85" s="53">
        <f t="shared" si="9"/>
        <v>0.798722044728434</v>
      </c>
      <c r="BA85" s="53">
        <f t="shared" si="9"/>
        <v>0.713153724247227</v>
      </c>
      <c r="BB85" s="53">
        <f t="shared" si="9"/>
        <v>0.708103855232101</v>
      </c>
      <c r="BC85" s="53">
        <f t="shared" si="9"/>
        <v>0.625</v>
      </c>
    </row>
    <row r="86" spans="1:55">
      <c r="A86" s="53">
        <v>3</v>
      </c>
      <c r="B86" s="53" t="s">
        <v>160</v>
      </c>
      <c r="C86" s="53">
        <v>144</v>
      </c>
      <c r="D86" s="53" t="s">
        <v>160</v>
      </c>
      <c r="F86" s="53" t="s">
        <v>237</v>
      </c>
      <c r="H86" s="53">
        <f t="shared" si="5"/>
        <v>2.038722913194</v>
      </c>
      <c r="I86" s="53">
        <f t="shared" si="9"/>
        <v>2.07338527268158</v>
      </c>
      <c r="J86" s="53">
        <f t="shared" si="9"/>
        <v>2.10513357134064</v>
      </c>
      <c r="K86" s="53">
        <f t="shared" si="9"/>
        <v>2.134072823728</v>
      </c>
      <c r="L86" s="53">
        <f t="shared" si="9"/>
        <v>2.16031165151694</v>
      </c>
      <c r="M86" s="53">
        <f t="shared" si="9"/>
        <v>2.19551652415068</v>
      </c>
      <c r="N86" s="53">
        <f t="shared" si="9"/>
        <v>2.20488466757123</v>
      </c>
      <c r="O86" s="53">
        <f t="shared" si="9"/>
        <v>2.23476048235424</v>
      </c>
      <c r="P86" s="53">
        <f t="shared" si="9"/>
        <v>2.25083865382534</v>
      </c>
      <c r="Q86" s="53">
        <f t="shared" si="9"/>
        <v>2.24362366387978</v>
      </c>
      <c r="R86" s="53">
        <f t="shared" si="9"/>
        <v>2.23579339612876</v>
      </c>
      <c r="S86" s="53">
        <f t="shared" si="9"/>
        <v>2.29826870507239</v>
      </c>
      <c r="T86" s="53">
        <f t="shared" si="9"/>
        <v>2.41488519398258</v>
      </c>
      <c r="U86" s="53">
        <f t="shared" si="9"/>
        <v>2.57054503285659</v>
      </c>
      <c r="V86" s="53">
        <f t="shared" si="9"/>
        <v>2.72281891840965</v>
      </c>
      <c r="W86" s="53">
        <f t="shared" si="9"/>
        <v>2.80656699990828</v>
      </c>
      <c r="X86" s="53">
        <f t="shared" si="9"/>
        <v>2.81024177000624</v>
      </c>
      <c r="Y86" s="53">
        <f t="shared" si="9"/>
        <v>2.71607080874696</v>
      </c>
      <c r="Z86" s="53">
        <f t="shared" si="9"/>
        <v>2.54287403903016</v>
      </c>
      <c r="AA86" s="53">
        <f t="shared" si="9"/>
        <v>2.43038391827319</v>
      </c>
      <c r="AB86" s="53">
        <f t="shared" si="9"/>
        <v>2.32445910078018</v>
      </c>
      <c r="AC86" s="53">
        <f t="shared" si="9"/>
        <v>2.05156421946235</v>
      </c>
      <c r="AD86" s="53">
        <f t="shared" si="9"/>
        <v>1.57898790726334</v>
      </c>
      <c r="AE86" s="53">
        <f t="shared" si="9"/>
        <v>1.03124052168638</v>
      </c>
      <c r="AF86" s="53">
        <f t="shared" si="9"/>
        <v>0.375262683878715</v>
      </c>
      <c r="AG86" s="53">
        <f t="shared" si="9"/>
        <v>-0.134589502018843</v>
      </c>
      <c r="AH86" s="53">
        <f t="shared" si="9"/>
        <v>-0.209643605870021</v>
      </c>
      <c r="AI86" s="53">
        <f t="shared" si="9"/>
        <v>0.330132052821128</v>
      </c>
      <c r="AJ86" s="53">
        <f t="shared" si="9"/>
        <v>1.27879150463655</v>
      </c>
      <c r="AK86" s="53">
        <f t="shared" si="9"/>
        <v>2.3849959388614</v>
      </c>
      <c r="AL86" s="53">
        <f t="shared" si="9"/>
        <v>3.26698398961489</v>
      </c>
      <c r="AM86" s="53">
        <f t="shared" si="9"/>
        <v>3.76422934562469</v>
      </c>
      <c r="AN86" s="53">
        <f t="shared" si="9"/>
        <v>3.75555256427514</v>
      </c>
      <c r="AO86" s="53">
        <f t="shared" si="9"/>
        <v>3.43149974052932</v>
      </c>
      <c r="AP86" s="53">
        <f t="shared" si="9"/>
        <v>3.04797742238946</v>
      </c>
      <c r="AQ86" s="53">
        <f t="shared" si="9"/>
        <v>2.78132797760331</v>
      </c>
      <c r="AR86" s="53">
        <f t="shared" si="9"/>
        <v>2.61132164850782</v>
      </c>
      <c r="AS86" s="53">
        <f t="shared" si="9"/>
        <v>2.59103237347799</v>
      </c>
      <c r="AT86" s="53">
        <f t="shared" si="9"/>
        <v>2.64934188322646</v>
      </c>
      <c r="AU86" s="53">
        <f t="shared" si="9"/>
        <v>2.72343690065209</v>
      </c>
      <c r="AV86" s="53">
        <f t="shared" si="9"/>
        <v>2.73658380454497</v>
      </c>
      <c r="AW86" s="53">
        <f t="shared" si="9"/>
        <v>2.72599823459162</v>
      </c>
      <c r="AX86" s="53">
        <f t="shared" si="9"/>
        <v>2.6637687019814</v>
      </c>
      <c r="AY86" s="53">
        <f t="shared" si="9"/>
        <v>2.57495938161587</v>
      </c>
      <c r="AZ86" s="53">
        <f t="shared" si="9"/>
        <v>2.49112028415091</v>
      </c>
      <c r="BA86" s="53">
        <f t="shared" si="9"/>
        <v>2.4165222685337</v>
      </c>
      <c r="BB86" s="53">
        <f t="shared" si="9"/>
        <v>2.35035895559925</v>
      </c>
      <c r="BC86" s="53">
        <f t="shared" si="9"/>
        <v>2.28298262073895</v>
      </c>
    </row>
    <row r="87" spans="1:55">
      <c r="A87" s="53">
        <v>3</v>
      </c>
      <c r="B87" s="53" t="s">
        <v>161</v>
      </c>
      <c r="C87" s="53">
        <v>147</v>
      </c>
      <c r="D87" s="53" t="s">
        <v>161</v>
      </c>
      <c r="F87" s="53" t="s">
        <v>237</v>
      </c>
      <c r="H87" s="53">
        <f t="shared" si="5"/>
        <v>2.59319286871961</v>
      </c>
      <c r="I87" s="53">
        <f t="shared" si="9"/>
        <v>2.52764612954186</v>
      </c>
      <c r="J87" s="53">
        <f t="shared" si="9"/>
        <v>2.4653312788906</v>
      </c>
      <c r="K87" s="53">
        <f t="shared" si="9"/>
        <v>2.55639097744361</v>
      </c>
      <c r="L87" s="53">
        <f t="shared" si="9"/>
        <v>2.63929618768328</v>
      </c>
      <c r="M87" s="53">
        <f t="shared" si="9"/>
        <v>2.57142857142857</v>
      </c>
      <c r="N87" s="53">
        <f t="shared" si="9"/>
        <v>2.78551532033426</v>
      </c>
      <c r="O87" s="53">
        <f t="shared" si="9"/>
        <v>2.710027100271</v>
      </c>
      <c r="P87" s="53">
        <f t="shared" si="9"/>
        <v>2.9023746701847</v>
      </c>
      <c r="Q87" s="53">
        <f t="shared" si="9"/>
        <v>3.07692307692308</v>
      </c>
      <c r="R87" s="53">
        <f t="shared" si="9"/>
        <v>3.23383084577114</v>
      </c>
      <c r="S87" s="53">
        <f t="shared" si="9"/>
        <v>3.13253012048193</v>
      </c>
      <c r="T87" s="53">
        <f t="shared" si="9"/>
        <v>3.03738317757009</v>
      </c>
      <c r="U87" s="53">
        <f t="shared" si="9"/>
        <v>2.72108843537415</v>
      </c>
      <c r="V87" s="53">
        <f t="shared" si="9"/>
        <v>2.42825607064018</v>
      </c>
      <c r="W87" s="53">
        <f t="shared" si="9"/>
        <v>2.37068965517241</v>
      </c>
      <c r="X87" s="53">
        <f t="shared" si="9"/>
        <v>2.21052631578947</v>
      </c>
      <c r="Y87" s="53">
        <f t="shared" si="9"/>
        <v>2.16271884654995</v>
      </c>
      <c r="Z87" s="53">
        <f t="shared" si="9"/>
        <v>2.11693548387097</v>
      </c>
      <c r="AA87" s="53">
        <f t="shared" si="9"/>
        <v>2.17176702862784</v>
      </c>
      <c r="AB87" s="53">
        <f t="shared" si="9"/>
        <v>2.22222222222222</v>
      </c>
      <c r="AC87" s="53">
        <f t="shared" si="9"/>
        <v>2.36294896030246</v>
      </c>
      <c r="AD87" s="53">
        <f t="shared" ref="I87:BC92" si="10">IF(AC29=0,0,(AD29-AC29)/AC29*100)</f>
        <v>2.77008310249307</v>
      </c>
      <c r="AE87" s="53">
        <f t="shared" si="10"/>
        <v>3.41419586702606</v>
      </c>
      <c r="AF87" s="53">
        <f t="shared" si="10"/>
        <v>4.08340573414422</v>
      </c>
      <c r="AG87" s="53">
        <f t="shared" si="10"/>
        <v>4.42404006677796</v>
      </c>
      <c r="AH87" s="53">
        <f t="shared" si="10"/>
        <v>4.63629096722622</v>
      </c>
      <c r="AI87" s="53">
        <f t="shared" si="10"/>
        <v>4.27807486631016</v>
      </c>
      <c r="AJ87" s="53">
        <f t="shared" si="10"/>
        <v>3.80952380952381</v>
      </c>
      <c r="AK87" s="53">
        <f t="shared" si="10"/>
        <v>3.24629498941426</v>
      </c>
      <c r="AL87" s="53">
        <f t="shared" si="10"/>
        <v>2.87081339712919</v>
      </c>
      <c r="AM87" s="53">
        <f t="shared" si="10"/>
        <v>2.52491694352159</v>
      </c>
      <c r="AN87" s="53">
        <f t="shared" si="10"/>
        <v>2.46273493195075</v>
      </c>
      <c r="AO87" s="53">
        <f t="shared" si="10"/>
        <v>2.46679316888046</v>
      </c>
      <c r="AP87" s="53">
        <f t="shared" si="10"/>
        <v>2.53086419753086</v>
      </c>
      <c r="AQ87" s="53">
        <f t="shared" si="10"/>
        <v>2.4683925346177</v>
      </c>
      <c r="AR87" s="53">
        <f t="shared" si="10"/>
        <v>2.46768507638073</v>
      </c>
      <c r="AS87" s="53">
        <f t="shared" si="10"/>
        <v>2.35091743119266</v>
      </c>
      <c r="AT87" s="53">
        <f t="shared" si="10"/>
        <v>2.18487394957983</v>
      </c>
      <c r="AU87" s="53">
        <f t="shared" si="10"/>
        <v>2.08333333333333</v>
      </c>
      <c r="AV87" s="53">
        <f t="shared" si="10"/>
        <v>1.93340494092374</v>
      </c>
      <c r="AW87" s="53">
        <f t="shared" si="10"/>
        <v>1.94942044257113</v>
      </c>
      <c r="AX87" s="53">
        <f t="shared" si="10"/>
        <v>1.86046511627907</v>
      </c>
      <c r="AY87" s="53">
        <f t="shared" si="10"/>
        <v>1.92795535261289</v>
      </c>
      <c r="AZ87" s="53">
        <f t="shared" si="10"/>
        <v>1.94126431060229</v>
      </c>
      <c r="BA87" s="53">
        <f t="shared" si="10"/>
        <v>2.001953125</v>
      </c>
      <c r="BB87" s="53">
        <f t="shared" si="10"/>
        <v>1.96266156055529</v>
      </c>
      <c r="BC87" s="53">
        <f t="shared" si="10"/>
        <v>1.92488262910798</v>
      </c>
    </row>
    <row r="88" spans="1:55">
      <c r="A88" s="53">
        <v>1</v>
      </c>
      <c r="B88" s="53" t="s">
        <v>162</v>
      </c>
      <c r="C88" s="53">
        <v>158</v>
      </c>
      <c r="D88" s="53" t="s">
        <v>162</v>
      </c>
      <c r="F88" s="53" t="s">
        <v>237</v>
      </c>
      <c r="H88" s="53">
        <f t="shared" si="5"/>
        <v>3.0266706622715</v>
      </c>
      <c r="I88" s="53">
        <f t="shared" si="10"/>
        <v>3.08318789994183</v>
      </c>
      <c r="J88" s="53">
        <f t="shared" si="10"/>
        <v>3.07562076749436</v>
      </c>
      <c r="K88" s="53">
        <f t="shared" si="10"/>
        <v>3.09334793320558</v>
      </c>
      <c r="L88" s="53">
        <f t="shared" si="10"/>
        <v>3.0801911842804</v>
      </c>
      <c r="M88" s="53">
        <f t="shared" si="10"/>
        <v>3.09119010819165</v>
      </c>
      <c r="N88" s="53">
        <f t="shared" si="10"/>
        <v>3.09845077461269</v>
      </c>
      <c r="O88" s="53">
        <f t="shared" si="10"/>
        <v>3.07804168686379</v>
      </c>
      <c r="P88" s="53">
        <f t="shared" si="10"/>
        <v>3.05666588290618</v>
      </c>
      <c r="Q88" s="53">
        <f t="shared" si="10"/>
        <v>3.03445128907141</v>
      </c>
      <c r="R88" s="53">
        <f t="shared" si="10"/>
        <v>3.03365810451727</v>
      </c>
      <c r="S88" s="53">
        <f t="shared" si="10"/>
        <v>3.00881151944982</v>
      </c>
      <c r="T88" s="53">
        <f t="shared" si="10"/>
        <v>3.04610890882537</v>
      </c>
      <c r="U88" s="53">
        <f t="shared" si="10"/>
        <v>3.05729904839036</v>
      </c>
      <c r="V88" s="53">
        <f t="shared" si="10"/>
        <v>3.08447937131631</v>
      </c>
      <c r="W88" s="53">
        <f t="shared" si="10"/>
        <v>3.12559557842577</v>
      </c>
      <c r="X88" s="53">
        <f t="shared" si="10"/>
        <v>3.10478654592497</v>
      </c>
      <c r="Y88" s="53">
        <f t="shared" si="10"/>
        <v>3.0650654239111</v>
      </c>
      <c r="Z88" s="53">
        <f t="shared" si="10"/>
        <v>2.99130434782609</v>
      </c>
      <c r="AA88" s="53">
        <f t="shared" si="10"/>
        <v>2.93819655521783</v>
      </c>
      <c r="AB88" s="53">
        <f t="shared" si="10"/>
        <v>2.88713910761155</v>
      </c>
      <c r="AC88" s="53">
        <f t="shared" si="10"/>
        <v>2.86989795918367</v>
      </c>
      <c r="AD88" s="53">
        <f t="shared" si="10"/>
        <v>2.85182889026658</v>
      </c>
      <c r="AE88" s="53">
        <f t="shared" si="10"/>
        <v>2.87823990355636</v>
      </c>
      <c r="AF88" s="53">
        <f t="shared" si="10"/>
        <v>2.88560128899956</v>
      </c>
      <c r="AG88" s="53">
        <f t="shared" si="10"/>
        <v>2.90432801822323</v>
      </c>
      <c r="AH88" s="53">
        <f t="shared" si="10"/>
        <v>2.94687327061428</v>
      </c>
      <c r="AI88" s="53">
        <f t="shared" si="10"/>
        <v>3.02378712538637</v>
      </c>
      <c r="AJ88" s="53">
        <f t="shared" si="10"/>
        <v>3.10461779285155</v>
      </c>
      <c r="AK88" s="53">
        <f t="shared" si="10"/>
        <v>3.18825910931174</v>
      </c>
      <c r="AL88" s="53">
        <f t="shared" si="10"/>
        <v>3.26140264835704</v>
      </c>
      <c r="AM88" s="53">
        <f t="shared" si="10"/>
        <v>3.3246259795773</v>
      </c>
      <c r="AN88" s="53">
        <f t="shared" si="10"/>
        <v>3.37853367042059</v>
      </c>
      <c r="AO88" s="53">
        <f t="shared" si="10"/>
        <v>3.40151178301467</v>
      </c>
      <c r="AP88" s="53">
        <f t="shared" si="10"/>
        <v>3.44012040421415</v>
      </c>
      <c r="AQ88" s="53">
        <f t="shared" si="10"/>
        <v>3.47121180627728</v>
      </c>
      <c r="AR88" s="53">
        <f t="shared" si="10"/>
        <v>3.49537967055042</v>
      </c>
      <c r="AS88" s="53">
        <f t="shared" si="10"/>
        <v>3.47437888198758</v>
      </c>
      <c r="AT88" s="53">
        <f t="shared" si="10"/>
        <v>3.46088913899831</v>
      </c>
      <c r="AU88" s="53">
        <f t="shared" si="10"/>
        <v>3.41764119300154</v>
      </c>
      <c r="AV88" s="53">
        <f t="shared" si="10"/>
        <v>3.40988779803647</v>
      </c>
      <c r="AW88" s="53">
        <f t="shared" si="10"/>
        <v>3.44155293718742</v>
      </c>
      <c r="AX88" s="53">
        <f t="shared" si="10"/>
        <v>3.54830779316561</v>
      </c>
      <c r="AY88" s="53">
        <f t="shared" si="10"/>
        <v>3.68787591009813</v>
      </c>
      <c r="AZ88" s="53">
        <f t="shared" si="10"/>
        <v>3.83147611051748</v>
      </c>
      <c r="BA88" s="53">
        <f t="shared" si="10"/>
        <v>3.94001764187004</v>
      </c>
      <c r="BB88" s="53">
        <f t="shared" si="10"/>
        <v>3.98868458274399</v>
      </c>
      <c r="BC88" s="53">
        <f t="shared" si="10"/>
        <v>3.98531011969532</v>
      </c>
    </row>
    <row r="89" spans="1:55">
      <c r="A89" s="53">
        <v>1</v>
      </c>
      <c r="B89" s="53" t="s">
        <v>163</v>
      </c>
      <c r="C89" s="53">
        <v>159</v>
      </c>
      <c r="D89" s="53" t="s">
        <v>163</v>
      </c>
      <c r="F89" s="53" t="s">
        <v>237</v>
      </c>
      <c r="H89" s="53">
        <f t="shared" si="5"/>
        <v>2.2235707164839</v>
      </c>
      <c r="I89" s="53">
        <f t="shared" si="10"/>
        <v>2.23880597014925</v>
      </c>
      <c r="J89" s="53">
        <f t="shared" si="10"/>
        <v>2.24369608493696</v>
      </c>
      <c r="K89" s="53">
        <f t="shared" si="10"/>
        <v>2.24719101123596</v>
      </c>
      <c r="L89" s="53">
        <f t="shared" si="10"/>
        <v>2.25532590153529</v>
      </c>
      <c r="M89" s="53">
        <f t="shared" si="10"/>
        <v>2.27153692459894</v>
      </c>
      <c r="N89" s="53">
        <f t="shared" si="10"/>
        <v>2.29126360911953</v>
      </c>
      <c r="O89" s="53">
        <f t="shared" si="10"/>
        <v>2.31225662896347</v>
      </c>
      <c r="P89" s="53">
        <f t="shared" si="10"/>
        <v>2.33793065951393</v>
      </c>
      <c r="Q89" s="53">
        <f t="shared" si="10"/>
        <v>2.35181610498167</v>
      </c>
      <c r="R89" s="53">
        <f t="shared" si="10"/>
        <v>2.37563803097154</v>
      </c>
      <c r="S89" s="53">
        <f t="shared" si="10"/>
        <v>2.45909951325041</v>
      </c>
      <c r="T89" s="53">
        <f t="shared" si="10"/>
        <v>2.61122016396417</v>
      </c>
      <c r="U89" s="53">
        <f t="shared" si="10"/>
        <v>2.80037295437739</v>
      </c>
      <c r="V89" s="53">
        <f t="shared" si="10"/>
        <v>3.00556702320635</v>
      </c>
      <c r="W89" s="53">
        <f t="shared" si="10"/>
        <v>3.16077121603158</v>
      </c>
      <c r="X89" s="53">
        <f t="shared" si="10"/>
        <v>3.21697668942783</v>
      </c>
      <c r="Y89" s="53">
        <f t="shared" si="10"/>
        <v>3.14950526105677</v>
      </c>
      <c r="Z89" s="53">
        <f t="shared" si="10"/>
        <v>3.00772665072498</v>
      </c>
      <c r="AA89" s="53">
        <f t="shared" si="10"/>
        <v>2.84475933604391</v>
      </c>
      <c r="AB89" s="53">
        <f t="shared" si="10"/>
        <v>2.71910024398836</v>
      </c>
      <c r="AC89" s="53">
        <f t="shared" si="10"/>
        <v>2.64204148513217</v>
      </c>
      <c r="AD89" s="53">
        <f t="shared" si="10"/>
        <v>2.63467273874788</v>
      </c>
      <c r="AE89" s="53">
        <f t="shared" si="10"/>
        <v>2.67073405999807</v>
      </c>
      <c r="AF89" s="53">
        <f t="shared" si="10"/>
        <v>2.71282780002584</v>
      </c>
      <c r="AG89" s="53">
        <f t="shared" si="10"/>
        <v>2.73493328454968</v>
      </c>
      <c r="AH89" s="53">
        <f t="shared" si="10"/>
        <v>2.73669215273836</v>
      </c>
      <c r="AI89" s="53">
        <f t="shared" si="10"/>
        <v>2.70820695034232</v>
      </c>
      <c r="AJ89" s="53">
        <f t="shared" si="10"/>
        <v>2.66421971902291</v>
      </c>
      <c r="AK89" s="53">
        <f t="shared" si="10"/>
        <v>2.61871006184635</v>
      </c>
      <c r="AL89" s="53">
        <f t="shared" si="10"/>
        <v>2.5809164355722</v>
      </c>
      <c r="AM89" s="53">
        <f t="shared" si="10"/>
        <v>2.55209095788806</v>
      </c>
      <c r="AN89" s="53">
        <f t="shared" si="10"/>
        <v>2.53045298819947</v>
      </c>
      <c r="AO89" s="53">
        <f t="shared" si="10"/>
        <v>2.51533799274172</v>
      </c>
      <c r="AP89" s="53">
        <f t="shared" si="10"/>
        <v>2.50160707656928</v>
      </c>
      <c r="AQ89" s="53">
        <f t="shared" si="10"/>
        <v>2.48648553156909</v>
      </c>
      <c r="AR89" s="53">
        <f t="shared" si="10"/>
        <v>2.47528592482784</v>
      </c>
      <c r="AS89" s="53">
        <f t="shared" si="10"/>
        <v>2.47016375242853</v>
      </c>
      <c r="AT89" s="53">
        <f t="shared" si="10"/>
        <v>2.46725105880035</v>
      </c>
      <c r="AU89" s="53">
        <f t="shared" si="10"/>
        <v>2.46391438778616</v>
      </c>
      <c r="AV89" s="53">
        <f t="shared" si="10"/>
        <v>2.45704279303929</v>
      </c>
      <c r="AW89" s="53">
        <f t="shared" si="10"/>
        <v>2.44847818954533</v>
      </c>
      <c r="AX89" s="53">
        <f t="shared" si="10"/>
        <v>2.43837044760557</v>
      </c>
      <c r="AY89" s="53">
        <f t="shared" si="10"/>
        <v>2.42467864828709</v>
      </c>
      <c r="AZ89" s="53">
        <f t="shared" si="10"/>
        <v>2.4091596334443</v>
      </c>
      <c r="BA89" s="53">
        <f t="shared" si="10"/>
        <v>2.39060669702578</v>
      </c>
      <c r="BB89" s="53">
        <f t="shared" si="10"/>
        <v>2.36254586317542</v>
      </c>
      <c r="BC89" s="53">
        <f t="shared" si="10"/>
        <v>2.32587360791472</v>
      </c>
    </row>
    <row r="90" spans="1:55">
      <c r="A90" s="53">
        <v>1</v>
      </c>
      <c r="B90" s="53" t="s">
        <v>211</v>
      </c>
      <c r="C90" s="53">
        <v>175</v>
      </c>
      <c r="D90" s="53" t="s">
        <v>211</v>
      </c>
      <c r="F90" s="53" t="s">
        <v>237</v>
      </c>
      <c r="H90" s="53">
        <f t="shared" si="5"/>
        <v>0.335570469798658</v>
      </c>
      <c r="I90" s="53">
        <f t="shared" si="10"/>
        <v>0.167224080267559</v>
      </c>
      <c r="J90" s="53">
        <f t="shared" si="10"/>
        <v>0</v>
      </c>
      <c r="K90" s="53">
        <f t="shared" si="10"/>
        <v>-0.1669449081803</v>
      </c>
      <c r="L90" s="53">
        <f t="shared" si="10"/>
        <v>-0.167224080267559</v>
      </c>
      <c r="M90" s="53">
        <f t="shared" si="10"/>
        <v>-0.33500837520938</v>
      </c>
      <c r="N90" s="53">
        <f t="shared" si="10"/>
        <v>0</v>
      </c>
      <c r="O90" s="53">
        <f t="shared" si="10"/>
        <v>0.336134453781513</v>
      </c>
      <c r="P90" s="53">
        <f t="shared" si="10"/>
        <v>1.17252931323283</v>
      </c>
      <c r="Q90" s="53">
        <f t="shared" si="10"/>
        <v>1.82119205298013</v>
      </c>
      <c r="R90" s="53">
        <f t="shared" si="10"/>
        <v>2.4390243902439</v>
      </c>
      <c r="S90" s="53">
        <f t="shared" si="10"/>
        <v>3.01587301587302</v>
      </c>
      <c r="T90" s="53">
        <f t="shared" si="10"/>
        <v>3.38983050847458</v>
      </c>
      <c r="U90" s="53">
        <f t="shared" si="10"/>
        <v>3.57675111773472</v>
      </c>
      <c r="V90" s="53">
        <f t="shared" si="10"/>
        <v>4.02877697841727</v>
      </c>
      <c r="W90" s="53">
        <f t="shared" si="10"/>
        <v>4.01106500691563</v>
      </c>
      <c r="X90" s="53">
        <f t="shared" si="10"/>
        <v>4.12234042553191</v>
      </c>
      <c r="Y90" s="53">
        <f t="shared" si="10"/>
        <v>3.57598978288633</v>
      </c>
      <c r="Z90" s="53">
        <f t="shared" si="10"/>
        <v>3.0826140567201</v>
      </c>
      <c r="AA90" s="53">
        <f t="shared" si="10"/>
        <v>2.51196172248804</v>
      </c>
      <c r="AB90" s="53">
        <f t="shared" si="10"/>
        <v>1.98366394399067</v>
      </c>
      <c r="AC90" s="53">
        <f t="shared" si="10"/>
        <v>1.7162471395881</v>
      </c>
      <c r="AD90" s="53">
        <f t="shared" si="10"/>
        <v>1.5748031496063</v>
      </c>
      <c r="AE90" s="53">
        <f t="shared" si="10"/>
        <v>1.7718715393134</v>
      </c>
      <c r="AF90" s="53">
        <f t="shared" si="10"/>
        <v>1.95865070729053</v>
      </c>
      <c r="AG90" s="53">
        <f t="shared" si="10"/>
        <v>1.92102454642476</v>
      </c>
      <c r="AH90" s="53">
        <f t="shared" si="10"/>
        <v>2.19895287958115</v>
      </c>
      <c r="AI90" s="53">
        <f t="shared" si="10"/>
        <v>2.25409836065574</v>
      </c>
      <c r="AJ90" s="53">
        <f t="shared" si="10"/>
        <v>2.40480961923848</v>
      </c>
      <c r="AK90" s="53">
        <f t="shared" si="10"/>
        <v>2.64187866927593</v>
      </c>
      <c r="AL90" s="53">
        <f t="shared" si="10"/>
        <v>2.66920877025739</v>
      </c>
      <c r="AM90" s="53">
        <f t="shared" si="10"/>
        <v>2.78551532033426</v>
      </c>
      <c r="AN90" s="53">
        <f t="shared" si="10"/>
        <v>2.710027100271</v>
      </c>
      <c r="AO90" s="53">
        <f t="shared" si="10"/>
        <v>2.55057167985928</v>
      </c>
      <c r="AP90" s="53">
        <f t="shared" si="10"/>
        <v>2.40137221269297</v>
      </c>
      <c r="AQ90" s="53">
        <f t="shared" si="10"/>
        <v>2.17755443886097</v>
      </c>
      <c r="AR90" s="53">
        <f t="shared" si="10"/>
        <v>2.21311475409836</v>
      </c>
      <c r="AS90" s="53">
        <f t="shared" si="10"/>
        <v>2.16519647153168</v>
      </c>
      <c r="AT90" s="53">
        <f t="shared" si="10"/>
        <v>2.35478806907378</v>
      </c>
      <c r="AU90" s="53">
        <f t="shared" si="10"/>
        <v>2.37730061349693</v>
      </c>
      <c r="AV90" s="53">
        <f t="shared" si="10"/>
        <v>2.54681647940075</v>
      </c>
      <c r="AW90" s="53">
        <f t="shared" si="10"/>
        <v>2.48356464572681</v>
      </c>
      <c r="AX90" s="53">
        <f t="shared" si="10"/>
        <v>2.49465431218817</v>
      </c>
      <c r="AY90" s="53">
        <f t="shared" si="10"/>
        <v>2.43393602225313</v>
      </c>
      <c r="AZ90" s="53">
        <f t="shared" si="10"/>
        <v>2.30821452817379</v>
      </c>
      <c r="BA90" s="53">
        <f t="shared" si="10"/>
        <v>2.25613802256138</v>
      </c>
      <c r="BB90" s="53">
        <f t="shared" si="10"/>
        <v>2.20635950681376</v>
      </c>
      <c r="BC90" s="53">
        <f t="shared" si="10"/>
        <v>2.28571428571429</v>
      </c>
    </row>
    <row r="91" spans="1:55">
      <c r="A91" s="53">
        <v>2</v>
      </c>
      <c r="B91" s="53" t="s">
        <v>165</v>
      </c>
      <c r="C91" s="53">
        <v>178</v>
      </c>
      <c r="D91" s="53" t="s">
        <v>165</v>
      </c>
      <c r="F91" s="53" t="s">
        <v>237</v>
      </c>
      <c r="H91" s="53">
        <f t="shared" si="5"/>
        <v>0</v>
      </c>
      <c r="I91" s="53">
        <f t="shared" si="10"/>
        <v>0</v>
      </c>
      <c r="J91" s="53">
        <f t="shared" si="10"/>
        <v>0</v>
      </c>
      <c r="K91" s="53">
        <f t="shared" si="10"/>
        <v>0</v>
      </c>
      <c r="L91" s="53">
        <f t="shared" si="10"/>
        <v>0</v>
      </c>
      <c r="M91" s="53">
        <f t="shared" si="10"/>
        <v>0</v>
      </c>
      <c r="N91" s="53">
        <f t="shared" si="10"/>
        <v>0</v>
      </c>
      <c r="O91" s="53">
        <f t="shared" si="10"/>
        <v>0</v>
      </c>
      <c r="P91" s="53">
        <f t="shared" si="10"/>
        <v>0</v>
      </c>
      <c r="Q91" s="53">
        <f t="shared" si="10"/>
        <v>0</v>
      </c>
      <c r="R91" s="53">
        <f t="shared" si="10"/>
        <v>0</v>
      </c>
      <c r="S91" s="53">
        <f t="shared" si="10"/>
        <v>0</v>
      </c>
      <c r="T91" s="53">
        <f t="shared" si="10"/>
        <v>0</v>
      </c>
      <c r="U91" s="53">
        <f t="shared" si="10"/>
        <v>0</v>
      </c>
      <c r="V91" s="53">
        <f t="shared" si="10"/>
        <v>0</v>
      </c>
      <c r="W91" s="53">
        <f t="shared" si="10"/>
        <v>0</v>
      </c>
      <c r="X91" s="53">
        <f t="shared" si="10"/>
        <v>0</v>
      </c>
      <c r="Y91" s="53">
        <f t="shared" si="10"/>
        <v>0</v>
      </c>
      <c r="Z91" s="53">
        <f t="shared" si="10"/>
        <v>0</v>
      </c>
      <c r="AA91" s="53">
        <f t="shared" si="10"/>
        <v>0</v>
      </c>
      <c r="AB91" s="53">
        <f t="shared" si="10"/>
        <v>0</v>
      </c>
      <c r="AC91" s="53">
        <f t="shared" si="10"/>
        <v>0</v>
      </c>
      <c r="AD91" s="53">
        <f t="shared" si="10"/>
        <v>0</v>
      </c>
      <c r="AE91" s="53">
        <f t="shared" si="10"/>
        <v>0</v>
      </c>
      <c r="AF91" s="53">
        <f t="shared" si="10"/>
        <v>0</v>
      </c>
      <c r="AG91" s="53">
        <f t="shared" si="10"/>
        <v>0</v>
      </c>
      <c r="AH91" s="53">
        <f t="shared" si="10"/>
        <v>0</v>
      </c>
      <c r="AI91" s="53">
        <f t="shared" si="10"/>
        <v>0</v>
      </c>
      <c r="AJ91" s="53">
        <f t="shared" si="10"/>
        <v>0</v>
      </c>
      <c r="AK91" s="53">
        <f t="shared" si="10"/>
        <v>0</v>
      </c>
      <c r="AL91" s="53">
        <f t="shared" si="10"/>
        <v>0</v>
      </c>
      <c r="AM91" s="53">
        <f t="shared" si="10"/>
        <v>0</v>
      </c>
      <c r="AN91" s="53">
        <f t="shared" si="10"/>
        <v>0.125904941768964</v>
      </c>
      <c r="AO91" s="53">
        <f t="shared" si="10"/>
        <v>0.785916378497328</v>
      </c>
      <c r="AP91" s="53">
        <f t="shared" si="10"/>
        <v>1.55957579538366</v>
      </c>
      <c r="AQ91" s="53">
        <f t="shared" si="10"/>
        <v>2.18058968058968</v>
      </c>
      <c r="AR91" s="53">
        <f t="shared" si="10"/>
        <v>2.76525398256688</v>
      </c>
      <c r="AS91" s="53">
        <f t="shared" si="10"/>
        <v>3.24656332260895</v>
      </c>
      <c r="AT91" s="53">
        <f t="shared" si="10"/>
        <v>3.59773371104816</v>
      </c>
      <c r="AU91" s="53">
        <f t="shared" si="10"/>
        <v>3.96499863275909</v>
      </c>
      <c r="AV91" s="53">
        <f t="shared" si="10"/>
        <v>4.23461336138874</v>
      </c>
      <c r="AW91" s="53">
        <f t="shared" si="10"/>
        <v>4.31491294473883</v>
      </c>
      <c r="AX91" s="53">
        <f t="shared" si="10"/>
        <v>4.18480890179003</v>
      </c>
      <c r="AY91" s="53">
        <f t="shared" si="10"/>
        <v>3.85419085210123</v>
      </c>
      <c r="AZ91" s="53">
        <f t="shared" si="10"/>
        <v>3.53230494075564</v>
      </c>
      <c r="BA91" s="53">
        <f t="shared" si="10"/>
        <v>3.23904124379184</v>
      </c>
      <c r="BB91" s="53">
        <f t="shared" si="10"/>
        <v>3.05375444467685</v>
      </c>
      <c r="BC91" s="53">
        <f t="shared" si="10"/>
        <v>2.96326364927948</v>
      </c>
    </row>
    <row r="92" spans="1:55">
      <c r="A92" s="53">
        <v>3</v>
      </c>
      <c r="B92" s="53" t="s">
        <v>166</v>
      </c>
      <c r="C92" s="53">
        <v>181</v>
      </c>
      <c r="D92" s="53" t="s">
        <v>166</v>
      </c>
      <c r="F92" s="53" t="s">
        <v>237</v>
      </c>
      <c r="H92" s="53">
        <f t="shared" si="5"/>
        <v>3.328173374613</v>
      </c>
      <c r="I92" s="53">
        <f t="shared" si="10"/>
        <v>3.37078651685393</v>
      </c>
      <c r="J92" s="53">
        <f t="shared" si="10"/>
        <v>3.33333333333333</v>
      </c>
      <c r="K92" s="53">
        <f t="shared" si="10"/>
        <v>3.3426834969612</v>
      </c>
      <c r="L92" s="53">
        <f t="shared" si="10"/>
        <v>3.30242026690794</v>
      </c>
      <c r="M92" s="53">
        <f t="shared" si="10"/>
        <v>3.28443179329976</v>
      </c>
      <c r="N92" s="53">
        <f t="shared" si="10"/>
        <v>3.28598685605258</v>
      </c>
      <c r="O92" s="53">
        <f t="shared" si="10"/>
        <v>3.32512315270936</v>
      </c>
      <c r="P92" s="53">
        <f t="shared" si="10"/>
        <v>3.37703615415177</v>
      </c>
      <c r="Q92" s="53">
        <f t="shared" si="10"/>
        <v>3.43966179861645</v>
      </c>
      <c r="R92" s="53">
        <f t="shared" si="10"/>
        <v>3.49247631432287</v>
      </c>
      <c r="S92" s="53">
        <f t="shared" si="10"/>
        <v>3.50026925148088</v>
      </c>
      <c r="T92" s="53">
        <f t="shared" si="10"/>
        <v>3.46860908775581</v>
      </c>
      <c r="U92" s="53">
        <f t="shared" si="10"/>
        <v>3.38585316795173</v>
      </c>
      <c r="V92" s="53">
        <f t="shared" si="10"/>
        <v>3.29118028534371</v>
      </c>
      <c r="W92" s="53">
        <f t="shared" si="10"/>
        <v>3.23340134986658</v>
      </c>
      <c r="X92" s="53">
        <f t="shared" si="10"/>
        <v>3.28417211494602</v>
      </c>
      <c r="Y92" s="53">
        <f t="shared" si="10"/>
        <v>3.43000147210364</v>
      </c>
      <c r="Z92" s="53">
        <f t="shared" si="10"/>
        <v>3.64360945061201</v>
      </c>
      <c r="AA92" s="53">
        <f t="shared" si="10"/>
        <v>3.85882999176051</v>
      </c>
      <c r="AB92" s="53">
        <f t="shared" si="10"/>
        <v>4.00634668782229</v>
      </c>
      <c r="AC92" s="53">
        <f t="shared" si="10"/>
        <v>4.05542842613781</v>
      </c>
      <c r="AD92" s="53">
        <f t="shared" si="10"/>
        <v>4.0073304825901</v>
      </c>
      <c r="AE92" s="53">
        <f t="shared" si="10"/>
        <v>3.89991777281804</v>
      </c>
      <c r="AF92" s="53">
        <f t="shared" si="10"/>
        <v>3.75353306953081</v>
      </c>
      <c r="AG92" s="53">
        <f t="shared" si="10"/>
        <v>3.62863680941484</v>
      </c>
      <c r="AH92" s="53">
        <f t="shared" si="10"/>
        <v>3.44900105152471</v>
      </c>
      <c r="AI92" s="53">
        <f t="shared" si="10"/>
        <v>3.2425289693027</v>
      </c>
      <c r="AJ92" s="53">
        <f t="shared" si="10"/>
        <v>2.99300974697253</v>
      </c>
      <c r="AK92" s="53">
        <f t="shared" si="10"/>
        <v>2.74352356371284</v>
      </c>
      <c r="AL92" s="53">
        <f t="shared" si="10"/>
        <v>2.5027912169706</v>
      </c>
      <c r="AM92" s="53">
        <f t="shared" si="10"/>
        <v>2.26922029590633</v>
      </c>
      <c r="AN92" s="53">
        <f t="shared" si="10"/>
        <v>2.0591106771989</v>
      </c>
      <c r="AO92" s="53">
        <f t="shared" si="10"/>
        <v>1.86103139403426</v>
      </c>
      <c r="AP92" s="53">
        <f t="shared" si="10"/>
        <v>1.69896695978827</v>
      </c>
      <c r="AQ92" s="53">
        <f t="shared" si="10"/>
        <v>1.51108126259234</v>
      </c>
      <c r="AR92" s="53">
        <f t="shared" si="10"/>
        <v>1.29010916308303</v>
      </c>
      <c r="AS92" s="53">
        <f t="shared" si="10"/>
        <v>0.996080992815153</v>
      </c>
      <c r="AT92" s="53">
        <f t="shared" si="10"/>
        <v>0.68714632174616</v>
      </c>
      <c r="AU92" s="53">
        <f t="shared" si="10"/>
        <v>0.377358490566038</v>
      </c>
      <c r="AV92" s="53">
        <f t="shared" si="10"/>
        <v>0.127979523276276</v>
      </c>
      <c r="AW92" s="53">
        <f t="shared" si="10"/>
        <v>-0.0639079725195718</v>
      </c>
      <c r="AX92" s="53">
        <f t="shared" ref="I92:BC98" si="11">IF(AW34=0,0,(AX34-AW34)/AW34*100)</f>
        <v>-0.143884892086331</v>
      </c>
      <c r="AY92" s="53">
        <f t="shared" si="11"/>
        <v>-0.136087095741274</v>
      </c>
      <c r="AZ92" s="53">
        <f t="shared" si="11"/>
        <v>-0.128256513026052</v>
      </c>
      <c r="BA92" s="53">
        <f t="shared" si="11"/>
        <v>-0.0802632635042941</v>
      </c>
      <c r="BB92" s="53">
        <f t="shared" si="11"/>
        <v>0.112458832034702</v>
      </c>
      <c r="BC92" s="53">
        <f t="shared" si="11"/>
        <v>0.481425018053438</v>
      </c>
    </row>
    <row r="93" spans="1:55">
      <c r="A93" s="53">
        <v>2</v>
      </c>
      <c r="B93" s="53" t="s">
        <v>212</v>
      </c>
      <c r="C93" s="53">
        <v>182</v>
      </c>
      <c r="D93" s="53" t="s">
        <v>212</v>
      </c>
      <c r="F93" s="53" t="s">
        <v>237</v>
      </c>
      <c r="H93" s="53">
        <f t="shared" si="5"/>
        <v>2.89855072463768</v>
      </c>
      <c r="I93" s="53">
        <f t="shared" si="11"/>
        <v>2.8169014084507</v>
      </c>
      <c r="J93" s="53">
        <f t="shared" si="11"/>
        <v>3.28767123287671</v>
      </c>
      <c r="K93" s="53">
        <f t="shared" si="11"/>
        <v>3.44827586206897</v>
      </c>
      <c r="L93" s="53">
        <f t="shared" si="11"/>
        <v>3.58974358974359</v>
      </c>
      <c r="M93" s="53">
        <f t="shared" si="11"/>
        <v>3.96039603960396</v>
      </c>
      <c r="N93" s="53">
        <f t="shared" si="11"/>
        <v>3.57142857142857</v>
      </c>
      <c r="O93" s="53">
        <f t="shared" si="11"/>
        <v>3.2183908045977</v>
      </c>
      <c r="P93" s="53">
        <f t="shared" si="11"/>
        <v>2.67260579064588</v>
      </c>
      <c r="Q93" s="53">
        <f t="shared" si="11"/>
        <v>1.7353579175705</v>
      </c>
      <c r="R93" s="53">
        <f t="shared" si="11"/>
        <v>1.06609808102345</v>
      </c>
      <c r="S93" s="53">
        <f t="shared" si="11"/>
        <v>0.632911392405063</v>
      </c>
      <c r="T93" s="53">
        <f t="shared" si="11"/>
        <v>0.628930817610063</v>
      </c>
      <c r="U93" s="53">
        <f t="shared" si="11"/>
        <v>0.625</v>
      </c>
      <c r="V93" s="53">
        <f t="shared" si="11"/>
        <v>0.62111801242236</v>
      </c>
      <c r="W93" s="53">
        <f t="shared" si="11"/>
        <v>0.823045267489712</v>
      </c>
      <c r="X93" s="53">
        <f t="shared" si="11"/>
        <v>0.816326530612245</v>
      </c>
      <c r="Y93" s="53">
        <f t="shared" si="11"/>
        <v>1.21457489878543</v>
      </c>
      <c r="Z93" s="53">
        <f t="shared" si="11"/>
        <v>1.2</v>
      </c>
      <c r="AA93" s="53">
        <f t="shared" si="11"/>
        <v>1.58102766798419</v>
      </c>
      <c r="AB93" s="53">
        <f t="shared" si="11"/>
        <v>1.94552529182879</v>
      </c>
      <c r="AC93" s="53">
        <f t="shared" si="11"/>
        <v>1.90839694656489</v>
      </c>
      <c r="AD93" s="53">
        <f t="shared" si="11"/>
        <v>2.05992509363296</v>
      </c>
      <c r="AE93" s="53">
        <f t="shared" si="11"/>
        <v>1.8348623853211</v>
      </c>
      <c r="AF93" s="53">
        <f t="shared" si="11"/>
        <v>1.8018018018018</v>
      </c>
      <c r="AG93" s="53">
        <f t="shared" si="11"/>
        <v>1.5929203539823</v>
      </c>
      <c r="AH93" s="53">
        <f t="shared" si="11"/>
        <v>1.74216027874564</v>
      </c>
      <c r="AI93" s="53">
        <f t="shared" si="11"/>
        <v>1.71232876712329</v>
      </c>
      <c r="AJ93" s="53">
        <f t="shared" si="11"/>
        <v>1.68350168350168</v>
      </c>
      <c r="AK93" s="53">
        <f t="shared" si="11"/>
        <v>1.82119205298013</v>
      </c>
      <c r="AL93" s="53">
        <f t="shared" si="11"/>
        <v>1.95121951219512</v>
      </c>
      <c r="AM93" s="53">
        <f t="shared" si="11"/>
        <v>1.91387559808612</v>
      </c>
      <c r="AN93" s="53">
        <f t="shared" si="11"/>
        <v>2.03442879499218</v>
      </c>
      <c r="AO93" s="53">
        <f t="shared" si="11"/>
        <v>1.84049079754601</v>
      </c>
      <c r="AP93" s="53">
        <f t="shared" si="11"/>
        <v>1.80722891566265</v>
      </c>
      <c r="AQ93" s="53">
        <f t="shared" si="11"/>
        <v>1.77514792899408</v>
      </c>
      <c r="AR93" s="53">
        <f t="shared" si="11"/>
        <v>1.74418604651163</v>
      </c>
      <c r="AS93" s="53">
        <f t="shared" si="11"/>
        <v>1.71428571428571</v>
      </c>
      <c r="AT93" s="53">
        <f t="shared" si="11"/>
        <v>1.68539325842697</v>
      </c>
      <c r="AU93" s="53">
        <f t="shared" si="11"/>
        <v>1.65745856353591</v>
      </c>
      <c r="AV93" s="53">
        <f t="shared" si="11"/>
        <v>1.6304347826087</v>
      </c>
      <c r="AW93" s="53">
        <f t="shared" si="11"/>
        <v>1.7379679144385</v>
      </c>
      <c r="AX93" s="53">
        <f t="shared" si="11"/>
        <v>1.57687253613666</v>
      </c>
      <c r="AY93" s="53">
        <f t="shared" si="11"/>
        <v>1.42302716688228</v>
      </c>
      <c r="AZ93" s="53">
        <f t="shared" si="11"/>
        <v>1.4030612244898</v>
      </c>
      <c r="BA93" s="53">
        <f t="shared" si="11"/>
        <v>1.38364779874214</v>
      </c>
      <c r="BB93" s="53">
        <f t="shared" si="11"/>
        <v>1.36476426799007</v>
      </c>
      <c r="BC93" s="53">
        <f t="shared" si="11"/>
        <v>1.22399020807834</v>
      </c>
    </row>
    <row r="94" spans="1:55">
      <c r="A94" s="53">
        <v>2</v>
      </c>
      <c r="B94" s="53" t="s">
        <v>168</v>
      </c>
      <c r="C94" s="53">
        <v>184</v>
      </c>
      <c r="D94" s="53" t="s">
        <v>168</v>
      </c>
      <c r="F94" s="53" t="s">
        <v>237</v>
      </c>
      <c r="H94" s="53">
        <f t="shared" si="5"/>
        <v>1.89766180955608</v>
      </c>
      <c r="I94" s="53">
        <f t="shared" si="11"/>
        <v>1.82906551380113</v>
      </c>
      <c r="J94" s="53">
        <f t="shared" si="11"/>
        <v>2.05747877204442</v>
      </c>
      <c r="K94" s="53">
        <f t="shared" si="11"/>
        <v>2.464</v>
      </c>
      <c r="L94" s="53">
        <f t="shared" si="11"/>
        <v>2.96689569019363</v>
      </c>
      <c r="M94" s="53">
        <f t="shared" si="11"/>
        <v>3.33636639369123</v>
      </c>
      <c r="N94" s="53">
        <f t="shared" si="11"/>
        <v>3.52216025829175</v>
      </c>
      <c r="O94" s="53">
        <f t="shared" si="11"/>
        <v>3.54408846044797</v>
      </c>
      <c r="P94" s="53">
        <f t="shared" si="11"/>
        <v>3.39539978094195</v>
      </c>
      <c r="Q94" s="53">
        <f t="shared" si="11"/>
        <v>3.23093220338983</v>
      </c>
      <c r="R94" s="53">
        <f t="shared" si="11"/>
        <v>3.12981015905593</v>
      </c>
      <c r="S94" s="53">
        <f t="shared" si="11"/>
        <v>3.08457711442786</v>
      </c>
      <c r="T94" s="53">
        <f t="shared" si="11"/>
        <v>3.11293436293436</v>
      </c>
      <c r="U94" s="53">
        <f t="shared" si="11"/>
        <v>3.20617832904283</v>
      </c>
      <c r="V94" s="53">
        <f t="shared" si="11"/>
        <v>3.28798185941043</v>
      </c>
      <c r="W94" s="53">
        <f t="shared" si="11"/>
        <v>3.31503841931943</v>
      </c>
      <c r="X94" s="53">
        <f t="shared" si="11"/>
        <v>3.37866553336167</v>
      </c>
      <c r="Y94" s="53">
        <f t="shared" si="11"/>
        <v>3.3710174717369</v>
      </c>
      <c r="Z94" s="53">
        <f t="shared" si="11"/>
        <v>3.3406243786041</v>
      </c>
      <c r="AA94" s="53">
        <f t="shared" si="11"/>
        <v>3.17490860111603</v>
      </c>
      <c r="AB94" s="53">
        <f t="shared" si="11"/>
        <v>3.00261096605744</v>
      </c>
      <c r="AC94" s="53">
        <f t="shared" si="11"/>
        <v>3.04182509505703</v>
      </c>
      <c r="AD94" s="53">
        <f t="shared" si="11"/>
        <v>3.40889123176946</v>
      </c>
      <c r="AE94" s="53">
        <f t="shared" si="11"/>
        <v>3.84027187765506</v>
      </c>
      <c r="AF94" s="53">
        <f t="shared" si="11"/>
        <v>4.63099329078711</v>
      </c>
      <c r="AG94" s="53">
        <f t="shared" si="11"/>
        <v>5.08289020957147</v>
      </c>
      <c r="AH94" s="53">
        <f t="shared" si="11"/>
        <v>4.39053430570025</v>
      </c>
      <c r="AI94" s="53">
        <f t="shared" si="11"/>
        <v>2.33818078129455</v>
      </c>
      <c r="AJ94" s="53">
        <f t="shared" si="11"/>
        <v>-0.390080802451936</v>
      </c>
      <c r="AK94" s="53">
        <f t="shared" si="11"/>
        <v>-3.69230769230769</v>
      </c>
      <c r="AL94" s="53">
        <f t="shared" si="11"/>
        <v>-6.62213186174847</v>
      </c>
      <c r="AM94" s="53">
        <f t="shared" si="11"/>
        <v>-7.93157076205288</v>
      </c>
      <c r="AN94" s="53">
        <f t="shared" si="11"/>
        <v>-6.31756756756757</v>
      </c>
      <c r="AO94" s="53">
        <f t="shared" si="11"/>
        <v>-1.91128741435269</v>
      </c>
      <c r="AP94" s="53">
        <f t="shared" si="11"/>
        <v>4.04411764705882</v>
      </c>
      <c r="AQ94" s="53">
        <f t="shared" si="11"/>
        <v>8.67491166077738</v>
      </c>
      <c r="AR94" s="53">
        <f t="shared" si="11"/>
        <v>10.5673874166802</v>
      </c>
      <c r="AS94" s="53">
        <f t="shared" si="11"/>
        <v>9.43978826643141</v>
      </c>
      <c r="AT94" s="53">
        <f t="shared" si="11"/>
        <v>6.919252989386</v>
      </c>
      <c r="AU94" s="53">
        <f t="shared" si="11"/>
        <v>4.42322191505403</v>
      </c>
      <c r="AV94" s="53">
        <f t="shared" si="11"/>
        <v>2.75571600481348</v>
      </c>
      <c r="AW94" s="53">
        <f t="shared" si="11"/>
        <v>1.70980208455323</v>
      </c>
      <c r="AX94" s="53">
        <f t="shared" si="11"/>
        <v>1.55440414507772</v>
      </c>
      <c r="AY94" s="53">
        <f t="shared" si="11"/>
        <v>1.95011337868481</v>
      </c>
      <c r="AZ94" s="53">
        <f t="shared" si="11"/>
        <v>2.42437722419929</v>
      </c>
      <c r="BA94" s="53">
        <f t="shared" si="11"/>
        <v>2.66015200868621</v>
      </c>
      <c r="BB94" s="53">
        <f t="shared" si="11"/>
        <v>2.81332628239027</v>
      </c>
      <c r="BC94" s="53">
        <f t="shared" si="11"/>
        <v>2.84950108013579</v>
      </c>
    </row>
    <row r="95" spans="1:55">
      <c r="A95" s="53">
        <v>1</v>
      </c>
      <c r="B95" s="53" t="s">
        <v>213</v>
      </c>
      <c r="C95" s="53">
        <v>193</v>
      </c>
      <c r="D95" s="53" t="s">
        <v>213</v>
      </c>
      <c r="F95" s="53" t="s">
        <v>237</v>
      </c>
      <c r="H95" s="53">
        <f t="shared" si="5"/>
        <v>-1.53846153846154</v>
      </c>
      <c r="I95" s="53">
        <f t="shared" si="11"/>
        <v>0</v>
      </c>
      <c r="J95" s="53">
        <f t="shared" si="11"/>
        <v>0</v>
      </c>
      <c r="K95" s="53">
        <f t="shared" si="11"/>
        <v>1.5625</v>
      </c>
      <c r="L95" s="53">
        <f t="shared" si="11"/>
        <v>1.53846153846154</v>
      </c>
      <c r="M95" s="53">
        <f t="shared" si="11"/>
        <v>3.03030303030303</v>
      </c>
      <c r="N95" s="53">
        <f t="shared" si="11"/>
        <v>2.94117647058823</v>
      </c>
      <c r="O95" s="53">
        <f t="shared" si="11"/>
        <v>2.85714285714286</v>
      </c>
      <c r="P95" s="53">
        <f t="shared" si="11"/>
        <v>2.77777777777778</v>
      </c>
      <c r="Q95" s="53">
        <f t="shared" si="11"/>
        <v>1.35135135135135</v>
      </c>
      <c r="R95" s="53">
        <f t="shared" si="11"/>
        <v>2.66666666666667</v>
      </c>
      <c r="S95" s="53">
        <f t="shared" si="11"/>
        <v>1.2987012987013</v>
      </c>
      <c r="T95" s="53">
        <f t="shared" si="11"/>
        <v>2.56410256410256</v>
      </c>
      <c r="U95" s="53">
        <f t="shared" si="11"/>
        <v>2.5</v>
      </c>
      <c r="V95" s="53">
        <f t="shared" si="11"/>
        <v>2.4390243902439</v>
      </c>
      <c r="W95" s="53">
        <f t="shared" si="11"/>
        <v>3.57142857142857</v>
      </c>
      <c r="X95" s="53">
        <f t="shared" si="11"/>
        <v>3.44827586206897</v>
      </c>
      <c r="Y95" s="53">
        <f t="shared" si="11"/>
        <v>2.22222222222222</v>
      </c>
      <c r="Z95" s="53">
        <f t="shared" si="11"/>
        <v>3.26086956521739</v>
      </c>
      <c r="AA95" s="53">
        <f t="shared" si="11"/>
        <v>2.10526315789474</v>
      </c>
      <c r="AB95" s="53">
        <f t="shared" si="11"/>
        <v>2.06185567010309</v>
      </c>
      <c r="AC95" s="53">
        <f t="shared" si="11"/>
        <v>1.01010101010101</v>
      </c>
      <c r="AD95" s="53">
        <f t="shared" si="11"/>
        <v>2</v>
      </c>
      <c r="AE95" s="53">
        <f t="shared" si="11"/>
        <v>1.96078431372549</v>
      </c>
      <c r="AF95" s="53">
        <f t="shared" si="11"/>
        <v>1.92307692307692</v>
      </c>
      <c r="AG95" s="53">
        <f t="shared" si="11"/>
        <v>1.88679245283019</v>
      </c>
      <c r="AH95" s="53">
        <f t="shared" si="11"/>
        <v>2.77777777777778</v>
      </c>
      <c r="AI95" s="53">
        <f t="shared" si="11"/>
        <v>2.7027027027027</v>
      </c>
      <c r="AJ95" s="53">
        <f t="shared" si="11"/>
        <v>1.75438596491228</v>
      </c>
      <c r="AK95" s="53">
        <f t="shared" si="11"/>
        <v>2.58620689655172</v>
      </c>
      <c r="AL95" s="53">
        <f t="shared" si="11"/>
        <v>1.68067226890756</v>
      </c>
      <c r="AM95" s="53">
        <f t="shared" si="11"/>
        <v>1.65289256198347</v>
      </c>
      <c r="AN95" s="53">
        <f t="shared" si="11"/>
        <v>2.4390243902439</v>
      </c>
      <c r="AO95" s="53">
        <f t="shared" si="11"/>
        <v>1.58730158730159</v>
      </c>
      <c r="AP95" s="53">
        <f t="shared" si="11"/>
        <v>1.5625</v>
      </c>
      <c r="AQ95" s="53">
        <f t="shared" si="11"/>
        <v>2.30769230769231</v>
      </c>
      <c r="AR95" s="53">
        <f t="shared" si="11"/>
        <v>1.50375939849624</v>
      </c>
      <c r="AS95" s="53">
        <f t="shared" si="11"/>
        <v>2.22222222222222</v>
      </c>
      <c r="AT95" s="53">
        <f t="shared" si="11"/>
        <v>1.44927536231884</v>
      </c>
      <c r="AU95" s="53">
        <f t="shared" si="11"/>
        <v>2.14285714285714</v>
      </c>
      <c r="AV95" s="53">
        <f t="shared" si="11"/>
        <v>1.3986013986014</v>
      </c>
      <c r="AW95" s="53">
        <f t="shared" si="11"/>
        <v>2.06896551724138</v>
      </c>
      <c r="AX95" s="53">
        <f t="shared" si="11"/>
        <v>1.35135135135135</v>
      </c>
      <c r="AY95" s="53">
        <f t="shared" si="11"/>
        <v>2</v>
      </c>
      <c r="AZ95" s="53">
        <f t="shared" si="11"/>
        <v>1.30718954248366</v>
      </c>
      <c r="BA95" s="53">
        <f t="shared" si="11"/>
        <v>1.93548387096774</v>
      </c>
      <c r="BB95" s="53">
        <f t="shared" si="11"/>
        <v>1.26582278481013</v>
      </c>
      <c r="BC95" s="53">
        <f t="shared" si="11"/>
        <v>1.875</v>
      </c>
    </row>
    <row r="96" spans="1:55">
      <c r="A96" s="53">
        <v>1</v>
      </c>
      <c r="B96" s="53" t="s">
        <v>170</v>
      </c>
      <c r="C96" s="53">
        <v>195</v>
      </c>
      <c r="D96" s="53" t="s">
        <v>170</v>
      </c>
      <c r="F96" s="53" t="s">
        <v>237</v>
      </c>
      <c r="H96" s="53">
        <f t="shared" si="5"/>
        <v>2.81023050205242</v>
      </c>
      <c r="I96" s="53">
        <f t="shared" si="11"/>
        <v>2.82555282555283</v>
      </c>
      <c r="J96" s="53">
        <f t="shared" si="11"/>
        <v>2.89725209080048</v>
      </c>
      <c r="K96" s="53">
        <f t="shared" si="11"/>
        <v>3.04789550072569</v>
      </c>
      <c r="L96" s="53">
        <f t="shared" si="11"/>
        <v>3.15492957746479</v>
      </c>
      <c r="M96" s="53">
        <f t="shared" si="11"/>
        <v>3.22228290551611</v>
      </c>
      <c r="N96" s="53">
        <f t="shared" si="11"/>
        <v>3.30687830687831</v>
      </c>
      <c r="O96" s="53">
        <f t="shared" si="11"/>
        <v>3.32906530089629</v>
      </c>
      <c r="P96" s="53">
        <f t="shared" si="11"/>
        <v>3.32094175960347</v>
      </c>
      <c r="Q96" s="53">
        <f t="shared" si="11"/>
        <v>3.31014631806188</v>
      </c>
      <c r="R96" s="53">
        <f t="shared" si="11"/>
        <v>3.32017645693058</v>
      </c>
      <c r="S96" s="53">
        <f t="shared" si="11"/>
        <v>3.25842696629213</v>
      </c>
      <c r="T96" s="53">
        <f t="shared" si="11"/>
        <v>3.19912948857454</v>
      </c>
      <c r="U96" s="53">
        <f t="shared" si="11"/>
        <v>3.07886967524251</v>
      </c>
      <c r="V96" s="53">
        <f t="shared" si="11"/>
        <v>2.98690671031097</v>
      </c>
      <c r="W96" s="53">
        <f t="shared" si="11"/>
        <v>2.90027810885975</v>
      </c>
      <c r="X96" s="53">
        <f t="shared" si="11"/>
        <v>2.83783783783784</v>
      </c>
      <c r="Y96" s="53">
        <f t="shared" si="11"/>
        <v>2.85338839872348</v>
      </c>
      <c r="Z96" s="53">
        <f t="shared" si="11"/>
        <v>2.86548640262822</v>
      </c>
      <c r="AA96" s="53">
        <f t="shared" si="11"/>
        <v>2.89212207239177</v>
      </c>
      <c r="AB96" s="53">
        <f t="shared" si="11"/>
        <v>2.93153992067598</v>
      </c>
      <c r="AC96" s="53">
        <f t="shared" si="11"/>
        <v>2.93181437426705</v>
      </c>
      <c r="AD96" s="53">
        <f t="shared" si="11"/>
        <v>2.96223958333333</v>
      </c>
      <c r="AE96" s="53">
        <f t="shared" si="11"/>
        <v>2.97186215618084</v>
      </c>
      <c r="AF96" s="53">
        <f t="shared" si="11"/>
        <v>2.97820079828063</v>
      </c>
      <c r="AG96" s="53">
        <f t="shared" si="11"/>
        <v>2.98151460942159</v>
      </c>
      <c r="AH96" s="53">
        <f t="shared" si="11"/>
        <v>2.98204979733642</v>
      </c>
      <c r="AI96" s="53">
        <f t="shared" si="11"/>
        <v>2.95192578015181</v>
      </c>
      <c r="AJ96" s="53">
        <f t="shared" si="11"/>
        <v>2.92190060076461</v>
      </c>
      <c r="AK96" s="53">
        <f t="shared" si="11"/>
        <v>2.86548156009552</v>
      </c>
      <c r="AL96" s="53">
        <f t="shared" si="11"/>
        <v>2.85014186226464</v>
      </c>
      <c r="AM96" s="53">
        <f t="shared" si="11"/>
        <v>2.79623824451411</v>
      </c>
      <c r="AN96" s="53">
        <f t="shared" si="11"/>
        <v>2.79336423517931</v>
      </c>
      <c r="AO96" s="53">
        <f t="shared" si="11"/>
        <v>2.76492227364424</v>
      </c>
      <c r="AP96" s="53">
        <f t="shared" si="11"/>
        <v>2.74826789838337</v>
      </c>
      <c r="AQ96" s="53">
        <f t="shared" si="11"/>
        <v>2.74218925601259</v>
      </c>
      <c r="AR96" s="53">
        <f t="shared" si="11"/>
        <v>2.71275432071757</v>
      </c>
      <c r="AS96" s="53">
        <f t="shared" si="11"/>
        <v>2.69435569755059</v>
      </c>
      <c r="AT96" s="53">
        <f t="shared" si="11"/>
        <v>2.68588613502022</v>
      </c>
      <c r="AU96" s="53">
        <f t="shared" si="11"/>
        <v>2.65602908503333</v>
      </c>
      <c r="AV96" s="53">
        <f t="shared" si="11"/>
        <v>2.63649778652238</v>
      </c>
      <c r="AW96" s="53">
        <f t="shared" si="11"/>
        <v>2.62628198983993</v>
      </c>
      <c r="AX96" s="53">
        <f t="shared" si="11"/>
        <v>2.63379097786495</v>
      </c>
      <c r="AY96" s="53">
        <f t="shared" si="11"/>
        <v>2.65720265720266</v>
      </c>
      <c r="AZ96" s="53">
        <f t="shared" si="11"/>
        <v>2.67706763584789</v>
      </c>
      <c r="BA96" s="53">
        <f t="shared" si="11"/>
        <v>2.67633600966934</v>
      </c>
      <c r="BB96" s="53">
        <f t="shared" si="11"/>
        <v>2.67384175565459</v>
      </c>
      <c r="BC96" s="53">
        <f t="shared" si="11"/>
        <v>2.64515600687904</v>
      </c>
    </row>
    <row r="97" spans="1:55">
      <c r="A97" s="53">
        <v>1</v>
      </c>
      <c r="B97" s="53" t="s">
        <v>171</v>
      </c>
      <c r="C97" s="53">
        <v>196</v>
      </c>
      <c r="D97" s="53" t="s">
        <v>171</v>
      </c>
      <c r="F97" s="53" t="s">
        <v>237</v>
      </c>
      <c r="H97" s="53">
        <f t="shared" si="5"/>
        <v>2.22222222222222</v>
      </c>
      <c r="I97" s="53">
        <f t="shared" si="11"/>
        <v>2.17391304347826</v>
      </c>
      <c r="J97" s="53">
        <f t="shared" si="11"/>
        <v>4.25531914893617</v>
      </c>
      <c r="K97" s="53">
        <f t="shared" si="11"/>
        <v>2.04081632653061</v>
      </c>
      <c r="L97" s="53">
        <f t="shared" si="11"/>
        <v>0</v>
      </c>
      <c r="M97" s="53">
        <f t="shared" si="11"/>
        <v>2</v>
      </c>
      <c r="N97" s="53">
        <f t="shared" si="11"/>
        <v>0</v>
      </c>
      <c r="O97" s="53">
        <f t="shared" si="11"/>
        <v>1.96078431372549</v>
      </c>
      <c r="P97" s="53">
        <f t="shared" si="11"/>
        <v>0</v>
      </c>
      <c r="Q97" s="53">
        <f t="shared" si="11"/>
        <v>3.84615384615385</v>
      </c>
      <c r="R97" s="53">
        <f t="shared" si="11"/>
        <v>1.85185185185185</v>
      </c>
      <c r="S97" s="53">
        <f t="shared" si="11"/>
        <v>3.63636363636364</v>
      </c>
      <c r="T97" s="53">
        <f t="shared" si="11"/>
        <v>3.50877192982456</v>
      </c>
      <c r="U97" s="53">
        <f t="shared" si="11"/>
        <v>3.38983050847458</v>
      </c>
      <c r="V97" s="53">
        <f t="shared" si="11"/>
        <v>1.63934426229508</v>
      </c>
      <c r="W97" s="53">
        <f t="shared" si="11"/>
        <v>3.2258064516129</v>
      </c>
      <c r="X97" s="53">
        <f t="shared" si="11"/>
        <v>1.5625</v>
      </c>
      <c r="Y97" s="53">
        <f t="shared" si="11"/>
        <v>0</v>
      </c>
      <c r="Z97" s="53">
        <f t="shared" si="11"/>
        <v>1.53846153846154</v>
      </c>
      <c r="AA97" s="53">
        <f t="shared" si="11"/>
        <v>0</v>
      </c>
      <c r="AB97" s="53">
        <f t="shared" si="11"/>
        <v>1.51515151515152</v>
      </c>
      <c r="AC97" s="53">
        <f t="shared" si="11"/>
        <v>0</v>
      </c>
      <c r="AD97" s="53">
        <f t="shared" si="11"/>
        <v>0</v>
      </c>
      <c r="AE97" s="53">
        <f t="shared" si="11"/>
        <v>0</v>
      </c>
      <c r="AF97" s="53">
        <f t="shared" si="11"/>
        <v>1.49253731343284</v>
      </c>
      <c r="AG97" s="53">
        <f t="shared" si="11"/>
        <v>1.47058823529412</v>
      </c>
      <c r="AH97" s="53">
        <f t="shared" si="11"/>
        <v>1.44927536231884</v>
      </c>
      <c r="AI97" s="53">
        <f t="shared" si="11"/>
        <v>1.42857142857143</v>
      </c>
      <c r="AJ97" s="53">
        <f t="shared" si="11"/>
        <v>1.40845070422535</v>
      </c>
      <c r="AK97" s="53">
        <f t="shared" si="11"/>
        <v>1.38888888888889</v>
      </c>
      <c r="AL97" s="53">
        <f t="shared" si="11"/>
        <v>1.36986301369863</v>
      </c>
      <c r="AM97" s="53">
        <f t="shared" si="11"/>
        <v>0</v>
      </c>
      <c r="AN97" s="53">
        <f t="shared" si="11"/>
        <v>1.35135135135135</v>
      </c>
      <c r="AO97" s="53">
        <f t="shared" si="11"/>
        <v>1.33333333333333</v>
      </c>
      <c r="AP97" s="53">
        <f t="shared" si="11"/>
        <v>1.31578947368421</v>
      </c>
      <c r="AQ97" s="53">
        <f t="shared" si="11"/>
        <v>1.2987012987013</v>
      </c>
      <c r="AR97" s="53">
        <f t="shared" si="11"/>
        <v>1.28205128205128</v>
      </c>
      <c r="AS97" s="53">
        <f t="shared" si="11"/>
        <v>1.26582278481013</v>
      </c>
      <c r="AT97" s="53">
        <f t="shared" si="11"/>
        <v>1.25</v>
      </c>
      <c r="AU97" s="53">
        <f t="shared" si="11"/>
        <v>1.23456790123457</v>
      </c>
      <c r="AV97" s="53">
        <f t="shared" si="11"/>
        <v>0</v>
      </c>
      <c r="AW97" s="53">
        <f t="shared" si="11"/>
        <v>0</v>
      </c>
      <c r="AX97" s="53">
        <f t="shared" si="11"/>
        <v>0</v>
      </c>
      <c r="AY97" s="53">
        <f t="shared" si="11"/>
        <v>1.21951219512195</v>
      </c>
      <c r="AZ97" s="53">
        <f t="shared" si="11"/>
        <v>0</v>
      </c>
      <c r="BA97" s="53">
        <f t="shared" si="11"/>
        <v>0</v>
      </c>
      <c r="BB97" s="53">
        <f t="shared" si="11"/>
        <v>1.20481927710843</v>
      </c>
      <c r="BC97" s="53">
        <f t="shared" si="11"/>
        <v>0</v>
      </c>
    </row>
    <row r="98" spans="1:55">
      <c r="A98" s="53">
        <v>2</v>
      </c>
      <c r="B98" s="53" t="s">
        <v>172</v>
      </c>
      <c r="C98" s="53">
        <v>197</v>
      </c>
      <c r="D98" s="53" t="s">
        <v>172</v>
      </c>
      <c r="F98" s="53" t="s">
        <v>237</v>
      </c>
      <c r="H98" s="53">
        <f t="shared" si="5"/>
        <v>1.61572052401747</v>
      </c>
      <c r="I98" s="53">
        <f t="shared" si="11"/>
        <v>1.67597765363128</v>
      </c>
      <c r="J98" s="53">
        <f t="shared" si="11"/>
        <v>1.64835164835165</v>
      </c>
      <c r="K98" s="53">
        <f t="shared" si="11"/>
        <v>1.7047817047817</v>
      </c>
      <c r="L98" s="53">
        <f t="shared" si="11"/>
        <v>1.71708912510221</v>
      </c>
      <c r="M98" s="53">
        <f t="shared" si="11"/>
        <v>1.72829581993569</v>
      </c>
      <c r="N98" s="53">
        <f t="shared" si="11"/>
        <v>1.73844330304228</v>
      </c>
      <c r="O98" s="53">
        <f t="shared" si="11"/>
        <v>1.74757281553398</v>
      </c>
      <c r="P98" s="53">
        <f t="shared" si="11"/>
        <v>1.83206106870229</v>
      </c>
      <c r="Q98" s="53">
        <f t="shared" si="11"/>
        <v>1.79910044977511</v>
      </c>
      <c r="R98" s="53">
        <f t="shared" si="11"/>
        <v>1.84094256259205</v>
      </c>
      <c r="S98" s="53">
        <f t="shared" si="11"/>
        <v>1.91612436731743</v>
      </c>
      <c r="T98" s="53">
        <f t="shared" si="11"/>
        <v>1.91557289819085</v>
      </c>
      <c r="U98" s="53">
        <f t="shared" si="11"/>
        <v>2.01879568395405</v>
      </c>
      <c r="V98" s="53">
        <f t="shared" si="11"/>
        <v>2.08120095530536</v>
      </c>
      <c r="W98" s="53">
        <f t="shared" ref="I98:BC103" si="12">IF(V40=0,0,(W40-V40)/V40*100)</f>
        <v>2.13903743315508</v>
      </c>
      <c r="X98" s="53">
        <f t="shared" si="12"/>
        <v>2.19240837696335</v>
      </c>
      <c r="Y98" s="53">
        <f t="shared" si="12"/>
        <v>2.20941402497598</v>
      </c>
      <c r="Z98" s="53">
        <f t="shared" si="12"/>
        <v>2.16165413533835</v>
      </c>
      <c r="AA98" s="53">
        <f t="shared" si="12"/>
        <v>2.0852499233364</v>
      </c>
      <c r="AB98" s="53">
        <f t="shared" si="12"/>
        <v>2.04265545208771</v>
      </c>
      <c r="AC98" s="53">
        <f t="shared" si="12"/>
        <v>2.06064174271416</v>
      </c>
      <c r="AD98" s="53">
        <f t="shared" si="12"/>
        <v>2.22094029420248</v>
      </c>
      <c r="AE98" s="53">
        <f t="shared" si="12"/>
        <v>2.4548532731377</v>
      </c>
      <c r="AF98" s="53">
        <f t="shared" si="12"/>
        <v>2.75406224180666</v>
      </c>
      <c r="AG98" s="53">
        <f t="shared" si="12"/>
        <v>2.94827124095417</v>
      </c>
      <c r="AH98" s="53">
        <f t="shared" si="12"/>
        <v>2.78573288206196</v>
      </c>
      <c r="AI98" s="53">
        <f t="shared" si="12"/>
        <v>2.15298885511651</v>
      </c>
      <c r="AJ98" s="53">
        <f t="shared" si="12"/>
        <v>1.26456731961319</v>
      </c>
      <c r="AK98" s="53">
        <f t="shared" si="12"/>
        <v>0.29382957884427</v>
      </c>
      <c r="AL98" s="53">
        <f t="shared" si="12"/>
        <v>-0.4638671875</v>
      </c>
      <c r="AM98" s="53">
        <f t="shared" si="12"/>
        <v>-0.883002207505519</v>
      </c>
      <c r="AN98" s="53">
        <f t="shared" si="12"/>
        <v>-0.866122246968572</v>
      </c>
      <c r="AO98" s="53">
        <f t="shared" si="12"/>
        <v>-0.424363454817773</v>
      </c>
      <c r="AP98" s="53">
        <f t="shared" si="12"/>
        <v>0.0250689395838556</v>
      </c>
      <c r="AQ98" s="53">
        <f t="shared" si="12"/>
        <v>0.50125313283208</v>
      </c>
      <c r="AR98" s="53">
        <f t="shared" si="12"/>
        <v>1.07231920199501</v>
      </c>
      <c r="AS98" s="53">
        <f t="shared" si="12"/>
        <v>1.77646188008882</v>
      </c>
      <c r="AT98" s="53">
        <f t="shared" si="12"/>
        <v>2.4969696969697</v>
      </c>
      <c r="AU98" s="53">
        <f t="shared" si="12"/>
        <v>3.3112582781457</v>
      </c>
      <c r="AV98" s="53">
        <f t="shared" si="12"/>
        <v>3.93772893772894</v>
      </c>
      <c r="AW98" s="53">
        <f t="shared" si="12"/>
        <v>4.2511013215859</v>
      </c>
      <c r="AX98" s="53">
        <f t="shared" si="12"/>
        <v>4.07775195436298</v>
      </c>
      <c r="AY98" s="53">
        <f t="shared" si="12"/>
        <v>3.6743808363784</v>
      </c>
      <c r="AZ98" s="53">
        <f t="shared" si="12"/>
        <v>3.21127863716468</v>
      </c>
      <c r="BA98" s="53">
        <f t="shared" si="12"/>
        <v>2.82678808575223</v>
      </c>
      <c r="BB98" s="53">
        <f t="shared" si="12"/>
        <v>2.5830258302583</v>
      </c>
      <c r="BC98" s="53">
        <f t="shared" si="12"/>
        <v>2.44604316546763</v>
      </c>
    </row>
    <row r="99" spans="1:55">
      <c r="A99" s="53">
        <v>1</v>
      </c>
      <c r="B99" s="53" t="s">
        <v>173</v>
      </c>
      <c r="C99" s="53">
        <v>201</v>
      </c>
      <c r="D99" s="53" t="s">
        <v>173</v>
      </c>
      <c r="F99" s="53" t="s">
        <v>237</v>
      </c>
      <c r="H99" s="53">
        <f t="shared" si="5"/>
        <v>2.35783633841886</v>
      </c>
      <c r="I99" s="53">
        <f t="shared" si="12"/>
        <v>2.37127371273713</v>
      </c>
      <c r="J99" s="53">
        <f t="shared" si="12"/>
        <v>2.38252812706817</v>
      </c>
      <c r="K99" s="53">
        <f t="shared" si="12"/>
        <v>2.45636716224952</v>
      </c>
      <c r="L99" s="53">
        <f t="shared" si="12"/>
        <v>2.64984227129338</v>
      </c>
      <c r="M99" s="53">
        <f t="shared" si="12"/>
        <v>2.8580208973571</v>
      </c>
      <c r="N99" s="53">
        <f t="shared" si="12"/>
        <v>2.80848521063639</v>
      </c>
      <c r="O99" s="53">
        <f t="shared" si="12"/>
        <v>2.4992734670154</v>
      </c>
      <c r="P99" s="53">
        <f t="shared" si="12"/>
        <v>2.06974766090162</v>
      </c>
      <c r="Q99" s="53">
        <f t="shared" si="12"/>
        <v>1.25</v>
      </c>
      <c r="R99" s="53">
        <f t="shared" si="12"/>
        <v>0.740740740740741</v>
      </c>
      <c r="S99" s="53">
        <f t="shared" si="12"/>
        <v>1.4161220043573</v>
      </c>
      <c r="T99" s="53">
        <f t="shared" si="12"/>
        <v>3.62513426423201</v>
      </c>
      <c r="U99" s="53">
        <f t="shared" si="12"/>
        <v>6.65975641357865</v>
      </c>
      <c r="V99" s="53">
        <f t="shared" si="12"/>
        <v>9.7910592808552</v>
      </c>
      <c r="W99" s="53">
        <f t="shared" si="12"/>
        <v>11.5512281478203</v>
      </c>
      <c r="X99" s="53">
        <f t="shared" si="12"/>
        <v>11.1287442967665</v>
      </c>
      <c r="Y99" s="53">
        <f t="shared" si="12"/>
        <v>8.74687611567298</v>
      </c>
      <c r="Z99" s="53">
        <f t="shared" si="12"/>
        <v>5.61391989494419</v>
      </c>
      <c r="AA99" s="53">
        <f t="shared" si="12"/>
        <v>2.51787379546161</v>
      </c>
      <c r="AB99" s="53">
        <f t="shared" si="12"/>
        <v>0.151607034566404</v>
      </c>
      <c r="AC99" s="53">
        <f t="shared" si="12"/>
        <v>-1.31698455949137</v>
      </c>
      <c r="AD99" s="53">
        <f t="shared" si="12"/>
        <v>-1.56465715600552</v>
      </c>
      <c r="AE99" s="53">
        <f t="shared" si="12"/>
        <v>-0.872681938600592</v>
      </c>
      <c r="AF99" s="53">
        <f t="shared" si="12"/>
        <v>0.141487187549128</v>
      </c>
      <c r="AG99" s="53">
        <f t="shared" si="12"/>
        <v>0.847723704866562</v>
      </c>
      <c r="AH99" s="53">
        <f t="shared" si="12"/>
        <v>1.21419676214197</v>
      </c>
      <c r="AI99" s="53">
        <f t="shared" si="12"/>
        <v>0.999692402337742</v>
      </c>
      <c r="AJ99" s="53">
        <f t="shared" si="12"/>
        <v>0.441601949139638</v>
      </c>
      <c r="AK99" s="53">
        <f t="shared" si="12"/>
        <v>-0.212249848392965</v>
      </c>
      <c r="AL99" s="53">
        <f t="shared" si="12"/>
        <v>-0.638103919781221</v>
      </c>
      <c r="AM99" s="53">
        <f t="shared" si="12"/>
        <v>-0.688073394495413</v>
      </c>
      <c r="AN99" s="53">
        <f t="shared" si="12"/>
        <v>-0.23094688221709</v>
      </c>
      <c r="AO99" s="53">
        <f t="shared" si="12"/>
        <v>0.632716049382716</v>
      </c>
      <c r="AP99" s="53">
        <f t="shared" si="12"/>
        <v>1.5795123447324</v>
      </c>
      <c r="AQ99" s="53">
        <f t="shared" si="12"/>
        <v>2.40036231884058</v>
      </c>
      <c r="AR99" s="53">
        <f t="shared" si="12"/>
        <v>2.88957688338493</v>
      </c>
      <c r="AS99" s="53">
        <f t="shared" si="12"/>
        <v>3.00902708124373</v>
      </c>
      <c r="AT99" s="53">
        <f t="shared" si="12"/>
        <v>2.85157880094589</v>
      </c>
      <c r="AU99" s="53">
        <f t="shared" si="12"/>
        <v>2.66432242358669</v>
      </c>
      <c r="AV99" s="53">
        <f t="shared" si="12"/>
        <v>2.55565801607166</v>
      </c>
      <c r="AW99" s="53">
        <f t="shared" si="12"/>
        <v>2.44059087989724</v>
      </c>
      <c r="AX99" s="53">
        <f t="shared" si="12"/>
        <v>2.36990595611285</v>
      </c>
      <c r="AY99" s="53">
        <f t="shared" si="12"/>
        <v>2.32729054385105</v>
      </c>
      <c r="AZ99" s="53">
        <f t="shared" si="12"/>
        <v>2.27435958822121</v>
      </c>
      <c r="BA99" s="53">
        <f t="shared" si="12"/>
        <v>2.21207865168539</v>
      </c>
      <c r="BB99" s="53">
        <f t="shared" si="12"/>
        <v>2.21000801557311</v>
      </c>
      <c r="BC99" s="53">
        <f t="shared" si="12"/>
        <v>2.31906789155277</v>
      </c>
    </row>
    <row r="100" spans="1:55">
      <c r="A100" s="53">
        <v>2</v>
      </c>
      <c r="B100" s="53" t="s">
        <v>174</v>
      </c>
      <c r="C100" s="53">
        <v>202</v>
      </c>
      <c r="D100" s="53" t="s">
        <v>174</v>
      </c>
      <c r="F100" s="53" t="s">
        <v>237</v>
      </c>
      <c r="H100" s="53">
        <f t="shared" si="5"/>
        <v>2.64425770308123</v>
      </c>
      <c r="I100" s="53">
        <f t="shared" si="12"/>
        <v>2.66346468726122</v>
      </c>
      <c r="J100" s="53">
        <f t="shared" si="12"/>
        <v>2.64752791068581</v>
      </c>
      <c r="K100" s="53">
        <f t="shared" si="12"/>
        <v>2.62067536772322</v>
      </c>
      <c r="L100" s="53">
        <f t="shared" si="12"/>
        <v>2.57898455637428</v>
      </c>
      <c r="M100" s="53">
        <f t="shared" si="12"/>
        <v>2.55350553505535</v>
      </c>
      <c r="N100" s="53">
        <f t="shared" si="12"/>
        <v>2.54749568221071</v>
      </c>
      <c r="O100" s="53">
        <f t="shared" si="12"/>
        <v>2.57777777777778</v>
      </c>
      <c r="P100" s="53">
        <f t="shared" si="12"/>
        <v>2.6270181519657</v>
      </c>
      <c r="Q100" s="53">
        <f t="shared" si="12"/>
        <v>2.68420584836903</v>
      </c>
      <c r="R100" s="53">
        <f t="shared" si="12"/>
        <v>2.72656452869385</v>
      </c>
      <c r="S100" s="53">
        <f t="shared" si="12"/>
        <v>2.73003033367037</v>
      </c>
      <c r="T100" s="53">
        <f t="shared" si="12"/>
        <v>2.69028871391076</v>
      </c>
      <c r="U100" s="53">
        <f t="shared" si="12"/>
        <v>2.62779552715655</v>
      </c>
      <c r="V100" s="53">
        <f t="shared" si="12"/>
        <v>2.55272783874231</v>
      </c>
      <c r="W100" s="53">
        <f t="shared" si="12"/>
        <v>2.48918570236017</v>
      </c>
      <c r="X100" s="53">
        <f t="shared" si="12"/>
        <v>2.46205109218808</v>
      </c>
      <c r="Y100" s="53">
        <f t="shared" si="12"/>
        <v>2.47877145438121</v>
      </c>
      <c r="Z100" s="53">
        <f t="shared" si="12"/>
        <v>2.51754169458059</v>
      </c>
      <c r="AA100" s="53">
        <f t="shared" si="12"/>
        <v>2.57609630266552</v>
      </c>
      <c r="AB100" s="53">
        <f t="shared" si="12"/>
        <v>2.61199034334764</v>
      </c>
      <c r="AC100" s="53">
        <f t="shared" si="12"/>
        <v>2.59124922393229</v>
      </c>
      <c r="AD100" s="53">
        <f t="shared" si="12"/>
        <v>2.51624410752962</v>
      </c>
      <c r="AE100" s="53">
        <f t="shared" si="12"/>
        <v>2.40166532032561</v>
      </c>
      <c r="AF100" s="53">
        <f t="shared" si="12"/>
        <v>2.26038411359568</v>
      </c>
      <c r="AG100" s="53">
        <f t="shared" si="12"/>
        <v>2.14811298362212</v>
      </c>
      <c r="AH100" s="53">
        <f t="shared" si="12"/>
        <v>2.11455791797374</v>
      </c>
      <c r="AI100" s="53">
        <f t="shared" si="12"/>
        <v>2.17601547388781</v>
      </c>
      <c r="AJ100" s="53">
        <f t="shared" si="12"/>
        <v>2.29392277497842</v>
      </c>
      <c r="AK100" s="53">
        <f t="shared" si="12"/>
        <v>2.43570553816846</v>
      </c>
      <c r="AL100" s="53">
        <f t="shared" si="12"/>
        <v>2.52656748140276</v>
      </c>
      <c r="AM100" s="53">
        <f t="shared" si="12"/>
        <v>2.5135394262911</v>
      </c>
      <c r="AN100" s="53">
        <f t="shared" si="12"/>
        <v>2.3760774500139</v>
      </c>
      <c r="AO100" s="53">
        <f t="shared" si="12"/>
        <v>2.15797140811338</v>
      </c>
      <c r="AP100" s="53">
        <f t="shared" si="12"/>
        <v>1.91419939577039</v>
      </c>
      <c r="AQ100" s="53">
        <f t="shared" si="12"/>
        <v>1.71461095169208</v>
      </c>
      <c r="AR100" s="53">
        <f t="shared" si="12"/>
        <v>1.56679878759618</v>
      </c>
      <c r="AS100" s="53">
        <f t="shared" si="12"/>
        <v>1.49901290115238</v>
      </c>
      <c r="AT100" s="53">
        <f t="shared" si="12"/>
        <v>1.48592106751103</v>
      </c>
      <c r="AU100" s="53">
        <f t="shared" si="12"/>
        <v>1.47976466393296</v>
      </c>
      <c r="AV100" s="53">
        <f t="shared" si="12"/>
        <v>1.45159873506676</v>
      </c>
      <c r="AW100" s="53">
        <f t="shared" si="12"/>
        <v>1.41134705716821</v>
      </c>
      <c r="AX100" s="53">
        <f t="shared" si="12"/>
        <v>1.34047685116011</v>
      </c>
      <c r="AY100" s="53">
        <f t="shared" si="12"/>
        <v>1.25534469321987</v>
      </c>
      <c r="AZ100" s="53">
        <f t="shared" si="12"/>
        <v>1.17737607388763</v>
      </c>
      <c r="BA100" s="53">
        <f t="shared" si="12"/>
        <v>1.09788441374206</v>
      </c>
      <c r="BB100" s="53">
        <f t="shared" si="12"/>
        <v>1.00664999084864</v>
      </c>
      <c r="BC100" s="53">
        <f t="shared" si="12"/>
        <v>0.889908995731658</v>
      </c>
    </row>
    <row r="101" spans="1:55">
      <c r="A101" s="53">
        <v>3</v>
      </c>
      <c r="B101" s="53" t="s">
        <v>214</v>
      </c>
      <c r="C101" s="53">
        <v>205</v>
      </c>
      <c r="D101" s="53" t="s">
        <v>214</v>
      </c>
      <c r="F101" s="53" t="s">
        <v>237</v>
      </c>
      <c r="H101" s="53">
        <f t="shared" si="5"/>
        <v>8.33333333333333</v>
      </c>
      <c r="I101" s="53">
        <f t="shared" si="12"/>
        <v>7.69230769230769</v>
      </c>
      <c r="J101" s="53">
        <f t="shared" si="12"/>
        <v>9.52380952380952</v>
      </c>
      <c r="K101" s="53">
        <f t="shared" si="12"/>
        <v>10.8695652173913</v>
      </c>
      <c r="L101" s="53">
        <f t="shared" si="12"/>
        <v>11.7647058823529</v>
      </c>
      <c r="M101" s="53">
        <f t="shared" si="12"/>
        <v>10.5263157894737</v>
      </c>
      <c r="N101" s="53">
        <f t="shared" si="12"/>
        <v>9.52380952380952</v>
      </c>
      <c r="O101" s="53">
        <f t="shared" si="12"/>
        <v>7.2463768115942</v>
      </c>
      <c r="P101" s="53">
        <f t="shared" si="12"/>
        <v>4.05405405405405</v>
      </c>
      <c r="Q101" s="53">
        <f t="shared" si="12"/>
        <v>-1.2987012987013</v>
      </c>
      <c r="R101" s="53">
        <f t="shared" si="12"/>
        <v>-3.94736842105263</v>
      </c>
      <c r="S101" s="53">
        <f t="shared" si="12"/>
        <v>-4.10958904109589</v>
      </c>
      <c r="T101" s="53">
        <f t="shared" si="12"/>
        <v>0</v>
      </c>
      <c r="U101" s="53">
        <f t="shared" si="12"/>
        <v>7.14285714285714</v>
      </c>
      <c r="V101" s="53">
        <f t="shared" si="12"/>
        <v>13.3333333333333</v>
      </c>
      <c r="W101" s="53">
        <f t="shared" si="12"/>
        <v>18.8235294117647</v>
      </c>
      <c r="X101" s="53">
        <f t="shared" si="12"/>
        <v>17.8217821782178</v>
      </c>
      <c r="Y101" s="53">
        <f t="shared" si="12"/>
        <v>14.2857142857143</v>
      </c>
      <c r="Z101" s="53">
        <f t="shared" si="12"/>
        <v>10.2941176470588</v>
      </c>
      <c r="AA101" s="53">
        <f t="shared" si="12"/>
        <v>7.33333333333333</v>
      </c>
      <c r="AB101" s="53">
        <f t="shared" si="12"/>
        <v>4.34782608695652</v>
      </c>
      <c r="AC101" s="53">
        <f t="shared" si="12"/>
        <v>2.97619047619048</v>
      </c>
      <c r="AD101" s="53">
        <f t="shared" si="12"/>
        <v>2.89017341040462</v>
      </c>
      <c r="AE101" s="53">
        <f t="shared" si="12"/>
        <v>3.37078651685393</v>
      </c>
      <c r="AF101" s="53">
        <f t="shared" si="12"/>
        <v>3.26086956521739</v>
      </c>
      <c r="AG101" s="53">
        <f t="shared" si="12"/>
        <v>4.21052631578947</v>
      </c>
      <c r="AH101" s="53">
        <f t="shared" si="12"/>
        <v>3.53535353535353</v>
      </c>
      <c r="AI101" s="53">
        <f t="shared" si="12"/>
        <v>3.90243902439024</v>
      </c>
      <c r="AJ101" s="53">
        <f t="shared" si="12"/>
        <v>3.75586854460094</v>
      </c>
      <c r="AK101" s="53">
        <f t="shared" si="12"/>
        <v>3.16742081447964</v>
      </c>
      <c r="AL101" s="53">
        <f t="shared" si="12"/>
        <v>3.50877192982456</v>
      </c>
      <c r="AM101" s="53">
        <f t="shared" si="12"/>
        <v>2.96610169491525</v>
      </c>
      <c r="AN101" s="53">
        <f t="shared" si="12"/>
        <v>3.29218106995885</v>
      </c>
      <c r="AO101" s="53">
        <f t="shared" si="12"/>
        <v>3.18725099601594</v>
      </c>
      <c r="AP101" s="53">
        <f t="shared" si="12"/>
        <v>3.08880308880309</v>
      </c>
      <c r="AQ101" s="53">
        <f t="shared" si="12"/>
        <v>3.37078651685393</v>
      </c>
      <c r="AR101" s="53">
        <f t="shared" si="12"/>
        <v>3.6231884057971</v>
      </c>
      <c r="AS101" s="53">
        <f t="shared" si="12"/>
        <v>4.1958041958042</v>
      </c>
      <c r="AT101" s="53">
        <f t="shared" si="12"/>
        <v>5.70469798657718</v>
      </c>
      <c r="AU101" s="53">
        <f t="shared" si="12"/>
        <v>6.98412698412698</v>
      </c>
      <c r="AV101" s="53">
        <f t="shared" si="12"/>
        <v>7.41839762611276</v>
      </c>
      <c r="AW101" s="53">
        <f t="shared" si="12"/>
        <v>7.4585635359116</v>
      </c>
      <c r="AX101" s="53">
        <f t="shared" si="12"/>
        <v>6.94087403598972</v>
      </c>
      <c r="AY101" s="53">
        <f t="shared" si="12"/>
        <v>5.76923076923077</v>
      </c>
      <c r="AZ101" s="53">
        <f t="shared" si="12"/>
        <v>5</v>
      </c>
      <c r="BA101" s="53">
        <f t="shared" si="12"/>
        <v>3.8961038961039</v>
      </c>
      <c r="BB101" s="53">
        <f t="shared" si="12"/>
        <v>3.54166666666667</v>
      </c>
      <c r="BC101" s="53">
        <f t="shared" si="12"/>
        <v>3.21931589537223</v>
      </c>
    </row>
    <row r="102" spans="1:55">
      <c r="A102" s="53">
        <v>0</v>
      </c>
      <c r="B102" s="53" t="s">
        <v>176</v>
      </c>
      <c r="C102" s="53">
        <v>206</v>
      </c>
      <c r="D102" s="53" t="s">
        <v>176</v>
      </c>
      <c r="F102" s="53" t="s">
        <v>237</v>
      </c>
      <c r="H102" s="53">
        <f t="shared" si="5"/>
        <v>2.48037414397862</v>
      </c>
      <c r="I102" s="53">
        <f t="shared" si="12"/>
        <v>2.49368429630837</v>
      </c>
      <c r="J102" s="53">
        <f t="shared" si="12"/>
        <v>2.49662081577483</v>
      </c>
      <c r="K102" s="53">
        <f t="shared" si="12"/>
        <v>2.50562407881468</v>
      </c>
      <c r="L102" s="53">
        <f t="shared" si="12"/>
        <v>2.51248675647041</v>
      </c>
      <c r="M102" s="53">
        <f t="shared" si="12"/>
        <v>2.53211280082681</v>
      </c>
      <c r="N102" s="53">
        <f t="shared" si="12"/>
        <v>2.59197926416589</v>
      </c>
      <c r="O102" s="53">
        <f t="shared" si="12"/>
        <v>2.67387185065619</v>
      </c>
      <c r="P102" s="53">
        <f t="shared" si="12"/>
        <v>2.79562542720437</v>
      </c>
      <c r="Q102" s="53">
        <f t="shared" si="12"/>
        <v>2.91242768801117</v>
      </c>
      <c r="R102" s="53">
        <f t="shared" si="12"/>
        <v>3.01738062932093</v>
      </c>
      <c r="S102" s="53">
        <f t="shared" si="12"/>
        <v>3.0920722528851</v>
      </c>
      <c r="T102" s="53">
        <f t="shared" si="12"/>
        <v>3.15142665936606</v>
      </c>
      <c r="U102" s="53">
        <f t="shared" si="12"/>
        <v>3.17310527867886</v>
      </c>
      <c r="V102" s="53">
        <f t="shared" si="12"/>
        <v>3.18413079517521</v>
      </c>
      <c r="W102" s="53">
        <f t="shared" si="12"/>
        <v>3.19113573407202</v>
      </c>
      <c r="X102" s="53">
        <f t="shared" si="12"/>
        <v>3.21056587565768</v>
      </c>
      <c r="Y102" s="53">
        <f t="shared" si="12"/>
        <v>3.26154806491885</v>
      </c>
      <c r="Z102" s="53">
        <f t="shared" si="12"/>
        <v>3.31469447383003</v>
      </c>
      <c r="AA102" s="53">
        <f t="shared" si="12"/>
        <v>3.38388024769613</v>
      </c>
      <c r="AB102" s="53">
        <f t="shared" si="12"/>
        <v>3.41461113993303</v>
      </c>
      <c r="AC102" s="53">
        <f t="shared" si="12"/>
        <v>3.34291056688101</v>
      </c>
      <c r="AD102" s="53">
        <f t="shared" si="12"/>
        <v>3.15092674315975</v>
      </c>
      <c r="AE102" s="53">
        <f t="shared" si="12"/>
        <v>2.90065885171558</v>
      </c>
      <c r="AF102" s="53">
        <f t="shared" si="12"/>
        <v>2.62348245468152</v>
      </c>
      <c r="AG102" s="53">
        <f t="shared" si="12"/>
        <v>2.40651460519386</v>
      </c>
      <c r="AH102" s="53">
        <f t="shared" si="12"/>
        <v>2.29061993116272</v>
      </c>
      <c r="AI102" s="53">
        <f t="shared" si="12"/>
        <v>2.30894183168317</v>
      </c>
      <c r="AJ102" s="53">
        <f t="shared" si="12"/>
        <v>2.41182474577553</v>
      </c>
      <c r="AK102" s="53">
        <f t="shared" si="12"/>
        <v>2.5358975305452</v>
      </c>
      <c r="AL102" s="53">
        <f t="shared" si="12"/>
        <v>2.6171790625675</v>
      </c>
      <c r="AM102" s="53">
        <f t="shared" si="12"/>
        <v>2.6661989124715</v>
      </c>
      <c r="AN102" s="53">
        <f t="shared" si="12"/>
        <v>2.67213394840253</v>
      </c>
      <c r="AO102" s="53">
        <f t="shared" si="12"/>
        <v>2.64252670815722</v>
      </c>
      <c r="AP102" s="53">
        <f t="shared" si="12"/>
        <v>2.61988910865406</v>
      </c>
      <c r="AQ102" s="53">
        <f t="shared" si="12"/>
        <v>2.60039811684413</v>
      </c>
      <c r="AR102" s="53">
        <f t="shared" si="12"/>
        <v>2.54372998275437</v>
      </c>
      <c r="AS102" s="53">
        <f t="shared" si="12"/>
        <v>2.44459126674275</v>
      </c>
      <c r="AT102" s="53">
        <f t="shared" si="12"/>
        <v>2.32176360225141</v>
      </c>
      <c r="AU102" s="53">
        <f t="shared" si="12"/>
        <v>2.18599587439835</v>
      </c>
      <c r="AV102" s="53">
        <f t="shared" si="12"/>
        <v>2.07474696498164</v>
      </c>
      <c r="AW102" s="53">
        <f t="shared" si="12"/>
        <v>2.01884253028264</v>
      </c>
      <c r="AX102" s="53">
        <f t="shared" si="12"/>
        <v>2.04081632653061</v>
      </c>
      <c r="AY102" s="53">
        <f t="shared" si="12"/>
        <v>2.10554089709762</v>
      </c>
      <c r="AZ102" s="53">
        <f t="shared" si="12"/>
        <v>2.18874360432064</v>
      </c>
      <c r="BA102" s="53">
        <f t="shared" si="12"/>
        <v>2.24301428752055</v>
      </c>
      <c r="BB102" s="53">
        <f t="shared" si="12"/>
        <v>2.26553225168184</v>
      </c>
      <c r="BC102" s="53">
        <f t="shared" si="12"/>
        <v>2.23469091612654</v>
      </c>
    </row>
    <row r="103" spans="1:55">
      <c r="A103" s="53">
        <v>2</v>
      </c>
      <c r="B103" s="53" t="s">
        <v>177</v>
      </c>
      <c r="C103" s="53">
        <v>209</v>
      </c>
      <c r="D103" s="53" t="s">
        <v>177</v>
      </c>
      <c r="F103" s="53" t="s">
        <v>237</v>
      </c>
      <c r="H103" s="53">
        <f t="shared" si="5"/>
        <v>2.52100840336134</v>
      </c>
      <c r="I103" s="53">
        <f t="shared" si="12"/>
        <v>2.18579234972678</v>
      </c>
      <c r="J103" s="53">
        <f t="shared" si="12"/>
        <v>2.13903743315508</v>
      </c>
      <c r="K103" s="53">
        <f t="shared" si="12"/>
        <v>2.35602094240838</v>
      </c>
      <c r="L103" s="53">
        <f t="shared" si="12"/>
        <v>2.55754475703325</v>
      </c>
      <c r="M103" s="53">
        <f t="shared" si="12"/>
        <v>2.49376558603491</v>
      </c>
      <c r="N103" s="53">
        <f t="shared" si="12"/>
        <v>2.67639902676399</v>
      </c>
      <c r="O103" s="53">
        <f t="shared" si="12"/>
        <v>2.60663507109005</v>
      </c>
      <c r="P103" s="53">
        <f t="shared" si="12"/>
        <v>3.00230946882217</v>
      </c>
      <c r="Q103" s="53">
        <f t="shared" si="12"/>
        <v>2.91479820627803</v>
      </c>
      <c r="R103" s="53">
        <f t="shared" si="12"/>
        <v>2.8322440087146</v>
      </c>
      <c r="S103" s="53">
        <f t="shared" si="12"/>
        <v>2.96610169491525</v>
      </c>
      <c r="T103" s="53">
        <f t="shared" si="12"/>
        <v>3.08641975308642</v>
      </c>
      <c r="U103" s="53">
        <f t="shared" si="12"/>
        <v>3.1936127744511</v>
      </c>
      <c r="V103" s="53">
        <f t="shared" si="12"/>
        <v>3.09477756286267</v>
      </c>
      <c r="W103" s="53">
        <f t="shared" si="12"/>
        <v>3.18949343339587</v>
      </c>
      <c r="X103" s="53">
        <f t="shared" si="12"/>
        <v>3.09090909090909</v>
      </c>
      <c r="Y103" s="53">
        <f t="shared" si="12"/>
        <v>3.17460317460317</v>
      </c>
      <c r="Z103" s="53">
        <f t="shared" si="12"/>
        <v>3.07692307692308</v>
      </c>
      <c r="AA103" s="53">
        <f t="shared" si="12"/>
        <v>2.98507462686567</v>
      </c>
      <c r="AB103" s="53">
        <f t="shared" si="12"/>
        <v>2.89855072463768</v>
      </c>
      <c r="AC103" s="53">
        <f t="shared" si="12"/>
        <v>2.97339593114241</v>
      </c>
      <c r="AD103" s="53">
        <f t="shared" si="12"/>
        <v>3.3434650455927</v>
      </c>
      <c r="AE103" s="53">
        <f t="shared" si="12"/>
        <v>3.82352941176471</v>
      </c>
      <c r="AF103" s="53">
        <f t="shared" si="12"/>
        <v>4.10764872521247</v>
      </c>
      <c r="AG103" s="53">
        <f t="shared" si="12"/>
        <v>4.48979591836735</v>
      </c>
      <c r="AH103" s="53">
        <f t="shared" si="12"/>
        <v>4.42708333333333</v>
      </c>
      <c r="AI103" s="53">
        <f t="shared" si="12"/>
        <v>4.11471321695761</v>
      </c>
      <c r="AJ103" s="53">
        <f t="shared" si="12"/>
        <v>3.47305389221557</v>
      </c>
      <c r="AK103" s="53">
        <f t="shared" si="12"/>
        <v>2.89351851851852</v>
      </c>
      <c r="AL103" s="53">
        <f t="shared" si="12"/>
        <v>2.47469066366704</v>
      </c>
      <c r="AM103" s="53">
        <f t="shared" si="12"/>
        <v>2.08562019758507</v>
      </c>
      <c r="AN103" s="53">
        <f t="shared" si="12"/>
        <v>2.04301075268817</v>
      </c>
      <c r="AO103" s="53">
        <f t="shared" si="12"/>
        <v>2.10748155953635</v>
      </c>
      <c r="AP103" s="53">
        <f t="shared" si="12"/>
        <v>2.37358101135191</v>
      </c>
      <c r="AQ103" s="53">
        <f t="shared" ref="I103:BC109" si="13">IF(AP45=0,0,(AQ45-AP45)/AP45*100)</f>
        <v>2.41935483870968</v>
      </c>
      <c r="AR103" s="53">
        <f t="shared" si="13"/>
        <v>2.46062992125984</v>
      </c>
      <c r="AS103" s="53">
        <f t="shared" si="13"/>
        <v>2.01729106628242</v>
      </c>
      <c r="AT103" s="53">
        <f t="shared" si="13"/>
        <v>1.69491525423729</v>
      </c>
      <c r="AU103" s="53">
        <f t="shared" si="13"/>
        <v>1.11111111111111</v>
      </c>
      <c r="AV103" s="53">
        <f t="shared" si="13"/>
        <v>0.824175824175824</v>
      </c>
      <c r="AW103" s="53">
        <f t="shared" si="13"/>
        <v>0.635785649409628</v>
      </c>
      <c r="AX103" s="53">
        <f t="shared" si="13"/>
        <v>0.631768953068592</v>
      </c>
      <c r="AY103" s="53">
        <f t="shared" si="13"/>
        <v>0.807174887892377</v>
      </c>
      <c r="AZ103" s="53">
        <f t="shared" si="13"/>
        <v>1.15658362989324</v>
      </c>
      <c r="BA103" s="53">
        <f t="shared" si="13"/>
        <v>1.23131046613896</v>
      </c>
      <c r="BB103" s="53">
        <f t="shared" si="13"/>
        <v>1.47697654213727</v>
      </c>
      <c r="BC103" s="53">
        <f t="shared" si="13"/>
        <v>1.45547945205479</v>
      </c>
    </row>
    <row r="104" spans="1:55">
      <c r="A104" s="53">
        <v>3</v>
      </c>
      <c r="B104" s="53" t="s">
        <v>238</v>
      </c>
      <c r="C104" s="53">
        <v>215</v>
      </c>
      <c r="D104" s="53" t="s">
        <v>238</v>
      </c>
      <c r="F104" s="53" t="s">
        <v>237</v>
      </c>
      <c r="H104" s="53">
        <f t="shared" si="5"/>
        <v>2.98910423295728</v>
      </c>
      <c r="I104" s="53">
        <f t="shared" si="13"/>
        <v>3.01469899822114</v>
      </c>
      <c r="J104" s="53">
        <f t="shared" si="13"/>
        <v>3.02644733254567</v>
      </c>
      <c r="K104" s="53">
        <f t="shared" si="13"/>
        <v>3.03458009880028</v>
      </c>
      <c r="L104" s="53">
        <f t="shared" si="13"/>
        <v>3.03938356164384</v>
      </c>
      <c r="M104" s="53">
        <f t="shared" si="13"/>
        <v>3.04113003739094</v>
      </c>
      <c r="N104" s="53">
        <f t="shared" si="13"/>
        <v>3.08039674219821</v>
      </c>
      <c r="O104" s="53">
        <f t="shared" si="13"/>
        <v>3.11351013064226</v>
      </c>
      <c r="P104" s="53">
        <f t="shared" si="13"/>
        <v>3.17881799559973</v>
      </c>
      <c r="Q104" s="53">
        <f t="shared" si="13"/>
        <v>3.23529411764706</v>
      </c>
      <c r="R104" s="53">
        <f t="shared" si="13"/>
        <v>3.28347578347578</v>
      </c>
      <c r="S104" s="53">
        <f t="shared" si="13"/>
        <v>3.29632439142128</v>
      </c>
      <c r="T104" s="53">
        <f t="shared" si="13"/>
        <v>3.27792242472795</v>
      </c>
      <c r="U104" s="53">
        <f t="shared" si="13"/>
        <v>3.24499030381383</v>
      </c>
      <c r="V104" s="53">
        <f t="shared" si="13"/>
        <v>3.19934886050588</v>
      </c>
      <c r="W104" s="53">
        <f t="shared" si="13"/>
        <v>3.16083237274768</v>
      </c>
      <c r="X104" s="53">
        <f t="shared" si="13"/>
        <v>3.14631851329099</v>
      </c>
      <c r="Y104" s="53">
        <f t="shared" si="13"/>
        <v>3.14727179428702</v>
      </c>
      <c r="Z104" s="53">
        <f t="shared" si="13"/>
        <v>3.15073793599027</v>
      </c>
      <c r="AA104" s="53">
        <f t="shared" si="13"/>
        <v>3.1723916188843</v>
      </c>
      <c r="AB104" s="53">
        <f t="shared" si="13"/>
        <v>3.1839193891861</v>
      </c>
      <c r="AC104" s="53">
        <f t="shared" si="13"/>
        <v>3.18131480922179</v>
      </c>
      <c r="AD104" s="53">
        <f t="shared" si="13"/>
        <v>3.16616255244414</v>
      </c>
      <c r="AE104" s="53">
        <f t="shared" si="13"/>
        <v>3.13992528491039</v>
      </c>
      <c r="AF104" s="53">
        <f t="shared" si="13"/>
        <v>3.10393837971666</v>
      </c>
      <c r="AG104" s="53">
        <f t="shared" si="13"/>
        <v>3.07274991106368</v>
      </c>
      <c r="AH104" s="53">
        <f t="shared" si="13"/>
        <v>3.08900297683248</v>
      </c>
      <c r="AI104" s="53">
        <f t="shared" si="13"/>
        <v>3.15965683197322</v>
      </c>
      <c r="AJ104" s="53">
        <f t="shared" si="13"/>
        <v>3.2657200811359</v>
      </c>
      <c r="AK104" s="53">
        <f t="shared" si="13"/>
        <v>3.37851109801611</v>
      </c>
      <c r="AL104" s="53">
        <f t="shared" si="13"/>
        <v>3.45430362910887</v>
      </c>
      <c r="AM104" s="53">
        <f t="shared" si="13"/>
        <v>3.42344989714957</v>
      </c>
      <c r="AN104" s="53">
        <f t="shared" si="13"/>
        <v>3.28171615286262</v>
      </c>
      <c r="AO104" s="53">
        <f t="shared" si="13"/>
        <v>3.06740027510316</v>
      </c>
      <c r="AP104" s="53">
        <f t="shared" si="13"/>
        <v>2.83931669558254</v>
      </c>
      <c r="AQ104" s="53">
        <f t="shared" si="13"/>
        <v>2.663595367096</v>
      </c>
      <c r="AR104" s="53">
        <f t="shared" si="13"/>
        <v>2.55656680571356</v>
      </c>
      <c r="AS104" s="53">
        <f t="shared" si="13"/>
        <v>2.53289372323052</v>
      </c>
      <c r="AT104" s="53">
        <f t="shared" si="13"/>
        <v>2.572501878287</v>
      </c>
      <c r="AU104" s="53">
        <f t="shared" si="13"/>
        <v>2.62224956784155</v>
      </c>
      <c r="AV104" s="53">
        <f t="shared" si="13"/>
        <v>2.66088048877976</v>
      </c>
      <c r="AW104" s="53">
        <f t="shared" si="13"/>
        <v>2.70315367929251</v>
      </c>
      <c r="AX104" s="53">
        <f t="shared" si="13"/>
        <v>2.74844300027078</v>
      </c>
      <c r="AY104" s="53">
        <f t="shared" si="13"/>
        <v>2.79878771906707</v>
      </c>
      <c r="AZ104" s="53">
        <f t="shared" si="13"/>
        <v>2.84564308970185</v>
      </c>
      <c r="BA104" s="53">
        <f t="shared" si="13"/>
        <v>2.88904953012439</v>
      </c>
      <c r="BB104" s="53">
        <f t="shared" si="13"/>
        <v>2.92664017831185</v>
      </c>
      <c r="BC104" s="53">
        <f t="shared" si="13"/>
        <v>2.9540532906506</v>
      </c>
    </row>
    <row r="105" spans="1:55">
      <c r="A105" s="53">
        <v>2</v>
      </c>
      <c r="B105" s="53" t="s">
        <v>179</v>
      </c>
      <c r="C105" s="53">
        <v>217</v>
      </c>
      <c r="D105" s="53" t="s">
        <v>179</v>
      </c>
      <c r="F105" s="53" t="s">
        <v>237</v>
      </c>
      <c r="H105" s="53">
        <f t="shared" si="5"/>
        <v>1.13421550094518</v>
      </c>
      <c r="I105" s="53">
        <f t="shared" si="13"/>
        <v>1.37071651090343</v>
      </c>
      <c r="J105" s="53">
        <f t="shared" si="13"/>
        <v>2.08973570989551</v>
      </c>
      <c r="K105" s="53">
        <f t="shared" si="13"/>
        <v>2.95003010234798</v>
      </c>
      <c r="L105" s="53">
        <f t="shared" si="13"/>
        <v>3.9766081871345</v>
      </c>
      <c r="M105" s="53">
        <f t="shared" si="13"/>
        <v>4.78065241844769</v>
      </c>
      <c r="N105" s="53">
        <f t="shared" si="13"/>
        <v>4.99194847020934</v>
      </c>
      <c r="O105" s="53">
        <f t="shared" si="13"/>
        <v>4.70347648261759</v>
      </c>
      <c r="P105" s="53">
        <f t="shared" si="13"/>
        <v>4.1015625</v>
      </c>
      <c r="Q105" s="53">
        <f t="shared" si="13"/>
        <v>3.47091932457786</v>
      </c>
      <c r="R105" s="53">
        <f t="shared" si="13"/>
        <v>2.99184043517679</v>
      </c>
      <c r="S105" s="53">
        <f t="shared" si="13"/>
        <v>2.64084507042253</v>
      </c>
      <c r="T105" s="53">
        <f t="shared" si="13"/>
        <v>2.4442538593482</v>
      </c>
      <c r="U105" s="53">
        <f t="shared" si="13"/>
        <v>2.46965257429887</v>
      </c>
      <c r="V105" s="53">
        <f t="shared" si="13"/>
        <v>2.41013071895425</v>
      </c>
      <c r="W105" s="53">
        <f t="shared" si="13"/>
        <v>2.35341045073793</v>
      </c>
      <c r="X105" s="53">
        <f t="shared" si="13"/>
        <v>2.4551831644583</v>
      </c>
      <c r="Y105" s="53">
        <f t="shared" si="13"/>
        <v>2.73868391023203</v>
      </c>
      <c r="Z105" s="53">
        <f t="shared" si="13"/>
        <v>3.10995927434284</v>
      </c>
      <c r="AA105" s="53">
        <f t="shared" si="13"/>
        <v>3.44703770197487</v>
      </c>
      <c r="AB105" s="53">
        <f t="shared" si="13"/>
        <v>3.74869836862201</v>
      </c>
      <c r="AC105" s="53">
        <f t="shared" si="13"/>
        <v>3.88089662094346</v>
      </c>
      <c r="AD105" s="53">
        <f t="shared" si="13"/>
        <v>3.86473429951691</v>
      </c>
      <c r="AE105" s="53">
        <f t="shared" si="13"/>
        <v>3.72093023255814</v>
      </c>
      <c r="AF105" s="53">
        <f t="shared" si="13"/>
        <v>3.58744394618834</v>
      </c>
      <c r="AG105" s="53">
        <f t="shared" si="13"/>
        <v>3.49206349206349</v>
      </c>
      <c r="AH105" s="53">
        <f t="shared" si="13"/>
        <v>3.31846068042387</v>
      </c>
      <c r="AI105" s="53">
        <f t="shared" si="13"/>
        <v>3.07692307692308</v>
      </c>
      <c r="AJ105" s="53">
        <f t="shared" si="13"/>
        <v>2.80178057083006</v>
      </c>
      <c r="AK105" s="53">
        <f t="shared" si="13"/>
        <v>2.49617931737137</v>
      </c>
      <c r="AL105" s="53">
        <f t="shared" si="13"/>
        <v>2.28628230616302</v>
      </c>
      <c r="AM105" s="53">
        <f t="shared" si="13"/>
        <v>2.23517978620019</v>
      </c>
      <c r="AN105" s="53">
        <f t="shared" si="13"/>
        <v>2.44771863117871</v>
      </c>
      <c r="AO105" s="53">
        <f t="shared" si="13"/>
        <v>2.80677337044769</v>
      </c>
      <c r="AP105" s="53">
        <f t="shared" si="13"/>
        <v>3.22653429602888</v>
      </c>
      <c r="AQ105" s="53">
        <f t="shared" si="13"/>
        <v>3.51912568306011</v>
      </c>
      <c r="AR105" s="53">
        <f t="shared" si="13"/>
        <v>3.65287162162162</v>
      </c>
      <c r="AS105" s="53">
        <f t="shared" si="13"/>
        <v>3.52413933591363</v>
      </c>
      <c r="AT105" s="53">
        <f t="shared" si="13"/>
        <v>3.24675324675325</v>
      </c>
      <c r="AU105" s="53">
        <f t="shared" si="13"/>
        <v>2.99218601105394</v>
      </c>
      <c r="AV105" s="53">
        <f t="shared" si="13"/>
        <v>2.75721687638786</v>
      </c>
      <c r="AW105" s="53">
        <f t="shared" si="13"/>
        <v>2.61120115253016</v>
      </c>
      <c r="AX105" s="53">
        <f t="shared" si="13"/>
        <v>2.54475254475254</v>
      </c>
      <c r="AY105" s="53">
        <f t="shared" si="13"/>
        <v>2.55005990073592</v>
      </c>
      <c r="AZ105" s="53">
        <f t="shared" si="13"/>
        <v>2.55340453938585</v>
      </c>
      <c r="BA105" s="53">
        <f t="shared" si="13"/>
        <v>2.52237591537836</v>
      </c>
      <c r="BB105" s="53">
        <f t="shared" si="13"/>
        <v>2.52380952380952</v>
      </c>
      <c r="BC105" s="53">
        <f t="shared" si="13"/>
        <v>2.47716364762347</v>
      </c>
    </row>
    <row r="106" spans="1:55">
      <c r="A106" s="53">
        <v>1</v>
      </c>
      <c r="B106" s="53" t="s">
        <v>180</v>
      </c>
      <c r="C106" s="53">
        <v>226</v>
      </c>
      <c r="D106" s="53" t="s">
        <v>180</v>
      </c>
      <c r="F106" s="53" t="s">
        <v>237</v>
      </c>
      <c r="H106" s="53">
        <f t="shared" si="5"/>
        <v>3.33999429060805</v>
      </c>
      <c r="I106" s="53">
        <f t="shared" si="13"/>
        <v>3.41160220994475</v>
      </c>
      <c r="J106" s="53">
        <f t="shared" si="13"/>
        <v>3.44597301990116</v>
      </c>
      <c r="K106" s="53">
        <f t="shared" si="13"/>
        <v>3.46029696578438</v>
      </c>
      <c r="L106" s="53">
        <f t="shared" si="13"/>
        <v>3.44440284537626</v>
      </c>
      <c r="M106" s="53">
        <f t="shared" si="13"/>
        <v>3.43829171190735</v>
      </c>
      <c r="N106" s="53">
        <f t="shared" si="13"/>
        <v>3.38231863774201</v>
      </c>
      <c r="O106" s="53">
        <f t="shared" si="13"/>
        <v>3.28294223826715</v>
      </c>
      <c r="P106" s="53">
        <f t="shared" si="13"/>
        <v>3.14582195521573</v>
      </c>
      <c r="Q106" s="53">
        <f t="shared" si="13"/>
        <v>3.00751879699248</v>
      </c>
      <c r="R106" s="53">
        <f t="shared" si="13"/>
        <v>2.8991467050478</v>
      </c>
      <c r="S106" s="53">
        <f t="shared" si="13"/>
        <v>2.8374462983315</v>
      </c>
      <c r="T106" s="53">
        <f t="shared" si="13"/>
        <v>2.8465947731468</v>
      </c>
      <c r="U106" s="53">
        <f t="shared" si="13"/>
        <v>2.90005667863216</v>
      </c>
      <c r="V106" s="53">
        <f t="shared" si="13"/>
        <v>2.9743872211512</v>
      </c>
      <c r="W106" s="53">
        <f t="shared" si="13"/>
        <v>3.03111348845502</v>
      </c>
      <c r="X106" s="53">
        <f t="shared" si="13"/>
        <v>3.07173141818811</v>
      </c>
      <c r="Y106" s="53">
        <f t="shared" si="13"/>
        <v>3.07253190060443</v>
      </c>
      <c r="Z106" s="53">
        <f t="shared" si="13"/>
        <v>3.07053266004235</v>
      </c>
      <c r="AA106" s="53">
        <f t="shared" si="13"/>
        <v>3.05017779533781</v>
      </c>
      <c r="AB106" s="53">
        <f t="shared" si="13"/>
        <v>3.05191319684073</v>
      </c>
      <c r="AC106" s="53">
        <f t="shared" si="13"/>
        <v>3.11779150234392</v>
      </c>
      <c r="AD106" s="53">
        <f t="shared" si="13"/>
        <v>3.24000577283879</v>
      </c>
      <c r="AE106" s="53">
        <f t="shared" si="13"/>
        <v>3.41091773257846</v>
      </c>
      <c r="AF106" s="53">
        <f t="shared" si="13"/>
        <v>3.58905035484961</v>
      </c>
      <c r="AG106" s="53">
        <f t="shared" si="13"/>
        <v>3.70612031841315</v>
      </c>
      <c r="AH106" s="53">
        <f t="shared" si="13"/>
        <v>3.76242607273185</v>
      </c>
      <c r="AI106" s="53">
        <f t="shared" si="13"/>
        <v>3.73514431239389</v>
      </c>
      <c r="AJ106" s="53">
        <f t="shared" si="13"/>
        <v>3.64157119476268</v>
      </c>
      <c r="AK106" s="53">
        <f t="shared" si="13"/>
        <v>3.55309909198579</v>
      </c>
      <c r="AL106" s="53">
        <f t="shared" si="13"/>
        <v>3.47475627689124</v>
      </c>
      <c r="AM106" s="53">
        <f t="shared" si="13"/>
        <v>3.39491552186957</v>
      </c>
      <c r="AN106" s="53">
        <f t="shared" si="13"/>
        <v>3.31398900427611</v>
      </c>
      <c r="AO106" s="53">
        <f t="shared" si="13"/>
        <v>3.24710519832471</v>
      </c>
      <c r="AP106" s="53">
        <f t="shared" si="13"/>
        <v>3.16407368521523</v>
      </c>
      <c r="AQ106" s="53">
        <f t="shared" si="13"/>
        <v>3.10403848822686</v>
      </c>
      <c r="AR106" s="53">
        <f t="shared" si="13"/>
        <v>3.08237616654702</v>
      </c>
      <c r="AS106" s="53">
        <f t="shared" si="13"/>
        <v>3.09902067464635</v>
      </c>
      <c r="AT106" s="53">
        <f t="shared" si="13"/>
        <v>3.14940684763794</v>
      </c>
      <c r="AU106" s="53">
        <f t="shared" si="13"/>
        <v>3.20468219211722</v>
      </c>
      <c r="AV106" s="53">
        <f t="shared" si="13"/>
        <v>3.24793781725888</v>
      </c>
      <c r="AW106" s="53">
        <f t="shared" si="13"/>
        <v>3.28404071442289</v>
      </c>
      <c r="AX106" s="53">
        <f t="shared" si="13"/>
        <v>3.30606173298624</v>
      </c>
      <c r="AY106" s="53">
        <f t="shared" si="13"/>
        <v>3.31185427841175</v>
      </c>
      <c r="AZ106" s="53">
        <f t="shared" si="13"/>
        <v>3.32067319418795</v>
      </c>
      <c r="BA106" s="53">
        <f t="shared" si="13"/>
        <v>3.32523944421961</v>
      </c>
      <c r="BB106" s="53">
        <f t="shared" si="13"/>
        <v>3.32593511325805</v>
      </c>
      <c r="BC106" s="53">
        <f t="shared" si="13"/>
        <v>3.32627854818839</v>
      </c>
    </row>
    <row r="107" spans="1:55">
      <c r="A107" s="53">
        <v>2</v>
      </c>
      <c r="B107" s="53" t="s">
        <v>181</v>
      </c>
      <c r="C107" s="53">
        <v>233</v>
      </c>
      <c r="D107" s="53" t="s">
        <v>181</v>
      </c>
      <c r="F107" s="53" t="s">
        <v>237</v>
      </c>
      <c r="H107" s="53">
        <f t="shared" si="5"/>
        <v>1.58465387823186</v>
      </c>
      <c r="I107" s="53">
        <f t="shared" si="13"/>
        <v>1.58045977011494</v>
      </c>
      <c r="J107" s="53">
        <f t="shared" si="13"/>
        <v>1.65690038391594</v>
      </c>
      <c r="K107" s="53">
        <f t="shared" si="13"/>
        <v>1.6895249453389</v>
      </c>
      <c r="L107" s="53">
        <f t="shared" si="13"/>
        <v>1.77873338545739</v>
      </c>
      <c r="M107" s="53">
        <f t="shared" si="13"/>
        <v>1.82446706356827</v>
      </c>
      <c r="N107" s="53">
        <f t="shared" si="13"/>
        <v>1.86721991701245</v>
      </c>
      <c r="O107" s="53">
        <f t="shared" si="13"/>
        <v>1.88853915941492</v>
      </c>
      <c r="P107" s="53">
        <f t="shared" si="13"/>
        <v>1.9080501544612</v>
      </c>
      <c r="Q107" s="53">
        <f t="shared" si="13"/>
        <v>1.89015691868759</v>
      </c>
      <c r="R107" s="53">
        <f t="shared" si="13"/>
        <v>1.90759537976899</v>
      </c>
      <c r="S107" s="53">
        <f t="shared" si="13"/>
        <v>1.92340717843036</v>
      </c>
      <c r="T107" s="53">
        <f t="shared" si="13"/>
        <v>1.95450716090986</v>
      </c>
      <c r="U107" s="53">
        <f t="shared" si="13"/>
        <v>2.01619567013717</v>
      </c>
      <c r="V107" s="53">
        <f t="shared" si="13"/>
        <v>2.05734650899077</v>
      </c>
      <c r="W107" s="53">
        <f t="shared" si="13"/>
        <v>2.0952380952381</v>
      </c>
      <c r="X107" s="53">
        <f t="shared" si="13"/>
        <v>2.16106965174129</v>
      </c>
      <c r="Y107" s="53">
        <f t="shared" si="13"/>
        <v>2.17622888449247</v>
      </c>
      <c r="Z107" s="53">
        <f t="shared" si="13"/>
        <v>2.2043491212392</v>
      </c>
      <c r="AA107" s="53">
        <f t="shared" si="13"/>
        <v>2.22967064995628</v>
      </c>
      <c r="AB107" s="53">
        <f t="shared" si="13"/>
        <v>2.26657163221668</v>
      </c>
      <c r="AC107" s="53">
        <f t="shared" si="13"/>
        <v>2.31391134652913</v>
      </c>
      <c r="AD107" s="53">
        <f t="shared" si="13"/>
        <v>2.39782016348774</v>
      </c>
      <c r="AE107" s="53">
        <f t="shared" si="13"/>
        <v>2.50133049494412</v>
      </c>
      <c r="AF107" s="53">
        <f t="shared" si="13"/>
        <v>2.60903426791277</v>
      </c>
      <c r="AG107" s="53">
        <f t="shared" si="13"/>
        <v>2.69449715370019</v>
      </c>
      <c r="AH107" s="53">
        <f t="shared" si="13"/>
        <v>2.75930032027593</v>
      </c>
      <c r="AI107" s="53">
        <f t="shared" si="13"/>
        <v>2.78110764804603</v>
      </c>
      <c r="AJ107" s="53">
        <f t="shared" si="13"/>
        <v>2.79916025192442</v>
      </c>
      <c r="AK107" s="53">
        <f t="shared" si="13"/>
        <v>2.8023598820059</v>
      </c>
      <c r="AL107" s="53">
        <f t="shared" si="13"/>
        <v>2.825295221278</v>
      </c>
      <c r="AM107" s="53">
        <f t="shared" si="13"/>
        <v>2.82279703767307</v>
      </c>
      <c r="AN107" s="53">
        <f t="shared" si="13"/>
        <v>2.81837160751566</v>
      </c>
      <c r="AO107" s="53">
        <f t="shared" si="13"/>
        <v>2.81218274111675</v>
      </c>
      <c r="AP107" s="53">
        <f t="shared" si="13"/>
        <v>2.80438431914683</v>
      </c>
      <c r="AQ107" s="53">
        <f t="shared" si="13"/>
        <v>2.80472577081933</v>
      </c>
      <c r="AR107" s="53">
        <f t="shared" si="13"/>
        <v>2.84966831729422</v>
      </c>
      <c r="AS107" s="53">
        <f t="shared" si="13"/>
        <v>2.92514534883721</v>
      </c>
      <c r="AT107" s="53">
        <f t="shared" si="13"/>
        <v>3.05383936451898</v>
      </c>
      <c r="AU107" s="53">
        <f t="shared" si="13"/>
        <v>3.16889345666324</v>
      </c>
      <c r="AV107" s="53">
        <f t="shared" si="13"/>
        <v>3.25419226299186</v>
      </c>
      <c r="AW107" s="53">
        <f t="shared" si="13"/>
        <v>3.33654928445088</v>
      </c>
      <c r="AX107" s="53">
        <f t="shared" si="13"/>
        <v>3.39998443943048</v>
      </c>
      <c r="AY107" s="53">
        <f t="shared" si="13"/>
        <v>3.43867569601204</v>
      </c>
      <c r="AZ107" s="53">
        <f t="shared" si="13"/>
        <v>3.47712228122499</v>
      </c>
      <c r="BA107" s="53">
        <f t="shared" si="13"/>
        <v>3.48681898066784</v>
      </c>
      <c r="BB107" s="53">
        <f t="shared" si="13"/>
        <v>3.48481760749949</v>
      </c>
      <c r="BC107" s="53">
        <f t="shared" si="13"/>
        <v>3.43311014835237</v>
      </c>
    </row>
    <row r="108" spans="1:55">
      <c r="A108" s="53">
        <v>1</v>
      </c>
      <c r="B108" s="53" t="s">
        <v>182</v>
      </c>
      <c r="C108" s="53">
        <v>238</v>
      </c>
      <c r="D108" s="53" t="s">
        <v>182</v>
      </c>
      <c r="F108" s="53" t="s">
        <v>237</v>
      </c>
      <c r="H108" s="53">
        <f t="shared" si="5"/>
        <v>0</v>
      </c>
      <c r="I108" s="53">
        <f t="shared" si="13"/>
        <v>0</v>
      </c>
      <c r="J108" s="53">
        <f t="shared" si="13"/>
        <v>0</v>
      </c>
      <c r="K108" s="53">
        <f t="shared" si="13"/>
        <v>0</v>
      </c>
      <c r="L108" s="53">
        <f t="shared" si="13"/>
        <v>0</v>
      </c>
      <c r="M108" s="53">
        <f t="shared" si="13"/>
        <v>0</v>
      </c>
      <c r="N108" s="53">
        <f t="shared" si="13"/>
        <v>0</v>
      </c>
      <c r="O108" s="53">
        <f t="shared" si="13"/>
        <v>0</v>
      </c>
      <c r="P108" s="53">
        <f t="shared" si="13"/>
        <v>0</v>
      </c>
      <c r="Q108" s="53">
        <f t="shared" si="13"/>
        <v>0</v>
      </c>
      <c r="R108" s="53">
        <f t="shared" si="13"/>
        <v>0</v>
      </c>
      <c r="S108" s="53">
        <f t="shared" si="13"/>
        <v>0</v>
      </c>
      <c r="T108" s="53">
        <f t="shared" si="13"/>
        <v>0</v>
      </c>
      <c r="U108" s="53">
        <f t="shared" si="13"/>
        <v>0</v>
      </c>
      <c r="V108" s="53">
        <f t="shared" si="13"/>
        <v>0</v>
      </c>
      <c r="W108" s="53">
        <f t="shared" si="13"/>
        <v>0</v>
      </c>
      <c r="X108" s="53">
        <f t="shared" si="13"/>
        <v>0</v>
      </c>
      <c r="Y108" s="53">
        <f t="shared" si="13"/>
        <v>0</v>
      </c>
      <c r="Z108" s="53">
        <f t="shared" si="13"/>
        <v>0</v>
      </c>
      <c r="AA108" s="53">
        <f t="shared" si="13"/>
        <v>0</v>
      </c>
      <c r="AB108" s="53">
        <f t="shared" si="13"/>
        <v>0</v>
      </c>
      <c r="AC108" s="53">
        <f t="shared" si="13"/>
        <v>0</v>
      </c>
      <c r="AD108" s="53">
        <f t="shared" si="13"/>
        <v>0</v>
      </c>
      <c r="AE108" s="53">
        <f t="shared" si="13"/>
        <v>0</v>
      </c>
      <c r="AF108" s="53">
        <f t="shared" si="13"/>
        <v>0</v>
      </c>
      <c r="AG108" s="53">
        <f t="shared" si="13"/>
        <v>0</v>
      </c>
      <c r="AH108" s="53">
        <f t="shared" si="13"/>
        <v>0</v>
      </c>
      <c r="AI108" s="53">
        <f t="shared" si="13"/>
        <v>0</v>
      </c>
      <c r="AJ108" s="53">
        <f t="shared" si="13"/>
        <v>0</v>
      </c>
      <c r="AK108" s="53">
        <f t="shared" si="13"/>
        <v>0</v>
      </c>
      <c r="AL108" s="53">
        <f t="shared" si="13"/>
        <v>0</v>
      </c>
      <c r="AM108" s="53">
        <f t="shared" si="13"/>
        <v>0</v>
      </c>
      <c r="AN108" s="53">
        <f t="shared" si="13"/>
        <v>3.31861718048488</v>
      </c>
      <c r="AO108" s="53">
        <f t="shared" si="13"/>
        <v>3.17399963787796</v>
      </c>
      <c r="AP108" s="53">
        <f t="shared" si="13"/>
        <v>3.0201990067213</v>
      </c>
      <c r="AQ108" s="53">
        <f t="shared" si="13"/>
        <v>2.89247751430908</v>
      </c>
      <c r="AR108" s="53">
        <f t="shared" si="13"/>
        <v>2.79295387569948</v>
      </c>
      <c r="AS108" s="53">
        <f t="shared" si="13"/>
        <v>2.73639453043212</v>
      </c>
      <c r="AT108" s="53">
        <f t="shared" si="13"/>
        <v>2.70740578165172</v>
      </c>
      <c r="AU108" s="53">
        <f t="shared" si="13"/>
        <v>2.68182858887278</v>
      </c>
      <c r="AV108" s="53">
        <f t="shared" si="13"/>
        <v>2.65638006897372</v>
      </c>
      <c r="AW108" s="53">
        <f t="shared" si="13"/>
        <v>2.63832375215396</v>
      </c>
      <c r="AX108" s="53">
        <f t="shared" si="13"/>
        <v>2.63117055346285</v>
      </c>
      <c r="AY108" s="53">
        <f t="shared" si="13"/>
        <v>2.6324471448602</v>
      </c>
      <c r="AZ108" s="53">
        <f t="shared" si="13"/>
        <v>2.63457494541996</v>
      </c>
      <c r="BA108" s="53">
        <f t="shared" si="13"/>
        <v>2.63350211410972</v>
      </c>
      <c r="BB108" s="53">
        <f t="shared" si="13"/>
        <v>2.62823284083107</v>
      </c>
      <c r="BC108" s="53">
        <f t="shared" si="13"/>
        <v>2.61667884975159</v>
      </c>
    </row>
    <row r="109" spans="1:55">
      <c r="A109" s="53">
        <v>2</v>
      </c>
      <c r="B109" s="53" t="s">
        <v>239</v>
      </c>
      <c r="C109" s="53">
        <v>250</v>
      </c>
      <c r="D109" s="53" t="s">
        <v>239</v>
      </c>
      <c r="F109" s="53" t="s">
        <v>237</v>
      </c>
      <c r="H109" s="53">
        <f t="shared" si="5"/>
        <v>2.53565768621236</v>
      </c>
      <c r="I109" s="53">
        <f t="shared" si="13"/>
        <v>2.57187017001546</v>
      </c>
      <c r="J109" s="53">
        <f t="shared" si="13"/>
        <v>2.6580676270267</v>
      </c>
      <c r="K109" s="53">
        <f t="shared" si="13"/>
        <v>2.77125410991076</v>
      </c>
      <c r="L109" s="53">
        <f t="shared" si="13"/>
        <v>2.89648080438757</v>
      </c>
      <c r="M109" s="53">
        <f t="shared" si="13"/>
        <v>2.99261562378546</v>
      </c>
      <c r="N109" s="53">
        <f t="shared" si="13"/>
        <v>3.04043126684636</v>
      </c>
      <c r="O109" s="53">
        <f t="shared" si="13"/>
        <v>3.03965679606571</v>
      </c>
      <c r="P109" s="53">
        <f t="shared" ref="I109:BC114" si="14">IF(O51=0,0,(P51-O51)/O51*100)</f>
        <v>2.995684183803</v>
      </c>
      <c r="Q109" s="53">
        <f t="shared" si="14"/>
        <v>2.95292087749569</v>
      </c>
      <c r="R109" s="53">
        <f t="shared" si="14"/>
        <v>2.9113196705612</v>
      </c>
      <c r="S109" s="53">
        <f t="shared" si="14"/>
        <v>2.9034059184813</v>
      </c>
      <c r="T109" s="53">
        <f t="shared" si="14"/>
        <v>2.91644058600108</v>
      </c>
      <c r="U109" s="53">
        <f t="shared" si="14"/>
        <v>2.9524186107816</v>
      </c>
      <c r="V109" s="53">
        <f t="shared" si="14"/>
        <v>2.99577518883626</v>
      </c>
      <c r="W109" s="53">
        <f t="shared" si="14"/>
        <v>3.03293971410814</v>
      </c>
      <c r="X109" s="53">
        <f t="shared" si="14"/>
        <v>3.03213093658262</v>
      </c>
      <c r="Y109" s="53">
        <f t="shared" si="14"/>
        <v>3.00534717614457</v>
      </c>
      <c r="Z109" s="53">
        <f t="shared" si="14"/>
        <v>2.95176385889129</v>
      </c>
      <c r="AA109" s="53">
        <f t="shared" si="14"/>
        <v>2.90761869709238</v>
      </c>
      <c r="AB109" s="53">
        <f t="shared" si="14"/>
        <v>2.8898426323319</v>
      </c>
      <c r="AC109" s="53">
        <f t="shared" si="14"/>
        <v>2.89905450500556</v>
      </c>
      <c r="AD109" s="53">
        <f t="shared" si="14"/>
        <v>2.95588135936761</v>
      </c>
      <c r="AE109" s="53">
        <f t="shared" si="14"/>
        <v>3.03507563080356</v>
      </c>
      <c r="AF109" s="53">
        <f t="shared" si="14"/>
        <v>3.08897522450799</v>
      </c>
      <c r="AG109" s="53">
        <f t="shared" si="14"/>
        <v>3.1323365871741</v>
      </c>
      <c r="AH109" s="53">
        <f t="shared" si="14"/>
        <v>3.26484155035045</v>
      </c>
      <c r="AI109" s="53">
        <f t="shared" si="14"/>
        <v>3.48648335073674</v>
      </c>
      <c r="AJ109" s="53">
        <f t="shared" si="14"/>
        <v>3.75021021357699</v>
      </c>
      <c r="AK109" s="53">
        <f t="shared" si="14"/>
        <v>4.04419710395505</v>
      </c>
      <c r="AL109" s="53">
        <f t="shared" si="14"/>
        <v>4.24272323630982</v>
      </c>
      <c r="AM109" s="53">
        <f t="shared" si="14"/>
        <v>4.1945849004907</v>
      </c>
      <c r="AN109" s="53">
        <f t="shared" si="14"/>
        <v>3.8679448256078</v>
      </c>
      <c r="AO109" s="53">
        <f t="shared" si="14"/>
        <v>3.38788004326912</v>
      </c>
      <c r="AP109" s="53">
        <f t="shared" si="14"/>
        <v>2.86502971883974</v>
      </c>
      <c r="AQ109" s="53">
        <f t="shared" si="14"/>
        <v>2.46277700831025</v>
      </c>
      <c r="AR109" s="53">
        <f t="shared" si="14"/>
        <v>2.2662949351582</v>
      </c>
      <c r="AS109" s="53">
        <f t="shared" si="14"/>
        <v>2.33585988971272</v>
      </c>
      <c r="AT109" s="53">
        <f t="shared" si="14"/>
        <v>2.58123107971746</v>
      </c>
      <c r="AU109" s="53">
        <f t="shared" si="14"/>
        <v>2.86253910169391</v>
      </c>
      <c r="AV109" s="53">
        <f t="shared" si="14"/>
        <v>3.06212225537449</v>
      </c>
      <c r="AW109" s="53">
        <f t="shared" si="14"/>
        <v>3.16600167022362</v>
      </c>
      <c r="AX109" s="53">
        <f t="shared" si="14"/>
        <v>3.14079617204224</v>
      </c>
      <c r="AY109" s="53">
        <f t="shared" si="14"/>
        <v>3.0346896419415</v>
      </c>
      <c r="AZ109" s="53">
        <f t="shared" si="14"/>
        <v>2.91653266076476</v>
      </c>
      <c r="BA109" s="53">
        <f t="shared" si="14"/>
        <v>2.83388157894737</v>
      </c>
      <c r="BB109" s="53">
        <f t="shared" si="14"/>
        <v>2.77337939638213</v>
      </c>
      <c r="BC109" s="53">
        <f t="shared" si="14"/>
        <v>2.7436699503556</v>
      </c>
    </row>
    <row r="110" spans="1:55">
      <c r="A110" s="53">
        <v>2</v>
      </c>
      <c r="B110" s="53" t="s">
        <v>184</v>
      </c>
      <c r="C110" s="53">
        <v>251</v>
      </c>
      <c r="D110" s="53" t="s">
        <v>184</v>
      </c>
      <c r="F110" s="53" t="s">
        <v>237</v>
      </c>
      <c r="H110" s="53">
        <f t="shared" si="5"/>
        <v>3.03126994256541</v>
      </c>
      <c r="I110" s="53">
        <f t="shared" si="14"/>
        <v>3.03499535459895</v>
      </c>
      <c r="J110" s="53">
        <f t="shared" si="14"/>
        <v>3.09588217613466</v>
      </c>
      <c r="K110" s="53">
        <f t="shared" si="14"/>
        <v>3.09037900874636</v>
      </c>
      <c r="L110" s="53">
        <f t="shared" si="14"/>
        <v>3.13914027149321</v>
      </c>
      <c r="M110" s="53">
        <f t="shared" si="14"/>
        <v>3.12585686865917</v>
      </c>
      <c r="N110" s="53">
        <f t="shared" si="14"/>
        <v>3.16405211379952</v>
      </c>
      <c r="O110" s="53">
        <f t="shared" si="14"/>
        <v>3.22164948453608</v>
      </c>
      <c r="P110" s="53">
        <f t="shared" si="14"/>
        <v>3.32084893882647</v>
      </c>
      <c r="Q110" s="53">
        <f t="shared" si="14"/>
        <v>3.38327694538424</v>
      </c>
      <c r="R110" s="53">
        <f t="shared" si="14"/>
        <v>3.43618513323983</v>
      </c>
      <c r="S110" s="53">
        <f t="shared" si="14"/>
        <v>3.45762711864407</v>
      </c>
      <c r="T110" s="53">
        <f t="shared" si="14"/>
        <v>3.45128877238969</v>
      </c>
      <c r="U110" s="53">
        <f t="shared" si="14"/>
        <v>3.44172297297297</v>
      </c>
      <c r="V110" s="53">
        <f t="shared" si="14"/>
        <v>3.38844662175954</v>
      </c>
      <c r="W110" s="53">
        <f t="shared" si="14"/>
        <v>3.3563672260612</v>
      </c>
      <c r="X110" s="53">
        <f t="shared" si="14"/>
        <v>3.32378223495702</v>
      </c>
      <c r="Y110" s="53">
        <f t="shared" si="14"/>
        <v>3.32778702163062</v>
      </c>
      <c r="Z110" s="53">
        <f t="shared" si="14"/>
        <v>3.31007335838254</v>
      </c>
      <c r="AA110" s="53">
        <f t="shared" si="14"/>
        <v>3.32525112573606</v>
      </c>
      <c r="AB110" s="53">
        <f t="shared" si="14"/>
        <v>3.30204492122025</v>
      </c>
      <c r="AC110" s="53">
        <f t="shared" si="14"/>
        <v>3.27762453350641</v>
      </c>
      <c r="AD110" s="53">
        <f t="shared" si="14"/>
        <v>3.26787117046347</v>
      </c>
      <c r="AE110" s="53">
        <f t="shared" si="14"/>
        <v>3.22531568537958</v>
      </c>
      <c r="AF110" s="53">
        <f t="shared" si="14"/>
        <v>3.19823139277819</v>
      </c>
      <c r="AG110" s="53">
        <f t="shared" si="14"/>
        <v>3.18480434161668</v>
      </c>
      <c r="AH110" s="53">
        <f t="shared" si="14"/>
        <v>3.1280276816609</v>
      </c>
      <c r="AI110" s="53">
        <f t="shared" si="14"/>
        <v>3.07341296470272</v>
      </c>
      <c r="AJ110" s="53">
        <f t="shared" si="14"/>
        <v>2.99479166666667</v>
      </c>
      <c r="AK110" s="53">
        <f t="shared" si="14"/>
        <v>2.93299620733249</v>
      </c>
      <c r="AL110" s="53">
        <f t="shared" si="14"/>
        <v>2.84942274625399</v>
      </c>
      <c r="AM110" s="53">
        <f t="shared" si="14"/>
        <v>2.83018867924528</v>
      </c>
      <c r="AN110" s="53">
        <f t="shared" si="14"/>
        <v>2.83358494948322</v>
      </c>
      <c r="AO110" s="53">
        <f t="shared" si="14"/>
        <v>2.85714285714286</v>
      </c>
      <c r="AP110" s="53">
        <f t="shared" si="14"/>
        <v>2.89855072463768</v>
      </c>
      <c r="AQ110" s="53">
        <f t="shared" si="14"/>
        <v>2.93427230046948</v>
      </c>
      <c r="AR110" s="53">
        <f t="shared" si="14"/>
        <v>2.88172488856639</v>
      </c>
      <c r="AS110" s="53">
        <f t="shared" si="14"/>
        <v>2.77078085642317</v>
      </c>
      <c r="AT110" s="53">
        <f t="shared" si="14"/>
        <v>2.61764705882353</v>
      </c>
      <c r="AU110" s="53">
        <f t="shared" si="14"/>
        <v>2.45533581733066</v>
      </c>
      <c r="AV110" s="53">
        <f t="shared" si="14"/>
        <v>2.31256993659082</v>
      </c>
      <c r="AW110" s="53">
        <f t="shared" si="14"/>
        <v>2.25118483412322</v>
      </c>
      <c r="AX110" s="53">
        <f t="shared" si="14"/>
        <v>2.25510295035208</v>
      </c>
      <c r="AY110" s="53">
        <f t="shared" si="14"/>
        <v>2.3186889818689</v>
      </c>
      <c r="AZ110" s="53">
        <f t="shared" si="14"/>
        <v>2.3939342307037</v>
      </c>
      <c r="BA110" s="53">
        <f t="shared" si="14"/>
        <v>2.45444712538481</v>
      </c>
      <c r="BB110" s="53">
        <f t="shared" si="14"/>
        <v>2.4849764495696</v>
      </c>
      <c r="BC110" s="53">
        <f t="shared" si="14"/>
        <v>2.49603803486529</v>
      </c>
    </row>
    <row r="111" spans="1:55">
      <c r="A111" s="53">
        <v>2</v>
      </c>
      <c r="B111" s="53" t="s">
        <v>217</v>
      </c>
      <c r="D111" s="53" t="s">
        <v>217</v>
      </c>
      <c r="F111" s="53" t="s">
        <v>237</v>
      </c>
      <c r="H111" s="53">
        <f t="shared" si="5"/>
        <v>2.46141608758576</v>
      </c>
      <c r="I111" s="53">
        <f t="shared" si="14"/>
        <v>2.49716965874171</v>
      </c>
      <c r="J111" s="53">
        <f t="shared" si="14"/>
        <v>2.55414944088533</v>
      </c>
      <c r="K111" s="53">
        <f t="shared" si="14"/>
        <v>2.6146539609597</v>
      </c>
      <c r="L111" s="53">
        <f t="shared" si="14"/>
        <v>2.67698274655631</v>
      </c>
      <c r="M111" s="53">
        <f t="shared" si="14"/>
        <v>2.7259628490206</v>
      </c>
      <c r="N111" s="53">
        <f t="shared" si="14"/>
        <v>2.75882330641798</v>
      </c>
      <c r="O111" s="53">
        <f t="shared" si="14"/>
        <v>2.78159499017772</v>
      </c>
      <c r="P111" s="53">
        <f t="shared" si="14"/>
        <v>2.79425356460253</v>
      </c>
      <c r="Q111" s="53">
        <f t="shared" si="14"/>
        <v>2.80559023019108</v>
      </c>
      <c r="R111" s="53">
        <f t="shared" si="14"/>
        <v>2.81818104626776</v>
      </c>
      <c r="S111" s="53">
        <f t="shared" si="14"/>
        <v>2.79544140721777</v>
      </c>
      <c r="T111" s="53">
        <f t="shared" si="14"/>
        <v>2.72665193814019</v>
      </c>
      <c r="U111" s="53">
        <f t="shared" si="14"/>
        <v>2.64489438409622</v>
      </c>
      <c r="V111" s="53">
        <f t="shared" si="14"/>
        <v>2.54779011207534</v>
      </c>
      <c r="W111" s="53">
        <f t="shared" si="14"/>
        <v>2.47780378171552</v>
      </c>
      <c r="X111" s="53">
        <f t="shared" si="14"/>
        <v>2.47444355832669</v>
      </c>
      <c r="Y111" s="53">
        <f t="shared" si="14"/>
        <v>2.55336309544866</v>
      </c>
      <c r="Z111" s="53">
        <f t="shared" si="14"/>
        <v>2.67536839781445</v>
      </c>
      <c r="AA111" s="53">
        <f t="shared" si="14"/>
        <v>2.80790163273534</v>
      </c>
      <c r="AB111" s="53">
        <f t="shared" si="14"/>
        <v>2.91486121731401</v>
      </c>
      <c r="AC111" s="53">
        <f t="shared" si="14"/>
        <v>2.98979481675758</v>
      </c>
      <c r="AD111" s="53">
        <f t="shared" si="14"/>
        <v>3.04235495785469</v>
      </c>
      <c r="AE111" s="53">
        <f t="shared" si="14"/>
        <v>3.0596429917839</v>
      </c>
      <c r="AF111" s="53">
        <f t="shared" si="14"/>
        <v>3.07622630992196</v>
      </c>
      <c r="AG111" s="53">
        <f t="shared" si="14"/>
        <v>3.08750464731132</v>
      </c>
      <c r="AH111" s="53">
        <f t="shared" si="14"/>
        <v>3.07098790730207</v>
      </c>
      <c r="AI111" s="53">
        <f t="shared" si="14"/>
        <v>3.01871988039635</v>
      </c>
      <c r="AJ111" s="53">
        <f t="shared" si="14"/>
        <v>2.94518750289475</v>
      </c>
      <c r="AK111" s="53">
        <f t="shared" si="14"/>
        <v>2.87092581483703</v>
      </c>
      <c r="AL111" s="53">
        <f t="shared" si="14"/>
        <v>2.80295262485239</v>
      </c>
      <c r="AM111" s="53">
        <f t="shared" si="14"/>
        <v>-22.5212832839363</v>
      </c>
      <c r="AN111" s="53">
        <f t="shared" si="14"/>
        <v>2.50812961008377</v>
      </c>
      <c r="AO111" s="53">
        <f t="shared" si="14"/>
        <v>2.51877775000298</v>
      </c>
      <c r="AP111" s="53">
        <f t="shared" si="14"/>
        <v>2.53526850507983</v>
      </c>
      <c r="AQ111" s="53">
        <f t="shared" si="14"/>
        <v>2.54392272544546</v>
      </c>
      <c r="AR111" s="53">
        <f t="shared" si="14"/>
        <v>2.55148804593893</v>
      </c>
      <c r="AS111" s="53">
        <f t="shared" si="14"/>
        <v>2.55584689685621</v>
      </c>
      <c r="AT111" s="53">
        <f t="shared" si="14"/>
        <v>2.56197566123122</v>
      </c>
      <c r="AU111" s="53">
        <f t="shared" si="14"/>
        <v>2.56554633032689</v>
      </c>
      <c r="AV111" s="53">
        <f t="shared" si="14"/>
        <v>2.56575335629086</v>
      </c>
      <c r="AW111" s="53">
        <f t="shared" si="14"/>
        <v>2.55752733430327</v>
      </c>
      <c r="AX111" s="53">
        <f t="shared" si="14"/>
        <v>2.53312900027044</v>
      </c>
      <c r="AY111" s="53">
        <f t="shared" si="14"/>
        <v>2.50155016519671</v>
      </c>
      <c r="AZ111" s="53">
        <f t="shared" si="14"/>
        <v>2.46939217739897</v>
      </c>
      <c r="BA111" s="53">
        <f t="shared" si="14"/>
        <v>2.43323259113057</v>
      </c>
      <c r="BB111" s="53">
        <f t="shared" si="14"/>
        <v>2.39779789681942</v>
      </c>
      <c r="BC111" s="53">
        <f t="shared" si="14"/>
        <v>2.35383064516129</v>
      </c>
    </row>
    <row r="112" spans="1:55">
      <c r="A112" s="53">
        <v>1</v>
      </c>
      <c r="B112" s="53" t="s">
        <v>218</v>
      </c>
      <c r="D112" s="53" t="s">
        <v>218</v>
      </c>
      <c r="F112" s="53" t="s">
        <v>237</v>
      </c>
      <c r="H112" s="53">
        <f t="shared" si="5"/>
        <v>2.43431103736455</v>
      </c>
      <c r="I112" s="53">
        <f t="shared" si="14"/>
        <v>2.45942929387711</v>
      </c>
      <c r="J112" s="53">
        <f t="shared" si="14"/>
        <v>2.46498221395313</v>
      </c>
      <c r="K112" s="53">
        <f t="shared" si="14"/>
        <v>2.46871765923417</v>
      </c>
      <c r="L112" s="53">
        <f t="shared" si="14"/>
        <v>2.47075674385295</v>
      </c>
      <c r="M112" s="53">
        <f t="shared" si="14"/>
        <v>2.48555172259307</v>
      </c>
      <c r="N112" s="53">
        <f t="shared" si="14"/>
        <v>2.49871042761346</v>
      </c>
      <c r="O112" s="53">
        <f t="shared" si="14"/>
        <v>2.49835802690277</v>
      </c>
      <c r="P112" s="53">
        <f t="shared" si="14"/>
        <v>2.50736481201005</v>
      </c>
      <c r="Q112" s="53">
        <f t="shared" si="14"/>
        <v>2.49636707555671</v>
      </c>
      <c r="R112" s="53">
        <f t="shared" si="14"/>
        <v>2.50526715985236</v>
      </c>
      <c r="S112" s="53">
        <f t="shared" si="14"/>
        <v>2.56766885339639</v>
      </c>
      <c r="T112" s="53">
        <f t="shared" si="14"/>
        <v>2.71056200090402</v>
      </c>
      <c r="U112" s="53">
        <f t="shared" si="14"/>
        <v>2.88767621646203</v>
      </c>
      <c r="V112" s="53">
        <f t="shared" si="14"/>
        <v>3.08180360007129</v>
      </c>
      <c r="W112" s="53">
        <f t="shared" si="14"/>
        <v>3.22964356353477</v>
      </c>
      <c r="X112" s="53">
        <f t="shared" si="14"/>
        <v>3.28000643138516</v>
      </c>
      <c r="Y112" s="53">
        <f t="shared" si="14"/>
        <v>3.20892037051452</v>
      </c>
      <c r="Z112" s="53">
        <f t="shared" si="14"/>
        <v>3.07081220028785</v>
      </c>
      <c r="AA112" s="53">
        <f t="shared" si="14"/>
        <v>2.91224839478771</v>
      </c>
      <c r="AB112" s="53">
        <f t="shared" si="14"/>
        <v>2.79191576851748</v>
      </c>
      <c r="AC112" s="53">
        <f t="shared" si="14"/>
        <v>2.71723780153904</v>
      </c>
      <c r="AD112" s="53">
        <f t="shared" si="14"/>
        <v>2.70933057985735</v>
      </c>
      <c r="AE112" s="53">
        <f t="shared" si="14"/>
        <v>2.74877477093544</v>
      </c>
      <c r="AF112" s="53">
        <f t="shared" si="14"/>
        <v>2.79009667230323</v>
      </c>
      <c r="AG112" s="53">
        <f t="shared" si="14"/>
        <v>2.81368821292776</v>
      </c>
      <c r="AH112" s="53">
        <f t="shared" si="14"/>
        <v>2.82172040413799</v>
      </c>
      <c r="AI112" s="53">
        <f t="shared" si="14"/>
        <v>2.80643203883495</v>
      </c>
      <c r="AJ112" s="53">
        <f t="shared" si="14"/>
        <v>2.77361283658675</v>
      </c>
      <c r="AK112" s="53">
        <f t="shared" si="14"/>
        <v>2.74275869096029</v>
      </c>
      <c r="AL112" s="53">
        <f t="shared" si="14"/>
        <v>2.71506878955625</v>
      </c>
      <c r="AM112" s="53">
        <f t="shared" si="14"/>
        <v>26.1591598312992</v>
      </c>
      <c r="AN112" s="53">
        <f t="shared" si="14"/>
        <v>2.80729827979058</v>
      </c>
      <c r="AO112" s="53">
        <f t="shared" si="14"/>
        <v>2.77902786471991</v>
      </c>
      <c r="AP112" s="53">
        <f t="shared" si="14"/>
        <v>2.74964773430607</v>
      </c>
      <c r="AQ112" s="53">
        <f t="shared" si="14"/>
        <v>2.72380647228452</v>
      </c>
      <c r="AR112" s="53">
        <f t="shared" si="14"/>
        <v>2.69618622524571</v>
      </c>
      <c r="AS112" s="53">
        <f t="shared" si="14"/>
        <v>2.67156676638977</v>
      </c>
      <c r="AT112" s="53">
        <f t="shared" si="14"/>
        <v>2.64967858928355</v>
      </c>
      <c r="AU112" s="53">
        <f t="shared" si="14"/>
        <v>2.62537536239402</v>
      </c>
      <c r="AV112" s="53">
        <f t="shared" si="14"/>
        <v>2.60342368045649</v>
      </c>
      <c r="AW112" s="53">
        <f t="shared" si="14"/>
        <v>2.587723979758</v>
      </c>
      <c r="AX112" s="53">
        <f t="shared" si="14"/>
        <v>2.58114258578464</v>
      </c>
      <c r="AY112" s="53">
        <f t="shared" si="14"/>
        <v>2.5793934602311</v>
      </c>
      <c r="AZ112" s="53">
        <f t="shared" si="14"/>
        <v>2.57690269682349</v>
      </c>
      <c r="BA112" s="53">
        <f t="shared" si="14"/>
        <v>2.57123860886673</v>
      </c>
      <c r="BB112" s="53">
        <f t="shared" si="14"/>
        <v>2.55931411056545</v>
      </c>
      <c r="BC112" s="53">
        <f t="shared" si="14"/>
        <v>2.54478813011759</v>
      </c>
    </row>
    <row r="113" spans="1:55">
      <c r="A113" s="53">
        <v>3</v>
      </c>
      <c r="B113" s="53" t="s">
        <v>219</v>
      </c>
      <c r="D113" s="53" t="s">
        <v>219</v>
      </c>
      <c r="F113" s="53" t="s">
        <v>237</v>
      </c>
      <c r="H113" s="53">
        <f t="shared" si="5"/>
        <v>2.53432835820896</v>
      </c>
      <c r="I113" s="53">
        <f t="shared" si="14"/>
        <v>2.55320387784215</v>
      </c>
      <c r="J113" s="53">
        <f t="shared" si="14"/>
        <v>2.5719638903083</v>
      </c>
      <c r="K113" s="53">
        <f t="shared" si="14"/>
        <v>2.58773386471826</v>
      </c>
      <c r="L113" s="53">
        <f t="shared" si="14"/>
        <v>2.60339385437181</v>
      </c>
      <c r="M113" s="53">
        <f t="shared" si="14"/>
        <v>2.61621792175011</v>
      </c>
      <c r="N113" s="53">
        <f t="shared" si="14"/>
        <v>2.64944781817716</v>
      </c>
      <c r="O113" s="53">
        <f t="shared" si="14"/>
        <v>2.68590399640548</v>
      </c>
      <c r="P113" s="53">
        <f t="shared" si="14"/>
        <v>2.73719522570922</v>
      </c>
      <c r="Q113" s="53">
        <f t="shared" si="14"/>
        <v>2.77547736791047</v>
      </c>
      <c r="R113" s="53">
        <f t="shared" si="14"/>
        <v>2.82714798784418</v>
      </c>
      <c r="S113" s="53">
        <f t="shared" si="14"/>
        <v>2.86584273687981</v>
      </c>
      <c r="T113" s="53">
        <f t="shared" si="14"/>
        <v>2.91659411457426</v>
      </c>
      <c r="U113" s="53">
        <f t="shared" si="14"/>
        <v>2.96294729718298</v>
      </c>
      <c r="V113" s="53">
        <f t="shared" si="14"/>
        <v>3.00297833008113</v>
      </c>
      <c r="W113" s="53">
        <f t="shared" si="14"/>
        <v>3.03906514846352</v>
      </c>
      <c r="X113" s="53">
        <f t="shared" si="14"/>
        <v>3.05780805480831</v>
      </c>
      <c r="Y113" s="53">
        <f t="shared" si="14"/>
        <v>3.06473117875721</v>
      </c>
      <c r="Z113" s="53">
        <f t="shared" si="14"/>
        <v>3.05559098445785</v>
      </c>
      <c r="AA113" s="53">
        <f t="shared" si="14"/>
        <v>3.05516265912306</v>
      </c>
      <c r="AB113" s="53">
        <f t="shared" si="14"/>
        <v>3.04693933571232</v>
      </c>
      <c r="AC113" s="53">
        <f t="shared" si="14"/>
        <v>3.02177677144379</v>
      </c>
      <c r="AD113" s="53">
        <f t="shared" si="14"/>
        <v>2.96061668740607</v>
      </c>
      <c r="AE113" s="53">
        <f t="shared" si="14"/>
        <v>2.90687636357929</v>
      </c>
      <c r="AF113" s="53">
        <f t="shared" si="14"/>
        <v>2.82628921800406</v>
      </c>
      <c r="AG113" s="53">
        <f t="shared" si="14"/>
        <v>2.76937225584431</v>
      </c>
      <c r="AH113" s="53">
        <f t="shared" si="14"/>
        <v>2.74381883001602</v>
      </c>
      <c r="AI113" s="53">
        <f t="shared" si="14"/>
        <v>2.76888064733648</v>
      </c>
      <c r="AJ113" s="53">
        <f t="shared" si="14"/>
        <v>2.82140660241952</v>
      </c>
      <c r="AK113" s="53">
        <f t="shared" si="14"/>
        <v>2.88623884922692</v>
      </c>
      <c r="AL113" s="53">
        <f t="shared" si="14"/>
        <v>2.92415040702933</v>
      </c>
      <c r="AM113" s="53">
        <f t="shared" si="14"/>
        <v>2.90761176603518</v>
      </c>
      <c r="AN113" s="53">
        <f t="shared" si="14"/>
        <v>2.83887811245715</v>
      </c>
      <c r="AO113" s="53">
        <f t="shared" si="14"/>
        <v>2.72966688810857</v>
      </c>
      <c r="AP113" s="53">
        <f t="shared" si="14"/>
        <v>2.61671882397774</v>
      </c>
      <c r="AQ113" s="53">
        <f t="shared" si="14"/>
        <v>2.52073416382521</v>
      </c>
      <c r="AR113" s="53">
        <f t="shared" si="14"/>
        <v>2.4521695224087</v>
      </c>
      <c r="AS113" s="53">
        <f t="shared" si="14"/>
        <v>2.41811928817082</v>
      </c>
      <c r="AT113" s="53">
        <f t="shared" si="14"/>
        <v>2.40391656380108</v>
      </c>
      <c r="AU113" s="53">
        <f t="shared" si="14"/>
        <v>2.40060474808973</v>
      </c>
      <c r="AV113" s="53">
        <f t="shared" si="14"/>
        <v>2.39221084974362</v>
      </c>
      <c r="AW113" s="53">
        <f t="shared" si="14"/>
        <v>2.38698363211224</v>
      </c>
      <c r="AX113" s="53">
        <f t="shared" si="14"/>
        <v>2.37034922447426</v>
      </c>
      <c r="AY113" s="53">
        <f t="shared" si="14"/>
        <v>2.3628707671429</v>
      </c>
      <c r="AZ113" s="53">
        <f t="shared" si="14"/>
        <v>2.35100750978451</v>
      </c>
      <c r="BA113" s="53">
        <f t="shared" si="14"/>
        <v>2.34225282134999</v>
      </c>
      <c r="BB113" s="53">
        <f t="shared" si="14"/>
        <v>2.35973368472155</v>
      </c>
      <c r="BC113" s="53">
        <f t="shared" si="14"/>
        <v>2.3984958585294</v>
      </c>
    </row>
    <row r="114" spans="2:55">
      <c r="B114" s="53" t="s">
        <v>220</v>
      </c>
      <c r="D114" s="53" t="s">
        <v>220</v>
      </c>
      <c r="F114" s="53" t="s">
        <v>237</v>
      </c>
      <c r="H114" s="53">
        <f t="shared" si="5"/>
        <v>2.46035521013758</v>
      </c>
      <c r="I114" s="53">
        <f t="shared" si="14"/>
        <v>2.48886514231158</v>
      </c>
      <c r="J114" s="53">
        <f t="shared" si="14"/>
        <v>2.51730621314418</v>
      </c>
      <c r="K114" s="53">
        <f t="shared" si="14"/>
        <v>2.54594412094485</v>
      </c>
      <c r="L114" s="53">
        <f t="shared" si="14"/>
        <v>2.5745978969104</v>
      </c>
      <c r="M114" s="53">
        <f t="shared" si="14"/>
        <v>2.6030996263171</v>
      </c>
      <c r="N114" s="53">
        <f t="shared" si="14"/>
        <v>2.62743219965858</v>
      </c>
      <c r="O114" s="53">
        <f t="shared" si="14"/>
        <v>2.64220528742121</v>
      </c>
      <c r="P114" s="53">
        <f t="shared" si="14"/>
        <v>2.65925073144977</v>
      </c>
      <c r="Q114" s="53">
        <f t="shared" si="14"/>
        <v>2.66500951789114</v>
      </c>
      <c r="R114" s="53">
        <f t="shared" si="14"/>
        <v>2.68210296353244</v>
      </c>
      <c r="S114" s="53">
        <f t="shared" si="14"/>
        <v>2.70622791534399</v>
      </c>
      <c r="T114" s="53">
        <f t="shared" si="14"/>
        <v>2.74839275759585</v>
      </c>
      <c r="U114" s="53">
        <f t="shared" si="14"/>
        <v>2.79943882808813</v>
      </c>
      <c r="V114" s="53">
        <f t="shared" si="14"/>
        <v>2.85093266627318</v>
      </c>
      <c r="W114" s="53">
        <f t="shared" si="14"/>
        <v>2.89336248254084</v>
      </c>
      <c r="X114" s="53">
        <f t="shared" si="14"/>
        <v>2.91823684078508</v>
      </c>
      <c r="Y114" s="53">
        <f t="shared" si="14"/>
        <v>2.92122331244014</v>
      </c>
      <c r="Z114" s="53">
        <f t="shared" si="14"/>
        <v>2.90879408044664</v>
      </c>
      <c r="AA114" s="53">
        <f t="shared" si="14"/>
        <v>2.89208878493288</v>
      </c>
      <c r="AB114" s="53">
        <f t="shared" si="14"/>
        <v>2.88052200910359</v>
      </c>
      <c r="AC114" s="53">
        <f t="shared" si="14"/>
        <v>2.87378074666639</v>
      </c>
      <c r="AD114" s="53">
        <f t="shared" si="14"/>
        <v>2.88225130824974</v>
      </c>
      <c r="AE114" s="53">
        <f t="shared" si="14"/>
        <v>2.89864177514021</v>
      </c>
      <c r="AF114" s="53">
        <f t="shared" si="14"/>
        <v>2.9113879463185</v>
      </c>
      <c r="AG114" s="53">
        <f t="shared" si="14"/>
        <v>2.9177876201103</v>
      </c>
      <c r="AH114" s="53">
        <f t="shared" si="14"/>
        <v>2.91089284526528</v>
      </c>
      <c r="AI114" s="53">
        <f t="shared" si="14"/>
        <v>2.88694175918166</v>
      </c>
      <c r="AJ114" s="53">
        <f t="shared" ref="I114:BC116" si="15">IF(AI56=0,0,(AJ56-AI56)/AI56*100)</f>
        <v>2.85074723751411</v>
      </c>
      <c r="AK114" s="53">
        <f t="shared" si="15"/>
        <v>2.8169300836976</v>
      </c>
      <c r="AL114" s="53">
        <f t="shared" si="15"/>
        <v>2.78292070042316</v>
      </c>
      <c r="AM114" s="53">
        <f t="shared" si="15"/>
        <v>2.7507258271154</v>
      </c>
      <c r="AN114" s="53">
        <f t="shared" si="15"/>
        <v>2.72021089696836</v>
      </c>
      <c r="AO114" s="53">
        <f t="shared" si="15"/>
        <v>2.69161758075674</v>
      </c>
      <c r="AP114" s="53">
        <f t="shared" si="15"/>
        <v>2.66355015597366</v>
      </c>
      <c r="AQ114" s="53">
        <f t="shared" si="15"/>
        <v>2.63755670210187</v>
      </c>
      <c r="AR114" s="53">
        <f t="shared" si="15"/>
        <v>2.61447941512852</v>
      </c>
      <c r="AS114" s="53">
        <f t="shared" si="15"/>
        <v>2.59734708940956</v>
      </c>
      <c r="AT114" s="53">
        <f t="shared" si="15"/>
        <v>2.58526901378436</v>
      </c>
      <c r="AU114" s="53">
        <f t="shared" si="15"/>
        <v>2.57275305818995</v>
      </c>
      <c r="AV114" s="53">
        <f t="shared" si="15"/>
        <v>2.55969058350591</v>
      </c>
      <c r="AW114" s="53">
        <f t="shared" si="15"/>
        <v>2.54791917212299</v>
      </c>
      <c r="AX114" s="53">
        <f t="shared" si="15"/>
        <v>2.5344184302387</v>
      </c>
      <c r="AY114" s="53">
        <f t="shared" si="15"/>
        <v>2.52274793983586</v>
      </c>
      <c r="AZ114" s="53">
        <f t="shared" si="15"/>
        <v>2.50984075740088</v>
      </c>
      <c r="BA114" s="53">
        <f t="shared" si="15"/>
        <v>2.49447456283547</v>
      </c>
      <c r="BB114" s="53">
        <f t="shared" si="15"/>
        <v>2.47990760974292</v>
      </c>
      <c r="BC114" s="53">
        <f t="shared" si="15"/>
        <v>2.46453875761254</v>
      </c>
    </row>
    <row r="115" spans="2:55">
      <c r="B115" s="53" t="s">
        <v>202</v>
      </c>
      <c r="D115" s="53" t="s">
        <v>202</v>
      </c>
      <c r="F115" s="53" t="s">
        <v>237</v>
      </c>
      <c r="H115" s="53">
        <f t="shared" si="5"/>
        <v>2.40894568690096</v>
      </c>
      <c r="I115" s="53">
        <f t="shared" si="15"/>
        <v>2.42715417732576</v>
      </c>
      <c r="J115" s="53">
        <f t="shared" si="15"/>
        <v>2.48538011695906</v>
      </c>
      <c r="K115" s="53">
        <f t="shared" si="15"/>
        <v>2.54992867332382</v>
      </c>
      <c r="L115" s="53">
        <f t="shared" si="15"/>
        <v>2.63142641859387</v>
      </c>
      <c r="M115" s="53">
        <f t="shared" si="15"/>
        <v>2.6882024058282</v>
      </c>
      <c r="N115" s="53">
        <f t="shared" si="15"/>
        <v>2.7663201891877</v>
      </c>
      <c r="O115" s="53">
        <f t="shared" si="15"/>
        <v>2.80959006743016</v>
      </c>
      <c r="P115" s="53">
        <f t="shared" si="15"/>
        <v>2.86294310551247</v>
      </c>
      <c r="Q115" s="53">
        <f t="shared" si="15"/>
        <v>2.8794089367947</v>
      </c>
      <c r="R115" s="53">
        <f t="shared" si="15"/>
        <v>2.94146581406788</v>
      </c>
      <c r="S115" s="53">
        <f t="shared" si="15"/>
        <v>3.01987767584098</v>
      </c>
      <c r="T115" s="53">
        <f t="shared" si="15"/>
        <v>3.17254174397032</v>
      </c>
      <c r="U115" s="53">
        <f t="shared" si="15"/>
        <v>3.34022657795361</v>
      </c>
      <c r="V115" s="53">
        <f t="shared" si="15"/>
        <v>3.50632966459303</v>
      </c>
      <c r="W115" s="53">
        <f t="shared" si="15"/>
        <v>3.64813180347161</v>
      </c>
      <c r="X115" s="53">
        <f t="shared" si="15"/>
        <v>3.71031182839301</v>
      </c>
      <c r="Y115" s="53">
        <f t="shared" si="15"/>
        <v>3.6987801063497</v>
      </c>
      <c r="Z115" s="53">
        <f t="shared" si="15"/>
        <v>3.63094789231581</v>
      </c>
      <c r="AA115" s="53">
        <f t="shared" si="15"/>
        <v>3.56194287793342</v>
      </c>
      <c r="AB115" s="53">
        <f t="shared" si="15"/>
        <v>3.50267003934795</v>
      </c>
      <c r="AC115" s="53">
        <f t="shared" si="15"/>
        <v>3.46899290587556</v>
      </c>
      <c r="AD115" s="53">
        <f t="shared" si="15"/>
        <v>3.41829872387888</v>
      </c>
      <c r="AE115" s="53">
        <f t="shared" si="15"/>
        <v>3.42268041237113</v>
      </c>
      <c r="AF115" s="53">
        <f t="shared" si="15"/>
        <v>3.39835602993498</v>
      </c>
      <c r="AG115" s="53">
        <f t="shared" si="15"/>
        <v>3.39048410061699</v>
      </c>
      <c r="AH115" s="53">
        <f t="shared" si="15"/>
        <v>3.36537082197676</v>
      </c>
      <c r="AI115" s="53">
        <f t="shared" si="15"/>
        <v>3.34739646941268</v>
      </c>
      <c r="AJ115" s="53">
        <f t="shared" si="15"/>
        <v>3.33028952033088</v>
      </c>
      <c r="AK115" s="53">
        <f t="shared" si="15"/>
        <v>3.31652544575558</v>
      </c>
      <c r="AL115" s="53">
        <f t="shared" si="15"/>
        <v>3.30062893081761</v>
      </c>
      <c r="AM115" s="53">
        <f t="shared" si="15"/>
        <v>3.27796989917685</v>
      </c>
      <c r="AN115" s="53">
        <f t="shared" si="15"/>
        <v>3.27060931899642</v>
      </c>
      <c r="AO115" s="53">
        <f t="shared" si="15"/>
        <v>3.25836282680671</v>
      </c>
      <c r="AP115" s="53">
        <f t="shared" si="15"/>
        <v>3.25947547653797</v>
      </c>
      <c r="AQ115" s="53">
        <f t="shared" si="15"/>
        <v>3.24867226314888</v>
      </c>
      <c r="AR115" s="53">
        <f t="shared" si="15"/>
        <v>3.23979009810632</v>
      </c>
      <c r="AS115" s="53">
        <f t="shared" si="15"/>
        <v>3.22250125565043</v>
      </c>
      <c r="AT115" s="53">
        <f t="shared" si="15"/>
        <v>3.19391190953502</v>
      </c>
      <c r="AU115" s="53">
        <f t="shared" si="15"/>
        <v>3.17993210109393</v>
      </c>
      <c r="AV115" s="53">
        <f t="shared" si="15"/>
        <v>3.17515446203341</v>
      </c>
      <c r="AW115" s="53">
        <f t="shared" si="15"/>
        <v>3.18551458994029</v>
      </c>
      <c r="AX115" s="53">
        <f t="shared" si="15"/>
        <v>3.19877749351831</v>
      </c>
      <c r="AY115" s="53">
        <f t="shared" si="15"/>
        <v>3.23772128310928</v>
      </c>
      <c r="AZ115" s="53">
        <f t="shared" si="15"/>
        <v>3.26027397260274</v>
      </c>
      <c r="BA115" s="53">
        <f t="shared" si="15"/>
        <v>3.28687590716839</v>
      </c>
      <c r="BB115" s="53">
        <f t="shared" si="15"/>
        <v>3.36511582223968</v>
      </c>
      <c r="BC115" s="53">
        <f t="shared" si="15"/>
        <v>3.49384556910213</v>
      </c>
    </row>
    <row r="116" spans="2:55">
      <c r="B116" s="53" t="s">
        <v>229</v>
      </c>
      <c r="D116" s="53" t="s">
        <v>229</v>
      </c>
      <c r="F116" s="53" t="s">
        <v>237</v>
      </c>
      <c r="H116" s="53">
        <f t="shared" si="5"/>
        <v>2.43673851921275</v>
      </c>
      <c r="I116" s="53">
        <f t="shared" si="15"/>
        <v>2.49413262261824</v>
      </c>
      <c r="J116" s="53">
        <f t="shared" si="15"/>
        <v>2.53046650624854</v>
      </c>
      <c r="K116" s="53">
        <f t="shared" si="15"/>
        <v>2.5512907865849</v>
      </c>
      <c r="L116" s="53">
        <f t="shared" si="15"/>
        <v>2.54687730695408</v>
      </c>
      <c r="M116" s="53">
        <f t="shared" si="15"/>
        <v>2.54481318839536</v>
      </c>
      <c r="N116" s="53">
        <f t="shared" si="15"/>
        <v>2.56239250236934</v>
      </c>
      <c r="O116" s="53">
        <f t="shared" si="15"/>
        <v>2.62500427803826</v>
      </c>
      <c r="P116" s="53">
        <f t="shared" si="15"/>
        <v>2.69792569865937</v>
      </c>
      <c r="Q116" s="53">
        <f t="shared" si="15"/>
        <v>2.81539210910862</v>
      </c>
      <c r="R116" s="53">
        <f t="shared" si="15"/>
        <v>2.8898995641463</v>
      </c>
      <c r="S116" s="53">
        <f t="shared" si="15"/>
        <v>2.79952113454278</v>
      </c>
      <c r="T116" s="53">
        <f t="shared" si="15"/>
        <v>2.51425841321031</v>
      </c>
      <c r="U116" s="53">
        <f t="shared" si="15"/>
        <v>2.12344528268911</v>
      </c>
      <c r="V116" s="53">
        <f t="shared" si="15"/>
        <v>1.69138619509412</v>
      </c>
      <c r="W116" s="53">
        <f t="shared" si="15"/>
        <v>1.36594395983508</v>
      </c>
      <c r="X116" s="53">
        <f t="shared" si="15"/>
        <v>1.27836192584394</v>
      </c>
      <c r="Y116" s="53">
        <f t="shared" si="15"/>
        <v>1.5081143106934</v>
      </c>
      <c r="Z116" s="53">
        <f t="shared" si="15"/>
        <v>1.94864617537816</v>
      </c>
      <c r="AA116" s="53">
        <f t="shared" si="15"/>
        <v>2.43677068483024</v>
      </c>
      <c r="AB116" s="53">
        <f t="shared" si="15"/>
        <v>2.83497847993608</v>
      </c>
      <c r="AC116" s="53">
        <f t="shared" si="15"/>
        <v>3.1177163479612</v>
      </c>
      <c r="AD116" s="53">
        <f t="shared" si="15"/>
        <v>3.23976181796087</v>
      </c>
      <c r="AE116" s="53">
        <f t="shared" si="15"/>
        <v>3.24403220490607</v>
      </c>
      <c r="AF116" s="53">
        <f t="shared" si="15"/>
        <v>3.22874863188617</v>
      </c>
      <c r="AG116" s="53">
        <f t="shared" si="15"/>
        <v>3.23599575896802</v>
      </c>
      <c r="AH116" s="53">
        <f t="shared" si="15"/>
        <v>3.24154310289492</v>
      </c>
      <c r="AI116" s="53">
        <f t="shared" si="15"/>
        <v>3.25582359280444</v>
      </c>
      <c r="AJ116" s="53">
        <f t="shared" si="15"/>
        <v>3.26556008269273</v>
      </c>
      <c r="AK116" s="53">
        <f t="shared" si="15"/>
        <v>3.27502429543246</v>
      </c>
      <c r="AL116" s="53">
        <f t="shared" si="15"/>
        <v>3.2596217182648</v>
      </c>
      <c r="AM116" s="53">
        <f t="shared" si="15"/>
        <v>3.21869247452932</v>
      </c>
      <c r="AN116" s="53">
        <f t="shared" si="15"/>
        <v>3.13951229848322</v>
      </c>
      <c r="AO116" s="53">
        <f t="shared" si="15"/>
        <v>3.0439472017257</v>
      </c>
      <c r="AP116" s="53">
        <f t="shared" si="15"/>
        <v>2.94239811261194</v>
      </c>
      <c r="AQ116" s="53">
        <f t="shared" si="15"/>
        <v>2.85506778566817</v>
      </c>
      <c r="AR116" s="53">
        <f t="shared" si="15"/>
        <v>2.79150779080168</v>
      </c>
      <c r="AS116" s="53">
        <f t="shared" si="15"/>
        <v>2.7630213103743</v>
      </c>
      <c r="AT116" s="53">
        <f t="shared" si="15"/>
        <v>2.75409251611753</v>
      </c>
      <c r="AU116" s="53">
        <f t="shared" si="15"/>
        <v>2.74966749551842</v>
      </c>
      <c r="AV116" s="53">
        <f t="shared" si="15"/>
        <v>2.7408053577961</v>
      </c>
      <c r="AW116" s="53">
        <f t="shared" si="15"/>
        <v>2.72931445317849</v>
      </c>
      <c r="AX116" s="53">
        <f t="shared" si="15"/>
        <v>2.71678997533827</v>
      </c>
      <c r="AY116" s="53">
        <f t="shared" si="15"/>
        <v>2.7007384527533</v>
      </c>
      <c r="AZ116" s="53">
        <f t="shared" si="15"/>
        <v>2.68531857355877</v>
      </c>
      <c r="BA116" s="53">
        <f t="shared" si="15"/>
        <v>2.66801215865319</v>
      </c>
      <c r="BB116" s="53">
        <f t="shared" si="15"/>
        <v>2.6526184568545</v>
      </c>
      <c r="BC116" s="53">
        <f t="shared" si="15"/>
        <v>2.6366184026156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00B050"/>
  </sheetPr>
  <dimension ref="A1:BC58"/>
  <sheetViews>
    <sheetView workbookViewId="0">
      <selection activeCell="A10" sqref="A10"/>
    </sheetView>
  </sheetViews>
  <sheetFormatPr defaultColWidth="9.1358024691358" defaultRowHeight="11.6"/>
  <cols>
    <col min="1" max="1" width="9.5679012345679" style="6" customWidth="1"/>
    <col min="2" max="2" width="32.4197530864198" style="6" customWidth="1"/>
    <col min="3" max="3" width="11.1358024691358" style="6" customWidth="1"/>
    <col min="4" max="4" width="26.5679012345679" style="6" customWidth="1"/>
    <col min="5" max="5" width="12.716049382716" style="6" customWidth="1"/>
    <col min="6" max="6" width="12.283950617284" style="6" customWidth="1"/>
    <col min="7" max="19" width="10" style="6" customWidth="1"/>
    <col min="20" max="46" width="11" style="6" customWidth="1"/>
    <col min="47" max="47" width="7" style="6" customWidth="1"/>
    <col min="48" max="16384" width="9.1358024691358" style="6"/>
  </cols>
  <sheetData>
    <row r="1" s="5" customFormat="1" spans="1:55">
      <c r="A1" s="5" t="str">
        <f>'q-AgLabour'!A1</f>
        <v>agg_SSA</v>
      </c>
      <c r="B1" s="5" t="str">
        <f>'q-AgLabour'!B1</f>
        <v>Name_TabLAC</v>
      </c>
      <c r="C1" s="5" t="str">
        <f>'q-AgLabour'!C1</f>
        <v>code_dream</v>
      </c>
      <c r="D1" s="5" t="str">
        <f>'q-AgLabour'!D1</f>
        <v>name_dream</v>
      </c>
      <c r="E1" s="5" t="str">
        <f>'q-AgLabour'!E1</f>
        <v>Element-Code</v>
      </c>
      <c r="F1" s="5" t="str">
        <f>'q-AgLabour'!F1</f>
        <v>Element</v>
      </c>
      <c r="G1" s="5" t="str">
        <f>'q-AgLabour'!G1</f>
        <v>1961</v>
      </c>
      <c r="H1" s="5" t="str">
        <f>'q-AgLabour'!H1</f>
        <v>1962</v>
      </c>
      <c r="I1" s="5" t="str">
        <f>'q-AgLabour'!I1</f>
        <v>1963</v>
      </c>
      <c r="J1" s="5" t="str">
        <f>'q-AgLabour'!J1</f>
        <v>1964</v>
      </c>
      <c r="K1" s="5" t="str">
        <f>'q-AgLabour'!K1</f>
        <v>1965</v>
      </c>
      <c r="L1" s="5" t="str">
        <f>'q-AgLabour'!L1</f>
        <v>1966</v>
      </c>
      <c r="M1" s="5" t="str">
        <f>'q-AgLabour'!M1</f>
        <v>1967</v>
      </c>
      <c r="N1" s="5" t="str">
        <f>'q-AgLabour'!N1</f>
        <v>1968</v>
      </c>
      <c r="O1" s="5" t="str">
        <f>'q-AgLabour'!O1</f>
        <v>1969</v>
      </c>
      <c r="P1" s="5" t="str">
        <f>'q-AgLabour'!P1</f>
        <v>1970</v>
      </c>
      <c r="Q1" s="5" t="str">
        <f>'q-AgLabour'!Q1</f>
        <v>1971</v>
      </c>
      <c r="R1" s="5" t="str">
        <f>'q-AgLabour'!R1</f>
        <v>1972</v>
      </c>
      <c r="S1" s="5" t="str">
        <f>'q-AgLabour'!S1</f>
        <v>1973</v>
      </c>
      <c r="T1" s="5" t="str">
        <f>'q-AgLabour'!T1</f>
        <v>1974</v>
      </c>
      <c r="U1" s="5" t="str">
        <f>'q-AgLabour'!U1</f>
        <v>1975</v>
      </c>
      <c r="V1" s="5" t="str">
        <f>'q-AgLabour'!V1</f>
        <v>1976</v>
      </c>
      <c r="W1" s="5" t="str">
        <f>'q-AgLabour'!W1</f>
        <v>1977</v>
      </c>
      <c r="X1" s="5" t="str">
        <f>'q-AgLabour'!X1</f>
        <v>1978</v>
      </c>
      <c r="Y1" s="5" t="str">
        <f>'q-AgLabour'!Y1</f>
        <v>1979</v>
      </c>
      <c r="Z1" s="5" t="str">
        <f>'q-AgLabour'!Z1</f>
        <v>1980</v>
      </c>
      <c r="AA1" s="5" t="str">
        <f>'q-AgLabour'!AA1</f>
        <v>1981</v>
      </c>
      <c r="AB1" s="5" t="str">
        <f>'q-AgLabour'!AB1</f>
        <v>1982</v>
      </c>
      <c r="AC1" s="5" t="str">
        <f>'q-AgLabour'!AC1</f>
        <v>1983</v>
      </c>
      <c r="AD1" s="5" t="str">
        <f>'q-AgLabour'!AD1</f>
        <v>1984</v>
      </c>
      <c r="AE1" s="5" t="str">
        <f>'q-AgLabour'!AE1</f>
        <v>1985</v>
      </c>
      <c r="AF1" s="5" t="str">
        <f>'q-AgLabour'!AF1</f>
        <v>1986</v>
      </c>
      <c r="AG1" s="5" t="str">
        <f>'q-AgLabour'!AG1</f>
        <v>1987</v>
      </c>
      <c r="AH1" s="5" t="str">
        <f>'q-AgLabour'!AH1</f>
        <v>1988</v>
      </c>
      <c r="AI1" s="5" t="str">
        <f>'q-AgLabour'!AI1</f>
        <v>1989</v>
      </c>
      <c r="AJ1" s="5" t="str">
        <f>'q-AgLabour'!AJ1</f>
        <v>1990</v>
      </c>
      <c r="AK1" s="5" t="str">
        <f>'q-AgLabour'!AK1</f>
        <v>1991</v>
      </c>
      <c r="AL1" s="5" t="str">
        <f>'q-AgLabour'!AL1</f>
        <v>1992</v>
      </c>
      <c r="AM1" s="5" t="str">
        <f>'q-AgLabour'!AM1</f>
        <v>1993</v>
      </c>
      <c r="AN1" s="5" t="str">
        <f>'q-AgLabour'!AN1</f>
        <v>1994</v>
      </c>
      <c r="AO1" s="5" t="str">
        <f>'q-AgLabour'!AO1</f>
        <v>1995</v>
      </c>
      <c r="AP1" s="5" t="str">
        <f>'q-AgLabour'!AP1</f>
        <v>1996</v>
      </c>
      <c r="AQ1" s="5" t="str">
        <f>'q-AgLabour'!AQ1</f>
        <v>1997</v>
      </c>
      <c r="AR1" s="5" t="str">
        <f>'q-AgLabour'!AR1</f>
        <v>1998</v>
      </c>
      <c r="AS1" s="5" t="str">
        <f>'q-AgLabour'!AS1</f>
        <v>1999</v>
      </c>
      <c r="AT1" s="5" t="str">
        <f>'q-AgLabour'!AT1</f>
        <v>2000</v>
      </c>
      <c r="AU1" s="5" t="str">
        <f>'q-AgLabour'!AU1</f>
        <v>2001</v>
      </c>
      <c r="AV1" s="51" t="str">
        <f>'q-AgLabour'!AV1</f>
        <v>2002</v>
      </c>
      <c r="AW1" s="51">
        <f>'q-AgLabour'!AW1</f>
        <v>2003</v>
      </c>
      <c r="AX1" s="51">
        <f>'q-AgLabour'!AX1</f>
        <v>2004</v>
      </c>
      <c r="AY1" s="51">
        <f>'q-AgLabour'!AY1</f>
        <v>2005</v>
      </c>
      <c r="AZ1" s="51">
        <f>'q-AgLabour'!AZ1</f>
        <v>2006</v>
      </c>
      <c r="BA1" s="51">
        <f>'q-AgLabour'!BA1</f>
        <v>2007</v>
      </c>
      <c r="BB1" s="51">
        <f>'q-AgLabour'!BB1</f>
        <v>2008</v>
      </c>
      <c r="BC1" s="51">
        <f>'q-AgLabour'!BC1</f>
        <v>2009</v>
      </c>
    </row>
    <row r="2" spans="1:55">
      <c r="A2">
        <f>VLOOKUP(C2,SelectCntr!$A$2:$C$52,3,0)</f>
        <v>3</v>
      </c>
      <c r="B2" s="6" t="str">
        <f>'q-AgLabour'!B2</f>
        <v>Angola</v>
      </c>
      <c r="C2" s="6">
        <f>'q-AgLabour'!C2</f>
        <v>7</v>
      </c>
      <c r="D2" s="6" t="str">
        <f>'q-AgLabour'!D2</f>
        <v>Angola</v>
      </c>
      <c r="E2" s="6" t="str">
        <f>'q-AgLabour'!E2</f>
        <v>601</v>
      </c>
      <c r="F2" s="6" t="str">
        <f>'q-AgLabour'!F2</f>
        <v>Tot Ec Act A (1000)</v>
      </c>
      <c r="G2" s="6">
        <f>'q-AgLabour'!G2</f>
        <v>1885.97220291869</v>
      </c>
      <c r="H2" s="6">
        <f>'q-AgLabour'!H2</f>
        <v>1903.58165392634</v>
      </c>
      <c r="I2" s="6">
        <f>'q-AgLabour'!I2</f>
        <v>1922.07157748436</v>
      </c>
      <c r="J2" s="6">
        <f>'q-AgLabour'!J2</f>
        <v>1940.56150104239</v>
      </c>
      <c r="K2" s="6">
        <f>'q-AgLabour'!K2</f>
        <v>1959.05142460042</v>
      </c>
      <c r="L2" s="6">
        <f>'q-AgLabour'!L2</f>
        <v>1979.30229325921</v>
      </c>
      <c r="M2" s="6">
        <f>'q-AgLabour'!M2</f>
        <v>1999.553161918</v>
      </c>
      <c r="N2" s="6">
        <f>'q-AgLabour'!N2</f>
        <v>2021.56497567755</v>
      </c>
      <c r="O2" s="6">
        <f>'q-AgLabour'!O2</f>
        <v>2044.45726198749</v>
      </c>
      <c r="P2" s="6">
        <f>'q-AgLabour'!P2</f>
        <v>2068.23002084781</v>
      </c>
      <c r="Q2" s="6">
        <f>'q-AgLabour'!Q2</f>
        <v>2101.68797776233</v>
      </c>
      <c r="R2" s="6">
        <f>'q-AgLabour'!R2</f>
        <v>2136.90687977762</v>
      </c>
      <c r="S2" s="6">
        <f>'q-AgLabour'!S2</f>
        <v>2174.76719944406</v>
      </c>
      <c r="T2" s="6">
        <f>'q-AgLabour'!T2</f>
        <v>2215.26893676164</v>
      </c>
      <c r="U2" s="6">
        <f>'q-AgLabour'!U2</f>
        <v>2259.29256428075</v>
      </c>
      <c r="V2" s="6">
        <f>'q-AgLabour'!V2</f>
        <v>2305.95760945101</v>
      </c>
      <c r="W2" s="6">
        <f>'q-AgLabour'!W2</f>
        <v>2355.26407227241</v>
      </c>
      <c r="X2" s="6">
        <f>'q-AgLabour'!X2</f>
        <v>2408.09242529534</v>
      </c>
      <c r="Y2" s="6">
        <f>'q-AgLabour'!Y2</f>
        <v>2467.96455872133</v>
      </c>
      <c r="Z2" s="6">
        <f>'q-AgLabour'!Z2</f>
        <v>2534</v>
      </c>
      <c r="AA2" s="6">
        <f>'q-AgLabour'!AA2</f>
        <v>2613</v>
      </c>
      <c r="AB2" s="6">
        <f>'q-AgLabour'!AB2</f>
        <v>2701</v>
      </c>
      <c r="AC2" s="6">
        <f>'q-AgLabour'!AC2</f>
        <v>2791</v>
      </c>
      <c r="AD2" s="6">
        <f>'q-AgLabour'!AD2</f>
        <v>2879</v>
      </c>
      <c r="AE2" s="6">
        <f>'q-AgLabour'!AE2</f>
        <v>2961</v>
      </c>
      <c r="AF2" s="6">
        <f>'q-AgLabour'!AF2</f>
        <v>3034</v>
      </c>
      <c r="AG2" s="6">
        <f>'q-AgLabour'!AG2</f>
        <v>3103</v>
      </c>
      <c r="AH2" s="6">
        <f>'q-AgLabour'!AH2</f>
        <v>3173</v>
      </c>
      <c r="AI2" s="6">
        <f>'q-AgLabour'!AI2</f>
        <v>3243</v>
      </c>
      <c r="AJ2" s="6">
        <f>'q-AgLabour'!AJ2</f>
        <v>3323</v>
      </c>
      <c r="AK2" s="6">
        <f>'q-AgLabour'!AK2</f>
        <v>3410</v>
      </c>
      <c r="AL2" s="6">
        <f>'q-AgLabour'!AL2</f>
        <v>3513</v>
      </c>
      <c r="AM2" s="6">
        <f>'q-AgLabour'!AM2</f>
        <v>3604</v>
      </c>
      <c r="AN2" s="6">
        <f>'q-AgLabour'!AN2</f>
        <v>3720</v>
      </c>
      <c r="AO2" s="6">
        <f>'q-AgLabour'!AO2</f>
        <v>3806</v>
      </c>
      <c r="AP2" s="6">
        <f>'q-AgLabour'!AP2</f>
        <v>3906</v>
      </c>
      <c r="AQ2" s="6">
        <f>'q-AgLabour'!AQ2</f>
        <v>4003</v>
      </c>
      <c r="AR2" s="6">
        <f>'q-AgLabour'!AR2</f>
        <v>4108</v>
      </c>
      <c r="AS2" s="6">
        <f>'q-AgLabour'!AS2</f>
        <v>4220</v>
      </c>
      <c r="AT2" s="6">
        <f>'q-AgLabour'!AT2</f>
        <v>4337</v>
      </c>
      <c r="AU2" s="6">
        <f>'q-AgLabour'!AU2</f>
        <v>4469</v>
      </c>
      <c r="AV2" s="6">
        <f>'q-AgLabour'!AV2</f>
        <v>4617</v>
      </c>
      <c r="AW2" s="6">
        <f>'q-AgLabour'!AW2</f>
        <v>4766</v>
      </c>
      <c r="AX2" s="6">
        <f>'q-AgLabour'!AX2</f>
        <v>4922</v>
      </c>
      <c r="AY2" s="6">
        <f>'q-AgLabour'!AY2</f>
        <v>5078</v>
      </c>
      <c r="AZ2" s="6">
        <f>'q-AgLabour'!AZ2</f>
        <v>5232</v>
      </c>
      <c r="BA2" s="6">
        <f>'q-AgLabour'!BA2</f>
        <v>5400</v>
      </c>
      <c r="BB2" s="6">
        <f>'q-AgLabour'!BB2</f>
        <v>5559</v>
      </c>
      <c r="BC2" s="6">
        <f>'q-AgLabour'!BC2</f>
        <v>5718</v>
      </c>
    </row>
    <row r="3" spans="1:55">
      <c r="A3">
        <f>VLOOKUP(C3,SelectCntr!$A$2:$C$52,3,0)</f>
        <v>3</v>
      </c>
      <c r="B3" s="6" t="str">
        <f>'q-AgLabour'!B3</f>
        <v>Botswana</v>
      </c>
      <c r="C3" s="6">
        <f>'q-AgLabour'!C3</f>
        <v>20</v>
      </c>
      <c r="D3" s="6" t="str">
        <f>'q-AgLabour'!D3</f>
        <v>Botswana</v>
      </c>
      <c r="E3" s="6" t="str">
        <f>'q-AgLabour'!E3</f>
        <v>601</v>
      </c>
      <c r="F3" s="6" t="str">
        <f>'q-AgLabour'!F3</f>
        <v>Tot Ec Act A (1000)</v>
      </c>
      <c r="G3" s="6">
        <f>'q-AgLabour'!G3</f>
        <v>183.749128919861</v>
      </c>
      <c r="H3" s="6">
        <f>'q-AgLabour'!H3</f>
        <v>184.466898954704</v>
      </c>
      <c r="I3" s="6">
        <f>'q-AgLabour'!I3</f>
        <v>184.466898954704</v>
      </c>
      <c r="J3" s="6">
        <f>'q-AgLabour'!J3</f>
        <v>185.90243902439</v>
      </c>
      <c r="K3" s="6">
        <f>'q-AgLabour'!K3</f>
        <v>186.620209059233</v>
      </c>
      <c r="L3" s="6">
        <f>'q-AgLabour'!L3</f>
        <v>187.337979094077</v>
      </c>
      <c r="M3" s="6">
        <f>'q-AgLabour'!M3</f>
        <v>188.773519163763</v>
      </c>
      <c r="N3" s="6">
        <f>'q-AgLabour'!N3</f>
        <v>190.209059233449</v>
      </c>
      <c r="O3" s="6">
        <f>'q-AgLabour'!O3</f>
        <v>191.644599303136</v>
      </c>
      <c r="P3" s="6">
        <f>'q-AgLabour'!P3</f>
        <v>193.080139372822</v>
      </c>
      <c r="Q3" s="6">
        <f>'q-AgLabour'!Q3</f>
        <v>193.797909407666</v>
      </c>
      <c r="R3" s="6">
        <f>'q-AgLabour'!R3</f>
        <v>195.233449477352</v>
      </c>
      <c r="S3" s="6">
        <f>'q-AgLabour'!S3</f>
        <v>195.951219512195</v>
      </c>
      <c r="T3" s="6">
        <f>'q-AgLabour'!T3</f>
        <v>197.386759581882</v>
      </c>
      <c r="U3" s="6">
        <f>'q-AgLabour'!U3</f>
        <v>198.822299651568</v>
      </c>
      <c r="V3" s="6">
        <f>'q-AgLabour'!V3</f>
        <v>200.257839721254</v>
      </c>
      <c r="W3" s="6">
        <f>'q-AgLabour'!W3</f>
        <v>202.411149825784</v>
      </c>
      <c r="X3" s="6">
        <f>'q-AgLabour'!X3</f>
        <v>203.84668989547</v>
      </c>
      <c r="Y3" s="6">
        <f>'q-AgLabour'!Y3</f>
        <v>205.282229965157</v>
      </c>
      <c r="Z3" s="6">
        <f>'q-AgLabour'!Z3</f>
        <v>206</v>
      </c>
      <c r="AA3" s="6">
        <f>'q-AgLabour'!AA3</f>
        <v>208</v>
      </c>
      <c r="AB3" s="6">
        <f>'q-AgLabour'!AB3</f>
        <v>211</v>
      </c>
      <c r="AC3" s="6">
        <f>'q-AgLabour'!AC3</f>
        <v>214</v>
      </c>
      <c r="AD3" s="6">
        <f>'q-AgLabour'!AD3</f>
        <v>216</v>
      </c>
      <c r="AE3" s="6">
        <f>'q-AgLabour'!AE3</f>
        <v>218</v>
      </c>
      <c r="AF3" s="6">
        <f>'q-AgLabour'!AF3</f>
        <v>216</v>
      </c>
      <c r="AG3" s="6">
        <f>'q-AgLabour'!AG3</f>
        <v>213</v>
      </c>
      <c r="AH3" s="6">
        <f>'q-AgLabour'!AH3</f>
        <v>211</v>
      </c>
      <c r="AI3" s="6">
        <f>'q-AgLabour'!AI3</f>
        <v>208</v>
      </c>
      <c r="AJ3" s="6">
        <f>'q-AgLabour'!AJ3</f>
        <v>206</v>
      </c>
      <c r="AK3" s="6">
        <f>'q-AgLabour'!AK3</f>
        <v>210</v>
      </c>
      <c r="AL3" s="6">
        <f>'q-AgLabour'!AL3</f>
        <v>217</v>
      </c>
      <c r="AM3" s="6">
        <f>'q-AgLabour'!AM3</f>
        <v>223</v>
      </c>
      <c r="AN3" s="6">
        <f>'q-AgLabour'!AN3</f>
        <v>230</v>
      </c>
      <c r="AO3" s="6">
        <f>'q-AgLabour'!AO3</f>
        <v>233</v>
      </c>
      <c r="AP3" s="6">
        <f>'q-AgLabour'!AP3</f>
        <v>235</v>
      </c>
      <c r="AQ3" s="6">
        <f>'q-AgLabour'!AQ3</f>
        <v>256</v>
      </c>
      <c r="AR3" s="6">
        <f>'q-AgLabour'!AR3</f>
        <v>275</v>
      </c>
      <c r="AS3" s="6">
        <f>'q-AgLabour'!AS3</f>
        <v>278</v>
      </c>
      <c r="AT3" s="6">
        <f>'q-AgLabour'!AT3</f>
        <v>281</v>
      </c>
      <c r="AU3" s="6">
        <f>'q-AgLabour'!AU3</f>
        <v>272</v>
      </c>
      <c r="AV3" s="6">
        <f>'q-AgLabour'!AV3</f>
        <v>276</v>
      </c>
      <c r="AW3" s="6">
        <f>'q-AgLabour'!AW3</f>
        <v>280</v>
      </c>
      <c r="AX3" s="6">
        <f>'q-AgLabour'!AX3</f>
        <v>284</v>
      </c>
      <c r="AY3" s="6">
        <f>'q-AgLabour'!AY3</f>
        <v>289</v>
      </c>
      <c r="AZ3" s="6">
        <f>'q-AgLabour'!AZ3</f>
        <v>294</v>
      </c>
      <c r="BA3" s="6">
        <f>'q-AgLabour'!BA3</f>
        <v>300</v>
      </c>
      <c r="BB3" s="6">
        <f>'q-AgLabour'!BB3</f>
        <v>306</v>
      </c>
      <c r="BC3" s="6">
        <f>'q-AgLabour'!BC3</f>
        <v>312</v>
      </c>
    </row>
    <row r="4" spans="1:55">
      <c r="A4">
        <f>VLOOKUP(C4,SelectCntr!$A$2:$C$52,3,0)</f>
        <v>2</v>
      </c>
      <c r="B4" s="6" t="str">
        <f>'q-AgLabour'!B4</f>
        <v>Burundi</v>
      </c>
      <c r="C4" s="6">
        <f>'q-AgLabour'!C4</f>
        <v>29</v>
      </c>
      <c r="D4" s="6" t="str">
        <f>'q-AgLabour'!D4</f>
        <v>Burundi</v>
      </c>
      <c r="E4" s="6" t="str">
        <f>'q-AgLabour'!E4</f>
        <v>601</v>
      </c>
      <c r="F4" s="6" t="str">
        <f>'q-AgLabour'!F4</f>
        <v>Tot Ec Act A (1000)</v>
      </c>
      <c r="G4" s="6">
        <f>'q-AgLabour'!G4</f>
        <v>1403.13716184148</v>
      </c>
      <c r="H4" s="6">
        <f>'q-AgLabour'!H4</f>
        <v>1423.24442335074</v>
      </c>
      <c r="I4" s="6">
        <f>'q-AgLabour'!I4</f>
        <v>1443.35168485999</v>
      </c>
      <c r="J4" s="6">
        <f>'q-AgLabour'!J4</f>
        <v>1465.20740389179</v>
      </c>
      <c r="K4" s="6">
        <f>'q-AgLabour'!K4</f>
        <v>1487.06312292359</v>
      </c>
      <c r="L4" s="6">
        <f>'q-AgLabour'!L4</f>
        <v>1511.5415282392</v>
      </c>
      <c r="M4" s="6">
        <f>'q-AgLabour'!M4</f>
        <v>1536.89416231609</v>
      </c>
      <c r="N4" s="6">
        <f>'q-AgLabour'!N4</f>
        <v>1562.24679639298</v>
      </c>
      <c r="O4" s="6">
        <f>'q-AgLabour'!O4</f>
        <v>1584.10251542477</v>
      </c>
      <c r="P4" s="6">
        <f>'q-AgLabour'!P4</f>
        <v>1601.58709065021</v>
      </c>
      <c r="Q4" s="6">
        <f>'q-AgLabour'!Q4</f>
        <v>1614.70052206929</v>
      </c>
      <c r="R4" s="6">
        <f>'q-AgLabour'!R4</f>
        <v>1623.44280968201</v>
      </c>
      <c r="S4" s="6">
        <f>'q-AgLabour'!S4</f>
        <v>1631.31086853346</v>
      </c>
      <c r="T4" s="6">
        <f>'q-AgLabour'!T4</f>
        <v>1642.67584243</v>
      </c>
      <c r="U4" s="6">
        <f>'q-AgLabour'!U4</f>
        <v>1659.28618889416</v>
      </c>
      <c r="V4" s="6">
        <f>'q-AgLabour'!V4</f>
        <v>1683.76459420978</v>
      </c>
      <c r="W4" s="6">
        <f>'q-AgLabour'!W4</f>
        <v>1713.48837209302</v>
      </c>
      <c r="X4" s="6">
        <f>'q-AgLabour'!X4</f>
        <v>1750.20598006645</v>
      </c>
      <c r="Y4" s="6">
        <f>'q-AgLabour'!Y4</f>
        <v>1793.04318936877</v>
      </c>
      <c r="Z4" s="6">
        <f>'q-AgLabour'!Z4</f>
        <v>1842</v>
      </c>
      <c r="AA4" s="6">
        <f>'q-AgLabour'!AA4</f>
        <v>1900</v>
      </c>
      <c r="AB4" s="6">
        <f>'q-AgLabour'!AB4</f>
        <v>1968</v>
      </c>
      <c r="AC4" s="6">
        <f>'q-AgLabour'!AC4</f>
        <v>2037</v>
      </c>
      <c r="AD4" s="6">
        <f>'q-AgLabour'!AD4</f>
        <v>2109</v>
      </c>
      <c r="AE4" s="6">
        <f>'q-AgLabour'!AE4</f>
        <v>2176</v>
      </c>
      <c r="AF4" s="6">
        <f>'q-AgLabour'!AF4</f>
        <v>2244</v>
      </c>
      <c r="AG4" s="6">
        <f>'q-AgLabour'!AG4</f>
        <v>2331</v>
      </c>
      <c r="AH4" s="6">
        <f>'q-AgLabour'!AH4</f>
        <v>2412</v>
      </c>
      <c r="AI4" s="6">
        <f>'q-AgLabour'!AI4</f>
        <v>2484</v>
      </c>
      <c r="AJ4" s="6">
        <f>'q-AgLabour'!AJ4</f>
        <v>2546</v>
      </c>
      <c r="AK4" s="6">
        <f>'q-AgLabour'!AK4</f>
        <v>2586</v>
      </c>
      <c r="AL4" s="6">
        <f>'q-AgLabour'!AL4</f>
        <v>2621</v>
      </c>
      <c r="AM4" s="6">
        <f>'q-AgLabour'!AM4</f>
        <v>2651</v>
      </c>
      <c r="AN4" s="6">
        <f>'q-AgLabour'!AN4</f>
        <v>2672</v>
      </c>
      <c r="AO4" s="6">
        <f>'q-AgLabour'!AO4</f>
        <v>2687</v>
      </c>
      <c r="AP4" s="6">
        <f>'q-AgLabour'!AP4</f>
        <v>2694</v>
      </c>
      <c r="AQ4" s="6">
        <f>'q-AgLabour'!AQ4</f>
        <v>2693</v>
      </c>
      <c r="AR4" s="6">
        <f>'q-AgLabour'!AR4</f>
        <v>2695</v>
      </c>
      <c r="AS4" s="6">
        <f>'q-AgLabour'!AS4</f>
        <v>2713</v>
      </c>
      <c r="AT4" s="6">
        <f>'q-AgLabour'!AT4</f>
        <v>2754</v>
      </c>
      <c r="AU4" s="6">
        <f>'q-AgLabour'!AU4</f>
        <v>2817</v>
      </c>
      <c r="AV4" s="6">
        <f>'q-AgLabour'!AV4</f>
        <v>2902</v>
      </c>
      <c r="AW4" s="6">
        <f>'q-AgLabour'!AW4</f>
        <v>3004</v>
      </c>
      <c r="AX4" s="6">
        <f>'q-AgLabour'!AX4</f>
        <v>3113</v>
      </c>
      <c r="AY4" s="6">
        <f>'q-AgLabour'!AY4</f>
        <v>3225</v>
      </c>
      <c r="AZ4" s="6">
        <f>'q-AgLabour'!AZ4</f>
        <v>3338</v>
      </c>
      <c r="BA4" s="6">
        <f>'q-AgLabour'!BA4</f>
        <v>3457</v>
      </c>
      <c r="BB4" s="6">
        <f>'q-AgLabour'!BB4</f>
        <v>3564</v>
      </c>
      <c r="BC4" s="6">
        <f>'q-AgLabour'!BC4</f>
        <v>3660</v>
      </c>
    </row>
    <row r="5" spans="1:55">
      <c r="A5">
        <f>VLOOKUP(C5,SelectCntr!$A$2:$C$52,3,0)</f>
        <v>1</v>
      </c>
      <c r="B5" s="6" t="str">
        <f>'q-AgLabour'!B5</f>
        <v>Cameroon</v>
      </c>
      <c r="C5" s="6">
        <f>'q-AgLabour'!C5</f>
        <v>32</v>
      </c>
      <c r="D5" s="6" t="str">
        <f>'q-AgLabour'!D5</f>
        <v>Cameroon</v>
      </c>
      <c r="E5" s="6" t="str">
        <f>'q-AgLabour'!E5</f>
        <v>601</v>
      </c>
      <c r="F5" s="6" t="str">
        <f>'q-AgLabour'!F5</f>
        <v>Tot Ec Act A (1000)</v>
      </c>
      <c r="G5" s="6">
        <f>'q-AgLabour'!G5</f>
        <v>2154.94480519481</v>
      </c>
      <c r="H5" s="6">
        <f>'q-AgLabour'!H5</f>
        <v>2178.7968975469</v>
      </c>
      <c r="I5" s="6">
        <f>'q-AgLabour'!I5</f>
        <v>2203.56637806638</v>
      </c>
      <c r="J5" s="6">
        <f>'q-AgLabour'!J5</f>
        <v>2230.17063492064</v>
      </c>
      <c r="K5" s="6">
        <f>'q-AgLabour'!K5</f>
        <v>2257.69227994228</v>
      </c>
      <c r="L5" s="6">
        <f>'q-AgLabour'!L5</f>
        <v>2286.13131313131</v>
      </c>
      <c r="M5" s="6">
        <f>'q-AgLabour'!M5</f>
        <v>2316.40512265512</v>
      </c>
      <c r="N5" s="6">
        <f>'q-AgLabour'!N5</f>
        <v>2348.51370851371</v>
      </c>
      <c r="O5" s="6">
        <f>'q-AgLabour'!O5</f>
        <v>2381.53968253968</v>
      </c>
      <c r="P5" s="6">
        <f>'q-AgLabour'!P5</f>
        <v>2415.48304473304</v>
      </c>
      <c r="Q5" s="6">
        <f>'q-AgLabour'!Q5</f>
        <v>2424.65692640693</v>
      </c>
      <c r="R5" s="6">
        <f>'q-AgLabour'!R5</f>
        <v>2433.83080808081</v>
      </c>
      <c r="S5" s="6">
        <f>'q-AgLabour'!S5</f>
        <v>2443.92207792208</v>
      </c>
      <c r="T5" s="6">
        <f>'q-AgLabour'!T5</f>
        <v>2455.84812409812</v>
      </c>
      <c r="U5" s="6">
        <f>'q-AgLabour'!U5</f>
        <v>2468.69155844156</v>
      </c>
      <c r="V5" s="6">
        <f>'q-AgLabour'!V5</f>
        <v>2482.45238095238</v>
      </c>
      <c r="W5" s="6">
        <f>'q-AgLabour'!W5</f>
        <v>2498.04797979798</v>
      </c>
      <c r="X5" s="6">
        <f>'q-AgLabour'!X5</f>
        <v>2513.64357864358</v>
      </c>
      <c r="Y5" s="6">
        <f>'q-AgLabour'!Y5</f>
        <v>2528.32178932179</v>
      </c>
      <c r="Z5" s="6">
        <f>'q-AgLabour'!Z5</f>
        <v>2543</v>
      </c>
      <c r="AA5" s="6">
        <f>'q-AgLabour'!AA5</f>
        <v>2593</v>
      </c>
      <c r="AB5" s="6">
        <f>'q-AgLabour'!AB5</f>
        <v>2621</v>
      </c>
      <c r="AC5" s="6">
        <f>'q-AgLabour'!AC5</f>
        <v>2667</v>
      </c>
      <c r="AD5" s="6">
        <f>'q-AgLabour'!AD5</f>
        <v>2708</v>
      </c>
      <c r="AE5" s="6">
        <f>'q-AgLabour'!AE5</f>
        <v>2749</v>
      </c>
      <c r="AF5" s="6">
        <f>'q-AgLabour'!AF5</f>
        <v>2813</v>
      </c>
      <c r="AG5" s="6">
        <f>'q-AgLabour'!AG5</f>
        <v>2879</v>
      </c>
      <c r="AH5" s="6">
        <f>'q-AgLabour'!AH5</f>
        <v>2945</v>
      </c>
      <c r="AI5" s="6">
        <f>'q-AgLabour'!AI5</f>
        <v>3016</v>
      </c>
      <c r="AJ5" s="6">
        <f>'q-AgLabour'!AJ5</f>
        <v>3086</v>
      </c>
      <c r="AK5" s="6">
        <f>'q-AgLabour'!AK5</f>
        <v>3131</v>
      </c>
      <c r="AL5" s="6">
        <f>'q-AgLabour'!AL5</f>
        <v>3174</v>
      </c>
      <c r="AM5" s="6">
        <f>'q-AgLabour'!AM5</f>
        <v>3216</v>
      </c>
      <c r="AN5" s="6">
        <f>'q-AgLabour'!AN5</f>
        <v>3256</v>
      </c>
      <c r="AO5" s="6">
        <f>'q-AgLabour'!AO5</f>
        <v>3296</v>
      </c>
      <c r="AP5" s="6">
        <f>'q-AgLabour'!AP5</f>
        <v>3335</v>
      </c>
      <c r="AQ5" s="6">
        <f>'q-AgLabour'!AQ5</f>
        <v>3377</v>
      </c>
      <c r="AR5" s="6">
        <f>'q-AgLabour'!AR5</f>
        <v>3416</v>
      </c>
      <c r="AS5" s="6">
        <f>'q-AgLabour'!AS5</f>
        <v>3451</v>
      </c>
      <c r="AT5" s="6">
        <f>'q-AgLabour'!AT5</f>
        <v>3482</v>
      </c>
      <c r="AU5" s="6">
        <f>'q-AgLabour'!AU5</f>
        <v>3510</v>
      </c>
      <c r="AV5" s="6">
        <f>'q-AgLabour'!AV5</f>
        <v>3526</v>
      </c>
      <c r="AW5" s="6">
        <f>'q-AgLabour'!AW5</f>
        <v>3538</v>
      </c>
      <c r="AX5" s="6">
        <f>'q-AgLabour'!AX5</f>
        <v>3549</v>
      </c>
      <c r="AY5" s="6">
        <f>'q-AgLabour'!AY5</f>
        <v>3559</v>
      </c>
      <c r="AZ5" s="6">
        <f>'q-AgLabour'!AZ5</f>
        <v>3568</v>
      </c>
      <c r="BA5" s="6">
        <f>'q-AgLabour'!BA5</f>
        <v>3545</v>
      </c>
      <c r="BB5" s="6">
        <f>'q-AgLabour'!BB5</f>
        <v>3555</v>
      </c>
      <c r="BC5" s="6">
        <f>'q-AgLabour'!BC5</f>
        <v>3563</v>
      </c>
    </row>
    <row r="6" spans="1:55">
      <c r="A6">
        <f>VLOOKUP(C6,SelectCntr!$A$2:$C$52,3,0)</f>
        <v>1</v>
      </c>
      <c r="B6" s="6" t="str">
        <f>'q-AgLabour'!B6</f>
        <v>Cape Verde</v>
      </c>
      <c r="C6" s="6">
        <f>'q-AgLabour'!C6</f>
        <v>35</v>
      </c>
      <c r="D6" s="6" t="str">
        <f>'q-AgLabour'!D6</f>
        <v>Cape Verde</v>
      </c>
      <c r="E6" s="6" t="str">
        <f>'q-AgLabour'!E6</f>
        <v>601</v>
      </c>
      <c r="F6" s="6" t="str">
        <f>'q-AgLabour'!F6</f>
        <v>Tot Ec Act A (1000)</v>
      </c>
      <c r="G6" s="6">
        <f>'q-AgLabour'!G6</f>
        <v>38</v>
      </c>
      <c r="H6" s="6">
        <f>'q-AgLabour'!H6</f>
        <v>38</v>
      </c>
      <c r="I6" s="6">
        <f>'q-AgLabour'!I6</f>
        <v>38</v>
      </c>
      <c r="J6" s="6">
        <f>'q-AgLabour'!J6</f>
        <v>39</v>
      </c>
      <c r="K6" s="6">
        <f>'q-AgLabour'!K6</f>
        <v>39</v>
      </c>
      <c r="L6" s="6">
        <f>'q-AgLabour'!L6</f>
        <v>39</v>
      </c>
      <c r="M6" s="6">
        <f>'q-AgLabour'!M6</f>
        <v>40</v>
      </c>
      <c r="N6" s="6">
        <f>'q-AgLabour'!N6</f>
        <v>40</v>
      </c>
      <c r="O6" s="6">
        <f>'q-AgLabour'!O6</f>
        <v>40</v>
      </c>
      <c r="P6" s="6">
        <f>'q-AgLabour'!P6</f>
        <v>40</v>
      </c>
      <c r="Q6" s="6">
        <f>'q-AgLabour'!Q6</f>
        <v>40</v>
      </c>
      <c r="R6" s="6">
        <f>'q-AgLabour'!R6</f>
        <v>40</v>
      </c>
      <c r="S6" s="6">
        <f>'q-AgLabour'!S6</f>
        <v>39</v>
      </c>
      <c r="T6" s="6">
        <f>'q-AgLabour'!T6</f>
        <v>38</v>
      </c>
      <c r="U6" s="6">
        <f>'q-AgLabour'!U6</f>
        <v>38</v>
      </c>
      <c r="V6" s="6">
        <f>'q-AgLabour'!V6</f>
        <v>37</v>
      </c>
      <c r="W6" s="6">
        <f>'q-AgLabour'!W6</f>
        <v>36</v>
      </c>
      <c r="X6" s="6">
        <f>'q-AgLabour'!X6</f>
        <v>36</v>
      </c>
      <c r="Y6" s="6">
        <f>'q-AgLabour'!Y6</f>
        <v>35</v>
      </c>
      <c r="Z6" s="6">
        <f>'q-AgLabour'!Z6</f>
        <v>35</v>
      </c>
      <c r="AA6" s="6">
        <f>'q-AgLabour'!AA6</f>
        <v>34</v>
      </c>
      <c r="AB6" s="6">
        <f>'q-AgLabour'!AB6</f>
        <v>35</v>
      </c>
      <c r="AC6" s="6">
        <f>'q-AgLabour'!AC6</f>
        <v>35</v>
      </c>
      <c r="AD6" s="6">
        <f>'q-AgLabour'!AD6</f>
        <v>35</v>
      </c>
      <c r="AE6" s="6">
        <f>'q-AgLabour'!AE6</f>
        <v>35</v>
      </c>
      <c r="AF6" s="6">
        <f>'q-AgLabour'!AF6</f>
        <v>35</v>
      </c>
      <c r="AG6" s="6">
        <f>'q-AgLabour'!AG6</f>
        <v>35</v>
      </c>
      <c r="AH6" s="6">
        <f>'q-AgLabour'!AH6</f>
        <v>35</v>
      </c>
      <c r="AI6" s="6">
        <f>'q-AgLabour'!AI6</f>
        <v>34</v>
      </c>
      <c r="AJ6" s="6">
        <f>'q-AgLabour'!AJ6</f>
        <v>34</v>
      </c>
      <c r="AK6" s="6">
        <f>'q-AgLabour'!AK6</f>
        <v>34</v>
      </c>
      <c r="AL6" s="6">
        <f>'q-AgLabour'!AL6</f>
        <v>34</v>
      </c>
      <c r="AM6" s="6">
        <f>'q-AgLabour'!AM6</f>
        <v>34</v>
      </c>
      <c r="AN6" s="6">
        <f>'q-AgLabour'!AN6</f>
        <v>35</v>
      </c>
      <c r="AO6" s="6">
        <f>'q-AgLabour'!AO6</f>
        <v>35</v>
      </c>
      <c r="AP6" s="6">
        <f>'q-AgLabour'!AP6</f>
        <v>35</v>
      </c>
      <c r="AQ6" s="6">
        <f>'q-AgLabour'!AQ6</f>
        <v>35</v>
      </c>
      <c r="AR6" s="6">
        <f>'q-AgLabour'!AR6</f>
        <v>35</v>
      </c>
      <c r="AS6" s="6">
        <f>'q-AgLabour'!AS6</f>
        <v>35</v>
      </c>
      <c r="AT6" s="6">
        <f>'q-AgLabour'!AT6</f>
        <v>35</v>
      </c>
      <c r="AU6" s="6">
        <f>'q-AgLabour'!AU6</f>
        <v>35</v>
      </c>
      <c r="AV6" s="6">
        <f>'q-AgLabour'!AV6</f>
        <v>35</v>
      </c>
      <c r="AW6" s="6">
        <f>'q-AgLabour'!AW6</f>
        <v>34</v>
      </c>
      <c r="AX6" s="6">
        <f>'q-AgLabour'!AX6</f>
        <v>34</v>
      </c>
      <c r="AY6" s="6">
        <f>'q-AgLabour'!AY6</f>
        <v>34</v>
      </c>
      <c r="AZ6" s="6">
        <f>'q-AgLabour'!AZ6</f>
        <v>34</v>
      </c>
      <c r="BA6" s="6">
        <f>'q-AgLabour'!BA6</f>
        <v>33</v>
      </c>
      <c r="BB6" s="6">
        <f>'q-AgLabour'!BB6</f>
        <v>33</v>
      </c>
      <c r="BC6" s="6">
        <f>'q-AgLabour'!BC6</f>
        <v>32</v>
      </c>
    </row>
    <row r="7" spans="1:55">
      <c r="A7">
        <f>VLOOKUP(C7,SelectCntr!$A$2:$C$52,3,0)</f>
        <v>1</v>
      </c>
      <c r="B7" s="6" t="str">
        <f>'q-AgLabour'!B7</f>
        <v>Central African Republic</v>
      </c>
      <c r="C7" s="6">
        <f>'q-AgLabour'!C7</f>
        <v>37</v>
      </c>
      <c r="D7" s="6" t="str">
        <f>'q-AgLabour'!D7</f>
        <v>Central African Republic</v>
      </c>
      <c r="E7" s="6" t="str">
        <f>'q-AgLabour'!E7</f>
        <v>601</v>
      </c>
      <c r="F7" s="6" t="str">
        <f>'q-AgLabour'!F7</f>
        <v>Tot Ec Act A (1000)</v>
      </c>
      <c r="G7" s="6">
        <f>'q-AgLabour'!G7</f>
        <v>724.920975609756</v>
      </c>
      <c r="H7" s="6">
        <f>'q-AgLabour'!H7</f>
        <v>730.807804878049</v>
      </c>
      <c r="I7" s="6">
        <f>'q-AgLabour'!I7</f>
        <v>736.694634146341</v>
      </c>
      <c r="J7" s="6">
        <f>'q-AgLabour'!J7</f>
        <v>743.42243902439</v>
      </c>
      <c r="K7" s="6">
        <f>'q-AgLabour'!K7</f>
        <v>750.150243902439</v>
      </c>
      <c r="L7" s="6">
        <f>'q-AgLabour'!L7</f>
        <v>757.719024390244</v>
      </c>
      <c r="M7" s="6">
        <f>'q-AgLabour'!M7</f>
        <v>765.287804878049</v>
      </c>
      <c r="N7" s="6">
        <f>'q-AgLabour'!N7</f>
        <v>773.69756097561</v>
      </c>
      <c r="O7" s="6">
        <f>'q-AgLabour'!O7</f>
        <v>781.266341463415</v>
      </c>
      <c r="P7" s="6">
        <f>'q-AgLabour'!P7</f>
        <v>787.994146341463</v>
      </c>
      <c r="Q7" s="6">
        <f>'q-AgLabour'!Q7</f>
        <v>793.04</v>
      </c>
      <c r="R7" s="6">
        <f>'q-AgLabour'!R7</f>
        <v>798.085853658537</v>
      </c>
      <c r="S7" s="6">
        <f>'q-AgLabour'!S7</f>
        <v>802.290731707317</v>
      </c>
      <c r="T7" s="6">
        <f>'q-AgLabour'!T7</f>
        <v>807.336585365854</v>
      </c>
      <c r="U7" s="6">
        <f>'q-AgLabour'!U7</f>
        <v>814.064390243902</v>
      </c>
      <c r="V7" s="6">
        <f>'q-AgLabour'!V7</f>
        <v>821.633170731707</v>
      </c>
      <c r="W7" s="6">
        <f>'q-AgLabour'!W7</f>
        <v>830.042926829268</v>
      </c>
      <c r="X7" s="6">
        <f>'q-AgLabour'!X7</f>
        <v>839.293658536585</v>
      </c>
      <c r="Y7" s="6">
        <f>'q-AgLabour'!Y7</f>
        <v>850.226341463415</v>
      </c>
      <c r="Z7" s="6">
        <f>'q-AgLabour'!Z7</f>
        <v>862</v>
      </c>
      <c r="AA7" s="6">
        <f>'q-AgLabour'!AA7</f>
        <v>881</v>
      </c>
      <c r="AB7" s="6">
        <f>'q-AgLabour'!AB7</f>
        <v>904</v>
      </c>
      <c r="AC7" s="6">
        <f>'q-AgLabour'!AC7</f>
        <v>926</v>
      </c>
      <c r="AD7" s="6">
        <f>'q-AgLabour'!AD7</f>
        <v>948</v>
      </c>
      <c r="AE7" s="6">
        <f>'q-AgLabour'!AE7</f>
        <v>968</v>
      </c>
      <c r="AF7" s="6">
        <f>'q-AgLabour'!AF7</f>
        <v>984</v>
      </c>
      <c r="AG7" s="6">
        <f>'q-AgLabour'!AG7</f>
        <v>996</v>
      </c>
      <c r="AH7" s="6">
        <f>'q-AgLabour'!AH7</f>
        <v>1009</v>
      </c>
      <c r="AI7" s="6">
        <f>'q-AgLabour'!AI7</f>
        <v>1022</v>
      </c>
      <c r="AJ7" s="6">
        <f>'q-AgLabour'!AJ7</f>
        <v>1038</v>
      </c>
      <c r="AK7" s="6">
        <f>'q-AgLabour'!AK7</f>
        <v>1054</v>
      </c>
      <c r="AL7" s="6">
        <f>'q-AgLabour'!AL7</f>
        <v>1071</v>
      </c>
      <c r="AM7" s="6">
        <f>'q-AgLabour'!AM7</f>
        <v>1090</v>
      </c>
      <c r="AN7" s="6">
        <f>'q-AgLabour'!AN7</f>
        <v>1110</v>
      </c>
      <c r="AO7" s="6">
        <f>'q-AgLabour'!AO7</f>
        <v>1127</v>
      </c>
      <c r="AP7" s="6">
        <f>'q-AgLabour'!AP7</f>
        <v>1142</v>
      </c>
      <c r="AQ7" s="6">
        <f>'q-AgLabour'!AQ7</f>
        <v>1157</v>
      </c>
      <c r="AR7" s="6">
        <f>'q-AgLabour'!AR7</f>
        <v>1170</v>
      </c>
      <c r="AS7" s="6">
        <f>'q-AgLabour'!AS7</f>
        <v>1180</v>
      </c>
      <c r="AT7" s="6">
        <f>'q-AgLabour'!AT7</f>
        <v>1189</v>
      </c>
      <c r="AU7" s="6">
        <f>'q-AgLabour'!AU7</f>
        <v>1194</v>
      </c>
      <c r="AV7" s="6">
        <f>'q-AgLabour'!AV7</f>
        <v>1198</v>
      </c>
      <c r="AW7" s="6">
        <f>'q-AgLabour'!AW7</f>
        <v>1200</v>
      </c>
      <c r="AX7" s="6">
        <f>'q-AgLabour'!AX7</f>
        <v>1203</v>
      </c>
      <c r="AY7" s="6">
        <f>'q-AgLabour'!AY7</f>
        <v>1208</v>
      </c>
      <c r="AZ7" s="6">
        <f>'q-AgLabour'!AZ7</f>
        <v>1214</v>
      </c>
      <c r="BA7" s="6">
        <f>'q-AgLabour'!BA7</f>
        <v>1223</v>
      </c>
      <c r="BB7" s="6">
        <f>'q-AgLabour'!BB7</f>
        <v>1233</v>
      </c>
      <c r="BC7" s="6">
        <f>'q-AgLabour'!BC7</f>
        <v>1244</v>
      </c>
    </row>
    <row r="8" spans="1:55">
      <c r="A8">
        <f>VLOOKUP(C8,SelectCntr!$A$2:$C$52,3,0)</f>
        <v>1</v>
      </c>
      <c r="B8" s="6" t="str">
        <f>'q-AgLabour'!B8</f>
        <v>Chad</v>
      </c>
      <c r="C8" s="6">
        <f>'q-AgLabour'!C8</f>
        <v>39</v>
      </c>
      <c r="D8" s="6" t="str">
        <f>'q-AgLabour'!D8</f>
        <v>Chad</v>
      </c>
      <c r="E8" s="6" t="str">
        <f>'q-AgLabour'!E8</f>
        <v>601</v>
      </c>
      <c r="F8" s="6" t="str">
        <f>'q-AgLabour'!F8</f>
        <v>Tot Ec Act A (1000)</v>
      </c>
      <c r="G8" s="6">
        <f>'q-AgLabour'!G8</f>
        <v>974.785824345146</v>
      </c>
      <c r="H8" s="6">
        <f>'q-AgLabour'!H8</f>
        <v>990.909090909091</v>
      </c>
      <c r="I8" s="6">
        <f>'q-AgLabour'!I8</f>
        <v>1008.37596302003</v>
      </c>
      <c r="J8" s="6">
        <f>'q-AgLabour'!J8</f>
        <v>1025.17103235747</v>
      </c>
      <c r="K8" s="6">
        <f>'q-AgLabour'!K8</f>
        <v>1041.96610169492</v>
      </c>
      <c r="L8" s="6">
        <f>'q-AgLabour'!L8</f>
        <v>1059.43297380586</v>
      </c>
      <c r="M8" s="6">
        <f>'q-AgLabour'!M8</f>
        <v>1076.2280431433</v>
      </c>
      <c r="N8" s="6">
        <f>'q-AgLabour'!N8</f>
        <v>1093.69491525424</v>
      </c>
      <c r="O8" s="6">
        <f>'q-AgLabour'!O8</f>
        <v>1111.83359013867</v>
      </c>
      <c r="P8" s="6">
        <f>'q-AgLabour'!P8</f>
        <v>1131.31587057011</v>
      </c>
      <c r="Q8" s="6">
        <f>'q-AgLabour'!Q8</f>
        <v>1149.45454545455</v>
      </c>
      <c r="R8" s="6">
        <f>'q-AgLabour'!R8</f>
        <v>1168.93682588598</v>
      </c>
      <c r="S8" s="6">
        <f>'q-AgLabour'!S8</f>
        <v>1189.09090909091</v>
      </c>
      <c r="T8" s="6">
        <f>'q-AgLabour'!T8</f>
        <v>1208.57318952234</v>
      </c>
      <c r="U8" s="6">
        <f>'q-AgLabour'!U8</f>
        <v>1226.71186440678</v>
      </c>
      <c r="V8" s="6">
        <f>'q-AgLabour'!V8</f>
        <v>1243.50693374422</v>
      </c>
      <c r="W8" s="6">
        <f>'q-AgLabour'!W8</f>
        <v>1258.95839753467</v>
      </c>
      <c r="X8" s="6">
        <f>'q-AgLabour'!X8</f>
        <v>1274.40986132512</v>
      </c>
      <c r="Y8" s="6">
        <f>'q-AgLabour'!Y8</f>
        <v>1290.53312788906</v>
      </c>
      <c r="Z8" s="6">
        <f>'q-AgLabour'!Z8</f>
        <v>1308</v>
      </c>
      <c r="AA8" s="6">
        <f>'q-AgLabour'!AA8</f>
        <v>1348</v>
      </c>
      <c r="AB8" s="6">
        <f>'q-AgLabour'!AB8</f>
        <v>1391</v>
      </c>
      <c r="AC8" s="6">
        <f>'q-AgLabour'!AC8</f>
        <v>1436</v>
      </c>
      <c r="AD8" s="6">
        <f>'q-AgLabour'!AD8</f>
        <v>1488</v>
      </c>
      <c r="AE8" s="6">
        <f>'q-AgLabour'!AE8</f>
        <v>1542</v>
      </c>
      <c r="AF8" s="6">
        <f>'q-AgLabour'!AF8</f>
        <v>1605</v>
      </c>
      <c r="AG8" s="6">
        <f>'q-AgLabour'!AG8</f>
        <v>1672</v>
      </c>
      <c r="AH8" s="6">
        <f>'q-AgLabour'!AH8</f>
        <v>1741</v>
      </c>
      <c r="AI8" s="6">
        <f>'q-AgLabour'!AI8</f>
        <v>1814</v>
      </c>
      <c r="AJ8" s="6">
        <f>'q-AgLabour'!AJ8</f>
        <v>1889</v>
      </c>
      <c r="AK8" s="6">
        <f>'q-AgLabour'!AK8</f>
        <v>1956</v>
      </c>
      <c r="AL8" s="6">
        <f>'q-AgLabour'!AL8</f>
        <v>2023</v>
      </c>
      <c r="AM8" s="6">
        <f>'q-AgLabour'!AM8</f>
        <v>2094</v>
      </c>
      <c r="AN8" s="6">
        <f>'q-AgLabour'!AN8</f>
        <v>2145</v>
      </c>
      <c r="AO8" s="6">
        <f>'q-AgLabour'!AO8</f>
        <v>2184</v>
      </c>
      <c r="AP8" s="6">
        <f>'q-AgLabour'!AP8</f>
        <v>2227</v>
      </c>
      <c r="AQ8" s="6">
        <f>'q-AgLabour'!AQ8</f>
        <v>2276</v>
      </c>
      <c r="AR8" s="6">
        <f>'q-AgLabour'!AR8</f>
        <v>2326</v>
      </c>
      <c r="AS8" s="6">
        <f>'q-AgLabour'!AS8</f>
        <v>2370</v>
      </c>
      <c r="AT8" s="6">
        <f>'q-AgLabour'!AT8</f>
        <v>2418</v>
      </c>
      <c r="AU8" s="6">
        <f>'q-AgLabour'!AU8</f>
        <v>2481</v>
      </c>
      <c r="AV8" s="6">
        <f>'q-AgLabour'!AV8</f>
        <v>2547</v>
      </c>
      <c r="AW8" s="6">
        <f>'q-AgLabour'!AW8</f>
        <v>2639</v>
      </c>
      <c r="AX8" s="6">
        <f>'q-AgLabour'!AX8</f>
        <v>2722</v>
      </c>
      <c r="AY8" s="6">
        <f>'q-AgLabour'!AY8</f>
        <v>2779</v>
      </c>
      <c r="AZ8" s="6">
        <f>'q-AgLabour'!AZ8</f>
        <v>2818</v>
      </c>
      <c r="BA8" s="6">
        <f>'q-AgLabour'!BA8</f>
        <v>2850</v>
      </c>
      <c r="BB8" s="6">
        <f>'q-AgLabour'!BB8</f>
        <v>2889</v>
      </c>
      <c r="BC8" s="6">
        <f>'q-AgLabour'!BC8</f>
        <v>2926</v>
      </c>
    </row>
    <row r="9" spans="1:55">
      <c r="A9">
        <f>VLOOKUP(C9,SelectCntr!$A$2:$C$52,3,0)</f>
        <v>2</v>
      </c>
      <c r="B9" s="6" t="str">
        <f>'q-AgLabour'!B9</f>
        <v>Comoros</v>
      </c>
      <c r="C9" s="6">
        <f>'q-AgLabour'!C9</f>
        <v>45</v>
      </c>
      <c r="D9" s="6" t="str">
        <f>'q-AgLabour'!D9</f>
        <v>Comoros</v>
      </c>
      <c r="E9" s="6" t="str">
        <f>'q-AgLabour'!E9</f>
        <v>601</v>
      </c>
      <c r="F9" s="6" t="str">
        <f>'q-AgLabour'!F9</f>
        <v>Tot Ec Act A (1000)</v>
      </c>
      <c r="G9" s="6">
        <f>'q-AgLabour'!G9</f>
        <v>68.3428571428571</v>
      </c>
      <c r="H9" s="6">
        <f>'q-AgLabour'!H9</f>
        <v>69.0857142857143</v>
      </c>
      <c r="I9" s="6">
        <f>'q-AgLabour'!I9</f>
        <v>69.8285714285714</v>
      </c>
      <c r="J9" s="6">
        <f>'q-AgLabour'!J9</f>
        <v>70.5714285714286</v>
      </c>
      <c r="K9" s="6">
        <f>'q-AgLabour'!K9</f>
        <v>72.0571428571429</v>
      </c>
      <c r="L9" s="6">
        <f>'q-AgLabour'!L9</f>
        <v>73.5428571428571</v>
      </c>
      <c r="M9" s="6">
        <f>'q-AgLabour'!M9</f>
        <v>75.0285714285714</v>
      </c>
      <c r="N9" s="6">
        <f>'q-AgLabour'!N9</f>
        <v>76.5142857142857</v>
      </c>
      <c r="O9" s="6">
        <f>'q-AgLabour'!O9</f>
        <v>78</v>
      </c>
      <c r="P9" s="6">
        <f>'q-AgLabour'!P9</f>
        <v>79.4857142857143</v>
      </c>
      <c r="Q9" s="6">
        <f>'q-AgLabour'!Q9</f>
        <v>80.9714285714286</v>
      </c>
      <c r="R9" s="6">
        <f>'q-AgLabour'!R9</f>
        <v>82.4571428571429</v>
      </c>
      <c r="S9" s="6">
        <f>'q-AgLabour'!S9</f>
        <v>83.9428571428572</v>
      </c>
      <c r="T9" s="6">
        <f>'q-AgLabour'!T9</f>
        <v>86.1714285714286</v>
      </c>
      <c r="U9" s="6">
        <f>'q-AgLabour'!U9</f>
        <v>88.4</v>
      </c>
      <c r="V9" s="6">
        <f>'q-AgLabour'!V9</f>
        <v>91.3714285714286</v>
      </c>
      <c r="W9" s="6">
        <f>'q-AgLabour'!W9</f>
        <v>94.3428571428571</v>
      </c>
      <c r="X9" s="6">
        <f>'q-AgLabour'!X9</f>
        <v>98.0571428571429</v>
      </c>
      <c r="Y9" s="6">
        <f>'q-AgLabour'!Y9</f>
        <v>101.028571428571</v>
      </c>
      <c r="Z9" s="6">
        <f>'q-AgLabour'!Z9</f>
        <v>104</v>
      </c>
      <c r="AA9" s="6">
        <f>'q-AgLabour'!AA9</f>
        <v>108</v>
      </c>
      <c r="AB9" s="6">
        <f>'q-AgLabour'!AB9</f>
        <v>111</v>
      </c>
      <c r="AC9" s="6">
        <f>'q-AgLabour'!AC9</f>
        <v>114</v>
      </c>
      <c r="AD9" s="6">
        <f>'q-AgLabour'!AD9</f>
        <v>117</v>
      </c>
      <c r="AE9" s="6">
        <f>'q-AgLabour'!AE9</f>
        <v>120</v>
      </c>
      <c r="AF9" s="6">
        <f>'q-AgLabour'!AF9</f>
        <v>123</v>
      </c>
      <c r="AG9" s="6">
        <f>'q-AgLabour'!AG9</f>
        <v>126</v>
      </c>
      <c r="AH9" s="6">
        <f>'q-AgLabour'!AH9</f>
        <v>129</v>
      </c>
      <c r="AI9" s="6">
        <f>'q-AgLabour'!AI9</f>
        <v>132</v>
      </c>
      <c r="AJ9" s="6">
        <f>'q-AgLabour'!AJ9</f>
        <v>135</v>
      </c>
      <c r="AK9" s="6">
        <f>'q-AgLabour'!AK9</f>
        <v>138</v>
      </c>
      <c r="AL9" s="6">
        <f>'q-AgLabour'!AL9</f>
        <v>141</v>
      </c>
      <c r="AM9" s="6">
        <f>'q-AgLabour'!AM9</f>
        <v>145</v>
      </c>
      <c r="AN9" s="6">
        <f>'q-AgLabour'!AN9</f>
        <v>148</v>
      </c>
      <c r="AO9" s="6">
        <f>'q-AgLabour'!AO9</f>
        <v>152</v>
      </c>
      <c r="AP9" s="6">
        <f>'q-AgLabour'!AP9</f>
        <v>155</v>
      </c>
      <c r="AQ9" s="6">
        <f>'q-AgLabour'!AQ9</f>
        <v>159</v>
      </c>
      <c r="AR9" s="6">
        <f>'q-AgLabour'!AR9</f>
        <v>163</v>
      </c>
      <c r="AS9" s="6">
        <f>'q-AgLabour'!AS9</f>
        <v>167</v>
      </c>
      <c r="AT9" s="6">
        <f>'q-AgLabour'!AT9</f>
        <v>171</v>
      </c>
      <c r="AU9" s="6">
        <f>'q-AgLabour'!AU9</f>
        <v>176</v>
      </c>
      <c r="AV9" s="6">
        <f>'q-AgLabour'!AV9</f>
        <v>180</v>
      </c>
      <c r="AW9" s="6">
        <f>'q-AgLabour'!AW9</f>
        <v>185</v>
      </c>
      <c r="AX9" s="6">
        <f>'q-AgLabour'!AX9</f>
        <v>190</v>
      </c>
      <c r="AY9" s="6">
        <f>'q-AgLabour'!AY9</f>
        <v>195</v>
      </c>
      <c r="AZ9" s="6">
        <f>'q-AgLabour'!AZ9</f>
        <v>200</v>
      </c>
      <c r="BA9" s="6">
        <f>'q-AgLabour'!BA9</f>
        <v>205</v>
      </c>
      <c r="BB9" s="6">
        <f>'q-AgLabour'!BB9</f>
        <v>210</v>
      </c>
      <c r="BC9" s="6">
        <f>'q-AgLabour'!BC9</f>
        <v>216</v>
      </c>
    </row>
    <row r="10" spans="1:55">
      <c r="A10">
        <f>VLOOKUP(C10,SelectCntr!$A$2:$C$52,3,0)</f>
        <v>1</v>
      </c>
      <c r="B10" s="6" t="str">
        <f>'q-AgLabour'!B10</f>
        <v>Congo</v>
      </c>
      <c r="C10" s="6">
        <f>'q-AgLabour'!C10</f>
        <v>46</v>
      </c>
      <c r="D10" s="6" t="str">
        <f>'q-AgLabour'!D10</f>
        <v>Congo</v>
      </c>
      <c r="E10" s="6" t="str">
        <f>'q-AgLabour'!E10</f>
        <v>601</v>
      </c>
      <c r="F10" s="6" t="str">
        <f>'q-AgLabour'!F10</f>
        <v>Tot Ec Act A (1000)</v>
      </c>
      <c r="G10" s="6">
        <f>'q-AgLabour'!G10</f>
        <v>284.607305936073</v>
      </c>
      <c r="H10" s="6">
        <f>'q-AgLabour'!H10</f>
        <v>290.045662100457</v>
      </c>
      <c r="I10" s="6">
        <f>'q-AgLabour'!I10</f>
        <v>294.577625570776</v>
      </c>
      <c r="J10" s="6">
        <f>'q-AgLabour'!J10</f>
        <v>300.922374429224</v>
      </c>
      <c r="K10" s="6">
        <f>'q-AgLabour'!K10</f>
        <v>306.360730593607</v>
      </c>
      <c r="L10" s="6">
        <f>'q-AgLabour'!L10</f>
        <v>312.705479452055</v>
      </c>
      <c r="M10" s="6">
        <f>'q-AgLabour'!M10</f>
        <v>319.050228310502</v>
      </c>
      <c r="N10" s="6">
        <f>'q-AgLabour'!N10</f>
        <v>326.301369863014</v>
      </c>
      <c r="O10" s="6">
        <f>'q-AgLabour'!O10</f>
        <v>332.646118721461</v>
      </c>
      <c r="P10" s="6">
        <f>'q-AgLabour'!P10</f>
        <v>340.803652968037</v>
      </c>
      <c r="Q10" s="6">
        <f>'q-AgLabour'!Q10</f>
        <v>345.335616438356</v>
      </c>
      <c r="R10" s="6">
        <f>'q-AgLabour'!R10</f>
        <v>350.77397260274</v>
      </c>
      <c r="S10" s="6">
        <f>'q-AgLabour'!S10</f>
        <v>357.118721461187</v>
      </c>
      <c r="T10" s="6">
        <f>'q-AgLabour'!T10</f>
        <v>362.557077625571</v>
      </c>
      <c r="U10" s="6">
        <f>'q-AgLabour'!U10</f>
        <v>367.995433789954</v>
      </c>
      <c r="V10" s="6">
        <f>'q-AgLabour'!V10</f>
        <v>373.433789954338</v>
      </c>
      <c r="W10" s="6">
        <f>'q-AgLabour'!W10</f>
        <v>379.778538812785</v>
      </c>
      <c r="X10" s="6">
        <f>'q-AgLabour'!X10</f>
        <v>385.216894977169</v>
      </c>
      <c r="Y10" s="6">
        <f>'q-AgLabour'!Y10</f>
        <v>390.655251141553</v>
      </c>
      <c r="Z10" s="6">
        <f>'q-AgLabour'!Z10</f>
        <v>397</v>
      </c>
      <c r="AA10" s="6">
        <f>'q-AgLabour'!AA10</f>
        <v>403</v>
      </c>
      <c r="AB10" s="6">
        <f>'q-AgLabour'!AB10</f>
        <v>411</v>
      </c>
      <c r="AC10" s="6">
        <f>'q-AgLabour'!AC10</f>
        <v>416</v>
      </c>
      <c r="AD10" s="6">
        <f>'q-AgLabour'!AD10</f>
        <v>421</v>
      </c>
      <c r="AE10" s="6">
        <f>'q-AgLabour'!AE10</f>
        <v>426</v>
      </c>
      <c r="AF10" s="6">
        <f>'q-AgLabour'!AF10</f>
        <v>427</v>
      </c>
      <c r="AG10" s="6">
        <f>'q-AgLabour'!AG10</f>
        <v>431</v>
      </c>
      <c r="AH10" s="6">
        <f>'q-AgLabour'!AH10</f>
        <v>438</v>
      </c>
      <c r="AI10" s="6">
        <f>'q-AgLabour'!AI10</f>
        <v>443</v>
      </c>
      <c r="AJ10" s="6">
        <f>'q-AgLabour'!AJ10</f>
        <v>447</v>
      </c>
      <c r="AK10" s="6">
        <f>'q-AgLabour'!AK10</f>
        <v>452</v>
      </c>
      <c r="AL10" s="6">
        <f>'q-AgLabour'!AL10</f>
        <v>457</v>
      </c>
      <c r="AM10" s="6">
        <f>'q-AgLabour'!AM10</f>
        <v>462</v>
      </c>
      <c r="AN10" s="6">
        <f>'q-AgLabour'!AN10</f>
        <v>466</v>
      </c>
      <c r="AO10" s="6">
        <f>'q-AgLabour'!AO10</f>
        <v>479</v>
      </c>
      <c r="AP10" s="6">
        <f>'q-AgLabour'!AP10</f>
        <v>485</v>
      </c>
      <c r="AQ10" s="6">
        <f>'q-AgLabour'!AQ10</f>
        <v>487</v>
      </c>
      <c r="AR10" s="6">
        <f>'q-AgLabour'!AR10</f>
        <v>491</v>
      </c>
      <c r="AS10" s="6">
        <f>'q-AgLabour'!AS10</f>
        <v>497</v>
      </c>
      <c r="AT10" s="6">
        <f>'q-AgLabour'!AT10</f>
        <v>501</v>
      </c>
      <c r="AU10" s="6">
        <f>'q-AgLabour'!AU10</f>
        <v>504</v>
      </c>
      <c r="AV10" s="6">
        <f>'q-AgLabour'!AV10</f>
        <v>506</v>
      </c>
      <c r="AW10" s="6">
        <f>'q-AgLabour'!AW10</f>
        <v>506</v>
      </c>
      <c r="AX10" s="6">
        <f>'q-AgLabour'!AX10</f>
        <v>507</v>
      </c>
      <c r="AY10" s="6">
        <f>'q-AgLabour'!AY10</f>
        <v>510</v>
      </c>
      <c r="AZ10" s="6">
        <f>'q-AgLabour'!AZ10</f>
        <v>513</v>
      </c>
      <c r="BA10" s="6">
        <f>'q-AgLabour'!BA10</f>
        <v>515</v>
      </c>
      <c r="BB10" s="6">
        <f>'q-AgLabour'!BB10</f>
        <v>518</v>
      </c>
      <c r="BC10" s="6">
        <f>'q-AgLabour'!BC10</f>
        <v>521</v>
      </c>
    </row>
    <row r="11" spans="1:55">
      <c r="A11">
        <f>VLOOKUP(C11,SelectCntr!$A$2:$C$52,3,0)</f>
        <v>1</v>
      </c>
      <c r="B11" s="6" t="str">
        <f>'q-AgLabour'!B11</f>
        <v>Benin</v>
      </c>
      <c r="C11" s="6">
        <f>'q-AgLabour'!C11</f>
        <v>53</v>
      </c>
      <c r="D11" s="6" t="str">
        <f>'q-AgLabour'!D11</f>
        <v>Benin</v>
      </c>
      <c r="E11" s="6" t="str">
        <f>'q-AgLabour'!E11</f>
        <v>601</v>
      </c>
      <c r="F11" s="6" t="str">
        <f>'q-AgLabour'!F11</f>
        <v>Tot Ec Act A (1000)</v>
      </c>
      <c r="G11" s="6">
        <f>'q-AgLabour'!G11</f>
        <v>710.732664995823</v>
      </c>
      <c r="H11" s="6">
        <f>'q-AgLabour'!H11</f>
        <v>717.307435254804</v>
      </c>
      <c r="I11" s="6">
        <f>'q-AgLabour'!I11</f>
        <v>723.882205513784</v>
      </c>
      <c r="J11" s="6">
        <f>'q-AgLabour'!J11</f>
        <v>731.114452798663</v>
      </c>
      <c r="K11" s="6">
        <f>'q-AgLabour'!K11</f>
        <v>739.661654135338</v>
      </c>
      <c r="L11" s="6">
        <f>'q-AgLabour'!L11</f>
        <v>748.208855472013</v>
      </c>
      <c r="M11" s="6">
        <f>'q-AgLabour'!M11</f>
        <v>758.071010860485</v>
      </c>
      <c r="N11" s="6">
        <f>'q-AgLabour'!N11</f>
        <v>768.590643274854</v>
      </c>
      <c r="O11" s="6">
        <f>'q-AgLabour'!O11</f>
        <v>779.767752715121</v>
      </c>
      <c r="P11" s="6">
        <f>'q-AgLabour'!P11</f>
        <v>791.602339181287</v>
      </c>
      <c r="Q11" s="6">
        <f>'q-AgLabour'!Q11</f>
        <v>790.28738512949</v>
      </c>
      <c r="R11" s="6">
        <f>'q-AgLabour'!R11</f>
        <v>788.972431077694</v>
      </c>
      <c r="S11" s="6">
        <f>'q-AgLabour'!S11</f>
        <v>787.657477025898</v>
      </c>
      <c r="T11" s="6">
        <f>'q-AgLabour'!T11</f>
        <v>787</v>
      </c>
      <c r="U11" s="6">
        <f>'q-AgLabour'!U11</f>
        <v>786.342522974102</v>
      </c>
      <c r="V11" s="6">
        <f>'q-AgLabour'!V11</f>
        <v>785.685045948204</v>
      </c>
      <c r="W11" s="6">
        <f>'q-AgLabour'!W11</f>
        <v>785.027568922306</v>
      </c>
      <c r="X11" s="6">
        <f>'q-AgLabour'!X11</f>
        <v>785.027568922306</v>
      </c>
      <c r="Y11" s="6">
        <f>'q-AgLabour'!Y11</f>
        <v>785.685045948204</v>
      </c>
      <c r="Z11" s="6">
        <f>'q-AgLabour'!Z11</f>
        <v>787</v>
      </c>
      <c r="AA11" s="6">
        <f>'q-AgLabour'!AA11</f>
        <v>803</v>
      </c>
      <c r="AB11" s="6">
        <f>'q-AgLabour'!AB11</f>
        <v>818</v>
      </c>
      <c r="AC11" s="6">
        <f>'q-AgLabour'!AC11</f>
        <v>833</v>
      </c>
      <c r="AD11" s="6">
        <f>'q-AgLabour'!AD11</f>
        <v>850</v>
      </c>
      <c r="AE11" s="6">
        <f>'q-AgLabour'!AE11</f>
        <v>867</v>
      </c>
      <c r="AF11" s="6">
        <f>'q-AgLabour'!AF11</f>
        <v>884</v>
      </c>
      <c r="AG11" s="6">
        <f>'q-AgLabour'!AG11</f>
        <v>931</v>
      </c>
      <c r="AH11" s="6">
        <f>'q-AgLabour'!AH11</f>
        <v>981</v>
      </c>
      <c r="AI11" s="6">
        <f>'q-AgLabour'!AI11</f>
        <v>1035</v>
      </c>
      <c r="AJ11" s="6">
        <f>'q-AgLabour'!AJ11</f>
        <v>1095</v>
      </c>
      <c r="AK11" s="6">
        <f>'q-AgLabour'!AK11</f>
        <v>1152</v>
      </c>
      <c r="AL11" s="6">
        <f>'q-AgLabour'!AL11</f>
        <v>1213</v>
      </c>
      <c r="AM11" s="6">
        <f>'q-AgLabour'!AM11</f>
        <v>1240</v>
      </c>
      <c r="AN11" s="6">
        <f>'q-AgLabour'!AN11</f>
        <v>1268</v>
      </c>
      <c r="AO11" s="6">
        <f>'q-AgLabour'!AO11</f>
        <v>1292</v>
      </c>
      <c r="AP11" s="6">
        <f>'q-AgLabour'!AP11</f>
        <v>1313</v>
      </c>
      <c r="AQ11" s="6">
        <f>'q-AgLabour'!AQ11</f>
        <v>1331</v>
      </c>
      <c r="AR11" s="6">
        <f>'q-AgLabour'!AR11</f>
        <v>1347</v>
      </c>
      <c r="AS11" s="6">
        <f>'q-AgLabour'!AS11</f>
        <v>1364</v>
      </c>
      <c r="AT11" s="6">
        <f>'q-AgLabour'!AT11</f>
        <v>1384</v>
      </c>
      <c r="AU11" s="6">
        <f>'q-AgLabour'!AU11</f>
        <v>1406</v>
      </c>
      <c r="AV11" s="6">
        <f>'q-AgLabour'!AV11</f>
        <v>1430</v>
      </c>
      <c r="AW11" s="6">
        <f>'q-AgLabour'!AW11</f>
        <v>1455</v>
      </c>
      <c r="AX11" s="6">
        <f>'q-AgLabour'!AX11</f>
        <v>1479</v>
      </c>
      <c r="AY11" s="6">
        <f>'q-AgLabour'!AY11</f>
        <v>1502</v>
      </c>
      <c r="AZ11" s="6">
        <f>'q-AgLabour'!AZ11</f>
        <v>1524</v>
      </c>
      <c r="BA11" s="6">
        <f>'q-AgLabour'!BA11</f>
        <v>1546</v>
      </c>
      <c r="BB11" s="6">
        <f>'q-AgLabour'!BB11</f>
        <v>1566</v>
      </c>
      <c r="BC11" s="6">
        <f>'q-AgLabour'!BC11</f>
        <v>1584</v>
      </c>
    </row>
    <row r="12" spans="1:55">
      <c r="A12">
        <f>VLOOKUP(C12,SelectCntr!$A$2:$C$52,3,0)</f>
        <v>1</v>
      </c>
      <c r="B12" s="6" t="str">
        <f>'q-AgLabour'!B12</f>
        <v>Equatorial Guinea</v>
      </c>
      <c r="C12" s="6">
        <f>'q-AgLabour'!C12</f>
        <v>61</v>
      </c>
      <c r="D12" s="6" t="str">
        <f>'q-AgLabour'!D12</f>
        <v>Equatorial Guinea</v>
      </c>
      <c r="E12" s="6" t="str">
        <f>'q-AgLabour'!E12</f>
        <v>601</v>
      </c>
      <c r="F12" s="6" t="str">
        <f>'q-AgLabour'!F12</f>
        <v>Tot Ec Act A (1000)</v>
      </c>
      <c r="G12" s="6">
        <f>'q-AgLabour'!G12</f>
        <v>92.9066666666667</v>
      </c>
      <c r="H12" s="6">
        <f>'q-AgLabour'!H12</f>
        <v>93.8</v>
      </c>
      <c r="I12" s="6">
        <f>'q-AgLabour'!I12</f>
        <v>93.8</v>
      </c>
      <c r="J12" s="6">
        <f>'q-AgLabour'!J12</f>
        <v>94.6933333333333</v>
      </c>
      <c r="K12" s="6">
        <f>'q-AgLabour'!K12</f>
        <v>95.5866666666667</v>
      </c>
      <c r="L12" s="6">
        <f>'q-AgLabour'!L12</f>
        <v>97.3733333333333</v>
      </c>
      <c r="M12" s="6">
        <f>'q-AgLabour'!M12</f>
        <v>99.16</v>
      </c>
      <c r="N12" s="6">
        <f>'q-AgLabour'!N12</f>
        <v>100.946666666667</v>
      </c>
      <c r="O12" s="6">
        <f>'q-AgLabour'!O12</f>
        <v>100.946666666667</v>
      </c>
      <c r="P12" s="6">
        <f>'q-AgLabour'!P12</f>
        <v>100.053333333333</v>
      </c>
      <c r="Q12" s="6">
        <f>'q-AgLabour'!Q12</f>
        <v>95.5866666666667</v>
      </c>
      <c r="R12" s="6">
        <f>'q-AgLabour'!R12</f>
        <v>90.2266666666667</v>
      </c>
      <c r="S12" s="6">
        <f>'q-AgLabour'!S12</f>
        <v>83.9733333333333</v>
      </c>
      <c r="T12" s="6">
        <f>'q-AgLabour'!T12</f>
        <v>78.6133333333333</v>
      </c>
      <c r="U12" s="6">
        <f>'q-AgLabour'!U12</f>
        <v>73.2533333333333</v>
      </c>
      <c r="V12" s="6">
        <f>'q-AgLabour'!V12</f>
        <v>69.68</v>
      </c>
      <c r="W12" s="6">
        <f>'q-AgLabour'!W12</f>
        <v>67</v>
      </c>
      <c r="X12" s="6">
        <f>'q-AgLabour'!X12</f>
        <v>65.2133333333333</v>
      </c>
      <c r="Y12" s="6">
        <f>'q-AgLabour'!Y12</f>
        <v>65.2133333333333</v>
      </c>
      <c r="Z12" s="6">
        <f>'q-AgLabour'!Z12</f>
        <v>67</v>
      </c>
      <c r="AA12" s="6">
        <f>'q-AgLabour'!AA12</f>
        <v>71</v>
      </c>
      <c r="AB12" s="6">
        <f>'q-AgLabour'!AB12</f>
        <v>76</v>
      </c>
      <c r="AC12" s="6">
        <f>'q-AgLabour'!AC12</f>
        <v>82</v>
      </c>
      <c r="AD12" s="6">
        <f>'q-AgLabour'!AD12</f>
        <v>89</v>
      </c>
      <c r="AE12" s="6">
        <f>'q-AgLabour'!AE12</f>
        <v>94</v>
      </c>
      <c r="AF12" s="6">
        <f>'q-AgLabour'!AF12</f>
        <v>98</v>
      </c>
      <c r="AG12" s="6">
        <f>'q-AgLabour'!AG12</f>
        <v>101</v>
      </c>
      <c r="AH12" s="6">
        <f>'q-AgLabour'!AH12</f>
        <v>103</v>
      </c>
      <c r="AI12" s="6">
        <f>'q-AgLabour'!AI12</f>
        <v>106</v>
      </c>
      <c r="AJ12" s="6">
        <f>'q-AgLabour'!AJ12</f>
        <v>108</v>
      </c>
      <c r="AK12" s="6">
        <f>'q-AgLabour'!AK12</f>
        <v>111</v>
      </c>
      <c r="AL12" s="6">
        <f>'q-AgLabour'!AL12</f>
        <v>114</v>
      </c>
      <c r="AM12" s="6">
        <f>'q-AgLabour'!AM12</f>
        <v>117</v>
      </c>
      <c r="AN12" s="6">
        <f>'q-AgLabour'!AN12</f>
        <v>120</v>
      </c>
      <c r="AO12" s="6">
        <f>'q-AgLabour'!AO12</f>
        <v>123</v>
      </c>
      <c r="AP12" s="6">
        <f>'q-AgLabour'!AP12</f>
        <v>127</v>
      </c>
      <c r="AQ12" s="6">
        <f>'q-AgLabour'!AQ12</f>
        <v>130</v>
      </c>
      <c r="AR12" s="6">
        <f>'q-AgLabour'!AR12</f>
        <v>134</v>
      </c>
      <c r="AS12" s="6">
        <f>'q-AgLabour'!AS12</f>
        <v>138</v>
      </c>
      <c r="AT12" s="6">
        <f>'q-AgLabour'!AT12</f>
        <v>142</v>
      </c>
      <c r="AU12" s="6">
        <f>'q-AgLabour'!AU12</f>
        <v>146</v>
      </c>
      <c r="AV12" s="6">
        <f>'q-AgLabour'!AV12</f>
        <v>150</v>
      </c>
      <c r="AW12" s="6">
        <f>'q-AgLabour'!AW12</f>
        <v>153</v>
      </c>
      <c r="AX12" s="6">
        <f>'q-AgLabour'!AX12</f>
        <v>157</v>
      </c>
      <c r="AY12" s="6">
        <f>'q-AgLabour'!AY12</f>
        <v>161</v>
      </c>
      <c r="AZ12" s="6">
        <f>'q-AgLabour'!AZ12</f>
        <v>165</v>
      </c>
      <c r="BA12" s="6">
        <f>'q-AgLabour'!BA12</f>
        <v>165</v>
      </c>
      <c r="BB12" s="6">
        <f>'q-AgLabour'!BB12</f>
        <v>169</v>
      </c>
      <c r="BC12" s="6">
        <f>'q-AgLabour'!BC12</f>
        <v>172</v>
      </c>
    </row>
    <row r="13" spans="1:55">
      <c r="A13">
        <f>VLOOKUP(C13,SelectCntr!$A$2:$C$52,3,0)</f>
        <v>2</v>
      </c>
      <c r="B13" s="6" t="str">
        <f>'q-AgLabour'!B13</f>
        <v>Ethiopia PDR</v>
      </c>
      <c r="C13" s="6">
        <f>'q-AgLabour'!C13</f>
        <v>62</v>
      </c>
      <c r="D13" s="6" t="str">
        <f>'q-AgLabour'!D13</f>
        <v>Ethiopia PDR</v>
      </c>
      <c r="E13" s="6" t="str">
        <f>'q-AgLabour'!E13</f>
        <v>601</v>
      </c>
      <c r="F13" s="6" t="str">
        <f>'q-AgLabour'!F13</f>
        <v>Tot Ec Act A (1000)</v>
      </c>
      <c r="G13" s="6">
        <f>'q-AgLabour'!G13</f>
        <v>9127.78926963482</v>
      </c>
      <c r="H13" s="6">
        <f>'q-AgLabour'!H13</f>
        <v>9315.0302026013</v>
      </c>
      <c r="I13" s="6">
        <f>'q-AgLabour'!I13</f>
        <v>9510.51963481741</v>
      </c>
      <c r="J13" s="6">
        <f>'q-AgLabour'!J13</f>
        <v>9713.43271635818</v>
      </c>
      <c r="K13" s="6">
        <f>'q-AgLabour'!K13</f>
        <v>9922.11974737369</v>
      </c>
      <c r="L13" s="6">
        <f>'q-AgLabour'!L13</f>
        <v>10134.931028014</v>
      </c>
      <c r="M13" s="6">
        <f>'q-AgLabour'!M13</f>
        <v>10351.8665582791</v>
      </c>
      <c r="N13" s="6">
        <f>'q-AgLabour'!N13</f>
        <v>10575.400887944</v>
      </c>
      <c r="O13" s="6">
        <f>'q-AgLabour'!O13</f>
        <v>10810.4831165583</v>
      </c>
      <c r="P13" s="6">
        <f>'q-AgLabour'!P13</f>
        <v>11059.5877938969</v>
      </c>
      <c r="Q13" s="6">
        <f>'q-AgLabour'!Q13</f>
        <v>11330.9634192096</v>
      </c>
      <c r="R13" s="6">
        <f>'q-AgLabour'!R13</f>
        <v>11617.1863431716</v>
      </c>
      <c r="S13" s="6">
        <f>'q-AgLabour'!S13</f>
        <v>11901.7595672836</v>
      </c>
      <c r="T13" s="6">
        <f>'q-AgLabour'!T13</f>
        <v>12159.9375937969</v>
      </c>
      <c r="U13" s="6">
        <f>'q-AgLabour'!U13</f>
        <v>12379.3476738369</v>
      </c>
      <c r="V13" s="6">
        <f>'q-AgLabour'!V13</f>
        <v>12550.9164582291</v>
      </c>
      <c r="W13" s="6">
        <f>'q-AgLabour'!W13</f>
        <v>12687.0166958479</v>
      </c>
      <c r="X13" s="6">
        <f>'q-AgLabour'!X13</f>
        <v>12814.8684342171</v>
      </c>
      <c r="Y13" s="6">
        <f>'q-AgLabour'!Y13</f>
        <v>12973.2396198099</v>
      </c>
      <c r="Z13" s="6">
        <f>'q-AgLabour'!Z13</f>
        <v>13191</v>
      </c>
      <c r="AA13" s="6">
        <f>'q-AgLabour'!AA13</f>
        <v>13459</v>
      </c>
      <c r="AB13" s="6">
        <f>'q-AgLabour'!AB13</f>
        <v>13785</v>
      </c>
      <c r="AC13" s="6">
        <f>'q-AgLabour'!AC13</f>
        <v>14163</v>
      </c>
      <c r="AD13" s="6">
        <f>'q-AgLabour'!AD13</f>
        <v>14565</v>
      </c>
      <c r="AE13" s="6">
        <f>'q-AgLabour'!AE13</f>
        <v>15107</v>
      </c>
      <c r="AF13" s="6">
        <f>'q-AgLabour'!AF13</f>
        <v>15665</v>
      </c>
      <c r="AG13" s="6">
        <f>'q-AgLabour'!AG13</f>
        <v>16243</v>
      </c>
      <c r="AH13" s="6">
        <f>'q-AgLabour'!AH13</f>
        <v>16839</v>
      </c>
      <c r="AI13" s="6">
        <f>'q-AgLabour'!AI13</f>
        <v>17453</v>
      </c>
      <c r="AJ13" s="6">
        <f>'q-AgLabour'!AJ13</f>
        <v>18086</v>
      </c>
      <c r="AK13" s="6">
        <f>'q-AgLabour'!AK13</f>
        <v>18731</v>
      </c>
      <c r="AL13" s="6">
        <f>'q-AgLabour'!AL13</f>
        <v>19389</v>
      </c>
      <c r="AM13" s="6">
        <f>'q-AgLabour'!AM13</f>
        <v>0</v>
      </c>
      <c r="AN13" s="6">
        <f>'q-AgLabour'!AN13</f>
        <v>0</v>
      </c>
      <c r="AO13" s="6">
        <f>'q-AgLabour'!AO13</f>
        <v>0</v>
      </c>
      <c r="AP13" s="6">
        <f>'q-AgLabour'!AP13</f>
        <v>0</v>
      </c>
      <c r="AQ13" s="6">
        <f>'q-AgLabour'!AQ13</f>
        <v>0</v>
      </c>
      <c r="AR13" s="6">
        <f>'q-AgLabour'!AR13</f>
        <v>0</v>
      </c>
      <c r="AS13" s="6">
        <f>'q-AgLabour'!AS13</f>
        <v>0</v>
      </c>
      <c r="AT13" s="6">
        <f>'q-AgLabour'!AT13</f>
        <v>0</v>
      </c>
      <c r="AU13" s="6">
        <f>'q-AgLabour'!AU13</f>
        <v>0</v>
      </c>
      <c r="AV13" s="6">
        <f>'q-AgLabour'!AV13</f>
        <v>0</v>
      </c>
      <c r="AW13" s="6">
        <f>'q-AgLabour'!AW13</f>
        <v>0</v>
      </c>
      <c r="AX13" s="6">
        <f>'q-AgLabour'!AX13</f>
        <v>0</v>
      </c>
      <c r="AY13" s="6">
        <f>'q-AgLabour'!AY13</f>
        <v>0</v>
      </c>
      <c r="AZ13" s="6">
        <f>'q-AgLabour'!AZ13</f>
        <v>0</v>
      </c>
      <c r="BA13" s="6">
        <f>'q-AgLabour'!BA13</f>
        <v>0</v>
      </c>
      <c r="BB13" s="6">
        <f>'q-AgLabour'!BB13</f>
        <v>0</v>
      </c>
      <c r="BC13" s="6">
        <f>'q-AgLabour'!BC13</f>
        <v>0</v>
      </c>
    </row>
    <row r="14" spans="1:55">
      <c r="A14">
        <f>VLOOKUP(C14,SelectCntr!$A$2:$C$52,3,0)</f>
        <v>2</v>
      </c>
      <c r="B14" s="6" t="str">
        <f>'q-AgLabour'!B14</f>
        <v>Djibouti</v>
      </c>
      <c r="C14" s="6">
        <f>'q-AgLabour'!C14</f>
        <v>72</v>
      </c>
      <c r="D14" s="6" t="str">
        <f>'q-AgLabour'!D14</f>
        <v>Djibouti</v>
      </c>
      <c r="E14" s="6" t="str">
        <f>'q-AgLabour'!E14</f>
        <v>601</v>
      </c>
      <c r="F14" s="6" t="str">
        <f>'q-AgLabour'!F14</f>
        <v>Tot Ec Act A (1000)</v>
      </c>
      <c r="G14" s="6">
        <f>'q-AgLabour'!G14</f>
        <v>32.1118881118881</v>
      </c>
      <c r="H14" s="6">
        <f>'q-AgLabour'!H14</f>
        <v>34.4615384615385</v>
      </c>
      <c r="I14" s="6">
        <f>'q-AgLabour'!I14</f>
        <v>36.027972027972</v>
      </c>
      <c r="J14" s="6">
        <f>'q-AgLabour'!J14</f>
        <v>38.3776223776224</v>
      </c>
      <c r="K14" s="6">
        <f>'q-AgLabour'!K14</f>
        <v>41.5104895104895</v>
      </c>
      <c r="L14" s="6">
        <f>'q-AgLabour'!L14</f>
        <v>43.8601398601399</v>
      </c>
      <c r="M14" s="6">
        <f>'q-AgLabour'!M14</f>
        <v>46.2097902097902</v>
      </c>
      <c r="N14" s="6">
        <f>'q-AgLabour'!N14</f>
        <v>49.3426573426573</v>
      </c>
      <c r="O14" s="6">
        <f>'q-AgLabour'!O14</f>
        <v>52.4755244755245</v>
      </c>
      <c r="P14" s="6">
        <f>'q-AgLabour'!P14</f>
        <v>55.6083916083916</v>
      </c>
      <c r="Q14" s="6">
        <f>'q-AgLabour'!Q14</f>
        <v>58.7412587412587</v>
      </c>
      <c r="R14" s="6">
        <f>'q-AgLabour'!R14</f>
        <v>61.8741258741259</v>
      </c>
      <c r="S14" s="6">
        <f>'q-AgLabour'!S14</f>
        <v>65.7902097902098</v>
      </c>
      <c r="T14" s="6">
        <f>'q-AgLabour'!T14</f>
        <v>69.7062937062937</v>
      </c>
      <c r="U14" s="6">
        <f>'q-AgLabour'!U14</f>
        <v>75.972027972028</v>
      </c>
      <c r="V14" s="6">
        <f>'q-AgLabour'!V14</f>
        <v>82.2377622377622</v>
      </c>
      <c r="W14" s="6">
        <f>'q-AgLabour'!W14</f>
        <v>90.0699300699301</v>
      </c>
      <c r="X14" s="6">
        <f>'q-AgLabour'!X14</f>
        <v>98.6853146853147</v>
      </c>
      <c r="Y14" s="6">
        <f>'q-AgLabour'!Y14</f>
        <v>106.517482517483</v>
      </c>
      <c r="Z14" s="6">
        <f>'q-AgLabour'!Z14</f>
        <v>112</v>
      </c>
      <c r="AA14" s="6">
        <f>'q-AgLabour'!AA14</f>
        <v>116</v>
      </c>
      <c r="AB14" s="6">
        <f>'q-AgLabour'!AB14</f>
        <v>119</v>
      </c>
      <c r="AC14" s="6">
        <f>'q-AgLabour'!AC14</f>
        <v>122</v>
      </c>
      <c r="AD14" s="6">
        <f>'q-AgLabour'!AD14</f>
        <v>126</v>
      </c>
      <c r="AE14" s="6">
        <f>'q-AgLabour'!AE14</f>
        <v>132</v>
      </c>
      <c r="AF14" s="6">
        <f>'q-AgLabour'!AF14</f>
        <v>140</v>
      </c>
      <c r="AG14" s="6">
        <f>'q-AgLabour'!AG14</f>
        <v>151</v>
      </c>
      <c r="AH14" s="6">
        <f>'q-AgLabour'!AH14</f>
        <v>162</v>
      </c>
      <c r="AI14" s="6">
        <f>'q-AgLabour'!AI14</f>
        <v>173</v>
      </c>
      <c r="AJ14" s="6">
        <f>'q-AgLabour'!AJ14</f>
        <v>182</v>
      </c>
      <c r="AK14" s="6">
        <f>'q-AgLabour'!AK14</f>
        <v>188</v>
      </c>
      <c r="AL14" s="6">
        <f>'q-AgLabour'!AL14</f>
        <v>191</v>
      </c>
      <c r="AM14" s="6">
        <f>'q-AgLabour'!AM14</f>
        <v>194</v>
      </c>
      <c r="AN14" s="6">
        <f>'q-AgLabour'!AN14</f>
        <v>196</v>
      </c>
      <c r="AO14" s="6">
        <f>'q-AgLabour'!AO14</f>
        <v>200</v>
      </c>
      <c r="AP14" s="6">
        <f>'q-AgLabour'!AP14</f>
        <v>206</v>
      </c>
      <c r="AQ14" s="6">
        <f>'q-AgLabour'!AQ14</f>
        <v>212</v>
      </c>
      <c r="AR14" s="6">
        <f>'q-AgLabour'!AR14</f>
        <v>220</v>
      </c>
      <c r="AS14" s="6">
        <f>'q-AgLabour'!AS14</f>
        <v>227</v>
      </c>
      <c r="AT14" s="6">
        <f>'q-AgLabour'!AT14</f>
        <v>233</v>
      </c>
      <c r="AU14" s="6">
        <f>'q-AgLabour'!AU14</f>
        <v>238</v>
      </c>
      <c r="AV14" s="6">
        <f>'q-AgLabour'!AV14</f>
        <v>243</v>
      </c>
      <c r="AW14" s="6">
        <f>'q-AgLabour'!AW14</f>
        <v>248</v>
      </c>
      <c r="AX14" s="6">
        <f>'q-AgLabour'!AX14</f>
        <v>252</v>
      </c>
      <c r="AY14" s="6">
        <f>'q-AgLabour'!AY14</f>
        <v>257</v>
      </c>
      <c r="AZ14" s="6">
        <f>'q-AgLabour'!AZ14</f>
        <v>261</v>
      </c>
      <c r="BA14" s="6">
        <f>'q-AgLabour'!BA14</f>
        <v>267</v>
      </c>
      <c r="BB14" s="6">
        <f>'q-AgLabour'!BB14</f>
        <v>273</v>
      </c>
      <c r="BC14" s="6">
        <f>'q-AgLabour'!BC14</f>
        <v>279</v>
      </c>
    </row>
    <row r="15" spans="1:55">
      <c r="A15">
        <f>VLOOKUP(C15,SelectCntr!$A$2:$C$52,3,0)</f>
        <v>1</v>
      </c>
      <c r="B15" s="6" t="str">
        <f>'q-AgLabour'!B15</f>
        <v>Gabon</v>
      </c>
      <c r="C15" s="6">
        <f>'q-AgLabour'!C15</f>
        <v>74</v>
      </c>
      <c r="D15" s="6" t="str">
        <f>'q-AgLabour'!D15</f>
        <v>Gabon</v>
      </c>
      <c r="E15" s="6" t="str">
        <f>'q-AgLabour'!E15</f>
        <v>601</v>
      </c>
      <c r="F15" s="6" t="str">
        <f>'q-AgLabour'!F15</f>
        <v>Tot Ec Act A (1000)</v>
      </c>
      <c r="G15" s="6">
        <f>'q-AgLabour'!G15</f>
        <v>215.384615384615</v>
      </c>
      <c r="H15" s="6">
        <f>'q-AgLabour'!H15</f>
        <v>214.47963800905</v>
      </c>
      <c r="I15" s="6">
        <f>'q-AgLabour'!I15</f>
        <v>212.669683257919</v>
      </c>
      <c r="J15" s="6">
        <f>'q-AgLabour'!J15</f>
        <v>211.764705882353</v>
      </c>
      <c r="K15" s="6">
        <f>'q-AgLabour'!K15</f>
        <v>210.859728506787</v>
      </c>
      <c r="L15" s="6">
        <f>'q-AgLabour'!L15</f>
        <v>209.954751131222</v>
      </c>
      <c r="M15" s="6">
        <f>'q-AgLabour'!M15</f>
        <v>208.14479638009</v>
      </c>
      <c r="N15" s="6">
        <f>'q-AgLabour'!N15</f>
        <v>208.14479638009</v>
      </c>
      <c r="O15" s="6">
        <f>'q-AgLabour'!O15</f>
        <v>208.14479638009</v>
      </c>
      <c r="P15" s="6">
        <f>'q-AgLabour'!P15</f>
        <v>208.14479638009</v>
      </c>
      <c r="Q15" s="6">
        <f>'q-AgLabour'!Q15</f>
        <v>206.334841628959</v>
      </c>
      <c r="R15" s="6">
        <f>'q-AgLabour'!R15</f>
        <v>205.429864253394</v>
      </c>
      <c r="S15" s="6">
        <f>'q-AgLabour'!S15</f>
        <v>204.524886877828</v>
      </c>
      <c r="T15" s="6">
        <f>'q-AgLabour'!T15</f>
        <v>204.524886877828</v>
      </c>
      <c r="U15" s="6">
        <f>'q-AgLabour'!U15</f>
        <v>203.619909502262</v>
      </c>
      <c r="V15" s="6">
        <f>'q-AgLabour'!V15</f>
        <v>203.619909502262</v>
      </c>
      <c r="W15" s="6">
        <f>'q-AgLabour'!W15</f>
        <v>202.714932126697</v>
      </c>
      <c r="X15" s="6">
        <f>'q-AgLabour'!X15</f>
        <v>201.809954751131</v>
      </c>
      <c r="Y15" s="6">
        <f>'q-AgLabour'!Y15</f>
        <v>200.904977375566</v>
      </c>
      <c r="Z15" s="6">
        <f>'q-AgLabour'!Z15</f>
        <v>200</v>
      </c>
      <c r="AA15" s="6">
        <f>'q-AgLabour'!AA15</f>
        <v>201</v>
      </c>
      <c r="AB15" s="6">
        <f>'q-AgLabour'!AB15</f>
        <v>201</v>
      </c>
      <c r="AC15" s="6">
        <f>'q-AgLabour'!AC15</f>
        <v>202</v>
      </c>
      <c r="AD15" s="6">
        <f>'q-AgLabour'!AD15</f>
        <v>203</v>
      </c>
      <c r="AE15" s="6">
        <f>'q-AgLabour'!AE15</f>
        <v>204</v>
      </c>
      <c r="AF15" s="6">
        <f>'q-AgLabour'!AF15</f>
        <v>204</v>
      </c>
      <c r="AG15" s="6">
        <f>'q-AgLabour'!AG15</f>
        <v>204</v>
      </c>
      <c r="AH15" s="6">
        <f>'q-AgLabour'!AH15</f>
        <v>205</v>
      </c>
      <c r="AI15" s="6">
        <f>'q-AgLabour'!AI15</f>
        <v>206</v>
      </c>
      <c r="AJ15" s="6">
        <f>'q-AgLabour'!AJ15</f>
        <v>207</v>
      </c>
      <c r="AK15" s="6">
        <f>'q-AgLabour'!AK15</f>
        <v>208</v>
      </c>
      <c r="AL15" s="6">
        <f>'q-AgLabour'!AL15</f>
        <v>209</v>
      </c>
      <c r="AM15" s="6">
        <f>'q-AgLabour'!AM15</f>
        <v>210</v>
      </c>
      <c r="AN15" s="6">
        <f>'q-AgLabour'!AN15</f>
        <v>210</v>
      </c>
      <c r="AO15" s="6">
        <f>'q-AgLabour'!AO15</f>
        <v>211</v>
      </c>
      <c r="AP15" s="6">
        <f>'q-AgLabour'!AP15</f>
        <v>211</v>
      </c>
      <c r="AQ15" s="6">
        <f>'q-AgLabour'!AQ15</f>
        <v>210</v>
      </c>
      <c r="AR15" s="6">
        <f>'q-AgLabour'!AR15</f>
        <v>209</v>
      </c>
      <c r="AS15" s="6">
        <f>'q-AgLabour'!AS15</f>
        <v>208</v>
      </c>
      <c r="AT15" s="6">
        <f>'q-AgLabour'!AT15</f>
        <v>207</v>
      </c>
      <c r="AU15" s="6">
        <f>'q-AgLabour'!AU15</f>
        <v>205</v>
      </c>
      <c r="AV15" s="6">
        <f>'q-AgLabour'!AV15</f>
        <v>204</v>
      </c>
      <c r="AW15" s="6">
        <f>'q-AgLabour'!AW15</f>
        <v>202</v>
      </c>
      <c r="AX15" s="6">
        <f>'q-AgLabour'!AX15</f>
        <v>200</v>
      </c>
      <c r="AY15" s="6">
        <f>'q-AgLabour'!AY15</f>
        <v>197</v>
      </c>
      <c r="AZ15" s="6">
        <f>'q-AgLabour'!AZ15</f>
        <v>195</v>
      </c>
      <c r="BA15" s="6">
        <f>'q-AgLabour'!BA15</f>
        <v>192</v>
      </c>
      <c r="BB15" s="6">
        <f>'q-AgLabour'!BB15</f>
        <v>189</v>
      </c>
      <c r="BC15" s="6">
        <f>'q-AgLabour'!BC15</f>
        <v>186</v>
      </c>
    </row>
    <row r="16" spans="1:55">
      <c r="A16">
        <f>VLOOKUP(C16,SelectCntr!$A$2:$C$52,3,0)</f>
        <v>1</v>
      </c>
      <c r="B16" s="6" t="str">
        <f>'q-AgLabour'!B16</f>
        <v>Gambia</v>
      </c>
      <c r="C16" s="6">
        <f>'q-AgLabour'!C16</f>
        <v>75</v>
      </c>
      <c r="D16" s="6" t="str">
        <f>'q-AgLabour'!D16</f>
        <v>Gambia</v>
      </c>
      <c r="E16" s="6" t="str">
        <f>'q-AgLabour'!E16</f>
        <v>601</v>
      </c>
      <c r="F16" s="6" t="str">
        <f>'q-AgLabour'!F16</f>
        <v>Tot Ec Act A (1000)</v>
      </c>
      <c r="G16" s="6">
        <f>'q-AgLabour'!G16</f>
        <v>146.790378006873</v>
      </c>
      <c r="H16" s="6">
        <f>'q-AgLabour'!H16</f>
        <v>150.034364261168</v>
      </c>
      <c r="I16" s="6">
        <f>'q-AgLabour'!I16</f>
        <v>153.278350515464</v>
      </c>
      <c r="J16" s="6">
        <f>'q-AgLabour'!J16</f>
        <v>157.333333333333</v>
      </c>
      <c r="K16" s="6">
        <f>'q-AgLabour'!K16</f>
        <v>160.577319587629</v>
      </c>
      <c r="L16" s="6">
        <f>'q-AgLabour'!L16</f>
        <v>163.821305841924</v>
      </c>
      <c r="M16" s="6">
        <f>'q-AgLabour'!M16</f>
        <v>167.06529209622</v>
      </c>
      <c r="N16" s="6">
        <f>'q-AgLabour'!N16</f>
        <v>170.309278350515</v>
      </c>
      <c r="O16" s="6">
        <f>'q-AgLabour'!O16</f>
        <v>174.364261168385</v>
      </c>
      <c r="P16" s="6">
        <f>'q-AgLabour'!P16</f>
        <v>178.419243986254</v>
      </c>
      <c r="Q16" s="6">
        <f>'q-AgLabour'!Q16</f>
        <v>183.285223367698</v>
      </c>
      <c r="R16" s="6">
        <f>'q-AgLabour'!R16</f>
        <v>188.962199312715</v>
      </c>
      <c r="S16" s="6">
        <f>'q-AgLabour'!S16</f>
        <v>194.639175257732</v>
      </c>
      <c r="T16" s="6">
        <f>'q-AgLabour'!T16</f>
        <v>200.316151202749</v>
      </c>
      <c r="U16" s="6">
        <f>'q-AgLabour'!U16</f>
        <v>205.993127147766</v>
      </c>
      <c r="V16" s="6">
        <f>'q-AgLabour'!V16</f>
        <v>211.670103092784</v>
      </c>
      <c r="W16" s="6">
        <f>'q-AgLabour'!W16</f>
        <v>217.347079037801</v>
      </c>
      <c r="X16" s="6">
        <f>'q-AgLabour'!X16</f>
        <v>223.024054982818</v>
      </c>
      <c r="Y16" s="6">
        <f>'q-AgLabour'!Y16</f>
        <v>229.512027491409</v>
      </c>
      <c r="Z16" s="6">
        <f>'q-AgLabour'!Z16</f>
        <v>236</v>
      </c>
      <c r="AA16" s="6">
        <f>'q-AgLabour'!AA16</f>
        <v>244</v>
      </c>
      <c r="AB16" s="6">
        <f>'q-AgLabour'!AB16</f>
        <v>252</v>
      </c>
      <c r="AC16" s="6">
        <f>'q-AgLabour'!AC16</f>
        <v>261</v>
      </c>
      <c r="AD16" s="6">
        <f>'q-AgLabour'!AD16</f>
        <v>271</v>
      </c>
      <c r="AE16" s="6">
        <f>'q-AgLabour'!AE16</f>
        <v>282</v>
      </c>
      <c r="AF16" s="6">
        <f>'q-AgLabour'!AF16</f>
        <v>295</v>
      </c>
      <c r="AG16" s="6">
        <f>'q-AgLabour'!AG16</f>
        <v>309</v>
      </c>
      <c r="AH16" s="6">
        <f>'q-AgLabour'!AH16</f>
        <v>323</v>
      </c>
      <c r="AI16" s="6">
        <f>'q-AgLabour'!AI16</f>
        <v>338</v>
      </c>
      <c r="AJ16" s="6">
        <f>'q-AgLabour'!AJ16</f>
        <v>351</v>
      </c>
      <c r="AK16" s="6">
        <f>'q-AgLabour'!AK16</f>
        <v>363</v>
      </c>
      <c r="AL16" s="6">
        <f>'q-AgLabour'!AL16</f>
        <v>374</v>
      </c>
      <c r="AM16" s="6">
        <f>'q-AgLabour'!AM16</f>
        <v>384</v>
      </c>
      <c r="AN16" s="6">
        <f>'q-AgLabour'!AN16</f>
        <v>394</v>
      </c>
      <c r="AO16" s="6">
        <f>'q-AgLabour'!AO16</f>
        <v>404</v>
      </c>
      <c r="AP16" s="6">
        <f>'q-AgLabour'!AP16</f>
        <v>415</v>
      </c>
      <c r="AQ16" s="6">
        <f>'q-AgLabour'!AQ16</f>
        <v>426</v>
      </c>
      <c r="AR16" s="6">
        <f>'q-AgLabour'!AR16</f>
        <v>437</v>
      </c>
      <c r="AS16" s="6">
        <f>'q-AgLabour'!AS16</f>
        <v>449</v>
      </c>
      <c r="AT16" s="6">
        <f>'q-AgLabour'!AT16</f>
        <v>461</v>
      </c>
      <c r="AU16" s="6">
        <f>'q-AgLabour'!AU16</f>
        <v>473</v>
      </c>
      <c r="AV16" s="6">
        <f>'q-AgLabour'!AV16</f>
        <v>486</v>
      </c>
      <c r="AW16" s="6">
        <f>'q-AgLabour'!AW16</f>
        <v>500</v>
      </c>
      <c r="AX16" s="6">
        <f>'q-AgLabour'!AX16</f>
        <v>513</v>
      </c>
      <c r="AY16" s="6">
        <f>'q-AgLabour'!AY16</f>
        <v>527</v>
      </c>
      <c r="AZ16" s="6">
        <f>'q-AgLabour'!AZ16</f>
        <v>541</v>
      </c>
      <c r="BA16" s="6">
        <f>'q-AgLabour'!BA16</f>
        <v>557</v>
      </c>
      <c r="BB16" s="6">
        <f>'q-AgLabour'!BB16</f>
        <v>572</v>
      </c>
      <c r="BC16" s="6">
        <f>'q-AgLabour'!BC16</f>
        <v>588</v>
      </c>
    </row>
    <row r="17" spans="1:55">
      <c r="A17">
        <f>VLOOKUP(C17,SelectCntr!$A$2:$C$52,3,0)</f>
        <v>1</v>
      </c>
      <c r="B17" s="6" t="str">
        <f>'q-AgLabour'!B17</f>
        <v>Ghana</v>
      </c>
      <c r="C17" s="6">
        <f>'q-AgLabour'!C17</f>
        <v>81</v>
      </c>
      <c r="D17" s="6" t="str">
        <f>'q-AgLabour'!D17</f>
        <v>Ghana</v>
      </c>
      <c r="E17" s="6" t="str">
        <f>'q-AgLabour'!E17</f>
        <v>601</v>
      </c>
      <c r="F17" s="6" t="str">
        <f>'q-AgLabour'!F17</f>
        <v>Tot Ec Act A (1000)</v>
      </c>
      <c r="G17" s="6">
        <f>'q-AgLabour'!G17</f>
        <v>1870.21712907117</v>
      </c>
      <c r="H17" s="6">
        <f>'q-AgLabour'!H17</f>
        <v>1911.41133896261</v>
      </c>
      <c r="I17" s="6">
        <f>'q-AgLabour'!I17</f>
        <v>1950.95778045838</v>
      </c>
      <c r="J17" s="6">
        <f>'q-AgLabour'!J17</f>
        <v>1987.20868516285</v>
      </c>
      <c r="K17" s="6">
        <f>'q-AgLabour'!K17</f>
        <v>2019.34016887817</v>
      </c>
      <c r="L17" s="6">
        <f>'q-AgLabour'!L17</f>
        <v>2046.52834740651</v>
      </c>
      <c r="M17" s="6">
        <f>'q-AgLabour'!M17</f>
        <v>2069.59710494572</v>
      </c>
      <c r="N17" s="6">
        <f>'q-AgLabour'!N17</f>
        <v>2091.84197828709</v>
      </c>
      <c r="O17" s="6">
        <f>'q-AgLabour'!O17</f>
        <v>2115.73462002413</v>
      </c>
      <c r="P17" s="6">
        <f>'q-AgLabour'!P17</f>
        <v>2146.21833534379</v>
      </c>
      <c r="Q17" s="6">
        <f>'q-AgLabour'!Q17</f>
        <v>2203.06634499397</v>
      </c>
      <c r="R17" s="6">
        <f>'q-AgLabour'!R17</f>
        <v>2267.32931242461</v>
      </c>
      <c r="S17" s="6">
        <f>'q-AgLabour'!S17</f>
        <v>2334.88781664656</v>
      </c>
      <c r="T17" s="6">
        <f>'q-AgLabour'!T17</f>
        <v>2400.79855247286</v>
      </c>
      <c r="U17" s="6">
        <f>'q-AgLabour'!U17</f>
        <v>2460.11821471653</v>
      </c>
      <c r="V17" s="6">
        <f>'q-AgLabour'!V17</f>
        <v>2512.02291917973</v>
      </c>
      <c r="W17" s="6">
        <f>'q-AgLabour'!W17</f>
        <v>2558.98431845597</v>
      </c>
      <c r="X17" s="6">
        <f>'q-AgLabour'!X17</f>
        <v>2606.76960193004</v>
      </c>
      <c r="Y17" s="6">
        <f>'q-AgLabour'!Y17</f>
        <v>2661.96984318456</v>
      </c>
      <c r="Z17" s="6">
        <f>'q-AgLabour'!Z17</f>
        <v>2732</v>
      </c>
      <c r="AA17" s="6">
        <f>'q-AgLabour'!AA17</f>
        <v>2805</v>
      </c>
      <c r="AB17" s="6">
        <f>'q-AgLabour'!AB17</f>
        <v>2895</v>
      </c>
      <c r="AC17" s="6">
        <f>'q-AgLabour'!AC17</f>
        <v>2991</v>
      </c>
      <c r="AD17" s="6">
        <f>'q-AgLabour'!AD17</f>
        <v>3081</v>
      </c>
      <c r="AE17" s="6">
        <f>'q-AgLabour'!AE17</f>
        <v>3169</v>
      </c>
      <c r="AF17" s="6">
        <f>'q-AgLabour'!AF17</f>
        <v>3253</v>
      </c>
      <c r="AG17" s="6">
        <f>'q-AgLabour'!AG17</f>
        <v>3333</v>
      </c>
      <c r="AH17" s="6">
        <f>'q-AgLabour'!AH17</f>
        <v>3413</v>
      </c>
      <c r="AI17" s="6">
        <f>'q-AgLabour'!AI17</f>
        <v>3496</v>
      </c>
      <c r="AJ17" s="6">
        <f>'q-AgLabour'!AJ17</f>
        <v>3585</v>
      </c>
      <c r="AK17" s="6">
        <f>'q-AgLabour'!AK17</f>
        <v>3678</v>
      </c>
      <c r="AL17" s="6">
        <f>'q-AgLabour'!AL17</f>
        <v>3777</v>
      </c>
      <c r="AM17" s="6">
        <f>'q-AgLabour'!AM17</f>
        <v>3901</v>
      </c>
      <c r="AN17" s="6">
        <f>'q-AgLabour'!AN17</f>
        <v>4030</v>
      </c>
      <c r="AO17" s="6">
        <f>'q-AgLabour'!AO17</f>
        <v>4161</v>
      </c>
      <c r="AP17" s="6">
        <f>'q-AgLabour'!AP17</f>
        <v>4293</v>
      </c>
      <c r="AQ17" s="6">
        <f>'q-AgLabour'!AQ17</f>
        <v>4427</v>
      </c>
      <c r="AR17" s="6">
        <f>'q-AgLabour'!AR17</f>
        <v>4565</v>
      </c>
      <c r="AS17" s="6">
        <f>'q-AgLabour'!AS17</f>
        <v>4708</v>
      </c>
      <c r="AT17" s="6">
        <f>'q-AgLabour'!AT17</f>
        <v>4785</v>
      </c>
      <c r="AU17" s="6">
        <f>'q-AgLabour'!AU17</f>
        <v>4894</v>
      </c>
      <c r="AV17" s="6">
        <f>'q-AgLabour'!AV17</f>
        <v>5003</v>
      </c>
      <c r="AW17" s="6">
        <f>'q-AgLabour'!AW17</f>
        <v>5114</v>
      </c>
      <c r="AX17" s="6">
        <f>'q-AgLabour'!AX17</f>
        <v>5227</v>
      </c>
      <c r="AY17" s="6">
        <f>'q-AgLabour'!AY17</f>
        <v>5345</v>
      </c>
      <c r="AZ17" s="6">
        <f>'q-AgLabour'!AZ17</f>
        <v>5463</v>
      </c>
      <c r="BA17" s="6">
        <f>'q-AgLabour'!BA17</f>
        <v>5626</v>
      </c>
      <c r="BB17" s="6">
        <f>'q-AgLabour'!BB17</f>
        <v>5771</v>
      </c>
      <c r="BC17" s="6">
        <f>'q-AgLabour'!BC17</f>
        <v>5921</v>
      </c>
    </row>
    <row r="18" spans="1:55">
      <c r="A18">
        <f>VLOOKUP(C18,SelectCntr!$A$2:$C$52,3,0)</f>
        <v>1</v>
      </c>
      <c r="B18" s="6" t="str">
        <f>'q-AgLabour'!B18</f>
        <v>Guinea</v>
      </c>
      <c r="C18" s="6">
        <f>'q-AgLabour'!C18</f>
        <v>90</v>
      </c>
      <c r="D18" s="6" t="str">
        <f>'q-AgLabour'!D18</f>
        <v>Guinea</v>
      </c>
      <c r="E18" s="6" t="str">
        <f>'q-AgLabour'!E18</f>
        <v>601</v>
      </c>
      <c r="F18" s="6" t="str">
        <f>'q-AgLabour'!F18</f>
        <v>Tot Ec Act A (1000)</v>
      </c>
      <c r="G18" s="6">
        <f>'q-AgLabour'!G18</f>
        <v>1429.77048438207</v>
      </c>
      <c r="H18" s="6">
        <f>'q-AgLabour'!H18</f>
        <v>1452.28655500226</v>
      </c>
      <c r="I18" s="6">
        <f>'q-AgLabour'!I18</f>
        <v>1475.66862833861</v>
      </c>
      <c r="J18" s="6">
        <f>'q-AgLabour'!J18</f>
        <v>1501.64870982345</v>
      </c>
      <c r="K18" s="6">
        <f>'q-AgLabour'!K18</f>
        <v>1528.49479402445</v>
      </c>
      <c r="L18" s="6">
        <f>'q-AgLabour'!L18</f>
        <v>1558.80488909009</v>
      </c>
      <c r="M18" s="6">
        <f>'q-AgLabour'!M18</f>
        <v>1590.84698958805</v>
      </c>
      <c r="N18" s="6">
        <f>'q-AgLabour'!N18</f>
        <v>1622.88909008601</v>
      </c>
      <c r="O18" s="6">
        <f>'q-AgLabour'!O18</f>
        <v>1650.60117700317</v>
      </c>
      <c r="P18" s="6">
        <f>'q-AgLabour'!P18</f>
        <v>1671.38524219104</v>
      </c>
      <c r="Q18" s="6">
        <f>'q-AgLabour'!Q18</f>
        <v>1681.77727478497</v>
      </c>
      <c r="R18" s="6">
        <f>'q-AgLabour'!R18</f>
        <v>1686.10728836578</v>
      </c>
      <c r="S18" s="6">
        <f>'q-AgLabour'!S18</f>
        <v>1687.8392937981</v>
      </c>
      <c r="T18" s="6">
        <f>'q-AgLabour'!T18</f>
        <v>1695.63331824355</v>
      </c>
      <c r="U18" s="6">
        <f>'q-AgLabour'!U18</f>
        <v>1712.95337256677</v>
      </c>
      <c r="V18" s="6">
        <f>'q-AgLabour'!V18</f>
        <v>1740.66545948393</v>
      </c>
      <c r="W18" s="6">
        <f>'q-AgLabour'!W18</f>
        <v>1778.76957899502</v>
      </c>
      <c r="X18" s="6">
        <f>'q-AgLabour'!X18</f>
        <v>1823.8017202354</v>
      </c>
      <c r="Y18" s="6">
        <f>'q-AgLabour'!Y18</f>
        <v>1868.83386147578</v>
      </c>
      <c r="Z18" s="6">
        <f>'q-AgLabour'!Z18</f>
        <v>1913</v>
      </c>
      <c r="AA18" s="6">
        <f>'q-AgLabour'!AA18</f>
        <v>1933</v>
      </c>
      <c r="AB18" s="6">
        <f>'q-AgLabour'!AB18</f>
        <v>1963</v>
      </c>
      <c r="AC18" s="6">
        <f>'q-AgLabour'!AC18</f>
        <v>1999</v>
      </c>
      <c r="AD18" s="6">
        <f>'q-AgLabour'!AD18</f>
        <v>2039</v>
      </c>
      <c r="AE18" s="6">
        <f>'q-AgLabour'!AE18</f>
        <v>2081</v>
      </c>
      <c r="AF18" s="6">
        <f>'q-AgLabour'!AF18</f>
        <v>2121</v>
      </c>
      <c r="AG18" s="6">
        <f>'q-AgLabour'!AG18</f>
        <v>2162</v>
      </c>
      <c r="AH18" s="6">
        <f>'q-AgLabour'!AH18</f>
        <v>2211</v>
      </c>
      <c r="AI18" s="6">
        <f>'q-AgLabour'!AI18</f>
        <v>2278</v>
      </c>
      <c r="AJ18" s="6">
        <f>'q-AgLabour'!AJ18</f>
        <v>2372</v>
      </c>
      <c r="AK18" s="6">
        <f>'q-AgLabour'!AK18</f>
        <v>2496</v>
      </c>
      <c r="AL18" s="6">
        <f>'q-AgLabour'!AL18</f>
        <v>2643</v>
      </c>
      <c r="AM18" s="6">
        <f>'q-AgLabour'!AM18</f>
        <v>2799</v>
      </c>
      <c r="AN18" s="6">
        <f>'q-AgLabour'!AN18</f>
        <v>2943</v>
      </c>
      <c r="AO18" s="6">
        <f>'q-AgLabour'!AO18</f>
        <v>3060</v>
      </c>
      <c r="AP18" s="6">
        <f>'q-AgLabour'!AP18</f>
        <v>3147</v>
      </c>
      <c r="AQ18" s="6">
        <f>'q-AgLabour'!AQ18</f>
        <v>3207</v>
      </c>
      <c r="AR18" s="6">
        <f>'q-AgLabour'!AR18</f>
        <v>3249</v>
      </c>
      <c r="AS18" s="6">
        <f>'q-AgLabour'!AS18</f>
        <v>3284</v>
      </c>
      <c r="AT18" s="6">
        <f>'q-AgLabour'!AT18</f>
        <v>3320</v>
      </c>
      <c r="AU18" s="6">
        <f>'q-AgLabour'!AU18</f>
        <v>3360</v>
      </c>
      <c r="AV18" s="6">
        <f>'q-AgLabour'!AV18</f>
        <v>3401</v>
      </c>
      <c r="AW18" s="6">
        <f>'q-AgLabour'!AW18</f>
        <v>3444</v>
      </c>
      <c r="AX18" s="6">
        <f>'q-AgLabour'!AX18</f>
        <v>3489</v>
      </c>
      <c r="AY18" s="6">
        <f>'q-AgLabour'!AY18</f>
        <v>3536</v>
      </c>
      <c r="AZ18" s="6">
        <f>'q-AgLabour'!AZ18</f>
        <v>3586</v>
      </c>
      <c r="BA18" s="6">
        <f>'q-AgLabour'!BA18</f>
        <v>3637</v>
      </c>
      <c r="BB18" s="6">
        <f>'q-AgLabour'!BB18</f>
        <v>3696</v>
      </c>
      <c r="BC18" s="6">
        <f>'q-AgLabour'!BC18</f>
        <v>3760</v>
      </c>
    </row>
    <row r="19" spans="1:55">
      <c r="A19">
        <f>VLOOKUP(C19,SelectCntr!$A$2:$C$52,3,0)</f>
        <v>1</v>
      </c>
      <c r="B19" s="6" t="str">
        <f>'q-AgLabour'!B19</f>
        <v>Côte d'Ivoire</v>
      </c>
      <c r="C19" s="6">
        <f>'q-AgLabour'!C19</f>
        <v>107</v>
      </c>
      <c r="D19" s="6" t="str">
        <f>'q-AgLabour'!D19</f>
        <v>Côte d'Ivoire</v>
      </c>
      <c r="E19" s="6" t="str">
        <f>'q-AgLabour'!E19</f>
        <v>601</v>
      </c>
      <c r="F19" s="6" t="str">
        <f>'q-AgLabour'!F19</f>
        <v>Tot Ec Act A (1000)</v>
      </c>
      <c r="G19" s="6">
        <f>'q-AgLabour'!G19</f>
        <v>1230.95276653171</v>
      </c>
      <c r="H19" s="6">
        <f>'q-AgLabour'!H19</f>
        <v>1259.09401709402</v>
      </c>
      <c r="I19" s="6">
        <f>'q-AgLabour'!I19</f>
        <v>1289.05083220873</v>
      </c>
      <c r="J19" s="6">
        <f>'q-AgLabour'!J19</f>
        <v>1320.82321187584</v>
      </c>
      <c r="K19" s="6">
        <f>'q-AgLabour'!K19</f>
        <v>1355.31893837157</v>
      </c>
      <c r="L19" s="6">
        <f>'q-AgLabour'!L19</f>
        <v>1393.44579397211</v>
      </c>
      <c r="M19" s="6">
        <f>'q-AgLabour'!M19</f>
        <v>1434.29599640126</v>
      </c>
      <c r="N19" s="6">
        <f>'q-AgLabour'!N19</f>
        <v>1476.96176338282</v>
      </c>
      <c r="O19" s="6">
        <f>'q-AgLabour'!O19</f>
        <v>1520.53531264058</v>
      </c>
      <c r="P19" s="6">
        <f>'q-AgLabour'!P19</f>
        <v>1565.01664417454</v>
      </c>
      <c r="Q19" s="6">
        <f>'q-AgLabour'!Q19</f>
        <v>1602.23571749888</v>
      </c>
      <c r="R19" s="6">
        <f>'q-AgLabour'!R19</f>
        <v>1640.36257309942</v>
      </c>
      <c r="S19" s="6">
        <f>'q-AgLabour'!S19</f>
        <v>1679.39721097616</v>
      </c>
      <c r="T19" s="6">
        <f>'q-AgLabour'!T19</f>
        <v>1720.24741340531</v>
      </c>
      <c r="U19" s="6">
        <f>'q-AgLabour'!U19</f>
        <v>1764.72874493927</v>
      </c>
      <c r="V19" s="6">
        <f>'q-AgLabour'!V19</f>
        <v>1811.93342330184</v>
      </c>
      <c r="W19" s="6">
        <f>'q-AgLabour'!W19</f>
        <v>1860.95366621682</v>
      </c>
      <c r="X19" s="6">
        <f>'q-AgLabour'!X19</f>
        <v>1911.78947368421</v>
      </c>
      <c r="Y19" s="6">
        <f>'q-AgLabour'!Y19</f>
        <v>1964.440845704</v>
      </c>
      <c r="Z19" s="6">
        <f>'q-AgLabour'!Z19</f>
        <v>2018</v>
      </c>
      <c r="AA19" s="6">
        <f>'q-AgLabour'!AA19</f>
        <v>2090</v>
      </c>
      <c r="AB19" s="6">
        <f>'q-AgLabour'!AB19</f>
        <v>2160</v>
      </c>
      <c r="AC19" s="6">
        <f>'q-AgLabour'!AC19</f>
        <v>2229</v>
      </c>
      <c r="AD19" s="6">
        <f>'q-AgLabour'!AD19</f>
        <v>2292</v>
      </c>
      <c r="AE19" s="6">
        <f>'q-AgLabour'!AE19</f>
        <v>2363</v>
      </c>
      <c r="AF19" s="6">
        <f>'q-AgLabour'!AF19</f>
        <v>2427</v>
      </c>
      <c r="AG19" s="6">
        <f>'q-AgLabour'!AG19</f>
        <v>2491</v>
      </c>
      <c r="AH19" s="6">
        <f>'q-AgLabour'!AH19</f>
        <v>2553</v>
      </c>
      <c r="AI19" s="6">
        <f>'q-AgLabour'!AI19</f>
        <v>2623</v>
      </c>
      <c r="AJ19" s="6">
        <f>'q-AgLabour'!AJ19</f>
        <v>2686</v>
      </c>
      <c r="AK19" s="6">
        <f>'q-AgLabour'!AK19</f>
        <v>2725</v>
      </c>
      <c r="AL19" s="6">
        <f>'q-AgLabour'!AL19</f>
        <v>2763</v>
      </c>
      <c r="AM19" s="6">
        <f>'q-AgLabour'!AM19</f>
        <v>2800</v>
      </c>
      <c r="AN19" s="6">
        <f>'q-AgLabour'!AN19</f>
        <v>2831</v>
      </c>
      <c r="AO19" s="6">
        <f>'q-AgLabour'!AO19</f>
        <v>2866</v>
      </c>
      <c r="AP19" s="6">
        <f>'q-AgLabour'!AP19</f>
        <v>2897</v>
      </c>
      <c r="AQ19" s="6">
        <f>'q-AgLabour'!AQ19</f>
        <v>2922</v>
      </c>
      <c r="AR19" s="6">
        <f>'q-AgLabour'!AR19</f>
        <v>2940</v>
      </c>
      <c r="AS19" s="6">
        <f>'q-AgLabour'!AS19</f>
        <v>2949</v>
      </c>
      <c r="AT19" s="6">
        <f>'q-AgLabour'!AT19</f>
        <v>2946</v>
      </c>
      <c r="AU19" s="6">
        <f>'q-AgLabour'!AU19</f>
        <v>2936</v>
      </c>
      <c r="AV19" s="6">
        <f>'q-AgLabour'!AV19</f>
        <v>2919</v>
      </c>
      <c r="AW19" s="6">
        <f>'q-AgLabour'!AW19</f>
        <v>2898</v>
      </c>
      <c r="AX19" s="6">
        <f>'q-AgLabour'!AX19</f>
        <v>2879</v>
      </c>
      <c r="AY19" s="6">
        <f>'q-AgLabour'!AY19</f>
        <v>2860</v>
      </c>
      <c r="AZ19" s="6">
        <f>'q-AgLabour'!AZ19</f>
        <v>2844</v>
      </c>
      <c r="BA19" s="6">
        <f>'q-AgLabour'!BA19</f>
        <v>2833</v>
      </c>
      <c r="BB19" s="6">
        <f>'q-AgLabour'!BB19</f>
        <v>2825</v>
      </c>
      <c r="BC19" s="6">
        <f>'q-AgLabour'!BC19</f>
        <v>2818</v>
      </c>
    </row>
    <row r="20" spans="1:55">
      <c r="A20">
        <f>VLOOKUP(C20,SelectCntr!$A$2:$C$52,3,0)</f>
        <v>2</v>
      </c>
      <c r="B20" s="6" t="str">
        <f>'q-AgLabour'!B20</f>
        <v>Kenya</v>
      </c>
      <c r="C20" s="6">
        <f>'q-AgLabour'!C20</f>
        <v>114</v>
      </c>
      <c r="D20" s="6" t="str">
        <f>'q-AgLabour'!D20</f>
        <v>Kenya</v>
      </c>
      <c r="E20" s="6" t="str">
        <f>'q-AgLabour'!E20</f>
        <v>601</v>
      </c>
      <c r="F20" s="6" t="str">
        <f>'q-AgLabour'!F20</f>
        <v>Tot Ec Act A (1000)</v>
      </c>
      <c r="G20" s="6">
        <f>'q-AgLabour'!G20</f>
        <v>3214.14076523382</v>
      </c>
      <c r="H20" s="6">
        <f>'q-AgLabour'!H20</f>
        <v>3292.40717997166</v>
      </c>
      <c r="I20" s="6">
        <f>'q-AgLabour'!I20</f>
        <v>3375.0217288616</v>
      </c>
      <c r="J20" s="6">
        <f>'q-AgLabour'!J20</f>
        <v>3460.2451582428</v>
      </c>
      <c r="K20" s="6">
        <f>'q-AgLabour'!K20</f>
        <v>3548.07746811526</v>
      </c>
      <c r="L20" s="6">
        <f>'q-AgLabour'!L20</f>
        <v>3639.3882853094</v>
      </c>
      <c r="M20" s="6">
        <f>'q-AgLabour'!M20</f>
        <v>3734.17760982522</v>
      </c>
      <c r="N20" s="6">
        <f>'q-AgLabour'!N20</f>
        <v>3833.31506849315</v>
      </c>
      <c r="O20" s="6">
        <f>'q-AgLabour'!O20</f>
        <v>3936.80066131318</v>
      </c>
      <c r="P20" s="6">
        <f>'q-AgLabour'!P20</f>
        <v>4045.50401511573</v>
      </c>
      <c r="Q20" s="6">
        <f>'q-AgLabour'!Q20</f>
        <v>4168.12139820501</v>
      </c>
      <c r="R20" s="6">
        <f>'q-AgLabour'!R20</f>
        <v>4296.82616910723</v>
      </c>
      <c r="S20" s="6">
        <f>'q-AgLabour'!S20</f>
        <v>4430.74870099197</v>
      </c>
      <c r="T20" s="6">
        <f>'q-AgLabour'!T20</f>
        <v>4569.88899385923</v>
      </c>
      <c r="U20" s="6">
        <f>'q-AgLabour'!U20</f>
        <v>4715.11667453944</v>
      </c>
      <c r="V20" s="6">
        <f>'q-AgLabour'!V20</f>
        <v>4864.69248937175</v>
      </c>
      <c r="W20" s="6">
        <f>'q-AgLabour'!W20</f>
        <v>5019.48606518658</v>
      </c>
      <c r="X20" s="6">
        <f>'q-AgLabour'!X20</f>
        <v>5180.36702881436</v>
      </c>
      <c r="Y20" s="6">
        <f>'q-AgLabour'!Y20</f>
        <v>5348.2050070855</v>
      </c>
      <c r="Z20" s="6">
        <f>'q-AgLabour'!Z20</f>
        <v>5523</v>
      </c>
      <c r="AA20" s="6">
        <f>'q-AgLabour'!AA20</f>
        <v>5717</v>
      </c>
      <c r="AB20" s="6">
        <f>'q-AgLabour'!AB20</f>
        <v>5918</v>
      </c>
      <c r="AC20" s="6">
        <f>'q-AgLabour'!AC20</f>
        <v>6127</v>
      </c>
      <c r="AD20" s="6">
        <f>'q-AgLabour'!AD20</f>
        <v>6344</v>
      </c>
      <c r="AE20" s="6">
        <f>'q-AgLabour'!AE20</f>
        <v>6570</v>
      </c>
      <c r="AF20" s="6">
        <f>'q-AgLabour'!AF20</f>
        <v>6804</v>
      </c>
      <c r="AG20" s="6">
        <f>'q-AgLabour'!AG20</f>
        <v>7046</v>
      </c>
      <c r="AH20" s="6">
        <f>'q-AgLabour'!AH20</f>
        <v>7297</v>
      </c>
      <c r="AI20" s="6">
        <f>'q-AgLabour'!AI20</f>
        <v>7561</v>
      </c>
      <c r="AJ20" s="6">
        <f>'q-AgLabour'!AJ20</f>
        <v>7846</v>
      </c>
      <c r="AK20" s="6">
        <f>'q-AgLabour'!AK20</f>
        <v>8141</v>
      </c>
      <c r="AL20" s="6">
        <f>'q-AgLabour'!AL20</f>
        <v>8452</v>
      </c>
      <c r="AM20" s="6">
        <f>'q-AgLabour'!AM20</f>
        <v>8772</v>
      </c>
      <c r="AN20" s="6">
        <f>'q-AgLabour'!AN20</f>
        <v>9089</v>
      </c>
      <c r="AO20" s="6">
        <f>'q-AgLabour'!AO20</f>
        <v>9395</v>
      </c>
      <c r="AP20" s="6">
        <f>'q-AgLabour'!AP20</f>
        <v>9686</v>
      </c>
      <c r="AQ20" s="6">
        <f>'q-AgLabour'!AQ20</f>
        <v>9966</v>
      </c>
      <c r="AR20" s="6">
        <f>'q-AgLabour'!AR20</f>
        <v>10236</v>
      </c>
      <c r="AS20" s="6">
        <f>'q-AgLabour'!AS20</f>
        <v>10505</v>
      </c>
      <c r="AT20" s="6">
        <f>'q-AgLabour'!AT20</f>
        <v>10757</v>
      </c>
      <c r="AU20" s="6">
        <f>'q-AgLabour'!AU20</f>
        <v>11014</v>
      </c>
      <c r="AV20" s="6">
        <f>'q-AgLabour'!AV20</f>
        <v>11275</v>
      </c>
      <c r="AW20" s="6">
        <f>'q-AgLabour'!AW20</f>
        <v>11537</v>
      </c>
      <c r="AX20" s="6">
        <f>'q-AgLabour'!AX20</f>
        <v>11797</v>
      </c>
      <c r="AY20" s="6">
        <f>'q-AgLabour'!AY20</f>
        <v>12053</v>
      </c>
      <c r="AZ20" s="6">
        <f>'q-AgLabour'!AZ20</f>
        <v>12302</v>
      </c>
      <c r="BA20" s="6">
        <f>'q-AgLabour'!BA20</f>
        <v>12513</v>
      </c>
      <c r="BB20" s="6">
        <f>'q-AgLabour'!BB20</f>
        <v>12737</v>
      </c>
      <c r="BC20" s="6">
        <f>'q-AgLabour'!BC20</f>
        <v>12971</v>
      </c>
    </row>
    <row r="21" spans="1:55">
      <c r="A21">
        <f>VLOOKUP(C21,SelectCntr!$A$2:$C$52,3,0)</f>
        <v>3</v>
      </c>
      <c r="B21" s="6" t="str">
        <f>'q-AgLabour'!B21</f>
        <v>Lesotho</v>
      </c>
      <c r="C21" s="6">
        <f>'q-AgLabour'!C21</f>
        <v>122</v>
      </c>
      <c r="D21" s="6" t="str">
        <f>'q-AgLabour'!D21</f>
        <v>Lesotho</v>
      </c>
      <c r="E21" s="6" t="str">
        <f>'q-AgLabour'!E21</f>
        <v>601</v>
      </c>
      <c r="F21" s="6" t="str">
        <f>'q-AgLabour'!F21</f>
        <v>Tot Ec Act A (1000)</v>
      </c>
      <c r="G21" s="6">
        <f>'q-AgLabour'!G21</f>
        <v>206.819047619048</v>
      </c>
      <c r="H21" s="6">
        <f>'q-AgLabour'!H21</f>
        <v>207.980952380952</v>
      </c>
      <c r="I21" s="6">
        <f>'q-AgLabour'!I21</f>
        <v>207.980952380952</v>
      </c>
      <c r="J21" s="6">
        <f>'q-AgLabour'!J21</f>
        <v>209.142857142857</v>
      </c>
      <c r="K21" s="6">
        <f>'q-AgLabour'!K21</f>
        <v>210.304761904762</v>
      </c>
      <c r="L21" s="6">
        <f>'q-AgLabour'!L21</f>
        <v>211.466666666667</v>
      </c>
      <c r="M21" s="6">
        <f>'q-AgLabour'!M21</f>
        <v>212.628571428571</v>
      </c>
      <c r="N21" s="6">
        <f>'q-AgLabour'!N21</f>
        <v>213.790476190476</v>
      </c>
      <c r="O21" s="6">
        <f>'q-AgLabour'!O21</f>
        <v>214.952380952381</v>
      </c>
      <c r="P21" s="6">
        <f>'q-AgLabour'!P21</f>
        <v>216.114285714286</v>
      </c>
      <c r="Q21" s="6">
        <f>'q-AgLabour'!Q21</f>
        <v>218.438095238095</v>
      </c>
      <c r="R21" s="6">
        <f>'q-AgLabour'!R21</f>
        <v>220.761904761905</v>
      </c>
      <c r="S21" s="6">
        <f>'q-AgLabour'!S21</f>
        <v>223.085714285714</v>
      </c>
      <c r="T21" s="6">
        <f>'q-AgLabour'!T21</f>
        <v>225.409523809524</v>
      </c>
      <c r="U21" s="6">
        <f>'q-AgLabour'!U21</f>
        <v>227.733333333333</v>
      </c>
      <c r="V21" s="6">
        <f>'q-AgLabour'!V21</f>
        <v>231.219047619048</v>
      </c>
      <c r="W21" s="6">
        <f>'q-AgLabour'!W21</f>
        <v>234.704761904762</v>
      </c>
      <c r="X21" s="6">
        <f>'q-AgLabour'!X21</f>
        <v>237.028571428571</v>
      </c>
      <c r="Y21" s="6">
        <f>'q-AgLabour'!Y21</f>
        <v>240.514285714286</v>
      </c>
      <c r="Z21" s="6">
        <f>'q-AgLabour'!Z21</f>
        <v>244</v>
      </c>
      <c r="AA21" s="6">
        <f>'q-AgLabour'!AA21</f>
        <v>250</v>
      </c>
      <c r="AB21" s="6">
        <f>'q-AgLabour'!AB21</f>
        <v>256</v>
      </c>
      <c r="AC21" s="6">
        <f>'q-AgLabour'!AC21</f>
        <v>261</v>
      </c>
      <c r="AD21" s="6">
        <f>'q-AgLabour'!AD21</f>
        <v>268</v>
      </c>
      <c r="AE21" s="6">
        <f>'q-AgLabour'!AE21</f>
        <v>275</v>
      </c>
      <c r="AF21" s="6">
        <f>'q-AgLabour'!AF21</f>
        <v>280</v>
      </c>
      <c r="AG21" s="6">
        <f>'q-AgLabour'!AG21</f>
        <v>285</v>
      </c>
      <c r="AH21" s="6">
        <f>'q-AgLabour'!AH21</f>
        <v>290</v>
      </c>
      <c r="AI21" s="6">
        <f>'q-AgLabour'!AI21</f>
        <v>296</v>
      </c>
      <c r="AJ21" s="6">
        <f>'q-AgLabour'!AJ21</f>
        <v>301</v>
      </c>
      <c r="AK21" s="6">
        <f>'q-AgLabour'!AK21</f>
        <v>305</v>
      </c>
      <c r="AL21" s="6">
        <f>'q-AgLabour'!AL21</f>
        <v>309</v>
      </c>
      <c r="AM21" s="6">
        <f>'q-AgLabour'!AM21</f>
        <v>313</v>
      </c>
      <c r="AN21" s="6">
        <f>'q-AgLabour'!AN21</f>
        <v>317</v>
      </c>
      <c r="AO21" s="6">
        <f>'q-AgLabour'!AO21</f>
        <v>322</v>
      </c>
      <c r="AP21" s="6">
        <f>'q-AgLabour'!AP21</f>
        <v>328</v>
      </c>
      <c r="AQ21" s="6">
        <f>'q-AgLabour'!AQ21</f>
        <v>333</v>
      </c>
      <c r="AR21" s="6">
        <f>'q-AgLabour'!AR21</f>
        <v>339</v>
      </c>
      <c r="AS21" s="6">
        <f>'q-AgLabour'!AS21</f>
        <v>344</v>
      </c>
      <c r="AT21" s="6">
        <f>'q-AgLabour'!AT21</f>
        <v>348</v>
      </c>
      <c r="AU21" s="6">
        <f>'q-AgLabour'!AU21</f>
        <v>351</v>
      </c>
      <c r="AV21" s="6">
        <f>'q-AgLabour'!AV21</f>
        <v>353</v>
      </c>
      <c r="AW21" s="6">
        <f>'q-AgLabour'!AW21</f>
        <v>354</v>
      </c>
      <c r="AX21" s="6">
        <f>'q-AgLabour'!AX21</f>
        <v>356</v>
      </c>
      <c r="AY21" s="6">
        <f>'q-AgLabour'!AY21</f>
        <v>357</v>
      </c>
      <c r="AZ21" s="6">
        <f>'q-AgLabour'!AZ21</f>
        <v>358</v>
      </c>
      <c r="BA21" s="6">
        <f>'q-AgLabour'!BA21</f>
        <v>357</v>
      </c>
      <c r="BB21" s="6">
        <f>'q-AgLabour'!BB21</f>
        <v>358</v>
      </c>
      <c r="BC21" s="6">
        <f>'q-AgLabour'!BC21</f>
        <v>360</v>
      </c>
    </row>
    <row r="22" spans="1:55">
      <c r="A22">
        <f>VLOOKUP(C22,SelectCntr!$A$2:$C$52,3,0)</f>
        <v>1</v>
      </c>
      <c r="B22" s="6" t="str">
        <f>'q-AgLabour'!B22</f>
        <v>Liberia</v>
      </c>
      <c r="C22" s="6">
        <f>'q-AgLabour'!C22</f>
        <v>123</v>
      </c>
      <c r="D22" s="6" t="str">
        <f>'q-AgLabour'!D22</f>
        <v>Liberia</v>
      </c>
      <c r="E22" s="6" t="str">
        <f>'q-AgLabour'!E22</f>
        <v>601</v>
      </c>
      <c r="F22" s="6" t="str">
        <f>'q-AgLabour'!F22</f>
        <v>Tot Ec Act A (1000)</v>
      </c>
      <c r="G22" s="6">
        <f>'q-AgLabour'!G22</f>
        <v>365.721649484536</v>
      </c>
      <c r="H22" s="6">
        <f>'q-AgLabour'!H22</f>
        <v>373.281786941581</v>
      </c>
      <c r="I22" s="6">
        <f>'q-AgLabour'!I22</f>
        <v>380.841924398625</v>
      </c>
      <c r="J22" s="6">
        <f>'q-AgLabour'!J22</f>
        <v>389.347079037801</v>
      </c>
      <c r="K22" s="6">
        <f>'q-AgLabour'!K22</f>
        <v>397.852233676976</v>
      </c>
      <c r="L22" s="6">
        <f>'q-AgLabour'!L22</f>
        <v>406.357388316151</v>
      </c>
      <c r="M22" s="6">
        <f>'q-AgLabour'!M22</f>
        <v>414.862542955326</v>
      </c>
      <c r="N22" s="6">
        <f>'q-AgLabour'!N22</f>
        <v>424.312714776632</v>
      </c>
      <c r="O22" s="6">
        <f>'q-AgLabour'!O22</f>
        <v>433.762886597938</v>
      </c>
      <c r="P22" s="6">
        <f>'q-AgLabour'!P22</f>
        <v>444.158075601375</v>
      </c>
      <c r="Q22" s="6">
        <f>'q-AgLabour'!Q22</f>
        <v>453.60824742268</v>
      </c>
      <c r="R22" s="6">
        <f>'q-AgLabour'!R22</f>
        <v>463.058419243986</v>
      </c>
      <c r="S22" s="6">
        <f>'q-AgLabour'!S22</f>
        <v>472.508591065292</v>
      </c>
      <c r="T22" s="6">
        <f>'q-AgLabour'!T22</f>
        <v>482.903780068729</v>
      </c>
      <c r="U22" s="6">
        <f>'q-AgLabour'!U22</f>
        <v>493.298969072165</v>
      </c>
      <c r="V22" s="6">
        <f>'q-AgLabour'!V22</f>
        <v>503.694158075601</v>
      </c>
      <c r="W22" s="6">
        <f>'q-AgLabour'!W22</f>
        <v>514.089347079038</v>
      </c>
      <c r="X22" s="6">
        <f>'q-AgLabour'!X22</f>
        <v>524.484536082474</v>
      </c>
      <c r="Y22" s="6">
        <f>'q-AgLabour'!Y22</f>
        <v>536.769759450172</v>
      </c>
      <c r="Z22" s="6">
        <f>'q-AgLabour'!Z22</f>
        <v>550</v>
      </c>
      <c r="AA22" s="6">
        <f>'q-AgLabour'!AA22</f>
        <v>565</v>
      </c>
      <c r="AB22" s="6">
        <f>'q-AgLabour'!AB22</f>
        <v>581</v>
      </c>
      <c r="AC22" s="6">
        <f>'q-AgLabour'!AC22</f>
        <v>595</v>
      </c>
      <c r="AD22" s="6">
        <f>'q-AgLabour'!AD22</f>
        <v>606</v>
      </c>
      <c r="AE22" s="6">
        <f>'q-AgLabour'!AE22</f>
        <v>610</v>
      </c>
      <c r="AF22" s="6">
        <f>'q-AgLabour'!AF22</f>
        <v>609</v>
      </c>
      <c r="AG22" s="6">
        <f>'q-AgLabour'!AG22</f>
        <v>602</v>
      </c>
      <c r="AH22" s="6">
        <f>'q-AgLabour'!AH22</f>
        <v>592</v>
      </c>
      <c r="AI22" s="6">
        <f>'q-AgLabour'!AI22</f>
        <v>580</v>
      </c>
      <c r="AJ22" s="6">
        <f>'q-AgLabour'!AJ22</f>
        <v>568</v>
      </c>
      <c r="AK22" s="6">
        <f>'q-AgLabour'!AK22</f>
        <v>555</v>
      </c>
      <c r="AL22" s="6">
        <f>'q-AgLabour'!AL22</f>
        <v>542</v>
      </c>
      <c r="AM22" s="6">
        <f>'q-AgLabour'!AM22</f>
        <v>533</v>
      </c>
      <c r="AN22" s="6">
        <f>'q-AgLabour'!AN22</f>
        <v>532</v>
      </c>
      <c r="AO22" s="6">
        <f>'q-AgLabour'!AO22</f>
        <v>543</v>
      </c>
      <c r="AP22" s="6">
        <f>'q-AgLabour'!AP22</f>
        <v>568</v>
      </c>
      <c r="AQ22" s="6">
        <f>'q-AgLabour'!AQ22</f>
        <v>604</v>
      </c>
      <c r="AR22" s="6">
        <f>'q-AgLabour'!AR22</f>
        <v>645</v>
      </c>
      <c r="AS22" s="6">
        <f>'q-AgLabour'!AS22</f>
        <v>683</v>
      </c>
      <c r="AT22" s="6">
        <f>'q-AgLabour'!AT22</f>
        <v>712</v>
      </c>
      <c r="AU22" s="6">
        <f>'q-AgLabour'!AU22</f>
        <v>730</v>
      </c>
      <c r="AV22" s="6">
        <f>'q-AgLabour'!AV22</f>
        <v>738</v>
      </c>
      <c r="AW22" s="6">
        <f>'q-AgLabour'!AW22</f>
        <v>742</v>
      </c>
      <c r="AX22" s="6">
        <f>'q-AgLabour'!AX22</f>
        <v>749</v>
      </c>
      <c r="AY22" s="6">
        <f>'q-AgLabour'!AY22</f>
        <v>765</v>
      </c>
      <c r="AZ22" s="6">
        <f>'q-AgLabour'!AZ22</f>
        <v>789</v>
      </c>
      <c r="BA22" s="6">
        <f>'q-AgLabour'!BA22</f>
        <v>819</v>
      </c>
      <c r="BB22" s="6">
        <f>'q-AgLabour'!BB22</f>
        <v>853</v>
      </c>
      <c r="BC22" s="6">
        <f>'q-AgLabour'!BC22</f>
        <v>885</v>
      </c>
    </row>
    <row r="23" spans="1:55">
      <c r="A23">
        <f>VLOOKUP(C23,SelectCntr!$A$2:$C$52,3,0)</f>
        <v>2</v>
      </c>
      <c r="B23" s="6" t="str">
        <f>'q-AgLabour'!B23</f>
        <v>Madagascar</v>
      </c>
      <c r="C23" s="6">
        <f>'q-AgLabour'!C23</f>
        <v>129</v>
      </c>
      <c r="D23" s="6" t="str">
        <f>'q-AgLabour'!D23</f>
        <v>Madagascar</v>
      </c>
      <c r="E23" s="6" t="str">
        <f>'q-AgLabour'!E23</f>
        <v>601</v>
      </c>
      <c r="F23" s="6" t="str">
        <f>'q-AgLabour'!F23</f>
        <v>Tot Ec Act A (1000)</v>
      </c>
      <c r="G23" s="6">
        <f>'q-AgLabour'!G23</f>
        <v>2120.74301369863</v>
      </c>
      <c r="H23" s="6">
        <f>'q-AgLabour'!H23</f>
        <v>2164.52383561644</v>
      </c>
      <c r="I23" s="6">
        <f>'q-AgLabour'!I23</f>
        <v>2210.93150684932</v>
      </c>
      <c r="J23" s="6">
        <f>'q-AgLabour'!J23</f>
        <v>2257.33917808219</v>
      </c>
      <c r="K23" s="6">
        <f>'q-AgLabour'!K23</f>
        <v>2305.49808219178</v>
      </c>
      <c r="L23" s="6">
        <f>'q-AgLabour'!L23</f>
        <v>2355.40821917808</v>
      </c>
      <c r="M23" s="6">
        <f>'q-AgLabour'!M23</f>
        <v>2406.19397260274</v>
      </c>
      <c r="N23" s="6">
        <f>'q-AgLabour'!N23</f>
        <v>2458.73095890411</v>
      </c>
      <c r="O23" s="6">
        <f>'q-AgLabour'!O23</f>
        <v>2512.14356164384</v>
      </c>
      <c r="P23" s="6">
        <f>'q-AgLabour'!P23</f>
        <v>2567.30739726027</v>
      </c>
      <c r="Q23" s="6">
        <f>'q-AgLabour'!Q23</f>
        <v>2622.47123287671</v>
      </c>
      <c r="R23" s="6">
        <f>'q-AgLabour'!R23</f>
        <v>2679.38630136986</v>
      </c>
      <c r="S23" s="6">
        <f>'q-AgLabour'!S23</f>
        <v>2737.17698630137</v>
      </c>
      <c r="T23" s="6">
        <f>'q-AgLabour'!T23</f>
        <v>2796.71890410959</v>
      </c>
      <c r="U23" s="6">
        <f>'q-AgLabour'!U23</f>
        <v>2858.88767123288</v>
      </c>
      <c r="V23" s="6">
        <f>'q-AgLabour'!V23</f>
        <v>2921.93205479452</v>
      </c>
      <c r="W23" s="6">
        <f>'q-AgLabour'!W23</f>
        <v>2986.72767123288</v>
      </c>
      <c r="X23" s="6">
        <f>'q-AgLabour'!X23</f>
        <v>3054.1501369863</v>
      </c>
      <c r="Y23" s="6">
        <f>'q-AgLabour'!Y23</f>
        <v>3124.19945205479</v>
      </c>
      <c r="Z23" s="6">
        <f>'q-AgLabour'!Z23</f>
        <v>3196</v>
      </c>
      <c r="AA23" s="6">
        <f>'q-AgLabour'!AA23</f>
        <v>3270</v>
      </c>
      <c r="AB23" s="6">
        <f>'q-AgLabour'!AB23</f>
        <v>3342</v>
      </c>
      <c r="AC23" s="6">
        <f>'q-AgLabour'!AC23</f>
        <v>3414</v>
      </c>
      <c r="AD23" s="6">
        <f>'q-AgLabour'!AD23</f>
        <v>3488</v>
      </c>
      <c r="AE23" s="6">
        <f>'q-AgLabour'!AE23</f>
        <v>3567</v>
      </c>
      <c r="AF23" s="6">
        <f>'q-AgLabour'!AF23</f>
        <v>3651</v>
      </c>
      <c r="AG23" s="6">
        <f>'q-AgLabour'!AG23</f>
        <v>3739</v>
      </c>
      <c r="AH23" s="6">
        <f>'q-AgLabour'!AH23</f>
        <v>3831</v>
      </c>
      <c r="AI23" s="6">
        <f>'q-AgLabour'!AI23</f>
        <v>3927</v>
      </c>
      <c r="AJ23" s="6">
        <f>'q-AgLabour'!AJ23</f>
        <v>4029</v>
      </c>
      <c r="AK23" s="6">
        <f>'q-AgLabour'!AK23</f>
        <v>4135</v>
      </c>
      <c r="AL23" s="6">
        <f>'q-AgLabour'!AL23</f>
        <v>4244</v>
      </c>
      <c r="AM23" s="6">
        <f>'q-AgLabour'!AM23</f>
        <v>4355</v>
      </c>
      <c r="AN23" s="6">
        <f>'q-AgLabour'!AN23</f>
        <v>4471</v>
      </c>
      <c r="AO23" s="6">
        <f>'q-AgLabour'!AO23</f>
        <v>4590</v>
      </c>
      <c r="AP23" s="6">
        <f>'q-AgLabour'!AP23</f>
        <v>4714</v>
      </c>
      <c r="AQ23" s="6">
        <f>'q-AgLabour'!AQ23</f>
        <v>4842</v>
      </c>
      <c r="AR23" s="6">
        <f>'q-AgLabour'!AR23</f>
        <v>4972</v>
      </c>
      <c r="AS23" s="6">
        <f>'q-AgLabour'!AS23</f>
        <v>5107</v>
      </c>
      <c r="AT23" s="6">
        <f>'q-AgLabour'!AT23</f>
        <v>5243</v>
      </c>
      <c r="AU23" s="6">
        <f>'q-AgLabour'!AU23</f>
        <v>5383</v>
      </c>
      <c r="AV23" s="6">
        <f>'q-AgLabour'!AV23</f>
        <v>5532</v>
      </c>
      <c r="AW23" s="6">
        <f>'q-AgLabour'!AW23</f>
        <v>5677</v>
      </c>
      <c r="AX23" s="6">
        <f>'q-AgLabour'!AX23</f>
        <v>6017</v>
      </c>
      <c r="AY23" s="6">
        <f>'q-AgLabour'!AY23</f>
        <v>6318</v>
      </c>
      <c r="AZ23" s="6">
        <f>'q-AgLabour'!AZ23</f>
        <v>6482</v>
      </c>
      <c r="BA23" s="6">
        <f>'q-AgLabour'!BA23</f>
        <v>6568</v>
      </c>
      <c r="BB23" s="6">
        <f>'q-AgLabour'!BB23</f>
        <v>6792</v>
      </c>
      <c r="BC23" s="6">
        <f>'q-AgLabour'!BC23</f>
        <v>7022</v>
      </c>
    </row>
    <row r="24" spans="1:55">
      <c r="A24">
        <f>VLOOKUP(C24,SelectCntr!$A$2:$C$52,3,0)</f>
        <v>3</v>
      </c>
      <c r="B24" s="6" t="str">
        <f>'q-AgLabour'!B24</f>
        <v>Malawi</v>
      </c>
      <c r="C24" s="6">
        <f>'q-AgLabour'!C24</f>
        <v>130</v>
      </c>
      <c r="D24" s="6" t="str">
        <f>'q-AgLabour'!D24</f>
        <v>Malawi</v>
      </c>
      <c r="E24" s="6" t="str">
        <f>'q-AgLabour'!E24</f>
        <v>601</v>
      </c>
      <c r="F24" s="6" t="str">
        <f>'q-AgLabour'!F24</f>
        <v>Tot Ec Act A (1000)</v>
      </c>
      <c r="G24" s="6">
        <f>'q-AgLabour'!G24</f>
        <v>1681.12970405554</v>
      </c>
      <c r="H24" s="6">
        <f>'q-AgLabour'!H24</f>
        <v>1710.63938618926</v>
      </c>
      <c r="I24" s="6">
        <f>'q-AgLabour'!I24</f>
        <v>1741.07124588966</v>
      </c>
      <c r="J24" s="6">
        <f>'q-AgLabour'!J24</f>
        <v>1773.34746072342</v>
      </c>
      <c r="K24" s="6">
        <f>'q-AgLabour'!K24</f>
        <v>1805.62367555718</v>
      </c>
      <c r="L24" s="6">
        <f>'q-AgLabour'!L24</f>
        <v>1838.82206795762</v>
      </c>
      <c r="M24" s="6">
        <f>'q-AgLabour'!M24</f>
        <v>1872.94263792473</v>
      </c>
      <c r="N24" s="6">
        <f>'q-AgLabour'!N24</f>
        <v>1908.90756302521</v>
      </c>
      <c r="O24" s="6">
        <f>'q-AgLabour'!O24</f>
        <v>1947.63902082572</v>
      </c>
      <c r="P24" s="6">
        <f>'q-AgLabour'!P24</f>
        <v>1990.05918889295</v>
      </c>
      <c r="Q24" s="6">
        <f>'q-AgLabour'!Q24</f>
        <v>2032.47935696018</v>
      </c>
      <c r="R24" s="6">
        <f>'q-AgLabour'!R24</f>
        <v>2078.58823529412</v>
      </c>
      <c r="S24" s="6">
        <f>'q-AgLabour'!S24</f>
        <v>2127.4636463281</v>
      </c>
      <c r="T24" s="6">
        <f>'q-AgLabour'!T24</f>
        <v>2178.18341249543</v>
      </c>
      <c r="U24" s="6">
        <f>'q-AgLabour'!U24</f>
        <v>2231.66971136281</v>
      </c>
      <c r="V24" s="6">
        <f>'q-AgLabour'!V24</f>
        <v>2288.84472049689</v>
      </c>
      <c r="W24" s="6">
        <f>'q-AgLabour'!W24</f>
        <v>2348.78626233102</v>
      </c>
      <c r="X24" s="6">
        <f>'q-AgLabour'!X24</f>
        <v>2409.64998173182</v>
      </c>
      <c r="Y24" s="6">
        <f>'q-AgLabour'!Y24</f>
        <v>2468.66934599927</v>
      </c>
      <c r="Z24" s="6">
        <f>'q-AgLabour'!Z24</f>
        <v>2524</v>
      </c>
      <c r="AA24" s="6">
        <f>'q-AgLabour'!AA24</f>
        <v>2591</v>
      </c>
      <c r="AB24" s="6">
        <f>'q-AgLabour'!AB24</f>
        <v>2650</v>
      </c>
      <c r="AC24" s="6">
        <f>'q-AgLabour'!AC24</f>
        <v>2714</v>
      </c>
      <c r="AD24" s="6">
        <f>'q-AgLabour'!AD24</f>
        <v>2728</v>
      </c>
      <c r="AE24" s="6">
        <f>'q-AgLabour'!AE24</f>
        <v>2759</v>
      </c>
      <c r="AF24" s="6">
        <f>'q-AgLabour'!AF24</f>
        <v>2812</v>
      </c>
      <c r="AG24" s="6">
        <f>'q-AgLabour'!AG24</f>
        <v>2879</v>
      </c>
      <c r="AH24" s="6">
        <f>'q-AgLabour'!AH24</f>
        <v>3068</v>
      </c>
      <c r="AI24" s="6">
        <f>'q-AgLabour'!AI24</f>
        <v>3241</v>
      </c>
      <c r="AJ24" s="6">
        <f>'q-AgLabour'!AJ24</f>
        <v>3377</v>
      </c>
      <c r="AK24" s="6">
        <f>'q-AgLabour'!AK24</f>
        <v>3458</v>
      </c>
      <c r="AL24" s="6">
        <f>'q-AgLabour'!AL24</f>
        <v>3500</v>
      </c>
      <c r="AM24" s="6">
        <f>'q-AgLabour'!AM24</f>
        <v>3519</v>
      </c>
      <c r="AN24" s="6">
        <f>'q-AgLabour'!AN24</f>
        <v>3536</v>
      </c>
      <c r="AO24" s="6">
        <f>'q-AgLabour'!AO24</f>
        <v>3566</v>
      </c>
      <c r="AP24" s="6">
        <f>'q-AgLabour'!AP24</f>
        <v>3615</v>
      </c>
      <c r="AQ24" s="6">
        <f>'q-AgLabour'!AQ24</f>
        <v>3677</v>
      </c>
      <c r="AR24" s="6">
        <f>'q-AgLabour'!AR24</f>
        <v>3749</v>
      </c>
      <c r="AS24" s="6">
        <f>'q-AgLabour'!AS24</f>
        <v>3829</v>
      </c>
      <c r="AT24" s="6">
        <f>'q-AgLabour'!AT24</f>
        <v>3907</v>
      </c>
      <c r="AU24" s="6">
        <f>'q-AgLabour'!AU24</f>
        <v>3982</v>
      </c>
      <c r="AV24" s="6">
        <f>'q-AgLabour'!AV24</f>
        <v>4054</v>
      </c>
      <c r="AW24" s="6">
        <f>'q-AgLabour'!AW24</f>
        <v>4127</v>
      </c>
      <c r="AX24" s="6">
        <f>'q-AgLabour'!AX24</f>
        <v>4206</v>
      </c>
      <c r="AY24" s="6">
        <f>'q-AgLabour'!AY24</f>
        <v>4294</v>
      </c>
      <c r="AZ24" s="6">
        <f>'q-AgLabour'!AZ24</f>
        <v>4390</v>
      </c>
      <c r="BA24" s="6">
        <f>'q-AgLabour'!BA24</f>
        <v>4511</v>
      </c>
      <c r="BB24" s="6">
        <f>'q-AgLabour'!BB24</f>
        <v>4635</v>
      </c>
      <c r="BC24" s="6">
        <f>'q-AgLabour'!BC24</f>
        <v>4767</v>
      </c>
    </row>
    <row r="25" spans="1:55">
      <c r="A25">
        <f>VLOOKUP(C25,SelectCntr!$A$2:$C$52,3,0)</f>
        <v>1</v>
      </c>
      <c r="B25" s="6" t="str">
        <f>'q-AgLabour'!B25</f>
        <v>Mali</v>
      </c>
      <c r="C25" s="6">
        <f>'q-AgLabour'!C25</f>
        <v>133</v>
      </c>
      <c r="D25" s="6" t="str">
        <f>'q-AgLabour'!D25</f>
        <v>Mali</v>
      </c>
      <c r="E25" s="6" t="str">
        <f>'q-AgLabour'!E25</f>
        <v>601</v>
      </c>
      <c r="F25" s="6" t="str">
        <f>'q-AgLabour'!F25</f>
        <v>Tot Ec Act A (1000)</v>
      </c>
      <c r="G25" s="6">
        <f>'q-AgLabour'!G25</f>
        <v>1335.5166846071</v>
      </c>
      <c r="H25" s="6">
        <f>'q-AgLabour'!H25</f>
        <v>1354.30032292788</v>
      </c>
      <c r="I25" s="6">
        <f>'q-AgLabour'!I25</f>
        <v>1373.71008252601</v>
      </c>
      <c r="J25" s="6">
        <f>'q-AgLabour'!J25</f>
        <v>1393.74596340151</v>
      </c>
      <c r="K25" s="6">
        <f>'q-AgLabour'!K25</f>
        <v>1413.781844277</v>
      </c>
      <c r="L25" s="6">
        <f>'q-AgLabour'!L25</f>
        <v>1434.44384642985</v>
      </c>
      <c r="M25" s="6">
        <f>'q-AgLabour'!M25</f>
        <v>1455.73196986006</v>
      </c>
      <c r="N25" s="6">
        <f>'q-AgLabour'!N25</f>
        <v>1478.27233584499</v>
      </c>
      <c r="O25" s="6">
        <f>'q-AgLabour'!O25</f>
        <v>1501.43882310728</v>
      </c>
      <c r="P25" s="6">
        <f>'q-AgLabour'!P25</f>
        <v>1526.48367420165</v>
      </c>
      <c r="Q25" s="6">
        <f>'q-AgLabour'!Q25</f>
        <v>1547.1456763545</v>
      </c>
      <c r="R25" s="6">
        <f>'q-AgLabour'!R25</f>
        <v>1569.05992106207</v>
      </c>
      <c r="S25" s="6">
        <f>'q-AgLabour'!S25</f>
        <v>1591.600287047</v>
      </c>
      <c r="T25" s="6">
        <f>'q-AgLabour'!T25</f>
        <v>1614.14065303193</v>
      </c>
      <c r="U25" s="6">
        <f>'q-AgLabour'!U25</f>
        <v>1636.68101901686</v>
      </c>
      <c r="V25" s="6">
        <f>'q-AgLabour'!V25</f>
        <v>1658.59526372443</v>
      </c>
      <c r="W25" s="6">
        <f>'q-AgLabour'!W25</f>
        <v>1679.88338715465</v>
      </c>
      <c r="X25" s="6">
        <f>'q-AgLabour'!X25</f>
        <v>1701.17151058486</v>
      </c>
      <c r="Y25" s="6">
        <f>'q-AgLabour'!Y25</f>
        <v>1723.08575529243</v>
      </c>
      <c r="Z25" s="6">
        <f>'q-AgLabour'!Z25</f>
        <v>1745</v>
      </c>
      <c r="AA25" s="6">
        <f>'q-AgLabour'!AA25</f>
        <v>1769</v>
      </c>
      <c r="AB25" s="6">
        <f>'q-AgLabour'!AB25</f>
        <v>1796</v>
      </c>
      <c r="AC25" s="6">
        <f>'q-AgLabour'!AC25</f>
        <v>1818</v>
      </c>
      <c r="AD25" s="6">
        <f>'q-AgLabour'!AD25</f>
        <v>1840</v>
      </c>
      <c r="AE25" s="6">
        <f>'q-AgLabour'!AE25</f>
        <v>1865</v>
      </c>
      <c r="AF25" s="6">
        <f>'q-AgLabour'!AF25</f>
        <v>1880</v>
      </c>
      <c r="AG25" s="6">
        <f>'q-AgLabour'!AG25</f>
        <v>1896</v>
      </c>
      <c r="AH25" s="6">
        <f>'q-AgLabour'!AH25</f>
        <v>1911</v>
      </c>
      <c r="AI25" s="6">
        <f>'q-AgLabour'!AI25</f>
        <v>1929</v>
      </c>
      <c r="AJ25" s="6">
        <f>'q-AgLabour'!AJ25</f>
        <v>1953</v>
      </c>
      <c r="AK25" s="6">
        <f>'q-AgLabour'!AK25</f>
        <v>1983</v>
      </c>
      <c r="AL25" s="6">
        <f>'q-AgLabour'!AL25</f>
        <v>2016</v>
      </c>
      <c r="AM25" s="6">
        <f>'q-AgLabour'!AM25</f>
        <v>2058</v>
      </c>
      <c r="AN25" s="6">
        <f>'q-AgLabour'!AN25</f>
        <v>2100</v>
      </c>
      <c r="AO25" s="6">
        <f>'q-AgLabour'!AO25</f>
        <v>2141</v>
      </c>
      <c r="AP25" s="6">
        <f>'q-AgLabour'!AP25</f>
        <v>2184</v>
      </c>
      <c r="AQ25" s="6">
        <f>'q-AgLabour'!AQ25</f>
        <v>2226</v>
      </c>
      <c r="AR25" s="6">
        <f>'q-AgLabour'!AR25</f>
        <v>2271</v>
      </c>
      <c r="AS25" s="6">
        <f>'q-AgLabour'!AS25</f>
        <v>2320</v>
      </c>
      <c r="AT25" s="6">
        <f>'q-AgLabour'!AT25</f>
        <v>2376</v>
      </c>
      <c r="AU25" s="6">
        <f>'q-AgLabour'!AU25</f>
        <v>2427</v>
      </c>
      <c r="AV25" s="6">
        <f>'q-AgLabour'!AV25</f>
        <v>2491</v>
      </c>
      <c r="AW25" s="6">
        <f>'q-AgLabour'!AW25</f>
        <v>2559</v>
      </c>
      <c r="AX25" s="6">
        <f>'q-AgLabour'!AX25</f>
        <v>2631</v>
      </c>
      <c r="AY25" s="6">
        <f>'q-AgLabour'!AY25</f>
        <v>2700</v>
      </c>
      <c r="AZ25" s="6">
        <f>'q-AgLabour'!AZ25</f>
        <v>2771</v>
      </c>
      <c r="BA25" s="6">
        <f>'q-AgLabour'!BA25</f>
        <v>2844</v>
      </c>
      <c r="BB25" s="6">
        <f>'q-AgLabour'!BB25</f>
        <v>2911</v>
      </c>
      <c r="BC25" s="6">
        <f>'q-AgLabour'!BC25</f>
        <v>2978</v>
      </c>
    </row>
    <row r="26" spans="1:55">
      <c r="A26">
        <f>VLOOKUP(C26,SelectCntr!$A$2:$C$52,3,0)</f>
        <v>1</v>
      </c>
      <c r="B26" s="6" t="str">
        <f>'q-AgLabour'!B26</f>
        <v>Mauritania</v>
      </c>
      <c r="C26" s="6">
        <f>'q-AgLabour'!C26</f>
        <v>136</v>
      </c>
      <c r="D26" s="6" t="str">
        <f>'q-AgLabour'!D26</f>
        <v>Mauritania</v>
      </c>
      <c r="E26" s="6" t="str">
        <f>'q-AgLabour'!E26</f>
        <v>601</v>
      </c>
      <c r="F26" s="6" t="str">
        <f>'q-AgLabour'!F26</f>
        <v>Tot Ec Act A (1000)</v>
      </c>
      <c r="G26" s="6">
        <f>'q-AgLabour'!G26</f>
        <v>356.670588235294</v>
      </c>
      <c r="H26" s="6">
        <f>'q-AgLabour'!H26</f>
        <v>361.694117647059</v>
      </c>
      <c r="I26" s="6">
        <f>'q-AgLabour'!I26</f>
        <v>365.880392156863</v>
      </c>
      <c r="J26" s="6">
        <f>'q-AgLabour'!J26</f>
        <v>370.066666666667</v>
      </c>
      <c r="K26" s="6">
        <f>'q-AgLabour'!K26</f>
        <v>375.090196078431</v>
      </c>
      <c r="L26" s="6">
        <f>'q-AgLabour'!L26</f>
        <v>380.113725490196</v>
      </c>
      <c r="M26" s="6">
        <f>'q-AgLabour'!M26</f>
        <v>384.3</v>
      </c>
      <c r="N26" s="6">
        <f>'q-AgLabour'!N26</f>
        <v>389.323529411765</v>
      </c>
      <c r="O26" s="6">
        <f>'q-AgLabour'!O26</f>
        <v>394.347058823529</v>
      </c>
      <c r="P26" s="6">
        <f>'q-AgLabour'!P26</f>
        <v>399.370588235294</v>
      </c>
      <c r="Q26" s="6">
        <f>'q-AgLabour'!Q26</f>
        <v>402.719607843137</v>
      </c>
      <c r="R26" s="6">
        <f>'q-AgLabour'!R26</f>
        <v>406.06862745098</v>
      </c>
      <c r="S26" s="6">
        <f>'q-AgLabour'!S26</f>
        <v>408.580392156863</v>
      </c>
      <c r="T26" s="6">
        <f>'q-AgLabour'!T26</f>
        <v>411.929411764706</v>
      </c>
      <c r="U26" s="6">
        <f>'q-AgLabour'!U26</f>
        <v>414.441176470588</v>
      </c>
      <c r="V26" s="6">
        <f>'q-AgLabour'!V26</f>
        <v>416.952941176471</v>
      </c>
      <c r="W26" s="6">
        <f>'q-AgLabour'!W26</f>
        <v>419.464705882353</v>
      </c>
      <c r="X26" s="6">
        <f>'q-AgLabour'!X26</f>
        <v>421.976470588235</v>
      </c>
      <c r="Y26" s="6">
        <f>'q-AgLabour'!Y26</f>
        <v>424.488235294118</v>
      </c>
      <c r="Z26" s="6">
        <f>'q-AgLabour'!Z26</f>
        <v>427</v>
      </c>
      <c r="AA26" s="6">
        <f>'q-AgLabour'!AA26</f>
        <v>429</v>
      </c>
      <c r="AB26" s="6">
        <f>'q-AgLabour'!AB26</f>
        <v>432</v>
      </c>
      <c r="AC26" s="6">
        <f>'q-AgLabour'!AC26</f>
        <v>434</v>
      </c>
      <c r="AD26" s="6">
        <f>'q-AgLabour'!AD26</f>
        <v>436</v>
      </c>
      <c r="AE26" s="6">
        <f>'q-AgLabour'!AE26</f>
        <v>437</v>
      </c>
      <c r="AF26" s="6">
        <f>'q-AgLabour'!AF26</f>
        <v>437</v>
      </c>
      <c r="AG26" s="6">
        <f>'q-AgLabour'!AG26</f>
        <v>437</v>
      </c>
      <c r="AH26" s="6">
        <f>'q-AgLabour'!AH26</f>
        <v>437</v>
      </c>
      <c r="AI26" s="6">
        <f>'q-AgLabour'!AI26</f>
        <v>436</v>
      </c>
      <c r="AJ26" s="6">
        <f>'q-AgLabour'!AJ26</f>
        <v>435</v>
      </c>
      <c r="AK26" s="6">
        <f>'q-AgLabour'!AK26</f>
        <v>447</v>
      </c>
      <c r="AL26" s="6">
        <f>'q-AgLabour'!AL26</f>
        <v>459</v>
      </c>
      <c r="AM26" s="6">
        <f>'q-AgLabour'!AM26</f>
        <v>471</v>
      </c>
      <c r="AN26" s="6">
        <f>'q-AgLabour'!AN26</f>
        <v>483</v>
      </c>
      <c r="AO26" s="6">
        <f>'q-AgLabour'!AO26</f>
        <v>496</v>
      </c>
      <c r="AP26" s="6">
        <f>'q-AgLabour'!AP26</f>
        <v>510</v>
      </c>
      <c r="AQ26" s="6">
        <f>'q-AgLabour'!AQ26</f>
        <v>524</v>
      </c>
      <c r="AR26" s="6">
        <f>'q-AgLabour'!AR26</f>
        <v>539</v>
      </c>
      <c r="AS26" s="6">
        <f>'q-AgLabour'!AS26</f>
        <v>554</v>
      </c>
      <c r="AT26" s="6">
        <f>'q-AgLabour'!AT26</f>
        <v>570</v>
      </c>
      <c r="AU26" s="6">
        <f>'q-AgLabour'!AU26</f>
        <v>586</v>
      </c>
      <c r="AV26" s="6">
        <f>'q-AgLabour'!AV26</f>
        <v>602</v>
      </c>
      <c r="AW26" s="6">
        <f>'q-AgLabour'!AW26</f>
        <v>620</v>
      </c>
      <c r="AX26" s="6">
        <f>'q-AgLabour'!AX26</f>
        <v>638</v>
      </c>
      <c r="AY26" s="6">
        <f>'q-AgLabour'!AY26</f>
        <v>656</v>
      </c>
      <c r="AZ26" s="6">
        <f>'q-AgLabour'!AZ26</f>
        <v>674</v>
      </c>
      <c r="BA26" s="6">
        <f>'q-AgLabour'!BA26</f>
        <v>690</v>
      </c>
      <c r="BB26" s="6">
        <f>'q-AgLabour'!BB26</f>
        <v>708</v>
      </c>
      <c r="BC26" s="6">
        <f>'q-AgLabour'!BC26</f>
        <v>726</v>
      </c>
    </row>
    <row r="27" spans="1:55">
      <c r="A27">
        <f>VLOOKUP(C27,SelectCntr!$A$2:$C$52,3,0)</f>
        <v>3</v>
      </c>
      <c r="B27" s="6" t="str">
        <f>'q-AgLabour'!B27</f>
        <v>Mauritius</v>
      </c>
      <c r="C27" s="6">
        <f>'q-AgLabour'!C27</f>
        <v>137</v>
      </c>
      <c r="D27" s="6" t="str">
        <f>'q-AgLabour'!D27</f>
        <v>Mauritius</v>
      </c>
      <c r="E27" s="6" t="str">
        <f>'q-AgLabour'!E27</f>
        <v>601</v>
      </c>
      <c r="F27" s="6" t="str">
        <f>'q-AgLabour'!F27</f>
        <v>Tot Ec Act A (1000)</v>
      </c>
      <c r="G27" s="6">
        <f>'q-AgLabour'!G27</f>
        <v>84.9462365591398</v>
      </c>
      <c r="H27" s="6">
        <f>'q-AgLabour'!H27</f>
        <v>86.0215053763441</v>
      </c>
      <c r="I27" s="6">
        <f>'q-AgLabour'!I27</f>
        <v>88.1720430107527</v>
      </c>
      <c r="J27" s="6">
        <f>'q-AgLabour'!J27</f>
        <v>89.247311827957</v>
      </c>
      <c r="K27" s="6">
        <f>'q-AgLabour'!K27</f>
        <v>90.3225806451613</v>
      </c>
      <c r="L27" s="6">
        <f>'q-AgLabour'!L27</f>
        <v>90.3225806451613</v>
      </c>
      <c r="M27" s="6">
        <f>'q-AgLabour'!M27</f>
        <v>91.3978494623656</v>
      </c>
      <c r="N27" s="6">
        <f>'q-AgLabour'!N27</f>
        <v>91.3978494623656</v>
      </c>
      <c r="O27" s="6">
        <f>'q-AgLabour'!O27</f>
        <v>92.4731182795699</v>
      </c>
      <c r="P27" s="6">
        <f>'q-AgLabour'!P27</f>
        <v>92.4731182795699</v>
      </c>
      <c r="Q27" s="6">
        <f>'q-AgLabour'!Q27</f>
        <v>93.5483870967742</v>
      </c>
      <c r="R27" s="6">
        <f>'q-AgLabour'!R27</f>
        <v>93.5483870967742</v>
      </c>
      <c r="S27" s="6">
        <f>'q-AgLabour'!S27</f>
        <v>94.6236559139785</v>
      </c>
      <c r="T27" s="6">
        <f>'q-AgLabour'!T27</f>
        <v>95.6989247311828</v>
      </c>
      <c r="U27" s="6">
        <f>'q-AgLabour'!U27</f>
        <v>96.7741935483871</v>
      </c>
      <c r="V27" s="6">
        <f>'q-AgLabour'!V27</f>
        <v>96.7741935483871</v>
      </c>
      <c r="W27" s="6">
        <f>'q-AgLabour'!W27</f>
        <v>97.8494623655914</v>
      </c>
      <c r="X27" s="6">
        <f>'q-AgLabour'!X27</f>
        <v>98.9247311827957</v>
      </c>
      <c r="Y27" s="6">
        <f>'q-AgLabour'!Y27</f>
        <v>100</v>
      </c>
      <c r="Z27" s="6">
        <f>'q-AgLabour'!Z27</f>
        <v>100</v>
      </c>
      <c r="AA27" s="6">
        <f>'q-AgLabour'!AA27</f>
        <v>99</v>
      </c>
      <c r="AB27" s="6">
        <f>'q-AgLabour'!AB27</f>
        <v>97</v>
      </c>
      <c r="AC27" s="6">
        <f>'q-AgLabour'!AC27</f>
        <v>94</v>
      </c>
      <c r="AD27" s="6">
        <f>'q-AgLabour'!AD27</f>
        <v>92</v>
      </c>
      <c r="AE27" s="6">
        <f>'q-AgLabour'!AE27</f>
        <v>90</v>
      </c>
      <c r="AF27" s="6">
        <f>'q-AgLabour'!AF27</f>
        <v>89</v>
      </c>
      <c r="AG27" s="6">
        <f>'q-AgLabour'!AG27</f>
        <v>86</v>
      </c>
      <c r="AH27" s="6">
        <f>'q-AgLabour'!AH27</f>
        <v>84</v>
      </c>
      <c r="AI27" s="6">
        <f>'q-AgLabour'!AI27</f>
        <v>81</v>
      </c>
      <c r="AJ27" s="6">
        <f>'q-AgLabour'!AJ27</f>
        <v>75</v>
      </c>
      <c r="AK27" s="6">
        <f>'q-AgLabour'!AK27</f>
        <v>75</v>
      </c>
      <c r="AL27" s="6">
        <f>'q-AgLabour'!AL27</f>
        <v>74</v>
      </c>
      <c r="AM27" s="6">
        <f>'q-AgLabour'!AM27</f>
        <v>74</v>
      </c>
      <c r="AN27" s="6">
        <f>'q-AgLabour'!AN27</f>
        <v>73</v>
      </c>
      <c r="AO27" s="6">
        <f>'q-AgLabour'!AO27</f>
        <v>69</v>
      </c>
      <c r="AP27" s="6">
        <f>'q-AgLabour'!AP27</f>
        <v>68</v>
      </c>
      <c r="AQ27" s="6">
        <f>'q-AgLabour'!AQ27</f>
        <v>66</v>
      </c>
      <c r="AR27" s="6">
        <f>'q-AgLabour'!AR27</f>
        <v>65</v>
      </c>
      <c r="AS27" s="6">
        <f>'q-AgLabour'!AS27</f>
        <v>64</v>
      </c>
      <c r="AT27" s="6">
        <f>'q-AgLabour'!AT27</f>
        <v>63</v>
      </c>
      <c r="AU27" s="6">
        <f>'q-AgLabour'!AU27</f>
        <v>62</v>
      </c>
      <c r="AV27" s="6">
        <f>'q-AgLabour'!AV27</f>
        <v>63</v>
      </c>
      <c r="AW27" s="6">
        <f>'q-AgLabour'!AW27</f>
        <v>61</v>
      </c>
      <c r="AX27" s="6">
        <f>'q-AgLabour'!AX27</f>
        <v>56</v>
      </c>
      <c r="AY27" s="6">
        <f>'q-AgLabour'!AY27</f>
        <v>55</v>
      </c>
      <c r="AZ27" s="6">
        <f>'q-AgLabour'!AZ27</f>
        <v>54</v>
      </c>
      <c r="BA27" s="6">
        <f>'q-AgLabour'!BA27</f>
        <v>53</v>
      </c>
      <c r="BB27" s="6">
        <f>'q-AgLabour'!BB27</f>
        <v>51</v>
      </c>
      <c r="BC27" s="6">
        <f>'q-AgLabour'!BC27</f>
        <v>50</v>
      </c>
    </row>
    <row r="28" spans="1:55">
      <c r="A28">
        <f>VLOOKUP(C28,SelectCntr!$A$2:$C$52,3,0)</f>
        <v>3</v>
      </c>
      <c r="B28" s="6" t="str">
        <f>'q-AgLabour'!B28</f>
        <v>Mozambique</v>
      </c>
      <c r="C28" s="6">
        <f>'q-AgLabour'!C28</f>
        <v>144</v>
      </c>
      <c r="D28" s="6" t="str">
        <f>'q-AgLabour'!D28</f>
        <v>Mozambique</v>
      </c>
      <c r="E28" s="6" t="str">
        <f>'q-AgLabour'!E28</f>
        <v>601</v>
      </c>
      <c r="F28" s="6" t="str">
        <f>'q-AgLabour'!F28</f>
        <v>Tot Ec Act A (1000)</v>
      </c>
      <c r="G28" s="6">
        <f>'q-AgLabour'!G28</f>
        <v>3513.19108734403</v>
      </c>
      <c r="H28" s="6">
        <f>'q-AgLabour'!H28</f>
        <v>3568.1128342246</v>
      </c>
      <c r="I28" s="6">
        <f>'q-AgLabour'!I28</f>
        <v>3625.73565062389</v>
      </c>
      <c r="J28" s="6">
        <f>'q-AgLabour'!J28</f>
        <v>3684.25882352941</v>
      </c>
      <c r="K28" s="6">
        <f>'q-AgLabour'!K28</f>
        <v>3745.48306595365</v>
      </c>
      <c r="L28" s="6">
        <f>'q-AgLabour'!L28</f>
        <v>3808.50802139037</v>
      </c>
      <c r="M28" s="6">
        <f>'q-AgLabour'!M28</f>
        <v>3874.23404634581</v>
      </c>
      <c r="N28" s="6">
        <f>'q-AgLabour'!N28</f>
        <v>3940.86042780749</v>
      </c>
      <c r="O28" s="6">
        <f>'q-AgLabour'!O28</f>
        <v>4010.18787878788</v>
      </c>
      <c r="P28" s="6">
        <f>'q-AgLabour'!P28</f>
        <v>4081.31604278075</v>
      </c>
      <c r="Q28" s="6">
        <f>'q-AgLabour'!Q28</f>
        <v>4156.94598930481</v>
      </c>
      <c r="R28" s="6">
        <f>'q-AgLabour'!R28</f>
        <v>4234.37664884135</v>
      </c>
      <c r="S28" s="6">
        <f>'q-AgLabour'!S28</f>
        <v>4315.40873440285</v>
      </c>
      <c r="T28" s="6">
        <f>'q-AgLabour'!T28</f>
        <v>4403.64367201426</v>
      </c>
      <c r="U28" s="6">
        <f>'q-AgLabour'!U28</f>
        <v>4499.98181818182</v>
      </c>
      <c r="V28" s="6">
        <f>'q-AgLabour'!V28</f>
        <v>4605.32352941176</v>
      </c>
      <c r="W28" s="6">
        <f>'q-AgLabour'!W28</f>
        <v>4716.06737967914</v>
      </c>
      <c r="X28" s="6">
        <f>'q-AgLabour'!X28</f>
        <v>4831.31301247772</v>
      </c>
      <c r="Y28" s="6">
        <f>'q-AgLabour'!Y28</f>
        <v>4943.85757575758</v>
      </c>
      <c r="Z28" s="6">
        <f>'q-AgLabour'!Z28</f>
        <v>5051</v>
      </c>
      <c r="AA28" s="6">
        <f>'q-AgLabour'!AA28</f>
        <v>5156</v>
      </c>
      <c r="AB28" s="6">
        <f>'q-AgLabour'!AB28</f>
        <v>5255</v>
      </c>
      <c r="AC28" s="6">
        <f>'q-AgLabour'!AC28</f>
        <v>5336</v>
      </c>
      <c r="AD28" s="6">
        <f>'q-AgLabour'!AD28</f>
        <v>5385</v>
      </c>
      <c r="AE28" s="6">
        <f>'q-AgLabour'!AE28</f>
        <v>5394</v>
      </c>
      <c r="AF28" s="6">
        <f>'q-AgLabour'!AF28</f>
        <v>5354</v>
      </c>
      <c r="AG28" s="6">
        <f>'q-AgLabour'!AG28</f>
        <v>5276</v>
      </c>
      <c r="AH28" s="6">
        <f>'q-AgLabour'!AH28</f>
        <v>5196</v>
      </c>
      <c r="AI28" s="6">
        <f>'q-AgLabour'!AI28</f>
        <v>5162</v>
      </c>
      <c r="AJ28" s="6">
        <f>'q-AgLabour'!AJ28</f>
        <v>5209</v>
      </c>
      <c r="AK28" s="6">
        <f>'q-AgLabour'!AK28</f>
        <v>5345</v>
      </c>
      <c r="AL28" s="6">
        <f>'q-AgLabour'!AL28</f>
        <v>5558</v>
      </c>
      <c r="AM28" s="6">
        <f>'q-AgLabour'!AM28</f>
        <v>5817</v>
      </c>
      <c r="AN28" s="6">
        <f>'q-AgLabour'!AN28</f>
        <v>6076</v>
      </c>
      <c r="AO28" s="6">
        <f>'q-AgLabour'!AO28</f>
        <v>6303</v>
      </c>
      <c r="AP28" s="6">
        <f>'q-AgLabour'!AP28</f>
        <v>6489</v>
      </c>
      <c r="AQ28" s="6">
        <f>'q-AgLabour'!AQ28</f>
        <v>6643</v>
      </c>
      <c r="AR28" s="6">
        <f>'q-AgLabour'!AR28</f>
        <v>6790</v>
      </c>
      <c r="AS28" s="6">
        <f>'q-AgLabour'!AS28</f>
        <v>6936</v>
      </c>
      <c r="AT28" s="6">
        <f>'q-AgLabour'!AT28</f>
        <v>7092</v>
      </c>
      <c r="AU28" s="6">
        <f>'q-AgLabour'!AU28</f>
        <v>7240</v>
      </c>
      <c r="AV28" s="6">
        <f>'q-AgLabour'!AV28</f>
        <v>7402</v>
      </c>
      <c r="AW28" s="6">
        <f>'q-AgLabour'!AW28</f>
        <v>7561</v>
      </c>
      <c r="AX28" s="6">
        <f>'q-AgLabour'!AX28</f>
        <v>7716</v>
      </c>
      <c r="AY28" s="6">
        <f>'q-AgLabour'!AY28</f>
        <v>7868</v>
      </c>
      <c r="AZ28" s="6">
        <f>'q-AgLabour'!AZ28</f>
        <v>8019</v>
      </c>
      <c r="BA28" s="6">
        <f>'q-AgLabour'!BA28</f>
        <v>8178</v>
      </c>
      <c r="BB28" s="6">
        <f>'q-AgLabour'!BB28</f>
        <v>8337</v>
      </c>
      <c r="BC28" s="6">
        <f>'q-AgLabour'!BC28</f>
        <v>8502</v>
      </c>
    </row>
    <row r="29" spans="1:55">
      <c r="A29">
        <f>VLOOKUP(C29,SelectCntr!$A$2:$C$52,3,0)</f>
        <v>3</v>
      </c>
      <c r="B29" s="6" t="str">
        <f>'q-AgLabour'!B29</f>
        <v>Namibia</v>
      </c>
      <c r="C29" s="6">
        <f>'q-AgLabour'!C29</f>
        <v>147</v>
      </c>
      <c r="D29" s="6" t="str">
        <f>'q-AgLabour'!D29</f>
        <v>Namibia</v>
      </c>
      <c r="E29" s="6" t="str">
        <f>'q-AgLabour'!E29</f>
        <v>601</v>
      </c>
      <c r="F29" s="6" t="str">
        <f>'q-AgLabour'!F29</f>
        <v>Tot Ec Act A (1000)</v>
      </c>
      <c r="G29" s="6">
        <f>'q-AgLabour'!G29</f>
        <v>157.760869565217</v>
      </c>
      <c r="H29" s="6">
        <f>'q-AgLabour'!H29</f>
        <v>159.3</v>
      </c>
      <c r="I29" s="6">
        <f>'q-AgLabour'!I29</f>
        <v>160.839130434783</v>
      </c>
      <c r="J29" s="6">
        <f>'q-AgLabour'!J29</f>
        <v>162.378260869565</v>
      </c>
      <c r="K29" s="6">
        <f>'q-AgLabour'!K29</f>
        <v>163.917391304348</v>
      </c>
      <c r="L29" s="6">
        <f>'q-AgLabour'!L29</f>
        <v>165.45652173913</v>
      </c>
      <c r="M29" s="6">
        <f>'q-AgLabour'!M29</f>
        <v>166.995652173913</v>
      </c>
      <c r="N29" s="6">
        <f>'q-AgLabour'!N29</f>
        <v>168.534782608696</v>
      </c>
      <c r="O29" s="6">
        <f>'q-AgLabour'!O29</f>
        <v>170.073913043478</v>
      </c>
      <c r="P29" s="6">
        <f>'q-AgLabour'!P29</f>
        <v>171.613043478261</v>
      </c>
      <c r="Q29" s="6">
        <f>'q-AgLabour'!Q29</f>
        <v>173.152173913043</v>
      </c>
      <c r="R29" s="6">
        <f>'q-AgLabour'!R29</f>
        <v>174.691304347826</v>
      </c>
      <c r="S29" s="6">
        <f>'q-AgLabour'!S29</f>
        <v>176.230434782609</v>
      </c>
      <c r="T29" s="6">
        <f>'q-AgLabour'!T29</f>
        <v>177.769565217391</v>
      </c>
      <c r="U29" s="6">
        <f>'q-AgLabour'!U29</f>
        <v>178.539130434783</v>
      </c>
      <c r="V29" s="6">
        <f>'q-AgLabour'!V29</f>
        <v>178.539130434783</v>
      </c>
      <c r="W29" s="6">
        <f>'q-AgLabour'!W29</f>
        <v>178.539130434783</v>
      </c>
      <c r="X29" s="6">
        <f>'q-AgLabour'!X29</f>
        <v>177.769565217391</v>
      </c>
      <c r="Y29" s="6">
        <f>'q-AgLabour'!Y29</f>
        <v>177.769565217391</v>
      </c>
      <c r="Z29" s="6">
        <f>'q-AgLabour'!Z29</f>
        <v>177</v>
      </c>
      <c r="AA29" s="6">
        <f>'q-AgLabour'!AA29</f>
        <v>177</v>
      </c>
      <c r="AB29" s="6">
        <f>'q-AgLabour'!AB29</f>
        <v>178</v>
      </c>
      <c r="AC29" s="6">
        <f>'q-AgLabour'!AC29</f>
        <v>179</v>
      </c>
      <c r="AD29" s="6">
        <f>'q-AgLabour'!AD29</f>
        <v>181</v>
      </c>
      <c r="AE29" s="6">
        <f>'q-AgLabour'!AE29</f>
        <v>184</v>
      </c>
      <c r="AF29" s="6">
        <f>'q-AgLabour'!AF29</f>
        <v>190</v>
      </c>
      <c r="AG29" s="6">
        <f>'q-AgLabour'!AG29</f>
        <v>197</v>
      </c>
      <c r="AH29" s="6">
        <f>'q-AgLabour'!AH29</f>
        <v>204</v>
      </c>
      <c r="AI29" s="6">
        <f>'q-AgLabour'!AI29</f>
        <v>212</v>
      </c>
      <c r="AJ29" s="6">
        <f>'q-AgLabour'!AJ29</f>
        <v>219</v>
      </c>
      <c r="AK29" s="6">
        <f>'q-AgLabour'!AK29</f>
        <v>224</v>
      </c>
      <c r="AL29" s="6">
        <f>'q-AgLabour'!AL29</f>
        <v>227</v>
      </c>
      <c r="AM29" s="6">
        <f>'q-AgLabour'!AM29</f>
        <v>231</v>
      </c>
      <c r="AN29" s="6">
        <f>'q-AgLabour'!AN29</f>
        <v>234</v>
      </c>
      <c r="AO29" s="6">
        <f>'q-AgLabour'!AO29</f>
        <v>234</v>
      </c>
      <c r="AP29" s="6">
        <f>'q-AgLabour'!AP29</f>
        <v>235</v>
      </c>
      <c r="AQ29" s="6">
        <f>'q-AgLabour'!AQ29</f>
        <v>237</v>
      </c>
      <c r="AR29" s="6">
        <f>'q-AgLabour'!AR29</f>
        <v>243</v>
      </c>
      <c r="AS29" s="6">
        <f>'q-AgLabour'!AS29</f>
        <v>248</v>
      </c>
      <c r="AT29" s="6">
        <f>'q-AgLabour'!AT29</f>
        <v>253</v>
      </c>
      <c r="AU29" s="6">
        <f>'q-AgLabour'!AU29</f>
        <v>254</v>
      </c>
      <c r="AV29" s="6">
        <f>'q-AgLabour'!AV29</f>
        <v>255</v>
      </c>
      <c r="AW29" s="6">
        <f>'q-AgLabour'!AW29</f>
        <v>255</v>
      </c>
      <c r="AX29" s="6">
        <f>'q-AgLabour'!AX29</f>
        <v>255</v>
      </c>
      <c r="AY29" s="6">
        <f>'q-AgLabour'!AY29</f>
        <v>255</v>
      </c>
      <c r="AZ29" s="6">
        <f>'q-AgLabour'!AZ29</f>
        <v>256</v>
      </c>
      <c r="BA29" s="6">
        <f>'q-AgLabour'!BA29</f>
        <v>260</v>
      </c>
      <c r="BB29" s="6">
        <f>'q-AgLabour'!BB29</f>
        <v>262</v>
      </c>
      <c r="BC29" s="6">
        <f>'q-AgLabour'!BC29</f>
        <v>265</v>
      </c>
    </row>
    <row r="30" spans="1:55">
      <c r="A30">
        <f>VLOOKUP(C30,SelectCntr!$A$2:$C$52,3,0)</f>
        <v>1</v>
      </c>
      <c r="B30" s="6" t="str">
        <f>'q-AgLabour'!B30</f>
        <v>Niger</v>
      </c>
      <c r="C30" s="6">
        <f>'q-AgLabour'!C30</f>
        <v>158</v>
      </c>
      <c r="D30" s="6" t="str">
        <f>'q-AgLabour'!D30</f>
        <v>Niger</v>
      </c>
      <c r="E30" s="6" t="str">
        <f>'q-AgLabour'!E30</f>
        <v>601</v>
      </c>
      <c r="F30" s="6" t="str">
        <f>'q-AgLabour'!F30</f>
        <v>Tot Ec Act A (1000)</v>
      </c>
      <c r="G30" s="6">
        <f>'q-AgLabour'!G30</f>
        <v>996.192307692308</v>
      </c>
      <c r="H30" s="6">
        <f>'q-AgLabour'!H30</f>
        <v>1025.90923076923</v>
      </c>
      <c r="I30" s="6">
        <f>'q-AgLabour'!I30</f>
        <v>1056.97692307692</v>
      </c>
      <c r="J30" s="6">
        <f>'q-AgLabour'!J30</f>
        <v>1089.39538461538</v>
      </c>
      <c r="K30" s="6">
        <f>'q-AgLabour'!K30</f>
        <v>1122.48923076923</v>
      </c>
      <c r="L30" s="6">
        <f>'q-AgLabour'!L30</f>
        <v>1156.25846153846</v>
      </c>
      <c r="M30" s="6">
        <f>'q-AgLabour'!M30</f>
        <v>1190.70307692308</v>
      </c>
      <c r="N30" s="6">
        <f>'q-AgLabour'!N30</f>
        <v>1226.49846153846</v>
      </c>
      <c r="O30" s="6">
        <f>'q-AgLabour'!O30</f>
        <v>1262.96923076923</v>
      </c>
      <c r="P30" s="6">
        <f>'q-AgLabour'!P30</f>
        <v>1300.79076923077</v>
      </c>
      <c r="Q30" s="6">
        <f>'q-AgLabour'!Q30</f>
        <v>1340.63846153846</v>
      </c>
      <c r="R30" s="6">
        <f>'q-AgLabour'!R30</f>
        <v>1381.83692307692</v>
      </c>
      <c r="S30" s="6">
        <f>'q-AgLabour'!S30</f>
        <v>1423.71076923077</v>
      </c>
      <c r="T30" s="6">
        <f>'q-AgLabour'!T30</f>
        <v>1467.61076923077</v>
      </c>
      <c r="U30" s="6">
        <f>'q-AgLabour'!U30</f>
        <v>1512.18615384615</v>
      </c>
      <c r="V30" s="6">
        <f>'q-AgLabour'!V30</f>
        <v>1558.78769230769</v>
      </c>
      <c r="W30" s="6">
        <f>'q-AgLabour'!W30</f>
        <v>1606.74</v>
      </c>
      <c r="X30" s="6">
        <f>'q-AgLabour'!X30</f>
        <v>1656.04307692308</v>
      </c>
      <c r="Y30" s="6">
        <f>'q-AgLabour'!Y30</f>
        <v>1705.34615384615</v>
      </c>
      <c r="Z30" s="6">
        <f>'q-AgLabour'!Z30</f>
        <v>1756</v>
      </c>
      <c r="AA30" s="6">
        <f>'q-AgLabour'!AA30</f>
        <v>1800</v>
      </c>
      <c r="AB30" s="6">
        <f>'q-AgLabour'!AB30</f>
        <v>1841</v>
      </c>
      <c r="AC30" s="6">
        <f>'q-AgLabour'!AC30</f>
        <v>1878</v>
      </c>
      <c r="AD30" s="6">
        <f>'q-AgLabour'!AD30</f>
        <v>1912</v>
      </c>
      <c r="AE30" s="6">
        <f>'q-AgLabour'!AE30</f>
        <v>1959</v>
      </c>
      <c r="AF30" s="6">
        <f>'q-AgLabour'!AF30</f>
        <v>2010</v>
      </c>
      <c r="AG30" s="6">
        <f>'q-AgLabour'!AG30</f>
        <v>2063</v>
      </c>
      <c r="AH30" s="6">
        <f>'q-AgLabour'!AH30</f>
        <v>2122</v>
      </c>
      <c r="AI30" s="6">
        <f>'q-AgLabour'!AI30</f>
        <v>2182</v>
      </c>
      <c r="AJ30" s="6">
        <f>'q-AgLabour'!AJ30</f>
        <v>2247</v>
      </c>
      <c r="AK30" s="6">
        <f>'q-AgLabour'!AK30</f>
        <v>2314</v>
      </c>
      <c r="AL30" s="6">
        <f>'q-AgLabour'!AL30</f>
        <v>2379</v>
      </c>
      <c r="AM30" s="6">
        <f>'q-AgLabour'!AM30</f>
        <v>2454</v>
      </c>
      <c r="AN30" s="6">
        <f>'q-AgLabour'!AN30</f>
        <v>2535</v>
      </c>
      <c r="AO30" s="6">
        <f>'q-AgLabour'!AO30</f>
        <v>2620</v>
      </c>
      <c r="AP30" s="6">
        <f>'q-AgLabour'!AP30</f>
        <v>2709</v>
      </c>
      <c r="AQ30" s="6">
        <f>'q-AgLabour'!AQ30</f>
        <v>2804</v>
      </c>
      <c r="AR30" s="6">
        <f>'q-AgLabour'!AR30</f>
        <v>2906</v>
      </c>
      <c r="AS30" s="6">
        <f>'q-AgLabour'!AS30</f>
        <v>3003</v>
      </c>
      <c r="AT30" s="6">
        <f>'q-AgLabour'!AT30</f>
        <v>3099</v>
      </c>
      <c r="AU30" s="6">
        <f>'q-AgLabour'!AU30</f>
        <v>3200</v>
      </c>
      <c r="AV30" s="6">
        <f>'q-AgLabour'!AV30</f>
        <v>3300</v>
      </c>
      <c r="AW30" s="6">
        <f>'q-AgLabour'!AW30</f>
        <v>3402</v>
      </c>
      <c r="AX30" s="6">
        <f>'q-AgLabour'!AX30</f>
        <v>3503</v>
      </c>
      <c r="AY30" s="6">
        <f>'q-AgLabour'!AY30</f>
        <v>3612</v>
      </c>
      <c r="AZ30" s="6">
        <f>'q-AgLabour'!AZ30</f>
        <v>3728</v>
      </c>
      <c r="BA30" s="6">
        <f>'q-AgLabour'!BA30</f>
        <v>3845</v>
      </c>
      <c r="BB30" s="6">
        <f>'q-AgLabour'!BB30</f>
        <v>3970</v>
      </c>
      <c r="BC30" s="6">
        <f>'q-AgLabour'!BC30</f>
        <v>4101</v>
      </c>
    </row>
    <row r="31" spans="1:55">
      <c r="A31">
        <f>VLOOKUP(C31,SelectCntr!$A$2:$C$52,3,0)</f>
        <v>1</v>
      </c>
      <c r="B31" s="6" t="str">
        <f>'q-AgLabour'!B31</f>
        <v>Nigeria</v>
      </c>
      <c r="C31" s="6">
        <f>'q-AgLabour'!C31</f>
        <v>159</v>
      </c>
      <c r="D31" s="6" t="str">
        <f>'q-AgLabour'!D31</f>
        <v>Nigeria</v>
      </c>
      <c r="E31" s="6" t="str">
        <f>'q-AgLabour'!E31</f>
        <v>601</v>
      </c>
      <c r="F31" s="6" t="str">
        <f>'q-AgLabour'!F31</f>
        <v>Tot Ec Act A (1000)</v>
      </c>
      <c r="G31" s="6">
        <f>'q-AgLabour'!G31</f>
        <v>11254.0407854985</v>
      </c>
      <c r="H31" s="6">
        <f>'q-AgLabour'!H31</f>
        <v>11441.6081319235</v>
      </c>
      <c r="I31" s="6">
        <f>'q-AgLabour'!I31</f>
        <v>11634.0055387714</v>
      </c>
      <c r="J31" s="6">
        <f>'q-AgLabour'!J31</f>
        <v>11831.2330060423</v>
      </c>
      <c r="K31" s="6">
        <f>'q-AgLabour'!K31</f>
        <v>12034.0955438066</v>
      </c>
      <c r="L31" s="6">
        <f>'q-AgLabour'!L31</f>
        <v>12241.788141994</v>
      </c>
      <c r="M31" s="6">
        <f>'q-AgLabour'!M31</f>
        <v>12456.7258308157</v>
      </c>
      <c r="N31" s="6">
        <f>'q-AgLabour'!N31</f>
        <v>12677.2985901309</v>
      </c>
      <c r="O31" s="6">
        <f>'q-AgLabour'!O31</f>
        <v>12903.5064199396</v>
      </c>
      <c r="P31" s="6">
        <f>'q-AgLabour'!P31</f>
        <v>13135.3493202417</v>
      </c>
      <c r="Q31" s="6">
        <f>'q-AgLabour'!Q31</f>
        <v>13098.318856999</v>
      </c>
      <c r="R31" s="6">
        <f>'q-AgLabour'!R31</f>
        <v>13055.6533232628</v>
      </c>
      <c r="S31" s="6">
        <f>'q-AgLabour'!S31</f>
        <v>13011.3777693857</v>
      </c>
      <c r="T31" s="6">
        <f>'q-AgLabour'!T31</f>
        <v>12973.5422960725</v>
      </c>
      <c r="U31" s="6">
        <f>'q-AgLabour'!U31</f>
        <v>12943.7569234643</v>
      </c>
      <c r="V31" s="6">
        <f>'q-AgLabour'!V31</f>
        <v>12925.2416918429</v>
      </c>
      <c r="W31" s="6">
        <f>'q-AgLabour'!W31</f>
        <v>12910.751510574</v>
      </c>
      <c r="X31" s="6">
        <f>'q-AgLabour'!X31</f>
        <v>12890.6262588117</v>
      </c>
      <c r="Y31" s="6">
        <f>'q-AgLabour'!Y31</f>
        <v>12852.7907854985</v>
      </c>
      <c r="Z31" s="6">
        <f>'q-AgLabour'!Z31</f>
        <v>12790</v>
      </c>
      <c r="AA31" s="6">
        <f>'q-AgLabour'!AA31</f>
        <v>12840</v>
      </c>
      <c r="AB31" s="6">
        <f>'q-AgLabour'!AB31</f>
        <v>12867</v>
      </c>
      <c r="AC31" s="6">
        <f>'q-AgLabour'!AC31</f>
        <v>12870</v>
      </c>
      <c r="AD31" s="6">
        <f>'q-AgLabour'!AD31</f>
        <v>12816</v>
      </c>
      <c r="AE31" s="6">
        <f>'q-AgLabour'!AE31</f>
        <v>12752</v>
      </c>
      <c r="AF31" s="6">
        <f>'q-AgLabour'!AF31</f>
        <v>12684</v>
      </c>
      <c r="AG31" s="6">
        <f>'q-AgLabour'!AG31</f>
        <v>12694</v>
      </c>
      <c r="AH31" s="6">
        <f>'q-AgLabour'!AH31</f>
        <v>12700</v>
      </c>
      <c r="AI31" s="6">
        <f>'q-AgLabour'!AI31</f>
        <v>12703</v>
      </c>
      <c r="AJ31" s="6">
        <f>'q-AgLabour'!AJ31</f>
        <v>12689</v>
      </c>
      <c r="AK31" s="6">
        <f>'q-AgLabour'!AK31</f>
        <v>12683</v>
      </c>
      <c r="AL31" s="6">
        <f>'q-AgLabour'!AL31</f>
        <v>12669</v>
      </c>
      <c r="AM31" s="6">
        <f>'q-AgLabour'!AM31</f>
        <v>12649</v>
      </c>
      <c r="AN31" s="6">
        <f>'q-AgLabour'!AN31</f>
        <v>12624</v>
      </c>
      <c r="AO31" s="6">
        <f>'q-AgLabour'!AO31</f>
        <v>12597</v>
      </c>
      <c r="AP31" s="6">
        <f>'q-AgLabour'!AP31</f>
        <v>12568</v>
      </c>
      <c r="AQ31" s="6">
        <f>'q-AgLabour'!AQ31</f>
        <v>12536</v>
      </c>
      <c r="AR31" s="6">
        <f>'q-AgLabour'!AR31</f>
        <v>12505</v>
      </c>
      <c r="AS31" s="6">
        <f>'q-AgLabour'!AS31</f>
        <v>12472</v>
      </c>
      <c r="AT31" s="6">
        <f>'q-AgLabour'!AT31</f>
        <v>12443</v>
      </c>
      <c r="AU31" s="6">
        <f>'q-AgLabour'!AU31</f>
        <v>12415</v>
      </c>
      <c r="AV31" s="6">
        <f>'q-AgLabour'!AV31</f>
        <v>12389</v>
      </c>
      <c r="AW31" s="6">
        <f>'q-AgLabour'!AW31</f>
        <v>12364</v>
      </c>
      <c r="AX31" s="6">
        <f>'q-AgLabour'!AX31</f>
        <v>12339</v>
      </c>
      <c r="AY31" s="6">
        <f>'q-AgLabour'!AY31</f>
        <v>12315</v>
      </c>
      <c r="AZ31" s="6">
        <f>'q-AgLabour'!AZ31</f>
        <v>12292</v>
      </c>
      <c r="BA31" s="6">
        <f>'q-AgLabour'!BA31</f>
        <v>12277</v>
      </c>
      <c r="BB31" s="6">
        <f>'q-AgLabour'!BB31</f>
        <v>12267</v>
      </c>
      <c r="BC31" s="6">
        <f>'q-AgLabour'!BC31</f>
        <v>12264</v>
      </c>
    </row>
    <row r="32" spans="1:55">
      <c r="A32">
        <f>VLOOKUP(C32,SelectCntr!$A$2:$C$52,3,0)</f>
        <v>1</v>
      </c>
      <c r="B32" s="6" t="str">
        <f>'q-AgLabour'!B32</f>
        <v>Guinea-Bissau</v>
      </c>
      <c r="C32" s="6">
        <f>'q-AgLabour'!C32</f>
        <v>175</v>
      </c>
      <c r="D32" s="6" t="str">
        <f>'q-AgLabour'!D32</f>
        <v>Guinea-Bissau</v>
      </c>
      <c r="E32" s="6" t="str">
        <f>'q-AgLabour'!E32</f>
        <v>601</v>
      </c>
      <c r="F32" s="6" t="str">
        <f>'q-AgLabour'!F32</f>
        <v>Tot Ec Act A (1000)</v>
      </c>
      <c r="G32" s="6">
        <f>'q-AgLabour'!G32</f>
        <v>231.736842105263</v>
      </c>
      <c r="H32" s="6">
        <f>'q-AgLabour'!H32</f>
        <v>229.947368421053</v>
      </c>
      <c r="I32" s="6">
        <f>'q-AgLabour'!I32</f>
        <v>229.052631578947</v>
      </c>
      <c r="J32" s="6">
        <f>'q-AgLabour'!J32</f>
        <v>227.263157894737</v>
      </c>
      <c r="K32" s="6">
        <f>'q-AgLabour'!K32</f>
        <v>226.368421052632</v>
      </c>
      <c r="L32" s="6">
        <f>'q-AgLabour'!L32</f>
        <v>226.368421052632</v>
      </c>
      <c r="M32" s="6">
        <f>'q-AgLabour'!M32</f>
        <v>226.368421052632</v>
      </c>
      <c r="N32" s="6">
        <f>'q-AgLabour'!N32</f>
        <v>227.263157894737</v>
      </c>
      <c r="O32" s="6">
        <f>'q-AgLabour'!O32</f>
        <v>229.052631578947</v>
      </c>
      <c r="P32" s="6">
        <f>'q-AgLabour'!P32</f>
        <v>229.947368421053</v>
      </c>
      <c r="Q32" s="6">
        <f>'q-AgLabour'!Q32</f>
        <v>231.736842105263</v>
      </c>
      <c r="R32" s="6">
        <f>'q-AgLabour'!R32</f>
        <v>234.421052631579</v>
      </c>
      <c r="S32" s="6">
        <f>'q-AgLabour'!S32</f>
        <v>237.105263157895</v>
      </c>
      <c r="T32" s="6">
        <f>'q-AgLabour'!T32</f>
        <v>240.684210526316</v>
      </c>
      <c r="U32" s="6">
        <f>'q-AgLabour'!U32</f>
        <v>246.947368421053</v>
      </c>
      <c r="V32" s="6">
        <f>'q-AgLabour'!V32</f>
        <v>254.105263157895</v>
      </c>
      <c r="W32" s="6">
        <f>'q-AgLabour'!W32</f>
        <v>263.052631578947</v>
      </c>
      <c r="X32" s="6">
        <f>'q-AgLabour'!X32</f>
        <v>272.894736842105</v>
      </c>
      <c r="Y32" s="6">
        <f>'q-AgLabour'!Y32</f>
        <v>280.947368421053</v>
      </c>
      <c r="Z32" s="6">
        <f>'q-AgLabour'!Z32</f>
        <v>289</v>
      </c>
      <c r="AA32" s="6">
        <f>'q-AgLabour'!AA32</f>
        <v>295</v>
      </c>
      <c r="AB32" s="6">
        <f>'q-AgLabour'!AB32</f>
        <v>300</v>
      </c>
      <c r="AC32" s="6">
        <f>'q-AgLabour'!AC32</f>
        <v>303</v>
      </c>
      <c r="AD32" s="6">
        <f>'q-AgLabour'!AD32</f>
        <v>307</v>
      </c>
      <c r="AE32" s="6">
        <f>'q-AgLabour'!AE32</f>
        <v>311</v>
      </c>
      <c r="AF32" s="6">
        <f>'q-AgLabour'!AF32</f>
        <v>316</v>
      </c>
      <c r="AG32" s="6">
        <f>'q-AgLabour'!AG32</f>
        <v>321</v>
      </c>
      <c r="AH32" s="6">
        <f>'q-AgLabour'!AH32</f>
        <v>327</v>
      </c>
      <c r="AI32" s="6">
        <f>'q-AgLabour'!AI32</f>
        <v>332</v>
      </c>
      <c r="AJ32" s="6">
        <f>'q-AgLabour'!AJ32</f>
        <v>338</v>
      </c>
      <c r="AK32" s="6">
        <f>'q-AgLabour'!AK32</f>
        <v>344</v>
      </c>
      <c r="AL32" s="6">
        <f>'q-AgLabour'!AL32</f>
        <v>349</v>
      </c>
      <c r="AM32" s="6">
        <f>'q-AgLabour'!AM32</f>
        <v>355</v>
      </c>
      <c r="AN32" s="6">
        <f>'q-AgLabour'!AN32</f>
        <v>360</v>
      </c>
      <c r="AO32" s="6">
        <f>'q-AgLabour'!AO32</f>
        <v>366</v>
      </c>
      <c r="AP32" s="6">
        <f>'q-AgLabour'!AP32</f>
        <v>372</v>
      </c>
      <c r="AQ32" s="6">
        <f>'q-AgLabour'!AQ32</f>
        <v>378</v>
      </c>
      <c r="AR32" s="6">
        <f>'q-AgLabour'!AR32</f>
        <v>380</v>
      </c>
      <c r="AS32" s="6">
        <f>'q-AgLabour'!AS32</f>
        <v>385</v>
      </c>
      <c r="AT32" s="6">
        <f>'q-AgLabour'!AT32</f>
        <v>391</v>
      </c>
      <c r="AU32" s="6">
        <f>'q-AgLabour'!AU32</f>
        <v>397</v>
      </c>
      <c r="AV32" s="6">
        <f>'q-AgLabour'!AV32</f>
        <v>400</v>
      </c>
      <c r="AW32" s="6">
        <f>'q-AgLabour'!AW32</f>
        <v>405</v>
      </c>
      <c r="AX32" s="6">
        <f>'q-AgLabour'!AX32</f>
        <v>411</v>
      </c>
      <c r="AY32" s="6">
        <f>'q-AgLabour'!AY32</f>
        <v>417</v>
      </c>
      <c r="AZ32" s="6">
        <f>'q-AgLabour'!AZ32</f>
        <v>423</v>
      </c>
      <c r="BA32" s="6">
        <f>'q-AgLabour'!BA32</f>
        <v>427</v>
      </c>
      <c r="BB32" s="6">
        <f>'q-AgLabour'!BB32</f>
        <v>433</v>
      </c>
      <c r="BC32" s="6">
        <f>'q-AgLabour'!BC32</f>
        <v>440</v>
      </c>
    </row>
    <row r="33" spans="1:55">
      <c r="A33">
        <f>VLOOKUP(C33,SelectCntr!$A$2:$C$52,3,0)</f>
        <v>2</v>
      </c>
      <c r="B33" s="6" t="str">
        <f>'q-AgLabour'!B33</f>
        <v>Eritrea</v>
      </c>
      <c r="C33" s="6">
        <f>'q-AgLabour'!C33</f>
        <v>178</v>
      </c>
      <c r="D33" s="6" t="str">
        <f>'q-AgLabour'!D33</f>
        <v>Eritrea</v>
      </c>
      <c r="E33" s="6" t="str">
        <f>'q-AgLabour'!E33</f>
        <v>601</v>
      </c>
      <c r="F33" s="6" t="str">
        <f>'q-AgLabour'!F33</f>
        <v>Tot Ec Act A (1000)</v>
      </c>
      <c r="G33" s="6">
        <f>'q-AgLabour'!G33</f>
        <v>0</v>
      </c>
      <c r="H33" s="6">
        <f>'q-AgLabour'!H33</f>
        <v>0</v>
      </c>
      <c r="I33" s="6">
        <f>'q-AgLabour'!I33</f>
        <v>0</v>
      </c>
      <c r="J33" s="6">
        <f>'q-AgLabour'!J33</f>
        <v>0</v>
      </c>
      <c r="K33" s="6">
        <f>'q-AgLabour'!K33</f>
        <v>0</v>
      </c>
      <c r="L33" s="6">
        <f>'q-AgLabour'!L33</f>
        <v>0</v>
      </c>
      <c r="M33" s="6">
        <f>'q-AgLabour'!M33</f>
        <v>0</v>
      </c>
      <c r="N33" s="6">
        <f>'q-AgLabour'!N33</f>
        <v>0</v>
      </c>
      <c r="O33" s="6">
        <f>'q-AgLabour'!O33</f>
        <v>0</v>
      </c>
      <c r="P33" s="6">
        <f>'q-AgLabour'!P33</f>
        <v>0</v>
      </c>
      <c r="Q33" s="6">
        <f>'q-AgLabour'!Q33</f>
        <v>0</v>
      </c>
      <c r="R33" s="6">
        <f>'q-AgLabour'!R33</f>
        <v>0</v>
      </c>
      <c r="S33" s="6">
        <f>'q-AgLabour'!S33</f>
        <v>0</v>
      </c>
      <c r="T33" s="6">
        <f>'q-AgLabour'!T33</f>
        <v>0</v>
      </c>
      <c r="U33" s="6">
        <f>'q-AgLabour'!U33</f>
        <v>0</v>
      </c>
      <c r="V33" s="6">
        <f>'q-AgLabour'!V33</f>
        <v>0</v>
      </c>
      <c r="W33" s="6">
        <f>'q-AgLabour'!W33</f>
        <v>0</v>
      </c>
      <c r="X33" s="6">
        <f>'q-AgLabour'!X33</f>
        <v>0</v>
      </c>
      <c r="Y33" s="6">
        <f>'q-AgLabour'!Y33</f>
        <v>0</v>
      </c>
      <c r="Z33" s="6">
        <f>'q-AgLabour'!Z33</f>
        <v>0</v>
      </c>
      <c r="AA33" s="6">
        <f>'q-AgLabour'!AA33</f>
        <v>0</v>
      </c>
      <c r="AB33" s="6">
        <f>'q-AgLabour'!AB33</f>
        <v>0</v>
      </c>
      <c r="AC33" s="6">
        <f>'q-AgLabour'!AC33</f>
        <v>0</v>
      </c>
      <c r="AD33" s="6">
        <f>'q-AgLabour'!AD33</f>
        <v>0</v>
      </c>
      <c r="AE33" s="6">
        <f>'q-AgLabour'!AE33</f>
        <v>0</v>
      </c>
      <c r="AF33" s="6">
        <f>'q-AgLabour'!AF33</f>
        <v>0</v>
      </c>
      <c r="AG33" s="6">
        <f>'q-AgLabour'!AG33</f>
        <v>0</v>
      </c>
      <c r="AH33" s="6">
        <f>'q-AgLabour'!AH33</f>
        <v>0</v>
      </c>
      <c r="AI33" s="6">
        <f>'q-AgLabour'!AI33</f>
        <v>0</v>
      </c>
      <c r="AJ33" s="6">
        <f>'q-AgLabour'!AJ33</f>
        <v>0</v>
      </c>
      <c r="AK33" s="6">
        <f>'q-AgLabour'!AK33</f>
        <v>0</v>
      </c>
      <c r="AL33" s="6">
        <f>'q-AgLabour'!AL33</f>
        <v>0</v>
      </c>
      <c r="AM33" s="6">
        <f>'q-AgLabour'!AM33</f>
        <v>944</v>
      </c>
      <c r="AN33" s="6">
        <f>'q-AgLabour'!AN33</f>
        <v>942</v>
      </c>
      <c r="AO33" s="6">
        <f>'q-AgLabour'!AO33</f>
        <v>945</v>
      </c>
      <c r="AP33" s="6">
        <f>'q-AgLabour'!AP33</f>
        <v>960</v>
      </c>
      <c r="AQ33" s="6">
        <f>'q-AgLabour'!AQ33</f>
        <v>983</v>
      </c>
      <c r="AR33" s="6">
        <f>'q-AgLabour'!AR33</f>
        <v>1013</v>
      </c>
      <c r="AS33" s="6">
        <f>'q-AgLabour'!AS33</f>
        <v>1050</v>
      </c>
      <c r="AT33" s="6">
        <f>'q-AgLabour'!AT33</f>
        <v>1090</v>
      </c>
      <c r="AU33" s="6">
        <f>'q-AgLabour'!AU33</f>
        <v>1139</v>
      </c>
      <c r="AV33" s="6">
        <f>'q-AgLabour'!AV33</f>
        <v>1192</v>
      </c>
      <c r="AW33" s="6">
        <f>'q-AgLabour'!AW33</f>
        <v>1248</v>
      </c>
      <c r="AX33" s="6">
        <f>'q-AgLabour'!AX33</f>
        <v>1302</v>
      </c>
      <c r="AY33" s="6">
        <f>'q-AgLabour'!AY33</f>
        <v>1354</v>
      </c>
      <c r="AZ33" s="6">
        <f>'q-AgLabour'!AZ33</f>
        <v>1400</v>
      </c>
      <c r="BA33" s="6">
        <f>'q-AgLabour'!BA33</f>
        <v>1434</v>
      </c>
      <c r="BB33" s="6">
        <f>'q-AgLabour'!BB33</f>
        <v>1471</v>
      </c>
      <c r="BC33" s="6">
        <f>'q-AgLabour'!BC33</f>
        <v>1508</v>
      </c>
    </row>
    <row r="34" spans="1:55">
      <c r="A34">
        <f>VLOOKUP(C34,SelectCntr!$A$2:$C$52,3,0)</f>
        <v>3</v>
      </c>
      <c r="B34" s="6" t="str">
        <f>'q-AgLabour'!B34</f>
        <v>Zimbabwe</v>
      </c>
      <c r="C34" s="6">
        <f>'q-AgLabour'!C34</f>
        <v>181</v>
      </c>
      <c r="D34" s="6" t="str">
        <f>'q-AgLabour'!D34</f>
        <v>Zimbabwe</v>
      </c>
      <c r="E34" s="6" t="str">
        <f>'q-AgLabour'!E34</f>
        <v>601</v>
      </c>
      <c r="F34" s="6" t="str">
        <f>'q-AgLabour'!F34</f>
        <v>Tot Ec Act A (1000)</v>
      </c>
      <c r="G34" s="6">
        <f>'q-AgLabour'!G34</f>
        <v>1299.95761245675</v>
      </c>
      <c r="H34" s="6">
        <f>'q-AgLabour'!H34</f>
        <v>1329.38408304498</v>
      </c>
      <c r="I34" s="6">
        <f>'q-AgLabour'!I34</f>
        <v>1358.81055363322</v>
      </c>
      <c r="J34" s="6">
        <f>'q-AgLabour'!J34</f>
        <v>1389.10250865052</v>
      </c>
      <c r="K34" s="6">
        <f>'q-AgLabour'!K34</f>
        <v>1420.25994809689</v>
      </c>
      <c r="L34" s="6">
        <f>'q-AgLabour'!L34</f>
        <v>1450.55190311419</v>
      </c>
      <c r="M34" s="6">
        <f>'q-AgLabour'!M34</f>
        <v>1481.70934256055</v>
      </c>
      <c r="N34" s="6">
        <f>'q-AgLabour'!N34</f>
        <v>1513.73226643599</v>
      </c>
      <c r="O34" s="6">
        <f>'q-AgLabour'!O34</f>
        <v>1547.48615916955</v>
      </c>
      <c r="P34" s="6">
        <f>'q-AgLabour'!P34</f>
        <v>1582.10553633218</v>
      </c>
      <c r="Q34" s="6">
        <f>'q-AgLabour'!Q34</f>
        <v>1620.18685121107</v>
      </c>
      <c r="R34" s="6">
        <f>'q-AgLabour'!R34</f>
        <v>1659.9991349481</v>
      </c>
      <c r="S34" s="6">
        <f>'q-AgLabour'!S34</f>
        <v>1700.67690311419</v>
      </c>
      <c r="T34" s="6">
        <f>'q-AgLabour'!T34</f>
        <v>1742.22015570934</v>
      </c>
      <c r="U34" s="6">
        <f>'q-AgLabour'!U34</f>
        <v>1782.89792387543</v>
      </c>
      <c r="V34" s="6">
        <f>'q-AgLabour'!V34</f>
        <v>1822.71020761246</v>
      </c>
      <c r="W34" s="6">
        <f>'q-AgLabour'!W34</f>
        <v>1863.38797577855</v>
      </c>
      <c r="X34" s="6">
        <f>'q-AgLabour'!X34</f>
        <v>1904.9312283737</v>
      </c>
      <c r="Y34" s="6">
        <f>'q-AgLabour'!Y34</f>
        <v>1950.80190311419</v>
      </c>
      <c r="Z34" s="6">
        <f>'q-AgLabour'!Z34</f>
        <v>2001</v>
      </c>
      <c r="AA34" s="6">
        <f>'q-AgLabour'!AA34</f>
        <v>2071</v>
      </c>
      <c r="AB34" s="6">
        <f>'q-AgLabour'!AB34</f>
        <v>2147</v>
      </c>
      <c r="AC34" s="6">
        <f>'q-AgLabour'!AC34</f>
        <v>2229</v>
      </c>
      <c r="AD34" s="6">
        <f>'q-AgLabour'!AD34</f>
        <v>2312</v>
      </c>
      <c r="AE34" s="6">
        <f>'q-AgLabour'!AE34</f>
        <v>2400</v>
      </c>
      <c r="AF34" s="6">
        <f>'q-AgLabour'!AF34</f>
        <v>2488</v>
      </c>
      <c r="AG34" s="6">
        <f>'q-AgLabour'!AG34</f>
        <v>2576</v>
      </c>
      <c r="AH34" s="6">
        <f>'q-AgLabour'!AH34</f>
        <v>2679</v>
      </c>
      <c r="AI34" s="6">
        <f>'q-AgLabour'!AI34</f>
        <v>2777</v>
      </c>
      <c r="AJ34" s="6">
        <f>'q-AgLabour'!AJ34</f>
        <v>2870</v>
      </c>
      <c r="AK34" s="6">
        <f>'q-AgLabour'!AK34</f>
        <v>2950</v>
      </c>
      <c r="AL34" s="6">
        <f>'q-AgLabour'!AL34</f>
        <v>3018</v>
      </c>
      <c r="AM34" s="6">
        <f>'q-AgLabour'!AM34</f>
        <v>3081</v>
      </c>
      <c r="AN34" s="6">
        <f>'q-AgLabour'!AN34</f>
        <v>3141</v>
      </c>
      <c r="AO34" s="6">
        <f>'q-AgLabour'!AO34</f>
        <v>3194</v>
      </c>
      <c r="AP34" s="6">
        <f>'q-AgLabour'!AP34</f>
        <v>3247</v>
      </c>
      <c r="AQ34" s="6">
        <f>'q-AgLabour'!AQ34</f>
        <v>3295</v>
      </c>
      <c r="AR34" s="6">
        <f>'q-AgLabour'!AR34</f>
        <v>3285</v>
      </c>
      <c r="AS34" s="6">
        <f>'q-AgLabour'!AS34</f>
        <v>3259</v>
      </c>
      <c r="AT34" s="6">
        <f>'q-AgLabour'!AT34</f>
        <v>3269</v>
      </c>
      <c r="AU34" s="6">
        <f>'q-AgLabour'!AU34</f>
        <v>3266</v>
      </c>
      <c r="AV34" s="6">
        <f>'q-AgLabour'!AV34</f>
        <v>3254</v>
      </c>
      <c r="AW34" s="6">
        <f>'q-AgLabour'!AW34</f>
        <v>3230</v>
      </c>
      <c r="AX34" s="6">
        <f>'q-AgLabour'!AX34</f>
        <v>3203</v>
      </c>
      <c r="AY34" s="6">
        <f>'q-AgLabour'!AY34</f>
        <v>3175</v>
      </c>
      <c r="AZ34" s="6">
        <f>'q-AgLabour'!AZ34</f>
        <v>3147</v>
      </c>
      <c r="BA34" s="6">
        <f>'q-AgLabour'!BA34</f>
        <v>3117</v>
      </c>
      <c r="BB34" s="6">
        <f>'q-AgLabour'!BB34</f>
        <v>3102</v>
      </c>
      <c r="BC34" s="6">
        <f>'q-AgLabour'!BC34</f>
        <v>3101</v>
      </c>
    </row>
    <row r="35" spans="1:55">
      <c r="A35">
        <f>VLOOKUP(C35,SelectCntr!$A$2:$C$52,3,0)</f>
        <v>2</v>
      </c>
      <c r="B35" s="6" t="str">
        <f>'q-AgLabour'!B35</f>
        <v>Réunion</v>
      </c>
      <c r="C35" s="6">
        <f>'q-AgLabour'!C35</f>
        <v>182</v>
      </c>
      <c r="D35" s="6" t="str">
        <f>'q-AgLabour'!D35</f>
        <v>Réunion</v>
      </c>
      <c r="E35" s="6" t="str">
        <f>'q-AgLabour'!E35</f>
        <v>601</v>
      </c>
      <c r="F35" s="6" t="str">
        <f>'q-AgLabour'!F35</f>
        <v>Tot Ec Act A (1000)</v>
      </c>
      <c r="G35" s="6">
        <f>'q-AgLabour'!G35</f>
        <v>41.8541666666667</v>
      </c>
      <c r="H35" s="6">
        <f>'q-AgLabour'!H35</f>
        <v>42.875</v>
      </c>
      <c r="I35" s="6">
        <f>'q-AgLabour'!I35</f>
        <v>42.875</v>
      </c>
      <c r="J35" s="6">
        <f>'q-AgLabour'!J35</f>
        <v>42.875</v>
      </c>
      <c r="K35" s="6">
        <f>'q-AgLabour'!K35</f>
        <v>43.8958333333333</v>
      </c>
      <c r="L35" s="6">
        <f>'q-AgLabour'!L35</f>
        <v>44.9166666666667</v>
      </c>
      <c r="M35" s="6">
        <f>'q-AgLabour'!M35</f>
        <v>44.9166666666667</v>
      </c>
      <c r="N35" s="6">
        <f>'q-AgLabour'!N35</f>
        <v>45.9375</v>
      </c>
      <c r="O35" s="6">
        <f>'q-AgLabour'!O35</f>
        <v>45.9375</v>
      </c>
      <c r="P35" s="6">
        <f>'q-AgLabour'!P35</f>
        <v>45.9375</v>
      </c>
      <c r="Q35" s="6">
        <f>'q-AgLabour'!Q35</f>
        <v>46.9583333333333</v>
      </c>
      <c r="R35" s="6">
        <f>'q-AgLabour'!R35</f>
        <v>46.9583333333333</v>
      </c>
      <c r="S35" s="6">
        <f>'q-AgLabour'!S35</f>
        <v>46.9583333333333</v>
      </c>
      <c r="T35" s="6">
        <f>'q-AgLabour'!T35</f>
        <v>46.9583333333333</v>
      </c>
      <c r="U35" s="6">
        <f>'q-AgLabour'!U35</f>
        <v>47.9791666666667</v>
      </c>
      <c r="V35" s="6">
        <f>'q-AgLabour'!V35</f>
        <v>47.9791666666667</v>
      </c>
      <c r="W35" s="6">
        <f>'q-AgLabour'!W35</f>
        <v>47.9791666666667</v>
      </c>
      <c r="X35" s="6">
        <f>'q-AgLabour'!X35</f>
        <v>47.9791666666667</v>
      </c>
      <c r="Y35" s="6">
        <f>'q-AgLabour'!Y35</f>
        <v>49</v>
      </c>
      <c r="Z35" s="6">
        <f>'q-AgLabour'!Z35</f>
        <v>49</v>
      </c>
      <c r="AA35" s="6">
        <f>'q-AgLabour'!AA35</f>
        <v>46</v>
      </c>
      <c r="AB35" s="6">
        <f>'q-AgLabour'!AB35</f>
        <v>44</v>
      </c>
      <c r="AC35" s="6">
        <f>'q-AgLabour'!AC35</f>
        <v>41</v>
      </c>
      <c r="AD35" s="6">
        <f>'q-AgLabour'!AD35</f>
        <v>38</v>
      </c>
      <c r="AE35" s="6">
        <f>'q-AgLabour'!AE35</f>
        <v>35</v>
      </c>
      <c r="AF35" s="6">
        <f>'q-AgLabour'!AF35</f>
        <v>32</v>
      </c>
      <c r="AG35" s="6">
        <f>'q-AgLabour'!AG35</f>
        <v>28</v>
      </c>
      <c r="AH35" s="6">
        <f>'q-AgLabour'!AH35</f>
        <v>24</v>
      </c>
      <c r="AI35" s="6">
        <f>'q-AgLabour'!AI35</f>
        <v>20</v>
      </c>
      <c r="AJ35" s="6">
        <f>'q-AgLabour'!AJ35</f>
        <v>16</v>
      </c>
      <c r="AK35" s="6">
        <f>'q-AgLabour'!AK35</f>
        <v>15</v>
      </c>
      <c r="AL35" s="6">
        <f>'q-AgLabour'!AL35</f>
        <v>15</v>
      </c>
      <c r="AM35" s="6">
        <f>'q-AgLabour'!AM35</f>
        <v>14</v>
      </c>
      <c r="AN35" s="6">
        <f>'q-AgLabour'!AN35</f>
        <v>13</v>
      </c>
      <c r="AO35" s="6">
        <f>'q-AgLabour'!AO35</f>
        <v>13</v>
      </c>
      <c r="AP35" s="6">
        <f>'q-AgLabour'!AP35</f>
        <v>12</v>
      </c>
      <c r="AQ35" s="6">
        <f>'q-AgLabour'!AQ35</f>
        <v>12</v>
      </c>
      <c r="AR35" s="6">
        <f>'q-AgLabour'!AR35</f>
        <v>11</v>
      </c>
      <c r="AS35" s="6">
        <f>'q-AgLabour'!AS35</f>
        <v>11</v>
      </c>
      <c r="AT35" s="6">
        <f>'q-AgLabour'!AT35</f>
        <v>10</v>
      </c>
      <c r="AU35" s="6">
        <f>'q-AgLabour'!AU35</f>
        <v>9</v>
      </c>
      <c r="AV35" s="6">
        <f>'q-AgLabour'!AV35</f>
        <v>9</v>
      </c>
      <c r="AW35" s="6">
        <f>'q-AgLabour'!AW35</f>
        <v>8</v>
      </c>
      <c r="AX35" s="6">
        <f>'q-AgLabour'!AX35</f>
        <v>8</v>
      </c>
      <c r="AY35" s="6">
        <f>'q-AgLabour'!AY35</f>
        <v>8</v>
      </c>
      <c r="AZ35" s="6">
        <f>'q-AgLabour'!AZ35</f>
        <v>7</v>
      </c>
      <c r="BA35" s="6">
        <f>'q-AgLabour'!BA35</f>
        <v>7</v>
      </c>
      <c r="BB35" s="6">
        <f>'q-AgLabour'!BB35</f>
        <v>6</v>
      </c>
      <c r="BC35" s="6">
        <f>'q-AgLabour'!BC35</f>
        <v>6</v>
      </c>
    </row>
    <row r="36" spans="1:55">
      <c r="A36">
        <f>VLOOKUP(C36,SelectCntr!$A$2:$C$52,3,0)</f>
        <v>2</v>
      </c>
      <c r="B36" s="6" t="str">
        <f>'q-AgLabour'!B36</f>
        <v>Rwanda</v>
      </c>
      <c r="C36" s="6">
        <f>'q-AgLabour'!C36</f>
        <v>184</v>
      </c>
      <c r="D36" s="6" t="str">
        <f>'q-AgLabour'!D36</f>
        <v>Rwanda</v>
      </c>
      <c r="E36" s="6" t="str">
        <f>'q-AgLabour'!E36</f>
        <v>601</v>
      </c>
      <c r="F36" s="6" t="str">
        <f>'q-AgLabour'!F36</f>
        <v>Tot Ec Act A (1000)</v>
      </c>
      <c r="G36" s="6">
        <f>'q-AgLabour'!G36</f>
        <v>1267.4921875</v>
      </c>
      <c r="H36" s="6">
        <f>'q-AgLabour'!H36</f>
        <v>1285.178125</v>
      </c>
      <c r="I36" s="6">
        <f>'q-AgLabour'!I36</f>
        <v>1302.8640625</v>
      </c>
      <c r="J36" s="6">
        <f>'q-AgLabour'!J36</f>
        <v>1323.0765625</v>
      </c>
      <c r="K36" s="6">
        <f>'q-AgLabour'!K36</f>
        <v>1350.0265625</v>
      </c>
      <c r="L36" s="6">
        <f>'q-AgLabour'!L36</f>
        <v>1382.871875</v>
      </c>
      <c r="M36" s="6">
        <f>'q-AgLabour'!M36</f>
        <v>1422.4546875</v>
      </c>
      <c r="N36" s="6">
        <f>'q-AgLabour'!N36</f>
        <v>1466.2484375</v>
      </c>
      <c r="O36" s="6">
        <f>'q-AgLabour'!O36</f>
        <v>1510.884375</v>
      </c>
      <c r="P36" s="6">
        <f>'q-AgLabour'!P36</f>
        <v>1554.678125</v>
      </c>
      <c r="Q36" s="6">
        <f>'q-AgLabour'!Q36</f>
        <v>1606.0515625</v>
      </c>
      <c r="R36" s="6">
        <f>'q-AgLabour'!R36</f>
        <v>1657.425</v>
      </c>
      <c r="S36" s="6">
        <f>'q-AgLabour'!S36</f>
        <v>1709.640625</v>
      </c>
      <c r="T36" s="6">
        <f>'q-AgLabour'!T36</f>
        <v>1764.3828125</v>
      </c>
      <c r="U36" s="6">
        <f>'q-AgLabour'!U36</f>
        <v>1822.49375</v>
      </c>
      <c r="V36" s="6">
        <f>'q-AgLabour'!V36</f>
        <v>1883.13125</v>
      </c>
      <c r="W36" s="6">
        <f>'q-AgLabour'!W36</f>
        <v>1947.1375</v>
      </c>
      <c r="X36" s="6">
        <f>'q-AgLabour'!X36</f>
        <v>2014.5125</v>
      </c>
      <c r="Y36" s="6">
        <f>'q-AgLabour'!Y36</f>
        <v>2084.4140625</v>
      </c>
      <c r="Z36" s="6">
        <f>'q-AgLabour'!Z36</f>
        <v>2156</v>
      </c>
      <c r="AA36" s="6">
        <f>'q-AgLabour'!AA36</f>
        <v>2220</v>
      </c>
      <c r="AB36" s="6">
        <f>'q-AgLabour'!AB36</f>
        <v>2281</v>
      </c>
      <c r="AC36" s="6">
        <f>'q-AgLabour'!AC36</f>
        <v>2339</v>
      </c>
      <c r="AD36" s="6">
        <f>'q-AgLabour'!AD36</f>
        <v>2409</v>
      </c>
      <c r="AE36" s="6">
        <f>'q-AgLabour'!AE36</f>
        <v>2485</v>
      </c>
      <c r="AF36" s="6">
        <f>'q-AgLabour'!AF36</f>
        <v>2581</v>
      </c>
      <c r="AG36" s="6">
        <f>'q-AgLabour'!AG36</f>
        <v>2694</v>
      </c>
      <c r="AH36" s="6">
        <f>'q-AgLabour'!AH36</f>
        <v>2793</v>
      </c>
      <c r="AI36" s="6">
        <f>'q-AgLabour'!AI36</f>
        <v>2844</v>
      </c>
      <c r="AJ36" s="6">
        <f>'q-AgLabour'!AJ36</f>
        <v>2824</v>
      </c>
      <c r="AK36" s="6">
        <f>'q-AgLabour'!AK36</f>
        <v>2714</v>
      </c>
      <c r="AL36" s="6">
        <f>'q-AgLabour'!AL36</f>
        <v>2530</v>
      </c>
      <c r="AM36" s="6">
        <f>'q-AgLabour'!AM36</f>
        <v>2335</v>
      </c>
      <c r="AN36" s="6">
        <f>'q-AgLabour'!AN36</f>
        <v>2212</v>
      </c>
      <c r="AO36" s="6">
        <f>'q-AgLabour'!AO36</f>
        <v>2178</v>
      </c>
      <c r="AP36" s="6">
        <f>'q-AgLabour'!AP36</f>
        <v>2276</v>
      </c>
      <c r="AQ36" s="6">
        <f>'q-AgLabour'!AQ36</f>
        <v>2481</v>
      </c>
      <c r="AR36" s="6">
        <f>'q-AgLabour'!AR36</f>
        <v>2751</v>
      </c>
      <c r="AS36" s="6">
        <f>'q-AgLabour'!AS36</f>
        <v>3020</v>
      </c>
      <c r="AT36" s="6">
        <f>'q-AgLabour'!AT36</f>
        <v>3242</v>
      </c>
      <c r="AU36" s="6">
        <f>'q-AgLabour'!AU36</f>
        <v>3403</v>
      </c>
      <c r="AV36" s="6">
        <f>'q-AgLabour'!AV36</f>
        <v>3514</v>
      </c>
      <c r="AW36" s="6">
        <f>'q-AgLabour'!AW36</f>
        <v>3598</v>
      </c>
      <c r="AX36" s="6">
        <f>'q-AgLabour'!AX36</f>
        <v>3675</v>
      </c>
      <c r="AY36" s="6">
        <f>'q-AgLabour'!AY36</f>
        <v>3768</v>
      </c>
      <c r="AZ36" s="6">
        <f>'q-AgLabour'!AZ36</f>
        <v>3881</v>
      </c>
      <c r="BA36" s="6">
        <f>'q-AgLabour'!BA36</f>
        <v>3984</v>
      </c>
      <c r="BB36" s="6">
        <f>'q-AgLabour'!BB36</f>
        <v>4106</v>
      </c>
      <c r="BC36" s="6">
        <f>'q-AgLabour'!BC36</f>
        <v>4232</v>
      </c>
    </row>
    <row r="37" spans="1:55">
      <c r="A37">
        <f>VLOOKUP(C37,SelectCntr!$A$2:$C$52,3,0)</f>
        <v>1</v>
      </c>
      <c r="B37" s="6" t="str">
        <f>'q-AgLabour'!B37</f>
        <v>Sao Tome and Principe</v>
      </c>
      <c r="C37" s="6">
        <f>'q-AgLabour'!C37</f>
        <v>193</v>
      </c>
      <c r="D37" s="6" t="str">
        <f>'q-AgLabour'!D37</f>
        <v>Sao Tome and Principe</v>
      </c>
      <c r="E37" s="6" t="str">
        <f>'q-AgLabour'!E37</f>
        <v>601</v>
      </c>
      <c r="F37" s="6" t="str">
        <f>'q-AgLabour'!F37</f>
        <v>Tot Ec Act A (1000)</v>
      </c>
      <c r="G37" s="6">
        <f>'q-AgLabour'!G37</f>
        <v>20.3225806451613</v>
      </c>
      <c r="H37" s="6">
        <f>'q-AgLabour'!H37</f>
        <v>19.6451612903226</v>
      </c>
      <c r="I37" s="6">
        <f>'q-AgLabour'!I37</f>
        <v>18.9677419354839</v>
      </c>
      <c r="J37" s="6">
        <f>'q-AgLabour'!J37</f>
        <v>18.2903225806452</v>
      </c>
      <c r="K37" s="6">
        <f>'q-AgLabour'!K37</f>
        <v>17.6129032258065</v>
      </c>
      <c r="L37" s="6">
        <f>'q-AgLabour'!L37</f>
        <v>17.6129032258065</v>
      </c>
      <c r="M37" s="6">
        <f>'q-AgLabour'!M37</f>
        <v>17.6129032258065</v>
      </c>
      <c r="N37" s="6">
        <f>'q-AgLabour'!N37</f>
        <v>17.6129032258065</v>
      </c>
      <c r="O37" s="6">
        <f>'q-AgLabour'!O37</f>
        <v>16.9354838709677</v>
      </c>
      <c r="P37" s="6">
        <f>'q-AgLabour'!P37</f>
        <v>16.9354838709677</v>
      </c>
      <c r="Q37" s="6">
        <f>'q-AgLabour'!Q37</f>
        <v>17.6129032258065</v>
      </c>
      <c r="R37" s="6">
        <f>'q-AgLabour'!R37</f>
        <v>17.6129032258065</v>
      </c>
      <c r="S37" s="6">
        <f>'q-AgLabour'!S37</f>
        <v>18.2903225806452</v>
      </c>
      <c r="T37" s="6">
        <f>'q-AgLabour'!T37</f>
        <v>18.2903225806452</v>
      </c>
      <c r="U37" s="6">
        <f>'q-AgLabour'!U37</f>
        <v>18.9677419354839</v>
      </c>
      <c r="V37" s="6">
        <f>'q-AgLabour'!V37</f>
        <v>18.9677419354839</v>
      </c>
      <c r="W37" s="6">
        <f>'q-AgLabour'!W37</f>
        <v>19.6451612903226</v>
      </c>
      <c r="X37" s="6">
        <f>'q-AgLabour'!X37</f>
        <v>20.3225806451613</v>
      </c>
      <c r="Y37" s="6">
        <f>'q-AgLabour'!Y37</f>
        <v>20.3225806451613</v>
      </c>
      <c r="Z37" s="6">
        <f>'q-AgLabour'!Z37</f>
        <v>21</v>
      </c>
      <c r="AA37" s="6">
        <f>'q-AgLabour'!AA37</f>
        <v>22</v>
      </c>
      <c r="AB37" s="6">
        <f>'q-AgLabour'!AB37</f>
        <v>22</v>
      </c>
      <c r="AC37" s="6">
        <f>'q-AgLabour'!AC37</f>
        <v>22</v>
      </c>
      <c r="AD37" s="6">
        <f>'q-AgLabour'!AD37</f>
        <v>22</v>
      </c>
      <c r="AE37" s="6">
        <f>'q-AgLabour'!AE37</f>
        <v>22</v>
      </c>
      <c r="AF37" s="6">
        <f>'q-AgLabour'!AF37</f>
        <v>23</v>
      </c>
      <c r="AG37" s="6">
        <f>'q-AgLabour'!AG37</f>
        <v>23</v>
      </c>
      <c r="AH37" s="6">
        <f>'q-AgLabour'!AH37</f>
        <v>23</v>
      </c>
      <c r="AI37" s="6">
        <f>'q-AgLabour'!AI37</f>
        <v>24</v>
      </c>
      <c r="AJ37" s="6">
        <f>'q-AgLabour'!AJ37</f>
        <v>24</v>
      </c>
      <c r="AK37" s="6">
        <f>'q-AgLabour'!AK37</f>
        <v>24</v>
      </c>
      <c r="AL37" s="6">
        <f>'q-AgLabour'!AL37</f>
        <v>25</v>
      </c>
      <c r="AM37" s="6">
        <f>'q-AgLabour'!AM37</f>
        <v>25</v>
      </c>
      <c r="AN37" s="6">
        <f>'q-AgLabour'!AN37</f>
        <v>25</v>
      </c>
      <c r="AO37" s="6">
        <f>'q-AgLabour'!AO37</f>
        <v>25</v>
      </c>
      <c r="AP37" s="6">
        <f>'q-AgLabour'!AP37</f>
        <v>26</v>
      </c>
      <c r="AQ37" s="6">
        <f>'q-AgLabour'!AQ37</f>
        <v>26</v>
      </c>
      <c r="AR37" s="6">
        <f>'q-AgLabour'!AR37</f>
        <v>27</v>
      </c>
      <c r="AS37" s="6">
        <f>'q-AgLabour'!AS37</f>
        <v>27</v>
      </c>
      <c r="AT37" s="6">
        <f>'q-AgLabour'!AT37</f>
        <v>28</v>
      </c>
      <c r="AU37" s="6">
        <f>'q-AgLabour'!AU37</f>
        <v>28</v>
      </c>
      <c r="AV37" s="6">
        <f>'q-AgLabour'!AV37</f>
        <v>28</v>
      </c>
      <c r="AW37" s="6">
        <f>'q-AgLabour'!AW37</f>
        <v>29</v>
      </c>
      <c r="AX37" s="6">
        <f>'q-AgLabour'!AX37</f>
        <v>29</v>
      </c>
      <c r="AY37" s="6">
        <f>'q-AgLabour'!AY37</f>
        <v>30</v>
      </c>
      <c r="AZ37" s="6">
        <f>'q-AgLabour'!AZ37</f>
        <v>30</v>
      </c>
      <c r="BA37" s="6">
        <f>'q-AgLabour'!BA37</f>
        <v>31</v>
      </c>
      <c r="BB37" s="6">
        <f>'q-AgLabour'!BB37</f>
        <v>31</v>
      </c>
      <c r="BC37" s="6">
        <f>'q-AgLabour'!BC37</f>
        <v>32</v>
      </c>
    </row>
    <row r="38" spans="1:55">
      <c r="A38">
        <f>VLOOKUP(C38,SelectCntr!$A$2:$C$52,3,0)</f>
        <v>1</v>
      </c>
      <c r="B38" s="6" t="str">
        <f>'q-AgLabour'!B38</f>
        <v>Senegal</v>
      </c>
      <c r="C38" s="6">
        <f>'q-AgLabour'!C38</f>
        <v>195</v>
      </c>
      <c r="D38" s="6" t="str">
        <f>'q-AgLabour'!D38</f>
        <v>Senegal</v>
      </c>
      <c r="E38" s="6" t="str">
        <f>'q-AgLabour'!E38</f>
        <v>601</v>
      </c>
      <c r="F38" s="6" t="str">
        <f>'q-AgLabour'!F38</f>
        <v>Tot Ec Act A (1000)</v>
      </c>
      <c r="G38" s="6">
        <f>'q-AgLabour'!G38</f>
        <v>1166.35675675676</v>
      </c>
      <c r="H38" s="6">
        <f>'q-AgLabour'!H38</f>
        <v>1194.52162162162</v>
      </c>
      <c r="I38" s="6">
        <f>'q-AgLabour'!I38</f>
        <v>1223.51486486486</v>
      </c>
      <c r="J38" s="6">
        <f>'q-AgLabour'!J38</f>
        <v>1254.99324324324</v>
      </c>
      <c r="K38" s="6">
        <f>'q-AgLabour'!K38</f>
        <v>1287.3</v>
      </c>
      <c r="L38" s="6">
        <f>'q-AgLabour'!L38</f>
        <v>1321.26351351351</v>
      </c>
      <c r="M38" s="6">
        <f>'q-AgLabour'!M38</f>
        <v>1357.71216216216</v>
      </c>
      <c r="N38" s="6">
        <f>'q-AgLabour'!N38</f>
        <v>1394.16081081081</v>
      </c>
      <c r="O38" s="6">
        <f>'q-AgLabour'!O38</f>
        <v>1433.09459459459</v>
      </c>
      <c r="P38" s="6">
        <f>'q-AgLabour'!P38</f>
        <v>1472.02837837838</v>
      </c>
      <c r="Q38" s="6">
        <f>'q-AgLabour'!Q38</f>
        <v>1508.47702702703</v>
      </c>
      <c r="R38" s="6">
        <f>'q-AgLabour'!R38</f>
        <v>1545.75405405405</v>
      </c>
      <c r="S38" s="6">
        <f>'q-AgLabour'!S38</f>
        <v>1583.03108108108</v>
      </c>
      <c r="T38" s="6">
        <f>'q-AgLabour'!T38</f>
        <v>1620.30810810811</v>
      </c>
      <c r="U38" s="6">
        <f>'q-AgLabour'!U38</f>
        <v>1656.75675675676</v>
      </c>
      <c r="V38" s="6">
        <f>'q-AgLabour'!V38</f>
        <v>1693.20540540541</v>
      </c>
      <c r="W38" s="6">
        <f>'q-AgLabour'!W38</f>
        <v>1727.9972972973</v>
      </c>
      <c r="X38" s="6">
        <f>'q-AgLabour'!X38</f>
        <v>1763.61756756757</v>
      </c>
      <c r="Y38" s="6">
        <f>'q-AgLabour'!Y38</f>
        <v>1800.89459459459</v>
      </c>
      <c r="Z38" s="6">
        <f>'q-AgLabour'!Z38</f>
        <v>1839</v>
      </c>
      <c r="AA38" s="6">
        <f>'q-AgLabour'!AA38</f>
        <v>1872</v>
      </c>
      <c r="AB38" s="6">
        <f>'q-AgLabour'!AB38</f>
        <v>1913</v>
      </c>
      <c r="AC38" s="6">
        <f>'q-AgLabour'!AC38</f>
        <v>1953</v>
      </c>
      <c r="AD38" s="6">
        <f>'q-AgLabour'!AD38</f>
        <v>1995</v>
      </c>
      <c r="AE38" s="6">
        <f>'q-AgLabour'!AE38</f>
        <v>2042</v>
      </c>
      <c r="AF38" s="6">
        <f>'q-AgLabour'!AF38</f>
        <v>2089</v>
      </c>
      <c r="AG38" s="6">
        <f>'q-AgLabour'!AG38</f>
        <v>2139</v>
      </c>
      <c r="AH38" s="6">
        <f>'q-AgLabour'!AH38</f>
        <v>2191</v>
      </c>
      <c r="AI38" s="6">
        <f>'q-AgLabour'!AI38</f>
        <v>2241</v>
      </c>
      <c r="AJ38" s="6">
        <f>'q-AgLabour'!AJ38</f>
        <v>2296</v>
      </c>
      <c r="AK38" s="6">
        <f>'q-AgLabour'!AK38</f>
        <v>2354</v>
      </c>
      <c r="AL38" s="6">
        <f>'q-AgLabour'!AL38</f>
        <v>2414</v>
      </c>
      <c r="AM38" s="6">
        <f>'q-AgLabour'!AM38</f>
        <v>2475</v>
      </c>
      <c r="AN38" s="6">
        <f>'q-AgLabour'!AN38</f>
        <v>2538</v>
      </c>
      <c r="AO38" s="6">
        <f>'q-AgLabour'!AO38</f>
        <v>2602</v>
      </c>
      <c r="AP38" s="6">
        <f>'q-AgLabour'!AP38</f>
        <v>2664</v>
      </c>
      <c r="AQ38" s="6">
        <f>'q-AgLabour'!AQ38</f>
        <v>2727</v>
      </c>
      <c r="AR38" s="6">
        <f>'q-AgLabour'!AR38</f>
        <v>2791</v>
      </c>
      <c r="AS38" s="6">
        <f>'q-AgLabour'!AS38</f>
        <v>2859</v>
      </c>
      <c r="AT38" s="6">
        <f>'q-AgLabour'!AT38</f>
        <v>2929</v>
      </c>
      <c r="AU38" s="6">
        <f>'q-AgLabour'!AU38</f>
        <v>3002</v>
      </c>
      <c r="AV38" s="6">
        <f>'q-AgLabour'!AV38</f>
        <v>3078</v>
      </c>
      <c r="AW38" s="6">
        <f>'q-AgLabour'!AW38</f>
        <v>3159</v>
      </c>
      <c r="AX38" s="6">
        <f>'q-AgLabour'!AX38</f>
        <v>3243</v>
      </c>
      <c r="AY38" s="6">
        <f>'q-AgLabour'!AY38</f>
        <v>3328</v>
      </c>
      <c r="AZ38" s="6">
        <f>'q-AgLabour'!AZ38</f>
        <v>3414</v>
      </c>
      <c r="BA38" s="6">
        <f>'q-AgLabour'!BA38</f>
        <v>3513</v>
      </c>
      <c r="BB38" s="6">
        <f>'q-AgLabour'!BB38</f>
        <v>3612</v>
      </c>
      <c r="BC38" s="6">
        <f>'q-AgLabour'!BC38</f>
        <v>3714</v>
      </c>
    </row>
    <row r="39" spans="1:55">
      <c r="A39">
        <f>VLOOKUP(C39,SelectCntr!$A$2:$C$52,3,0)</f>
        <v>2</v>
      </c>
      <c r="B39" s="6" t="str">
        <f>'q-AgLabour'!B39</f>
        <v>Seychelles</v>
      </c>
      <c r="C39" s="6">
        <f>'q-AgLabour'!C39</f>
        <v>196</v>
      </c>
      <c r="D39" s="6" t="str">
        <f>'q-AgLabour'!D39</f>
        <v>Seychelles</v>
      </c>
      <c r="E39" s="6" t="str">
        <f>'q-AgLabour'!E39</f>
        <v>601</v>
      </c>
      <c r="F39" s="6" t="str">
        <f>'q-AgLabour'!F39</f>
        <v>Tot Ec Act A (1000)</v>
      </c>
      <c r="G39" s="6">
        <f>'q-AgLabour'!G39</f>
        <v>17.037037037037</v>
      </c>
      <c r="H39" s="6">
        <f>'q-AgLabour'!H39</f>
        <v>17.8888888888889</v>
      </c>
      <c r="I39" s="6">
        <f>'q-AgLabour'!I39</f>
        <v>18.7407407407407</v>
      </c>
      <c r="J39" s="6">
        <f>'q-AgLabour'!J39</f>
        <v>18.7407407407407</v>
      </c>
      <c r="K39" s="6">
        <f>'q-AgLabour'!K39</f>
        <v>18.7407407407407</v>
      </c>
      <c r="L39" s="6">
        <f>'q-AgLabour'!L39</f>
        <v>19.5925925925926</v>
      </c>
      <c r="M39" s="6">
        <f>'q-AgLabour'!M39</f>
        <v>19.5925925925926</v>
      </c>
      <c r="N39" s="6">
        <f>'q-AgLabour'!N39</f>
        <v>19.5925925925926</v>
      </c>
      <c r="O39" s="6">
        <f>'q-AgLabour'!O39</f>
        <v>19.5925925925926</v>
      </c>
      <c r="P39" s="6">
        <f>'q-AgLabour'!P39</f>
        <v>19.5925925925926</v>
      </c>
      <c r="Q39" s="6">
        <f>'q-AgLabour'!Q39</f>
        <v>19.5925925925926</v>
      </c>
      <c r="R39" s="6">
        <f>'q-AgLabour'!R39</f>
        <v>20.4444444444444</v>
      </c>
      <c r="S39" s="6">
        <f>'q-AgLabour'!S39</f>
        <v>21.2962962962963</v>
      </c>
      <c r="T39" s="6">
        <f>'q-AgLabour'!T39</f>
        <v>21.2962962962963</v>
      </c>
      <c r="U39" s="6">
        <f>'q-AgLabour'!U39</f>
        <v>22.1481481481481</v>
      </c>
      <c r="V39" s="6">
        <f>'q-AgLabour'!V39</f>
        <v>22.1481481481481</v>
      </c>
      <c r="W39" s="6">
        <f>'q-AgLabour'!W39</f>
        <v>23</v>
      </c>
      <c r="X39" s="6">
        <f>'q-AgLabour'!X39</f>
        <v>23</v>
      </c>
      <c r="Y39" s="6">
        <f>'q-AgLabour'!Y39</f>
        <v>23</v>
      </c>
      <c r="Z39" s="6">
        <f>'q-AgLabour'!Z39</f>
        <v>23</v>
      </c>
      <c r="AA39" s="6">
        <f>'q-AgLabour'!AA39</f>
        <v>23</v>
      </c>
      <c r="AB39" s="6">
        <f>'q-AgLabour'!AB39</f>
        <v>23</v>
      </c>
      <c r="AC39" s="6">
        <f>'q-AgLabour'!AC39</f>
        <v>23</v>
      </c>
      <c r="AD39" s="6">
        <f>'q-AgLabour'!AD39</f>
        <v>24</v>
      </c>
      <c r="AE39" s="6">
        <f>'q-AgLabour'!AE39</f>
        <v>24</v>
      </c>
      <c r="AF39" s="6">
        <f>'q-AgLabour'!AF39</f>
        <v>24</v>
      </c>
      <c r="AG39" s="6">
        <f>'q-AgLabour'!AG39</f>
        <v>24</v>
      </c>
      <c r="AH39" s="6">
        <f>'q-AgLabour'!AH39</f>
        <v>25</v>
      </c>
      <c r="AI39" s="6">
        <f>'q-AgLabour'!AI39</f>
        <v>25</v>
      </c>
      <c r="AJ39" s="6">
        <f>'q-AgLabour'!AJ39</f>
        <v>25</v>
      </c>
      <c r="AK39" s="6">
        <f>'q-AgLabour'!AK39</f>
        <v>26</v>
      </c>
      <c r="AL39" s="6">
        <f>'q-AgLabour'!AL39</f>
        <v>26</v>
      </c>
      <c r="AM39" s="6">
        <f>'q-AgLabour'!AM39</f>
        <v>26</v>
      </c>
      <c r="AN39" s="6">
        <f>'q-AgLabour'!AN39</f>
        <v>26</v>
      </c>
      <c r="AO39" s="6">
        <f>'q-AgLabour'!AO39</f>
        <v>27</v>
      </c>
      <c r="AP39" s="6">
        <f>'q-AgLabour'!AP39</f>
        <v>27</v>
      </c>
      <c r="AQ39" s="6">
        <f>'q-AgLabour'!AQ39</f>
        <v>27</v>
      </c>
      <c r="AR39" s="6">
        <f>'q-AgLabour'!AR39</f>
        <v>27</v>
      </c>
      <c r="AS39" s="6">
        <f>'q-AgLabour'!AS39</f>
        <v>27</v>
      </c>
      <c r="AT39" s="6">
        <f>'q-AgLabour'!AT39</f>
        <v>28</v>
      </c>
      <c r="AU39" s="6">
        <f>'q-AgLabour'!AU39</f>
        <v>28</v>
      </c>
      <c r="AV39" s="6">
        <f>'q-AgLabour'!AV39</f>
        <v>28</v>
      </c>
      <c r="AW39" s="6">
        <f>'q-AgLabour'!AW39</f>
        <v>29</v>
      </c>
      <c r="AX39" s="6">
        <f>'q-AgLabour'!AX39</f>
        <v>29</v>
      </c>
      <c r="AY39" s="6">
        <f>'q-AgLabour'!AY39</f>
        <v>29</v>
      </c>
      <c r="AZ39" s="6">
        <f>'q-AgLabour'!AZ39</f>
        <v>29</v>
      </c>
      <c r="BA39" s="6">
        <f>'q-AgLabour'!BA39</f>
        <v>30</v>
      </c>
      <c r="BB39" s="6">
        <f>'q-AgLabour'!BB39</f>
        <v>30</v>
      </c>
      <c r="BC39" s="6">
        <f>'q-AgLabour'!BC39</f>
        <v>30</v>
      </c>
    </row>
    <row r="40" spans="1:55">
      <c r="A40">
        <f>VLOOKUP(C40,SelectCntr!$A$2:$C$52,3,0)</f>
        <v>1</v>
      </c>
      <c r="B40" s="6" t="str">
        <f>'q-AgLabour'!B40</f>
        <v>Sierra Leone</v>
      </c>
      <c r="C40" s="6">
        <f>'q-AgLabour'!C40</f>
        <v>197</v>
      </c>
      <c r="D40" s="6" t="str">
        <f>'q-AgLabour'!D40</f>
        <v>Sierra Leone</v>
      </c>
      <c r="E40" s="6" t="str">
        <f>'q-AgLabour'!E40</f>
        <v>601</v>
      </c>
      <c r="F40" s="6" t="str">
        <f>'q-AgLabour'!F40</f>
        <v>Tot Ec Act A (1000)</v>
      </c>
      <c r="G40" s="6">
        <f>'q-AgLabour'!G40</f>
        <v>795.650165016502</v>
      </c>
      <c r="H40" s="6">
        <f>'q-AgLabour'!H40</f>
        <v>797.617161716172</v>
      </c>
      <c r="I40" s="6">
        <f>'q-AgLabour'!I40</f>
        <v>800.567656765677</v>
      </c>
      <c r="J40" s="6">
        <f>'q-AgLabour'!J40</f>
        <v>802.534653465347</v>
      </c>
      <c r="K40" s="6">
        <f>'q-AgLabour'!K40</f>
        <v>805.485148514852</v>
      </c>
      <c r="L40" s="6">
        <f>'q-AgLabour'!L40</f>
        <v>808.435643564356</v>
      </c>
      <c r="M40" s="6">
        <f>'q-AgLabour'!M40</f>
        <v>812.369636963696</v>
      </c>
      <c r="N40" s="6">
        <f>'q-AgLabour'!N40</f>
        <v>816.303630363036</v>
      </c>
      <c r="O40" s="6">
        <f>'q-AgLabour'!O40</f>
        <v>819.254125412541</v>
      </c>
      <c r="P40" s="6">
        <f>'q-AgLabour'!P40</f>
        <v>822.204620462046</v>
      </c>
      <c r="Q40" s="6">
        <f>'q-AgLabour'!Q40</f>
        <v>829.089108910891</v>
      </c>
      <c r="R40" s="6">
        <f>'q-AgLabour'!R40</f>
        <v>834.990099009901</v>
      </c>
      <c r="S40" s="6">
        <f>'q-AgLabour'!S40</f>
        <v>841.874587458746</v>
      </c>
      <c r="T40" s="6">
        <f>'q-AgLabour'!T40</f>
        <v>848.759075907591</v>
      </c>
      <c r="U40" s="6">
        <f>'q-AgLabour'!U40</f>
        <v>855.643564356436</v>
      </c>
      <c r="V40" s="6">
        <f>'q-AgLabour'!V40</f>
        <v>862.528052805281</v>
      </c>
      <c r="W40" s="6">
        <f>'q-AgLabour'!W40</f>
        <v>870.39603960396</v>
      </c>
      <c r="X40" s="6">
        <f>'q-AgLabour'!X40</f>
        <v>878.26402640264</v>
      </c>
      <c r="Y40" s="6">
        <f>'q-AgLabour'!Y40</f>
        <v>886.13201320132</v>
      </c>
      <c r="Z40" s="6">
        <f>'q-AgLabour'!Z40</f>
        <v>894</v>
      </c>
      <c r="AA40" s="6">
        <f>'q-AgLabour'!AA40</f>
        <v>910</v>
      </c>
      <c r="AB40" s="6">
        <f>'q-AgLabour'!AB40</f>
        <v>926</v>
      </c>
      <c r="AC40" s="6">
        <f>'q-AgLabour'!AC40</f>
        <v>944</v>
      </c>
      <c r="AD40" s="6">
        <f>'q-AgLabour'!AD40</f>
        <v>962</v>
      </c>
      <c r="AE40" s="6">
        <f>'q-AgLabour'!AE40</f>
        <v>985</v>
      </c>
      <c r="AF40" s="6">
        <f>'q-AgLabour'!AF40</f>
        <v>1007</v>
      </c>
      <c r="AG40" s="6">
        <f>'q-AgLabour'!AG40</f>
        <v>1032</v>
      </c>
      <c r="AH40" s="6">
        <f>'q-AgLabour'!AH40</f>
        <v>1058</v>
      </c>
      <c r="AI40" s="6">
        <f>'q-AgLabour'!AI40</f>
        <v>1076</v>
      </c>
      <c r="AJ40" s="6">
        <f>'q-AgLabour'!AJ40</f>
        <v>1083</v>
      </c>
      <c r="AK40" s="6">
        <f>'q-AgLabour'!AK40</f>
        <v>1079</v>
      </c>
      <c r="AL40" s="6">
        <f>'q-AgLabour'!AL40</f>
        <v>1069</v>
      </c>
      <c r="AM40" s="6">
        <f>'q-AgLabour'!AM40</f>
        <v>1053</v>
      </c>
      <c r="AN40" s="6">
        <f>'q-AgLabour'!AN40</f>
        <v>1036</v>
      </c>
      <c r="AO40" s="6">
        <f>'q-AgLabour'!AO40</f>
        <v>1026</v>
      </c>
      <c r="AP40" s="6">
        <f>'q-AgLabour'!AP40</f>
        <v>1016</v>
      </c>
      <c r="AQ40" s="6">
        <f>'q-AgLabour'!AQ40</f>
        <v>1013</v>
      </c>
      <c r="AR40" s="6">
        <f>'q-AgLabour'!AR40</f>
        <v>1013</v>
      </c>
      <c r="AS40" s="6">
        <f>'q-AgLabour'!AS40</f>
        <v>1023</v>
      </c>
      <c r="AT40" s="6">
        <f>'q-AgLabour'!AT40</f>
        <v>1041</v>
      </c>
      <c r="AU40" s="6">
        <f>'q-AgLabour'!AU40</f>
        <v>1070</v>
      </c>
      <c r="AV40" s="6">
        <f>'q-AgLabour'!AV40</f>
        <v>1106</v>
      </c>
      <c r="AW40" s="6">
        <f>'q-AgLabour'!AW40</f>
        <v>1149</v>
      </c>
      <c r="AX40" s="6">
        <f>'q-AgLabour'!AX40</f>
        <v>1190</v>
      </c>
      <c r="AY40" s="6">
        <f>'q-AgLabour'!AY40</f>
        <v>1225</v>
      </c>
      <c r="AZ40" s="6">
        <f>'q-AgLabour'!AZ40</f>
        <v>1253</v>
      </c>
      <c r="BA40" s="6">
        <f>'q-AgLabour'!BA40</f>
        <v>1274</v>
      </c>
      <c r="BB40" s="6">
        <f>'q-AgLabour'!BB40</f>
        <v>1293</v>
      </c>
      <c r="BC40" s="6">
        <f>'q-AgLabour'!BC40</f>
        <v>1309</v>
      </c>
    </row>
    <row r="41" spans="1:55">
      <c r="A41">
        <f>VLOOKUP(C41,SelectCntr!$A$2:$C$52,3,0)</f>
        <v>2</v>
      </c>
      <c r="B41" s="6" t="str">
        <f>'q-AgLabour'!B41</f>
        <v>Somalia</v>
      </c>
      <c r="C41" s="6">
        <f>'q-AgLabour'!C41</f>
        <v>201</v>
      </c>
      <c r="D41" s="6" t="str">
        <f>'q-AgLabour'!D41</f>
        <v>Somalia</v>
      </c>
      <c r="E41" s="6" t="str">
        <f>'q-AgLabour'!E41</f>
        <v>601</v>
      </c>
      <c r="F41" s="6" t="str">
        <f>'q-AgLabour'!F41</f>
        <v>Tot Ec Act A (1000)</v>
      </c>
      <c r="G41" s="6">
        <f>'q-AgLabour'!G41</f>
        <v>979.098824553766</v>
      </c>
      <c r="H41" s="6">
        <f>'q-AgLabour'!H41</f>
        <v>994.666086199391</v>
      </c>
      <c r="I41" s="6">
        <f>'q-AgLabour'!I41</f>
        <v>1010.23334784502</v>
      </c>
      <c r="J41" s="6">
        <f>'q-AgLabour'!J41</f>
        <v>1026.61993905094</v>
      </c>
      <c r="K41" s="6">
        <f>'q-AgLabour'!K41</f>
        <v>1043.00653025686</v>
      </c>
      <c r="L41" s="6">
        <f>'q-AgLabour'!L41</f>
        <v>1062.67043970396</v>
      </c>
      <c r="M41" s="6">
        <f>'q-AgLabour'!M41</f>
        <v>1083.97300827166</v>
      </c>
      <c r="N41" s="6">
        <f>'q-AgLabour'!N41</f>
        <v>1106.09490639965</v>
      </c>
      <c r="O41" s="6">
        <f>'q-AgLabour'!O41</f>
        <v>1124.93948628646</v>
      </c>
      <c r="P41" s="6">
        <f>'q-AgLabour'!P41</f>
        <v>1138.86808881149</v>
      </c>
      <c r="Q41" s="6">
        <f>'q-AgLabour'!Q41</f>
        <v>1144.60339573357</v>
      </c>
      <c r="R41" s="6">
        <f>'q-AgLabour'!R41</f>
        <v>1143.78406617327</v>
      </c>
      <c r="S41" s="6">
        <f>'q-AgLabour'!S41</f>
        <v>1150.33870265564</v>
      </c>
      <c r="T41" s="6">
        <f>'q-AgLabour'!T41</f>
        <v>1183.93121462778</v>
      </c>
      <c r="U41" s="6">
        <f>'q-AgLabour'!U41</f>
        <v>1252.75489769264</v>
      </c>
      <c r="V41" s="6">
        <f>'q-AgLabour'!V41</f>
        <v>1365.0030474532</v>
      </c>
      <c r="W41" s="6">
        <f>'q-AgLabour'!W41</f>
        <v>1510.0243796256</v>
      </c>
      <c r="X41" s="6">
        <f>'q-AgLabour'!X41</f>
        <v>1664.87766652155</v>
      </c>
      <c r="Y41" s="6">
        <f>'q-AgLabour'!Y41</f>
        <v>1795.97039616892</v>
      </c>
      <c r="Z41" s="6">
        <f>'q-AgLabour'!Z41</f>
        <v>1882</v>
      </c>
      <c r="AA41" s="6">
        <f>'q-AgLabour'!AA41</f>
        <v>1919</v>
      </c>
      <c r="AB41" s="6">
        <f>'q-AgLabour'!AB41</f>
        <v>1913</v>
      </c>
      <c r="AC41" s="6">
        <f>'q-AgLabour'!AC41</f>
        <v>1885</v>
      </c>
      <c r="AD41" s="6">
        <f>'q-AgLabour'!AD41</f>
        <v>1852</v>
      </c>
      <c r="AE41" s="6">
        <f>'q-AgLabour'!AE41</f>
        <v>1829</v>
      </c>
      <c r="AF41" s="6">
        <f>'q-AgLabour'!AF41</f>
        <v>1822</v>
      </c>
      <c r="AG41" s="6">
        <f>'q-AgLabour'!AG41</f>
        <v>1834</v>
      </c>
      <c r="AH41" s="6">
        <f>'q-AgLabour'!AH41</f>
        <v>1850</v>
      </c>
      <c r="AI41" s="6">
        <f>'q-AgLabour'!AI41</f>
        <v>1865</v>
      </c>
      <c r="AJ41" s="6">
        <f>'q-AgLabour'!AJ41</f>
        <v>1875</v>
      </c>
      <c r="AK41" s="6">
        <f>'q-AgLabour'!AK41</f>
        <v>1873</v>
      </c>
      <c r="AL41" s="6">
        <f>'q-AgLabour'!AL41</f>
        <v>1864</v>
      </c>
      <c r="AM41" s="6">
        <f>'q-AgLabour'!AM41</f>
        <v>1851</v>
      </c>
      <c r="AN41" s="6">
        <f>'q-AgLabour'!AN41</f>
        <v>1847</v>
      </c>
      <c r="AO41" s="6">
        <f>'q-AgLabour'!AO41</f>
        <v>1855</v>
      </c>
      <c r="AP41" s="6">
        <f>'q-AgLabour'!AP41</f>
        <v>1878</v>
      </c>
      <c r="AQ41" s="6">
        <f>'q-AgLabour'!AQ41</f>
        <v>1915</v>
      </c>
      <c r="AR41" s="6">
        <f>'q-AgLabour'!AR41</f>
        <v>1958</v>
      </c>
      <c r="AS41" s="6">
        <f>'q-AgLabour'!AS41</f>
        <v>2004</v>
      </c>
      <c r="AT41" s="6">
        <f>'q-AgLabour'!AT41</f>
        <v>2048</v>
      </c>
      <c r="AU41" s="6">
        <f>'q-AgLabour'!AU41</f>
        <v>2091</v>
      </c>
      <c r="AV41" s="6">
        <f>'q-AgLabour'!AV41</f>
        <v>2132</v>
      </c>
      <c r="AW41" s="6">
        <f>'q-AgLabour'!AW41</f>
        <v>2173</v>
      </c>
      <c r="AX41" s="6">
        <f>'q-AgLabour'!AX41</f>
        <v>2210</v>
      </c>
      <c r="AY41" s="6">
        <f>'q-AgLabour'!AY41</f>
        <v>2247</v>
      </c>
      <c r="AZ41" s="6">
        <f>'q-AgLabour'!AZ41</f>
        <v>2283</v>
      </c>
      <c r="BA41" s="6">
        <f>'q-AgLabour'!BA41</f>
        <v>2321</v>
      </c>
      <c r="BB41" s="6">
        <f>'q-AgLabour'!BB41</f>
        <v>2356</v>
      </c>
      <c r="BC41" s="6">
        <f>'q-AgLabour'!BC41</f>
        <v>2396</v>
      </c>
    </row>
    <row r="42" spans="1:55">
      <c r="A42">
        <f>VLOOKUP(C42,SelectCntr!$A$2:$C$52,3,0)</f>
        <v>3</v>
      </c>
      <c r="B42" s="6" t="str">
        <f>'q-AgLabour'!B42</f>
        <v>South Africa</v>
      </c>
      <c r="C42" s="6">
        <f>'q-AgLabour'!C42</f>
        <v>202</v>
      </c>
      <c r="D42" s="6" t="str">
        <f>'q-AgLabour'!D42</f>
        <v>South Africa</v>
      </c>
      <c r="E42" s="6" t="str">
        <f>'q-AgLabour'!E42</f>
        <v>601</v>
      </c>
      <c r="F42" s="6" t="str">
        <f>'q-AgLabour'!F42</f>
        <v>Tot Ec Act A (1000)</v>
      </c>
      <c r="G42" s="6">
        <f>'q-AgLabour'!G42</f>
        <v>2116.14117647059</v>
      </c>
      <c r="H42" s="6">
        <f>'q-AgLabour'!H42</f>
        <v>2129.88235294118</v>
      </c>
      <c r="I42" s="6">
        <f>'q-AgLabour'!I42</f>
        <v>2141.90588235294</v>
      </c>
      <c r="J42" s="6">
        <f>'q-AgLabour'!J42</f>
        <v>2153.92941176471</v>
      </c>
      <c r="K42" s="6">
        <f>'q-AgLabour'!K42</f>
        <v>2165.09411764706</v>
      </c>
      <c r="L42" s="6">
        <f>'q-AgLabour'!L42</f>
        <v>2175.4</v>
      </c>
      <c r="M42" s="6">
        <f>'q-AgLabour'!M42</f>
        <v>2183.98823529412</v>
      </c>
      <c r="N42" s="6">
        <f>'q-AgLabour'!N42</f>
        <v>2192.57647058824</v>
      </c>
      <c r="O42" s="6">
        <f>'q-AgLabour'!O42</f>
        <v>2200.30588235294</v>
      </c>
      <c r="P42" s="6">
        <f>'q-AgLabour'!P42</f>
        <v>2208.03529411765</v>
      </c>
      <c r="Q42" s="6">
        <f>'q-AgLabour'!Q42</f>
        <v>2169.38823529412</v>
      </c>
      <c r="R42" s="6">
        <f>'q-AgLabour'!R42</f>
        <v>2127.30588235294</v>
      </c>
      <c r="S42" s="6">
        <f>'q-AgLabour'!S42</f>
        <v>2081.78823529412</v>
      </c>
      <c r="T42" s="6">
        <f>'q-AgLabour'!T42</f>
        <v>2031.11764705882</v>
      </c>
      <c r="U42" s="6">
        <f>'q-AgLabour'!U42</f>
        <v>1974.43529411765</v>
      </c>
      <c r="V42" s="6">
        <f>'q-AgLabour'!V42</f>
        <v>1910.88235294118</v>
      </c>
      <c r="W42" s="6">
        <f>'q-AgLabour'!W42</f>
        <v>1842.17647058824</v>
      </c>
      <c r="X42" s="6">
        <f>'q-AgLabour'!X42</f>
        <v>1768.31764705882</v>
      </c>
      <c r="Y42" s="6">
        <f>'q-AgLabour'!Y42</f>
        <v>1689.30588235294</v>
      </c>
      <c r="Z42" s="6">
        <f>'q-AgLabour'!Z42</f>
        <v>1606</v>
      </c>
      <c r="AA42" s="6">
        <f>'q-AgLabour'!AA42</f>
        <v>1616</v>
      </c>
      <c r="AB42" s="6">
        <f>'q-AgLabour'!AB42</f>
        <v>1628</v>
      </c>
      <c r="AC42" s="6">
        <f>'q-AgLabour'!AC42</f>
        <v>1640</v>
      </c>
      <c r="AD42" s="6">
        <f>'q-AgLabour'!AD42</f>
        <v>1648</v>
      </c>
      <c r="AE42" s="6">
        <f>'q-AgLabour'!AE42</f>
        <v>1655</v>
      </c>
      <c r="AF42" s="6">
        <f>'q-AgLabour'!AF42</f>
        <v>1650</v>
      </c>
      <c r="AG42" s="6">
        <f>'q-AgLabour'!AG42</f>
        <v>1641</v>
      </c>
      <c r="AH42" s="6">
        <f>'q-AgLabour'!AH42</f>
        <v>1629</v>
      </c>
      <c r="AI42" s="6">
        <f>'q-AgLabour'!AI42</f>
        <v>1620</v>
      </c>
      <c r="AJ42" s="6">
        <f>'q-AgLabour'!AJ42</f>
        <v>1614</v>
      </c>
      <c r="AK42" s="6">
        <f>'q-AgLabour'!AK42</f>
        <v>1605</v>
      </c>
      <c r="AL42" s="6">
        <f>'q-AgLabour'!AL42</f>
        <v>1603</v>
      </c>
      <c r="AM42" s="6">
        <f>'q-AgLabour'!AM42</f>
        <v>1601</v>
      </c>
      <c r="AN42" s="6">
        <f>'q-AgLabour'!AN42</f>
        <v>1595</v>
      </c>
      <c r="AO42" s="6">
        <f>'q-AgLabour'!AO42</f>
        <v>1584</v>
      </c>
      <c r="AP42" s="6">
        <f>'q-AgLabour'!AP42</f>
        <v>1568</v>
      </c>
      <c r="AQ42" s="6">
        <f>'q-AgLabour'!AQ42</f>
        <v>1548</v>
      </c>
      <c r="AR42" s="6">
        <f>'q-AgLabour'!AR42</f>
        <v>1527</v>
      </c>
      <c r="AS42" s="6">
        <f>'q-AgLabour'!AS42</f>
        <v>1506</v>
      </c>
      <c r="AT42" s="6">
        <f>'q-AgLabour'!AT42</f>
        <v>1482</v>
      </c>
      <c r="AU42" s="6">
        <f>'q-AgLabour'!AU42</f>
        <v>1458</v>
      </c>
      <c r="AV42" s="6">
        <f>'q-AgLabour'!AV42</f>
        <v>1433</v>
      </c>
      <c r="AW42" s="6">
        <f>'q-AgLabour'!AW42</f>
        <v>1408</v>
      </c>
      <c r="AX42" s="6">
        <f>'q-AgLabour'!AX42</f>
        <v>1375</v>
      </c>
      <c r="AY42" s="6">
        <f>'q-AgLabour'!AY42</f>
        <v>1341</v>
      </c>
      <c r="AZ42" s="6">
        <f>'q-AgLabour'!AZ42</f>
        <v>1306</v>
      </c>
      <c r="BA42" s="6">
        <f>'q-AgLabour'!BA42</f>
        <v>1286</v>
      </c>
      <c r="BB42" s="6">
        <f>'q-AgLabour'!BB42</f>
        <v>1254</v>
      </c>
      <c r="BC42" s="6">
        <f>'q-AgLabour'!BC42</f>
        <v>1221</v>
      </c>
    </row>
    <row r="43" spans="1:55">
      <c r="A43">
        <f>VLOOKUP(C43,SelectCntr!$A$2:$C$52,3,0)</f>
        <v>0</v>
      </c>
      <c r="B43" s="6" t="str">
        <f>'q-AgLabour'!B43</f>
        <v>Western Sahara</v>
      </c>
      <c r="C43" s="6">
        <f>'q-AgLabour'!C43</f>
        <v>205</v>
      </c>
      <c r="D43" s="6" t="str">
        <f>'q-AgLabour'!D43</f>
        <v>Western Sahara</v>
      </c>
      <c r="E43" s="6" t="str">
        <f>'q-AgLabour'!E43</f>
        <v>601</v>
      </c>
      <c r="F43" s="6" t="str">
        <f>'q-AgLabour'!F43</f>
        <v>Tot Ec Act A (1000)</v>
      </c>
      <c r="G43" s="6">
        <f>'q-AgLabour'!G43</f>
        <v>11.875</v>
      </c>
      <c r="H43" s="6">
        <f>'q-AgLabour'!H43</f>
        <v>11.875</v>
      </c>
      <c r="I43" s="6">
        <f>'q-AgLabour'!I43</f>
        <v>13.0625</v>
      </c>
      <c r="J43" s="6">
        <f>'q-AgLabour'!J43</f>
        <v>14.25</v>
      </c>
      <c r="K43" s="6">
        <f>'q-AgLabour'!K43</f>
        <v>15.4375</v>
      </c>
      <c r="L43" s="6">
        <f>'q-AgLabour'!L43</f>
        <v>16.625</v>
      </c>
      <c r="M43" s="6">
        <f>'q-AgLabour'!M43</f>
        <v>19</v>
      </c>
      <c r="N43" s="6">
        <f>'q-AgLabour'!N43</f>
        <v>20.1875</v>
      </c>
      <c r="O43" s="6">
        <f>'q-AgLabour'!O43</f>
        <v>21.375</v>
      </c>
      <c r="P43" s="6">
        <f>'q-AgLabour'!P43</f>
        <v>22.5625</v>
      </c>
      <c r="Q43" s="6">
        <f>'q-AgLabour'!Q43</f>
        <v>21.375</v>
      </c>
      <c r="R43" s="6">
        <f>'q-AgLabour'!R43</f>
        <v>20.1875</v>
      </c>
      <c r="S43" s="6">
        <f>'q-AgLabour'!S43</f>
        <v>19</v>
      </c>
      <c r="T43" s="6">
        <f>'q-AgLabour'!T43</f>
        <v>19</v>
      </c>
      <c r="U43" s="6">
        <f>'q-AgLabour'!U43</f>
        <v>20.1875</v>
      </c>
      <c r="V43" s="6">
        <f>'q-AgLabour'!V43</f>
        <v>22.5625</v>
      </c>
      <c r="W43" s="6">
        <f>'q-AgLabour'!W43</f>
        <v>26.125</v>
      </c>
      <c r="X43" s="6">
        <f>'q-AgLabour'!X43</f>
        <v>30.875</v>
      </c>
      <c r="Y43" s="6">
        <f>'q-AgLabour'!Y43</f>
        <v>35.625</v>
      </c>
      <c r="Z43" s="6">
        <f>'q-AgLabour'!Z43</f>
        <v>38</v>
      </c>
      <c r="AA43" s="6">
        <f>'q-AgLabour'!AA43</f>
        <v>40</v>
      </c>
      <c r="AB43" s="6">
        <f>'q-AgLabour'!AB43</f>
        <v>41</v>
      </c>
      <c r="AC43" s="6">
        <f>'q-AgLabour'!AC43</f>
        <v>41</v>
      </c>
      <c r="AD43" s="6">
        <f>'q-AgLabour'!AD43</f>
        <v>41</v>
      </c>
      <c r="AE43" s="6">
        <f>'q-AgLabour'!AE43</f>
        <v>41</v>
      </c>
      <c r="AF43" s="6">
        <f>'q-AgLabour'!AF43</f>
        <v>41</v>
      </c>
      <c r="AG43" s="6">
        <f>'q-AgLabour'!AG43</f>
        <v>41</v>
      </c>
      <c r="AH43" s="6">
        <f>'q-AgLabour'!AH43</f>
        <v>42</v>
      </c>
      <c r="AI43" s="6">
        <f>'q-AgLabour'!AI43</f>
        <v>42</v>
      </c>
      <c r="AJ43" s="6">
        <f>'q-AgLabour'!AJ43</f>
        <v>42</v>
      </c>
      <c r="AK43" s="6">
        <f>'q-AgLabour'!AK43</f>
        <v>43</v>
      </c>
      <c r="AL43" s="6">
        <f>'q-AgLabour'!AL43</f>
        <v>43</v>
      </c>
      <c r="AM43" s="6">
        <f>'q-AgLabour'!AM43</f>
        <v>44</v>
      </c>
      <c r="AN43" s="6">
        <f>'q-AgLabour'!AN43</f>
        <v>45</v>
      </c>
      <c r="AO43" s="6">
        <f>'q-AgLabour'!AO43</f>
        <v>46</v>
      </c>
      <c r="AP43" s="6">
        <f>'q-AgLabour'!AP43</f>
        <v>46</v>
      </c>
      <c r="AQ43" s="6">
        <f>'q-AgLabour'!AQ43</f>
        <v>47</v>
      </c>
      <c r="AR43" s="6">
        <f>'q-AgLabour'!AR43</f>
        <v>49</v>
      </c>
      <c r="AS43" s="6">
        <f>'q-AgLabour'!AS43</f>
        <v>50</v>
      </c>
      <c r="AT43" s="6">
        <f>'q-AgLabour'!AT43</f>
        <v>53</v>
      </c>
      <c r="AU43" s="6">
        <f>'q-AgLabour'!AU43</f>
        <v>56</v>
      </c>
      <c r="AV43" s="6">
        <f>'q-AgLabour'!AV43</f>
        <v>60</v>
      </c>
      <c r="AW43" s="6">
        <f>'q-AgLabour'!AW43</f>
        <v>64</v>
      </c>
      <c r="AX43" s="6">
        <f>'q-AgLabour'!AX43</f>
        <v>68</v>
      </c>
      <c r="AY43" s="6">
        <f>'q-AgLabour'!AY43</f>
        <v>71</v>
      </c>
      <c r="AZ43" s="6">
        <f>'q-AgLabour'!AZ43</f>
        <v>74</v>
      </c>
      <c r="BA43" s="6">
        <f>'q-AgLabour'!BA43</f>
        <v>76</v>
      </c>
      <c r="BB43" s="6">
        <f>'q-AgLabour'!BB43</f>
        <v>78</v>
      </c>
      <c r="BC43" s="6">
        <f>'q-AgLabour'!BC43</f>
        <v>80</v>
      </c>
    </row>
    <row r="44" customFormat="1" spans="1:55">
      <c r="A44">
        <f>VLOOKUP(C44,SelectCntr!$A$2:$C$52,3,0)</f>
        <v>2</v>
      </c>
      <c r="B44" s="6" t="str">
        <f>'q-AgLabour'!B44</f>
        <v>Sudan</v>
      </c>
      <c r="C44" s="6">
        <f>'q-AgLabour'!C44</f>
        <v>206</v>
      </c>
      <c r="D44" s="6" t="str">
        <f>'q-AgLabour'!D44</f>
        <v>Sudan</v>
      </c>
      <c r="E44" s="6" t="str">
        <f>'q-AgLabour'!E44</f>
        <v>601</v>
      </c>
      <c r="F44" s="6" t="str">
        <f>'q-AgLabour'!F44</f>
        <v>Tot Ec Act A (1000)</v>
      </c>
      <c r="G44" s="6">
        <f>'q-AgLabour'!G44</f>
        <v>3439.76064441887</v>
      </c>
      <c r="H44" s="6">
        <f>'q-AgLabour'!H44</f>
        <v>3479.05178365938</v>
      </c>
      <c r="I44" s="6">
        <f>'q-AgLabour'!I44</f>
        <v>3519.23590333717</v>
      </c>
      <c r="J44" s="6">
        <f>'q-AgLabour'!J44</f>
        <v>3560.31300345224</v>
      </c>
      <c r="K44" s="6">
        <f>'q-AgLabour'!K44</f>
        <v>3601.39010356732</v>
      </c>
      <c r="L44" s="6">
        <f>'q-AgLabour'!L44</f>
        <v>3643.36018411968</v>
      </c>
      <c r="M44" s="6">
        <f>'q-AgLabour'!M44</f>
        <v>3686.22324510932</v>
      </c>
      <c r="N44" s="6">
        <f>'q-AgLabour'!N44</f>
        <v>3731.76524741082</v>
      </c>
      <c r="O44" s="6">
        <f>'q-AgLabour'!O44</f>
        <v>3780.87917146145</v>
      </c>
      <c r="P44" s="6">
        <f>'q-AgLabour'!P44</f>
        <v>3835.35097813579</v>
      </c>
      <c r="Q44" s="6">
        <f>'q-AgLabour'!Q44</f>
        <v>3899.64556962025</v>
      </c>
      <c r="R44" s="6">
        <f>'q-AgLabour'!R44</f>
        <v>3970.19102416571</v>
      </c>
      <c r="S44" s="6">
        <f>'q-AgLabour'!S44</f>
        <v>4045.20138089758</v>
      </c>
      <c r="T44" s="6">
        <f>'q-AgLabour'!T44</f>
        <v>4123.7836593786</v>
      </c>
      <c r="U44" s="6">
        <f>'q-AgLabour'!U44</f>
        <v>4205.04487917146</v>
      </c>
      <c r="V44" s="6">
        <f>'q-AgLabour'!V44</f>
        <v>4288.98504027618</v>
      </c>
      <c r="W44" s="6">
        <f>'q-AgLabour'!W44</f>
        <v>4375.60414269275</v>
      </c>
      <c r="X44" s="6">
        <f>'q-AgLabour'!X44</f>
        <v>4464.00920598389</v>
      </c>
      <c r="Y44" s="6">
        <f>'q-AgLabour'!Y44</f>
        <v>4557.77215189873</v>
      </c>
      <c r="Z44" s="6">
        <f>'q-AgLabour'!Z44</f>
        <v>4656</v>
      </c>
      <c r="AA44" s="6">
        <f>'q-AgLabour'!AA44</f>
        <v>4796</v>
      </c>
      <c r="AB44" s="6">
        <f>'q-AgLabour'!AB44</f>
        <v>4942</v>
      </c>
      <c r="AC44" s="6">
        <f>'q-AgLabour'!AC44</f>
        <v>5088</v>
      </c>
      <c r="AD44" s="6">
        <f>'q-AgLabour'!AD44</f>
        <v>5125</v>
      </c>
      <c r="AE44" s="6">
        <f>'q-AgLabour'!AE44</f>
        <v>5149</v>
      </c>
      <c r="AF44" s="6">
        <f>'q-AgLabour'!AF44</f>
        <v>5160</v>
      </c>
      <c r="AG44" s="6">
        <f>'q-AgLabour'!AG44</f>
        <v>5160</v>
      </c>
      <c r="AH44" s="6">
        <f>'q-AgLabour'!AH44</f>
        <v>5154</v>
      </c>
      <c r="AI44" s="6">
        <f>'q-AgLabour'!AI44</f>
        <v>5150</v>
      </c>
      <c r="AJ44" s="6">
        <f>'q-AgLabour'!AJ44</f>
        <v>5151</v>
      </c>
      <c r="AK44" s="6">
        <f>'q-AgLabour'!AK44</f>
        <v>5259</v>
      </c>
      <c r="AL44" s="6">
        <f>'q-AgLabour'!AL44</f>
        <v>5359</v>
      </c>
      <c r="AM44" s="6">
        <f>'q-AgLabour'!AM44</f>
        <v>5438</v>
      </c>
      <c r="AN44" s="6">
        <f>'q-AgLabour'!AN44</f>
        <v>5610</v>
      </c>
      <c r="AO44" s="6">
        <f>'q-AgLabour'!AO44</f>
        <v>5760</v>
      </c>
      <c r="AP44" s="6">
        <f>'q-AgLabour'!AP44</f>
        <v>5898</v>
      </c>
      <c r="AQ44" s="6">
        <f>'q-AgLabour'!AQ44</f>
        <v>5980</v>
      </c>
      <c r="AR44" s="6">
        <f>'q-AgLabour'!AR44</f>
        <v>6063</v>
      </c>
      <c r="AS44" s="6">
        <f>'q-AgLabour'!AS44</f>
        <v>6144</v>
      </c>
      <c r="AT44" s="6">
        <f>'q-AgLabour'!AT44</f>
        <v>6223</v>
      </c>
      <c r="AU44" s="6">
        <f>'q-AgLabour'!AU44</f>
        <v>6289</v>
      </c>
      <c r="AV44" s="6">
        <f>'q-AgLabour'!AV44</f>
        <v>6354</v>
      </c>
      <c r="AW44" s="6">
        <f>'q-AgLabour'!AW44</f>
        <v>6422</v>
      </c>
      <c r="AX44" s="6">
        <f>'q-AgLabour'!AX44</f>
        <v>6489</v>
      </c>
      <c r="AY44" s="6">
        <f>'q-AgLabour'!AY44</f>
        <v>6566</v>
      </c>
      <c r="AZ44" s="6">
        <f>'q-AgLabour'!AZ44</f>
        <v>6653</v>
      </c>
      <c r="BA44" s="6">
        <f>'q-AgLabour'!BA44</f>
        <v>6789</v>
      </c>
      <c r="BB44" s="6">
        <f>'q-AgLabour'!BB44</f>
        <v>6901</v>
      </c>
      <c r="BC44" s="6">
        <f>'q-AgLabour'!BC44</f>
        <v>7014</v>
      </c>
    </row>
    <row r="45" customFormat="1" spans="1:55">
      <c r="A45">
        <f>VLOOKUP(C45,SelectCntr!$A$2:$C$52,3,0)</f>
        <v>3</v>
      </c>
      <c r="B45" s="6" t="str">
        <f>'q-AgLabour'!B45</f>
        <v>Swaziland</v>
      </c>
      <c r="C45" s="6">
        <f>'q-AgLabour'!C45</f>
        <v>209</v>
      </c>
      <c r="D45" s="6" t="str">
        <f>'q-AgLabour'!D45</f>
        <v>Swaziland</v>
      </c>
      <c r="E45" s="6" t="str">
        <f>'q-AgLabour'!E45</f>
        <v>601</v>
      </c>
      <c r="F45" s="6" t="str">
        <f>'q-AgLabour'!F45</f>
        <v>Tot Ec Act A (1000)</v>
      </c>
      <c r="G45" s="6">
        <f>'q-AgLabour'!G45</f>
        <v>118</v>
      </c>
      <c r="H45" s="6">
        <f>'q-AgLabour'!H45</f>
        <v>118</v>
      </c>
      <c r="I45" s="6">
        <f>'q-AgLabour'!I45</f>
        <v>118</v>
      </c>
      <c r="J45" s="6">
        <f>'q-AgLabour'!J45</f>
        <v>118</v>
      </c>
      <c r="K45" s="6">
        <f>'q-AgLabour'!K45</f>
        <v>118</v>
      </c>
      <c r="L45" s="6">
        <f>'q-AgLabour'!L45</f>
        <v>118</v>
      </c>
      <c r="M45" s="6">
        <f>'q-AgLabour'!M45</f>
        <v>118</v>
      </c>
      <c r="N45" s="6">
        <f>'q-AgLabour'!N45</f>
        <v>118</v>
      </c>
      <c r="O45" s="6">
        <f>'q-AgLabour'!O45</f>
        <v>118</v>
      </c>
      <c r="P45" s="6">
        <f>'q-AgLabour'!P45</f>
        <v>119.145631067961</v>
      </c>
      <c r="Q45" s="6">
        <f>'q-AgLabour'!Q45</f>
        <v>119.145631067961</v>
      </c>
      <c r="R45" s="6">
        <f>'q-AgLabour'!R45</f>
        <v>119.145631067961</v>
      </c>
      <c r="S45" s="6">
        <f>'q-AgLabour'!S45</f>
        <v>119.145631067961</v>
      </c>
      <c r="T45" s="6">
        <f>'q-AgLabour'!T45</f>
        <v>119.145631067961</v>
      </c>
      <c r="U45" s="6">
        <f>'q-AgLabour'!U45</f>
        <v>119.145631067961</v>
      </c>
      <c r="V45" s="6">
        <f>'q-AgLabour'!V45</f>
        <v>119.145631067961</v>
      </c>
      <c r="W45" s="6">
        <f>'q-AgLabour'!W45</f>
        <v>119.145631067961</v>
      </c>
      <c r="X45" s="6">
        <f>'q-AgLabour'!X45</f>
        <v>119.145631067961</v>
      </c>
      <c r="Y45" s="6">
        <f>'q-AgLabour'!Y45</f>
        <v>118</v>
      </c>
      <c r="Z45" s="6">
        <f>'q-AgLabour'!Z45</f>
        <v>118</v>
      </c>
      <c r="AA45" s="6">
        <f>'q-AgLabour'!AA45</f>
        <v>119</v>
      </c>
      <c r="AB45" s="6">
        <f>'q-AgLabour'!AB45</f>
        <v>120</v>
      </c>
      <c r="AC45" s="6">
        <f>'q-AgLabour'!AC45</f>
        <v>121</v>
      </c>
      <c r="AD45" s="6">
        <f>'q-AgLabour'!AD45</f>
        <v>123</v>
      </c>
      <c r="AE45" s="6">
        <f>'q-AgLabour'!AE45</f>
        <v>125</v>
      </c>
      <c r="AF45" s="6">
        <f>'q-AgLabour'!AF45</f>
        <v>128</v>
      </c>
      <c r="AG45" s="6">
        <f>'q-AgLabour'!AG45</f>
        <v>131</v>
      </c>
      <c r="AH45" s="6">
        <f>'q-AgLabour'!AH45</f>
        <v>135</v>
      </c>
      <c r="AI45" s="6">
        <f>'q-AgLabour'!AI45</f>
        <v>138</v>
      </c>
      <c r="AJ45" s="6">
        <f>'q-AgLabour'!AJ45</f>
        <v>139</v>
      </c>
      <c r="AK45" s="6">
        <f>'q-AgLabour'!AK45</f>
        <v>141</v>
      </c>
      <c r="AL45" s="6">
        <f>'q-AgLabour'!AL45</f>
        <v>142</v>
      </c>
      <c r="AM45" s="6">
        <f>'q-AgLabour'!AM45</f>
        <v>143</v>
      </c>
      <c r="AN45" s="6">
        <f>'q-AgLabour'!AN45</f>
        <v>143</v>
      </c>
      <c r="AO45" s="6">
        <f>'q-AgLabour'!AO45</f>
        <v>144</v>
      </c>
      <c r="AP45" s="6">
        <f>'q-AgLabour'!AP45</f>
        <v>145</v>
      </c>
      <c r="AQ45" s="6">
        <f>'q-AgLabour'!AQ45</f>
        <v>146</v>
      </c>
      <c r="AR45" s="6">
        <f>'q-AgLabour'!AR45</f>
        <v>147</v>
      </c>
      <c r="AS45" s="6">
        <f>'q-AgLabour'!AS45</f>
        <v>148</v>
      </c>
      <c r="AT45" s="6">
        <f>'q-AgLabour'!AT45</f>
        <v>148</v>
      </c>
      <c r="AU45" s="6">
        <f>'q-AgLabour'!AU45</f>
        <v>147</v>
      </c>
      <c r="AV45" s="6">
        <f>'q-AgLabour'!AV45</f>
        <v>146</v>
      </c>
      <c r="AW45" s="6">
        <f>'q-AgLabour'!AW45</f>
        <v>144</v>
      </c>
      <c r="AX45" s="6">
        <f>'q-AgLabour'!AX45</f>
        <v>142</v>
      </c>
      <c r="AY45" s="6">
        <f>'q-AgLabour'!AY45</f>
        <v>141</v>
      </c>
      <c r="AZ45" s="6">
        <f>'q-AgLabour'!AZ45</f>
        <v>139</v>
      </c>
      <c r="BA45" s="6">
        <f>'q-AgLabour'!BA45</f>
        <v>139</v>
      </c>
      <c r="BB45" s="6">
        <f>'q-AgLabour'!BB45</f>
        <v>139</v>
      </c>
      <c r="BC45" s="6">
        <f>'q-AgLabour'!BC45</f>
        <v>138</v>
      </c>
    </row>
    <row r="46" spans="1:55">
      <c r="A46">
        <f>VLOOKUP(C46,SelectCntr!$A$2:$C$52,3,0)</f>
        <v>2</v>
      </c>
      <c r="B46" s="6" t="str">
        <f>'q-AgLabour'!B46</f>
        <v>United Republic of Tanzania</v>
      </c>
      <c r="C46" s="6">
        <f>'q-AgLabour'!C46</f>
        <v>215</v>
      </c>
      <c r="D46" s="6" t="str">
        <f>'q-AgLabour'!D46</f>
        <v>United Republic of Tanzania</v>
      </c>
      <c r="E46" s="6" t="str">
        <f>'q-AgLabour'!E46</f>
        <v>601</v>
      </c>
      <c r="F46" s="6" t="str">
        <f>'q-AgLabour'!F46</f>
        <v>Tot Ec Act A (1000)</v>
      </c>
      <c r="G46" s="6">
        <f>'q-AgLabour'!G46</f>
        <v>4949.71150378651</v>
      </c>
      <c r="H46" s="6">
        <f>'q-AgLabour'!H46</f>
        <v>5071.69491525424</v>
      </c>
      <c r="I46" s="6">
        <f>'q-AgLabour'!I46</f>
        <v>5197.43166245943</v>
      </c>
      <c r="J46" s="6">
        <f>'q-AgLabour'!J46</f>
        <v>5327.86007933646</v>
      </c>
      <c r="K46" s="6">
        <f>'q-AgLabour'!K46</f>
        <v>5462.04183195096</v>
      </c>
      <c r="L46" s="6">
        <f>'q-AgLabour'!L46</f>
        <v>5599.03858636855</v>
      </c>
      <c r="M46" s="6">
        <f>'q-AgLabour'!M46</f>
        <v>5740.72701045799</v>
      </c>
      <c r="N46" s="6">
        <f>'q-AgLabour'!N46</f>
        <v>5886.16877028489</v>
      </c>
      <c r="O46" s="6">
        <f>'q-AgLabour'!O46</f>
        <v>6039.11720158673</v>
      </c>
      <c r="P46" s="6">
        <f>'q-AgLabour'!P46</f>
        <v>6198.63397042914</v>
      </c>
      <c r="Q46" s="6">
        <f>'q-AgLabour'!Q46</f>
        <v>6344.07573025604</v>
      </c>
      <c r="R46" s="6">
        <f>'q-AgLabour'!R46</f>
        <v>6496.08582762351</v>
      </c>
      <c r="S46" s="6">
        <f>'q-AgLabour'!S46</f>
        <v>6651.84926072845</v>
      </c>
      <c r="T46" s="6">
        <f>'q-AgLabour'!T46</f>
        <v>6811.36602957086</v>
      </c>
      <c r="U46" s="6">
        <f>'q-AgLabour'!U46</f>
        <v>6971.82113234764</v>
      </c>
      <c r="V46" s="6">
        <f>'q-AgLabour'!V46</f>
        <v>7134.15290299315</v>
      </c>
      <c r="W46" s="6">
        <f>'q-AgLabour'!W46</f>
        <v>7298.36134150739</v>
      </c>
      <c r="X46" s="6">
        <f>'q-AgLabour'!X46</f>
        <v>7464.44644789037</v>
      </c>
      <c r="Y46" s="6">
        <f>'q-AgLabour'!Y46</f>
        <v>7633.34655607645</v>
      </c>
      <c r="Z46" s="6">
        <f>'q-AgLabour'!Z46</f>
        <v>7806</v>
      </c>
      <c r="AA46" s="6">
        <f>'q-AgLabour'!AA46</f>
        <v>8042</v>
      </c>
      <c r="AB46" s="6">
        <f>'q-AgLabour'!AB46</f>
        <v>8289</v>
      </c>
      <c r="AC46" s="6">
        <f>'q-AgLabour'!AC46</f>
        <v>8545</v>
      </c>
      <c r="AD46" s="6">
        <f>'q-AgLabour'!AD46</f>
        <v>8810</v>
      </c>
      <c r="AE46" s="6">
        <f>'q-AgLabour'!AE46</f>
        <v>9078</v>
      </c>
      <c r="AF46" s="6">
        <f>'q-AgLabour'!AF46</f>
        <v>9351</v>
      </c>
      <c r="AG46" s="6">
        <f>'q-AgLabour'!AG46</f>
        <v>9627</v>
      </c>
      <c r="AH46" s="6">
        <f>'q-AgLabour'!AH46</f>
        <v>9915</v>
      </c>
      <c r="AI46" s="6">
        <f>'q-AgLabour'!AI46</f>
        <v>10223</v>
      </c>
      <c r="AJ46" s="6">
        <f>'q-AgLabour'!AJ46</f>
        <v>10554</v>
      </c>
      <c r="AK46" s="6">
        <f>'q-AgLabour'!AK46</f>
        <v>10889</v>
      </c>
      <c r="AL46" s="6">
        <f>'q-AgLabour'!AL46</f>
        <v>11237</v>
      </c>
      <c r="AM46" s="6">
        <f>'q-AgLabour'!AM46</f>
        <v>11591</v>
      </c>
      <c r="AN46" s="6">
        <f>'q-AgLabour'!AN46</f>
        <v>11935</v>
      </c>
      <c r="AO46" s="6">
        <f>'q-AgLabour'!AO46</f>
        <v>12254</v>
      </c>
      <c r="AP46" s="6">
        <f>'q-AgLabour'!AP46</f>
        <v>12546</v>
      </c>
      <c r="AQ46" s="6">
        <f>'q-AgLabour'!AQ46</f>
        <v>12816</v>
      </c>
      <c r="AR46" s="6">
        <f>'q-AgLabour'!AR46</f>
        <v>13069</v>
      </c>
      <c r="AS46" s="6">
        <f>'q-AgLabour'!AS46</f>
        <v>13314</v>
      </c>
      <c r="AT46" s="6">
        <f>'q-AgLabour'!AT46</f>
        <v>13557</v>
      </c>
      <c r="AU46" s="6">
        <f>'q-AgLabour'!AU46</f>
        <v>13798</v>
      </c>
      <c r="AV46" s="6">
        <f>'q-AgLabour'!AV46</f>
        <v>14075</v>
      </c>
      <c r="AW46" s="6">
        <f>'q-AgLabour'!AW46</f>
        <v>14360</v>
      </c>
      <c r="AX46" s="6">
        <f>'q-AgLabour'!AX46</f>
        <v>14657</v>
      </c>
      <c r="AY46" s="6">
        <f>'q-AgLabour'!AY46</f>
        <v>14970</v>
      </c>
      <c r="AZ46" s="6">
        <f>'q-AgLabour'!AZ46</f>
        <v>15303</v>
      </c>
      <c r="BA46" s="6">
        <f>'q-AgLabour'!BA46</f>
        <v>15674</v>
      </c>
      <c r="BB46" s="6">
        <f>'q-AgLabour'!BB46</f>
        <v>16052</v>
      </c>
      <c r="BC46" s="6">
        <f>'q-AgLabour'!BC46</f>
        <v>16453</v>
      </c>
    </row>
    <row r="47" spans="1:55">
      <c r="A47">
        <f>VLOOKUP(C47,SelectCntr!$A$2:$C$52,3,0)</f>
        <v>1</v>
      </c>
      <c r="B47" s="6" t="str">
        <f>'q-AgLabour'!B47</f>
        <v>Togo</v>
      </c>
      <c r="C47" s="6">
        <f>'q-AgLabour'!C47</f>
        <v>217</v>
      </c>
      <c r="D47" s="6" t="str">
        <f>'q-AgLabour'!D47</f>
        <v>Togo</v>
      </c>
      <c r="E47" s="6" t="str">
        <f>'q-AgLabour'!E47</f>
        <v>601</v>
      </c>
      <c r="F47" s="6" t="str">
        <f>'q-AgLabour'!F47</f>
        <v>Tot Ec Act A (1000)</v>
      </c>
      <c r="G47" s="6">
        <f>'q-AgLabour'!G47</f>
        <v>492.653136531365</v>
      </c>
      <c r="H47" s="6">
        <f>'q-AgLabour'!H47</f>
        <v>493.512915129151</v>
      </c>
      <c r="I47" s="6">
        <f>'q-AgLabour'!I47</f>
        <v>495.232472324723</v>
      </c>
      <c r="J47" s="6">
        <f>'q-AgLabour'!J47</f>
        <v>500.391143911439</v>
      </c>
      <c r="K47" s="6">
        <f>'q-AgLabour'!K47</f>
        <v>510.708487084871</v>
      </c>
      <c r="L47" s="6">
        <f>'q-AgLabour'!L47</f>
        <v>525.324723247232</v>
      </c>
      <c r="M47" s="6">
        <f>'q-AgLabour'!M47</f>
        <v>544.239852398524</v>
      </c>
      <c r="N47" s="6">
        <f>'q-AgLabour'!N47</f>
        <v>564.874538745387</v>
      </c>
      <c r="O47" s="6">
        <f>'q-AgLabour'!O47</f>
        <v>585.509225092251</v>
      </c>
      <c r="P47" s="6">
        <f>'q-AgLabour'!P47</f>
        <v>602.70479704797</v>
      </c>
      <c r="Q47" s="6">
        <f>'q-AgLabour'!Q47</f>
        <v>615.60147601476</v>
      </c>
      <c r="R47" s="6">
        <f>'q-AgLabour'!R47</f>
        <v>626.778597785978</v>
      </c>
      <c r="S47" s="6">
        <f>'q-AgLabour'!S47</f>
        <v>635.376383763838</v>
      </c>
      <c r="T47" s="6">
        <f>'q-AgLabour'!T47</f>
        <v>643.114391143911</v>
      </c>
      <c r="U47" s="6">
        <f>'q-AgLabour'!U47</f>
        <v>650.852398523985</v>
      </c>
      <c r="V47" s="6">
        <f>'q-AgLabour'!V47</f>
        <v>658.590405904059</v>
      </c>
      <c r="W47" s="6">
        <f>'q-AgLabour'!W47</f>
        <v>666.328413284133</v>
      </c>
      <c r="X47" s="6">
        <f>'q-AgLabour'!X47</f>
        <v>674.926199261993</v>
      </c>
      <c r="Y47" s="6">
        <f>'q-AgLabour'!Y47</f>
        <v>685.243542435424</v>
      </c>
      <c r="Z47" s="6">
        <f>'q-AgLabour'!Z47</f>
        <v>699</v>
      </c>
      <c r="AA47" s="6">
        <f>'q-AgLabour'!AA47</f>
        <v>716</v>
      </c>
      <c r="AB47" s="6">
        <f>'q-AgLabour'!AB47</f>
        <v>736</v>
      </c>
      <c r="AC47" s="6">
        <f>'q-AgLabour'!AC47</f>
        <v>757</v>
      </c>
      <c r="AD47" s="6">
        <f>'q-AgLabour'!AD47</f>
        <v>780</v>
      </c>
      <c r="AE47" s="6">
        <f>'q-AgLabour'!AE47</f>
        <v>803</v>
      </c>
      <c r="AF47" s="6">
        <f>'q-AgLabour'!AF47</f>
        <v>825</v>
      </c>
      <c r="AG47" s="6">
        <f>'q-AgLabour'!AG47</f>
        <v>847</v>
      </c>
      <c r="AH47" s="6">
        <f>'q-AgLabour'!AH47</f>
        <v>870</v>
      </c>
      <c r="AI47" s="6">
        <f>'q-AgLabour'!AI47</f>
        <v>891</v>
      </c>
      <c r="AJ47" s="6">
        <f>'q-AgLabour'!AJ47</f>
        <v>909</v>
      </c>
      <c r="AK47" s="6">
        <f>'q-AgLabour'!AK47</f>
        <v>922</v>
      </c>
      <c r="AL47" s="6">
        <f>'q-AgLabour'!AL47</f>
        <v>933</v>
      </c>
      <c r="AM47" s="6">
        <f>'q-AgLabour'!AM47</f>
        <v>941</v>
      </c>
      <c r="AN47" s="6">
        <f>'q-AgLabour'!AN47</f>
        <v>958</v>
      </c>
      <c r="AO47" s="6">
        <f>'q-AgLabour'!AO47</f>
        <v>976</v>
      </c>
      <c r="AP47" s="6">
        <f>'q-AgLabour'!AP47</f>
        <v>999</v>
      </c>
      <c r="AQ47" s="6">
        <f>'q-AgLabour'!AQ47</f>
        <v>1028</v>
      </c>
      <c r="AR47" s="6">
        <f>'q-AgLabour'!AR47</f>
        <v>1055</v>
      </c>
      <c r="AS47" s="6">
        <f>'q-AgLabour'!AS47</f>
        <v>1082</v>
      </c>
      <c r="AT47" s="6">
        <f>'q-AgLabour'!AT47</f>
        <v>1106</v>
      </c>
      <c r="AU47" s="6">
        <f>'q-AgLabour'!AU47</f>
        <v>1127</v>
      </c>
      <c r="AV47" s="6">
        <f>'q-AgLabour'!AV47</f>
        <v>1147</v>
      </c>
      <c r="AW47" s="6">
        <f>'q-AgLabour'!AW47</f>
        <v>1165</v>
      </c>
      <c r="AX47" s="6">
        <f>'q-AgLabour'!AX47</f>
        <v>1182</v>
      </c>
      <c r="AY47" s="6">
        <f>'q-AgLabour'!AY47</f>
        <v>1199</v>
      </c>
      <c r="AZ47" s="6">
        <f>'q-AgLabour'!AZ47</f>
        <v>1217</v>
      </c>
      <c r="BA47" s="6">
        <f>'q-AgLabour'!BA47</f>
        <v>1233</v>
      </c>
      <c r="BB47" s="6">
        <f>'q-AgLabour'!BB47</f>
        <v>1252</v>
      </c>
      <c r="BC47" s="6">
        <f>'q-AgLabour'!BC47</f>
        <v>1270</v>
      </c>
    </row>
    <row r="48" spans="1:55">
      <c r="A48">
        <f>VLOOKUP(C48,SelectCntr!$A$2:$C$52,3,0)</f>
        <v>2</v>
      </c>
      <c r="B48" s="6" t="str">
        <f>'q-AgLabour'!B48</f>
        <v>Uganda</v>
      </c>
      <c r="C48" s="6">
        <f>'q-AgLabour'!C48</f>
        <v>226</v>
      </c>
      <c r="D48" s="6" t="str">
        <f>'q-AgLabour'!D48</f>
        <v>Uganda</v>
      </c>
      <c r="E48" s="6" t="str">
        <f>'q-AgLabour'!E48</f>
        <v>601</v>
      </c>
      <c r="F48" s="6" t="str">
        <f>'q-AgLabour'!F48</f>
        <v>Tot Ec Act A (1000)</v>
      </c>
      <c r="G48" s="6">
        <f>'q-AgLabour'!G48</f>
        <v>3064.49202733485</v>
      </c>
      <c r="H48" s="6">
        <f>'q-AgLabour'!H48</f>
        <v>3148.55756089013</v>
      </c>
      <c r="I48" s="6">
        <f>'q-AgLabour'!I48</f>
        <v>3236.95636937095</v>
      </c>
      <c r="J48" s="6">
        <f>'q-AgLabour'!J48</f>
        <v>3329.68845277729</v>
      </c>
      <c r="K48" s="6">
        <f>'q-AgLabour'!K48</f>
        <v>3425.02050113895</v>
      </c>
      <c r="L48" s="6">
        <f>'q-AgLabour'!L48</f>
        <v>3522.08585947083</v>
      </c>
      <c r="M48" s="6">
        <f>'q-AgLabour'!M48</f>
        <v>3622.61783774312</v>
      </c>
      <c r="N48" s="6">
        <f>'q-AgLabour'!N48</f>
        <v>3723.14981601542</v>
      </c>
      <c r="O48" s="6">
        <f>'q-AgLabour'!O48</f>
        <v>3822.81513930261</v>
      </c>
      <c r="P48" s="6">
        <f>'q-AgLabour'!P48</f>
        <v>3919.88049763448</v>
      </c>
      <c r="Q48" s="6">
        <f>'q-AgLabour'!Q48</f>
        <v>4013.47923602593</v>
      </c>
      <c r="R48" s="6">
        <f>'q-AgLabour'!R48</f>
        <v>4104.47800946206</v>
      </c>
      <c r="S48" s="6">
        <f>'q-AgLabour'!S48</f>
        <v>4195.47678289819</v>
      </c>
      <c r="T48" s="6">
        <f>'q-AgLabour'!T48</f>
        <v>4289.07552128964</v>
      </c>
      <c r="U48" s="6">
        <f>'q-AgLabour'!U48</f>
        <v>4387.00753460662</v>
      </c>
      <c r="V48" s="6">
        <f>'q-AgLabour'!V48</f>
        <v>4491.00613281934</v>
      </c>
      <c r="W48" s="6">
        <f>'q-AgLabour'!W48</f>
        <v>4599.3380059576</v>
      </c>
      <c r="X48" s="6">
        <f>'q-AgLabour'!X48</f>
        <v>4712.86980900648</v>
      </c>
      <c r="Y48" s="6">
        <f>'q-AgLabour'!Y48</f>
        <v>4828.13492202558</v>
      </c>
      <c r="Z48" s="6">
        <f>'q-AgLabour'!Z48</f>
        <v>4946</v>
      </c>
      <c r="AA48" s="6">
        <f>'q-AgLabour'!AA48</f>
        <v>5079</v>
      </c>
      <c r="AB48" s="6">
        <f>'q-AgLabour'!AB48</f>
        <v>5217</v>
      </c>
      <c r="AC48" s="6">
        <f>'q-AgLabour'!AC48</f>
        <v>5360</v>
      </c>
      <c r="AD48" s="6">
        <f>'q-AgLabour'!AD48</f>
        <v>5515</v>
      </c>
      <c r="AE48" s="6">
        <f>'q-AgLabour'!AE48</f>
        <v>5683</v>
      </c>
      <c r="AF48" s="6">
        <f>'q-AgLabour'!AF48</f>
        <v>5865</v>
      </c>
      <c r="AG48" s="6">
        <f>'q-AgLabour'!AG48</f>
        <v>6058</v>
      </c>
      <c r="AH48" s="6">
        <f>'q-AgLabour'!AH48</f>
        <v>6260</v>
      </c>
      <c r="AI48" s="6">
        <f>'q-AgLabour'!AI48</f>
        <v>6464</v>
      </c>
      <c r="AJ48" s="6">
        <f>'q-AgLabour'!AJ48</f>
        <v>6665</v>
      </c>
      <c r="AK48" s="6">
        <f>'q-AgLabour'!AK48</f>
        <v>6852</v>
      </c>
      <c r="AL48" s="6">
        <f>'q-AgLabour'!AL48</f>
        <v>7036</v>
      </c>
      <c r="AM48" s="6">
        <f>'q-AgLabour'!AM48</f>
        <v>7216</v>
      </c>
      <c r="AN48" s="6">
        <f>'q-AgLabour'!AN48</f>
        <v>7391</v>
      </c>
      <c r="AO48" s="6">
        <f>'q-AgLabour'!AO48</f>
        <v>7561</v>
      </c>
      <c r="AP48" s="6">
        <f>'q-AgLabour'!AP48</f>
        <v>7727</v>
      </c>
      <c r="AQ48" s="6">
        <f>'q-AgLabour'!AQ48</f>
        <v>7890</v>
      </c>
      <c r="AR48" s="6">
        <f>'q-AgLabour'!AR48</f>
        <v>8056</v>
      </c>
      <c r="AS48" s="6">
        <f>'q-AgLabour'!AS48</f>
        <v>8231</v>
      </c>
      <c r="AT48" s="6">
        <f>'q-AgLabour'!AT48</f>
        <v>8420</v>
      </c>
      <c r="AU48" s="6">
        <f>'q-AgLabour'!AU48</f>
        <v>8629</v>
      </c>
      <c r="AV48" s="6">
        <f>'q-AgLabour'!AV48</f>
        <v>8852</v>
      </c>
      <c r="AW48" s="6">
        <f>'q-AgLabour'!AW48</f>
        <v>9090</v>
      </c>
      <c r="AX48" s="6">
        <f>'q-AgLabour'!AX48</f>
        <v>9337</v>
      </c>
      <c r="AY48" s="6">
        <f>'q-AgLabour'!AY48</f>
        <v>9592</v>
      </c>
      <c r="AZ48" s="6">
        <f>'q-AgLabour'!AZ48</f>
        <v>9854</v>
      </c>
      <c r="BA48" s="6">
        <f>'q-AgLabour'!BA48</f>
        <v>10144</v>
      </c>
      <c r="BB48" s="6">
        <f>'q-AgLabour'!BB48</f>
        <v>10429</v>
      </c>
      <c r="BC48" s="6">
        <f>'q-AgLabour'!BC48</f>
        <v>10720</v>
      </c>
    </row>
    <row r="49" spans="1:55">
      <c r="A49">
        <f>VLOOKUP(C49,SelectCntr!$A$2:$C$52,3,0)</f>
        <v>1</v>
      </c>
      <c r="B49" s="6" t="str">
        <f>'q-AgLabour'!B49</f>
        <v>Burkina Faso</v>
      </c>
      <c r="C49" s="6">
        <f>'q-AgLabour'!C49</f>
        <v>233</v>
      </c>
      <c r="D49" s="6" t="str">
        <f>'q-AgLabour'!D49</f>
        <v>Burkina Faso</v>
      </c>
      <c r="E49" s="6" t="str">
        <f>'q-AgLabour'!E49</f>
        <v>601</v>
      </c>
      <c r="F49" s="6" t="str">
        <f>'q-AgLabour'!F49</f>
        <v>Tot Ec Act A (1000)</v>
      </c>
      <c r="G49" s="6">
        <f>'q-AgLabour'!G49</f>
        <v>2288.35808629293</v>
      </c>
      <c r="H49" s="6">
        <f>'q-AgLabour'!H49</f>
        <v>2304.49721162313</v>
      </c>
      <c r="I49" s="6">
        <f>'q-AgLabour'!I49</f>
        <v>2322.33519225125</v>
      </c>
      <c r="J49" s="6">
        <f>'q-AgLabour'!J49</f>
        <v>2341.02260052832</v>
      </c>
      <c r="K49" s="6">
        <f>'q-AgLabour'!K49</f>
        <v>2363.10771940123</v>
      </c>
      <c r="L49" s="6">
        <f>'q-AgLabour'!L49</f>
        <v>2388.59054886997</v>
      </c>
      <c r="M49" s="6">
        <f>'q-AgLabour'!M49</f>
        <v>2415.77223363663</v>
      </c>
      <c r="N49" s="6">
        <f>'q-AgLabour'!N49</f>
        <v>2446.35162899912</v>
      </c>
      <c r="O49" s="6">
        <f>'q-AgLabour'!O49</f>
        <v>2478.62987965952</v>
      </c>
      <c r="P49" s="6">
        <f>'q-AgLabour'!P49</f>
        <v>2512.60698561785</v>
      </c>
      <c r="Q49" s="6">
        <f>'q-AgLabour'!Q49</f>
        <v>2546.58409157617</v>
      </c>
      <c r="R49" s="6">
        <f>'q-AgLabour'!R49</f>
        <v>2582.2600528324</v>
      </c>
      <c r="S49" s="6">
        <f>'q-AgLabour'!S49</f>
        <v>2619.63486938656</v>
      </c>
      <c r="T49" s="6">
        <f>'q-AgLabour'!T49</f>
        <v>2657.85911358967</v>
      </c>
      <c r="U49" s="6">
        <f>'q-AgLabour'!U49</f>
        <v>2696.08335779278</v>
      </c>
      <c r="V49" s="6">
        <f>'q-AgLabour'!V49</f>
        <v>2734.30760199589</v>
      </c>
      <c r="W49" s="6">
        <f>'q-AgLabour'!W49</f>
        <v>2772.531846199</v>
      </c>
      <c r="X49" s="6">
        <f>'q-AgLabour'!X49</f>
        <v>2812.45494570003</v>
      </c>
      <c r="Y49" s="6">
        <f>'q-AgLabour'!Y49</f>
        <v>2852.37804520106</v>
      </c>
      <c r="Z49" s="6">
        <f>'q-AgLabour'!Z49</f>
        <v>2894</v>
      </c>
      <c r="AA49" s="6">
        <f>'q-AgLabour'!AA49</f>
        <v>2954</v>
      </c>
      <c r="AB49" s="6">
        <f>'q-AgLabour'!AB49</f>
        <v>3020</v>
      </c>
      <c r="AC49" s="6">
        <f>'q-AgLabour'!AC49</f>
        <v>3090</v>
      </c>
      <c r="AD49" s="6">
        <f>'q-AgLabour'!AD49</f>
        <v>3165</v>
      </c>
      <c r="AE49" s="6">
        <f>'q-AgLabour'!AE49</f>
        <v>3248</v>
      </c>
      <c r="AF49" s="6">
        <f>'q-AgLabour'!AF49</f>
        <v>3336</v>
      </c>
      <c r="AG49" s="6">
        <f>'q-AgLabour'!AG49</f>
        <v>3433</v>
      </c>
      <c r="AH49" s="6">
        <f>'q-AgLabour'!AH49</f>
        <v>3532</v>
      </c>
      <c r="AI49" s="6">
        <f>'q-AgLabour'!AI49</f>
        <v>3636</v>
      </c>
      <c r="AJ49" s="6">
        <f>'q-AgLabour'!AJ49</f>
        <v>3742</v>
      </c>
      <c r="AK49" s="6">
        <f>'q-AgLabour'!AK49</f>
        <v>3845</v>
      </c>
      <c r="AL49" s="6">
        <f>'q-AgLabour'!AL49</f>
        <v>3956</v>
      </c>
      <c r="AM49" s="6">
        <f>'q-AgLabour'!AM49</f>
        <v>4070</v>
      </c>
      <c r="AN49" s="6">
        <f>'q-AgLabour'!AN49</f>
        <v>4187</v>
      </c>
      <c r="AO49" s="6">
        <f>'q-AgLabour'!AO49</f>
        <v>4308</v>
      </c>
      <c r="AP49" s="6">
        <f>'q-AgLabour'!AP49</f>
        <v>4432</v>
      </c>
      <c r="AQ49" s="6">
        <f>'q-AgLabour'!AQ49</f>
        <v>4559</v>
      </c>
      <c r="AR49" s="6">
        <f>'q-AgLabour'!AR49</f>
        <v>4692</v>
      </c>
      <c r="AS49" s="6">
        <f>'q-AgLabour'!AS49</f>
        <v>4832</v>
      </c>
      <c r="AT49" s="6">
        <f>'q-AgLabour'!AT49</f>
        <v>4982</v>
      </c>
      <c r="AU49" s="6">
        <f>'q-AgLabour'!AU49</f>
        <v>5142</v>
      </c>
      <c r="AV49" s="6">
        <f>'q-AgLabour'!AV49</f>
        <v>5311</v>
      </c>
      <c r="AW49" s="6">
        <f>'q-AgLabour'!AW49</f>
        <v>5489</v>
      </c>
      <c r="AX49" s="6">
        <f>'q-AgLabour'!AX49</f>
        <v>5673</v>
      </c>
      <c r="AY49" s="6">
        <f>'q-AgLabour'!AY49</f>
        <v>5861</v>
      </c>
      <c r="AZ49" s="6">
        <f>'q-AgLabour'!AZ49</f>
        <v>6054</v>
      </c>
      <c r="BA49" s="6">
        <f>'q-AgLabour'!BA49</f>
        <v>6259</v>
      </c>
      <c r="BB49" s="6">
        <f>'q-AgLabour'!BB49</f>
        <v>6466</v>
      </c>
      <c r="BC49" s="6">
        <f>'q-AgLabour'!BC49</f>
        <v>6682</v>
      </c>
    </row>
    <row r="50" spans="1:55">
      <c r="A50">
        <f>VLOOKUP(C50,SelectCntr!$A$2:$C$52,3,0)</f>
        <v>2</v>
      </c>
      <c r="B50" s="6" t="str">
        <f>'q-AgLabour'!B50</f>
        <v>Ethiopia</v>
      </c>
      <c r="C50" s="6">
        <f>'q-AgLabour'!C50</f>
        <v>238</v>
      </c>
      <c r="D50" s="6" t="str">
        <f>'q-AgLabour'!D50</f>
        <v>Ethiopia</v>
      </c>
      <c r="E50" s="6" t="str">
        <f>'q-AgLabour'!E50</f>
        <v>601</v>
      </c>
      <c r="F50" s="6" t="str">
        <f>'q-AgLabour'!F50</f>
        <v>Tot Ec Act A (1000)</v>
      </c>
      <c r="G50" s="6">
        <f>'q-AgLabour'!G50</f>
        <v>0</v>
      </c>
      <c r="H50" s="6">
        <f>'q-AgLabour'!H50</f>
        <v>0</v>
      </c>
      <c r="I50" s="6">
        <f>'q-AgLabour'!I50</f>
        <v>0</v>
      </c>
      <c r="J50" s="6">
        <f>'q-AgLabour'!J50</f>
        <v>0</v>
      </c>
      <c r="K50" s="6">
        <f>'q-AgLabour'!K50</f>
        <v>0</v>
      </c>
      <c r="L50" s="6">
        <f>'q-AgLabour'!L50</f>
        <v>0</v>
      </c>
      <c r="M50" s="6">
        <f>'q-AgLabour'!M50</f>
        <v>0</v>
      </c>
      <c r="N50" s="6">
        <f>'q-AgLabour'!N50</f>
        <v>0</v>
      </c>
      <c r="O50" s="6">
        <f>'q-AgLabour'!O50</f>
        <v>0</v>
      </c>
      <c r="P50" s="6">
        <f>'q-AgLabour'!P50</f>
        <v>0</v>
      </c>
      <c r="Q50" s="6">
        <f>'q-AgLabour'!Q50</f>
        <v>0</v>
      </c>
      <c r="R50" s="6">
        <f>'q-AgLabour'!R50</f>
        <v>0</v>
      </c>
      <c r="S50" s="6">
        <f>'q-AgLabour'!S50</f>
        <v>0</v>
      </c>
      <c r="T50" s="6">
        <f>'q-AgLabour'!T50</f>
        <v>0</v>
      </c>
      <c r="U50" s="6">
        <f>'q-AgLabour'!U50</f>
        <v>0</v>
      </c>
      <c r="V50" s="6">
        <f>'q-AgLabour'!V50</f>
        <v>0</v>
      </c>
      <c r="W50" s="6">
        <f>'q-AgLabour'!W50</f>
        <v>0</v>
      </c>
      <c r="X50" s="6">
        <f>'q-AgLabour'!X50</f>
        <v>0</v>
      </c>
      <c r="Y50" s="6">
        <f>'q-AgLabour'!Y50</f>
        <v>0</v>
      </c>
      <c r="Z50" s="6">
        <f>'q-AgLabour'!Z50</f>
        <v>0</v>
      </c>
      <c r="AA50" s="6">
        <f>'q-AgLabour'!AA50</f>
        <v>0</v>
      </c>
      <c r="AB50" s="6">
        <f>'q-AgLabour'!AB50</f>
        <v>0</v>
      </c>
      <c r="AC50" s="6">
        <f>'q-AgLabour'!AC50</f>
        <v>0</v>
      </c>
      <c r="AD50" s="6">
        <f>'q-AgLabour'!AD50</f>
        <v>0</v>
      </c>
      <c r="AE50" s="6">
        <f>'q-AgLabour'!AE50</f>
        <v>0</v>
      </c>
      <c r="AF50" s="6">
        <f>'q-AgLabour'!AF50</f>
        <v>0</v>
      </c>
      <c r="AG50" s="6">
        <f>'q-AgLabour'!AG50</f>
        <v>0</v>
      </c>
      <c r="AH50" s="6">
        <f>'q-AgLabour'!AH50</f>
        <v>0</v>
      </c>
      <c r="AI50" s="6">
        <f>'q-AgLabour'!AI50</f>
        <v>0</v>
      </c>
      <c r="AJ50" s="6">
        <f>'q-AgLabour'!AJ50</f>
        <v>0</v>
      </c>
      <c r="AK50" s="6">
        <f>'q-AgLabour'!AK50</f>
        <v>0</v>
      </c>
      <c r="AL50" s="6">
        <f>'q-AgLabour'!AL50</f>
        <v>0</v>
      </c>
      <c r="AM50" s="6">
        <f>'q-AgLabour'!AM50</f>
        <v>19119</v>
      </c>
      <c r="AN50" s="6">
        <f>'q-AgLabour'!AN50</f>
        <v>19804</v>
      </c>
      <c r="AO50" s="6">
        <f>'q-AgLabour'!AO50</f>
        <v>20525</v>
      </c>
      <c r="AP50" s="6">
        <f>'q-AgLabour'!AP50</f>
        <v>21232</v>
      </c>
      <c r="AQ50" s="6">
        <f>'q-AgLabour'!AQ50</f>
        <v>21926</v>
      </c>
      <c r="AR50" s="6">
        <f>'q-AgLabour'!AR50</f>
        <v>22610</v>
      </c>
      <c r="AS50" s="6">
        <f>'q-AgLabour'!AS50</f>
        <v>23294</v>
      </c>
      <c r="AT50" s="6">
        <f>'q-AgLabour'!AT50</f>
        <v>24049</v>
      </c>
      <c r="AU50" s="6">
        <f>'q-AgLabour'!AU50</f>
        <v>24815</v>
      </c>
      <c r="AV50" s="6">
        <f>'q-AgLabour'!AV50</f>
        <v>25590</v>
      </c>
      <c r="AW50" s="6">
        <f>'q-AgLabour'!AW50</f>
        <v>26373</v>
      </c>
      <c r="AX50" s="6">
        <f>'q-AgLabour'!AX50</f>
        <v>27161</v>
      </c>
      <c r="AY50" s="6">
        <f>'q-AgLabour'!AY50</f>
        <v>27952</v>
      </c>
      <c r="AZ50" s="6">
        <f>'q-AgLabour'!AZ50</f>
        <v>28530</v>
      </c>
      <c r="BA50" s="6">
        <f>'q-AgLabour'!BA50</f>
        <v>29383</v>
      </c>
      <c r="BB50" s="6">
        <f>'q-AgLabour'!BB50</f>
        <v>30147</v>
      </c>
      <c r="BC50" s="6">
        <f>'q-AgLabour'!BC50</f>
        <v>30905</v>
      </c>
    </row>
    <row r="51" spans="1:55">
      <c r="A51">
        <f>VLOOKUP(C51,SelectCntr!$A$2:$C$52,3,0)</f>
        <v>2</v>
      </c>
      <c r="B51" s="6" t="str">
        <f>'q-AgLabour'!B51</f>
        <v>Democratic Republic of the Congo</v>
      </c>
      <c r="C51" s="6">
        <f>'q-AgLabour'!C51</f>
        <v>250</v>
      </c>
      <c r="D51" s="6" t="str">
        <f>'q-AgLabour'!D51</f>
        <v>Democratic Republic of the Congo</v>
      </c>
      <c r="E51" s="6" t="str">
        <f>'q-AgLabour'!E51</f>
        <v>601</v>
      </c>
      <c r="F51" s="6" t="str">
        <f>'q-AgLabour'!F51</f>
        <v>Tot Ec Act A (1000)</v>
      </c>
      <c r="G51" s="6">
        <f>'q-AgLabour'!G51</f>
        <v>5060.28812226093</v>
      </c>
      <c r="H51" s="6">
        <f>'q-AgLabour'!H51</f>
        <v>5147.98516687268</v>
      </c>
      <c r="I51" s="6">
        <f>'q-AgLabour'!I51</f>
        <v>5239.05517473873</v>
      </c>
      <c r="J51" s="6">
        <f>'q-AgLabour'!J51</f>
        <v>5336.87110911338</v>
      </c>
      <c r="K51" s="6">
        <f>'q-AgLabour'!K51</f>
        <v>5442.2762108102</v>
      </c>
      <c r="L51" s="6">
        <f>'q-AgLabour'!L51</f>
        <v>5556.95696145634</v>
      </c>
      <c r="M51" s="6">
        <f>'q-AgLabour'!M51</f>
        <v>5680.07012023823</v>
      </c>
      <c r="N51" s="6">
        <f>'q-AgLabour'!N51</f>
        <v>5808.24272390156</v>
      </c>
      <c r="O51" s="6">
        <f>'q-AgLabour'!O51</f>
        <v>5939.78829081919</v>
      </c>
      <c r="P51" s="6">
        <f>'q-AgLabour'!P51</f>
        <v>6072.1770985504</v>
      </c>
      <c r="Q51" s="6">
        <f>'q-AgLabour'!Q51</f>
        <v>6199.50646140016</v>
      </c>
      <c r="R51" s="6">
        <f>'q-AgLabour'!R51</f>
        <v>6326.83582424992</v>
      </c>
      <c r="S51" s="6">
        <f>'q-AgLabour'!S51</f>
        <v>6456.6949095404</v>
      </c>
      <c r="T51" s="6">
        <f>'q-AgLabour'!T51</f>
        <v>6591.61343971233</v>
      </c>
      <c r="U51" s="6">
        <f>'q-AgLabour'!U51</f>
        <v>6733.27789639285</v>
      </c>
      <c r="V51" s="6">
        <f>'q-AgLabour'!V51</f>
        <v>6881.68827958198</v>
      </c>
      <c r="W51" s="6">
        <f>'q-AgLabour'!W51</f>
        <v>7036.84458927969</v>
      </c>
      <c r="X51" s="6">
        <f>'q-AgLabour'!X51</f>
        <v>7194.53062141814</v>
      </c>
      <c r="Y51" s="6">
        <f>'q-AgLabour'!Y51</f>
        <v>7351.373412743</v>
      </c>
      <c r="Z51" s="6">
        <f>'q-AgLabour'!Z51</f>
        <v>7504</v>
      </c>
      <c r="AA51" s="6">
        <f>'q-AgLabour'!AA51</f>
        <v>7663</v>
      </c>
      <c r="AB51" s="6">
        <f>'q-AgLabour'!AB51</f>
        <v>7818</v>
      </c>
      <c r="AC51" s="6">
        <f>'q-AgLabour'!AC51</f>
        <v>7979</v>
      </c>
      <c r="AD51" s="6">
        <f>'q-AgLabour'!AD51</f>
        <v>8157</v>
      </c>
      <c r="AE51" s="6">
        <f>'q-AgLabour'!AE51</f>
        <v>8342</v>
      </c>
      <c r="AF51" s="6">
        <f>'q-AgLabour'!AF51</f>
        <v>8538</v>
      </c>
      <c r="AG51" s="6">
        <f>'q-AgLabour'!AG51</f>
        <v>8744</v>
      </c>
      <c r="AH51" s="6">
        <f>'q-AgLabour'!AH51</f>
        <v>8961</v>
      </c>
      <c r="AI51" s="6">
        <f>'q-AgLabour'!AI51</f>
        <v>9199</v>
      </c>
      <c r="AJ51" s="6">
        <f>'q-AgLabour'!AJ51</f>
        <v>9460</v>
      </c>
      <c r="AK51" s="6">
        <f>'q-AgLabour'!AK51</f>
        <v>9737</v>
      </c>
      <c r="AL51" s="6">
        <f>'q-AgLabour'!AL51</f>
        <v>10006</v>
      </c>
      <c r="AM51" s="6">
        <f>'q-AgLabour'!AM51</f>
        <v>10311</v>
      </c>
      <c r="AN51" s="6">
        <f>'q-AgLabour'!AN51</f>
        <v>10620</v>
      </c>
      <c r="AO51" s="6">
        <f>'q-AgLabour'!AO51</f>
        <v>10894</v>
      </c>
      <c r="AP51" s="6">
        <f>'q-AgLabour'!AP51</f>
        <v>11077</v>
      </c>
      <c r="AQ51" s="6">
        <f>'q-AgLabour'!AQ51</f>
        <v>11231</v>
      </c>
      <c r="AR51" s="6">
        <f>'q-AgLabour'!AR51</f>
        <v>11379</v>
      </c>
      <c r="AS51" s="6">
        <f>'q-AgLabour'!AS51</f>
        <v>11534</v>
      </c>
      <c r="AT51" s="6">
        <f>'q-AgLabour'!AT51</f>
        <v>11694</v>
      </c>
      <c r="AU51" s="6">
        <f>'q-AgLabour'!AU51</f>
        <v>11903</v>
      </c>
      <c r="AV51" s="6">
        <f>'q-AgLabour'!AV51</f>
        <v>12145</v>
      </c>
      <c r="AW51" s="6">
        <f>'q-AgLabour'!AW51</f>
        <v>12417</v>
      </c>
      <c r="AX51" s="6">
        <f>'q-AgLabour'!AX51</f>
        <v>12716</v>
      </c>
      <c r="AY51" s="6">
        <f>'q-AgLabour'!AY51</f>
        <v>13004</v>
      </c>
      <c r="AZ51" s="6">
        <f>'q-AgLabour'!AZ51</f>
        <v>13273</v>
      </c>
      <c r="BA51" s="6">
        <f>'q-AgLabour'!BA51</f>
        <v>13466</v>
      </c>
      <c r="BB51" s="6">
        <f>'q-AgLabour'!BB51</f>
        <v>13709</v>
      </c>
      <c r="BC51" s="6">
        <f>'q-AgLabour'!BC51</f>
        <v>13951</v>
      </c>
    </row>
    <row r="52" spans="1:55">
      <c r="A52">
        <f>VLOOKUP(C52,SelectCntr!$A$2:$C$52,3,0)</f>
        <v>3</v>
      </c>
      <c r="B52" s="6" t="str">
        <f>'q-AgLabour'!B52</f>
        <v>Zambia</v>
      </c>
      <c r="C52" s="6">
        <f>'q-AgLabour'!C52</f>
        <v>251</v>
      </c>
      <c r="D52" s="6" t="str">
        <f>'q-AgLabour'!D52</f>
        <v>Zambia</v>
      </c>
      <c r="E52" s="6" t="str">
        <f>'q-AgLabour'!E52</f>
        <v>601</v>
      </c>
      <c r="F52" s="6" t="str">
        <f>'q-AgLabour'!F52</f>
        <v>Tot Ec Act A (1000)</v>
      </c>
      <c r="G52" s="6">
        <f>'q-AgLabour'!G52</f>
        <v>965.886328725038</v>
      </c>
      <c r="H52" s="6">
        <f>'q-AgLabour'!H52</f>
        <v>984.110599078341</v>
      </c>
      <c r="I52" s="6">
        <f>'q-AgLabour'!I52</f>
        <v>1002.33486943164</v>
      </c>
      <c r="J52" s="6">
        <f>'q-AgLabour'!J52</f>
        <v>1022.07782898105</v>
      </c>
      <c r="K52" s="6">
        <f>'q-AgLabour'!K52</f>
        <v>1041.82078853047</v>
      </c>
      <c r="L52" s="6">
        <f>'q-AgLabour'!L52</f>
        <v>1062.32309267793</v>
      </c>
      <c r="M52" s="6">
        <f>'q-AgLabour'!M52</f>
        <v>1082.8253968254</v>
      </c>
      <c r="N52" s="6">
        <f>'q-AgLabour'!N52</f>
        <v>1104.84639016897</v>
      </c>
      <c r="O52" s="6">
        <f>'q-AgLabour'!O52</f>
        <v>1127.6267281106</v>
      </c>
      <c r="P52" s="6">
        <f>'q-AgLabour'!P52</f>
        <v>1151.16641065028</v>
      </c>
      <c r="Q52" s="6">
        <f>'q-AgLabour'!Q52</f>
        <v>1180.7808499744</v>
      </c>
      <c r="R52" s="6">
        <f>'q-AgLabour'!R52</f>
        <v>1211.91397849462</v>
      </c>
      <c r="S52" s="6">
        <f>'q-AgLabour'!S52</f>
        <v>1243.8064516129</v>
      </c>
      <c r="T52" s="6">
        <f>'q-AgLabour'!T52</f>
        <v>1277.21761392729</v>
      </c>
      <c r="U52" s="6">
        <f>'q-AgLabour'!U52</f>
        <v>1310.62877624168</v>
      </c>
      <c r="V52" s="6">
        <f>'q-AgLabour'!V52</f>
        <v>1344.03993855607</v>
      </c>
      <c r="W52" s="6">
        <f>'q-AgLabour'!W52</f>
        <v>1377.45110087046</v>
      </c>
      <c r="X52" s="6">
        <f>'q-AgLabour'!X52</f>
        <v>1411.6216077829</v>
      </c>
      <c r="Y52" s="6">
        <f>'q-AgLabour'!Y52</f>
        <v>1447.31080389145</v>
      </c>
      <c r="Z52" s="6">
        <f>'q-AgLabour'!Z52</f>
        <v>1483</v>
      </c>
      <c r="AA52" s="6">
        <f>'q-AgLabour'!AA52</f>
        <v>1530</v>
      </c>
      <c r="AB52" s="6">
        <f>'q-AgLabour'!AB52</f>
        <v>1588</v>
      </c>
      <c r="AC52" s="6">
        <f>'q-AgLabour'!AC52</f>
        <v>1649</v>
      </c>
      <c r="AD52" s="6">
        <f>'q-AgLabour'!AD52</f>
        <v>1712</v>
      </c>
      <c r="AE52" s="6">
        <f>'q-AgLabour'!AE52</f>
        <v>1792</v>
      </c>
      <c r="AF52" s="6">
        <f>'q-AgLabour'!AF52</f>
        <v>1875</v>
      </c>
      <c r="AG52" s="6">
        <f>'q-AgLabour'!AG52</f>
        <v>1961</v>
      </c>
      <c r="AH52" s="6">
        <f>'q-AgLabour'!AH52</f>
        <v>2047</v>
      </c>
      <c r="AI52" s="6">
        <f>'q-AgLabour'!AI52</f>
        <v>2133</v>
      </c>
      <c r="AJ52" s="6">
        <f>'q-AgLabour'!AJ52</f>
        <v>2215</v>
      </c>
      <c r="AK52" s="6">
        <f>'q-AgLabour'!AK52</f>
        <v>2281</v>
      </c>
      <c r="AL52" s="6">
        <f>'q-AgLabour'!AL52</f>
        <v>2324</v>
      </c>
      <c r="AM52" s="6">
        <f>'q-AgLabour'!AM52</f>
        <v>2368</v>
      </c>
      <c r="AN52" s="6">
        <f>'q-AgLabour'!AN52</f>
        <v>2406</v>
      </c>
      <c r="AO52" s="6">
        <f>'q-AgLabour'!AO52</f>
        <v>2449</v>
      </c>
      <c r="AP52" s="6">
        <f>'q-AgLabour'!AP52</f>
        <v>2498</v>
      </c>
      <c r="AQ52" s="6">
        <f>'q-AgLabour'!AQ52</f>
        <v>2548</v>
      </c>
      <c r="AR52" s="6">
        <f>'q-AgLabour'!AR52</f>
        <v>2595</v>
      </c>
      <c r="AS52" s="6">
        <f>'q-AgLabour'!AS52</f>
        <v>2641</v>
      </c>
      <c r="AT52" s="6">
        <f>'q-AgLabour'!AT52</f>
        <v>2685</v>
      </c>
      <c r="AU52" s="6">
        <f>'q-AgLabour'!AU52</f>
        <v>2725</v>
      </c>
      <c r="AV52" s="6">
        <f>'q-AgLabour'!AV52</f>
        <v>2762</v>
      </c>
      <c r="AW52" s="6">
        <f>'q-AgLabour'!AW52</f>
        <v>2798</v>
      </c>
      <c r="AX52" s="6">
        <f>'q-AgLabour'!AX52</f>
        <v>2840</v>
      </c>
      <c r="AY52" s="6">
        <f>'q-AgLabour'!AY52</f>
        <v>2884</v>
      </c>
      <c r="AZ52" s="6">
        <f>'q-AgLabour'!AZ52</f>
        <v>2933</v>
      </c>
      <c r="BA52" s="6">
        <f>'q-AgLabour'!BA52</f>
        <v>2997</v>
      </c>
      <c r="BB52" s="6">
        <f>'q-AgLabour'!BB52</f>
        <v>3064</v>
      </c>
      <c r="BC52" s="6">
        <f>'q-AgLabour'!BC52</f>
        <v>3137</v>
      </c>
    </row>
    <row r="53" spans="1:55">
      <c r="A53">
        <v>2</v>
      </c>
      <c r="B53" t="s">
        <v>217</v>
      </c>
      <c r="D53" t="s">
        <v>217</v>
      </c>
      <c r="E53" s="6" t="s">
        <v>240</v>
      </c>
      <c r="F53" s="6" t="s">
        <v>241</v>
      </c>
      <c r="G53">
        <f>SUMIF($A$2:$A$52,$A53,G$2:G$52)</f>
        <v>34785.9994692221</v>
      </c>
      <c r="H53">
        <f t="shared" ref="H53:BC55" si="0">SUMIF($A$2:$A$52,$A53,H$2:H$52)</f>
        <v>35486.6504210521</v>
      </c>
      <c r="I53">
        <f t="shared" si="0"/>
        <v>36213.0733598369</v>
      </c>
      <c r="J53">
        <f t="shared" si="0"/>
        <v>36971.2183944951</v>
      </c>
      <c r="K53">
        <f t="shared" si="0"/>
        <v>37762.7243672703</v>
      </c>
      <c r="L53">
        <f t="shared" si="0"/>
        <v>38590.1652231223</v>
      </c>
      <c r="M53">
        <f t="shared" si="0"/>
        <v>39450.9458332411</v>
      </c>
      <c r="N53">
        <f t="shared" si="0"/>
        <v>40342.7506488961</v>
      </c>
      <c r="O53">
        <f t="shared" si="0"/>
        <v>41257.9591364646</v>
      </c>
      <c r="P53">
        <f t="shared" si="0"/>
        <v>42194.1992539712</v>
      </c>
      <c r="Q53">
        <f t="shared" si="0"/>
        <v>43149.8821411352</v>
      </c>
      <c r="R53">
        <f t="shared" si="0"/>
        <v>44127.3754215142</v>
      </c>
      <c r="S53">
        <f t="shared" si="0"/>
        <v>45128.1854813934</v>
      </c>
      <c r="T53">
        <f t="shared" si="0"/>
        <v>46157.5063631823</v>
      </c>
      <c r="U53">
        <f t="shared" si="0"/>
        <v>47219.5376415015</v>
      </c>
      <c r="V53">
        <f t="shared" si="0"/>
        <v>48309.008755353</v>
      </c>
      <c r="W53">
        <f t="shared" si="0"/>
        <v>49429.4207173029</v>
      </c>
      <c r="X53">
        <f t="shared" si="0"/>
        <v>50582.5594551138</v>
      </c>
      <c r="Y53">
        <f t="shared" si="0"/>
        <v>51769.2448236777</v>
      </c>
      <c r="Z53">
        <f t="shared" si="0"/>
        <v>52990</v>
      </c>
      <c r="AA53">
        <f t="shared" si="0"/>
        <v>54358</v>
      </c>
      <c r="AB53">
        <f t="shared" si="0"/>
        <v>55770</v>
      </c>
      <c r="AC53">
        <f t="shared" si="0"/>
        <v>57237</v>
      </c>
      <c r="AD53">
        <f t="shared" si="0"/>
        <v>58679</v>
      </c>
      <c r="AE53">
        <f t="shared" si="0"/>
        <v>60297</v>
      </c>
      <c r="AF53">
        <f t="shared" si="0"/>
        <v>62000</v>
      </c>
      <c r="AG53">
        <f t="shared" si="0"/>
        <v>63805</v>
      </c>
      <c r="AH53">
        <f t="shared" si="0"/>
        <v>65652</v>
      </c>
      <c r="AI53">
        <f t="shared" si="0"/>
        <v>67520</v>
      </c>
      <c r="AJ53">
        <f t="shared" si="0"/>
        <v>69394</v>
      </c>
      <c r="AK53">
        <f t="shared" si="0"/>
        <v>71284</v>
      </c>
      <c r="AL53">
        <f t="shared" si="0"/>
        <v>73111</v>
      </c>
      <c r="AM53">
        <f t="shared" si="0"/>
        <v>74962</v>
      </c>
      <c r="AN53">
        <f t="shared" si="0"/>
        <v>76976</v>
      </c>
      <c r="AO53">
        <f t="shared" si="0"/>
        <v>79036</v>
      </c>
      <c r="AP53">
        <f t="shared" si="0"/>
        <v>81088</v>
      </c>
      <c r="AQ53">
        <f t="shared" si="0"/>
        <v>83133</v>
      </c>
      <c r="AR53">
        <f t="shared" si="0"/>
        <v>85223</v>
      </c>
      <c r="AS53">
        <f t="shared" si="0"/>
        <v>87348</v>
      </c>
      <c r="AT53">
        <f t="shared" si="0"/>
        <v>89519</v>
      </c>
      <c r="AU53">
        <f t="shared" si="0"/>
        <v>91732</v>
      </c>
      <c r="AV53">
        <f t="shared" si="0"/>
        <v>94023</v>
      </c>
      <c r="AW53">
        <f t="shared" si="0"/>
        <v>96369</v>
      </c>
      <c r="AX53">
        <f t="shared" si="0"/>
        <v>98953</v>
      </c>
      <c r="AY53">
        <f t="shared" si="0"/>
        <v>101538</v>
      </c>
      <c r="AZ53">
        <f t="shared" si="0"/>
        <v>103796</v>
      </c>
      <c r="BA53">
        <f t="shared" si="0"/>
        <v>106242</v>
      </c>
      <c r="BB53">
        <f t="shared" si="0"/>
        <v>108783</v>
      </c>
      <c r="BC53">
        <f t="shared" si="0"/>
        <v>111363</v>
      </c>
    </row>
    <row r="54" spans="1:55">
      <c r="A54">
        <v>1</v>
      </c>
      <c r="B54" t="s">
        <v>218</v>
      </c>
      <c r="D54" t="s">
        <v>218</v>
      </c>
      <c r="E54" s="6" t="s">
        <v>240</v>
      </c>
      <c r="F54" s="6" t="s">
        <v>241</v>
      </c>
      <c r="G54">
        <f>SUMIF($A$2:$A$52,$A54,G$2:G$52)</f>
        <v>29177.2331989904</v>
      </c>
      <c r="H54">
        <f t="shared" si="0"/>
        <v>29623.5078340291</v>
      </c>
      <c r="I54">
        <f t="shared" si="0"/>
        <v>30081.6075017472</v>
      </c>
      <c r="J54">
        <f t="shared" si="0"/>
        <v>30561.5561343289</v>
      </c>
      <c r="K54">
        <f t="shared" si="0"/>
        <v>31058.9003541915</v>
      </c>
      <c r="L54">
        <f t="shared" si="0"/>
        <v>31579.6833842688</v>
      </c>
      <c r="M54">
        <f t="shared" si="0"/>
        <v>32120.5510192524</v>
      </c>
      <c r="N54">
        <f t="shared" si="0"/>
        <v>32684.1640727763</v>
      </c>
      <c r="O54">
        <f t="shared" si="0"/>
        <v>33255.8806789077</v>
      </c>
      <c r="P54">
        <f t="shared" si="0"/>
        <v>33839.016710512</v>
      </c>
      <c r="Q54">
        <f t="shared" si="0"/>
        <v>34106.5928413881</v>
      </c>
      <c r="R54">
        <f t="shared" si="0"/>
        <v>34376.5117690649</v>
      </c>
      <c r="S54">
        <f t="shared" si="0"/>
        <v>34647.4319504115</v>
      </c>
      <c r="T54">
        <f t="shared" si="0"/>
        <v>34938.5907641724</v>
      </c>
      <c r="U54">
        <f t="shared" si="0"/>
        <v>35248.0879017187</v>
      </c>
      <c r="V54">
        <f t="shared" si="0"/>
        <v>35578.2793542225</v>
      </c>
      <c r="W54">
        <f t="shared" si="0"/>
        <v>35924.505326673</v>
      </c>
      <c r="X54">
        <f t="shared" si="0"/>
        <v>36282.7816107315</v>
      </c>
      <c r="Y54">
        <f t="shared" si="0"/>
        <v>36639.6952782086</v>
      </c>
      <c r="Z54">
        <f t="shared" si="0"/>
        <v>37002</v>
      </c>
      <c r="AA54">
        <f t="shared" si="0"/>
        <v>37578</v>
      </c>
      <c r="AB54">
        <f t="shared" si="0"/>
        <v>38161</v>
      </c>
      <c r="AC54">
        <f t="shared" si="0"/>
        <v>38741</v>
      </c>
      <c r="AD54">
        <f t="shared" si="0"/>
        <v>39266</v>
      </c>
      <c r="AE54">
        <f t="shared" si="0"/>
        <v>39814</v>
      </c>
      <c r="AF54">
        <f t="shared" si="0"/>
        <v>40362</v>
      </c>
      <c r="AG54">
        <f t="shared" si="0"/>
        <v>41031</v>
      </c>
      <c r="AH54">
        <f t="shared" si="0"/>
        <v>41720</v>
      </c>
      <c r="AI54">
        <f t="shared" si="0"/>
        <v>42441</v>
      </c>
      <c r="AJ54">
        <f t="shared" si="0"/>
        <v>43182</v>
      </c>
      <c r="AK54">
        <f t="shared" si="0"/>
        <v>43910</v>
      </c>
      <c r="AL54">
        <f t="shared" si="0"/>
        <v>44663</v>
      </c>
      <c r="AM54">
        <f t="shared" si="0"/>
        <v>45431</v>
      </c>
      <c r="AN54">
        <f t="shared" si="0"/>
        <v>46186</v>
      </c>
      <c r="AO54">
        <f t="shared" si="0"/>
        <v>46938</v>
      </c>
      <c r="AP54">
        <f t="shared" si="0"/>
        <v>47675</v>
      </c>
      <c r="AQ54">
        <f t="shared" si="0"/>
        <v>48410</v>
      </c>
      <c r="AR54">
        <f t="shared" si="0"/>
        <v>49143</v>
      </c>
      <c r="AS54">
        <f t="shared" si="0"/>
        <v>49873</v>
      </c>
      <c r="AT54">
        <f t="shared" si="0"/>
        <v>50547</v>
      </c>
      <c r="AU54">
        <f t="shared" si="0"/>
        <v>51268</v>
      </c>
      <c r="AV54">
        <f t="shared" si="0"/>
        <v>51995</v>
      </c>
      <c r="AW54">
        <f t="shared" si="0"/>
        <v>52766</v>
      </c>
      <c r="AX54">
        <f t="shared" si="0"/>
        <v>53547</v>
      </c>
      <c r="AY54">
        <f t="shared" si="0"/>
        <v>54326</v>
      </c>
      <c r="AZ54">
        <f t="shared" si="0"/>
        <v>55110</v>
      </c>
      <c r="BA54">
        <f t="shared" si="0"/>
        <v>55934</v>
      </c>
      <c r="BB54">
        <f t="shared" si="0"/>
        <v>56812</v>
      </c>
      <c r="BC54">
        <f t="shared" si="0"/>
        <v>57716</v>
      </c>
    </row>
    <row r="55" spans="1:55">
      <c r="A55">
        <v>3</v>
      </c>
      <c r="B55" t="s">
        <v>219</v>
      </c>
      <c r="D55" t="s">
        <v>219</v>
      </c>
      <c r="E55" s="6" t="s">
        <v>240</v>
      </c>
      <c r="F55" s="6" t="s">
        <v>241</v>
      </c>
      <c r="G55">
        <f>SUMIF($A$2:$A$52,$A55,G$2:G$52)</f>
        <v>12213.5533946339</v>
      </c>
      <c r="H55">
        <f t="shared" si="0"/>
        <v>12381.4802661167</v>
      </c>
      <c r="I55">
        <f t="shared" si="0"/>
        <v>12551.3888041969</v>
      </c>
      <c r="J55">
        <f t="shared" si="0"/>
        <v>12727.9484035563</v>
      </c>
      <c r="K55">
        <f t="shared" si="0"/>
        <v>12906.4979632992</v>
      </c>
      <c r="L55">
        <f t="shared" si="0"/>
        <v>13087.4911265444</v>
      </c>
      <c r="M55">
        <f t="shared" si="0"/>
        <v>13273.0484130972</v>
      </c>
      <c r="N55">
        <f t="shared" si="0"/>
        <v>13464.4202611984</v>
      </c>
      <c r="O55">
        <f t="shared" si="0"/>
        <v>13664.8469428127</v>
      </c>
      <c r="P55">
        <f t="shared" si="0"/>
        <v>13873.3387115345</v>
      </c>
      <c r="Q55">
        <f t="shared" si="0"/>
        <v>14059.5514572305</v>
      </c>
      <c r="R55">
        <f t="shared" si="0"/>
        <v>14252.4714364606</v>
      </c>
      <c r="S55">
        <f t="shared" si="0"/>
        <v>14452.9478257587</v>
      </c>
      <c r="T55">
        <f t="shared" si="0"/>
        <v>14663.0618423747</v>
      </c>
      <c r="U55">
        <f t="shared" si="0"/>
        <v>14879.9206760962</v>
      </c>
      <c r="V55">
        <f t="shared" si="0"/>
        <v>15103.6942008608</v>
      </c>
      <c r="W55">
        <f t="shared" si="0"/>
        <v>15335.7833971187</v>
      </c>
      <c r="X55">
        <f t="shared" si="0"/>
        <v>15570.6410915125</v>
      </c>
      <c r="Y55">
        <f t="shared" si="0"/>
        <v>15809.4761507336</v>
      </c>
      <c r="Z55">
        <f t="shared" si="0"/>
        <v>16044</v>
      </c>
      <c r="AA55">
        <f t="shared" si="0"/>
        <v>16430</v>
      </c>
      <c r="AB55">
        <f t="shared" si="0"/>
        <v>16831</v>
      </c>
      <c r="AC55">
        <f t="shared" si="0"/>
        <v>17228</v>
      </c>
      <c r="AD55">
        <f t="shared" si="0"/>
        <v>17544</v>
      </c>
      <c r="AE55">
        <f t="shared" si="0"/>
        <v>17853</v>
      </c>
      <c r="AF55">
        <f t="shared" si="0"/>
        <v>18116</v>
      </c>
      <c r="AG55">
        <f t="shared" si="0"/>
        <v>18348</v>
      </c>
      <c r="AH55">
        <f t="shared" si="0"/>
        <v>18716</v>
      </c>
      <c r="AI55">
        <f t="shared" si="0"/>
        <v>19111</v>
      </c>
      <c r="AJ55">
        <f t="shared" si="0"/>
        <v>19548</v>
      </c>
      <c r="AK55">
        <f t="shared" si="0"/>
        <v>20004</v>
      </c>
      <c r="AL55">
        <f t="shared" si="0"/>
        <v>20485</v>
      </c>
      <c r="AM55">
        <f t="shared" si="0"/>
        <v>20974</v>
      </c>
      <c r="AN55">
        <f t="shared" si="0"/>
        <v>21471</v>
      </c>
      <c r="AO55">
        <f t="shared" si="0"/>
        <v>21904</v>
      </c>
      <c r="AP55">
        <f t="shared" si="0"/>
        <v>22334</v>
      </c>
      <c r="AQ55">
        <f t="shared" si="0"/>
        <v>22752</v>
      </c>
      <c r="AR55">
        <f t="shared" si="0"/>
        <v>23123</v>
      </c>
      <c r="AS55">
        <f t="shared" si="0"/>
        <v>23473</v>
      </c>
      <c r="AT55">
        <f t="shared" si="0"/>
        <v>23865</v>
      </c>
      <c r="AU55">
        <f t="shared" si="0"/>
        <v>24226</v>
      </c>
      <c r="AV55">
        <f t="shared" si="0"/>
        <v>24615</v>
      </c>
      <c r="AW55">
        <f t="shared" si="0"/>
        <v>24984</v>
      </c>
      <c r="AX55">
        <f t="shared" si="0"/>
        <v>25355</v>
      </c>
      <c r="AY55">
        <f t="shared" si="0"/>
        <v>25737</v>
      </c>
      <c r="AZ55">
        <f t="shared" si="0"/>
        <v>26128</v>
      </c>
      <c r="BA55">
        <f t="shared" si="0"/>
        <v>26598</v>
      </c>
      <c r="BB55">
        <f t="shared" si="0"/>
        <v>27067</v>
      </c>
      <c r="BC55">
        <f t="shared" si="0"/>
        <v>27571</v>
      </c>
    </row>
    <row r="56" spans="1:55">
      <c r="A56"/>
      <c r="B56" t="s">
        <v>220</v>
      </c>
      <c r="D56" t="s">
        <v>220</v>
      </c>
      <c r="E56" s="6" t="s">
        <v>240</v>
      </c>
      <c r="F56" s="6" t="s">
        <v>241</v>
      </c>
      <c r="G56">
        <f>SUM(G53:G55)</f>
        <v>76176.7860628464</v>
      </c>
      <c r="H56">
        <f t="shared" ref="H56:BC56" si="1">SUM(H53:H55)</f>
        <v>77491.6385211979</v>
      </c>
      <c r="I56">
        <f t="shared" si="1"/>
        <v>78846.069665781</v>
      </c>
      <c r="J56">
        <f t="shared" si="1"/>
        <v>80260.7229323803</v>
      </c>
      <c r="K56">
        <f t="shared" si="1"/>
        <v>81728.122684761</v>
      </c>
      <c r="L56">
        <f t="shared" si="1"/>
        <v>83257.3397339355</v>
      </c>
      <c r="M56">
        <f t="shared" si="1"/>
        <v>84844.5452655908</v>
      </c>
      <c r="N56">
        <f t="shared" si="1"/>
        <v>86491.3349828708</v>
      </c>
      <c r="O56">
        <f t="shared" si="1"/>
        <v>88178.6867581851</v>
      </c>
      <c r="P56">
        <f t="shared" si="1"/>
        <v>89906.5546760177</v>
      </c>
      <c r="Q56">
        <f t="shared" si="1"/>
        <v>91316.0264397538</v>
      </c>
      <c r="R56">
        <f t="shared" si="1"/>
        <v>92756.3586270396</v>
      </c>
      <c r="S56">
        <f t="shared" si="1"/>
        <v>94228.5652575636</v>
      </c>
      <c r="T56">
        <f t="shared" si="1"/>
        <v>95759.1589697294</v>
      </c>
      <c r="U56">
        <f t="shared" si="1"/>
        <v>97347.5462193164</v>
      </c>
      <c r="V56">
        <f t="shared" si="1"/>
        <v>98990.9823104363</v>
      </c>
      <c r="W56">
        <f t="shared" si="1"/>
        <v>100689.709441095</v>
      </c>
      <c r="X56">
        <f t="shared" si="1"/>
        <v>102435.982157358</v>
      </c>
      <c r="Y56">
        <f t="shared" si="1"/>
        <v>104218.41625262</v>
      </c>
      <c r="Z56">
        <f t="shared" si="1"/>
        <v>106036</v>
      </c>
      <c r="AA56">
        <f t="shared" si="1"/>
        <v>108366</v>
      </c>
      <c r="AB56">
        <f t="shared" si="1"/>
        <v>110762</v>
      </c>
      <c r="AC56">
        <f t="shared" si="1"/>
        <v>113206</v>
      </c>
      <c r="AD56">
        <f t="shared" si="1"/>
        <v>115489</v>
      </c>
      <c r="AE56">
        <f t="shared" si="1"/>
        <v>117964</v>
      </c>
      <c r="AF56">
        <f t="shared" si="1"/>
        <v>120478</v>
      </c>
      <c r="AG56">
        <f t="shared" si="1"/>
        <v>123184</v>
      </c>
      <c r="AH56">
        <f t="shared" si="1"/>
        <v>126088</v>
      </c>
      <c r="AI56">
        <f t="shared" si="1"/>
        <v>129072</v>
      </c>
      <c r="AJ56">
        <f t="shared" si="1"/>
        <v>132124</v>
      </c>
      <c r="AK56">
        <f t="shared" si="1"/>
        <v>135198</v>
      </c>
      <c r="AL56">
        <f t="shared" si="1"/>
        <v>138259</v>
      </c>
      <c r="AM56">
        <f t="shared" si="1"/>
        <v>141367</v>
      </c>
      <c r="AN56">
        <f t="shared" si="1"/>
        <v>144633</v>
      </c>
      <c r="AO56">
        <f t="shared" si="1"/>
        <v>147878</v>
      </c>
      <c r="AP56">
        <f t="shared" si="1"/>
        <v>151097</v>
      </c>
      <c r="AQ56">
        <f t="shared" si="1"/>
        <v>154295</v>
      </c>
      <c r="AR56">
        <f t="shared" si="1"/>
        <v>157489</v>
      </c>
      <c r="AS56">
        <f t="shared" si="1"/>
        <v>160694</v>
      </c>
      <c r="AT56">
        <f t="shared" si="1"/>
        <v>163931</v>
      </c>
      <c r="AU56">
        <f t="shared" si="1"/>
        <v>167226</v>
      </c>
      <c r="AV56">
        <f t="shared" si="1"/>
        <v>170633</v>
      </c>
      <c r="AW56">
        <f t="shared" si="1"/>
        <v>174119</v>
      </c>
      <c r="AX56">
        <f t="shared" si="1"/>
        <v>177855</v>
      </c>
      <c r="AY56">
        <f t="shared" si="1"/>
        <v>181601</v>
      </c>
      <c r="AZ56">
        <f t="shared" si="1"/>
        <v>185034</v>
      </c>
      <c r="BA56">
        <f t="shared" si="1"/>
        <v>188774</v>
      </c>
      <c r="BB56">
        <f t="shared" si="1"/>
        <v>192662</v>
      </c>
      <c r="BC56">
        <f t="shared" si="1"/>
        <v>196650</v>
      </c>
    </row>
    <row r="57" spans="2:55">
      <c r="B57" s="6" t="s">
        <v>202</v>
      </c>
      <c r="D57" s="6" t="s">
        <v>202</v>
      </c>
      <c r="E57" s="69" t="s">
        <v>240</v>
      </c>
      <c r="F57" s="6" t="s">
        <v>241</v>
      </c>
      <c r="G57" s="6">
        <f>G55-G42</f>
        <v>10097.4122181633</v>
      </c>
      <c r="H57" s="6">
        <f t="shared" ref="H57:BC57" si="2">H55-H42</f>
        <v>10251.5979131755</v>
      </c>
      <c r="I57" s="6">
        <f t="shared" si="2"/>
        <v>10409.482921844</v>
      </c>
      <c r="J57" s="6">
        <f t="shared" si="2"/>
        <v>10574.0189917916</v>
      </c>
      <c r="K57" s="6">
        <f t="shared" si="2"/>
        <v>10741.4038456521</v>
      </c>
      <c r="L57" s="6">
        <f t="shared" si="2"/>
        <v>10912.0911265444</v>
      </c>
      <c r="M57" s="6">
        <f t="shared" si="2"/>
        <v>11089.0601778031</v>
      </c>
      <c r="N57" s="6">
        <f t="shared" si="2"/>
        <v>11271.8437906102</v>
      </c>
      <c r="O57" s="6">
        <f t="shared" si="2"/>
        <v>11464.5410604598</v>
      </c>
      <c r="P57" s="6">
        <f t="shared" si="2"/>
        <v>11665.3034174169</v>
      </c>
      <c r="Q57" s="6">
        <f t="shared" si="2"/>
        <v>11890.1632219363</v>
      </c>
      <c r="R57" s="6">
        <f t="shared" si="2"/>
        <v>12125.1655541076</v>
      </c>
      <c r="S57" s="6">
        <f t="shared" si="2"/>
        <v>12371.1595904646</v>
      </c>
      <c r="T57" s="6">
        <f t="shared" si="2"/>
        <v>12631.9441953159</v>
      </c>
      <c r="U57" s="6">
        <f t="shared" si="2"/>
        <v>12905.4853819785</v>
      </c>
      <c r="V57" s="6">
        <f t="shared" si="2"/>
        <v>13192.8118479196</v>
      </c>
      <c r="W57" s="6">
        <f t="shared" si="2"/>
        <v>13493.6069265305</v>
      </c>
      <c r="X57" s="6">
        <f t="shared" si="2"/>
        <v>13802.3234444537</v>
      </c>
      <c r="Y57" s="6">
        <f t="shared" si="2"/>
        <v>14120.1702683806</v>
      </c>
      <c r="Z57" s="6">
        <f t="shared" si="2"/>
        <v>14438</v>
      </c>
      <c r="AA57" s="6">
        <f t="shared" si="2"/>
        <v>14814</v>
      </c>
      <c r="AB57" s="6">
        <f t="shared" si="2"/>
        <v>15203</v>
      </c>
      <c r="AC57" s="6">
        <f t="shared" si="2"/>
        <v>15588</v>
      </c>
      <c r="AD57" s="6">
        <f t="shared" si="2"/>
        <v>15896</v>
      </c>
      <c r="AE57" s="6">
        <f t="shared" si="2"/>
        <v>16198</v>
      </c>
      <c r="AF57" s="6">
        <f t="shared" si="2"/>
        <v>16466</v>
      </c>
      <c r="AG57" s="6">
        <f t="shared" si="2"/>
        <v>16707</v>
      </c>
      <c r="AH57" s="6">
        <f t="shared" si="2"/>
        <v>17087</v>
      </c>
      <c r="AI57" s="6">
        <f t="shared" si="2"/>
        <v>17491</v>
      </c>
      <c r="AJ57" s="6">
        <f t="shared" si="2"/>
        <v>17934</v>
      </c>
      <c r="AK57" s="6">
        <f t="shared" si="2"/>
        <v>18399</v>
      </c>
      <c r="AL57" s="6">
        <f t="shared" si="2"/>
        <v>18882</v>
      </c>
      <c r="AM57" s="6">
        <f t="shared" si="2"/>
        <v>19373</v>
      </c>
      <c r="AN57" s="6">
        <f t="shared" si="2"/>
        <v>19876</v>
      </c>
      <c r="AO57" s="6">
        <f t="shared" si="2"/>
        <v>20320</v>
      </c>
      <c r="AP57" s="6">
        <f t="shared" si="2"/>
        <v>20766</v>
      </c>
      <c r="AQ57" s="6">
        <f t="shared" si="2"/>
        <v>21204</v>
      </c>
      <c r="AR57" s="6">
        <f t="shared" si="2"/>
        <v>21596</v>
      </c>
      <c r="AS57" s="6">
        <f t="shared" si="2"/>
        <v>21967</v>
      </c>
      <c r="AT57" s="6">
        <f t="shared" si="2"/>
        <v>22383</v>
      </c>
      <c r="AU57" s="6">
        <f t="shared" si="2"/>
        <v>22768</v>
      </c>
      <c r="AV57" s="6">
        <f t="shared" si="2"/>
        <v>23182</v>
      </c>
      <c r="AW57" s="6">
        <f t="shared" si="2"/>
        <v>23576</v>
      </c>
      <c r="AX57" s="6">
        <f t="shared" si="2"/>
        <v>23980</v>
      </c>
      <c r="AY57" s="6">
        <f t="shared" si="2"/>
        <v>24396</v>
      </c>
      <c r="AZ57" s="6">
        <f t="shared" si="2"/>
        <v>24822</v>
      </c>
      <c r="BA57" s="6">
        <f t="shared" si="2"/>
        <v>25312</v>
      </c>
      <c r="BB57" s="6">
        <f t="shared" si="2"/>
        <v>25813</v>
      </c>
      <c r="BC57" s="6">
        <f t="shared" si="2"/>
        <v>26350</v>
      </c>
    </row>
    <row r="58" spans="2:55">
      <c r="B58" s="6" t="s">
        <v>229</v>
      </c>
      <c r="D58" s="6" t="s">
        <v>229</v>
      </c>
      <c r="E58" s="69" t="s">
        <v>240</v>
      </c>
      <c r="F58" s="6" t="s">
        <v>241</v>
      </c>
      <c r="G58" s="6">
        <f>G50+G13+G33</f>
        <v>9127.78926963482</v>
      </c>
      <c r="H58" s="6">
        <f t="shared" ref="H58:BC58" si="3">H50+H13+H33</f>
        <v>9315.0302026013</v>
      </c>
      <c r="I58" s="6">
        <f t="shared" si="3"/>
        <v>9510.51963481741</v>
      </c>
      <c r="J58" s="6">
        <f t="shared" si="3"/>
        <v>9713.43271635818</v>
      </c>
      <c r="K58" s="6">
        <f t="shared" si="3"/>
        <v>9922.11974737369</v>
      </c>
      <c r="L58" s="6">
        <f t="shared" si="3"/>
        <v>10134.931028014</v>
      </c>
      <c r="M58" s="6">
        <f t="shared" si="3"/>
        <v>10351.8665582791</v>
      </c>
      <c r="N58" s="6">
        <f t="shared" si="3"/>
        <v>10575.400887944</v>
      </c>
      <c r="O58" s="6">
        <f t="shared" si="3"/>
        <v>10810.4831165583</v>
      </c>
      <c r="P58" s="6">
        <f t="shared" si="3"/>
        <v>11059.5877938969</v>
      </c>
      <c r="Q58" s="6">
        <f t="shared" si="3"/>
        <v>11330.9634192096</v>
      </c>
      <c r="R58" s="6">
        <f t="shared" si="3"/>
        <v>11617.1863431716</v>
      </c>
      <c r="S58" s="6">
        <f t="shared" si="3"/>
        <v>11901.7595672836</v>
      </c>
      <c r="T58" s="6">
        <f t="shared" si="3"/>
        <v>12159.9375937969</v>
      </c>
      <c r="U58" s="6">
        <f t="shared" si="3"/>
        <v>12379.3476738369</v>
      </c>
      <c r="V58" s="6">
        <f t="shared" si="3"/>
        <v>12550.9164582291</v>
      </c>
      <c r="W58" s="6">
        <f t="shared" si="3"/>
        <v>12687.0166958479</v>
      </c>
      <c r="X58" s="6">
        <f t="shared" si="3"/>
        <v>12814.8684342171</v>
      </c>
      <c r="Y58" s="6">
        <f t="shared" si="3"/>
        <v>12973.2396198099</v>
      </c>
      <c r="Z58" s="6">
        <f t="shared" si="3"/>
        <v>13191</v>
      </c>
      <c r="AA58" s="6">
        <f t="shared" si="3"/>
        <v>13459</v>
      </c>
      <c r="AB58" s="6">
        <f t="shared" si="3"/>
        <v>13785</v>
      </c>
      <c r="AC58" s="6">
        <f t="shared" si="3"/>
        <v>14163</v>
      </c>
      <c r="AD58" s="6">
        <f t="shared" si="3"/>
        <v>14565</v>
      </c>
      <c r="AE58" s="6">
        <f t="shared" si="3"/>
        <v>15107</v>
      </c>
      <c r="AF58" s="6">
        <f t="shared" si="3"/>
        <v>15665</v>
      </c>
      <c r="AG58" s="6">
        <f t="shared" si="3"/>
        <v>16243</v>
      </c>
      <c r="AH58" s="6">
        <f t="shared" si="3"/>
        <v>16839</v>
      </c>
      <c r="AI58" s="6">
        <f t="shared" si="3"/>
        <v>17453</v>
      </c>
      <c r="AJ58" s="6">
        <f t="shared" si="3"/>
        <v>18086</v>
      </c>
      <c r="AK58" s="6">
        <f t="shared" si="3"/>
        <v>18731</v>
      </c>
      <c r="AL58" s="6">
        <f t="shared" si="3"/>
        <v>19389</v>
      </c>
      <c r="AM58" s="6">
        <f t="shared" si="3"/>
        <v>20063</v>
      </c>
      <c r="AN58" s="6">
        <f t="shared" si="3"/>
        <v>20746</v>
      </c>
      <c r="AO58" s="6">
        <f t="shared" si="3"/>
        <v>21470</v>
      </c>
      <c r="AP58" s="6">
        <f t="shared" si="3"/>
        <v>22192</v>
      </c>
      <c r="AQ58" s="6">
        <f t="shared" si="3"/>
        <v>22909</v>
      </c>
      <c r="AR58" s="6">
        <f t="shared" si="3"/>
        <v>23623</v>
      </c>
      <c r="AS58" s="6">
        <f t="shared" si="3"/>
        <v>24344</v>
      </c>
      <c r="AT58" s="6">
        <f t="shared" si="3"/>
        <v>25139</v>
      </c>
      <c r="AU58" s="6">
        <f t="shared" si="3"/>
        <v>25954</v>
      </c>
      <c r="AV58" s="6">
        <f t="shared" si="3"/>
        <v>26782</v>
      </c>
      <c r="AW58" s="6">
        <f t="shared" si="3"/>
        <v>27621</v>
      </c>
      <c r="AX58" s="6">
        <f t="shared" si="3"/>
        <v>28463</v>
      </c>
      <c r="AY58" s="6">
        <f t="shared" si="3"/>
        <v>29306</v>
      </c>
      <c r="AZ58" s="6">
        <f t="shared" si="3"/>
        <v>29930</v>
      </c>
      <c r="BA58" s="6">
        <f t="shared" si="3"/>
        <v>30817</v>
      </c>
      <c r="BB58" s="6">
        <f t="shared" si="3"/>
        <v>31618</v>
      </c>
      <c r="BC58" s="6">
        <f t="shared" si="3"/>
        <v>32413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C000"/>
  </sheetPr>
  <dimension ref="A1:BC56"/>
  <sheetViews>
    <sheetView workbookViewId="0">
      <selection activeCell="A1" sqref="A1"/>
    </sheetView>
  </sheetViews>
  <sheetFormatPr defaultColWidth="9.1358024691358" defaultRowHeight="11.6"/>
  <cols>
    <col min="1" max="1" width="9.5679012345679" customWidth="1"/>
    <col min="2" max="2" width="29.8518518518519" customWidth="1"/>
    <col min="3" max="3" width="11.1358024691358" customWidth="1"/>
    <col min="4" max="4" width="29.8518518518519" customWidth="1"/>
    <col min="5" max="5" width="7.5679012345679" customWidth="1"/>
    <col min="6" max="6" width="21.5679012345679" customWidth="1"/>
    <col min="7" max="15" width="11.4197530864198" customWidth="1"/>
    <col min="16" max="55" width="12.4197530864198" customWidth="1"/>
  </cols>
  <sheetData>
    <row r="1" spans="1:55">
      <c r="A1" s="44" t="s">
        <v>242</v>
      </c>
      <c r="B1" s="1" t="s">
        <v>243</v>
      </c>
      <c r="C1" s="1" t="s">
        <v>244</v>
      </c>
      <c r="D1" s="1" t="s">
        <v>245</v>
      </c>
      <c r="E1" s="1" t="s">
        <v>246</v>
      </c>
      <c r="F1" s="1" t="s">
        <v>247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</row>
    <row r="2" spans="1:55">
      <c r="A2">
        <v>3</v>
      </c>
      <c r="B2" t="s">
        <v>131</v>
      </c>
      <c r="C2">
        <v>7</v>
      </c>
      <c r="D2" t="s">
        <v>131</v>
      </c>
      <c r="E2">
        <v>152</v>
      </c>
      <c r="F2" t="s">
        <v>230</v>
      </c>
      <c r="G2">
        <v>856039</v>
      </c>
      <c r="H2">
        <v>905692</v>
      </c>
      <c r="I2">
        <v>890521</v>
      </c>
      <c r="J2">
        <v>955215</v>
      </c>
      <c r="K2">
        <v>988269</v>
      </c>
      <c r="L2">
        <v>1024962</v>
      </c>
      <c r="M2">
        <v>1050376</v>
      </c>
      <c r="N2">
        <v>1028896</v>
      </c>
      <c r="O2">
        <v>1098828</v>
      </c>
      <c r="P2">
        <v>1130933</v>
      </c>
      <c r="Q2">
        <v>1156369</v>
      </c>
      <c r="R2">
        <v>1114841</v>
      </c>
      <c r="S2">
        <v>1144510</v>
      </c>
      <c r="T2">
        <v>1158079</v>
      </c>
      <c r="U2">
        <v>1040272</v>
      </c>
      <c r="V2">
        <v>891527</v>
      </c>
      <c r="W2">
        <v>860471</v>
      </c>
      <c r="X2">
        <v>840806</v>
      </c>
      <c r="Y2">
        <v>796920</v>
      </c>
      <c r="Z2">
        <v>804904</v>
      </c>
      <c r="AA2">
        <v>765562</v>
      </c>
      <c r="AB2">
        <v>778340</v>
      </c>
      <c r="AC2">
        <v>785107</v>
      </c>
      <c r="AD2">
        <v>794281</v>
      </c>
      <c r="AE2">
        <v>802981</v>
      </c>
      <c r="AF2">
        <v>833907</v>
      </c>
      <c r="AG2">
        <v>839895</v>
      </c>
      <c r="AH2">
        <v>842240</v>
      </c>
      <c r="AI2">
        <v>838904</v>
      </c>
      <c r="AJ2">
        <v>833343</v>
      </c>
      <c r="AK2">
        <v>872141</v>
      </c>
      <c r="AL2">
        <v>916619</v>
      </c>
      <c r="AM2">
        <v>916805</v>
      </c>
      <c r="AN2">
        <v>1034504</v>
      </c>
      <c r="AO2">
        <v>1031538</v>
      </c>
      <c r="AP2">
        <v>1070179</v>
      </c>
      <c r="AQ2">
        <v>1076824</v>
      </c>
      <c r="AR2">
        <v>1233338</v>
      </c>
      <c r="AS2">
        <v>1181261</v>
      </c>
      <c r="AT2">
        <v>1336994</v>
      </c>
      <c r="AU2">
        <v>1506312</v>
      </c>
      <c r="AV2">
        <v>1667137</v>
      </c>
      <c r="AW2">
        <v>1740472</v>
      </c>
      <c r="AX2">
        <v>1699382</v>
      </c>
      <c r="AY2">
        <v>2015977</v>
      </c>
      <c r="AZ2">
        <v>2003368</v>
      </c>
      <c r="BA2">
        <v>2182301</v>
      </c>
      <c r="BB2">
        <v>2234097</v>
      </c>
      <c r="BC2">
        <v>2722468</v>
      </c>
    </row>
    <row r="3" spans="1:55">
      <c r="A3">
        <v>3</v>
      </c>
      <c r="B3" t="s">
        <v>133</v>
      </c>
      <c r="C3">
        <v>20</v>
      </c>
      <c r="D3" t="s">
        <v>133</v>
      </c>
      <c r="E3">
        <v>152</v>
      </c>
      <c r="F3" t="s">
        <v>230</v>
      </c>
      <c r="G3">
        <v>131619</v>
      </c>
      <c r="H3">
        <v>132544</v>
      </c>
      <c r="I3">
        <v>145566</v>
      </c>
      <c r="J3">
        <v>161886</v>
      </c>
      <c r="K3">
        <v>159855</v>
      </c>
      <c r="L3">
        <v>164640</v>
      </c>
      <c r="M3">
        <v>170430</v>
      </c>
      <c r="N3">
        <v>164810</v>
      </c>
      <c r="O3">
        <v>168164</v>
      </c>
      <c r="P3">
        <v>181946</v>
      </c>
      <c r="Q3">
        <v>198357</v>
      </c>
      <c r="R3">
        <v>196665</v>
      </c>
      <c r="S3">
        <v>186890</v>
      </c>
      <c r="T3">
        <v>193042</v>
      </c>
      <c r="U3">
        <v>187174</v>
      </c>
      <c r="V3">
        <v>209010</v>
      </c>
      <c r="W3">
        <v>199654</v>
      </c>
      <c r="X3">
        <v>165134</v>
      </c>
      <c r="Y3">
        <v>207827</v>
      </c>
      <c r="Z3">
        <v>163044</v>
      </c>
      <c r="AA3">
        <v>202329</v>
      </c>
      <c r="AB3">
        <v>211108</v>
      </c>
      <c r="AC3">
        <v>196902</v>
      </c>
      <c r="AD3">
        <v>216371</v>
      </c>
      <c r="AE3">
        <v>210427</v>
      </c>
      <c r="AF3">
        <v>207234</v>
      </c>
      <c r="AG3">
        <v>186201</v>
      </c>
      <c r="AH3">
        <v>199242</v>
      </c>
      <c r="AI3">
        <v>205875</v>
      </c>
      <c r="AJ3">
        <v>220531</v>
      </c>
      <c r="AK3">
        <v>235605</v>
      </c>
      <c r="AL3">
        <v>228259</v>
      </c>
      <c r="AM3">
        <v>227597</v>
      </c>
      <c r="AN3">
        <v>211838</v>
      </c>
      <c r="AO3">
        <v>249622</v>
      </c>
      <c r="AP3">
        <v>233382</v>
      </c>
      <c r="AQ3">
        <v>217391</v>
      </c>
      <c r="AR3">
        <v>206320</v>
      </c>
      <c r="AS3">
        <v>184812</v>
      </c>
      <c r="AT3">
        <v>202848</v>
      </c>
      <c r="AU3">
        <v>220545</v>
      </c>
      <c r="AV3">
        <v>206517</v>
      </c>
      <c r="AW3">
        <v>211189</v>
      </c>
      <c r="AX3">
        <v>228556</v>
      </c>
      <c r="AY3">
        <v>233771</v>
      </c>
      <c r="AZ3">
        <v>231758</v>
      </c>
      <c r="BA3">
        <v>239600</v>
      </c>
      <c r="BB3">
        <v>267981</v>
      </c>
      <c r="BC3">
        <v>268191</v>
      </c>
    </row>
    <row r="4" spans="1:55">
      <c r="A4">
        <v>2</v>
      </c>
      <c r="B4" t="s">
        <v>135</v>
      </c>
      <c r="C4">
        <v>29</v>
      </c>
      <c r="D4" t="s">
        <v>135</v>
      </c>
      <c r="E4">
        <v>152</v>
      </c>
      <c r="F4" t="s">
        <v>230</v>
      </c>
      <c r="G4">
        <v>633200</v>
      </c>
      <c r="H4">
        <v>632650</v>
      </c>
      <c r="I4">
        <v>633716</v>
      </c>
      <c r="J4">
        <v>697069</v>
      </c>
      <c r="K4">
        <v>695856</v>
      </c>
      <c r="L4">
        <v>700653</v>
      </c>
      <c r="M4">
        <v>732703</v>
      </c>
      <c r="N4">
        <v>750267</v>
      </c>
      <c r="O4">
        <v>746026</v>
      </c>
      <c r="P4">
        <v>762008</v>
      </c>
      <c r="Q4">
        <v>783407</v>
      </c>
      <c r="R4">
        <v>713769</v>
      </c>
      <c r="S4">
        <v>799875</v>
      </c>
      <c r="T4">
        <v>754640</v>
      </c>
      <c r="U4">
        <v>810970</v>
      </c>
      <c r="V4">
        <v>832239</v>
      </c>
      <c r="W4">
        <v>847128</v>
      </c>
      <c r="X4">
        <v>796365</v>
      </c>
      <c r="Y4">
        <v>808510</v>
      </c>
      <c r="Z4">
        <v>788147</v>
      </c>
      <c r="AA4">
        <v>861884</v>
      </c>
      <c r="AB4">
        <v>823838</v>
      </c>
      <c r="AC4">
        <v>825321</v>
      </c>
      <c r="AD4">
        <v>816617</v>
      </c>
      <c r="AE4">
        <v>926499</v>
      </c>
      <c r="AF4">
        <v>972457</v>
      </c>
      <c r="AG4">
        <v>1003886</v>
      </c>
      <c r="AH4">
        <v>1027079</v>
      </c>
      <c r="AI4">
        <v>968307</v>
      </c>
      <c r="AJ4">
        <v>1050286</v>
      </c>
      <c r="AK4">
        <v>1078884</v>
      </c>
      <c r="AL4">
        <v>1109827</v>
      </c>
      <c r="AM4">
        <v>1075495</v>
      </c>
      <c r="AN4">
        <v>946555</v>
      </c>
      <c r="AO4">
        <v>973159</v>
      </c>
      <c r="AP4">
        <v>986624</v>
      </c>
      <c r="AQ4">
        <v>982317</v>
      </c>
      <c r="AR4">
        <v>922767</v>
      </c>
      <c r="AS4">
        <v>951457</v>
      </c>
      <c r="AT4">
        <v>910814</v>
      </c>
      <c r="AU4">
        <v>982998</v>
      </c>
      <c r="AV4">
        <v>1025961</v>
      </c>
      <c r="AW4">
        <v>1022982</v>
      </c>
      <c r="AX4">
        <v>1041570</v>
      </c>
      <c r="AY4">
        <v>1052010</v>
      </c>
      <c r="AZ4">
        <v>1076774</v>
      </c>
      <c r="BA4">
        <v>1070959</v>
      </c>
      <c r="BB4">
        <v>1055460</v>
      </c>
      <c r="BC4">
        <v>713305</v>
      </c>
    </row>
    <row r="5" spans="1:55">
      <c r="A5">
        <v>1</v>
      </c>
      <c r="B5" t="s">
        <v>137</v>
      </c>
      <c r="C5">
        <v>32</v>
      </c>
      <c r="D5" t="s">
        <v>137</v>
      </c>
      <c r="E5">
        <v>152</v>
      </c>
      <c r="F5" t="s">
        <v>230</v>
      </c>
      <c r="G5">
        <v>981513</v>
      </c>
      <c r="H5">
        <v>1045222</v>
      </c>
      <c r="I5">
        <v>1141741</v>
      </c>
      <c r="J5">
        <v>1160191</v>
      </c>
      <c r="K5">
        <v>1105185</v>
      </c>
      <c r="L5">
        <v>1149789</v>
      </c>
      <c r="M5">
        <v>1273343</v>
      </c>
      <c r="N5">
        <v>1335656</v>
      </c>
      <c r="O5">
        <v>1329875</v>
      </c>
      <c r="P5">
        <v>1454052</v>
      </c>
      <c r="Q5">
        <v>1491997</v>
      </c>
      <c r="R5">
        <v>1561425</v>
      </c>
      <c r="S5">
        <v>1589277</v>
      </c>
      <c r="T5">
        <v>1719615</v>
      </c>
      <c r="U5">
        <v>1717997</v>
      </c>
      <c r="V5">
        <v>1648251</v>
      </c>
      <c r="W5">
        <v>1684164</v>
      </c>
      <c r="X5">
        <v>1673717</v>
      </c>
      <c r="Y5">
        <v>1717179</v>
      </c>
      <c r="Z5">
        <v>1757296</v>
      </c>
      <c r="AA5">
        <v>1787785</v>
      </c>
      <c r="AB5">
        <v>1851382</v>
      </c>
      <c r="AC5">
        <v>1831766</v>
      </c>
      <c r="AD5">
        <v>1886758</v>
      </c>
      <c r="AE5">
        <v>1992528</v>
      </c>
      <c r="AF5">
        <v>2146081</v>
      </c>
      <c r="AG5">
        <v>1928648</v>
      </c>
      <c r="AH5">
        <v>2052750</v>
      </c>
      <c r="AI5">
        <v>2094185</v>
      </c>
      <c r="AJ5">
        <v>2181308</v>
      </c>
      <c r="AK5">
        <v>2236829</v>
      </c>
      <c r="AL5">
        <v>2238251</v>
      </c>
      <c r="AM5">
        <v>2343349</v>
      </c>
      <c r="AN5">
        <v>2467142</v>
      </c>
      <c r="AO5">
        <v>2595363</v>
      </c>
      <c r="AP5">
        <v>2719646</v>
      </c>
      <c r="AQ5">
        <v>2615217</v>
      </c>
      <c r="AR5">
        <v>2781208</v>
      </c>
      <c r="AS5">
        <v>2921909</v>
      </c>
      <c r="AT5">
        <v>2976636</v>
      </c>
      <c r="AU5">
        <v>3027829</v>
      </c>
      <c r="AV5">
        <v>3076643</v>
      </c>
      <c r="AW5">
        <v>3149873</v>
      </c>
      <c r="AX5">
        <v>3270151</v>
      </c>
      <c r="AY5">
        <v>3523950</v>
      </c>
      <c r="AZ5">
        <v>3665439</v>
      </c>
      <c r="BA5">
        <v>3681513</v>
      </c>
      <c r="BB5">
        <v>3783940</v>
      </c>
      <c r="BC5">
        <v>3881265</v>
      </c>
    </row>
    <row r="6" spans="1:55">
      <c r="A6">
        <v>1</v>
      </c>
      <c r="B6" t="s">
        <v>138</v>
      </c>
      <c r="C6">
        <v>35</v>
      </c>
      <c r="D6" t="s">
        <v>138</v>
      </c>
      <c r="E6">
        <v>152</v>
      </c>
      <c r="F6" t="s">
        <v>230</v>
      </c>
      <c r="G6">
        <v>13499</v>
      </c>
      <c r="H6">
        <v>14522</v>
      </c>
      <c r="I6">
        <v>15149</v>
      </c>
      <c r="J6">
        <v>16246</v>
      </c>
      <c r="K6">
        <v>17743</v>
      </c>
      <c r="L6">
        <v>18328</v>
      </c>
      <c r="M6">
        <v>17932</v>
      </c>
      <c r="N6">
        <v>13728</v>
      </c>
      <c r="O6">
        <v>13843</v>
      </c>
      <c r="P6">
        <v>11978</v>
      </c>
      <c r="Q6">
        <v>10759</v>
      </c>
      <c r="R6">
        <v>10349</v>
      </c>
      <c r="S6">
        <v>10131</v>
      </c>
      <c r="T6">
        <v>9940</v>
      </c>
      <c r="U6">
        <v>10260</v>
      </c>
      <c r="V6">
        <v>11474</v>
      </c>
      <c r="W6">
        <v>11725</v>
      </c>
      <c r="X6">
        <v>13314</v>
      </c>
      <c r="Y6">
        <v>14696</v>
      </c>
      <c r="Z6">
        <v>18401</v>
      </c>
      <c r="AA6">
        <v>13662</v>
      </c>
      <c r="AB6">
        <v>15180</v>
      </c>
      <c r="AC6">
        <v>13316</v>
      </c>
      <c r="AD6">
        <v>15812</v>
      </c>
      <c r="AE6">
        <v>16504</v>
      </c>
      <c r="AF6">
        <v>21241</v>
      </c>
      <c r="AG6">
        <v>29929</v>
      </c>
      <c r="AH6">
        <v>30530</v>
      </c>
      <c r="AI6">
        <v>30321</v>
      </c>
      <c r="AJ6">
        <v>28571</v>
      </c>
      <c r="AK6">
        <v>26311</v>
      </c>
      <c r="AL6">
        <v>31069</v>
      </c>
      <c r="AM6">
        <v>31602</v>
      </c>
      <c r="AN6">
        <v>26726</v>
      </c>
      <c r="AO6">
        <v>32280</v>
      </c>
      <c r="AP6">
        <v>28152</v>
      </c>
      <c r="AQ6">
        <v>30081</v>
      </c>
      <c r="AR6">
        <v>33786</v>
      </c>
      <c r="AS6">
        <v>39854</v>
      </c>
      <c r="AT6">
        <v>37002</v>
      </c>
      <c r="AU6">
        <v>39003</v>
      </c>
      <c r="AV6">
        <v>37488</v>
      </c>
      <c r="AW6">
        <v>38697</v>
      </c>
      <c r="AX6">
        <v>40414</v>
      </c>
      <c r="AY6">
        <v>39055</v>
      </c>
      <c r="AZ6">
        <v>41185</v>
      </c>
      <c r="BA6">
        <v>42909</v>
      </c>
      <c r="BB6">
        <v>47495</v>
      </c>
      <c r="BC6">
        <v>47261</v>
      </c>
    </row>
    <row r="7" spans="1:55">
      <c r="A7">
        <v>1</v>
      </c>
      <c r="B7" t="s">
        <v>206</v>
      </c>
      <c r="C7">
        <v>37</v>
      </c>
      <c r="D7" t="s">
        <v>206</v>
      </c>
      <c r="E7">
        <v>152</v>
      </c>
      <c r="F7" t="s">
        <v>230</v>
      </c>
      <c r="G7">
        <v>274261</v>
      </c>
      <c r="H7">
        <v>278426</v>
      </c>
      <c r="I7">
        <v>286873</v>
      </c>
      <c r="J7">
        <v>281719</v>
      </c>
      <c r="K7">
        <v>299450</v>
      </c>
      <c r="L7">
        <v>299712</v>
      </c>
      <c r="M7">
        <v>325222</v>
      </c>
      <c r="N7">
        <v>333094</v>
      </c>
      <c r="O7">
        <v>350278</v>
      </c>
      <c r="P7">
        <v>353801</v>
      </c>
      <c r="Q7">
        <v>354534</v>
      </c>
      <c r="R7">
        <v>371253</v>
      </c>
      <c r="S7">
        <v>381017</v>
      </c>
      <c r="T7">
        <v>408050</v>
      </c>
      <c r="U7">
        <v>411959</v>
      </c>
      <c r="V7">
        <v>418900</v>
      </c>
      <c r="W7">
        <v>421689</v>
      </c>
      <c r="X7">
        <v>420167</v>
      </c>
      <c r="Y7">
        <v>433306</v>
      </c>
      <c r="Z7">
        <v>442152</v>
      </c>
      <c r="AA7">
        <v>452060</v>
      </c>
      <c r="AB7">
        <v>472097</v>
      </c>
      <c r="AC7">
        <v>470463</v>
      </c>
      <c r="AD7">
        <v>463255</v>
      </c>
      <c r="AE7">
        <v>460434</v>
      </c>
      <c r="AF7">
        <v>500202</v>
      </c>
      <c r="AG7">
        <v>498842</v>
      </c>
      <c r="AH7">
        <v>534044</v>
      </c>
      <c r="AI7">
        <v>539402</v>
      </c>
      <c r="AJ7">
        <v>541978</v>
      </c>
      <c r="AK7">
        <v>549440</v>
      </c>
      <c r="AL7">
        <v>566354</v>
      </c>
      <c r="AM7">
        <v>571590</v>
      </c>
      <c r="AN7">
        <v>600660</v>
      </c>
      <c r="AO7">
        <v>629831</v>
      </c>
      <c r="AP7">
        <v>718707</v>
      </c>
      <c r="AQ7">
        <v>710446</v>
      </c>
      <c r="AR7">
        <v>724729</v>
      </c>
      <c r="AS7">
        <v>703611</v>
      </c>
      <c r="AT7">
        <v>780650</v>
      </c>
      <c r="AU7">
        <v>802000</v>
      </c>
      <c r="AV7">
        <v>804652</v>
      </c>
      <c r="AW7">
        <v>790067</v>
      </c>
      <c r="AX7">
        <v>815985</v>
      </c>
      <c r="AY7">
        <v>821264</v>
      </c>
      <c r="AZ7">
        <v>839877</v>
      </c>
      <c r="BA7">
        <v>876230</v>
      </c>
      <c r="BB7">
        <v>902731</v>
      </c>
      <c r="BC7">
        <v>925839</v>
      </c>
    </row>
    <row r="8" spans="1:55">
      <c r="A8">
        <v>1</v>
      </c>
      <c r="B8" t="s">
        <v>140</v>
      </c>
      <c r="C8">
        <v>39</v>
      </c>
      <c r="D8" t="s">
        <v>140</v>
      </c>
      <c r="E8">
        <v>152</v>
      </c>
      <c r="F8" t="s">
        <v>230</v>
      </c>
      <c r="G8">
        <v>564090</v>
      </c>
      <c r="H8">
        <v>615446</v>
      </c>
      <c r="I8">
        <v>657802</v>
      </c>
      <c r="J8">
        <v>642306</v>
      </c>
      <c r="K8">
        <v>624718</v>
      </c>
      <c r="L8">
        <v>651857</v>
      </c>
      <c r="M8">
        <v>634128</v>
      </c>
      <c r="N8">
        <v>686211</v>
      </c>
      <c r="O8">
        <v>659065</v>
      </c>
      <c r="P8">
        <v>629379</v>
      </c>
      <c r="Q8">
        <v>631839</v>
      </c>
      <c r="R8">
        <v>602105</v>
      </c>
      <c r="S8">
        <v>568787</v>
      </c>
      <c r="T8">
        <v>596053</v>
      </c>
      <c r="U8">
        <v>646402</v>
      </c>
      <c r="V8">
        <v>648811</v>
      </c>
      <c r="W8">
        <v>651769</v>
      </c>
      <c r="X8">
        <v>688832</v>
      </c>
      <c r="Y8">
        <v>668950</v>
      </c>
      <c r="Z8">
        <v>685743</v>
      </c>
      <c r="AA8">
        <v>656659</v>
      </c>
      <c r="AB8">
        <v>688300</v>
      </c>
      <c r="AC8">
        <v>738833</v>
      </c>
      <c r="AD8">
        <v>605440</v>
      </c>
      <c r="AE8">
        <v>716050</v>
      </c>
      <c r="AF8">
        <v>723000</v>
      </c>
      <c r="AG8">
        <v>743572</v>
      </c>
      <c r="AH8">
        <v>837080</v>
      </c>
      <c r="AI8">
        <v>839852</v>
      </c>
      <c r="AJ8">
        <v>833582</v>
      </c>
      <c r="AK8">
        <v>968169</v>
      </c>
      <c r="AL8">
        <v>940382</v>
      </c>
      <c r="AM8">
        <v>808608</v>
      </c>
      <c r="AN8">
        <v>978169</v>
      </c>
      <c r="AO8">
        <v>985197</v>
      </c>
      <c r="AP8">
        <v>1050189</v>
      </c>
      <c r="AQ8">
        <v>1184838</v>
      </c>
      <c r="AR8">
        <v>1270097</v>
      </c>
      <c r="AS8">
        <v>1195066</v>
      </c>
      <c r="AT8">
        <v>1113166</v>
      </c>
      <c r="AU8">
        <v>1303776</v>
      </c>
      <c r="AV8">
        <v>1295484</v>
      </c>
      <c r="AW8">
        <v>1346968</v>
      </c>
      <c r="AX8">
        <v>1347992</v>
      </c>
      <c r="AY8">
        <v>1476884</v>
      </c>
      <c r="AZ8">
        <v>1435779</v>
      </c>
      <c r="BA8">
        <v>1359499</v>
      </c>
      <c r="BB8">
        <v>1458269</v>
      </c>
      <c r="BC8">
        <v>1520848</v>
      </c>
    </row>
    <row r="9" spans="1:55">
      <c r="A9">
        <v>2</v>
      </c>
      <c r="B9" t="s">
        <v>141</v>
      </c>
      <c r="C9">
        <v>45</v>
      </c>
      <c r="D9" t="s">
        <v>141</v>
      </c>
      <c r="E9">
        <v>152</v>
      </c>
      <c r="F9" t="s">
        <v>230</v>
      </c>
      <c r="G9">
        <v>27767</v>
      </c>
      <c r="H9">
        <v>27839</v>
      </c>
      <c r="I9">
        <v>30927</v>
      </c>
      <c r="J9">
        <v>31245</v>
      </c>
      <c r="K9">
        <v>31836</v>
      </c>
      <c r="L9">
        <v>32412</v>
      </c>
      <c r="M9">
        <v>32741</v>
      </c>
      <c r="N9">
        <v>33092</v>
      </c>
      <c r="O9">
        <v>34660</v>
      </c>
      <c r="P9">
        <v>33578</v>
      </c>
      <c r="Q9">
        <v>34581</v>
      </c>
      <c r="R9">
        <v>34318</v>
      </c>
      <c r="S9">
        <v>34324</v>
      </c>
      <c r="T9">
        <v>36758</v>
      </c>
      <c r="U9">
        <v>36881</v>
      </c>
      <c r="V9">
        <v>36813</v>
      </c>
      <c r="W9">
        <v>39017</v>
      </c>
      <c r="X9">
        <v>39384</v>
      </c>
      <c r="Y9">
        <v>39335</v>
      </c>
      <c r="Z9">
        <v>40167</v>
      </c>
      <c r="AA9">
        <v>37680</v>
      </c>
      <c r="AB9">
        <v>40619</v>
      </c>
      <c r="AC9">
        <v>41548</v>
      </c>
      <c r="AD9">
        <v>39384</v>
      </c>
      <c r="AE9">
        <v>41079</v>
      </c>
      <c r="AF9">
        <v>42912</v>
      </c>
      <c r="AG9">
        <v>46261</v>
      </c>
      <c r="AH9">
        <v>47908</v>
      </c>
      <c r="AI9">
        <v>48067</v>
      </c>
      <c r="AJ9">
        <v>51978</v>
      </c>
      <c r="AK9">
        <v>52666</v>
      </c>
      <c r="AL9">
        <v>54553</v>
      </c>
      <c r="AM9">
        <v>56590</v>
      </c>
      <c r="AN9">
        <v>56746</v>
      </c>
      <c r="AO9">
        <v>57093</v>
      </c>
      <c r="AP9">
        <v>58570</v>
      </c>
      <c r="AQ9">
        <v>57799</v>
      </c>
      <c r="AR9">
        <v>61193</v>
      </c>
      <c r="AS9">
        <v>62477</v>
      </c>
      <c r="AT9">
        <v>64144</v>
      </c>
      <c r="AU9">
        <v>65588</v>
      </c>
      <c r="AV9">
        <v>65207</v>
      </c>
      <c r="AW9">
        <v>68003</v>
      </c>
      <c r="AX9">
        <v>75067</v>
      </c>
      <c r="AY9">
        <v>66830</v>
      </c>
      <c r="AZ9">
        <v>69558</v>
      </c>
      <c r="BA9">
        <v>68454</v>
      </c>
      <c r="BB9">
        <v>67547</v>
      </c>
      <c r="BC9">
        <v>67276</v>
      </c>
    </row>
    <row r="10" spans="1:55">
      <c r="A10">
        <v>1</v>
      </c>
      <c r="B10" t="s">
        <v>207</v>
      </c>
      <c r="C10">
        <v>46</v>
      </c>
      <c r="D10" t="s">
        <v>207</v>
      </c>
      <c r="E10">
        <v>152</v>
      </c>
      <c r="F10" t="s">
        <v>230</v>
      </c>
      <c r="G10">
        <v>129911</v>
      </c>
      <c r="H10">
        <v>133164</v>
      </c>
      <c r="I10">
        <v>135749</v>
      </c>
      <c r="J10">
        <v>140739</v>
      </c>
      <c r="K10">
        <v>146082</v>
      </c>
      <c r="L10">
        <v>149257</v>
      </c>
      <c r="M10">
        <v>161125</v>
      </c>
      <c r="N10">
        <v>160768</v>
      </c>
      <c r="O10">
        <v>159248</v>
      </c>
      <c r="P10">
        <v>158910</v>
      </c>
      <c r="Q10">
        <v>163184</v>
      </c>
      <c r="R10">
        <v>157223</v>
      </c>
      <c r="S10">
        <v>162143</v>
      </c>
      <c r="T10">
        <v>157185</v>
      </c>
      <c r="U10">
        <v>161654</v>
      </c>
      <c r="V10">
        <v>165631</v>
      </c>
      <c r="W10">
        <v>169363</v>
      </c>
      <c r="X10">
        <v>167192</v>
      </c>
      <c r="Y10">
        <v>171695</v>
      </c>
      <c r="Z10">
        <v>175305</v>
      </c>
      <c r="AA10">
        <v>182301</v>
      </c>
      <c r="AB10">
        <v>190768</v>
      </c>
      <c r="AC10">
        <v>189344</v>
      </c>
      <c r="AD10">
        <v>195702</v>
      </c>
      <c r="AE10">
        <v>204932</v>
      </c>
      <c r="AF10">
        <v>200772</v>
      </c>
      <c r="AG10">
        <v>205253</v>
      </c>
      <c r="AH10">
        <v>211630</v>
      </c>
      <c r="AI10">
        <v>208083</v>
      </c>
      <c r="AJ10">
        <v>208024</v>
      </c>
      <c r="AK10">
        <v>201577</v>
      </c>
      <c r="AL10">
        <v>205962</v>
      </c>
      <c r="AM10">
        <v>210253</v>
      </c>
      <c r="AN10">
        <v>223443</v>
      </c>
      <c r="AO10">
        <v>241559</v>
      </c>
      <c r="AP10">
        <v>250050</v>
      </c>
      <c r="AQ10">
        <v>251504</v>
      </c>
      <c r="AR10">
        <v>251300</v>
      </c>
      <c r="AS10">
        <v>270012</v>
      </c>
      <c r="AT10">
        <v>275129</v>
      </c>
      <c r="AU10">
        <v>279523</v>
      </c>
      <c r="AV10">
        <v>289058</v>
      </c>
      <c r="AW10">
        <v>296090</v>
      </c>
      <c r="AX10">
        <v>315883</v>
      </c>
      <c r="AY10">
        <v>325508</v>
      </c>
      <c r="AZ10">
        <v>345462</v>
      </c>
      <c r="BA10">
        <v>331470</v>
      </c>
      <c r="BB10">
        <v>349099</v>
      </c>
      <c r="BC10">
        <v>381455</v>
      </c>
    </row>
    <row r="11" spans="1:55">
      <c r="A11">
        <v>1</v>
      </c>
      <c r="B11" t="s">
        <v>143</v>
      </c>
      <c r="C11">
        <v>53</v>
      </c>
      <c r="D11" t="s">
        <v>143</v>
      </c>
      <c r="E11">
        <v>152</v>
      </c>
      <c r="F11" t="s">
        <v>230</v>
      </c>
      <c r="G11">
        <v>396354</v>
      </c>
      <c r="H11">
        <v>369643</v>
      </c>
      <c r="I11">
        <v>372733</v>
      </c>
      <c r="J11">
        <v>391960</v>
      </c>
      <c r="K11">
        <v>400970</v>
      </c>
      <c r="L11">
        <v>390776</v>
      </c>
      <c r="M11">
        <v>432736</v>
      </c>
      <c r="N11">
        <v>461901</v>
      </c>
      <c r="O11">
        <v>452247</v>
      </c>
      <c r="P11">
        <v>466221</v>
      </c>
      <c r="Q11">
        <v>477215</v>
      </c>
      <c r="R11">
        <v>476185</v>
      </c>
      <c r="S11">
        <v>481894</v>
      </c>
      <c r="T11">
        <v>448869</v>
      </c>
      <c r="U11">
        <v>455658</v>
      </c>
      <c r="V11">
        <v>518244</v>
      </c>
      <c r="W11">
        <v>509349</v>
      </c>
      <c r="X11">
        <v>555784</v>
      </c>
      <c r="Y11">
        <v>587269</v>
      </c>
      <c r="Z11">
        <v>561050</v>
      </c>
      <c r="AA11">
        <v>548898</v>
      </c>
      <c r="AB11">
        <v>565566</v>
      </c>
      <c r="AC11">
        <v>574697</v>
      </c>
      <c r="AD11">
        <v>725095</v>
      </c>
      <c r="AE11">
        <v>730066</v>
      </c>
      <c r="AF11">
        <v>784135</v>
      </c>
      <c r="AG11">
        <v>683316</v>
      </c>
      <c r="AH11">
        <v>818545</v>
      </c>
      <c r="AI11">
        <v>845811</v>
      </c>
      <c r="AJ11">
        <v>897478</v>
      </c>
      <c r="AK11">
        <v>981347</v>
      </c>
      <c r="AL11">
        <v>982702</v>
      </c>
      <c r="AM11">
        <v>1096002</v>
      </c>
      <c r="AN11">
        <v>1126623</v>
      </c>
      <c r="AO11">
        <v>1231100</v>
      </c>
      <c r="AP11">
        <v>1370272</v>
      </c>
      <c r="AQ11">
        <v>1444316</v>
      </c>
      <c r="AR11">
        <v>1474479</v>
      </c>
      <c r="AS11">
        <v>1531261</v>
      </c>
      <c r="AT11">
        <v>1631567</v>
      </c>
      <c r="AU11">
        <v>1643385</v>
      </c>
      <c r="AV11">
        <v>1786515</v>
      </c>
      <c r="AW11">
        <v>1844563</v>
      </c>
      <c r="AX11">
        <v>1936413</v>
      </c>
      <c r="AY11">
        <v>1873476</v>
      </c>
      <c r="AZ11">
        <v>1741419</v>
      </c>
      <c r="BA11">
        <v>1802403</v>
      </c>
      <c r="BB11">
        <v>2108012</v>
      </c>
      <c r="BC11">
        <v>2118537</v>
      </c>
    </row>
    <row r="12" spans="1:55">
      <c r="A12">
        <v>1</v>
      </c>
      <c r="B12" t="s">
        <v>208</v>
      </c>
      <c r="C12">
        <v>61</v>
      </c>
      <c r="D12" t="s">
        <v>208</v>
      </c>
      <c r="E12">
        <v>152</v>
      </c>
      <c r="F12" t="s">
        <v>230</v>
      </c>
      <c r="G12">
        <v>46581</v>
      </c>
      <c r="H12">
        <v>53641</v>
      </c>
      <c r="I12">
        <v>54123</v>
      </c>
      <c r="J12">
        <v>58459</v>
      </c>
      <c r="K12">
        <v>57150</v>
      </c>
      <c r="L12">
        <v>59830</v>
      </c>
      <c r="M12">
        <v>57451</v>
      </c>
      <c r="N12">
        <v>61165</v>
      </c>
      <c r="O12">
        <v>50732</v>
      </c>
      <c r="P12">
        <v>58152</v>
      </c>
      <c r="Q12">
        <v>44274</v>
      </c>
      <c r="R12">
        <v>30903</v>
      </c>
      <c r="S12">
        <v>32330</v>
      </c>
      <c r="T12">
        <v>32790</v>
      </c>
      <c r="U12">
        <v>27943</v>
      </c>
      <c r="V12">
        <v>24085</v>
      </c>
      <c r="W12">
        <v>23575</v>
      </c>
      <c r="X12">
        <v>24300</v>
      </c>
      <c r="Y12">
        <v>24963</v>
      </c>
      <c r="Z12">
        <v>27290</v>
      </c>
      <c r="AA12">
        <v>30283</v>
      </c>
      <c r="AB12">
        <v>27800</v>
      </c>
      <c r="AC12">
        <v>28215</v>
      </c>
      <c r="AD12">
        <v>29786</v>
      </c>
      <c r="AE12">
        <v>29302</v>
      </c>
      <c r="AF12">
        <v>29962</v>
      </c>
      <c r="AG12">
        <v>32405</v>
      </c>
      <c r="AH12">
        <v>32349</v>
      </c>
      <c r="AI12">
        <v>30687</v>
      </c>
      <c r="AJ12">
        <v>39175</v>
      </c>
      <c r="AK12">
        <v>38081</v>
      </c>
      <c r="AL12">
        <v>36536</v>
      </c>
      <c r="AM12">
        <v>33611</v>
      </c>
      <c r="AN12">
        <v>35800</v>
      </c>
      <c r="AO12">
        <v>36740</v>
      </c>
      <c r="AP12">
        <v>37610</v>
      </c>
      <c r="AQ12">
        <v>37439</v>
      </c>
      <c r="AR12">
        <v>36581</v>
      </c>
      <c r="AS12">
        <v>37609</v>
      </c>
      <c r="AT12">
        <v>39095</v>
      </c>
      <c r="AU12">
        <v>39283</v>
      </c>
      <c r="AV12">
        <v>38316</v>
      </c>
      <c r="AW12">
        <v>39840</v>
      </c>
      <c r="AX12">
        <v>40452</v>
      </c>
      <c r="AY12">
        <v>42129</v>
      </c>
      <c r="AZ12">
        <v>43264</v>
      </c>
      <c r="BA12">
        <v>47021</v>
      </c>
      <c r="BB12">
        <v>45726</v>
      </c>
      <c r="BC12">
        <v>46417</v>
      </c>
    </row>
    <row r="13" spans="1:38">
      <c r="A13">
        <v>2</v>
      </c>
      <c r="B13" t="s">
        <v>209</v>
      </c>
      <c r="C13">
        <v>62</v>
      </c>
      <c r="D13" t="s">
        <v>209</v>
      </c>
      <c r="E13">
        <v>152</v>
      </c>
      <c r="F13" t="s">
        <v>230</v>
      </c>
      <c r="G13">
        <v>3057456</v>
      </c>
      <c r="H13">
        <v>3127866</v>
      </c>
      <c r="I13">
        <v>3161027</v>
      </c>
      <c r="J13">
        <v>3262286</v>
      </c>
      <c r="K13">
        <v>3297421</v>
      </c>
      <c r="L13">
        <v>3376592</v>
      </c>
      <c r="M13">
        <v>3462465</v>
      </c>
      <c r="N13">
        <v>3520113</v>
      </c>
      <c r="O13">
        <v>3635360</v>
      </c>
      <c r="P13">
        <v>3743079</v>
      </c>
      <c r="Q13">
        <v>3645319</v>
      </c>
      <c r="R13">
        <v>3647195</v>
      </c>
      <c r="S13">
        <v>3557343</v>
      </c>
      <c r="T13">
        <v>3516084</v>
      </c>
      <c r="U13">
        <v>3397014</v>
      </c>
      <c r="V13">
        <v>3593347</v>
      </c>
      <c r="W13">
        <v>3659681</v>
      </c>
      <c r="X13">
        <v>3634583</v>
      </c>
      <c r="Y13">
        <v>3972819</v>
      </c>
      <c r="Z13">
        <v>4333812</v>
      </c>
      <c r="AA13">
        <v>4233108</v>
      </c>
      <c r="AB13">
        <v>4230335</v>
      </c>
      <c r="AC13">
        <v>4514887</v>
      </c>
      <c r="AD13">
        <v>4089763</v>
      </c>
      <c r="AE13">
        <v>3915323</v>
      </c>
      <c r="AF13">
        <v>4366074</v>
      </c>
      <c r="AG13">
        <v>4208193</v>
      </c>
      <c r="AH13">
        <v>4349090</v>
      </c>
      <c r="AI13">
        <v>4450662</v>
      </c>
      <c r="AJ13">
        <v>4607104</v>
      </c>
      <c r="AK13">
        <v>4792816</v>
      </c>
      <c r="AL13">
        <v>4547863</v>
      </c>
    </row>
    <row r="14" spans="1:55">
      <c r="A14">
        <v>2</v>
      </c>
      <c r="B14" t="s">
        <v>146</v>
      </c>
      <c r="C14">
        <v>72</v>
      </c>
      <c r="D14" t="s">
        <v>146</v>
      </c>
      <c r="E14">
        <v>152</v>
      </c>
      <c r="F14" t="s">
        <v>230</v>
      </c>
      <c r="G14">
        <v>7308</v>
      </c>
      <c r="H14">
        <v>7501</v>
      </c>
      <c r="I14">
        <v>7747</v>
      </c>
      <c r="J14">
        <v>7917</v>
      </c>
      <c r="K14">
        <v>8068</v>
      </c>
      <c r="L14">
        <v>8736</v>
      </c>
      <c r="M14">
        <v>9122</v>
      </c>
      <c r="N14">
        <v>9808</v>
      </c>
      <c r="O14">
        <v>10549</v>
      </c>
      <c r="P14">
        <v>10954</v>
      </c>
      <c r="Q14">
        <v>11457</v>
      </c>
      <c r="R14">
        <v>12069</v>
      </c>
      <c r="S14">
        <v>12098</v>
      </c>
      <c r="T14">
        <v>12908</v>
      </c>
      <c r="U14">
        <v>13117</v>
      </c>
      <c r="V14">
        <v>14720</v>
      </c>
      <c r="W14">
        <v>14404</v>
      </c>
      <c r="X14">
        <v>15202</v>
      </c>
      <c r="Y14">
        <v>19956</v>
      </c>
      <c r="Z14">
        <v>25473</v>
      </c>
      <c r="AA14">
        <v>24634</v>
      </c>
      <c r="AB14">
        <v>24806</v>
      </c>
      <c r="AC14">
        <v>28966</v>
      </c>
      <c r="AD14">
        <v>31806</v>
      </c>
      <c r="AE14">
        <v>37376</v>
      </c>
      <c r="AF14">
        <v>40315</v>
      </c>
      <c r="AG14">
        <v>41489</v>
      </c>
      <c r="AH14">
        <v>43178</v>
      </c>
      <c r="AI14">
        <v>52031</v>
      </c>
      <c r="AJ14">
        <v>51017</v>
      </c>
      <c r="AK14">
        <v>38131</v>
      </c>
      <c r="AL14">
        <v>40260</v>
      </c>
      <c r="AM14">
        <v>38500</v>
      </c>
      <c r="AN14">
        <v>39926</v>
      </c>
      <c r="AO14">
        <v>42935</v>
      </c>
      <c r="AP14">
        <v>39008</v>
      </c>
      <c r="AQ14">
        <v>40788</v>
      </c>
      <c r="AR14">
        <v>41859</v>
      </c>
      <c r="AS14">
        <v>42592</v>
      </c>
      <c r="AT14">
        <v>46234</v>
      </c>
      <c r="AU14">
        <v>46711</v>
      </c>
      <c r="AV14">
        <v>53278</v>
      </c>
      <c r="AW14">
        <v>52832</v>
      </c>
      <c r="AX14">
        <v>50871</v>
      </c>
      <c r="AY14">
        <v>51885</v>
      </c>
      <c r="AZ14">
        <v>59994</v>
      </c>
      <c r="BA14">
        <v>69448</v>
      </c>
      <c r="BB14">
        <v>68592</v>
      </c>
      <c r="BC14">
        <v>53489</v>
      </c>
    </row>
    <row r="15" spans="1:55">
      <c r="A15">
        <v>1</v>
      </c>
      <c r="B15" t="s">
        <v>147</v>
      </c>
      <c r="C15">
        <v>74</v>
      </c>
      <c r="D15" t="s">
        <v>147</v>
      </c>
      <c r="E15">
        <v>152</v>
      </c>
      <c r="F15" t="s">
        <v>230</v>
      </c>
      <c r="G15">
        <v>101991</v>
      </c>
      <c r="H15">
        <v>104896</v>
      </c>
      <c r="I15">
        <v>105420</v>
      </c>
      <c r="J15">
        <v>106632</v>
      </c>
      <c r="K15">
        <v>108336</v>
      </c>
      <c r="L15">
        <v>110498</v>
      </c>
      <c r="M15">
        <v>112346</v>
      </c>
      <c r="N15">
        <v>116174</v>
      </c>
      <c r="O15">
        <v>115730</v>
      </c>
      <c r="P15">
        <v>119182</v>
      </c>
      <c r="Q15">
        <v>122145</v>
      </c>
      <c r="R15">
        <v>124330</v>
      </c>
      <c r="S15">
        <v>127149</v>
      </c>
      <c r="T15">
        <v>129352</v>
      </c>
      <c r="U15">
        <v>130202</v>
      </c>
      <c r="V15">
        <v>134291</v>
      </c>
      <c r="W15">
        <v>144946</v>
      </c>
      <c r="X15">
        <v>154176</v>
      </c>
      <c r="Y15">
        <v>160845</v>
      </c>
      <c r="Z15">
        <v>167506</v>
      </c>
      <c r="AA15">
        <v>163968</v>
      </c>
      <c r="AB15">
        <v>167969</v>
      </c>
      <c r="AC15">
        <v>172517</v>
      </c>
      <c r="AD15">
        <v>176063</v>
      </c>
      <c r="AE15">
        <v>177563</v>
      </c>
      <c r="AF15">
        <v>185531</v>
      </c>
      <c r="AG15">
        <v>188694</v>
      </c>
      <c r="AH15">
        <v>197480</v>
      </c>
      <c r="AI15">
        <v>199577</v>
      </c>
      <c r="AJ15">
        <v>200203</v>
      </c>
      <c r="AK15">
        <v>221020</v>
      </c>
      <c r="AL15">
        <v>214734</v>
      </c>
      <c r="AM15">
        <v>210581</v>
      </c>
      <c r="AN15">
        <v>215175</v>
      </c>
      <c r="AO15">
        <v>216450</v>
      </c>
      <c r="AP15">
        <v>227607</v>
      </c>
      <c r="AQ15">
        <v>234607</v>
      </c>
      <c r="AR15">
        <v>243375</v>
      </c>
      <c r="AS15">
        <v>242974</v>
      </c>
      <c r="AT15">
        <v>248464</v>
      </c>
      <c r="AU15">
        <v>242353</v>
      </c>
      <c r="AV15">
        <v>244403</v>
      </c>
      <c r="AW15">
        <v>245672</v>
      </c>
      <c r="AX15">
        <v>245634</v>
      </c>
      <c r="AY15">
        <v>249015</v>
      </c>
      <c r="AZ15">
        <v>249754</v>
      </c>
      <c r="BA15">
        <v>251631</v>
      </c>
      <c r="BB15">
        <v>257005</v>
      </c>
      <c r="BC15">
        <v>283932</v>
      </c>
    </row>
    <row r="16" spans="1:55">
      <c r="A16">
        <v>1</v>
      </c>
      <c r="B16" t="s">
        <v>148</v>
      </c>
      <c r="C16">
        <v>75</v>
      </c>
      <c r="D16" t="s">
        <v>148</v>
      </c>
      <c r="E16">
        <v>152</v>
      </c>
      <c r="F16" t="s">
        <v>230</v>
      </c>
      <c r="G16">
        <v>82443</v>
      </c>
      <c r="H16">
        <v>84284</v>
      </c>
      <c r="I16">
        <v>84474</v>
      </c>
      <c r="J16">
        <v>87575</v>
      </c>
      <c r="K16">
        <v>95609</v>
      </c>
      <c r="L16">
        <v>102242</v>
      </c>
      <c r="M16">
        <v>93633</v>
      </c>
      <c r="N16">
        <v>102132</v>
      </c>
      <c r="O16">
        <v>97158</v>
      </c>
      <c r="P16">
        <v>100112</v>
      </c>
      <c r="Q16">
        <v>106061</v>
      </c>
      <c r="R16">
        <v>95915</v>
      </c>
      <c r="S16">
        <v>110492</v>
      </c>
      <c r="T16">
        <v>102061</v>
      </c>
      <c r="U16">
        <v>99570</v>
      </c>
      <c r="V16">
        <v>97970</v>
      </c>
      <c r="W16">
        <v>78312</v>
      </c>
      <c r="X16">
        <v>98154</v>
      </c>
      <c r="Y16">
        <v>65539</v>
      </c>
      <c r="Z16">
        <v>68459</v>
      </c>
      <c r="AA16">
        <v>94558</v>
      </c>
      <c r="AB16">
        <v>112977</v>
      </c>
      <c r="AC16">
        <v>89884</v>
      </c>
      <c r="AD16">
        <v>89939</v>
      </c>
      <c r="AE16">
        <v>81257</v>
      </c>
      <c r="AF16">
        <v>94491</v>
      </c>
      <c r="AG16">
        <v>97069</v>
      </c>
      <c r="AH16">
        <v>90462</v>
      </c>
      <c r="AI16">
        <v>104454</v>
      </c>
      <c r="AJ16">
        <v>77556</v>
      </c>
      <c r="AK16">
        <v>86385</v>
      </c>
      <c r="AL16">
        <v>71400</v>
      </c>
      <c r="AM16">
        <v>81862</v>
      </c>
      <c r="AN16">
        <v>85147</v>
      </c>
      <c r="AO16">
        <v>81000</v>
      </c>
      <c r="AP16">
        <v>69117</v>
      </c>
      <c r="AQ16">
        <v>83553</v>
      </c>
      <c r="AR16">
        <v>83037</v>
      </c>
      <c r="AS16">
        <v>114756</v>
      </c>
      <c r="AT16">
        <v>125466</v>
      </c>
      <c r="AU16">
        <v>134390</v>
      </c>
      <c r="AV16">
        <v>87980</v>
      </c>
      <c r="AW16">
        <v>112079</v>
      </c>
      <c r="AX16">
        <v>137506</v>
      </c>
      <c r="AY16">
        <v>120361</v>
      </c>
      <c r="AZ16">
        <v>126593</v>
      </c>
      <c r="BA16">
        <v>93340</v>
      </c>
      <c r="BB16">
        <v>128612</v>
      </c>
      <c r="BC16">
        <v>151375</v>
      </c>
    </row>
    <row r="17" spans="1:55">
      <c r="A17">
        <v>1</v>
      </c>
      <c r="B17" t="s">
        <v>149</v>
      </c>
      <c r="C17">
        <v>81</v>
      </c>
      <c r="D17" t="s">
        <v>149</v>
      </c>
      <c r="E17">
        <v>152</v>
      </c>
      <c r="F17" t="s">
        <v>230</v>
      </c>
      <c r="G17">
        <v>1470610</v>
      </c>
      <c r="H17">
        <v>1492150</v>
      </c>
      <c r="I17">
        <v>1521302</v>
      </c>
      <c r="J17">
        <v>1724581</v>
      </c>
      <c r="K17">
        <v>1558681</v>
      </c>
      <c r="L17">
        <v>1586808</v>
      </c>
      <c r="M17">
        <v>1724104</v>
      </c>
      <c r="N17">
        <v>1671018</v>
      </c>
      <c r="O17">
        <v>1809266</v>
      </c>
      <c r="P17">
        <v>1880216</v>
      </c>
      <c r="Q17">
        <v>1953323</v>
      </c>
      <c r="R17">
        <v>1908213</v>
      </c>
      <c r="S17">
        <v>1926720</v>
      </c>
      <c r="T17">
        <v>2172523</v>
      </c>
      <c r="U17">
        <v>2026074</v>
      </c>
      <c r="V17">
        <v>1788393</v>
      </c>
      <c r="W17">
        <v>1592379</v>
      </c>
      <c r="X17">
        <v>1573952</v>
      </c>
      <c r="Y17">
        <v>1643796</v>
      </c>
      <c r="Z17">
        <v>1657821</v>
      </c>
      <c r="AA17">
        <v>1629553</v>
      </c>
      <c r="AB17">
        <v>1526081</v>
      </c>
      <c r="AC17">
        <v>1549335</v>
      </c>
      <c r="AD17">
        <v>1949852</v>
      </c>
      <c r="AE17">
        <v>1924261</v>
      </c>
      <c r="AF17">
        <v>2087165</v>
      </c>
      <c r="AG17">
        <v>2130688</v>
      </c>
      <c r="AH17">
        <v>2189060</v>
      </c>
      <c r="AI17">
        <v>2417485</v>
      </c>
      <c r="AJ17">
        <v>2011702</v>
      </c>
      <c r="AK17">
        <v>2998442</v>
      </c>
      <c r="AL17">
        <v>2967385</v>
      </c>
      <c r="AM17">
        <v>3217744</v>
      </c>
      <c r="AN17">
        <v>3038587</v>
      </c>
      <c r="AO17">
        <v>3475606</v>
      </c>
      <c r="AP17">
        <v>3779099</v>
      </c>
      <c r="AQ17">
        <v>3715251</v>
      </c>
      <c r="AR17">
        <v>4042718</v>
      </c>
      <c r="AS17">
        <v>4299817</v>
      </c>
      <c r="AT17">
        <v>4236926</v>
      </c>
      <c r="AU17">
        <v>4372676</v>
      </c>
      <c r="AV17">
        <v>4804887</v>
      </c>
      <c r="AW17">
        <v>4959729</v>
      </c>
      <c r="AX17">
        <v>5170539</v>
      </c>
      <c r="AY17">
        <v>5334142</v>
      </c>
      <c r="AZ17">
        <v>5505163</v>
      </c>
      <c r="BA17">
        <v>5423918</v>
      </c>
      <c r="BB17">
        <v>6084967</v>
      </c>
      <c r="BC17">
        <v>6351936</v>
      </c>
    </row>
    <row r="18" spans="1:55">
      <c r="A18">
        <v>1</v>
      </c>
      <c r="B18" t="s">
        <v>150</v>
      </c>
      <c r="C18">
        <v>90</v>
      </c>
      <c r="D18" t="s">
        <v>150</v>
      </c>
      <c r="E18">
        <v>152</v>
      </c>
      <c r="F18" t="s">
        <v>230</v>
      </c>
      <c r="G18">
        <v>611277</v>
      </c>
      <c r="H18">
        <v>620208</v>
      </c>
      <c r="I18">
        <v>587017</v>
      </c>
      <c r="J18">
        <v>613085</v>
      </c>
      <c r="K18">
        <v>603266</v>
      </c>
      <c r="L18">
        <v>651649</v>
      </c>
      <c r="M18">
        <v>678050</v>
      </c>
      <c r="N18">
        <v>696162</v>
      </c>
      <c r="O18">
        <v>687268</v>
      </c>
      <c r="P18">
        <v>711893</v>
      </c>
      <c r="Q18">
        <v>734429</v>
      </c>
      <c r="R18">
        <v>704287</v>
      </c>
      <c r="S18">
        <v>713855</v>
      </c>
      <c r="T18">
        <v>721473</v>
      </c>
      <c r="U18">
        <v>736672</v>
      </c>
      <c r="V18">
        <v>766118</v>
      </c>
      <c r="W18">
        <v>773833</v>
      </c>
      <c r="X18">
        <v>777696</v>
      </c>
      <c r="Y18">
        <v>800215</v>
      </c>
      <c r="Z18">
        <v>808211</v>
      </c>
      <c r="AA18">
        <v>813673</v>
      </c>
      <c r="AB18">
        <v>822891</v>
      </c>
      <c r="AC18">
        <v>830566</v>
      </c>
      <c r="AD18">
        <v>868245</v>
      </c>
      <c r="AE18">
        <v>875209</v>
      </c>
      <c r="AF18">
        <v>869297</v>
      </c>
      <c r="AG18">
        <v>885393</v>
      </c>
      <c r="AH18">
        <v>918571</v>
      </c>
      <c r="AI18">
        <v>973449</v>
      </c>
      <c r="AJ18">
        <v>1028143</v>
      </c>
      <c r="AK18">
        <v>1083766</v>
      </c>
      <c r="AL18">
        <v>1165598</v>
      </c>
      <c r="AM18">
        <v>1196319</v>
      </c>
      <c r="AN18">
        <v>1281921</v>
      </c>
      <c r="AO18">
        <v>1282927</v>
      </c>
      <c r="AP18">
        <v>1347085</v>
      </c>
      <c r="AQ18">
        <v>1402871</v>
      </c>
      <c r="AR18">
        <v>1377844</v>
      </c>
      <c r="AS18">
        <v>1436892</v>
      </c>
      <c r="AT18">
        <v>1496324</v>
      </c>
      <c r="AU18">
        <v>1495944</v>
      </c>
      <c r="AV18">
        <v>1576980</v>
      </c>
      <c r="AW18">
        <v>1655515</v>
      </c>
      <c r="AX18">
        <v>1736339</v>
      </c>
      <c r="AY18">
        <v>1792539</v>
      </c>
      <c r="AZ18">
        <v>1810184</v>
      </c>
      <c r="BA18">
        <v>1869077</v>
      </c>
      <c r="BB18">
        <v>2034752</v>
      </c>
      <c r="BC18">
        <v>1907415</v>
      </c>
    </row>
    <row r="19" spans="1:55">
      <c r="A19">
        <v>1</v>
      </c>
      <c r="B19" t="s">
        <v>210</v>
      </c>
      <c r="C19">
        <v>107</v>
      </c>
      <c r="D19" t="s">
        <v>210</v>
      </c>
      <c r="E19">
        <v>152</v>
      </c>
      <c r="F19" t="s">
        <v>230</v>
      </c>
      <c r="G19">
        <v>1103894</v>
      </c>
      <c r="H19">
        <v>1145691</v>
      </c>
      <c r="I19">
        <v>1256651</v>
      </c>
      <c r="J19">
        <v>1405589</v>
      </c>
      <c r="K19">
        <v>1353274</v>
      </c>
      <c r="L19">
        <v>1499811</v>
      </c>
      <c r="M19">
        <v>1415320</v>
      </c>
      <c r="N19">
        <v>1628718</v>
      </c>
      <c r="O19">
        <v>1640340</v>
      </c>
      <c r="P19">
        <v>1739201</v>
      </c>
      <c r="Q19">
        <v>1818088</v>
      </c>
      <c r="R19">
        <v>1819154</v>
      </c>
      <c r="S19">
        <v>1973093</v>
      </c>
      <c r="T19">
        <v>2060334</v>
      </c>
      <c r="U19">
        <v>2340706</v>
      </c>
      <c r="V19">
        <v>2348702</v>
      </c>
      <c r="W19">
        <v>2377469</v>
      </c>
      <c r="X19">
        <v>2416942</v>
      </c>
      <c r="Y19">
        <v>2642048</v>
      </c>
      <c r="Z19">
        <v>2761347</v>
      </c>
      <c r="AA19">
        <v>2985558</v>
      </c>
      <c r="AB19">
        <v>2841663</v>
      </c>
      <c r="AC19">
        <v>2835969</v>
      </c>
      <c r="AD19">
        <v>3014108</v>
      </c>
      <c r="AE19">
        <v>3233095</v>
      </c>
      <c r="AF19">
        <v>3338452</v>
      </c>
      <c r="AG19">
        <v>3464952</v>
      </c>
      <c r="AH19">
        <v>3619888</v>
      </c>
      <c r="AI19">
        <v>3704275</v>
      </c>
      <c r="AJ19">
        <v>3954524</v>
      </c>
      <c r="AK19">
        <v>3881014</v>
      </c>
      <c r="AL19">
        <v>4053158</v>
      </c>
      <c r="AM19">
        <v>4005951</v>
      </c>
      <c r="AN19">
        <v>4154598</v>
      </c>
      <c r="AO19">
        <v>4533785</v>
      </c>
      <c r="AP19">
        <v>4777842</v>
      </c>
      <c r="AQ19">
        <v>5011889</v>
      </c>
      <c r="AR19">
        <v>5177275</v>
      </c>
      <c r="AS19">
        <v>5279063</v>
      </c>
      <c r="AT19">
        <v>5663687</v>
      </c>
      <c r="AU19">
        <v>5311061</v>
      </c>
      <c r="AV19">
        <v>5386914</v>
      </c>
      <c r="AW19">
        <v>5339927</v>
      </c>
      <c r="AX19">
        <v>5440466</v>
      </c>
      <c r="AY19">
        <v>5734612</v>
      </c>
      <c r="AZ19">
        <v>5847717</v>
      </c>
      <c r="BA19">
        <v>5870327</v>
      </c>
      <c r="BB19">
        <v>6164380</v>
      </c>
      <c r="BC19">
        <v>5974427</v>
      </c>
    </row>
    <row r="20" spans="1:55">
      <c r="A20">
        <v>2</v>
      </c>
      <c r="B20" t="s">
        <v>152</v>
      </c>
      <c r="C20">
        <v>114</v>
      </c>
      <c r="D20" t="s">
        <v>152</v>
      </c>
      <c r="E20">
        <v>152</v>
      </c>
      <c r="F20" t="s">
        <v>230</v>
      </c>
      <c r="G20">
        <v>1449913</v>
      </c>
      <c r="H20">
        <v>1506541</v>
      </c>
      <c r="I20">
        <v>1509595</v>
      </c>
      <c r="J20">
        <v>1553570</v>
      </c>
      <c r="K20">
        <v>1598634</v>
      </c>
      <c r="L20">
        <v>1610925</v>
      </c>
      <c r="M20">
        <v>1659856</v>
      </c>
      <c r="N20">
        <v>1773041</v>
      </c>
      <c r="O20">
        <v>1835940</v>
      </c>
      <c r="P20">
        <v>1873275</v>
      </c>
      <c r="Q20">
        <v>1913291</v>
      </c>
      <c r="R20">
        <v>2011157</v>
      </c>
      <c r="S20">
        <v>2102847</v>
      </c>
      <c r="T20">
        <v>2135732</v>
      </c>
      <c r="U20">
        <v>2170981</v>
      </c>
      <c r="V20">
        <v>2351531</v>
      </c>
      <c r="W20">
        <v>2587520</v>
      </c>
      <c r="X20">
        <v>2604980</v>
      </c>
      <c r="Y20">
        <v>2714876</v>
      </c>
      <c r="Z20">
        <v>2615883</v>
      </c>
      <c r="AA20">
        <v>2627229</v>
      </c>
      <c r="AB20">
        <v>2942075</v>
      </c>
      <c r="AC20">
        <v>3041826</v>
      </c>
      <c r="AD20">
        <v>2783528</v>
      </c>
      <c r="AE20">
        <v>3142860</v>
      </c>
      <c r="AF20">
        <v>3459838</v>
      </c>
      <c r="AG20">
        <v>3474337</v>
      </c>
      <c r="AH20">
        <v>3777496</v>
      </c>
      <c r="AI20">
        <v>3992787</v>
      </c>
      <c r="AJ20">
        <v>3914669</v>
      </c>
      <c r="AK20">
        <v>4014705</v>
      </c>
      <c r="AL20">
        <v>4204584</v>
      </c>
      <c r="AM20">
        <v>4067173</v>
      </c>
      <c r="AN20">
        <v>4135837</v>
      </c>
      <c r="AO20">
        <v>4211539</v>
      </c>
      <c r="AP20">
        <v>3995678</v>
      </c>
      <c r="AQ20">
        <v>4085852</v>
      </c>
      <c r="AR20">
        <v>4340582</v>
      </c>
      <c r="AS20">
        <v>4669228</v>
      </c>
      <c r="AT20">
        <v>4322803</v>
      </c>
      <c r="AU20">
        <v>4801606</v>
      </c>
      <c r="AV20">
        <v>5032763</v>
      </c>
      <c r="AW20">
        <v>5139834</v>
      </c>
      <c r="AX20">
        <v>5230287</v>
      </c>
      <c r="AY20">
        <v>5400199</v>
      </c>
      <c r="AZ20">
        <v>6024799</v>
      </c>
      <c r="BA20">
        <v>6365066</v>
      </c>
      <c r="BB20">
        <v>5901491</v>
      </c>
      <c r="BC20">
        <v>6078951</v>
      </c>
    </row>
    <row r="21" spans="1:55">
      <c r="A21">
        <v>3</v>
      </c>
      <c r="B21" t="s">
        <v>153</v>
      </c>
      <c r="C21">
        <v>122</v>
      </c>
      <c r="D21" t="s">
        <v>153</v>
      </c>
      <c r="E21">
        <v>152</v>
      </c>
      <c r="F21" t="s">
        <v>230</v>
      </c>
      <c r="G21">
        <v>89980</v>
      </c>
      <c r="H21">
        <v>92064</v>
      </c>
      <c r="I21">
        <v>91505</v>
      </c>
      <c r="J21">
        <v>84272</v>
      </c>
      <c r="K21">
        <v>88902</v>
      </c>
      <c r="L21">
        <v>93897</v>
      </c>
      <c r="M21">
        <v>97753</v>
      </c>
      <c r="N21">
        <v>98991</v>
      </c>
      <c r="O21">
        <v>106370</v>
      </c>
      <c r="P21">
        <v>104104</v>
      </c>
      <c r="Q21">
        <v>104522</v>
      </c>
      <c r="R21">
        <v>89931</v>
      </c>
      <c r="S21">
        <v>104408</v>
      </c>
      <c r="T21">
        <v>123297</v>
      </c>
      <c r="U21">
        <v>104121</v>
      </c>
      <c r="V21">
        <v>88524</v>
      </c>
      <c r="W21">
        <v>112865</v>
      </c>
      <c r="X21">
        <v>111647</v>
      </c>
      <c r="Y21">
        <v>108681</v>
      </c>
      <c r="Z21">
        <v>110099</v>
      </c>
      <c r="AA21">
        <v>115774</v>
      </c>
      <c r="AB21">
        <v>115251</v>
      </c>
      <c r="AC21">
        <v>114319</v>
      </c>
      <c r="AD21">
        <v>118602</v>
      </c>
      <c r="AE21">
        <v>114070</v>
      </c>
      <c r="AF21">
        <v>112348</v>
      </c>
      <c r="AG21">
        <v>116394</v>
      </c>
      <c r="AH21">
        <v>129132</v>
      </c>
      <c r="AI21">
        <v>125836</v>
      </c>
      <c r="AJ21">
        <v>127001</v>
      </c>
      <c r="AK21">
        <v>97155</v>
      </c>
      <c r="AL21">
        <v>109812</v>
      </c>
      <c r="AM21">
        <v>121813</v>
      </c>
      <c r="AN21">
        <v>130120</v>
      </c>
      <c r="AO21">
        <v>111715</v>
      </c>
      <c r="AP21">
        <v>130684</v>
      </c>
      <c r="AQ21">
        <v>131822</v>
      </c>
      <c r="AR21">
        <v>116798</v>
      </c>
      <c r="AS21">
        <v>133234</v>
      </c>
      <c r="AT21">
        <v>128814</v>
      </c>
      <c r="AU21">
        <v>143897</v>
      </c>
      <c r="AV21">
        <v>123501</v>
      </c>
      <c r="AW21">
        <v>115248</v>
      </c>
      <c r="AX21">
        <v>121568</v>
      </c>
      <c r="AY21">
        <v>129457</v>
      </c>
      <c r="AZ21">
        <v>109982</v>
      </c>
      <c r="BA21">
        <v>129664</v>
      </c>
      <c r="BB21">
        <v>126357</v>
      </c>
      <c r="BC21">
        <v>121025</v>
      </c>
    </row>
    <row r="22" spans="1:55">
      <c r="A22">
        <v>1</v>
      </c>
      <c r="B22" t="s">
        <v>154</v>
      </c>
      <c r="C22">
        <v>123</v>
      </c>
      <c r="D22" t="s">
        <v>154</v>
      </c>
      <c r="E22">
        <v>152</v>
      </c>
      <c r="F22" t="s">
        <v>230</v>
      </c>
      <c r="G22">
        <v>177751</v>
      </c>
      <c r="H22">
        <v>184720</v>
      </c>
      <c r="I22">
        <v>182870</v>
      </c>
      <c r="J22">
        <v>187351</v>
      </c>
      <c r="K22">
        <v>201897</v>
      </c>
      <c r="L22">
        <v>214791</v>
      </c>
      <c r="M22">
        <v>220492</v>
      </c>
      <c r="N22">
        <v>229329</v>
      </c>
      <c r="O22">
        <v>234324</v>
      </c>
      <c r="P22">
        <v>265928</v>
      </c>
      <c r="Q22">
        <v>275379</v>
      </c>
      <c r="R22">
        <v>276769</v>
      </c>
      <c r="S22">
        <v>284355</v>
      </c>
      <c r="T22">
        <v>299135</v>
      </c>
      <c r="U22">
        <v>290219</v>
      </c>
      <c r="V22">
        <v>302643</v>
      </c>
      <c r="W22">
        <v>308341</v>
      </c>
      <c r="X22">
        <v>308563</v>
      </c>
      <c r="Y22">
        <v>311390</v>
      </c>
      <c r="Z22">
        <v>319729</v>
      </c>
      <c r="AA22">
        <v>327280</v>
      </c>
      <c r="AB22">
        <v>329941</v>
      </c>
      <c r="AC22">
        <v>334714</v>
      </c>
      <c r="AD22">
        <v>354259</v>
      </c>
      <c r="AE22">
        <v>361467</v>
      </c>
      <c r="AF22">
        <v>365634</v>
      </c>
      <c r="AG22">
        <v>374638</v>
      </c>
      <c r="AH22">
        <v>381309</v>
      </c>
      <c r="AI22">
        <v>376694</v>
      </c>
      <c r="AJ22">
        <v>256750</v>
      </c>
      <c r="AK22">
        <v>204988</v>
      </c>
      <c r="AL22">
        <v>227069</v>
      </c>
      <c r="AM22">
        <v>231729</v>
      </c>
      <c r="AN22">
        <v>190829</v>
      </c>
      <c r="AO22">
        <v>192998</v>
      </c>
      <c r="AP22">
        <v>237093</v>
      </c>
      <c r="AQ22">
        <v>317268</v>
      </c>
      <c r="AR22">
        <v>350484</v>
      </c>
      <c r="AS22">
        <v>378040</v>
      </c>
      <c r="AT22">
        <v>396639</v>
      </c>
      <c r="AU22">
        <v>385777</v>
      </c>
      <c r="AV22">
        <v>385367</v>
      </c>
      <c r="AW22">
        <v>381203</v>
      </c>
      <c r="AX22">
        <v>399375</v>
      </c>
      <c r="AY22">
        <v>414853</v>
      </c>
      <c r="AZ22">
        <v>374083</v>
      </c>
      <c r="BA22">
        <v>435875</v>
      </c>
      <c r="BB22">
        <v>432794</v>
      </c>
      <c r="BC22">
        <v>397755</v>
      </c>
    </row>
    <row r="23" spans="1:55">
      <c r="A23">
        <v>2</v>
      </c>
      <c r="B23" t="s">
        <v>155</v>
      </c>
      <c r="C23">
        <v>129</v>
      </c>
      <c r="D23" t="s">
        <v>155</v>
      </c>
      <c r="E23">
        <v>152</v>
      </c>
      <c r="F23" t="s">
        <v>230</v>
      </c>
      <c r="G23">
        <v>1447986</v>
      </c>
      <c r="H23">
        <v>1510632</v>
      </c>
      <c r="I23">
        <v>1545195</v>
      </c>
      <c r="J23">
        <v>1617775</v>
      </c>
      <c r="K23">
        <v>1579445</v>
      </c>
      <c r="L23">
        <v>1678764</v>
      </c>
      <c r="M23">
        <v>1754768</v>
      </c>
      <c r="N23">
        <v>1783629</v>
      </c>
      <c r="O23">
        <v>1847254</v>
      </c>
      <c r="P23">
        <v>1883187</v>
      </c>
      <c r="Q23">
        <v>1859677</v>
      </c>
      <c r="R23">
        <v>1914815</v>
      </c>
      <c r="S23">
        <v>1929099</v>
      </c>
      <c r="T23">
        <v>2143827</v>
      </c>
      <c r="U23">
        <v>2113934</v>
      </c>
      <c r="V23">
        <v>2148220</v>
      </c>
      <c r="W23">
        <v>2000190</v>
      </c>
      <c r="X23">
        <v>2156070</v>
      </c>
      <c r="Y23">
        <v>2069555</v>
      </c>
      <c r="Z23">
        <v>2156437</v>
      </c>
      <c r="AA23">
        <v>2159017</v>
      </c>
      <c r="AB23">
        <v>2178368</v>
      </c>
      <c r="AC23">
        <v>2260141</v>
      </c>
      <c r="AD23">
        <v>2324042</v>
      </c>
      <c r="AE23">
        <v>2339161</v>
      </c>
      <c r="AF23">
        <v>2404443</v>
      </c>
      <c r="AG23">
        <v>2373177</v>
      </c>
      <c r="AH23">
        <v>2409803</v>
      </c>
      <c r="AI23">
        <v>2505284</v>
      </c>
      <c r="AJ23">
        <v>2523875</v>
      </c>
      <c r="AK23">
        <v>2565347</v>
      </c>
      <c r="AL23">
        <v>2539749</v>
      </c>
      <c r="AM23">
        <v>2632088</v>
      </c>
      <c r="AN23">
        <v>2550933</v>
      </c>
      <c r="AO23">
        <v>2612375</v>
      </c>
      <c r="AP23">
        <v>2657265</v>
      </c>
      <c r="AQ23">
        <v>2696467</v>
      </c>
      <c r="AR23">
        <v>2675686</v>
      </c>
      <c r="AS23">
        <v>2701312</v>
      </c>
      <c r="AT23">
        <v>2636698</v>
      </c>
      <c r="AU23">
        <v>2669355</v>
      </c>
      <c r="AV23">
        <v>2591864</v>
      </c>
      <c r="AW23">
        <v>2643870</v>
      </c>
      <c r="AX23">
        <v>2755979</v>
      </c>
      <c r="AY23">
        <v>3092118</v>
      </c>
      <c r="AZ23">
        <v>3117865</v>
      </c>
      <c r="BA23">
        <v>3005262</v>
      </c>
      <c r="BB23">
        <v>3298110</v>
      </c>
      <c r="BC23">
        <v>3337342</v>
      </c>
    </row>
    <row r="24" spans="1:55">
      <c r="A24">
        <v>3</v>
      </c>
      <c r="B24" t="s">
        <v>156</v>
      </c>
      <c r="C24">
        <v>130</v>
      </c>
      <c r="D24" t="s">
        <v>156</v>
      </c>
      <c r="E24">
        <v>152</v>
      </c>
      <c r="F24" t="s">
        <v>230</v>
      </c>
      <c r="G24">
        <v>435566</v>
      </c>
      <c r="H24">
        <v>467437</v>
      </c>
      <c r="I24">
        <v>456045</v>
      </c>
      <c r="J24">
        <v>482450</v>
      </c>
      <c r="K24">
        <v>513643</v>
      </c>
      <c r="L24">
        <v>520785</v>
      </c>
      <c r="M24">
        <v>596073</v>
      </c>
      <c r="N24">
        <v>567690</v>
      </c>
      <c r="O24">
        <v>585732</v>
      </c>
      <c r="P24">
        <v>573629</v>
      </c>
      <c r="Q24">
        <v>674197</v>
      </c>
      <c r="R24">
        <v>710886</v>
      </c>
      <c r="S24">
        <v>750611</v>
      </c>
      <c r="T24">
        <v>751322</v>
      </c>
      <c r="U24">
        <v>745584</v>
      </c>
      <c r="V24">
        <v>795019</v>
      </c>
      <c r="W24">
        <v>872889</v>
      </c>
      <c r="X24">
        <v>887559</v>
      </c>
      <c r="Y24">
        <v>880249</v>
      </c>
      <c r="Z24">
        <v>868411</v>
      </c>
      <c r="AA24">
        <v>911292</v>
      </c>
      <c r="AB24">
        <v>961497</v>
      </c>
      <c r="AC24">
        <v>913001</v>
      </c>
      <c r="AD24">
        <v>947025</v>
      </c>
      <c r="AE24">
        <v>951330</v>
      </c>
      <c r="AF24">
        <v>974607</v>
      </c>
      <c r="AG24">
        <v>966844</v>
      </c>
      <c r="AH24">
        <v>1011515</v>
      </c>
      <c r="AI24">
        <v>1013177</v>
      </c>
      <c r="AJ24">
        <v>1028250</v>
      </c>
      <c r="AK24">
        <v>1118519</v>
      </c>
      <c r="AL24">
        <v>925706</v>
      </c>
      <c r="AM24">
        <v>1183136</v>
      </c>
      <c r="AN24">
        <v>968084</v>
      </c>
      <c r="AO24">
        <v>1174096</v>
      </c>
      <c r="AP24">
        <v>1359897</v>
      </c>
      <c r="AQ24">
        <v>1325675</v>
      </c>
      <c r="AR24">
        <v>1478903</v>
      </c>
      <c r="AS24">
        <v>1657462</v>
      </c>
      <c r="AT24">
        <v>1930815</v>
      </c>
      <c r="AU24">
        <v>2065555</v>
      </c>
      <c r="AV24">
        <v>1651841</v>
      </c>
      <c r="AW24">
        <v>1880514</v>
      </c>
      <c r="AX24">
        <v>1947156</v>
      </c>
      <c r="AY24">
        <v>1690763</v>
      </c>
      <c r="AZ24">
        <v>2298524</v>
      </c>
      <c r="BA24">
        <v>2612519</v>
      </c>
      <c r="BB24">
        <v>2638861</v>
      </c>
      <c r="BC24">
        <v>2626854</v>
      </c>
    </row>
    <row r="25" spans="1:55">
      <c r="A25">
        <v>1</v>
      </c>
      <c r="B25" t="s">
        <v>157</v>
      </c>
      <c r="C25">
        <v>133</v>
      </c>
      <c r="D25" t="s">
        <v>157</v>
      </c>
      <c r="E25">
        <v>152</v>
      </c>
      <c r="F25" t="s">
        <v>230</v>
      </c>
      <c r="G25">
        <v>652282</v>
      </c>
      <c r="H25">
        <v>700037</v>
      </c>
      <c r="I25">
        <v>720181</v>
      </c>
      <c r="J25">
        <v>724869</v>
      </c>
      <c r="K25">
        <v>767573</v>
      </c>
      <c r="L25">
        <v>779175</v>
      </c>
      <c r="M25">
        <v>828055</v>
      </c>
      <c r="N25">
        <v>814727</v>
      </c>
      <c r="O25">
        <v>894007</v>
      </c>
      <c r="P25">
        <v>902269</v>
      </c>
      <c r="Q25">
        <v>892008</v>
      </c>
      <c r="R25">
        <v>795481</v>
      </c>
      <c r="S25">
        <v>728965</v>
      </c>
      <c r="T25">
        <v>830424</v>
      </c>
      <c r="U25">
        <v>956536</v>
      </c>
      <c r="V25">
        <v>991194</v>
      </c>
      <c r="W25">
        <v>987278</v>
      </c>
      <c r="X25">
        <v>1044404</v>
      </c>
      <c r="Y25">
        <v>1067488</v>
      </c>
      <c r="Z25">
        <v>1063604</v>
      </c>
      <c r="AA25">
        <v>1172914</v>
      </c>
      <c r="AB25">
        <v>1229836</v>
      </c>
      <c r="AC25">
        <v>1220214</v>
      </c>
      <c r="AD25">
        <v>1104946</v>
      </c>
      <c r="AE25">
        <v>1190945</v>
      </c>
      <c r="AF25">
        <v>1285776</v>
      </c>
      <c r="AG25">
        <v>1249788</v>
      </c>
      <c r="AH25">
        <v>1466288</v>
      </c>
      <c r="AI25">
        <v>1455220</v>
      </c>
      <c r="AJ25">
        <v>1474378</v>
      </c>
      <c r="AK25">
        <v>1622637</v>
      </c>
      <c r="AL25">
        <v>1484290</v>
      </c>
      <c r="AM25">
        <v>1495739</v>
      </c>
      <c r="AN25">
        <v>1646903</v>
      </c>
      <c r="AO25">
        <v>1684259</v>
      </c>
      <c r="AP25">
        <v>1777099</v>
      </c>
      <c r="AQ25">
        <v>1843547</v>
      </c>
      <c r="AR25">
        <v>1964172</v>
      </c>
      <c r="AS25">
        <v>2053956</v>
      </c>
      <c r="AT25">
        <v>1773084</v>
      </c>
      <c r="AU25">
        <v>2119977</v>
      </c>
      <c r="AV25">
        <v>2036270</v>
      </c>
      <c r="AW25">
        <v>2428510</v>
      </c>
      <c r="AX25">
        <v>2280289</v>
      </c>
      <c r="AY25">
        <v>2449920</v>
      </c>
      <c r="AZ25">
        <v>2410406</v>
      </c>
      <c r="BA25">
        <v>2520655</v>
      </c>
      <c r="BB25">
        <v>2903053</v>
      </c>
      <c r="BC25">
        <v>3207302</v>
      </c>
    </row>
    <row r="26" spans="1:55">
      <c r="A26">
        <v>1</v>
      </c>
      <c r="B26" t="s">
        <v>158</v>
      </c>
      <c r="C26">
        <v>136</v>
      </c>
      <c r="D26" t="s">
        <v>158</v>
      </c>
      <c r="E26">
        <v>152</v>
      </c>
      <c r="F26" t="s">
        <v>230</v>
      </c>
      <c r="G26">
        <v>237474</v>
      </c>
      <c r="H26">
        <v>242331</v>
      </c>
      <c r="I26">
        <v>249404</v>
      </c>
      <c r="J26">
        <v>257259</v>
      </c>
      <c r="K26">
        <v>265519</v>
      </c>
      <c r="L26">
        <v>269452</v>
      </c>
      <c r="M26">
        <v>274645</v>
      </c>
      <c r="N26">
        <v>283523</v>
      </c>
      <c r="O26">
        <v>275946</v>
      </c>
      <c r="P26">
        <v>275564</v>
      </c>
      <c r="Q26">
        <v>268414</v>
      </c>
      <c r="R26">
        <v>254776</v>
      </c>
      <c r="S26">
        <v>222524</v>
      </c>
      <c r="T26">
        <v>213379</v>
      </c>
      <c r="U26">
        <v>220985</v>
      </c>
      <c r="V26">
        <v>242095</v>
      </c>
      <c r="W26">
        <v>258304</v>
      </c>
      <c r="X26">
        <v>272115</v>
      </c>
      <c r="Y26">
        <v>276980</v>
      </c>
      <c r="Z26">
        <v>291670</v>
      </c>
      <c r="AA26">
        <v>302091</v>
      </c>
      <c r="AB26">
        <v>292686</v>
      </c>
      <c r="AC26">
        <v>278315</v>
      </c>
      <c r="AD26">
        <v>268942</v>
      </c>
      <c r="AE26">
        <v>293644</v>
      </c>
      <c r="AF26">
        <v>298567</v>
      </c>
      <c r="AG26">
        <v>306522</v>
      </c>
      <c r="AH26">
        <v>316526</v>
      </c>
      <c r="AI26">
        <v>334118</v>
      </c>
      <c r="AJ26">
        <v>337886</v>
      </c>
      <c r="AK26">
        <v>344301</v>
      </c>
      <c r="AL26">
        <v>333793</v>
      </c>
      <c r="AM26">
        <v>324060</v>
      </c>
      <c r="AN26">
        <v>332889</v>
      </c>
      <c r="AO26">
        <v>346594</v>
      </c>
      <c r="AP26">
        <v>368510</v>
      </c>
      <c r="AQ26">
        <v>364726</v>
      </c>
      <c r="AR26">
        <v>374645</v>
      </c>
      <c r="AS26">
        <v>381633</v>
      </c>
      <c r="AT26">
        <v>392614</v>
      </c>
      <c r="AU26">
        <v>396135</v>
      </c>
      <c r="AV26">
        <v>414855</v>
      </c>
      <c r="AW26">
        <v>429721</v>
      </c>
      <c r="AX26">
        <v>427554</v>
      </c>
      <c r="AY26">
        <v>444414</v>
      </c>
      <c r="AZ26">
        <v>444176</v>
      </c>
      <c r="BA26">
        <v>448522</v>
      </c>
      <c r="BB26">
        <v>459494</v>
      </c>
      <c r="BC26">
        <v>470387</v>
      </c>
    </row>
    <row r="27" spans="1:55">
      <c r="A27">
        <v>3</v>
      </c>
      <c r="B27" t="s">
        <v>159</v>
      </c>
      <c r="C27">
        <v>137</v>
      </c>
      <c r="D27" t="s">
        <v>159</v>
      </c>
      <c r="E27">
        <v>152</v>
      </c>
      <c r="F27" t="s">
        <v>230</v>
      </c>
      <c r="G27">
        <v>184967</v>
      </c>
      <c r="H27">
        <v>177610</v>
      </c>
      <c r="I27">
        <v>217224</v>
      </c>
      <c r="J27">
        <v>169462</v>
      </c>
      <c r="K27">
        <v>225100</v>
      </c>
      <c r="L27">
        <v>187845</v>
      </c>
      <c r="M27">
        <v>222466</v>
      </c>
      <c r="N27">
        <v>200506</v>
      </c>
      <c r="O27">
        <v>222377</v>
      </c>
      <c r="P27">
        <v>197146</v>
      </c>
      <c r="Q27">
        <v>205478</v>
      </c>
      <c r="R27">
        <v>239532</v>
      </c>
      <c r="S27">
        <v>237797</v>
      </c>
      <c r="T27">
        <v>231270</v>
      </c>
      <c r="U27">
        <v>174667</v>
      </c>
      <c r="V27">
        <v>246756</v>
      </c>
      <c r="W27">
        <v>234997</v>
      </c>
      <c r="X27">
        <v>239607</v>
      </c>
      <c r="Y27">
        <v>244493</v>
      </c>
      <c r="Z27">
        <v>185371</v>
      </c>
      <c r="AA27">
        <v>211852</v>
      </c>
      <c r="AB27">
        <v>255395</v>
      </c>
      <c r="AC27">
        <v>214314</v>
      </c>
      <c r="AD27">
        <v>209276</v>
      </c>
      <c r="AE27">
        <v>229514</v>
      </c>
      <c r="AF27">
        <v>246319</v>
      </c>
      <c r="AG27">
        <v>252150</v>
      </c>
      <c r="AH27">
        <v>231622</v>
      </c>
      <c r="AI27">
        <v>230038</v>
      </c>
      <c r="AJ27">
        <v>238031</v>
      </c>
      <c r="AK27">
        <v>239619</v>
      </c>
      <c r="AL27">
        <v>250900</v>
      </c>
      <c r="AM27">
        <v>243846</v>
      </c>
      <c r="AN27">
        <v>225752</v>
      </c>
      <c r="AO27">
        <v>242325</v>
      </c>
      <c r="AP27">
        <v>242942</v>
      </c>
      <c r="AQ27">
        <v>261843</v>
      </c>
      <c r="AR27">
        <v>254957</v>
      </c>
      <c r="AS27">
        <v>198935</v>
      </c>
      <c r="AT27">
        <v>246153</v>
      </c>
      <c r="AU27">
        <v>280025</v>
      </c>
      <c r="AV27">
        <v>246542</v>
      </c>
      <c r="AW27">
        <v>261162</v>
      </c>
      <c r="AX27">
        <v>269019</v>
      </c>
      <c r="AY27">
        <v>255015</v>
      </c>
      <c r="AZ27">
        <v>252921</v>
      </c>
      <c r="BA27">
        <v>239482</v>
      </c>
      <c r="BB27">
        <v>250580</v>
      </c>
      <c r="BC27">
        <v>256244</v>
      </c>
    </row>
    <row r="28" spans="1:55">
      <c r="A28">
        <v>3</v>
      </c>
      <c r="B28" t="s">
        <v>160</v>
      </c>
      <c r="C28">
        <v>144</v>
      </c>
      <c r="D28" t="s">
        <v>160</v>
      </c>
      <c r="E28">
        <v>152</v>
      </c>
      <c r="F28" t="s">
        <v>230</v>
      </c>
      <c r="G28">
        <v>977248</v>
      </c>
      <c r="H28">
        <v>1007732</v>
      </c>
      <c r="I28">
        <v>1021767</v>
      </c>
      <c r="J28">
        <v>1076160</v>
      </c>
      <c r="K28">
        <v>1045811</v>
      </c>
      <c r="L28">
        <v>1065617</v>
      </c>
      <c r="M28">
        <v>1112853</v>
      </c>
      <c r="N28">
        <v>1217857</v>
      </c>
      <c r="O28">
        <v>1216705</v>
      </c>
      <c r="P28">
        <v>1273991</v>
      </c>
      <c r="Q28">
        <v>1317249</v>
      </c>
      <c r="R28">
        <v>1364483</v>
      </c>
      <c r="S28">
        <v>1421323</v>
      </c>
      <c r="T28">
        <v>1375861</v>
      </c>
      <c r="U28">
        <v>1274339</v>
      </c>
      <c r="V28">
        <v>1200726</v>
      </c>
      <c r="W28">
        <v>1171085</v>
      </c>
      <c r="X28">
        <v>1149738</v>
      </c>
      <c r="Y28">
        <v>1149040</v>
      </c>
      <c r="Z28">
        <v>1191883</v>
      </c>
      <c r="AA28">
        <v>1205512</v>
      </c>
      <c r="AB28">
        <v>1160745</v>
      </c>
      <c r="AC28">
        <v>1093253</v>
      </c>
      <c r="AD28">
        <v>1066404</v>
      </c>
      <c r="AE28">
        <v>1057687</v>
      </c>
      <c r="AF28">
        <v>1080057</v>
      </c>
      <c r="AG28">
        <v>1066109</v>
      </c>
      <c r="AH28">
        <v>1069869</v>
      </c>
      <c r="AI28">
        <v>1102363</v>
      </c>
      <c r="AJ28">
        <v>1161449</v>
      </c>
      <c r="AK28">
        <v>1041001</v>
      </c>
      <c r="AL28">
        <v>919188</v>
      </c>
      <c r="AM28">
        <v>1036588</v>
      </c>
      <c r="AN28">
        <v>1024218</v>
      </c>
      <c r="AO28">
        <v>1391325</v>
      </c>
      <c r="AP28">
        <v>1545742</v>
      </c>
      <c r="AQ28">
        <v>1651725</v>
      </c>
      <c r="AR28">
        <v>1754809</v>
      </c>
      <c r="AS28">
        <v>1768331</v>
      </c>
      <c r="AT28">
        <v>1638434</v>
      </c>
      <c r="AU28">
        <v>1751540</v>
      </c>
      <c r="AV28">
        <v>1767961</v>
      </c>
      <c r="AW28">
        <v>1837823</v>
      </c>
      <c r="AX28">
        <v>1907836</v>
      </c>
      <c r="AY28">
        <v>1991477</v>
      </c>
      <c r="AZ28">
        <v>2053307</v>
      </c>
      <c r="BA28">
        <v>1914376</v>
      </c>
      <c r="BB28">
        <v>2001397</v>
      </c>
      <c r="BC28">
        <v>1998758</v>
      </c>
    </row>
    <row r="29" spans="1:55">
      <c r="A29">
        <v>3</v>
      </c>
      <c r="B29" t="s">
        <v>161</v>
      </c>
      <c r="C29">
        <v>147</v>
      </c>
      <c r="D29" t="s">
        <v>161</v>
      </c>
      <c r="E29">
        <v>152</v>
      </c>
      <c r="F29" t="s">
        <v>230</v>
      </c>
      <c r="G29">
        <v>300014</v>
      </c>
      <c r="H29">
        <v>261062</v>
      </c>
      <c r="I29">
        <v>322663</v>
      </c>
      <c r="J29">
        <v>324726</v>
      </c>
      <c r="K29">
        <v>319279</v>
      </c>
      <c r="L29">
        <v>301904</v>
      </c>
      <c r="M29">
        <v>347687</v>
      </c>
      <c r="N29">
        <v>365653</v>
      </c>
      <c r="O29">
        <v>358848</v>
      </c>
      <c r="P29">
        <v>388104</v>
      </c>
      <c r="Q29">
        <v>421274</v>
      </c>
      <c r="R29">
        <v>466852</v>
      </c>
      <c r="S29">
        <v>484263</v>
      </c>
      <c r="T29">
        <v>495856</v>
      </c>
      <c r="U29">
        <v>332372</v>
      </c>
      <c r="V29">
        <v>366409</v>
      </c>
      <c r="W29">
        <v>349069</v>
      </c>
      <c r="X29">
        <v>379645</v>
      </c>
      <c r="Y29">
        <v>395076</v>
      </c>
      <c r="Z29">
        <v>418427</v>
      </c>
      <c r="AA29">
        <v>428772</v>
      </c>
      <c r="AB29">
        <v>333847</v>
      </c>
      <c r="AC29">
        <v>287331</v>
      </c>
      <c r="AD29">
        <v>296853</v>
      </c>
      <c r="AE29">
        <v>319233</v>
      </c>
      <c r="AF29">
        <v>332960</v>
      </c>
      <c r="AG29">
        <v>358464</v>
      </c>
      <c r="AH29">
        <v>359837</v>
      </c>
      <c r="AI29">
        <v>388324</v>
      </c>
      <c r="AJ29">
        <v>369917</v>
      </c>
      <c r="AK29">
        <v>394523</v>
      </c>
      <c r="AL29">
        <v>392009</v>
      </c>
      <c r="AM29">
        <v>402562</v>
      </c>
      <c r="AN29">
        <v>429149</v>
      </c>
      <c r="AO29">
        <v>410241</v>
      </c>
      <c r="AP29">
        <v>447134</v>
      </c>
      <c r="AQ29">
        <v>290370</v>
      </c>
      <c r="AR29">
        <v>400210</v>
      </c>
      <c r="AS29">
        <v>396061</v>
      </c>
      <c r="AT29">
        <v>386112</v>
      </c>
      <c r="AU29">
        <v>394505</v>
      </c>
      <c r="AV29">
        <v>387105</v>
      </c>
      <c r="AW29">
        <v>404615</v>
      </c>
      <c r="AX29">
        <v>431587</v>
      </c>
      <c r="AY29">
        <v>473110</v>
      </c>
      <c r="AZ29">
        <v>458715</v>
      </c>
      <c r="BA29">
        <v>466900</v>
      </c>
      <c r="BB29">
        <v>409163</v>
      </c>
      <c r="BC29">
        <v>408903</v>
      </c>
    </row>
    <row r="30" spans="1:55">
      <c r="A30">
        <v>1</v>
      </c>
      <c r="B30" t="s">
        <v>162</v>
      </c>
      <c r="C30">
        <v>158</v>
      </c>
      <c r="D30" t="s">
        <v>162</v>
      </c>
      <c r="E30">
        <v>152</v>
      </c>
      <c r="F30" t="s">
        <v>230</v>
      </c>
      <c r="G30">
        <v>588695</v>
      </c>
      <c r="H30">
        <v>664782</v>
      </c>
      <c r="I30">
        <v>698235</v>
      </c>
      <c r="J30">
        <v>698882</v>
      </c>
      <c r="K30">
        <v>703285</v>
      </c>
      <c r="L30">
        <v>747901</v>
      </c>
      <c r="M30">
        <v>815416</v>
      </c>
      <c r="N30">
        <v>761313</v>
      </c>
      <c r="O30">
        <v>827521</v>
      </c>
      <c r="P30">
        <v>792953</v>
      </c>
      <c r="Q30">
        <v>804006</v>
      </c>
      <c r="R30">
        <v>797820</v>
      </c>
      <c r="S30">
        <v>602014</v>
      </c>
      <c r="T30">
        <v>701404</v>
      </c>
      <c r="U30">
        <v>671872</v>
      </c>
      <c r="V30">
        <v>782194</v>
      </c>
      <c r="W30">
        <v>924423</v>
      </c>
      <c r="X30">
        <v>957749</v>
      </c>
      <c r="Y30">
        <v>965203</v>
      </c>
      <c r="Z30">
        <v>1040891</v>
      </c>
      <c r="AA30">
        <v>1026390</v>
      </c>
      <c r="AB30">
        <v>1027845</v>
      </c>
      <c r="AC30">
        <v>1025029</v>
      </c>
      <c r="AD30">
        <v>806815</v>
      </c>
      <c r="AE30">
        <v>827690</v>
      </c>
      <c r="AF30">
        <v>917433</v>
      </c>
      <c r="AG30">
        <v>850526</v>
      </c>
      <c r="AH30">
        <v>1070929</v>
      </c>
      <c r="AI30">
        <v>1028071</v>
      </c>
      <c r="AJ30">
        <v>1081664</v>
      </c>
      <c r="AK30">
        <v>1189194</v>
      </c>
      <c r="AL30">
        <v>1226520</v>
      </c>
      <c r="AM30">
        <v>1122383</v>
      </c>
      <c r="AN30">
        <v>1352815</v>
      </c>
      <c r="AO30">
        <v>1217525</v>
      </c>
      <c r="AP30">
        <v>1482003</v>
      </c>
      <c r="AQ30">
        <v>1319107</v>
      </c>
      <c r="AR30">
        <v>1821528</v>
      </c>
      <c r="AS30">
        <v>1701702</v>
      </c>
      <c r="AT30">
        <v>1673533</v>
      </c>
      <c r="AU30">
        <v>1983168</v>
      </c>
      <c r="AV30">
        <v>2128652</v>
      </c>
      <c r="AW30">
        <v>2233200</v>
      </c>
      <c r="AX30">
        <v>2043282</v>
      </c>
      <c r="AY30">
        <v>2361173</v>
      </c>
      <c r="AZ30">
        <v>2531668</v>
      </c>
      <c r="BA30">
        <v>2702598</v>
      </c>
      <c r="BB30">
        <v>3192381</v>
      </c>
      <c r="BC30">
        <v>3016250</v>
      </c>
    </row>
    <row r="31" spans="1:55">
      <c r="A31">
        <v>1</v>
      </c>
      <c r="B31" t="s">
        <v>163</v>
      </c>
      <c r="C31">
        <v>159</v>
      </c>
      <c r="D31" t="s">
        <v>163</v>
      </c>
      <c r="E31">
        <v>152</v>
      </c>
      <c r="F31" t="s">
        <v>230</v>
      </c>
      <c r="G31">
        <v>7767430</v>
      </c>
      <c r="H31">
        <v>8075129</v>
      </c>
      <c r="I31">
        <v>8492231</v>
      </c>
      <c r="J31">
        <v>8786300</v>
      </c>
      <c r="K31">
        <v>9198710</v>
      </c>
      <c r="L31">
        <v>8970806</v>
      </c>
      <c r="M31">
        <v>9374767</v>
      </c>
      <c r="N31">
        <v>9545323</v>
      </c>
      <c r="O31">
        <v>10647351</v>
      </c>
      <c r="P31">
        <v>11627024</v>
      </c>
      <c r="Q31">
        <v>10462964</v>
      </c>
      <c r="R31">
        <v>9185674</v>
      </c>
      <c r="S31">
        <v>9596988</v>
      </c>
      <c r="T31">
        <v>10547195</v>
      </c>
      <c r="U31">
        <v>10244491</v>
      </c>
      <c r="V31">
        <v>9642238</v>
      </c>
      <c r="W31">
        <v>9491353</v>
      </c>
      <c r="X31">
        <v>9270519</v>
      </c>
      <c r="Y31">
        <v>9477840</v>
      </c>
      <c r="Z31">
        <v>9973877</v>
      </c>
      <c r="AA31">
        <v>9952165</v>
      </c>
      <c r="AB31">
        <v>10224218</v>
      </c>
      <c r="AC31">
        <v>10386910</v>
      </c>
      <c r="AD31">
        <v>10894364</v>
      </c>
      <c r="AE31">
        <v>11684148</v>
      </c>
      <c r="AF31">
        <v>12296177</v>
      </c>
      <c r="AG31">
        <v>12579297</v>
      </c>
      <c r="AH31">
        <v>14497797</v>
      </c>
      <c r="AI31">
        <v>15863766</v>
      </c>
      <c r="AJ31">
        <v>16950602</v>
      </c>
      <c r="AK31">
        <v>19239647</v>
      </c>
      <c r="AL31">
        <v>20731132</v>
      </c>
      <c r="AM31">
        <v>21980818</v>
      </c>
      <c r="AN31">
        <v>22710732</v>
      </c>
      <c r="AO31">
        <v>23383034</v>
      </c>
      <c r="AP31">
        <v>24327399</v>
      </c>
      <c r="AQ31">
        <v>25290798</v>
      </c>
      <c r="AR31">
        <v>26695170</v>
      </c>
      <c r="AS31">
        <v>27789900</v>
      </c>
      <c r="AT31">
        <v>27920406</v>
      </c>
      <c r="AU31">
        <v>27891924</v>
      </c>
      <c r="AV31">
        <v>29203422</v>
      </c>
      <c r="AW31">
        <v>30927994</v>
      </c>
      <c r="AX31">
        <v>32934355</v>
      </c>
      <c r="AY31">
        <v>34359317</v>
      </c>
      <c r="AZ31">
        <v>36167100</v>
      </c>
      <c r="BA31">
        <v>33522959</v>
      </c>
      <c r="BB31">
        <v>35891770</v>
      </c>
      <c r="BC31">
        <v>31200314</v>
      </c>
    </row>
    <row r="32" spans="1:55">
      <c r="A32">
        <v>1</v>
      </c>
      <c r="B32" t="s">
        <v>211</v>
      </c>
      <c r="C32">
        <v>175</v>
      </c>
      <c r="D32" t="s">
        <v>211</v>
      </c>
      <c r="E32">
        <v>152</v>
      </c>
      <c r="F32" t="s">
        <v>230</v>
      </c>
      <c r="G32">
        <v>101010</v>
      </c>
      <c r="H32">
        <v>101459</v>
      </c>
      <c r="I32">
        <v>98952</v>
      </c>
      <c r="J32">
        <v>96257</v>
      </c>
      <c r="K32">
        <v>88713</v>
      </c>
      <c r="L32">
        <v>84541</v>
      </c>
      <c r="M32">
        <v>83070</v>
      </c>
      <c r="N32">
        <v>83506</v>
      </c>
      <c r="O32">
        <v>80019</v>
      </c>
      <c r="P32">
        <v>81210</v>
      </c>
      <c r="Q32">
        <v>75162</v>
      </c>
      <c r="R32">
        <v>80400</v>
      </c>
      <c r="S32">
        <v>78610</v>
      </c>
      <c r="T32">
        <v>82103</v>
      </c>
      <c r="U32">
        <v>92625</v>
      </c>
      <c r="V32">
        <v>102266</v>
      </c>
      <c r="W32">
        <v>96906</v>
      </c>
      <c r="X32">
        <v>93134</v>
      </c>
      <c r="Y32">
        <v>96849</v>
      </c>
      <c r="Z32">
        <v>100165</v>
      </c>
      <c r="AA32">
        <v>109799</v>
      </c>
      <c r="AB32">
        <v>121234</v>
      </c>
      <c r="AC32">
        <v>111273</v>
      </c>
      <c r="AD32">
        <v>128622</v>
      </c>
      <c r="AE32">
        <v>128330</v>
      </c>
      <c r="AF32">
        <v>137055</v>
      </c>
      <c r="AG32">
        <v>135964</v>
      </c>
      <c r="AH32">
        <v>133936</v>
      </c>
      <c r="AI32">
        <v>146091</v>
      </c>
      <c r="AJ32">
        <v>152161</v>
      </c>
      <c r="AK32">
        <v>147572</v>
      </c>
      <c r="AL32">
        <v>155410</v>
      </c>
      <c r="AM32">
        <v>163523</v>
      </c>
      <c r="AN32">
        <v>160228</v>
      </c>
      <c r="AO32">
        <v>167391</v>
      </c>
      <c r="AP32">
        <v>172738</v>
      </c>
      <c r="AQ32">
        <v>185490</v>
      </c>
      <c r="AR32">
        <v>192389</v>
      </c>
      <c r="AS32">
        <v>203296</v>
      </c>
      <c r="AT32">
        <v>211577</v>
      </c>
      <c r="AU32">
        <v>218143</v>
      </c>
      <c r="AV32">
        <v>219681</v>
      </c>
      <c r="AW32">
        <v>219061</v>
      </c>
      <c r="AX32">
        <v>236145</v>
      </c>
      <c r="AY32">
        <v>241774</v>
      </c>
      <c r="AZ32">
        <v>251985</v>
      </c>
      <c r="BA32">
        <v>252019</v>
      </c>
      <c r="BB32">
        <v>252470</v>
      </c>
      <c r="BC32">
        <v>239734</v>
      </c>
    </row>
    <row r="33" spans="1:55">
      <c r="A33">
        <v>2</v>
      </c>
      <c r="B33" t="s">
        <v>165</v>
      </c>
      <c r="C33">
        <v>178</v>
      </c>
      <c r="D33" t="s">
        <v>165</v>
      </c>
      <c r="E33">
        <v>152</v>
      </c>
      <c r="F33" t="s">
        <v>230</v>
      </c>
      <c r="AM33">
        <v>136315</v>
      </c>
      <c r="AN33">
        <v>183504</v>
      </c>
      <c r="AO33">
        <v>169746</v>
      </c>
      <c r="AP33">
        <v>162680</v>
      </c>
      <c r="AQ33">
        <v>164662</v>
      </c>
      <c r="AR33">
        <v>238575</v>
      </c>
      <c r="AS33">
        <v>213226</v>
      </c>
      <c r="AT33">
        <v>176970</v>
      </c>
      <c r="AU33">
        <v>196448</v>
      </c>
      <c r="AV33">
        <v>160886</v>
      </c>
      <c r="AW33">
        <v>185049</v>
      </c>
      <c r="AX33">
        <v>189740</v>
      </c>
      <c r="AY33">
        <v>235828</v>
      </c>
      <c r="AZ33">
        <v>235578</v>
      </c>
      <c r="BA33">
        <v>258807</v>
      </c>
      <c r="BB33">
        <v>176295</v>
      </c>
      <c r="BC33">
        <v>219073</v>
      </c>
    </row>
    <row r="34" spans="1:55">
      <c r="A34">
        <v>3</v>
      </c>
      <c r="B34" t="s">
        <v>166</v>
      </c>
      <c r="C34">
        <v>181</v>
      </c>
      <c r="D34" t="s">
        <v>166</v>
      </c>
      <c r="E34">
        <v>152</v>
      </c>
      <c r="F34" t="s">
        <v>230</v>
      </c>
      <c r="G34">
        <v>716372</v>
      </c>
      <c r="H34">
        <v>755911</v>
      </c>
      <c r="I34">
        <v>704969</v>
      </c>
      <c r="J34">
        <v>810574</v>
      </c>
      <c r="K34">
        <v>774182</v>
      </c>
      <c r="L34">
        <v>869533</v>
      </c>
      <c r="M34">
        <v>900118</v>
      </c>
      <c r="N34">
        <v>768161</v>
      </c>
      <c r="O34">
        <v>1072350</v>
      </c>
      <c r="P34">
        <v>916170</v>
      </c>
      <c r="Q34">
        <v>1161499</v>
      </c>
      <c r="R34">
        <v>1320934</v>
      </c>
      <c r="S34">
        <v>1112213</v>
      </c>
      <c r="T34">
        <v>1324668</v>
      </c>
      <c r="U34">
        <v>1262112</v>
      </c>
      <c r="V34">
        <v>1376119</v>
      </c>
      <c r="W34">
        <v>1342950</v>
      </c>
      <c r="X34">
        <v>1336104</v>
      </c>
      <c r="Y34">
        <v>1235663</v>
      </c>
      <c r="Z34">
        <v>1264092</v>
      </c>
      <c r="AA34">
        <v>1391797</v>
      </c>
      <c r="AB34">
        <v>1293084</v>
      </c>
      <c r="AC34">
        <v>1141738</v>
      </c>
      <c r="AD34">
        <v>1328592</v>
      </c>
      <c r="AE34">
        <v>1637225</v>
      </c>
      <c r="AF34">
        <v>1575065</v>
      </c>
      <c r="AG34">
        <v>1386117</v>
      </c>
      <c r="AH34">
        <v>1702629</v>
      </c>
      <c r="AI34">
        <v>1598878</v>
      </c>
      <c r="AJ34">
        <v>1579200</v>
      </c>
      <c r="AK34">
        <v>1583378</v>
      </c>
      <c r="AL34">
        <v>1149350</v>
      </c>
      <c r="AM34">
        <v>1533284</v>
      </c>
      <c r="AN34">
        <v>1637917</v>
      </c>
      <c r="AO34">
        <v>1336135</v>
      </c>
      <c r="AP34">
        <v>1790220</v>
      </c>
      <c r="AQ34">
        <v>1867792</v>
      </c>
      <c r="AR34">
        <v>1831084</v>
      </c>
      <c r="AS34">
        <v>1815685</v>
      </c>
      <c r="AT34">
        <v>2079273</v>
      </c>
      <c r="AU34">
        <v>1967208</v>
      </c>
      <c r="AV34">
        <v>1612680</v>
      </c>
      <c r="AW34">
        <v>1627481</v>
      </c>
      <c r="AX34">
        <v>1718313</v>
      </c>
      <c r="AY34">
        <v>1464170</v>
      </c>
      <c r="AZ34">
        <v>1533831</v>
      </c>
      <c r="BA34">
        <v>1549525</v>
      </c>
      <c r="BB34">
        <v>1519125</v>
      </c>
      <c r="BC34">
        <v>1524577</v>
      </c>
    </row>
    <row r="35" spans="1:55">
      <c r="A35">
        <v>2</v>
      </c>
      <c r="B35" t="s">
        <v>212</v>
      </c>
      <c r="C35">
        <v>182</v>
      </c>
      <c r="D35" t="s">
        <v>212</v>
      </c>
      <c r="E35">
        <v>152</v>
      </c>
      <c r="F35" t="s">
        <v>230</v>
      </c>
      <c r="G35">
        <v>104017</v>
      </c>
      <c r="H35">
        <v>81215</v>
      </c>
      <c r="I35">
        <v>88934</v>
      </c>
      <c r="J35">
        <v>82955</v>
      </c>
      <c r="K35">
        <v>99640</v>
      </c>
      <c r="L35">
        <v>91378</v>
      </c>
      <c r="M35">
        <v>95792</v>
      </c>
      <c r="N35">
        <v>98892</v>
      </c>
      <c r="O35">
        <v>105856</v>
      </c>
      <c r="P35">
        <v>89254</v>
      </c>
      <c r="Q35">
        <v>83123</v>
      </c>
      <c r="R35">
        <v>98190</v>
      </c>
      <c r="S35">
        <v>97415</v>
      </c>
      <c r="T35">
        <v>95839</v>
      </c>
      <c r="U35">
        <v>95757</v>
      </c>
      <c r="V35">
        <v>104644</v>
      </c>
      <c r="W35">
        <v>110309</v>
      </c>
      <c r="X35">
        <v>116021</v>
      </c>
      <c r="Y35">
        <v>117086</v>
      </c>
      <c r="Z35">
        <v>108829</v>
      </c>
      <c r="AA35">
        <v>115311</v>
      </c>
      <c r="AB35">
        <v>120483</v>
      </c>
      <c r="AC35">
        <v>107807</v>
      </c>
      <c r="AD35">
        <v>116245</v>
      </c>
      <c r="AE35">
        <v>114606</v>
      </c>
      <c r="AF35">
        <v>122159</v>
      </c>
      <c r="AG35">
        <v>132608</v>
      </c>
      <c r="AH35">
        <v>143084</v>
      </c>
      <c r="AI35">
        <v>126198</v>
      </c>
      <c r="AJ35">
        <v>135781</v>
      </c>
      <c r="AK35">
        <v>149680</v>
      </c>
      <c r="AL35">
        <v>152524</v>
      </c>
      <c r="AM35">
        <v>141601</v>
      </c>
      <c r="AN35">
        <v>144768</v>
      </c>
      <c r="AO35">
        <v>148168</v>
      </c>
      <c r="AP35">
        <v>152838</v>
      </c>
      <c r="AQ35">
        <v>166210</v>
      </c>
      <c r="AR35">
        <v>157227</v>
      </c>
      <c r="AS35">
        <v>169666</v>
      </c>
      <c r="AT35">
        <v>165888</v>
      </c>
      <c r="AU35">
        <v>165384</v>
      </c>
      <c r="AV35">
        <v>158652</v>
      </c>
      <c r="AW35">
        <v>167708</v>
      </c>
      <c r="AX35">
        <v>175118</v>
      </c>
      <c r="AY35">
        <v>171195</v>
      </c>
      <c r="AZ35">
        <v>174110</v>
      </c>
      <c r="BA35">
        <v>162762</v>
      </c>
      <c r="BB35">
        <v>176572</v>
      </c>
      <c r="BC35">
        <v>177045</v>
      </c>
    </row>
    <row r="36" spans="1:55">
      <c r="A36">
        <v>2</v>
      </c>
      <c r="B36" t="s">
        <v>168</v>
      </c>
      <c r="C36">
        <v>184</v>
      </c>
      <c r="D36" t="s">
        <v>168</v>
      </c>
      <c r="E36">
        <v>152</v>
      </c>
      <c r="F36" t="s">
        <v>230</v>
      </c>
      <c r="G36">
        <v>419316</v>
      </c>
      <c r="H36">
        <v>554440</v>
      </c>
      <c r="I36">
        <v>404327</v>
      </c>
      <c r="J36">
        <v>406080</v>
      </c>
      <c r="K36">
        <v>456432</v>
      </c>
      <c r="L36">
        <v>498288</v>
      </c>
      <c r="M36">
        <v>602834</v>
      </c>
      <c r="N36">
        <v>591717</v>
      </c>
      <c r="O36">
        <v>636713</v>
      </c>
      <c r="P36">
        <v>666215</v>
      </c>
      <c r="Q36">
        <v>681703</v>
      </c>
      <c r="R36">
        <v>667408</v>
      </c>
      <c r="S36">
        <v>700064</v>
      </c>
      <c r="T36">
        <v>671934</v>
      </c>
      <c r="U36">
        <v>756976</v>
      </c>
      <c r="V36">
        <v>802962</v>
      </c>
      <c r="W36">
        <v>837240</v>
      </c>
      <c r="X36">
        <v>849810</v>
      </c>
      <c r="Y36">
        <v>914949</v>
      </c>
      <c r="Z36">
        <v>921909</v>
      </c>
      <c r="AA36">
        <v>1010656</v>
      </c>
      <c r="AB36">
        <v>1056824</v>
      </c>
      <c r="AC36">
        <v>1059145</v>
      </c>
      <c r="AD36">
        <v>973071</v>
      </c>
      <c r="AE36">
        <v>1160606</v>
      </c>
      <c r="AF36">
        <v>1066940</v>
      </c>
      <c r="AG36">
        <v>1065352</v>
      </c>
      <c r="AH36">
        <v>1033110</v>
      </c>
      <c r="AI36">
        <v>1150680</v>
      </c>
      <c r="AJ36">
        <v>1107791</v>
      </c>
      <c r="AK36">
        <v>1248887</v>
      </c>
      <c r="AL36">
        <v>1303485</v>
      </c>
      <c r="AM36">
        <v>943327</v>
      </c>
      <c r="AN36">
        <v>646425</v>
      </c>
      <c r="AO36">
        <v>800652</v>
      </c>
      <c r="AP36">
        <v>888007</v>
      </c>
      <c r="AQ36">
        <v>906685</v>
      </c>
      <c r="AR36">
        <v>1017444</v>
      </c>
      <c r="AS36">
        <v>1104758</v>
      </c>
      <c r="AT36">
        <v>1239741</v>
      </c>
      <c r="AU36">
        <v>1220245</v>
      </c>
      <c r="AV36">
        <v>1486240</v>
      </c>
      <c r="AW36">
        <v>1406554</v>
      </c>
      <c r="AX36">
        <v>1407230</v>
      </c>
      <c r="AY36">
        <v>1511155</v>
      </c>
      <c r="AZ36">
        <v>1594057</v>
      </c>
      <c r="BA36">
        <v>1602548</v>
      </c>
      <c r="BB36">
        <v>1658030</v>
      </c>
      <c r="BC36">
        <v>1835193</v>
      </c>
    </row>
    <row r="37" spans="1:55">
      <c r="A37">
        <v>1</v>
      </c>
      <c r="B37" t="s">
        <v>213</v>
      </c>
      <c r="C37">
        <v>193</v>
      </c>
      <c r="D37" t="s">
        <v>213</v>
      </c>
      <c r="E37">
        <v>152</v>
      </c>
      <c r="F37" t="s">
        <v>230</v>
      </c>
      <c r="G37">
        <v>20039</v>
      </c>
      <c r="H37">
        <v>21039</v>
      </c>
      <c r="I37">
        <v>17984</v>
      </c>
      <c r="J37">
        <v>21657</v>
      </c>
      <c r="K37">
        <v>20095</v>
      </c>
      <c r="L37">
        <v>20843</v>
      </c>
      <c r="M37">
        <v>20955</v>
      </c>
      <c r="N37">
        <v>20188</v>
      </c>
      <c r="O37">
        <v>18747</v>
      </c>
      <c r="P37">
        <v>18752</v>
      </c>
      <c r="Q37">
        <v>20210</v>
      </c>
      <c r="R37">
        <v>19628</v>
      </c>
      <c r="S37">
        <v>20428</v>
      </c>
      <c r="T37">
        <v>19381</v>
      </c>
      <c r="U37">
        <v>16201</v>
      </c>
      <c r="V37">
        <v>15509</v>
      </c>
      <c r="W37">
        <v>15231</v>
      </c>
      <c r="X37">
        <v>15859</v>
      </c>
      <c r="Y37">
        <v>17332</v>
      </c>
      <c r="Z37">
        <v>14227</v>
      </c>
      <c r="AA37">
        <v>15119</v>
      </c>
      <c r="AB37">
        <v>14536</v>
      </c>
      <c r="AC37">
        <v>14545</v>
      </c>
      <c r="AD37">
        <v>12899</v>
      </c>
      <c r="AE37">
        <v>13488</v>
      </c>
      <c r="AF37">
        <v>14177</v>
      </c>
      <c r="AG37">
        <v>13961</v>
      </c>
      <c r="AH37">
        <v>14382</v>
      </c>
      <c r="AI37">
        <v>13144</v>
      </c>
      <c r="AJ37">
        <v>12290</v>
      </c>
      <c r="AK37">
        <v>12986</v>
      </c>
      <c r="AL37">
        <v>16479</v>
      </c>
      <c r="AM37">
        <v>17082</v>
      </c>
      <c r="AN37">
        <v>18173</v>
      </c>
      <c r="AO37">
        <v>16979</v>
      </c>
      <c r="AP37">
        <v>19332</v>
      </c>
      <c r="AQ37">
        <v>22755</v>
      </c>
      <c r="AR37">
        <v>23646</v>
      </c>
      <c r="AS37">
        <v>23979</v>
      </c>
      <c r="AT37">
        <v>25237</v>
      </c>
      <c r="AU37">
        <v>26394</v>
      </c>
      <c r="AV37">
        <v>27129</v>
      </c>
      <c r="AW37">
        <v>28103</v>
      </c>
      <c r="AX37">
        <v>24798</v>
      </c>
      <c r="AY37">
        <v>25688</v>
      </c>
      <c r="AZ37">
        <v>27840</v>
      </c>
      <c r="BA37">
        <v>28946</v>
      </c>
      <c r="BB37">
        <v>28999</v>
      </c>
      <c r="BC37">
        <v>30390</v>
      </c>
    </row>
    <row r="38" spans="1:55">
      <c r="A38">
        <v>1</v>
      </c>
      <c r="B38" t="s">
        <v>170</v>
      </c>
      <c r="C38">
        <v>195</v>
      </c>
      <c r="D38" t="s">
        <v>170</v>
      </c>
      <c r="E38">
        <v>152</v>
      </c>
      <c r="F38" t="s">
        <v>230</v>
      </c>
      <c r="G38">
        <v>713022</v>
      </c>
      <c r="H38">
        <v>724133</v>
      </c>
      <c r="I38">
        <v>782533</v>
      </c>
      <c r="J38">
        <v>770794</v>
      </c>
      <c r="K38">
        <v>828700</v>
      </c>
      <c r="L38">
        <v>772973</v>
      </c>
      <c r="M38">
        <v>847702</v>
      </c>
      <c r="N38">
        <v>706096</v>
      </c>
      <c r="O38">
        <v>759564</v>
      </c>
      <c r="P38">
        <v>603679</v>
      </c>
      <c r="Q38">
        <v>841692</v>
      </c>
      <c r="R38">
        <v>584750</v>
      </c>
      <c r="S38">
        <v>678552</v>
      </c>
      <c r="T38">
        <v>865594</v>
      </c>
      <c r="U38">
        <v>1057825</v>
      </c>
      <c r="V38">
        <v>962284</v>
      </c>
      <c r="W38">
        <v>606868</v>
      </c>
      <c r="X38">
        <v>951567</v>
      </c>
      <c r="Y38">
        <v>706603</v>
      </c>
      <c r="Z38">
        <v>631573</v>
      </c>
      <c r="AA38">
        <v>925605</v>
      </c>
      <c r="AB38">
        <v>919874</v>
      </c>
      <c r="AC38">
        <v>653249</v>
      </c>
      <c r="AD38">
        <v>681044</v>
      </c>
      <c r="AE38">
        <v>835429</v>
      </c>
      <c r="AF38">
        <v>913561</v>
      </c>
      <c r="AG38">
        <v>1008267</v>
      </c>
      <c r="AH38">
        <v>873994</v>
      </c>
      <c r="AI38">
        <v>975277</v>
      </c>
      <c r="AJ38">
        <v>900987</v>
      </c>
      <c r="AK38">
        <v>937837</v>
      </c>
      <c r="AL38">
        <v>851628</v>
      </c>
      <c r="AM38">
        <v>937414</v>
      </c>
      <c r="AN38">
        <v>920445</v>
      </c>
      <c r="AO38">
        <v>1020345</v>
      </c>
      <c r="AP38">
        <v>947923</v>
      </c>
      <c r="AQ38">
        <v>887753</v>
      </c>
      <c r="AR38">
        <v>882366</v>
      </c>
      <c r="AS38">
        <v>1193237</v>
      </c>
      <c r="AT38">
        <v>1219574</v>
      </c>
      <c r="AU38">
        <v>1171772</v>
      </c>
      <c r="AV38">
        <v>803178</v>
      </c>
      <c r="AW38">
        <v>1089441</v>
      </c>
      <c r="AX38">
        <v>1084726</v>
      </c>
      <c r="AY38">
        <v>1227143</v>
      </c>
      <c r="AZ38">
        <v>1126262</v>
      </c>
      <c r="BA38">
        <v>1021441</v>
      </c>
      <c r="BB38">
        <v>1459830</v>
      </c>
      <c r="BC38">
        <v>1532157</v>
      </c>
    </row>
    <row r="39" spans="1:55">
      <c r="A39">
        <v>2</v>
      </c>
      <c r="B39" t="s">
        <v>171</v>
      </c>
      <c r="C39">
        <v>196</v>
      </c>
      <c r="D39" t="s">
        <v>171</v>
      </c>
      <c r="E39">
        <v>152</v>
      </c>
      <c r="F39" t="s">
        <v>230</v>
      </c>
      <c r="G39">
        <v>6174</v>
      </c>
      <c r="H39">
        <v>6598</v>
      </c>
      <c r="I39">
        <v>6163</v>
      </c>
      <c r="J39">
        <v>7411</v>
      </c>
      <c r="K39">
        <v>6618</v>
      </c>
      <c r="L39">
        <v>7625</v>
      </c>
      <c r="M39">
        <v>9041</v>
      </c>
      <c r="N39">
        <v>9689</v>
      </c>
      <c r="O39">
        <v>6814</v>
      </c>
      <c r="P39">
        <v>6527</v>
      </c>
      <c r="Q39">
        <v>6043</v>
      </c>
      <c r="R39">
        <v>7281</v>
      </c>
      <c r="S39">
        <v>6859</v>
      </c>
      <c r="T39">
        <v>6701</v>
      </c>
      <c r="U39">
        <v>6251</v>
      </c>
      <c r="V39">
        <v>6244</v>
      </c>
      <c r="W39">
        <v>5805</v>
      </c>
      <c r="X39">
        <v>5485</v>
      </c>
      <c r="Y39">
        <v>6119</v>
      </c>
      <c r="Z39">
        <v>6512</v>
      </c>
      <c r="AA39">
        <v>6510</v>
      </c>
      <c r="AB39">
        <v>6284</v>
      </c>
      <c r="AC39">
        <v>7135</v>
      </c>
      <c r="AD39">
        <v>6060</v>
      </c>
      <c r="AE39">
        <v>6852</v>
      </c>
      <c r="AF39">
        <v>7245</v>
      </c>
      <c r="AG39">
        <v>5919</v>
      </c>
      <c r="AH39">
        <v>5442</v>
      </c>
      <c r="AI39">
        <v>5982</v>
      </c>
      <c r="AJ39">
        <v>5944</v>
      </c>
      <c r="AK39">
        <v>6098</v>
      </c>
      <c r="AL39">
        <v>5579</v>
      </c>
      <c r="AM39">
        <v>5854</v>
      </c>
      <c r="AN39">
        <v>6668</v>
      </c>
      <c r="AO39">
        <v>7623</v>
      </c>
      <c r="AP39">
        <v>7308</v>
      </c>
      <c r="AQ39">
        <v>8014</v>
      </c>
      <c r="AR39">
        <v>7375</v>
      </c>
      <c r="AS39">
        <v>7369</v>
      </c>
      <c r="AT39">
        <v>7378</v>
      </c>
      <c r="AU39">
        <v>7448</v>
      </c>
      <c r="AV39">
        <v>6693</v>
      </c>
      <c r="AW39">
        <v>6675</v>
      </c>
      <c r="AX39">
        <v>5786</v>
      </c>
      <c r="AY39">
        <v>5000</v>
      </c>
      <c r="AZ39">
        <v>4888</v>
      </c>
      <c r="BA39">
        <v>4714</v>
      </c>
      <c r="BB39">
        <v>4393</v>
      </c>
      <c r="BC39">
        <v>4179</v>
      </c>
    </row>
    <row r="40" spans="1:55">
      <c r="A40">
        <v>1</v>
      </c>
      <c r="B40" t="s">
        <v>172</v>
      </c>
      <c r="C40">
        <v>197</v>
      </c>
      <c r="D40" t="s">
        <v>172</v>
      </c>
      <c r="E40">
        <v>152</v>
      </c>
      <c r="F40" t="s">
        <v>230</v>
      </c>
      <c r="G40">
        <v>248753</v>
      </c>
      <c r="H40">
        <v>265223</v>
      </c>
      <c r="I40">
        <v>269167</v>
      </c>
      <c r="J40">
        <v>287934</v>
      </c>
      <c r="K40">
        <v>293032</v>
      </c>
      <c r="L40">
        <v>309507</v>
      </c>
      <c r="M40">
        <v>307528</v>
      </c>
      <c r="N40">
        <v>310817</v>
      </c>
      <c r="O40">
        <v>336439</v>
      </c>
      <c r="P40">
        <v>324817</v>
      </c>
      <c r="Q40">
        <v>327029</v>
      </c>
      <c r="R40">
        <v>329631</v>
      </c>
      <c r="S40">
        <v>332402</v>
      </c>
      <c r="T40">
        <v>335084</v>
      </c>
      <c r="U40">
        <v>358938</v>
      </c>
      <c r="V40">
        <v>359372</v>
      </c>
      <c r="W40">
        <v>371337</v>
      </c>
      <c r="X40">
        <v>375798</v>
      </c>
      <c r="Y40">
        <v>356629</v>
      </c>
      <c r="Z40">
        <v>360990</v>
      </c>
      <c r="AA40">
        <v>364483</v>
      </c>
      <c r="AB40">
        <v>386321</v>
      </c>
      <c r="AC40">
        <v>377627</v>
      </c>
      <c r="AD40">
        <v>395987</v>
      </c>
      <c r="AE40">
        <v>391666</v>
      </c>
      <c r="AF40">
        <v>424197</v>
      </c>
      <c r="AG40">
        <v>415156</v>
      </c>
      <c r="AH40">
        <v>426718</v>
      </c>
      <c r="AI40">
        <v>438798</v>
      </c>
      <c r="AJ40">
        <v>431068</v>
      </c>
      <c r="AK40">
        <v>432936</v>
      </c>
      <c r="AL40">
        <v>406761</v>
      </c>
      <c r="AM40">
        <v>402893</v>
      </c>
      <c r="AN40">
        <v>420960</v>
      </c>
      <c r="AO40">
        <v>393991</v>
      </c>
      <c r="AP40">
        <v>431928</v>
      </c>
      <c r="AQ40">
        <v>455457</v>
      </c>
      <c r="AR40">
        <v>406045</v>
      </c>
      <c r="AS40">
        <v>354627</v>
      </c>
      <c r="AT40">
        <v>323661</v>
      </c>
      <c r="AU40">
        <v>379434</v>
      </c>
      <c r="AV40">
        <v>425060</v>
      </c>
      <c r="AW40">
        <v>464651</v>
      </c>
      <c r="AX40">
        <v>524485</v>
      </c>
      <c r="AY40">
        <v>602577</v>
      </c>
      <c r="AZ40">
        <v>718851</v>
      </c>
      <c r="BA40">
        <v>559438</v>
      </c>
      <c r="BB40">
        <v>603775</v>
      </c>
      <c r="BC40">
        <v>631571</v>
      </c>
    </row>
    <row r="41" spans="1:55">
      <c r="A41">
        <v>2</v>
      </c>
      <c r="B41" t="s">
        <v>173</v>
      </c>
      <c r="C41">
        <v>201</v>
      </c>
      <c r="D41" t="s">
        <v>173</v>
      </c>
      <c r="E41">
        <v>152</v>
      </c>
      <c r="F41" t="s">
        <v>230</v>
      </c>
      <c r="G41">
        <v>744677</v>
      </c>
      <c r="H41">
        <v>770775</v>
      </c>
      <c r="I41">
        <v>811624</v>
      </c>
      <c r="J41">
        <v>843058</v>
      </c>
      <c r="K41">
        <v>869813</v>
      </c>
      <c r="L41">
        <v>903143</v>
      </c>
      <c r="M41">
        <v>942366</v>
      </c>
      <c r="N41">
        <v>987033</v>
      </c>
      <c r="O41">
        <v>1012531</v>
      </c>
      <c r="P41">
        <v>1041653</v>
      </c>
      <c r="Q41">
        <v>1034417</v>
      </c>
      <c r="R41">
        <v>1099332</v>
      </c>
      <c r="S41">
        <v>1046021</v>
      </c>
      <c r="T41">
        <v>999591</v>
      </c>
      <c r="U41">
        <v>1095781</v>
      </c>
      <c r="V41">
        <v>1110195</v>
      </c>
      <c r="W41">
        <v>1171817</v>
      </c>
      <c r="X41">
        <v>1221198</v>
      </c>
      <c r="Y41">
        <v>1241946</v>
      </c>
      <c r="Z41">
        <v>1296860</v>
      </c>
      <c r="AA41">
        <v>1341504</v>
      </c>
      <c r="AB41">
        <v>1395653</v>
      </c>
      <c r="AC41">
        <v>1340947</v>
      </c>
      <c r="AD41">
        <v>1331291</v>
      </c>
      <c r="AE41">
        <v>1426203</v>
      </c>
      <c r="AF41">
        <v>1417166</v>
      </c>
      <c r="AG41">
        <v>1514056</v>
      </c>
      <c r="AH41">
        <v>1567349</v>
      </c>
      <c r="AI41">
        <v>1580957</v>
      </c>
      <c r="AJ41">
        <v>1466254</v>
      </c>
      <c r="AK41">
        <v>1201093</v>
      </c>
      <c r="AL41">
        <v>1072025</v>
      </c>
      <c r="AM41">
        <v>1175504</v>
      </c>
      <c r="AN41">
        <v>1338240</v>
      </c>
      <c r="AO41">
        <v>1373717</v>
      </c>
      <c r="AP41">
        <v>1408223</v>
      </c>
      <c r="AQ41">
        <v>1475446</v>
      </c>
      <c r="AR41">
        <v>1451074</v>
      </c>
      <c r="AS41">
        <v>1452784</v>
      </c>
      <c r="AT41">
        <v>1480894</v>
      </c>
      <c r="AU41">
        <v>1446042</v>
      </c>
      <c r="AV41">
        <v>1509405</v>
      </c>
      <c r="AW41">
        <v>1521034</v>
      </c>
      <c r="AX41">
        <v>1541624</v>
      </c>
      <c r="AY41">
        <v>1588205</v>
      </c>
      <c r="AZ41">
        <v>1622131</v>
      </c>
      <c r="BA41">
        <v>1597680</v>
      </c>
      <c r="BB41">
        <v>1545192</v>
      </c>
      <c r="BC41">
        <v>1592805</v>
      </c>
    </row>
    <row r="42" spans="1:55">
      <c r="A42">
        <v>3</v>
      </c>
      <c r="B42" t="s">
        <v>174</v>
      </c>
      <c r="C42">
        <v>202</v>
      </c>
      <c r="D42" t="s">
        <v>174</v>
      </c>
      <c r="E42">
        <v>152</v>
      </c>
      <c r="F42" t="s">
        <v>230</v>
      </c>
      <c r="G42">
        <v>4967392</v>
      </c>
      <c r="H42">
        <v>5020726</v>
      </c>
      <c r="I42">
        <v>5288906</v>
      </c>
      <c r="J42">
        <v>5101433</v>
      </c>
      <c r="K42">
        <v>5352267</v>
      </c>
      <c r="L42">
        <v>5600673</v>
      </c>
      <c r="M42">
        <v>6631999</v>
      </c>
      <c r="N42">
        <v>5907420</v>
      </c>
      <c r="O42">
        <v>6230937</v>
      </c>
      <c r="P42">
        <v>6097832</v>
      </c>
      <c r="Q42">
        <v>6781704</v>
      </c>
      <c r="R42">
        <v>7252882</v>
      </c>
      <c r="S42">
        <v>6275344</v>
      </c>
      <c r="T42">
        <v>7508463</v>
      </c>
      <c r="U42">
        <v>7320231</v>
      </c>
      <c r="V42">
        <v>7277636</v>
      </c>
      <c r="W42">
        <v>7685462</v>
      </c>
      <c r="X42">
        <v>8069127</v>
      </c>
      <c r="Y42">
        <v>7991454</v>
      </c>
      <c r="Z42">
        <v>8294278</v>
      </c>
      <c r="AA42">
        <v>9019250</v>
      </c>
      <c r="AB42">
        <v>8337620</v>
      </c>
      <c r="AC42">
        <v>7385813</v>
      </c>
      <c r="AD42">
        <v>7981047</v>
      </c>
      <c r="AE42">
        <v>8408860</v>
      </c>
      <c r="AF42">
        <v>8298306</v>
      </c>
      <c r="AG42">
        <v>8710880</v>
      </c>
      <c r="AH42">
        <v>8831597</v>
      </c>
      <c r="AI42">
        <v>9315778</v>
      </c>
      <c r="AJ42">
        <v>9220855</v>
      </c>
      <c r="AK42">
        <v>9374859</v>
      </c>
      <c r="AL42">
        <v>8074485</v>
      </c>
      <c r="AM42">
        <v>9079113</v>
      </c>
      <c r="AN42">
        <v>9569643</v>
      </c>
      <c r="AO42">
        <v>8354660</v>
      </c>
      <c r="AP42">
        <v>9678115</v>
      </c>
      <c r="AQ42">
        <v>9843695</v>
      </c>
      <c r="AR42">
        <v>9356774</v>
      </c>
      <c r="AS42">
        <v>9912707</v>
      </c>
      <c r="AT42">
        <v>10851423</v>
      </c>
      <c r="AU42">
        <v>10151998</v>
      </c>
      <c r="AV42">
        <v>10852821</v>
      </c>
      <c r="AW42">
        <v>10759861</v>
      </c>
      <c r="AX42">
        <v>11032816</v>
      </c>
      <c r="AY42">
        <v>11566702</v>
      </c>
      <c r="AZ42">
        <v>11229108</v>
      </c>
      <c r="BA42">
        <v>11320296</v>
      </c>
      <c r="BB42">
        <v>12642425</v>
      </c>
      <c r="BC42">
        <v>12364361</v>
      </c>
    </row>
    <row r="43" spans="2:55">
      <c r="B43" t="s">
        <v>214</v>
      </c>
      <c r="C43">
        <v>205</v>
      </c>
      <c r="D43" t="s">
        <v>214</v>
      </c>
      <c r="E43">
        <v>152</v>
      </c>
      <c r="F43" t="s">
        <v>230</v>
      </c>
      <c r="G43">
        <v>2173</v>
      </c>
      <c r="H43">
        <v>1243</v>
      </c>
      <c r="I43">
        <v>1219</v>
      </c>
      <c r="J43">
        <v>1240</v>
      </c>
      <c r="K43">
        <v>1061</v>
      </c>
      <c r="L43">
        <v>1838</v>
      </c>
      <c r="M43">
        <v>2280</v>
      </c>
      <c r="N43">
        <v>3066</v>
      </c>
      <c r="O43">
        <v>3868</v>
      </c>
      <c r="P43">
        <v>4214</v>
      </c>
      <c r="Q43">
        <v>4336</v>
      </c>
      <c r="R43">
        <v>4623</v>
      </c>
      <c r="S43">
        <v>4409</v>
      </c>
      <c r="T43">
        <v>4409</v>
      </c>
      <c r="U43">
        <v>4629</v>
      </c>
      <c r="V43">
        <v>4845</v>
      </c>
      <c r="W43">
        <v>5004</v>
      </c>
      <c r="X43">
        <v>5216</v>
      </c>
      <c r="Y43">
        <v>5341</v>
      </c>
      <c r="Z43">
        <v>5358</v>
      </c>
      <c r="AA43">
        <v>5498</v>
      </c>
      <c r="AB43">
        <v>5501</v>
      </c>
      <c r="AC43">
        <v>5641</v>
      </c>
      <c r="AD43">
        <v>5747</v>
      </c>
      <c r="AE43">
        <v>5879</v>
      </c>
      <c r="AF43">
        <v>5987</v>
      </c>
      <c r="AG43">
        <v>6090</v>
      </c>
      <c r="AH43">
        <v>6214</v>
      </c>
      <c r="AI43">
        <v>6305</v>
      </c>
      <c r="AJ43">
        <v>6411</v>
      </c>
      <c r="AK43">
        <v>6516</v>
      </c>
      <c r="AL43">
        <v>6585</v>
      </c>
      <c r="AM43">
        <v>6650</v>
      </c>
      <c r="AN43">
        <v>6806</v>
      </c>
      <c r="AO43">
        <v>6801</v>
      </c>
      <c r="AP43">
        <v>6991</v>
      </c>
      <c r="AQ43">
        <v>6960</v>
      </c>
      <c r="AR43">
        <v>7123</v>
      </c>
      <c r="AS43">
        <v>7124</v>
      </c>
      <c r="AT43">
        <v>7140</v>
      </c>
      <c r="AU43">
        <v>7163</v>
      </c>
      <c r="AV43">
        <v>7162</v>
      </c>
      <c r="AW43">
        <v>7462</v>
      </c>
      <c r="AX43">
        <v>7480</v>
      </c>
      <c r="AY43">
        <v>7448</v>
      </c>
      <c r="AZ43">
        <v>7171</v>
      </c>
      <c r="BA43">
        <v>7280</v>
      </c>
      <c r="BB43">
        <v>7250</v>
      </c>
      <c r="BC43">
        <v>7203</v>
      </c>
    </row>
    <row r="44" spans="1:55">
      <c r="A44">
        <v>2</v>
      </c>
      <c r="B44" t="s">
        <v>176</v>
      </c>
      <c r="C44">
        <v>206</v>
      </c>
      <c r="D44" t="s">
        <v>176</v>
      </c>
      <c r="E44">
        <v>152</v>
      </c>
      <c r="F44" t="s">
        <v>230</v>
      </c>
      <c r="G44">
        <v>2176506</v>
      </c>
      <c r="H44">
        <v>2348360</v>
      </c>
      <c r="I44">
        <v>2384689</v>
      </c>
      <c r="J44">
        <v>2223789</v>
      </c>
      <c r="K44">
        <v>2306498</v>
      </c>
      <c r="L44">
        <v>2338621</v>
      </c>
      <c r="M44">
        <v>2674799</v>
      </c>
      <c r="N44">
        <v>2485697</v>
      </c>
      <c r="O44">
        <v>2762028</v>
      </c>
      <c r="P44">
        <v>2876604</v>
      </c>
      <c r="Q44">
        <v>2975200</v>
      </c>
      <c r="R44">
        <v>3008280</v>
      </c>
      <c r="S44">
        <v>3008035</v>
      </c>
      <c r="T44">
        <v>3392577</v>
      </c>
      <c r="U44">
        <v>3413297</v>
      </c>
      <c r="V44">
        <v>3338607</v>
      </c>
      <c r="W44">
        <v>3631024</v>
      </c>
      <c r="X44">
        <v>3760633</v>
      </c>
      <c r="Y44">
        <v>3602690</v>
      </c>
      <c r="Z44">
        <v>3804583</v>
      </c>
      <c r="AA44">
        <v>4228362</v>
      </c>
      <c r="AB44">
        <v>3835774</v>
      </c>
      <c r="AC44">
        <v>4035993</v>
      </c>
      <c r="AD44">
        <v>3686108</v>
      </c>
      <c r="AE44">
        <v>4336709</v>
      </c>
      <c r="AF44">
        <v>4187024</v>
      </c>
      <c r="AG44">
        <v>3914797</v>
      </c>
      <c r="AH44">
        <v>4452361</v>
      </c>
      <c r="AI44">
        <v>3914005</v>
      </c>
      <c r="AJ44">
        <v>3864693</v>
      </c>
      <c r="AK44">
        <v>4576167</v>
      </c>
      <c r="AL44">
        <v>5026488</v>
      </c>
      <c r="AM44">
        <v>4718452</v>
      </c>
      <c r="AN44">
        <v>5483956</v>
      </c>
      <c r="AO44">
        <v>5644425</v>
      </c>
      <c r="AP44">
        <v>6169177</v>
      </c>
      <c r="AQ44">
        <v>6185962</v>
      </c>
      <c r="AR44">
        <v>6432307</v>
      </c>
      <c r="AS44">
        <v>6461959</v>
      </c>
      <c r="AT44">
        <v>6700602</v>
      </c>
      <c r="AU44">
        <v>7429901</v>
      </c>
      <c r="AV44">
        <v>7427805</v>
      </c>
      <c r="AW44">
        <v>8022041</v>
      </c>
      <c r="AX44">
        <v>7720858</v>
      </c>
      <c r="AY44">
        <v>8112502</v>
      </c>
      <c r="AZ44">
        <v>8016845</v>
      </c>
      <c r="BA44">
        <v>8161581</v>
      </c>
      <c r="BB44">
        <v>7990698</v>
      </c>
      <c r="BC44">
        <v>8165498</v>
      </c>
    </row>
    <row r="45" spans="1:55">
      <c r="A45">
        <v>3</v>
      </c>
      <c r="B45" t="s">
        <v>177</v>
      </c>
      <c r="C45">
        <v>209</v>
      </c>
      <c r="D45" t="s">
        <v>177</v>
      </c>
      <c r="E45">
        <v>152</v>
      </c>
      <c r="F45" t="s">
        <v>230</v>
      </c>
      <c r="G45">
        <v>97555</v>
      </c>
      <c r="H45">
        <v>99646</v>
      </c>
      <c r="I45">
        <v>107306</v>
      </c>
      <c r="J45">
        <v>103224</v>
      </c>
      <c r="K45">
        <v>101220</v>
      </c>
      <c r="L45">
        <v>118836</v>
      </c>
      <c r="M45">
        <v>130704</v>
      </c>
      <c r="N45">
        <v>125364</v>
      </c>
      <c r="O45">
        <v>129304</v>
      </c>
      <c r="P45">
        <v>147200</v>
      </c>
      <c r="Q45">
        <v>149743</v>
      </c>
      <c r="R45">
        <v>163071</v>
      </c>
      <c r="S45">
        <v>159256</v>
      </c>
      <c r="T45">
        <v>173989</v>
      </c>
      <c r="U45">
        <v>178483</v>
      </c>
      <c r="V45">
        <v>182719</v>
      </c>
      <c r="W45">
        <v>172401</v>
      </c>
      <c r="X45">
        <v>198103</v>
      </c>
      <c r="Y45">
        <v>192971</v>
      </c>
      <c r="Z45">
        <v>220257</v>
      </c>
      <c r="AA45">
        <v>234233</v>
      </c>
      <c r="AB45">
        <v>228789</v>
      </c>
      <c r="AC45">
        <v>228300</v>
      </c>
      <c r="AD45">
        <v>245372</v>
      </c>
      <c r="AE45">
        <v>250435</v>
      </c>
      <c r="AF45">
        <v>270689</v>
      </c>
      <c r="AG45">
        <v>264333</v>
      </c>
      <c r="AH45">
        <v>264292</v>
      </c>
      <c r="AI45">
        <v>265991</v>
      </c>
      <c r="AJ45">
        <v>272129</v>
      </c>
      <c r="AK45">
        <v>279546</v>
      </c>
      <c r="AL45">
        <v>265352</v>
      </c>
      <c r="AM45">
        <v>252969</v>
      </c>
      <c r="AN45">
        <v>252926</v>
      </c>
      <c r="AO45">
        <v>234644</v>
      </c>
      <c r="AP45">
        <v>249706</v>
      </c>
      <c r="AQ45">
        <v>249846</v>
      </c>
      <c r="AR45">
        <v>245840</v>
      </c>
      <c r="AS45">
        <v>265648</v>
      </c>
      <c r="AT45">
        <v>249497</v>
      </c>
      <c r="AU45">
        <v>243851</v>
      </c>
      <c r="AV45">
        <v>267360</v>
      </c>
      <c r="AW45">
        <v>264018</v>
      </c>
      <c r="AX45">
        <v>271508</v>
      </c>
      <c r="AY45">
        <v>288407</v>
      </c>
      <c r="AZ45">
        <v>287002</v>
      </c>
      <c r="BA45">
        <v>279737</v>
      </c>
      <c r="BB45">
        <v>286585</v>
      </c>
      <c r="BC45">
        <v>283991</v>
      </c>
    </row>
    <row r="46" spans="1:55">
      <c r="A46">
        <v>2</v>
      </c>
      <c r="B46" t="s">
        <v>215</v>
      </c>
      <c r="C46">
        <v>215</v>
      </c>
      <c r="D46" t="s">
        <v>215</v>
      </c>
      <c r="E46">
        <v>152</v>
      </c>
      <c r="F46" t="s">
        <v>230</v>
      </c>
      <c r="G46">
        <v>1680165</v>
      </c>
      <c r="H46">
        <v>1746699</v>
      </c>
      <c r="I46">
        <v>1903536</v>
      </c>
      <c r="J46">
        <v>1922883</v>
      </c>
      <c r="K46">
        <v>1979499</v>
      </c>
      <c r="L46">
        <v>2203971</v>
      </c>
      <c r="M46">
        <v>2170274</v>
      </c>
      <c r="N46">
        <v>2110677</v>
      </c>
      <c r="O46">
        <v>2199965</v>
      </c>
      <c r="P46">
        <v>2301632</v>
      </c>
      <c r="Q46">
        <v>2295913</v>
      </c>
      <c r="R46">
        <v>2315474</v>
      </c>
      <c r="S46">
        <v>2412792</v>
      </c>
      <c r="T46">
        <v>2427029</v>
      </c>
      <c r="U46">
        <v>2668439</v>
      </c>
      <c r="V46">
        <v>2768308</v>
      </c>
      <c r="W46">
        <v>2933186</v>
      </c>
      <c r="X46">
        <v>2970146</v>
      </c>
      <c r="Y46">
        <v>3110557</v>
      </c>
      <c r="Z46">
        <v>2946488</v>
      </c>
      <c r="AA46">
        <v>3068679</v>
      </c>
      <c r="AB46">
        <v>3177558</v>
      </c>
      <c r="AC46">
        <v>3326136</v>
      </c>
      <c r="AD46">
        <v>3427614</v>
      </c>
      <c r="AE46">
        <v>3555222</v>
      </c>
      <c r="AF46">
        <v>3674688</v>
      </c>
      <c r="AG46">
        <v>3665497</v>
      </c>
      <c r="AH46">
        <v>3617954</v>
      </c>
      <c r="AI46">
        <v>3818667</v>
      </c>
      <c r="AJ46">
        <v>3840484</v>
      </c>
      <c r="AK46">
        <v>3952250</v>
      </c>
      <c r="AL46">
        <v>3779345</v>
      </c>
      <c r="AM46">
        <v>3787084</v>
      </c>
      <c r="AN46">
        <v>3635524</v>
      </c>
      <c r="AO46">
        <v>4003100</v>
      </c>
      <c r="AP46">
        <v>4071204</v>
      </c>
      <c r="AQ46">
        <v>3856681</v>
      </c>
      <c r="AR46">
        <v>4184486</v>
      </c>
      <c r="AS46">
        <v>4375855</v>
      </c>
      <c r="AT46">
        <v>4272758</v>
      </c>
      <c r="AU46">
        <v>4742454</v>
      </c>
      <c r="AV46">
        <v>5672755</v>
      </c>
      <c r="AW46">
        <v>5084875</v>
      </c>
      <c r="AX46">
        <v>6100299</v>
      </c>
      <c r="AY46">
        <v>6083645</v>
      </c>
      <c r="AZ46">
        <v>6629332</v>
      </c>
      <c r="BA46">
        <v>6504007</v>
      </c>
      <c r="BB46">
        <v>6451743</v>
      </c>
      <c r="BC46">
        <v>6795353</v>
      </c>
    </row>
    <row r="47" spans="1:55">
      <c r="A47">
        <v>1</v>
      </c>
      <c r="B47" t="s">
        <v>179</v>
      </c>
      <c r="C47">
        <v>217</v>
      </c>
      <c r="D47" t="s">
        <v>179</v>
      </c>
      <c r="E47">
        <v>152</v>
      </c>
      <c r="F47" t="s">
        <v>230</v>
      </c>
      <c r="G47">
        <v>251744</v>
      </c>
      <c r="H47">
        <v>257053</v>
      </c>
      <c r="I47">
        <v>270108</v>
      </c>
      <c r="J47">
        <v>277947</v>
      </c>
      <c r="K47">
        <v>284614</v>
      </c>
      <c r="L47">
        <v>287742</v>
      </c>
      <c r="M47">
        <v>291215</v>
      </c>
      <c r="N47">
        <v>300311</v>
      </c>
      <c r="O47">
        <v>305078</v>
      </c>
      <c r="P47">
        <v>320024</v>
      </c>
      <c r="Q47">
        <v>323065</v>
      </c>
      <c r="R47">
        <v>310257</v>
      </c>
      <c r="S47">
        <v>314624</v>
      </c>
      <c r="T47">
        <v>313464</v>
      </c>
      <c r="U47">
        <v>328071</v>
      </c>
      <c r="V47">
        <v>315394</v>
      </c>
      <c r="W47">
        <v>304165</v>
      </c>
      <c r="X47">
        <v>328755</v>
      </c>
      <c r="Y47">
        <v>353863</v>
      </c>
      <c r="Z47">
        <v>358881</v>
      </c>
      <c r="AA47">
        <v>365085</v>
      </c>
      <c r="AB47">
        <v>356564</v>
      </c>
      <c r="AC47">
        <v>331332</v>
      </c>
      <c r="AD47">
        <v>352003</v>
      </c>
      <c r="AE47">
        <v>395168</v>
      </c>
      <c r="AF47">
        <v>410016</v>
      </c>
      <c r="AG47">
        <v>416172</v>
      </c>
      <c r="AH47">
        <v>438860</v>
      </c>
      <c r="AI47">
        <v>465313</v>
      </c>
      <c r="AJ47">
        <v>481072</v>
      </c>
      <c r="AK47">
        <v>482045</v>
      </c>
      <c r="AL47">
        <v>475408</v>
      </c>
      <c r="AM47">
        <v>552424</v>
      </c>
      <c r="AN47">
        <v>569991</v>
      </c>
      <c r="AO47">
        <v>564817</v>
      </c>
      <c r="AP47">
        <v>648329</v>
      </c>
      <c r="AQ47">
        <v>680796</v>
      </c>
      <c r="AR47">
        <v>679422</v>
      </c>
      <c r="AS47">
        <v>675716</v>
      </c>
      <c r="AT47">
        <v>639940</v>
      </c>
      <c r="AU47">
        <v>693351</v>
      </c>
      <c r="AV47">
        <v>704170</v>
      </c>
      <c r="AW47">
        <v>717020</v>
      </c>
      <c r="AX47">
        <v>735928</v>
      </c>
      <c r="AY47">
        <v>688663</v>
      </c>
      <c r="AZ47">
        <v>711358</v>
      </c>
      <c r="BA47">
        <v>735353</v>
      </c>
      <c r="BB47">
        <v>792201</v>
      </c>
      <c r="BC47">
        <v>758588</v>
      </c>
    </row>
    <row r="48" spans="1:55">
      <c r="A48">
        <v>2</v>
      </c>
      <c r="B48" t="s">
        <v>180</v>
      </c>
      <c r="C48">
        <v>226</v>
      </c>
      <c r="D48" t="s">
        <v>180</v>
      </c>
      <c r="E48">
        <v>152</v>
      </c>
      <c r="F48" t="s">
        <v>230</v>
      </c>
      <c r="G48">
        <v>1949811</v>
      </c>
      <c r="H48">
        <v>1937841</v>
      </c>
      <c r="I48">
        <v>2157363</v>
      </c>
      <c r="J48">
        <v>2221529</v>
      </c>
      <c r="K48">
        <v>1991206</v>
      </c>
      <c r="L48">
        <v>2065141</v>
      </c>
      <c r="M48">
        <v>2377759</v>
      </c>
      <c r="N48">
        <v>2508155</v>
      </c>
      <c r="O48">
        <v>2846844</v>
      </c>
      <c r="P48">
        <v>3514605</v>
      </c>
      <c r="Q48">
        <v>3413463</v>
      </c>
      <c r="R48">
        <v>3494666</v>
      </c>
      <c r="S48">
        <v>3516925</v>
      </c>
      <c r="T48">
        <v>3670000</v>
      </c>
      <c r="U48">
        <v>3892937</v>
      </c>
      <c r="V48">
        <v>3615617</v>
      </c>
      <c r="W48">
        <v>3638080</v>
      </c>
      <c r="X48">
        <v>3647394</v>
      </c>
      <c r="Y48">
        <v>2696133</v>
      </c>
      <c r="Z48">
        <v>2640936</v>
      </c>
      <c r="AA48">
        <v>2847343</v>
      </c>
      <c r="AB48">
        <v>3107421</v>
      </c>
      <c r="AC48">
        <v>3253261</v>
      </c>
      <c r="AD48">
        <v>3075780</v>
      </c>
      <c r="AE48">
        <v>3148000</v>
      </c>
      <c r="AF48">
        <v>3125107</v>
      </c>
      <c r="AG48">
        <v>3292283</v>
      </c>
      <c r="AH48">
        <v>3456677</v>
      </c>
      <c r="AI48">
        <v>3702899</v>
      </c>
      <c r="AJ48">
        <v>3854053</v>
      </c>
      <c r="AK48">
        <v>3957955</v>
      </c>
      <c r="AL48">
        <v>3895402</v>
      </c>
      <c r="AM48">
        <v>4147148</v>
      </c>
      <c r="AN48">
        <v>4137595</v>
      </c>
      <c r="AO48">
        <v>4312873</v>
      </c>
      <c r="AP48">
        <v>4252917</v>
      </c>
      <c r="AQ48">
        <v>4268995</v>
      </c>
      <c r="AR48">
        <v>4601197</v>
      </c>
      <c r="AS48">
        <v>4871729</v>
      </c>
      <c r="AT48">
        <v>4936855</v>
      </c>
      <c r="AU48">
        <v>5207690</v>
      </c>
      <c r="AV48">
        <v>5487451</v>
      </c>
      <c r="AW48">
        <v>5544777</v>
      </c>
      <c r="AX48">
        <v>5543659</v>
      </c>
      <c r="AY48">
        <v>5362441</v>
      </c>
      <c r="AZ48">
        <v>5301411</v>
      </c>
      <c r="BA48">
        <v>5459694</v>
      </c>
      <c r="BB48">
        <v>5603248</v>
      </c>
      <c r="BC48">
        <v>5698203</v>
      </c>
    </row>
    <row r="49" spans="1:55">
      <c r="A49">
        <v>1</v>
      </c>
      <c r="B49" t="s">
        <v>181</v>
      </c>
      <c r="C49">
        <v>233</v>
      </c>
      <c r="D49" t="s">
        <v>181</v>
      </c>
      <c r="E49">
        <v>152</v>
      </c>
      <c r="F49" t="s">
        <v>230</v>
      </c>
      <c r="G49">
        <v>395939</v>
      </c>
      <c r="H49">
        <v>435290</v>
      </c>
      <c r="I49">
        <v>439735</v>
      </c>
      <c r="J49">
        <v>482057</v>
      </c>
      <c r="K49">
        <v>493862</v>
      </c>
      <c r="L49">
        <v>500584</v>
      </c>
      <c r="M49">
        <v>514597</v>
      </c>
      <c r="N49">
        <v>548013</v>
      </c>
      <c r="O49">
        <v>542635</v>
      </c>
      <c r="P49">
        <v>545473</v>
      </c>
      <c r="Q49">
        <v>522752</v>
      </c>
      <c r="R49">
        <v>501930</v>
      </c>
      <c r="S49">
        <v>451684</v>
      </c>
      <c r="T49">
        <v>510928</v>
      </c>
      <c r="U49">
        <v>582515</v>
      </c>
      <c r="V49">
        <v>532478</v>
      </c>
      <c r="W49">
        <v>537942</v>
      </c>
      <c r="X49">
        <v>593678</v>
      </c>
      <c r="Y49">
        <v>631088</v>
      </c>
      <c r="Z49">
        <v>588118</v>
      </c>
      <c r="AA49">
        <v>647660</v>
      </c>
      <c r="AB49">
        <v>659179</v>
      </c>
      <c r="AC49">
        <v>673636</v>
      </c>
      <c r="AD49">
        <v>686930</v>
      </c>
      <c r="AE49">
        <v>856775</v>
      </c>
      <c r="AF49">
        <v>980553</v>
      </c>
      <c r="AG49">
        <v>905842</v>
      </c>
      <c r="AH49">
        <v>1028855</v>
      </c>
      <c r="AI49">
        <v>1002839</v>
      </c>
      <c r="AJ49">
        <v>1032016</v>
      </c>
      <c r="AK49">
        <v>1208708</v>
      </c>
      <c r="AL49">
        <v>1253874</v>
      </c>
      <c r="AM49">
        <v>1288549</v>
      </c>
      <c r="AN49">
        <v>1282815</v>
      </c>
      <c r="AO49">
        <v>1288253</v>
      </c>
      <c r="AP49">
        <v>1434110</v>
      </c>
      <c r="AQ49">
        <v>1423283</v>
      </c>
      <c r="AR49">
        <v>1628276</v>
      </c>
      <c r="AS49">
        <v>1638242</v>
      </c>
      <c r="AT49">
        <v>1462476</v>
      </c>
      <c r="AU49">
        <v>1851357</v>
      </c>
      <c r="AV49">
        <v>1915795</v>
      </c>
      <c r="AW49">
        <v>2064152</v>
      </c>
      <c r="AX49">
        <v>1984897</v>
      </c>
      <c r="AY49">
        <v>2227783</v>
      </c>
      <c r="AZ49">
        <v>2303501</v>
      </c>
      <c r="BA49">
        <v>1880534</v>
      </c>
      <c r="BB49">
        <v>2415411</v>
      </c>
      <c r="BC49">
        <v>2170816</v>
      </c>
    </row>
    <row r="50" spans="1:55">
      <c r="A50">
        <v>2</v>
      </c>
      <c r="B50" t="s">
        <v>182</v>
      </c>
      <c r="C50">
        <v>238</v>
      </c>
      <c r="D50" t="s">
        <v>182</v>
      </c>
      <c r="E50">
        <v>152</v>
      </c>
      <c r="F50" t="s">
        <v>230</v>
      </c>
      <c r="AM50">
        <v>3990130</v>
      </c>
      <c r="AN50">
        <v>4043684</v>
      </c>
      <c r="AO50">
        <v>4476218</v>
      </c>
      <c r="AP50">
        <v>5168838</v>
      </c>
      <c r="AQ50">
        <v>5237281</v>
      </c>
      <c r="AR50">
        <v>4976240</v>
      </c>
      <c r="AS50">
        <v>5307356</v>
      </c>
      <c r="AT50">
        <v>5479865</v>
      </c>
      <c r="AU50">
        <v>6005831</v>
      </c>
      <c r="AV50">
        <v>6149700</v>
      </c>
      <c r="AW50">
        <v>6335623</v>
      </c>
      <c r="AX50">
        <v>6763039</v>
      </c>
      <c r="AY50">
        <v>7453333</v>
      </c>
      <c r="AZ50">
        <v>7614251</v>
      </c>
      <c r="BA50">
        <v>7651615</v>
      </c>
      <c r="BB50">
        <v>8058104</v>
      </c>
      <c r="BC50">
        <v>8901719</v>
      </c>
    </row>
    <row r="51" spans="1:55">
      <c r="A51">
        <v>2</v>
      </c>
      <c r="B51" t="s">
        <v>216</v>
      </c>
      <c r="C51">
        <v>250</v>
      </c>
      <c r="D51" t="s">
        <v>216</v>
      </c>
      <c r="E51">
        <v>152</v>
      </c>
      <c r="F51" t="s">
        <v>230</v>
      </c>
      <c r="G51">
        <v>2371636</v>
      </c>
      <c r="H51">
        <v>2395924</v>
      </c>
      <c r="I51">
        <v>2414532</v>
      </c>
      <c r="J51">
        <v>2423504</v>
      </c>
      <c r="K51">
        <v>2411318</v>
      </c>
      <c r="L51">
        <v>2439326</v>
      </c>
      <c r="M51">
        <v>2526293</v>
      </c>
      <c r="N51">
        <v>2660532</v>
      </c>
      <c r="O51">
        <v>2717468</v>
      </c>
      <c r="P51">
        <v>2806384</v>
      </c>
      <c r="Q51">
        <v>2806758</v>
      </c>
      <c r="R51">
        <v>2861086</v>
      </c>
      <c r="S51">
        <v>2944282</v>
      </c>
      <c r="T51">
        <v>3010415</v>
      </c>
      <c r="U51">
        <v>3081498</v>
      </c>
      <c r="V51">
        <v>3123967</v>
      </c>
      <c r="W51">
        <v>3144179</v>
      </c>
      <c r="X51">
        <v>3043873</v>
      </c>
      <c r="Y51">
        <v>3186303</v>
      </c>
      <c r="Z51">
        <v>3316436</v>
      </c>
      <c r="AA51">
        <v>3365507</v>
      </c>
      <c r="AB51">
        <v>3539757</v>
      </c>
      <c r="AC51">
        <v>3631274</v>
      </c>
      <c r="AD51">
        <v>3729593</v>
      </c>
      <c r="AE51">
        <v>3853566</v>
      </c>
      <c r="AF51">
        <v>3941726</v>
      </c>
      <c r="AG51">
        <v>4038984</v>
      </c>
      <c r="AH51">
        <v>4156016</v>
      </c>
      <c r="AI51">
        <v>4280380</v>
      </c>
      <c r="AJ51">
        <v>4466547</v>
      </c>
      <c r="AK51">
        <v>4604558</v>
      </c>
      <c r="AL51">
        <v>4723309</v>
      </c>
      <c r="AM51">
        <v>4743486</v>
      </c>
      <c r="AN51">
        <v>4841142</v>
      </c>
      <c r="AO51">
        <v>4019993</v>
      </c>
      <c r="AP51">
        <v>3991659</v>
      </c>
      <c r="AQ51">
        <v>3894445</v>
      </c>
      <c r="AR51">
        <v>3959974</v>
      </c>
      <c r="AS51">
        <v>3855647</v>
      </c>
      <c r="AT51">
        <v>3769769</v>
      </c>
      <c r="AU51">
        <v>3682761</v>
      </c>
      <c r="AV51">
        <v>3602292</v>
      </c>
      <c r="AW51">
        <v>3624303</v>
      </c>
      <c r="AX51">
        <v>3642325</v>
      </c>
      <c r="AY51">
        <v>3649978</v>
      </c>
      <c r="AZ51">
        <v>3647536</v>
      </c>
      <c r="BA51">
        <v>3670436</v>
      </c>
      <c r="BB51">
        <v>3677366</v>
      </c>
      <c r="BC51">
        <v>3625095</v>
      </c>
    </row>
    <row r="52" spans="1:55">
      <c r="A52">
        <v>3</v>
      </c>
      <c r="B52" t="s">
        <v>184</v>
      </c>
      <c r="C52">
        <v>251</v>
      </c>
      <c r="D52" t="s">
        <v>184</v>
      </c>
      <c r="E52">
        <v>152</v>
      </c>
      <c r="F52" t="s">
        <v>230</v>
      </c>
      <c r="G52">
        <v>320250</v>
      </c>
      <c r="H52">
        <v>318332</v>
      </c>
      <c r="I52">
        <v>314752</v>
      </c>
      <c r="J52">
        <v>337575</v>
      </c>
      <c r="K52">
        <v>348540</v>
      </c>
      <c r="L52">
        <v>380145</v>
      </c>
      <c r="M52">
        <v>383633</v>
      </c>
      <c r="N52">
        <v>394836</v>
      </c>
      <c r="O52">
        <v>401746</v>
      </c>
      <c r="P52">
        <v>392478</v>
      </c>
      <c r="Q52">
        <v>452901</v>
      </c>
      <c r="R52">
        <v>518323</v>
      </c>
      <c r="S52">
        <v>469867</v>
      </c>
      <c r="T52">
        <v>496398</v>
      </c>
      <c r="U52">
        <v>585398</v>
      </c>
      <c r="V52">
        <v>656020</v>
      </c>
      <c r="W52">
        <v>630924</v>
      </c>
      <c r="X52">
        <v>581731</v>
      </c>
      <c r="Y52">
        <v>515327</v>
      </c>
      <c r="Z52">
        <v>537452</v>
      </c>
      <c r="AA52">
        <v>542552</v>
      </c>
      <c r="AB52">
        <v>521784</v>
      </c>
      <c r="AC52">
        <v>550235</v>
      </c>
      <c r="AD52">
        <v>557551</v>
      </c>
      <c r="AE52">
        <v>608162</v>
      </c>
      <c r="AF52">
        <v>641926</v>
      </c>
      <c r="AG52">
        <v>633169</v>
      </c>
      <c r="AH52">
        <v>797575</v>
      </c>
      <c r="AI52">
        <v>802986</v>
      </c>
      <c r="AJ52">
        <v>748589</v>
      </c>
      <c r="AK52">
        <v>786829</v>
      </c>
      <c r="AL52">
        <v>654386</v>
      </c>
      <c r="AM52">
        <v>877937</v>
      </c>
      <c r="AN52">
        <v>781805</v>
      </c>
      <c r="AO52">
        <v>694839</v>
      </c>
      <c r="AP52">
        <v>834548</v>
      </c>
      <c r="AQ52">
        <v>802825</v>
      </c>
      <c r="AR52">
        <v>775894</v>
      </c>
      <c r="AS52">
        <v>924097</v>
      </c>
      <c r="AT52">
        <v>881395</v>
      </c>
      <c r="AU52">
        <v>881353</v>
      </c>
      <c r="AV52">
        <v>898970</v>
      </c>
      <c r="AW52">
        <v>1035469</v>
      </c>
      <c r="AX52">
        <v>1069738</v>
      </c>
      <c r="AY52">
        <v>1115306</v>
      </c>
      <c r="AZ52">
        <v>1148122</v>
      </c>
      <c r="BA52">
        <v>1155656</v>
      </c>
      <c r="BB52">
        <v>1170710</v>
      </c>
      <c r="BC52">
        <v>1312014</v>
      </c>
    </row>
    <row r="53" spans="3:3">
      <c r="C53" s="6"/>
    </row>
    <row r="54" spans="3:3">
      <c r="C54" s="6"/>
    </row>
    <row r="55" spans="3:3">
      <c r="C55" s="6"/>
    </row>
    <row r="56" spans="3:3">
      <c r="C56" s="6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C000"/>
  </sheetPr>
  <dimension ref="A1:BC54"/>
  <sheetViews>
    <sheetView workbookViewId="0">
      <selection activeCell="E1" sqref="E1"/>
    </sheetView>
  </sheetViews>
  <sheetFormatPr defaultColWidth="9.1358024691358" defaultRowHeight="11.6"/>
  <cols>
    <col min="1" max="1" width="8.85185185185185" customWidth="1"/>
    <col min="2" max="2" width="29.8518518518519" customWidth="1"/>
    <col min="3" max="3" width="11.1358024691358" customWidth="1"/>
    <col min="4" max="4" width="29.8518518518519" customWidth="1"/>
    <col min="5" max="5" width="7.5679012345679" customWidth="1"/>
    <col min="6" max="6" width="43.1358024691358" customWidth="1"/>
    <col min="7" max="15" width="11.4197530864198" customWidth="1"/>
    <col min="16" max="55" width="12.4197530864198" customWidth="1"/>
  </cols>
  <sheetData>
    <row r="1" spans="1:55">
      <c r="A1" s="44" t="s">
        <v>242</v>
      </c>
      <c r="B1" s="1" t="s">
        <v>243</v>
      </c>
      <c r="C1" s="1" t="s">
        <v>244</v>
      </c>
      <c r="D1" s="1" t="s">
        <v>245</v>
      </c>
      <c r="E1" s="1" t="s">
        <v>246</v>
      </c>
      <c r="F1" s="1" t="s">
        <v>247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</row>
    <row r="2" spans="1:55">
      <c r="A2">
        <v>3</v>
      </c>
      <c r="B2" t="s">
        <v>131</v>
      </c>
      <c r="C2">
        <v>7</v>
      </c>
      <c r="D2" t="s">
        <v>131</v>
      </c>
      <c r="E2">
        <v>152</v>
      </c>
      <c r="F2" s="16" t="s">
        <v>248</v>
      </c>
      <c r="G2">
        <v>670455</v>
      </c>
      <c r="H2">
        <v>715032</v>
      </c>
      <c r="I2">
        <v>695527</v>
      </c>
      <c r="J2">
        <v>748555</v>
      </c>
      <c r="K2">
        <v>773400</v>
      </c>
      <c r="L2">
        <v>804741</v>
      </c>
      <c r="M2">
        <v>825103</v>
      </c>
      <c r="N2">
        <v>804336</v>
      </c>
      <c r="O2">
        <v>864567</v>
      </c>
      <c r="P2">
        <v>880895</v>
      </c>
      <c r="Q2">
        <v>902299</v>
      </c>
      <c r="R2">
        <v>863585</v>
      </c>
      <c r="S2">
        <v>884968</v>
      </c>
      <c r="T2">
        <v>894416</v>
      </c>
      <c r="U2">
        <v>753289</v>
      </c>
      <c r="V2">
        <v>627834</v>
      </c>
      <c r="W2">
        <v>591691</v>
      </c>
      <c r="X2">
        <v>563102</v>
      </c>
      <c r="Y2">
        <v>511858</v>
      </c>
      <c r="Z2">
        <v>514555</v>
      </c>
      <c r="AA2">
        <v>469515</v>
      </c>
      <c r="AB2">
        <v>469915</v>
      </c>
      <c r="AC2">
        <v>472026</v>
      </c>
      <c r="AD2">
        <v>476376</v>
      </c>
      <c r="AE2">
        <v>476638</v>
      </c>
      <c r="AF2">
        <v>498294</v>
      </c>
      <c r="AG2">
        <v>504332</v>
      </c>
      <c r="AH2">
        <v>504208</v>
      </c>
      <c r="AI2">
        <v>498363</v>
      </c>
      <c r="AJ2">
        <v>485849</v>
      </c>
      <c r="AK2">
        <v>519431</v>
      </c>
      <c r="AL2">
        <v>551930</v>
      </c>
      <c r="AM2">
        <v>540117</v>
      </c>
      <c r="AN2">
        <v>662720</v>
      </c>
      <c r="AO2">
        <v>649428</v>
      </c>
      <c r="AP2">
        <v>657776</v>
      </c>
      <c r="AQ2">
        <v>632768</v>
      </c>
      <c r="AR2">
        <v>769839</v>
      </c>
      <c r="AS2">
        <v>713592</v>
      </c>
      <c r="AT2">
        <v>869778</v>
      </c>
      <c r="AU2">
        <v>1026775</v>
      </c>
      <c r="AV2">
        <v>1182569</v>
      </c>
      <c r="AW2">
        <v>1261578</v>
      </c>
      <c r="AX2">
        <v>1254361</v>
      </c>
      <c r="AY2">
        <v>1528461</v>
      </c>
      <c r="AZ2">
        <v>1531684</v>
      </c>
      <c r="BA2">
        <v>1685942</v>
      </c>
      <c r="BB2">
        <v>1714411</v>
      </c>
      <c r="BC2">
        <v>2204087</v>
      </c>
    </row>
    <row r="3" spans="1:55">
      <c r="A3">
        <v>3</v>
      </c>
      <c r="B3" t="s">
        <v>133</v>
      </c>
      <c r="C3">
        <v>20</v>
      </c>
      <c r="D3" t="s">
        <v>133</v>
      </c>
      <c r="E3">
        <v>152</v>
      </c>
      <c r="F3" s="16" t="s">
        <v>248</v>
      </c>
      <c r="G3">
        <v>30630</v>
      </c>
      <c r="H3">
        <v>19624</v>
      </c>
      <c r="I3">
        <v>20793</v>
      </c>
      <c r="J3">
        <v>22624</v>
      </c>
      <c r="K3">
        <v>22021</v>
      </c>
      <c r="L3">
        <v>23984</v>
      </c>
      <c r="M3">
        <v>29382</v>
      </c>
      <c r="N3">
        <v>24274</v>
      </c>
      <c r="O3">
        <v>28906</v>
      </c>
      <c r="P3">
        <v>21981</v>
      </c>
      <c r="Q3">
        <v>38405</v>
      </c>
      <c r="R3">
        <v>33497</v>
      </c>
      <c r="S3">
        <v>27293</v>
      </c>
      <c r="T3">
        <v>40179</v>
      </c>
      <c r="U3">
        <v>35196</v>
      </c>
      <c r="V3">
        <v>44630</v>
      </c>
      <c r="W3">
        <v>39093</v>
      </c>
      <c r="X3">
        <v>34138</v>
      </c>
      <c r="Y3">
        <v>29781</v>
      </c>
      <c r="Z3">
        <v>34723</v>
      </c>
      <c r="AA3">
        <v>36327</v>
      </c>
      <c r="AB3">
        <v>31159</v>
      </c>
      <c r="AC3">
        <v>29433</v>
      </c>
      <c r="AD3">
        <v>27439</v>
      </c>
      <c r="AE3">
        <v>30025</v>
      </c>
      <c r="AF3">
        <v>30596</v>
      </c>
      <c r="AG3">
        <v>30229</v>
      </c>
      <c r="AH3">
        <v>43074</v>
      </c>
      <c r="AI3">
        <v>41257</v>
      </c>
      <c r="AJ3">
        <v>39047</v>
      </c>
      <c r="AK3">
        <v>39435</v>
      </c>
      <c r="AL3">
        <v>31551</v>
      </c>
      <c r="AM3">
        <v>37268</v>
      </c>
      <c r="AN3">
        <v>40605</v>
      </c>
      <c r="AO3">
        <v>38990</v>
      </c>
      <c r="AP3">
        <v>46364</v>
      </c>
      <c r="AQ3">
        <v>39820</v>
      </c>
      <c r="AR3">
        <v>31982</v>
      </c>
      <c r="AS3">
        <v>36364</v>
      </c>
      <c r="AT3">
        <v>38826</v>
      </c>
      <c r="AU3">
        <v>41803</v>
      </c>
      <c r="AV3">
        <v>43534</v>
      </c>
      <c r="AW3">
        <v>44431</v>
      </c>
      <c r="AX3">
        <v>45458</v>
      </c>
      <c r="AY3">
        <v>45204</v>
      </c>
      <c r="AZ3">
        <v>48096</v>
      </c>
      <c r="BA3">
        <v>46573</v>
      </c>
      <c r="BB3">
        <v>57986</v>
      </c>
      <c r="BC3">
        <v>56274</v>
      </c>
    </row>
    <row r="4" spans="1:55">
      <c r="A4">
        <v>2</v>
      </c>
      <c r="B4" t="s">
        <v>135</v>
      </c>
      <c r="C4">
        <v>29</v>
      </c>
      <c r="D4" t="s">
        <v>135</v>
      </c>
      <c r="E4">
        <v>152</v>
      </c>
      <c r="F4" s="16" t="s">
        <v>248</v>
      </c>
      <c r="G4">
        <v>597084</v>
      </c>
      <c r="H4">
        <v>595656</v>
      </c>
      <c r="I4">
        <v>596438</v>
      </c>
      <c r="J4">
        <v>658286</v>
      </c>
      <c r="K4">
        <v>653955</v>
      </c>
      <c r="L4">
        <v>657186</v>
      </c>
      <c r="M4">
        <v>686393</v>
      </c>
      <c r="N4">
        <v>701942</v>
      </c>
      <c r="O4">
        <v>691668</v>
      </c>
      <c r="P4">
        <v>707117</v>
      </c>
      <c r="Q4">
        <v>726884</v>
      </c>
      <c r="R4">
        <v>652955</v>
      </c>
      <c r="S4">
        <v>736560</v>
      </c>
      <c r="T4">
        <v>690194</v>
      </c>
      <c r="U4">
        <v>741872</v>
      </c>
      <c r="V4">
        <v>753853</v>
      </c>
      <c r="W4">
        <v>774858</v>
      </c>
      <c r="X4">
        <v>723654</v>
      </c>
      <c r="Y4">
        <v>736559</v>
      </c>
      <c r="Z4">
        <v>718915</v>
      </c>
      <c r="AA4">
        <v>801639</v>
      </c>
      <c r="AB4">
        <v>762227</v>
      </c>
      <c r="AC4">
        <v>761020</v>
      </c>
      <c r="AD4">
        <v>751059</v>
      </c>
      <c r="AE4">
        <v>864024</v>
      </c>
      <c r="AF4">
        <v>900602</v>
      </c>
      <c r="AG4">
        <v>931219</v>
      </c>
      <c r="AH4">
        <v>949034</v>
      </c>
      <c r="AI4">
        <v>890347</v>
      </c>
      <c r="AJ4">
        <v>967579</v>
      </c>
      <c r="AK4">
        <v>996433</v>
      </c>
      <c r="AL4">
        <v>1023113</v>
      </c>
      <c r="AM4">
        <v>986772</v>
      </c>
      <c r="AN4">
        <v>866213</v>
      </c>
      <c r="AO4">
        <v>900189</v>
      </c>
      <c r="AP4">
        <v>918491</v>
      </c>
      <c r="AQ4">
        <v>919457</v>
      </c>
      <c r="AR4">
        <v>855681</v>
      </c>
      <c r="AS4">
        <v>888275</v>
      </c>
      <c r="AT4">
        <v>850003</v>
      </c>
      <c r="AU4">
        <v>919376</v>
      </c>
      <c r="AV4">
        <v>960085</v>
      </c>
      <c r="AW4">
        <v>953294</v>
      </c>
      <c r="AX4">
        <v>968385</v>
      </c>
      <c r="AY4">
        <v>975412</v>
      </c>
      <c r="AZ4">
        <v>987827</v>
      </c>
      <c r="BA4">
        <v>973107</v>
      </c>
      <c r="BB4">
        <v>958786</v>
      </c>
      <c r="BC4">
        <v>604518</v>
      </c>
    </row>
    <row r="5" spans="1:55">
      <c r="A5">
        <v>1</v>
      </c>
      <c r="B5" t="s">
        <v>137</v>
      </c>
      <c r="C5">
        <v>32</v>
      </c>
      <c r="D5" t="s">
        <v>137</v>
      </c>
      <c r="E5">
        <v>152</v>
      </c>
      <c r="F5" s="16" t="s">
        <v>248</v>
      </c>
      <c r="G5">
        <v>816669</v>
      </c>
      <c r="H5">
        <v>880439</v>
      </c>
      <c r="I5">
        <v>972150</v>
      </c>
      <c r="J5">
        <v>996765</v>
      </c>
      <c r="K5">
        <v>933720</v>
      </c>
      <c r="L5">
        <v>966706</v>
      </c>
      <c r="M5">
        <v>1081314</v>
      </c>
      <c r="N5">
        <v>1134233</v>
      </c>
      <c r="O5">
        <v>1126644</v>
      </c>
      <c r="P5">
        <v>1229438</v>
      </c>
      <c r="Q5">
        <v>1254273</v>
      </c>
      <c r="R5">
        <v>1316346</v>
      </c>
      <c r="S5">
        <v>1346511</v>
      </c>
      <c r="T5">
        <v>1474972</v>
      </c>
      <c r="U5">
        <v>1468525</v>
      </c>
      <c r="V5">
        <v>1381814</v>
      </c>
      <c r="W5">
        <v>1406298</v>
      </c>
      <c r="X5">
        <v>1385544</v>
      </c>
      <c r="Y5">
        <v>1419586</v>
      </c>
      <c r="Z5">
        <v>1454994</v>
      </c>
      <c r="AA5">
        <v>1492707</v>
      </c>
      <c r="AB5">
        <v>1544943</v>
      </c>
      <c r="AC5">
        <v>1519024</v>
      </c>
      <c r="AD5">
        <v>1531928</v>
      </c>
      <c r="AE5">
        <v>1626144</v>
      </c>
      <c r="AF5">
        <v>1760410</v>
      </c>
      <c r="AG5">
        <v>1516377</v>
      </c>
      <c r="AH5">
        <v>1606584</v>
      </c>
      <c r="AI5">
        <v>1632510</v>
      </c>
      <c r="AJ5">
        <v>1698071</v>
      </c>
      <c r="AK5">
        <v>1750136</v>
      </c>
      <c r="AL5">
        <v>1747467</v>
      </c>
      <c r="AM5">
        <v>1846409</v>
      </c>
      <c r="AN5">
        <v>1965504</v>
      </c>
      <c r="AO5">
        <v>2090687</v>
      </c>
      <c r="AP5">
        <v>2226090</v>
      </c>
      <c r="AQ5">
        <v>2108291</v>
      </c>
      <c r="AR5">
        <v>2244709</v>
      </c>
      <c r="AS5">
        <v>2345598</v>
      </c>
      <c r="AT5">
        <v>2406200</v>
      </c>
      <c r="AU5">
        <v>2435685</v>
      </c>
      <c r="AV5">
        <v>2497915</v>
      </c>
      <c r="AW5">
        <v>2562793</v>
      </c>
      <c r="AX5">
        <v>2670044</v>
      </c>
      <c r="AY5">
        <v>2918542</v>
      </c>
      <c r="AZ5">
        <v>3056620</v>
      </c>
      <c r="BA5">
        <v>3060644</v>
      </c>
      <c r="BB5">
        <v>3170616</v>
      </c>
      <c r="BC5">
        <v>3255994</v>
      </c>
    </row>
    <row r="6" spans="1:55">
      <c r="A6">
        <v>1</v>
      </c>
      <c r="B6" t="s">
        <v>138</v>
      </c>
      <c r="C6">
        <v>35</v>
      </c>
      <c r="D6" t="s">
        <v>138</v>
      </c>
      <c r="E6">
        <v>152</v>
      </c>
      <c r="F6" s="16" t="s">
        <v>248</v>
      </c>
      <c r="G6">
        <v>11366</v>
      </c>
      <c r="H6">
        <v>12383</v>
      </c>
      <c r="I6">
        <v>12780</v>
      </c>
      <c r="J6">
        <v>13712</v>
      </c>
      <c r="K6">
        <v>15010</v>
      </c>
      <c r="L6">
        <v>15401</v>
      </c>
      <c r="M6">
        <v>14962</v>
      </c>
      <c r="N6">
        <v>10569</v>
      </c>
      <c r="O6">
        <v>10600</v>
      </c>
      <c r="P6">
        <v>8634</v>
      </c>
      <c r="Q6">
        <v>7353</v>
      </c>
      <c r="R6">
        <v>6983</v>
      </c>
      <c r="S6">
        <v>6715</v>
      </c>
      <c r="T6">
        <v>6960</v>
      </c>
      <c r="U6">
        <v>7240</v>
      </c>
      <c r="V6">
        <v>8462</v>
      </c>
      <c r="W6">
        <v>8382</v>
      </c>
      <c r="X6">
        <v>9681</v>
      </c>
      <c r="Y6">
        <v>10949</v>
      </c>
      <c r="Z6">
        <v>14366</v>
      </c>
      <c r="AA6">
        <v>8996</v>
      </c>
      <c r="AB6">
        <v>8811</v>
      </c>
      <c r="AC6">
        <v>8428</v>
      </c>
      <c r="AD6">
        <v>11011</v>
      </c>
      <c r="AE6">
        <v>10035</v>
      </c>
      <c r="AF6">
        <v>13868</v>
      </c>
      <c r="AG6">
        <v>21536</v>
      </c>
      <c r="AH6">
        <v>20324</v>
      </c>
      <c r="AI6">
        <v>20121</v>
      </c>
      <c r="AJ6">
        <v>17855</v>
      </c>
      <c r="AK6">
        <v>14938</v>
      </c>
      <c r="AL6">
        <v>13874</v>
      </c>
      <c r="AM6">
        <v>14025</v>
      </c>
      <c r="AN6">
        <v>12661</v>
      </c>
      <c r="AO6">
        <v>12938</v>
      </c>
      <c r="AP6">
        <v>14733</v>
      </c>
      <c r="AQ6">
        <v>14104</v>
      </c>
      <c r="AR6">
        <v>15219</v>
      </c>
      <c r="AS6">
        <v>20920</v>
      </c>
      <c r="AT6">
        <v>19350</v>
      </c>
      <c r="AU6">
        <v>20385</v>
      </c>
      <c r="AV6">
        <v>19088</v>
      </c>
      <c r="AW6">
        <v>20155</v>
      </c>
      <c r="AX6">
        <v>20641</v>
      </c>
      <c r="AY6">
        <v>17985</v>
      </c>
      <c r="AZ6">
        <v>18747</v>
      </c>
      <c r="BA6">
        <v>18793</v>
      </c>
      <c r="BB6">
        <v>21902</v>
      </c>
      <c r="BC6">
        <v>20415</v>
      </c>
    </row>
    <row r="7" spans="1:55">
      <c r="A7">
        <v>1</v>
      </c>
      <c r="B7" t="s">
        <v>206</v>
      </c>
      <c r="C7">
        <v>37</v>
      </c>
      <c r="D7" t="s">
        <v>206</v>
      </c>
      <c r="E7">
        <v>152</v>
      </c>
      <c r="F7" s="16" t="s">
        <v>248</v>
      </c>
      <c r="G7">
        <v>219393</v>
      </c>
      <c r="H7">
        <v>221964</v>
      </c>
      <c r="I7">
        <v>228561</v>
      </c>
      <c r="J7">
        <v>222383</v>
      </c>
      <c r="K7">
        <v>237137</v>
      </c>
      <c r="L7">
        <v>236678</v>
      </c>
      <c r="M7">
        <v>254874</v>
      </c>
      <c r="N7">
        <v>266492</v>
      </c>
      <c r="O7">
        <v>277293</v>
      </c>
      <c r="P7">
        <v>276379</v>
      </c>
      <c r="Q7">
        <v>273208</v>
      </c>
      <c r="R7">
        <v>289154</v>
      </c>
      <c r="S7">
        <v>295973</v>
      </c>
      <c r="T7">
        <v>319624</v>
      </c>
      <c r="U7">
        <v>316268</v>
      </c>
      <c r="V7">
        <v>324731</v>
      </c>
      <c r="W7">
        <v>321494</v>
      </c>
      <c r="X7">
        <v>311125</v>
      </c>
      <c r="Y7">
        <v>327411</v>
      </c>
      <c r="Z7">
        <v>325230</v>
      </c>
      <c r="AA7">
        <v>327351</v>
      </c>
      <c r="AB7">
        <v>338199</v>
      </c>
      <c r="AC7">
        <v>323137</v>
      </c>
      <c r="AD7">
        <v>313327</v>
      </c>
      <c r="AE7">
        <v>298657</v>
      </c>
      <c r="AF7">
        <v>331328</v>
      </c>
      <c r="AG7">
        <v>303882</v>
      </c>
      <c r="AH7">
        <v>327088</v>
      </c>
      <c r="AI7">
        <v>327583</v>
      </c>
      <c r="AJ7">
        <v>326592</v>
      </c>
      <c r="AK7">
        <v>323878</v>
      </c>
      <c r="AL7">
        <v>327383</v>
      </c>
      <c r="AM7">
        <v>325069</v>
      </c>
      <c r="AN7">
        <v>351140</v>
      </c>
      <c r="AO7">
        <v>369564</v>
      </c>
      <c r="AP7">
        <v>410928</v>
      </c>
      <c r="AQ7">
        <v>430876</v>
      </c>
      <c r="AR7">
        <v>439879</v>
      </c>
      <c r="AS7">
        <v>415142</v>
      </c>
      <c r="AT7">
        <v>431460</v>
      </c>
      <c r="AU7">
        <v>447045</v>
      </c>
      <c r="AV7">
        <v>432572</v>
      </c>
      <c r="AW7">
        <v>407759</v>
      </c>
      <c r="AX7">
        <v>424617</v>
      </c>
      <c r="AY7">
        <v>429250</v>
      </c>
      <c r="AZ7">
        <v>439044</v>
      </c>
      <c r="BA7">
        <v>461578</v>
      </c>
      <c r="BB7">
        <v>473700</v>
      </c>
      <c r="BC7">
        <v>488060</v>
      </c>
    </row>
    <row r="8" spans="1:55">
      <c r="A8">
        <v>1</v>
      </c>
      <c r="B8" t="s">
        <v>140</v>
      </c>
      <c r="C8">
        <v>39</v>
      </c>
      <c r="D8" t="s">
        <v>140</v>
      </c>
      <c r="E8">
        <v>152</v>
      </c>
      <c r="F8" s="16" t="s">
        <v>248</v>
      </c>
      <c r="G8">
        <v>328151</v>
      </c>
      <c r="H8">
        <v>370592</v>
      </c>
      <c r="I8">
        <v>413425</v>
      </c>
      <c r="J8">
        <v>395310</v>
      </c>
      <c r="K8">
        <v>376942</v>
      </c>
      <c r="L8">
        <v>390235</v>
      </c>
      <c r="M8">
        <v>377486</v>
      </c>
      <c r="N8">
        <v>426236</v>
      </c>
      <c r="O8">
        <v>408224</v>
      </c>
      <c r="P8">
        <v>373942</v>
      </c>
      <c r="Q8">
        <v>376879</v>
      </c>
      <c r="R8">
        <v>338477</v>
      </c>
      <c r="S8">
        <v>341898</v>
      </c>
      <c r="T8">
        <v>391807</v>
      </c>
      <c r="U8">
        <v>417320</v>
      </c>
      <c r="V8">
        <v>404187</v>
      </c>
      <c r="W8">
        <v>398167</v>
      </c>
      <c r="X8">
        <v>412083</v>
      </c>
      <c r="Y8">
        <v>374488</v>
      </c>
      <c r="Z8">
        <v>383250</v>
      </c>
      <c r="AA8">
        <v>347758</v>
      </c>
      <c r="AB8">
        <v>372535</v>
      </c>
      <c r="AC8">
        <v>434045</v>
      </c>
      <c r="AD8">
        <v>365319</v>
      </c>
      <c r="AE8">
        <v>468016</v>
      </c>
      <c r="AF8">
        <v>426237</v>
      </c>
      <c r="AG8">
        <v>434010</v>
      </c>
      <c r="AH8">
        <v>517510</v>
      </c>
      <c r="AI8">
        <v>512955</v>
      </c>
      <c r="AJ8">
        <v>499065</v>
      </c>
      <c r="AK8">
        <v>620772</v>
      </c>
      <c r="AL8">
        <v>583584</v>
      </c>
      <c r="AM8">
        <v>468473</v>
      </c>
      <c r="AN8">
        <v>637077</v>
      </c>
      <c r="AO8">
        <v>626173</v>
      </c>
      <c r="AP8">
        <v>683890</v>
      </c>
      <c r="AQ8">
        <v>774857</v>
      </c>
      <c r="AR8">
        <v>859589</v>
      </c>
      <c r="AS8">
        <v>783786</v>
      </c>
      <c r="AT8">
        <v>707122</v>
      </c>
      <c r="AU8">
        <v>889687</v>
      </c>
      <c r="AV8">
        <v>871121</v>
      </c>
      <c r="AW8">
        <v>913010</v>
      </c>
      <c r="AX8">
        <v>905194</v>
      </c>
      <c r="AY8">
        <v>1026842</v>
      </c>
      <c r="AZ8">
        <v>976055</v>
      </c>
      <c r="BA8">
        <v>884910</v>
      </c>
      <c r="BB8">
        <v>972752</v>
      </c>
      <c r="BC8">
        <v>1024428</v>
      </c>
    </row>
    <row r="9" spans="1:55">
      <c r="A9">
        <v>2</v>
      </c>
      <c r="B9" t="s">
        <v>141</v>
      </c>
      <c r="C9">
        <v>45</v>
      </c>
      <c r="D9" t="s">
        <v>141</v>
      </c>
      <c r="E9">
        <v>152</v>
      </c>
      <c r="F9" s="16" t="s">
        <v>248</v>
      </c>
      <c r="G9">
        <v>24372</v>
      </c>
      <c r="H9">
        <v>24198</v>
      </c>
      <c r="I9">
        <v>27038</v>
      </c>
      <c r="J9">
        <v>27113</v>
      </c>
      <c r="K9">
        <v>27462</v>
      </c>
      <c r="L9">
        <v>27787</v>
      </c>
      <c r="M9">
        <v>28127</v>
      </c>
      <c r="N9">
        <v>28274</v>
      </c>
      <c r="O9">
        <v>29758</v>
      </c>
      <c r="P9">
        <v>28669</v>
      </c>
      <c r="Q9">
        <v>29461</v>
      </c>
      <c r="R9">
        <v>28675</v>
      </c>
      <c r="S9">
        <v>28283</v>
      </c>
      <c r="T9">
        <v>30491</v>
      </c>
      <c r="U9">
        <v>30416</v>
      </c>
      <c r="V9">
        <v>30076</v>
      </c>
      <c r="W9">
        <v>32087</v>
      </c>
      <c r="X9">
        <v>32216</v>
      </c>
      <c r="Y9">
        <v>33142</v>
      </c>
      <c r="Z9">
        <v>34047</v>
      </c>
      <c r="AA9">
        <v>31632</v>
      </c>
      <c r="AB9">
        <v>34579</v>
      </c>
      <c r="AC9">
        <v>35553</v>
      </c>
      <c r="AD9">
        <v>33358</v>
      </c>
      <c r="AE9">
        <v>35167</v>
      </c>
      <c r="AF9">
        <v>37267</v>
      </c>
      <c r="AG9">
        <v>40417</v>
      </c>
      <c r="AH9">
        <v>41858</v>
      </c>
      <c r="AI9">
        <v>41905</v>
      </c>
      <c r="AJ9">
        <v>46047</v>
      </c>
      <c r="AK9">
        <v>46624</v>
      </c>
      <c r="AL9">
        <v>48405</v>
      </c>
      <c r="AM9">
        <v>50292</v>
      </c>
      <c r="AN9">
        <v>50323</v>
      </c>
      <c r="AO9">
        <v>50770</v>
      </c>
      <c r="AP9">
        <v>52253</v>
      </c>
      <c r="AQ9">
        <v>51778</v>
      </c>
      <c r="AR9">
        <v>54840</v>
      </c>
      <c r="AS9">
        <v>55880</v>
      </c>
      <c r="AT9">
        <v>57797</v>
      </c>
      <c r="AU9">
        <v>59337</v>
      </c>
      <c r="AV9">
        <v>58924</v>
      </c>
      <c r="AW9">
        <v>61768</v>
      </c>
      <c r="AX9">
        <v>68739</v>
      </c>
      <c r="AY9">
        <v>60451</v>
      </c>
      <c r="AZ9">
        <v>63027</v>
      </c>
      <c r="BA9">
        <v>61803</v>
      </c>
      <c r="BB9">
        <v>60678</v>
      </c>
      <c r="BC9">
        <v>60333</v>
      </c>
    </row>
    <row r="10" spans="1:55">
      <c r="A10">
        <v>1</v>
      </c>
      <c r="B10" t="s">
        <v>207</v>
      </c>
      <c r="C10">
        <v>46</v>
      </c>
      <c r="D10" t="s">
        <v>207</v>
      </c>
      <c r="E10">
        <v>152</v>
      </c>
      <c r="F10" s="16" t="s">
        <v>248</v>
      </c>
      <c r="G10">
        <v>109712</v>
      </c>
      <c r="H10">
        <v>112449</v>
      </c>
      <c r="I10">
        <v>114178</v>
      </c>
      <c r="J10">
        <v>118963</v>
      </c>
      <c r="K10">
        <v>124386</v>
      </c>
      <c r="L10">
        <v>127513</v>
      </c>
      <c r="M10">
        <v>139676</v>
      </c>
      <c r="N10">
        <v>138561</v>
      </c>
      <c r="O10">
        <v>136183</v>
      </c>
      <c r="P10">
        <v>135112</v>
      </c>
      <c r="Q10">
        <v>138096</v>
      </c>
      <c r="R10">
        <v>131843</v>
      </c>
      <c r="S10">
        <v>136708</v>
      </c>
      <c r="T10">
        <v>131465</v>
      </c>
      <c r="U10">
        <v>135209</v>
      </c>
      <c r="V10">
        <v>137479</v>
      </c>
      <c r="W10">
        <v>141092</v>
      </c>
      <c r="X10">
        <v>136089</v>
      </c>
      <c r="Y10">
        <v>139196</v>
      </c>
      <c r="Z10">
        <v>143100</v>
      </c>
      <c r="AA10">
        <v>149110</v>
      </c>
      <c r="AB10">
        <v>156592</v>
      </c>
      <c r="AC10">
        <v>154342</v>
      </c>
      <c r="AD10">
        <v>160479</v>
      </c>
      <c r="AE10">
        <v>168690</v>
      </c>
      <c r="AF10">
        <v>163235</v>
      </c>
      <c r="AG10">
        <v>167132</v>
      </c>
      <c r="AH10">
        <v>173271</v>
      </c>
      <c r="AI10">
        <v>169936</v>
      </c>
      <c r="AJ10">
        <v>168826</v>
      </c>
      <c r="AK10">
        <v>161734</v>
      </c>
      <c r="AL10">
        <v>165119</v>
      </c>
      <c r="AM10">
        <v>168335</v>
      </c>
      <c r="AN10">
        <v>180772</v>
      </c>
      <c r="AO10">
        <v>198066</v>
      </c>
      <c r="AP10">
        <v>205803</v>
      </c>
      <c r="AQ10">
        <v>205781</v>
      </c>
      <c r="AR10">
        <v>201160</v>
      </c>
      <c r="AS10">
        <v>216870</v>
      </c>
      <c r="AT10">
        <v>222268</v>
      </c>
      <c r="AU10">
        <v>226560</v>
      </c>
      <c r="AV10">
        <v>230387</v>
      </c>
      <c r="AW10">
        <v>236740</v>
      </c>
      <c r="AX10">
        <v>249025</v>
      </c>
      <c r="AY10">
        <v>251213</v>
      </c>
      <c r="AZ10">
        <v>266640</v>
      </c>
      <c r="BA10">
        <v>248156</v>
      </c>
      <c r="BB10">
        <v>260722</v>
      </c>
      <c r="BC10">
        <v>288782</v>
      </c>
    </row>
    <row r="11" spans="1:55">
      <c r="A11">
        <v>1</v>
      </c>
      <c r="B11" t="s">
        <v>143</v>
      </c>
      <c r="C11">
        <v>53</v>
      </c>
      <c r="D11" t="s">
        <v>143</v>
      </c>
      <c r="E11">
        <v>152</v>
      </c>
      <c r="F11" s="16" t="s">
        <v>248</v>
      </c>
      <c r="G11">
        <v>355314</v>
      </c>
      <c r="H11">
        <v>326600</v>
      </c>
      <c r="I11">
        <v>324971</v>
      </c>
      <c r="J11">
        <v>341039</v>
      </c>
      <c r="K11">
        <v>348510</v>
      </c>
      <c r="L11">
        <v>335559</v>
      </c>
      <c r="M11">
        <v>374547</v>
      </c>
      <c r="N11">
        <v>402491</v>
      </c>
      <c r="O11">
        <v>389724</v>
      </c>
      <c r="P11">
        <v>402657</v>
      </c>
      <c r="Q11">
        <v>413180</v>
      </c>
      <c r="R11">
        <v>409149</v>
      </c>
      <c r="S11">
        <v>413827</v>
      </c>
      <c r="T11">
        <v>375903</v>
      </c>
      <c r="U11">
        <v>377182</v>
      </c>
      <c r="V11">
        <v>437000</v>
      </c>
      <c r="W11">
        <v>428120</v>
      </c>
      <c r="X11">
        <v>470717</v>
      </c>
      <c r="Y11">
        <v>499332</v>
      </c>
      <c r="Z11">
        <v>467202</v>
      </c>
      <c r="AA11">
        <v>452772</v>
      </c>
      <c r="AB11">
        <v>463274</v>
      </c>
      <c r="AC11">
        <v>461291</v>
      </c>
      <c r="AD11">
        <v>604383</v>
      </c>
      <c r="AE11">
        <v>600930</v>
      </c>
      <c r="AF11">
        <v>671231</v>
      </c>
      <c r="AG11">
        <v>573432</v>
      </c>
      <c r="AH11">
        <v>714919</v>
      </c>
      <c r="AI11">
        <v>747351</v>
      </c>
      <c r="AJ11">
        <v>796957</v>
      </c>
      <c r="AK11">
        <v>882503</v>
      </c>
      <c r="AL11">
        <v>881070</v>
      </c>
      <c r="AM11">
        <v>991607</v>
      </c>
      <c r="AN11">
        <v>1014644</v>
      </c>
      <c r="AO11">
        <v>1121480</v>
      </c>
      <c r="AP11">
        <v>1256953</v>
      </c>
      <c r="AQ11">
        <v>1329543</v>
      </c>
      <c r="AR11">
        <v>1353732</v>
      </c>
      <c r="AS11">
        <v>1413070</v>
      </c>
      <c r="AT11">
        <v>1514446</v>
      </c>
      <c r="AU11">
        <v>1523981</v>
      </c>
      <c r="AV11">
        <v>1662808</v>
      </c>
      <c r="AW11">
        <v>1724589</v>
      </c>
      <c r="AX11">
        <v>1799590</v>
      </c>
      <c r="AY11">
        <v>1731909</v>
      </c>
      <c r="AZ11">
        <v>1591362</v>
      </c>
      <c r="BA11">
        <v>1658651</v>
      </c>
      <c r="BB11">
        <v>1966391</v>
      </c>
      <c r="BC11">
        <v>1974348</v>
      </c>
    </row>
    <row r="12" spans="1:55">
      <c r="A12">
        <v>1</v>
      </c>
      <c r="B12" t="s">
        <v>208</v>
      </c>
      <c r="C12">
        <v>61</v>
      </c>
      <c r="D12" t="s">
        <v>208</v>
      </c>
      <c r="E12">
        <v>152</v>
      </c>
      <c r="F12" s="16" t="s">
        <v>248</v>
      </c>
      <c r="G12">
        <v>46091</v>
      </c>
      <c r="H12">
        <v>53120</v>
      </c>
      <c r="I12">
        <v>53603</v>
      </c>
      <c r="J12">
        <v>57922</v>
      </c>
      <c r="K12">
        <v>56583</v>
      </c>
      <c r="L12">
        <v>59272</v>
      </c>
      <c r="M12">
        <v>56889</v>
      </c>
      <c r="N12">
        <v>60598</v>
      </c>
      <c r="O12">
        <v>50116</v>
      </c>
      <c r="P12">
        <v>57526</v>
      </c>
      <c r="Q12">
        <v>43638</v>
      </c>
      <c r="R12">
        <v>30234</v>
      </c>
      <c r="S12">
        <v>31654</v>
      </c>
      <c r="T12">
        <v>32110</v>
      </c>
      <c r="U12">
        <v>27226</v>
      </c>
      <c r="V12">
        <v>23363</v>
      </c>
      <c r="W12">
        <v>22846</v>
      </c>
      <c r="X12">
        <v>23549</v>
      </c>
      <c r="Y12">
        <v>24208</v>
      </c>
      <c r="Z12">
        <v>26531</v>
      </c>
      <c r="AA12">
        <v>29484</v>
      </c>
      <c r="AB12">
        <v>26975</v>
      </c>
      <c r="AC12">
        <v>27386</v>
      </c>
      <c r="AD12">
        <v>28939</v>
      </c>
      <c r="AE12">
        <v>28436</v>
      </c>
      <c r="AF12">
        <v>29080</v>
      </c>
      <c r="AG12">
        <v>31503</v>
      </c>
      <c r="AH12">
        <v>31426</v>
      </c>
      <c r="AI12">
        <v>29744</v>
      </c>
      <c r="AJ12">
        <v>38199</v>
      </c>
      <c r="AK12">
        <v>37086</v>
      </c>
      <c r="AL12">
        <v>35520</v>
      </c>
      <c r="AM12">
        <v>32574</v>
      </c>
      <c r="AN12">
        <v>34743</v>
      </c>
      <c r="AO12">
        <v>35656</v>
      </c>
      <c r="AP12">
        <v>36486</v>
      </c>
      <c r="AQ12">
        <v>36304</v>
      </c>
      <c r="AR12">
        <v>35372</v>
      </c>
      <c r="AS12">
        <v>36369</v>
      </c>
      <c r="AT12">
        <v>37841</v>
      </c>
      <c r="AU12">
        <v>37993</v>
      </c>
      <c r="AV12">
        <v>37026</v>
      </c>
      <c r="AW12">
        <v>38544</v>
      </c>
      <c r="AX12">
        <v>39131</v>
      </c>
      <c r="AY12">
        <v>40755</v>
      </c>
      <c r="AZ12">
        <v>41897</v>
      </c>
      <c r="BA12">
        <v>45633</v>
      </c>
      <c r="BB12">
        <v>44310</v>
      </c>
      <c r="BC12">
        <v>45019</v>
      </c>
    </row>
    <row r="13" spans="1:38">
      <c r="A13">
        <v>2</v>
      </c>
      <c r="B13" t="s">
        <v>209</v>
      </c>
      <c r="C13">
        <v>62</v>
      </c>
      <c r="D13" t="s">
        <v>209</v>
      </c>
      <c r="E13">
        <v>152</v>
      </c>
      <c r="F13" s="16" t="s">
        <v>248</v>
      </c>
      <c r="G13">
        <v>1613626</v>
      </c>
      <c r="H13">
        <v>1649685</v>
      </c>
      <c r="I13">
        <v>1691823</v>
      </c>
      <c r="J13">
        <v>1771557</v>
      </c>
      <c r="K13">
        <v>1772421</v>
      </c>
      <c r="L13">
        <v>1819139</v>
      </c>
      <c r="M13">
        <v>1885257</v>
      </c>
      <c r="N13">
        <v>1914233</v>
      </c>
      <c r="O13">
        <v>1997747</v>
      </c>
      <c r="P13">
        <v>2066127</v>
      </c>
      <c r="Q13">
        <v>2133518</v>
      </c>
      <c r="R13">
        <v>2124763</v>
      </c>
      <c r="S13">
        <v>2021298</v>
      </c>
      <c r="T13">
        <v>1982672</v>
      </c>
      <c r="U13">
        <v>1893421</v>
      </c>
      <c r="V13">
        <v>2053739</v>
      </c>
      <c r="W13">
        <v>2091029</v>
      </c>
      <c r="X13">
        <v>2037012</v>
      </c>
      <c r="Y13">
        <v>2342606</v>
      </c>
      <c r="Z13">
        <v>2672186</v>
      </c>
      <c r="AA13">
        <v>2554063</v>
      </c>
      <c r="AB13">
        <v>2524985</v>
      </c>
      <c r="AC13">
        <v>2781961</v>
      </c>
      <c r="AD13">
        <v>2422705</v>
      </c>
      <c r="AE13">
        <v>2176164</v>
      </c>
      <c r="AF13">
        <v>2335083</v>
      </c>
      <c r="AG13">
        <v>2494687</v>
      </c>
      <c r="AH13">
        <v>2609194</v>
      </c>
      <c r="AI13">
        <v>2603430</v>
      </c>
      <c r="AJ13">
        <v>2725797</v>
      </c>
      <c r="AK13">
        <v>2903835</v>
      </c>
      <c r="AL13">
        <v>2617315</v>
      </c>
    </row>
    <row r="14" spans="1:55">
      <c r="A14">
        <v>2</v>
      </c>
      <c r="B14" t="s">
        <v>146</v>
      </c>
      <c r="C14">
        <v>72</v>
      </c>
      <c r="D14" t="s">
        <v>146</v>
      </c>
      <c r="E14">
        <v>152</v>
      </c>
      <c r="F14" s="16" t="s">
        <v>248</v>
      </c>
      <c r="G14">
        <v>217</v>
      </c>
      <c r="H14">
        <v>217</v>
      </c>
      <c r="I14">
        <v>217</v>
      </c>
      <c r="J14">
        <v>240</v>
      </c>
      <c r="K14">
        <v>296</v>
      </c>
      <c r="L14">
        <v>312</v>
      </c>
      <c r="M14">
        <v>331</v>
      </c>
      <c r="N14">
        <v>350</v>
      </c>
      <c r="O14">
        <v>350</v>
      </c>
      <c r="P14">
        <v>372</v>
      </c>
      <c r="Q14">
        <v>372</v>
      </c>
      <c r="R14">
        <v>411</v>
      </c>
      <c r="S14">
        <v>437</v>
      </c>
      <c r="T14">
        <v>485</v>
      </c>
      <c r="U14">
        <v>496</v>
      </c>
      <c r="V14">
        <v>549</v>
      </c>
      <c r="W14">
        <v>593</v>
      </c>
      <c r="X14">
        <v>651</v>
      </c>
      <c r="Y14">
        <v>928</v>
      </c>
      <c r="Z14">
        <v>3228</v>
      </c>
      <c r="AA14">
        <v>3320</v>
      </c>
      <c r="AB14">
        <v>3583</v>
      </c>
      <c r="AC14">
        <v>3599</v>
      </c>
      <c r="AD14">
        <v>4097</v>
      </c>
      <c r="AE14">
        <v>4337</v>
      </c>
      <c r="AF14">
        <v>4719</v>
      </c>
      <c r="AG14">
        <v>4675</v>
      </c>
      <c r="AH14">
        <v>4255</v>
      </c>
      <c r="AI14">
        <v>4696</v>
      </c>
      <c r="AJ14">
        <v>6428</v>
      </c>
      <c r="AK14">
        <v>6597</v>
      </c>
      <c r="AL14">
        <v>6704</v>
      </c>
      <c r="AM14">
        <v>7560</v>
      </c>
      <c r="AN14">
        <v>6594</v>
      </c>
      <c r="AO14">
        <v>8561</v>
      </c>
      <c r="AP14">
        <v>6934</v>
      </c>
      <c r="AQ14">
        <v>7197</v>
      </c>
      <c r="AR14">
        <v>7430</v>
      </c>
      <c r="AS14">
        <v>7868</v>
      </c>
      <c r="AT14">
        <v>8015</v>
      </c>
      <c r="AU14">
        <v>8215</v>
      </c>
      <c r="AV14">
        <v>8476</v>
      </c>
      <c r="AW14">
        <v>8142</v>
      </c>
      <c r="AX14">
        <v>6991</v>
      </c>
      <c r="AY14">
        <v>8369</v>
      </c>
      <c r="AZ14">
        <v>8021</v>
      </c>
      <c r="BA14">
        <v>8436</v>
      </c>
      <c r="BB14">
        <v>7983</v>
      </c>
      <c r="BC14">
        <v>9292</v>
      </c>
    </row>
    <row r="15" spans="1:55">
      <c r="A15">
        <v>1</v>
      </c>
      <c r="B15" t="s">
        <v>147</v>
      </c>
      <c r="C15">
        <v>74</v>
      </c>
      <c r="D15" t="s">
        <v>147</v>
      </c>
      <c r="E15">
        <v>152</v>
      </c>
      <c r="F15" s="16" t="s">
        <v>248</v>
      </c>
      <c r="G15">
        <v>64239</v>
      </c>
      <c r="H15">
        <v>64798</v>
      </c>
      <c r="I15">
        <v>62995</v>
      </c>
      <c r="J15">
        <v>61967</v>
      </c>
      <c r="K15">
        <v>62407</v>
      </c>
      <c r="L15">
        <v>63278</v>
      </c>
      <c r="M15">
        <v>65021</v>
      </c>
      <c r="N15">
        <v>68637</v>
      </c>
      <c r="O15">
        <v>68244</v>
      </c>
      <c r="P15">
        <v>71504</v>
      </c>
      <c r="Q15">
        <v>74198</v>
      </c>
      <c r="R15">
        <v>76015</v>
      </c>
      <c r="S15">
        <v>78452</v>
      </c>
      <c r="T15">
        <v>80204</v>
      </c>
      <c r="U15">
        <v>82703</v>
      </c>
      <c r="V15">
        <v>85660</v>
      </c>
      <c r="W15">
        <v>95531</v>
      </c>
      <c r="X15">
        <v>103697</v>
      </c>
      <c r="Y15">
        <v>110427</v>
      </c>
      <c r="Z15">
        <v>117165</v>
      </c>
      <c r="AA15">
        <v>113558</v>
      </c>
      <c r="AB15">
        <v>117579</v>
      </c>
      <c r="AC15">
        <v>121696</v>
      </c>
      <c r="AD15">
        <v>124327</v>
      </c>
      <c r="AE15">
        <v>125221</v>
      </c>
      <c r="AF15">
        <v>132154</v>
      </c>
      <c r="AG15">
        <v>134892</v>
      </c>
      <c r="AH15">
        <v>142935</v>
      </c>
      <c r="AI15">
        <v>144493</v>
      </c>
      <c r="AJ15">
        <v>143560</v>
      </c>
      <c r="AK15">
        <v>164156</v>
      </c>
      <c r="AL15">
        <v>155805</v>
      </c>
      <c r="AM15">
        <v>150513</v>
      </c>
      <c r="AN15">
        <v>154621</v>
      </c>
      <c r="AO15">
        <v>157153</v>
      </c>
      <c r="AP15">
        <v>166458</v>
      </c>
      <c r="AQ15">
        <v>171238</v>
      </c>
      <c r="AR15">
        <v>178709</v>
      </c>
      <c r="AS15">
        <v>176896</v>
      </c>
      <c r="AT15">
        <v>182239</v>
      </c>
      <c r="AU15">
        <v>176524</v>
      </c>
      <c r="AV15">
        <v>178825</v>
      </c>
      <c r="AW15">
        <v>180260</v>
      </c>
      <c r="AX15">
        <v>180389</v>
      </c>
      <c r="AY15">
        <v>183291</v>
      </c>
      <c r="AZ15">
        <v>185245</v>
      </c>
      <c r="BA15">
        <v>187635</v>
      </c>
      <c r="BB15">
        <v>193071</v>
      </c>
      <c r="BC15">
        <v>217209</v>
      </c>
    </row>
    <row r="16" spans="1:55">
      <c r="A16">
        <v>1</v>
      </c>
      <c r="B16" t="s">
        <v>148</v>
      </c>
      <c r="C16">
        <v>75</v>
      </c>
      <c r="D16" t="s">
        <v>148</v>
      </c>
      <c r="E16">
        <v>152</v>
      </c>
      <c r="F16" s="16" t="s">
        <v>248</v>
      </c>
      <c r="G16">
        <v>72412</v>
      </c>
      <c r="H16">
        <v>73760</v>
      </c>
      <c r="I16">
        <v>73311</v>
      </c>
      <c r="J16">
        <v>75936</v>
      </c>
      <c r="K16">
        <v>83433</v>
      </c>
      <c r="L16">
        <v>89469</v>
      </c>
      <c r="M16">
        <v>80277</v>
      </c>
      <c r="N16">
        <v>88117</v>
      </c>
      <c r="O16">
        <v>82474</v>
      </c>
      <c r="P16">
        <v>84589</v>
      </c>
      <c r="Q16">
        <v>90048</v>
      </c>
      <c r="R16">
        <v>79007</v>
      </c>
      <c r="S16">
        <v>93581</v>
      </c>
      <c r="T16">
        <v>85299</v>
      </c>
      <c r="U16">
        <v>82660</v>
      </c>
      <c r="V16">
        <v>81014</v>
      </c>
      <c r="W16">
        <v>61789</v>
      </c>
      <c r="X16">
        <v>81658</v>
      </c>
      <c r="Y16">
        <v>48982</v>
      </c>
      <c r="Z16">
        <v>51833</v>
      </c>
      <c r="AA16">
        <v>78143</v>
      </c>
      <c r="AB16">
        <v>96566</v>
      </c>
      <c r="AC16">
        <v>73468</v>
      </c>
      <c r="AD16">
        <v>73840</v>
      </c>
      <c r="AE16">
        <v>64709</v>
      </c>
      <c r="AF16">
        <v>77857</v>
      </c>
      <c r="AG16">
        <v>80023</v>
      </c>
      <c r="AH16">
        <v>73159</v>
      </c>
      <c r="AI16">
        <v>86887</v>
      </c>
      <c r="AJ16">
        <v>60349</v>
      </c>
      <c r="AK16">
        <v>68625</v>
      </c>
      <c r="AL16">
        <v>53189</v>
      </c>
      <c r="AM16">
        <v>63290</v>
      </c>
      <c r="AN16">
        <v>66114</v>
      </c>
      <c r="AO16">
        <v>62138</v>
      </c>
      <c r="AP16">
        <v>50725</v>
      </c>
      <c r="AQ16">
        <v>64655</v>
      </c>
      <c r="AR16">
        <v>64341</v>
      </c>
      <c r="AS16">
        <v>95940</v>
      </c>
      <c r="AT16">
        <v>106356</v>
      </c>
      <c r="AU16">
        <v>115760</v>
      </c>
      <c r="AV16">
        <v>68680</v>
      </c>
      <c r="AW16">
        <v>89870</v>
      </c>
      <c r="AX16">
        <v>114793</v>
      </c>
      <c r="AY16">
        <v>97578</v>
      </c>
      <c r="AZ16">
        <v>104490</v>
      </c>
      <c r="BA16">
        <v>70388</v>
      </c>
      <c r="BB16">
        <v>105029</v>
      </c>
      <c r="BC16">
        <v>127328</v>
      </c>
    </row>
    <row r="17" spans="1:55">
      <c r="A17">
        <v>1</v>
      </c>
      <c r="B17" t="s">
        <v>149</v>
      </c>
      <c r="C17">
        <v>81</v>
      </c>
      <c r="D17" t="s">
        <v>149</v>
      </c>
      <c r="E17">
        <v>152</v>
      </c>
      <c r="F17" s="16" t="s">
        <v>248</v>
      </c>
      <c r="G17">
        <v>1366431</v>
      </c>
      <c r="H17">
        <v>1384259</v>
      </c>
      <c r="I17">
        <v>1409865</v>
      </c>
      <c r="J17">
        <v>1601137</v>
      </c>
      <c r="K17">
        <v>1430114</v>
      </c>
      <c r="L17">
        <v>1450026</v>
      </c>
      <c r="M17">
        <v>1583659</v>
      </c>
      <c r="N17">
        <v>1522458</v>
      </c>
      <c r="O17">
        <v>1651161</v>
      </c>
      <c r="P17">
        <v>1719615</v>
      </c>
      <c r="Q17">
        <v>1790655</v>
      </c>
      <c r="R17">
        <v>1734970</v>
      </c>
      <c r="S17">
        <v>1753191</v>
      </c>
      <c r="T17">
        <v>1995489</v>
      </c>
      <c r="U17">
        <v>1842894</v>
      </c>
      <c r="V17">
        <v>1607666</v>
      </c>
      <c r="W17">
        <v>1394991</v>
      </c>
      <c r="X17">
        <v>1365455</v>
      </c>
      <c r="Y17">
        <v>1424454</v>
      </c>
      <c r="Z17">
        <v>1423106</v>
      </c>
      <c r="AA17">
        <v>1384812</v>
      </c>
      <c r="AB17">
        <v>1265620</v>
      </c>
      <c r="AC17">
        <v>1267021</v>
      </c>
      <c r="AD17">
        <v>1669475</v>
      </c>
      <c r="AE17">
        <v>1644567</v>
      </c>
      <c r="AF17">
        <v>1807314</v>
      </c>
      <c r="AG17">
        <v>1844580</v>
      </c>
      <c r="AH17">
        <v>1901043</v>
      </c>
      <c r="AI17">
        <v>2122066</v>
      </c>
      <c r="AJ17">
        <v>1711929</v>
      </c>
      <c r="AK17">
        <v>2690704</v>
      </c>
      <c r="AL17">
        <v>2657321</v>
      </c>
      <c r="AM17">
        <v>2885411</v>
      </c>
      <c r="AN17">
        <v>2717074</v>
      </c>
      <c r="AO17">
        <v>3159601</v>
      </c>
      <c r="AP17">
        <v>3463102</v>
      </c>
      <c r="AQ17">
        <v>3394742</v>
      </c>
      <c r="AR17">
        <v>3734154</v>
      </c>
      <c r="AS17">
        <v>3977078</v>
      </c>
      <c r="AT17">
        <v>3883869</v>
      </c>
      <c r="AU17">
        <v>4020293</v>
      </c>
      <c r="AV17">
        <v>4458219</v>
      </c>
      <c r="AW17">
        <v>4585315</v>
      </c>
      <c r="AX17">
        <v>4798548</v>
      </c>
      <c r="AY17">
        <v>4950950</v>
      </c>
      <c r="AZ17">
        <v>5119234</v>
      </c>
      <c r="BA17">
        <v>5025900</v>
      </c>
      <c r="BB17">
        <v>5649890</v>
      </c>
      <c r="BC17">
        <v>5893404</v>
      </c>
    </row>
    <row r="18" spans="1:55">
      <c r="A18">
        <v>1</v>
      </c>
      <c r="B18" t="s">
        <v>150</v>
      </c>
      <c r="C18">
        <v>90</v>
      </c>
      <c r="D18" t="s">
        <v>150</v>
      </c>
      <c r="E18">
        <v>152</v>
      </c>
      <c r="F18" s="16" t="s">
        <v>248</v>
      </c>
      <c r="G18">
        <v>549254</v>
      </c>
      <c r="H18">
        <v>556510</v>
      </c>
      <c r="I18">
        <v>521284</v>
      </c>
      <c r="J18">
        <v>545362</v>
      </c>
      <c r="K18">
        <v>533782</v>
      </c>
      <c r="L18">
        <v>579372</v>
      </c>
      <c r="M18">
        <v>607659</v>
      </c>
      <c r="N18">
        <v>624648</v>
      </c>
      <c r="O18">
        <v>618810</v>
      </c>
      <c r="P18">
        <v>642551</v>
      </c>
      <c r="Q18">
        <v>664905</v>
      </c>
      <c r="R18">
        <v>633710</v>
      </c>
      <c r="S18">
        <v>639657</v>
      </c>
      <c r="T18">
        <v>644618</v>
      </c>
      <c r="U18">
        <v>657091</v>
      </c>
      <c r="V18">
        <v>685428</v>
      </c>
      <c r="W18">
        <v>692242</v>
      </c>
      <c r="X18">
        <v>694998</v>
      </c>
      <c r="Y18">
        <v>716836</v>
      </c>
      <c r="Z18">
        <v>723876</v>
      </c>
      <c r="AA18">
        <v>728578</v>
      </c>
      <c r="AB18">
        <v>737353</v>
      </c>
      <c r="AC18">
        <v>743307</v>
      </c>
      <c r="AD18">
        <v>781706</v>
      </c>
      <c r="AE18">
        <v>797238</v>
      </c>
      <c r="AF18">
        <v>803435</v>
      </c>
      <c r="AG18">
        <v>811751</v>
      </c>
      <c r="AH18">
        <v>833700</v>
      </c>
      <c r="AI18">
        <v>886499</v>
      </c>
      <c r="AJ18">
        <v>934632</v>
      </c>
      <c r="AK18">
        <v>984760</v>
      </c>
      <c r="AL18">
        <v>1059872</v>
      </c>
      <c r="AM18">
        <v>1082423</v>
      </c>
      <c r="AN18">
        <v>1160802</v>
      </c>
      <c r="AO18">
        <v>1151306</v>
      </c>
      <c r="AP18">
        <v>1209018</v>
      </c>
      <c r="AQ18">
        <v>1258398</v>
      </c>
      <c r="AR18">
        <v>1225942</v>
      </c>
      <c r="AS18">
        <v>1277420</v>
      </c>
      <c r="AT18">
        <v>1328403</v>
      </c>
      <c r="AU18">
        <v>1321359</v>
      </c>
      <c r="AV18">
        <v>1394463</v>
      </c>
      <c r="AW18">
        <v>1462427</v>
      </c>
      <c r="AX18">
        <v>1532419</v>
      </c>
      <c r="AY18">
        <v>1577177</v>
      </c>
      <c r="AZ18">
        <v>1582812</v>
      </c>
      <c r="BA18">
        <v>1631687</v>
      </c>
      <c r="BB18">
        <v>1783082</v>
      </c>
      <c r="BC18">
        <v>1648468</v>
      </c>
    </row>
    <row r="19" spans="1:55">
      <c r="A19">
        <v>1</v>
      </c>
      <c r="B19" t="s">
        <v>210</v>
      </c>
      <c r="C19">
        <v>107</v>
      </c>
      <c r="D19" t="s">
        <v>210</v>
      </c>
      <c r="E19">
        <v>152</v>
      </c>
      <c r="F19" s="16" t="s">
        <v>248</v>
      </c>
      <c r="G19">
        <v>971306</v>
      </c>
      <c r="H19">
        <v>1011972</v>
      </c>
      <c r="I19">
        <v>1121122</v>
      </c>
      <c r="J19">
        <v>1246429</v>
      </c>
      <c r="K19">
        <v>1192729</v>
      </c>
      <c r="L19">
        <v>1337638</v>
      </c>
      <c r="M19">
        <v>1239684</v>
      </c>
      <c r="N19">
        <v>1449728</v>
      </c>
      <c r="O19">
        <v>1459210</v>
      </c>
      <c r="P19">
        <v>1556350</v>
      </c>
      <c r="Q19">
        <v>1622849</v>
      </c>
      <c r="R19">
        <v>1621206</v>
      </c>
      <c r="S19">
        <v>1771258</v>
      </c>
      <c r="T19">
        <v>1842684</v>
      </c>
      <c r="U19">
        <v>2118523</v>
      </c>
      <c r="V19">
        <v>2121573</v>
      </c>
      <c r="W19">
        <v>2133688</v>
      </c>
      <c r="X19">
        <v>2165265</v>
      </c>
      <c r="Y19">
        <v>2386954</v>
      </c>
      <c r="Z19">
        <v>2494497</v>
      </c>
      <c r="AA19">
        <v>2696743</v>
      </c>
      <c r="AB19">
        <v>2543043</v>
      </c>
      <c r="AC19">
        <v>2526669</v>
      </c>
      <c r="AD19">
        <v>2697160</v>
      </c>
      <c r="AE19">
        <v>2921097</v>
      </c>
      <c r="AF19">
        <v>3009554</v>
      </c>
      <c r="AG19">
        <v>3135150</v>
      </c>
      <c r="AH19">
        <v>3279236</v>
      </c>
      <c r="AI19">
        <v>3351299</v>
      </c>
      <c r="AJ19">
        <v>3585085</v>
      </c>
      <c r="AK19">
        <v>3505505</v>
      </c>
      <c r="AL19">
        <v>3664736</v>
      </c>
      <c r="AM19">
        <v>3584787</v>
      </c>
      <c r="AN19">
        <v>3725530</v>
      </c>
      <c r="AO19">
        <v>4096762</v>
      </c>
      <c r="AP19">
        <v>4343474</v>
      </c>
      <c r="AQ19">
        <v>4542390</v>
      </c>
      <c r="AR19">
        <v>4785010</v>
      </c>
      <c r="AS19">
        <v>4882019</v>
      </c>
      <c r="AT19">
        <v>5254724</v>
      </c>
      <c r="AU19">
        <v>4900383</v>
      </c>
      <c r="AV19">
        <v>4965055</v>
      </c>
      <c r="AW19">
        <v>4908612</v>
      </c>
      <c r="AX19">
        <v>4988305</v>
      </c>
      <c r="AY19">
        <v>5279106</v>
      </c>
      <c r="AZ19">
        <v>5384697</v>
      </c>
      <c r="BA19">
        <v>5394074</v>
      </c>
      <c r="BB19">
        <v>5661561</v>
      </c>
      <c r="BC19">
        <v>5464978</v>
      </c>
    </row>
    <row r="20" spans="1:55">
      <c r="A20">
        <v>2</v>
      </c>
      <c r="B20" t="s">
        <v>152</v>
      </c>
      <c r="C20">
        <v>114</v>
      </c>
      <c r="D20" t="s">
        <v>152</v>
      </c>
      <c r="E20">
        <v>152</v>
      </c>
      <c r="F20" s="16" t="s">
        <v>248</v>
      </c>
      <c r="G20">
        <v>771482</v>
      </c>
      <c r="H20">
        <v>830184</v>
      </c>
      <c r="I20">
        <v>869848</v>
      </c>
      <c r="J20">
        <v>875685</v>
      </c>
      <c r="K20">
        <v>887328</v>
      </c>
      <c r="L20">
        <v>899693</v>
      </c>
      <c r="M20">
        <v>945599</v>
      </c>
      <c r="N20">
        <v>1016337</v>
      </c>
      <c r="O20">
        <v>1063990</v>
      </c>
      <c r="P20">
        <v>1075927</v>
      </c>
      <c r="Q20">
        <v>1076103</v>
      </c>
      <c r="R20">
        <v>1142714</v>
      </c>
      <c r="S20">
        <v>1236200</v>
      </c>
      <c r="T20">
        <v>1269217</v>
      </c>
      <c r="U20">
        <v>1299542</v>
      </c>
      <c r="V20">
        <v>1438580</v>
      </c>
      <c r="W20">
        <v>1519371</v>
      </c>
      <c r="X20">
        <v>1496565</v>
      </c>
      <c r="Y20">
        <v>1569908</v>
      </c>
      <c r="Z20">
        <v>1523076</v>
      </c>
      <c r="AA20">
        <v>1601285</v>
      </c>
      <c r="AB20">
        <v>1777374</v>
      </c>
      <c r="AC20">
        <v>1786059</v>
      </c>
      <c r="AD20">
        <v>1505152</v>
      </c>
      <c r="AE20">
        <v>1814842</v>
      </c>
      <c r="AF20">
        <v>2002889</v>
      </c>
      <c r="AG20">
        <v>1869655</v>
      </c>
      <c r="AH20">
        <v>2024404</v>
      </c>
      <c r="AI20">
        <v>2225073</v>
      </c>
      <c r="AJ20">
        <v>2186759</v>
      </c>
      <c r="AK20">
        <v>2277143</v>
      </c>
      <c r="AL20">
        <v>2479752</v>
      </c>
      <c r="AM20">
        <v>2370216</v>
      </c>
      <c r="AN20">
        <v>2433147</v>
      </c>
      <c r="AO20">
        <v>2500335</v>
      </c>
      <c r="AP20">
        <v>2267736</v>
      </c>
      <c r="AQ20">
        <v>2274544</v>
      </c>
      <c r="AR20">
        <v>2530959</v>
      </c>
      <c r="AS20">
        <v>2709105</v>
      </c>
      <c r="AT20">
        <v>2474549</v>
      </c>
      <c r="AU20">
        <v>2788934</v>
      </c>
      <c r="AV20">
        <v>2796881</v>
      </c>
      <c r="AW20">
        <v>2821364</v>
      </c>
      <c r="AX20">
        <v>2848151</v>
      </c>
      <c r="AY20">
        <v>2949264</v>
      </c>
      <c r="AZ20">
        <v>3193532</v>
      </c>
      <c r="BA20">
        <v>3254681</v>
      </c>
      <c r="BB20">
        <v>3063264</v>
      </c>
      <c r="BC20">
        <v>3159991</v>
      </c>
    </row>
    <row r="21" spans="1:55">
      <c r="A21">
        <v>3</v>
      </c>
      <c r="B21" t="s">
        <v>153</v>
      </c>
      <c r="C21">
        <v>122</v>
      </c>
      <c r="D21" t="s">
        <v>153</v>
      </c>
      <c r="E21">
        <v>152</v>
      </c>
      <c r="F21" s="16" t="s">
        <v>248</v>
      </c>
      <c r="G21">
        <v>43699</v>
      </c>
      <c r="H21">
        <v>42472</v>
      </c>
      <c r="I21">
        <v>42429</v>
      </c>
      <c r="J21">
        <v>42204</v>
      </c>
      <c r="K21">
        <v>41391</v>
      </c>
      <c r="L21">
        <v>43834</v>
      </c>
      <c r="M21">
        <v>42656</v>
      </c>
      <c r="N21">
        <v>42148</v>
      </c>
      <c r="O21">
        <v>42233</v>
      </c>
      <c r="P21">
        <v>39275</v>
      </c>
      <c r="Q21">
        <v>41743</v>
      </c>
      <c r="R21">
        <v>25917</v>
      </c>
      <c r="S21">
        <v>35271</v>
      </c>
      <c r="T21">
        <v>55047</v>
      </c>
      <c r="U21">
        <v>41966</v>
      </c>
      <c r="V21">
        <v>34049</v>
      </c>
      <c r="W21">
        <v>62213</v>
      </c>
      <c r="X21">
        <v>61492</v>
      </c>
      <c r="Y21">
        <v>52325</v>
      </c>
      <c r="Z21">
        <v>43760</v>
      </c>
      <c r="AA21">
        <v>40299</v>
      </c>
      <c r="AB21">
        <v>35360</v>
      </c>
      <c r="AC21">
        <v>34339</v>
      </c>
      <c r="AD21">
        <v>36016</v>
      </c>
      <c r="AE21">
        <v>42432</v>
      </c>
      <c r="AF21">
        <v>38113</v>
      </c>
      <c r="AG21">
        <v>40729</v>
      </c>
      <c r="AH21">
        <v>56602</v>
      </c>
      <c r="AI21">
        <v>53961</v>
      </c>
      <c r="AJ21">
        <v>59295</v>
      </c>
      <c r="AK21">
        <v>30219</v>
      </c>
      <c r="AL21">
        <v>34175</v>
      </c>
      <c r="AM21">
        <v>43645</v>
      </c>
      <c r="AN21">
        <v>57260</v>
      </c>
      <c r="AO21">
        <v>35505</v>
      </c>
      <c r="AP21">
        <v>65965</v>
      </c>
      <c r="AQ21">
        <v>61300</v>
      </c>
      <c r="AR21">
        <v>52492</v>
      </c>
      <c r="AS21">
        <v>54886</v>
      </c>
      <c r="AT21">
        <v>52649</v>
      </c>
      <c r="AU21">
        <v>67630</v>
      </c>
      <c r="AV21">
        <v>50253</v>
      </c>
      <c r="AW21">
        <v>44191</v>
      </c>
      <c r="AX21">
        <v>46872</v>
      </c>
      <c r="AY21">
        <v>46321</v>
      </c>
      <c r="AZ21">
        <v>46811</v>
      </c>
      <c r="BA21">
        <v>42250</v>
      </c>
      <c r="BB21">
        <v>42276</v>
      </c>
      <c r="BC21">
        <v>37979</v>
      </c>
    </row>
    <row r="22" spans="1:55">
      <c r="A22">
        <v>1</v>
      </c>
      <c r="B22" t="s">
        <v>154</v>
      </c>
      <c r="C22">
        <v>123</v>
      </c>
      <c r="D22" t="s">
        <v>154</v>
      </c>
      <c r="E22">
        <v>152</v>
      </c>
      <c r="F22" s="16" t="s">
        <v>248</v>
      </c>
      <c r="G22">
        <v>162372</v>
      </c>
      <c r="H22">
        <v>168872</v>
      </c>
      <c r="I22">
        <v>166548</v>
      </c>
      <c r="J22">
        <v>170546</v>
      </c>
      <c r="K22">
        <v>184606</v>
      </c>
      <c r="L22">
        <v>197019</v>
      </c>
      <c r="M22">
        <v>202031</v>
      </c>
      <c r="N22">
        <v>209874</v>
      </c>
      <c r="O22">
        <v>214093</v>
      </c>
      <c r="P22">
        <v>244737</v>
      </c>
      <c r="Q22">
        <v>253320</v>
      </c>
      <c r="R22">
        <v>253968</v>
      </c>
      <c r="S22">
        <v>260649</v>
      </c>
      <c r="T22">
        <v>274525</v>
      </c>
      <c r="U22">
        <v>265244</v>
      </c>
      <c r="V22">
        <v>276585</v>
      </c>
      <c r="W22">
        <v>281583</v>
      </c>
      <c r="X22">
        <v>280852</v>
      </c>
      <c r="Y22">
        <v>283078</v>
      </c>
      <c r="Z22">
        <v>290667</v>
      </c>
      <c r="AA22">
        <v>297202</v>
      </c>
      <c r="AB22">
        <v>298780</v>
      </c>
      <c r="AC22">
        <v>302836</v>
      </c>
      <c r="AD22">
        <v>321659</v>
      </c>
      <c r="AE22">
        <v>327859</v>
      </c>
      <c r="AF22">
        <v>331421</v>
      </c>
      <c r="AG22">
        <v>339469</v>
      </c>
      <c r="AH22">
        <v>346210</v>
      </c>
      <c r="AI22">
        <v>341255</v>
      </c>
      <c r="AJ22">
        <v>221729</v>
      </c>
      <c r="AK22">
        <v>169917</v>
      </c>
      <c r="AL22">
        <v>191764</v>
      </c>
      <c r="AM22">
        <v>194949</v>
      </c>
      <c r="AN22">
        <v>152754</v>
      </c>
      <c r="AO22">
        <v>154471</v>
      </c>
      <c r="AP22">
        <v>197092</v>
      </c>
      <c r="AQ22">
        <v>276473</v>
      </c>
      <c r="AR22">
        <v>308176</v>
      </c>
      <c r="AS22">
        <v>336424</v>
      </c>
      <c r="AT22">
        <v>352165</v>
      </c>
      <c r="AU22">
        <v>344839</v>
      </c>
      <c r="AV22">
        <v>343429</v>
      </c>
      <c r="AW22">
        <v>338477</v>
      </c>
      <c r="AX22">
        <v>355091</v>
      </c>
      <c r="AY22">
        <v>370263</v>
      </c>
      <c r="AZ22">
        <v>331344</v>
      </c>
      <c r="BA22">
        <v>387520</v>
      </c>
      <c r="BB22">
        <v>381172</v>
      </c>
      <c r="BC22">
        <v>343352</v>
      </c>
    </row>
    <row r="23" spans="1:55">
      <c r="A23">
        <v>2</v>
      </c>
      <c r="B23" t="s">
        <v>155</v>
      </c>
      <c r="C23">
        <v>129</v>
      </c>
      <c r="D23" t="s">
        <v>155</v>
      </c>
      <c r="E23">
        <v>152</v>
      </c>
      <c r="F23" s="16" t="s">
        <v>248</v>
      </c>
      <c r="G23">
        <v>970239</v>
      </c>
      <c r="H23">
        <v>1013586</v>
      </c>
      <c r="I23">
        <v>1042452</v>
      </c>
      <c r="J23">
        <v>1104387</v>
      </c>
      <c r="K23">
        <v>1106413</v>
      </c>
      <c r="L23">
        <v>1116577</v>
      </c>
      <c r="M23">
        <v>1187438</v>
      </c>
      <c r="N23">
        <v>1202903</v>
      </c>
      <c r="O23">
        <v>1280502</v>
      </c>
      <c r="P23">
        <v>1317293</v>
      </c>
      <c r="Q23">
        <v>1313813</v>
      </c>
      <c r="R23">
        <v>1338544</v>
      </c>
      <c r="S23">
        <v>1352222</v>
      </c>
      <c r="T23">
        <v>1567248</v>
      </c>
      <c r="U23">
        <v>1522178</v>
      </c>
      <c r="V23">
        <v>1556450</v>
      </c>
      <c r="W23">
        <v>1510369</v>
      </c>
      <c r="X23">
        <v>1449442</v>
      </c>
      <c r="Y23">
        <v>1436637</v>
      </c>
      <c r="Z23">
        <v>1507519</v>
      </c>
      <c r="AA23">
        <v>1490516</v>
      </c>
      <c r="AB23">
        <v>1517905</v>
      </c>
      <c r="AC23">
        <v>1602938</v>
      </c>
      <c r="AD23">
        <v>1649834</v>
      </c>
      <c r="AE23">
        <v>1658788</v>
      </c>
      <c r="AF23">
        <v>1710917</v>
      </c>
      <c r="AG23">
        <v>1672630</v>
      </c>
      <c r="AH23">
        <v>1687043</v>
      </c>
      <c r="AI23">
        <v>1778626</v>
      </c>
      <c r="AJ23">
        <v>1781108</v>
      </c>
      <c r="AK23">
        <v>1814263</v>
      </c>
      <c r="AL23">
        <v>1783393</v>
      </c>
      <c r="AM23">
        <v>1867516</v>
      </c>
      <c r="AN23">
        <v>1779597</v>
      </c>
      <c r="AO23">
        <v>1821010</v>
      </c>
      <c r="AP23">
        <v>1855798</v>
      </c>
      <c r="AQ23">
        <v>1885978</v>
      </c>
      <c r="AR23">
        <v>1883329</v>
      </c>
      <c r="AS23">
        <v>1919613</v>
      </c>
      <c r="AT23">
        <v>1874495</v>
      </c>
      <c r="AU23">
        <v>1996868</v>
      </c>
      <c r="AV23">
        <v>1940774</v>
      </c>
      <c r="AW23">
        <v>1980392</v>
      </c>
      <c r="AX23">
        <v>2078958</v>
      </c>
      <c r="AY23">
        <v>2323114</v>
      </c>
      <c r="AZ23">
        <v>2333563</v>
      </c>
      <c r="BA23">
        <v>2213841</v>
      </c>
      <c r="BB23">
        <v>2456747</v>
      </c>
      <c r="BC23">
        <v>2489985</v>
      </c>
    </row>
    <row r="24" spans="1:55">
      <c r="A24">
        <v>3</v>
      </c>
      <c r="B24" t="s">
        <v>156</v>
      </c>
      <c r="C24">
        <v>130</v>
      </c>
      <c r="D24" t="s">
        <v>156</v>
      </c>
      <c r="E24">
        <v>152</v>
      </c>
      <c r="F24" s="16" t="s">
        <v>248</v>
      </c>
      <c r="G24">
        <v>403572</v>
      </c>
      <c r="H24">
        <v>433851</v>
      </c>
      <c r="I24">
        <v>419332</v>
      </c>
      <c r="J24">
        <v>445070</v>
      </c>
      <c r="K24">
        <v>475876</v>
      </c>
      <c r="L24">
        <v>481113</v>
      </c>
      <c r="M24">
        <v>550030</v>
      </c>
      <c r="N24">
        <v>519391</v>
      </c>
      <c r="O24">
        <v>528969</v>
      </c>
      <c r="P24">
        <v>516353</v>
      </c>
      <c r="Q24">
        <v>618534</v>
      </c>
      <c r="R24">
        <v>654391</v>
      </c>
      <c r="S24">
        <v>690170</v>
      </c>
      <c r="T24">
        <v>687084</v>
      </c>
      <c r="U24">
        <v>678996</v>
      </c>
      <c r="V24">
        <v>722977</v>
      </c>
      <c r="W24">
        <v>796435</v>
      </c>
      <c r="X24">
        <v>807607</v>
      </c>
      <c r="Y24">
        <v>801878</v>
      </c>
      <c r="Z24">
        <v>785239</v>
      </c>
      <c r="AA24">
        <v>812499</v>
      </c>
      <c r="AB24">
        <v>858484</v>
      </c>
      <c r="AC24">
        <v>816467</v>
      </c>
      <c r="AD24">
        <v>850181</v>
      </c>
      <c r="AE24">
        <v>865574</v>
      </c>
      <c r="AF24">
        <v>866772</v>
      </c>
      <c r="AG24">
        <v>857409</v>
      </c>
      <c r="AH24">
        <v>905847</v>
      </c>
      <c r="AI24">
        <v>907624</v>
      </c>
      <c r="AJ24">
        <v>918168</v>
      </c>
      <c r="AK24">
        <v>1002779</v>
      </c>
      <c r="AL24">
        <v>808193</v>
      </c>
      <c r="AM24">
        <v>1066665</v>
      </c>
      <c r="AN24">
        <v>859252</v>
      </c>
      <c r="AO24">
        <v>1057873</v>
      </c>
      <c r="AP24">
        <v>1220070</v>
      </c>
      <c r="AQ24">
        <v>1202987</v>
      </c>
      <c r="AR24">
        <v>1348886</v>
      </c>
      <c r="AS24">
        <v>1524112</v>
      </c>
      <c r="AT24">
        <v>1784636</v>
      </c>
      <c r="AU24">
        <v>1911180</v>
      </c>
      <c r="AV24">
        <v>1493751</v>
      </c>
      <c r="AW24">
        <v>1719187</v>
      </c>
      <c r="AX24">
        <v>1783704</v>
      </c>
      <c r="AY24">
        <v>1520647</v>
      </c>
      <c r="AZ24">
        <v>2118239</v>
      </c>
      <c r="BA24">
        <v>2411283</v>
      </c>
      <c r="BB24">
        <v>2410076</v>
      </c>
      <c r="BC24">
        <v>2367025</v>
      </c>
    </row>
    <row r="25" spans="1:55">
      <c r="A25">
        <v>1</v>
      </c>
      <c r="B25" t="s">
        <v>157</v>
      </c>
      <c r="C25">
        <v>133</v>
      </c>
      <c r="D25" t="s">
        <v>157</v>
      </c>
      <c r="E25">
        <v>152</v>
      </c>
      <c r="F25" s="16" t="s">
        <v>248</v>
      </c>
      <c r="G25">
        <v>347921</v>
      </c>
      <c r="H25">
        <v>381201</v>
      </c>
      <c r="I25">
        <v>381003</v>
      </c>
      <c r="J25">
        <v>363541</v>
      </c>
      <c r="K25">
        <v>378551</v>
      </c>
      <c r="L25">
        <v>373976</v>
      </c>
      <c r="M25">
        <v>403240</v>
      </c>
      <c r="N25">
        <v>378415</v>
      </c>
      <c r="O25">
        <v>433597</v>
      </c>
      <c r="P25">
        <v>435849</v>
      </c>
      <c r="Q25">
        <v>436114</v>
      </c>
      <c r="R25">
        <v>393340</v>
      </c>
      <c r="S25">
        <v>395285</v>
      </c>
      <c r="T25">
        <v>475606</v>
      </c>
      <c r="U25">
        <v>555595</v>
      </c>
      <c r="V25">
        <v>564158</v>
      </c>
      <c r="W25">
        <v>542015</v>
      </c>
      <c r="X25">
        <v>543533</v>
      </c>
      <c r="Y25">
        <v>541821</v>
      </c>
      <c r="Z25">
        <v>490028</v>
      </c>
      <c r="AA25">
        <v>527125</v>
      </c>
      <c r="AB25">
        <v>563133</v>
      </c>
      <c r="AC25">
        <v>600197</v>
      </c>
      <c r="AD25">
        <v>515057</v>
      </c>
      <c r="AE25">
        <v>682921</v>
      </c>
      <c r="AF25">
        <v>719386</v>
      </c>
      <c r="AG25">
        <v>688840</v>
      </c>
      <c r="AH25">
        <v>884266</v>
      </c>
      <c r="AI25">
        <v>855089</v>
      </c>
      <c r="AJ25">
        <v>848264</v>
      </c>
      <c r="AK25">
        <v>1012147</v>
      </c>
      <c r="AL25">
        <v>920346</v>
      </c>
      <c r="AM25">
        <v>922144</v>
      </c>
      <c r="AN25">
        <v>1063675</v>
      </c>
      <c r="AO25">
        <v>1088681</v>
      </c>
      <c r="AP25">
        <v>1169065</v>
      </c>
      <c r="AQ25">
        <v>1220586</v>
      </c>
      <c r="AR25">
        <v>1323117</v>
      </c>
      <c r="AS25">
        <v>1396221</v>
      </c>
      <c r="AT25">
        <v>1093052</v>
      </c>
      <c r="AU25">
        <v>1418128</v>
      </c>
      <c r="AV25">
        <v>1320105</v>
      </c>
      <c r="AW25">
        <v>1679837</v>
      </c>
      <c r="AX25">
        <v>1493734</v>
      </c>
      <c r="AY25">
        <v>1621994</v>
      </c>
      <c r="AZ25">
        <v>1549196</v>
      </c>
      <c r="BA25">
        <v>1593140</v>
      </c>
      <c r="BB25">
        <v>1834284</v>
      </c>
      <c r="BC25">
        <v>2086016</v>
      </c>
    </row>
    <row r="26" spans="1:55">
      <c r="A26">
        <v>1</v>
      </c>
      <c r="B26" t="s">
        <v>158</v>
      </c>
      <c r="C26">
        <v>136</v>
      </c>
      <c r="D26" t="s">
        <v>158</v>
      </c>
      <c r="E26">
        <v>152</v>
      </c>
      <c r="F26" s="16" t="s">
        <v>248</v>
      </c>
      <c r="G26">
        <v>31271</v>
      </c>
      <c r="H26">
        <v>31208</v>
      </c>
      <c r="I26">
        <v>34710</v>
      </c>
      <c r="J26">
        <v>36100</v>
      </c>
      <c r="K26">
        <v>38885</v>
      </c>
      <c r="L26">
        <v>34532</v>
      </c>
      <c r="M26">
        <v>35122</v>
      </c>
      <c r="N26">
        <v>34476</v>
      </c>
      <c r="O26">
        <v>36803</v>
      </c>
      <c r="P26">
        <v>35035</v>
      </c>
      <c r="Q26">
        <v>26860</v>
      </c>
      <c r="R26">
        <v>23049</v>
      </c>
      <c r="S26">
        <v>18420</v>
      </c>
      <c r="T26">
        <v>22435</v>
      </c>
      <c r="U26">
        <v>25475</v>
      </c>
      <c r="V26">
        <v>26063</v>
      </c>
      <c r="W26">
        <v>25179</v>
      </c>
      <c r="X26">
        <v>28672</v>
      </c>
      <c r="Y26">
        <v>29128</v>
      </c>
      <c r="Z26">
        <v>31740</v>
      </c>
      <c r="AA26">
        <v>35763</v>
      </c>
      <c r="AB26">
        <v>32960</v>
      </c>
      <c r="AC26">
        <v>27461</v>
      </c>
      <c r="AD26">
        <v>28187</v>
      </c>
      <c r="AE26">
        <v>41531</v>
      </c>
      <c r="AF26">
        <v>46000</v>
      </c>
      <c r="AG26">
        <v>53864</v>
      </c>
      <c r="AH26">
        <v>58384</v>
      </c>
      <c r="AI26">
        <v>62384</v>
      </c>
      <c r="AJ26">
        <v>43020</v>
      </c>
      <c r="AK26">
        <v>45403</v>
      </c>
      <c r="AL26">
        <v>46485</v>
      </c>
      <c r="AM26">
        <v>59453</v>
      </c>
      <c r="AN26">
        <v>71039</v>
      </c>
      <c r="AO26">
        <v>74998</v>
      </c>
      <c r="AP26">
        <v>78316</v>
      </c>
      <c r="AQ26">
        <v>75561</v>
      </c>
      <c r="AR26">
        <v>75732</v>
      </c>
      <c r="AS26">
        <v>74183</v>
      </c>
      <c r="AT26">
        <v>71060</v>
      </c>
      <c r="AU26">
        <v>59491</v>
      </c>
      <c r="AV26">
        <v>62917</v>
      </c>
      <c r="AW26">
        <v>70654</v>
      </c>
      <c r="AX26">
        <v>60778</v>
      </c>
      <c r="AY26">
        <v>70766</v>
      </c>
      <c r="AZ26">
        <v>69557</v>
      </c>
      <c r="BA26">
        <v>74885</v>
      </c>
      <c r="BB26">
        <v>76539</v>
      </c>
      <c r="BC26">
        <v>82456</v>
      </c>
    </row>
    <row r="27" spans="1:55">
      <c r="A27">
        <v>3</v>
      </c>
      <c r="B27" t="s">
        <v>159</v>
      </c>
      <c r="C27">
        <v>137</v>
      </c>
      <c r="D27" t="s">
        <v>159</v>
      </c>
      <c r="E27">
        <v>152</v>
      </c>
      <c r="F27" s="16" t="s">
        <v>248</v>
      </c>
      <c r="G27">
        <v>173053</v>
      </c>
      <c r="H27">
        <v>165488</v>
      </c>
      <c r="I27">
        <v>203796</v>
      </c>
      <c r="J27">
        <v>156321</v>
      </c>
      <c r="K27">
        <v>212587</v>
      </c>
      <c r="L27">
        <v>175961</v>
      </c>
      <c r="M27">
        <v>210441</v>
      </c>
      <c r="N27">
        <v>187853</v>
      </c>
      <c r="O27">
        <v>210278</v>
      </c>
      <c r="P27">
        <v>184552</v>
      </c>
      <c r="Q27">
        <v>192849</v>
      </c>
      <c r="R27">
        <v>226284</v>
      </c>
      <c r="S27">
        <v>223913</v>
      </c>
      <c r="T27">
        <v>215921</v>
      </c>
      <c r="U27">
        <v>157885</v>
      </c>
      <c r="V27">
        <v>228559</v>
      </c>
      <c r="W27">
        <v>216128</v>
      </c>
      <c r="X27">
        <v>225134</v>
      </c>
      <c r="Y27">
        <v>225746</v>
      </c>
      <c r="Z27">
        <v>167273</v>
      </c>
      <c r="AA27">
        <v>194380</v>
      </c>
      <c r="AB27">
        <v>236701</v>
      </c>
      <c r="AC27">
        <v>195607</v>
      </c>
      <c r="AD27">
        <v>191238</v>
      </c>
      <c r="AE27">
        <v>210697</v>
      </c>
      <c r="AF27">
        <v>224957</v>
      </c>
      <c r="AG27">
        <v>228306</v>
      </c>
      <c r="AH27">
        <v>205268</v>
      </c>
      <c r="AI27">
        <v>202855</v>
      </c>
      <c r="AJ27">
        <v>208632</v>
      </c>
      <c r="AK27">
        <v>210318</v>
      </c>
      <c r="AL27">
        <v>217712</v>
      </c>
      <c r="AM27">
        <v>208281</v>
      </c>
      <c r="AN27">
        <v>187759</v>
      </c>
      <c r="AO27">
        <v>203646</v>
      </c>
      <c r="AP27">
        <v>202620</v>
      </c>
      <c r="AQ27">
        <v>221513</v>
      </c>
      <c r="AR27">
        <v>218703</v>
      </c>
      <c r="AS27">
        <v>153035</v>
      </c>
      <c r="AT27">
        <v>199184</v>
      </c>
      <c r="AU27">
        <v>224649</v>
      </c>
      <c r="AV27">
        <v>188011</v>
      </c>
      <c r="AW27">
        <v>201531</v>
      </c>
      <c r="AX27">
        <v>205271</v>
      </c>
      <c r="AY27">
        <v>192087</v>
      </c>
      <c r="AZ27">
        <v>185935</v>
      </c>
      <c r="BA27">
        <v>167900</v>
      </c>
      <c r="BB27">
        <v>176192</v>
      </c>
      <c r="BC27">
        <v>185417</v>
      </c>
    </row>
    <row r="28" spans="1:55">
      <c r="A28">
        <v>3</v>
      </c>
      <c r="B28" t="s">
        <v>160</v>
      </c>
      <c r="C28">
        <v>144</v>
      </c>
      <c r="D28" t="s">
        <v>160</v>
      </c>
      <c r="E28">
        <v>152</v>
      </c>
      <c r="F28" s="16" t="s">
        <v>248</v>
      </c>
      <c r="G28">
        <v>869594</v>
      </c>
      <c r="H28">
        <v>895551</v>
      </c>
      <c r="I28">
        <v>906430</v>
      </c>
      <c r="J28">
        <v>956563</v>
      </c>
      <c r="K28">
        <v>917304</v>
      </c>
      <c r="L28">
        <v>936801</v>
      </c>
      <c r="M28">
        <v>976870</v>
      </c>
      <c r="N28">
        <v>1073600</v>
      </c>
      <c r="O28">
        <v>1069695</v>
      </c>
      <c r="P28">
        <v>1120027</v>
      </c>
      <c r="Q28">
        <v>1156777</v>
      </c>
      <c r="R28">
        <v>1200301</v>
      </c>
      <c r="S28">
        <v>1250985</v>
      </c>
      <c r="T28">
        <v>1201702</v>
      </c>
      <c r="U28">
        <v>1100643</v>
      </c>
      <c r="V28">
        <v>1050551</v>
      </c>
      <c r="W28">
        <v>1011079</v>
      </c>
      <c r="X28">
        <v>985426</v>
      </c>
      <c r="Y28">
        <v>978853</v>
      </c>
      <c r="Z28">
        <v>1016755</v>
      </c>
      <c r="AA28">
        <v>1026174</v>
      </c>
      <c r="AB28">
        <v>981997</v>
      </c>
      <c r="AC28">
        <v>915732</v>
      </c>
      <c r="AD28">
        <v>883987</v>
      </c>
      <c r="AE28">
        <v>869252</v>
      </c>
      <c r="AF28">
        <v>900477</v>
      </c>
      <c r="AG28">
        <v>889817</v>
      </c>
      <c r="AH28">
        <v>887785</v>
      </c>
      <c r="AI28">
        <v>919113</v>
      </c>
      <c r="AJ28">
        <v>1006643</v>
      </c>
      <c r="AK28">
        <v>880337</v>
      </c>
      <c r="AL28">
        <v>755786</v>
      </c>
      <c r="AM28">
        <v>867978</v>
      </c>
      <c r="AN28">
        <v>857729</v>
      </c>
      <c r="AO28">
        <v>1062606</v>
      </c>
      <c r="AP28">
        <v>1204748</v>
      </c>
      <c r="AQ28">
        <v>1305559</v>
      </c>
      <c r="AR28">
        <v>1403299</v>
      </c>
      <c r="AS28">
        <v>1412435</v>
      </c>
      <c r="AT28">
        <v>1281705</v>
      </c>
      <c r="AU28">
        <v>1401962</v>
      </c>
      <c r="AV28">
        <v>1421836</v>
      </c>
      <c r="AW28">
        <v>1520519</v>
      </c>
      <c r="AX28">
        <v>1572343</v>
      </c>
      <c r="AY28">
        <v>1634992</v>
      </c>
      <c r="AZ28">
        <v>1757090</v>
      </c>
      <c r="BA28">
        <v>1580898</v>
      </c>
      <c r="BB28">
        <v>1686995</v>
      </c>
      <c r="BC28">
        <v>1685248</v>
      </c>
    </row>
    <row r="29" spans="1:55">
      <c r="A29">
        <v>3</v>
      </c>
      <c r="B29" t="s">
        <v>161</v>
      </c>
      <c r="C29">
        <v>147</v>
      </c>
      <c r="D29" t="s">
        <v>161</v>
      </c>
      <c r="E29">
        <v>152</v>
      </c>
      <c r="F29" s="16" t="s">
        <v>248</v>
      </c>
      <c r="G29">
        <v>34229</v>
      </c>
      <c r="H29">
        <v>36372</v>
      </c>
      <c r="I29">
        <v>36736</v>
      </c>
      <c r="J29">
        <v>38797</v>
      </c>
      <c r="K29">
        <v>39871</v>
      </c>
      <c r="L29">
        <v>40570</v>
      </c>
      <c r="M29">
        <v>41305</v>
      </c>
      <c r="N29">
        <v>41896</v>
      </c>
      <c r="O29">
        <v>42637</v>
      </c>
      <c r="P29">
        <v>43069</v>
      </c>
      <c r="Q29">
        <v>43784</v>
      </c>
      <c r="R29">
        <v>44413</v>
      </c>
      <c r="S29">
        <v>45562</v>
      </c>
      <c r="T29">
        <v>46036</v>
      </c>
      <c r="U29">
        <v>47195</v>
      </c>
      <c r="V29">
        <v>47512</v>
      </c>
      <c r="W29">
        <v>48681</v>
      </c>
      <c r="X29">
        <v>49251</v>
      </c>
      <c r="Y29">
        <v>50129</v>
      </c>
      <c r="Z29">
        <v>50633</v>
      </c>
      <c r="AA29">
        <v>52052</v>
      </c>
      <c r="AB29">
        <v>52922</v>
      </c>
      <c r="AC29">
        <v>54428</v>
      </c>
      <c r="AD29">
        <v>56302</v>
      </c>
      <c r="AE29">
        <v>53098</v>
      </c>
      <c r="AF29">
        <v>56387</v>
      </c>
      <c r="AG29">
        <v>55939</v>
      </c>
      <c r="AH29">
        <v>58844</v>
      </c>
      <c r="AI29">
        <v>61535</v>
      </c>
      <c r="AJ29">
        <v>62978</v>
      </c>
      <c r="AK29">
        <v>65611</v>
      </c>
      <c r="AL29">
        <v>47354</v>
      </c>
      <c r="AM29">
        <v>56251</v>
      </c>
      <c r="AN29">
        <v>66274</v>
      </c>
      <c r="AO29">
        <v>60581</v>
      </c>
      <c r="AP29">
        <v>68255</v>
      </c>
      <c r="AQ29">
        <v>90242</v>
      </c>
      <c r="AR29">
        <v>70469</v>
      </c>
      <c r="AS29">
        <v>74773</v>
      </c>
      <c r="AT29">
        <v>86841</v>
      </c>
      <c r="AU29">
        <v>91714</v>
      </c>
      <c r="AV29">
        <v>92367</v>
      </c>
      <c r="AW29">
        <v>97675</v>
      </c>
      <c r="AX29">
        <v>106246</v>
      </c>
      <c r="AY29">
        <v>107666</v>
      </c>
      <c r="AZ29">
        <v>117337</v>
      </c>
      <c r="BA29">
        <v>116468</v>
      </c>
      <c r="BB29">
        <v>116921</v>
      </c>
      <c r="BC29">
        <v>111167</v>
      </c>
    </row>
    <row r="30" spans="1:55">
      <c r="A30">
        <v>1</v>
      </c>
      <c r="B30" t="s">
        <v>162</v>
      </c>
      <c r="C30">
        <v>158</v>
      </c>
      <c r="D30" t="s">
        <v>162</v>
      </c>
      <c r="E30">
        <v>152</v>
      </c>
      <c r="F30" s="16" t="s">
        <v>248</v>
      </c>
      <c r="G30">
        <v>328773</v>
      </c>
      <c r="H30">
        <v>392903</v>
      </c>
      <c r="I30">
        <v>413838</v>
      </c>
      <c r="J30">
        <v>406136</v>
      </c>
      <c r="K30">
        <v>403942</v>
      </c>
      <c r="L30">
        <v>432404</v>
      </c>
      <c r="M30">
        <v>479544</v>
      </c>
      <c r="N30">
        <v>385498</v>
      </c>
      <c r="O30">
        <v>454326</v>
      </c>
      <c r="P30">
        <v>393965</v>
      </c>
      <c r="Q30">
        <v>430586</v>
      </c>
      <c r="R30">
        <v>420897</v>
      </c>
      <c r="S30">
        <v>267306</v>
      </c>
      <c r="T30">
        <v>366121</v>
      </c>
      <c r="U30">
        <v>322472</v>
      </c>
      <c r="V30">
        <v>424347</v>
      </c>
      <c r="W30">
        <v>444447</v>
      </c>
      <c r="X30">
        <v>481948</v>
      </c>
      <c r="Y30">
        <v>517998</v>
      </c>
      <c r="Z30">
        <v>537363</v>
      </c>
      <c r="AA30">
        <v>518761</v>
      </c>
      <c r="AB30">
        <v>514070</v>
      </c>
      <c r="AC30">
        <v>508811</v>
      </c>
      <c r="AD30">
        <v>349384</v>
      </c>
      <c r="AE30">
        <v>471596</v>
      </c>
      <c r="AF30">
        <v>537555</v>
      </c>
      <c r="AG30">
        <v>435367</v>
      </c>
      <c r="AH30">
        <v>628119</v>
      </c>
      <c r="AI30">
        <v>562495</v>
      </c>
      <c r="AJ30">
        <v>611965</v>
      </c>
      <c r="AK30">
        <v>695131</v>
      </c>
      <c r="AL30">
        <v>708537</v>
      </c>
      <c r="AM30">
        <v>573707</v>
      </c>
      <c r="AN30">
        <v>786269</v>
      </c>
      <c r="AO30">
        <v>652519</v>
      </c>
      <c r="AP30">
        <v>781082</v>
      </c>
      <c r="AQ30">
        <v>613477</v>
      </c>
      <c r="AR30">
        <v>1068178</v>
      </c>
      <c r="AS30">
        <v>917396</v>
      </c>
      <c r="AT30">
        <v>826755</v>
      </c>
      <c r="AU30">
        <v>1049294</v>
      </c>
      <c r="AV30">
        <v>1187006</v>
      </c>
      <c r="AW30">
        <v>1253664</v>
      </c>
      <c r="AX30">
        <v>1002762</v>
      </c>
      <c r="AY30">
        <v>1259795</v>
      </c>
      <c r="AZ30">
        <v>1394717</v>
      </c>
      <c r="BA30">
        <v>1509685</v>
      </c>
      <c r="BB30">
        <v>1921269</v>
      </c>
      <c r="BC30">
        <v>1674437</v>
      </c>
    </row>
    <row r="31" spans="1:55">
      <c r="A31">
        <v>1</v>
      </c>
      <c r="B31" t="s">
        <v>163</v>
      </c>
      <c r="C31">
        <v>159</v>
      </c>
      <c r="D31" t="s">
        <v>163</v>
      </c>
      <c r="E31">
        <v>152</v>
      </c>
      <c r="F31" s="16" t="s">
        <v>248</v>
      </c>
      <c r="G31">
        <v>7083789</v>
      </c>
      <c r="H31">
        <v>7444823</v>
      </c>
      <c r="I31">
        <v>7852749</v>
      </c>
      <c r="J31">
        <v>8086820</v>
      </c>
      <c r="K31">
        <v>8465144</v>
      </c>
      <c r="L31">
        <v>8254892</v>
      </c>
      <c r="M31">
        <v>8581639</v>
      </c>
      <c r="N31">
        <v>8757182</v>
      </c>
      <c r="O31">
        <v>9737955</v>
      </c>
      <c r="P31">
        <v>10693410</v>
      </c>
      <c r="Q31">
        <v>9543226</v>
      </c>
      <c r="R31">
        <v>8325353</v>
      </c>
      <c r="S31">
        <v>8602601</v>
      </c>
      <c r="T31">
        <v>9481277</v>
      </c>
      <c r="U31">
        <v>9168312</v>
      </c>
      <c r="V31">
        <v>8369878</v>
      </c>
      <c r="W31">
        <v>8279017</v>
      </c>
      <c r="X31">
        <v>7985353</v>
      </c>
      <c r="Y31">
        <v>8094305</v>
      </c>
      <c r="Z31">
        <v>8302866</v>
      </c>
      <c r="AA31">
        <v>8369311</v>
      </c>
      <c r="AB31">
        <v>8527204</v>
      </c>
      <c r="AC31">
        <v>8540886</v>
      </c>
      <c r="AD31">
        <v>8989486</v>
      </c>
      <c r="AE31">
        <v>9550442</v>
      </c>
      <c r="AF31">
        <v>10421773</v>
      </c>
      <c r="AG31">
        <v>10664150</v>
      </c>
      <c r="AH31">
        <v>12647874</v>
      </c>
      <c r="AI31">
        <v>14047478</v>
      </c>
      <c r="AJ31">
        <v>15103254</v>
      </c>
      <c r="AK31">
        <v>17403299</v>
      </c>
      <c r="AL31">
        <v>18868400</v>
      </c>
      <c r="AM31">
        <v>19929597</v>
      </c>
      <c r="AN31">
        <v>20481908</v>
      </c>
      <c r="AO31">
        <v>21105169</v>
      </c>
      <c r="AP31">
        <v>21995576</v>
      </c>
      <c r="AQ31">
        <v>22884084</v>
      </c>
      <c r="AR31">
        <v>24076306</v>
      </c>
      <c r="AS31">
        <v>25067805</v>
      </c>
      <c r="AT31">
        <v>25275789</v>
      </c>
      <c r="AU31">
        <v>25115548</v>
      </c>
      <c r="AV31">
        <v>26359355</v>
      </c>
      <c r="AW31">
        <v>28035376</v>
      </c>
      <c r="AX31">
        <v>29963106</v>
      </c>
      <c r="AY31">
        <v>31350814</v>
      </c>
      <c r="AZ31">
        <v>33092425</v>
      </c>
      <c r="BA31">
        <v>30316567</v>
      </c>
      <c r="BB31">
        <v>32598997</v>
      </c>
      <c r="BC31">
        <v>27790285</v>
      </c>
    </row>
    <row r="32" spans="1:55">
      <c r="A32">
        <v>1</v>
      </c>
      <c r="B32" t="s">
        <v>211</v>
      </c>
      <c r="C32">
        <v>175</v>
      </c>
      <c r="D32" t="s">
        <v>211</v>
      </c>
      <c r="E32">
        <v>152</v>
      </c>
      <c r="F32" s="16" t="s">
        <v>248</v>
      </c>
      <c r="G32">
        <v>82795</v>
      </c>
      <c r="H32">
        <v>83253</v>
      </c>
      <c r="I32">
        <v>80740</v>
      </c>
      <c r="J32">
        <v>78005</v>
      </c>
      <c r="K32">
        <v>70461</v>
      </c>
      <c r="L32">
        <v>66202</v>
      </c>
      <c r="M32">
        <v>64724</v>
      </c>
      <c r="N32">
        <v>65182</v>
      </c>
      <c r="O32">
        <v>61594</v>
      </c>
      <c r="P32">
        <v>62660</v>
      </c>
      <c r="Q32">
        <v>56180</v>
      </c>
      <c r="R32">
        <v>60442</v>
      </c>
      <c r="S32">
        <v>58268</v>
      </c>
      <c r="T32">
        <v>61176</v>
      </c>
      <c r="U32">
        <v>70949</v>
      </c>
      <c r="V32">
        <v>79826</v>
      </c>
      <c r="W32">
        <v>73388</v>
      </c>
      <c r="X32">
        <v>68730</v>
      </c>
      <c r="Y32">
        <v>71663</v>
      </c>
      <c r="Z32">
        <v>74303</v>
      </c>
      <c r="AA32">
        <v>83096</v>
      </c>
      <c r="AB32">
        <v>93761</v>
      </c>
      <c r="AC32">
        <v>83332</v>
      </c>
      <c r="AD32">
        <v>100079</v>
      </c>
      <c r="AE32">
        <v>99318</v>
      </c>
      <c r="AF32">
        <v>107315</v>
      </c>
      <c r="AG32">
        <v>105305</v>
      </c>
      <c r="AH32">
        <v>102413</v>
      </c>
      <c r="AI32">
        <v>113885</v>
      </c>
      <c r="AJ32">
        <v>119087</v>
      </c>
      <c r="AK32">
        <v>113237</v>
      </c>
      <c r="AL32">
        <v>119912</v>
      </c>
      <c r="AM32">
        <v>127111</v>
      </c>
      <c r="AN32">
        <v>123293</v>
      </c>
      <c r="AO32">
        <v>129792</v>
      </c>
      <c r="AP32">
        <v>133974</v>
      </c>
      <c r="AQ32">
        <v>145433</v>
      </c>
      <c r="AR32">
        <v>151673</v>
      </c>
      <c r="AS32">
        <v>161733</v>
      </c>
      <c r="AT32">
        <v>169545</v>
      </c>
      <c r="AU32">
        <v>175475</v>
      </c>
      <c r="AV32">
        <v>176748</v>
      </c>
      <c r="AW32">
        <v>173610</v>
      </c>
      <c r="AX32">
        <v>190527</v>
      </c>
      <c r="AY32">
        <v>195122</v>
      </c>
      <c r="AZ32">
        <v>204060</v>
      </c>
      <c r="BA32">
        <v>202532</v>
      </c>
      <c r="BB32">
        <v>200312</v>
      </c>
      <c r="BC32">
        <v>185811</v>
      </c>
    </row>
    <row r="33" spans="1:55">
      <c r="A33">
        <v>2</v>
      </c>
      <c r="B33" t="s">
        <v>165</v>
      </c>
      <c r="C33">
        <v>178</v>
      </c>
      <c r="D33" t="s">
        <v>165</v>
      </c>
      <c r="E33">
        <v>152</v>
      </c>
      <c r="F33" s="16" t="s">
        <v>248</v>
      </c>
      <c r="AM33">
        <v>63084</v>
      </c>
      <c r="AN33">
        <v>102377</v>
      </c>
      <c r="AO33">
        <v>87501</v>
      </c>
      <c r="AP33">
        <v>71280</v>
      </c>
      <c r="AQ33">
        <v>72504</v>
      </c>
      <c r="AR33">
        <v>137885</v>
      </c>
      <c r="AS33">
        <v>111212</v>
      </c>
      <c r="AT33">
        <v>71732</v>
      </c>
      <c r="AU33">
        <v>91182</v>
      </c>
      <c r="AV33">
        <v>56453</v>
      </c>
      <c r="AW33">
        <v>70635</v>
      </c>
      <c r="AX33">
        <v>71188</v>
      </c>
      <c r="AY33">
        <v>113492</v>
      </c>
      <c r="AZ33">
        <v>114048</v>
      </c>
      <c r="BA33">
        <v>125412</v>
      </c>
      <c r="BB33">
        <v>58343</v>
      </c>
      <c r="BC33">
        <v>84439</v>
      </c>
    </row>
    <row r="34" spans="1:55">
      <c r="A34">
        <v>3</v>
      </c>
      <c r="B34" t="s">
        <v>166</v>
      </c>
      <c r="C34">
        <v>181</v>
      </c>
      <c r="D34" t="s">
        <v>166</v>
      </c>
      <c r="E34">
        <v>152</v>
      </c>
      <c r="F34" s="16" t="s">
        <v>248</v>
      </c>
      <c r="G34">
        <v>445082</v>
      </c>
      <c r="H34">
        <v>482946</v>
      </c>
      <c r="I34">
        <v>428602</v>
      </c>
      <c r="J34">
        <v>540413</v>
      </c>
      <c r="K34">
        <v>497178</v>
      </c>
      <c r="L34">
        <v>553684</v>
      </c>
      <c r="M34">
        <v>613197</v>
      </c>
      <c r="N34">
        <v>460906</v>
      </c>
      <c r="O34">
        <v>746245</v>
      </c>
      <c r="P34">
        <v>556187</v>
      </c>
      <c r="Q34">
        <v>735145</v>
      </c>
      <c r="R34">
        <v>830651</v>
      </c>
      <c r="S34">
        <v>584172</v>
      </c>
      <c r="T34">
        <v>881220</v>
      </c>
      <c r="U34">
        <v>820933</v>
      </c>
      <c r="V34">
        <v>884157</v>
      </c>
      <c r="W34">
        <v>813510</v>
      </c>
      <c r="X34">
        <v>822505</v>
      </c>
      <c r="Y34">
        <v>762613</v>
      </c>
      <c r="Z34">
        <v>848655</v>
      </c>
      <c r="AA34">
        <v>1005190</v>
      </c>
      <c r="AB34">
        <v>874698</v>
      </c>
      <c r="AC34">
        <v>713524</v>
      </c>
      <c r="AD34">
        <v>873347</v>
      </c>
      <c r="AE34">
        <v>1191269</v>
      </c>
      <c r="AF34">
        <v>1149235</v>
      </c>
      <c r="AG34">
        <v>914169</v>
      </c>
      <c r="AH34">
        <v>1236744</v>
      </c>
      <c r="AI34">
        <v>1143325</v>
      </c>
      <c r="AJ34">
        <v>1087633</v>
      </c>
      <c r="AK34">
        <v>1102832</v>
      </c>
      <c r="AL34">
        <v>630010</v>
      </c>
      <c r="AM34">
        <v>1075857</v>
      </c>
      <c r="AN34">
        <v>1185128</v>
      </c>
      <c r="AO34">
        <v>870628</v>
      </c>
      <c r="AP34">
        <v>1314402</v>
      </c>
      <c r="AQ34">
        <v>1385093</v>
      </c>
      <c r="AR34">
        <v>1288013</v>
      </c>
      <c r="AS34">
        <v>1236868</v>
      </c>
      <c r="AT34">
        <v>1450908</v>
      </c>
      <c r="AU34">
        <v>1305427</v>
      </c>
      <c r="AV34">
        <v>998760</v>
      </c>
      <c r="AW34">
        <v>995794</v>
      </c>
      <c r="AX34">
        <v>1071312</v>
      </c>
      <c r="AY34">
        <v>816405</v>
      </c>
      <c r="AZ34">
        <v>878988</v>
      </c>
      <c r="BA34">
        <v>882502</v>
      </c>
      <c r="BB34">
        <v>843940</v>
      </c>
      <c r="BC34">
        <v>842098</v>
      </c>
    </row>
    <row r="35" spans="1:55">
      <c r="A35">
        <v>2</v>
      </c>
      <c r="B35" t="s">
        <v>212</v>
      </c>
      <c r="C35">
        <v>182</v>
      </c>
      <c r="D35" t="s">
        <v>212</v>
      </c>
      <c r="E35">
        <v>152</v>
      </c>
      <c r="F35" s="16" t="s">
        <v>248</v>
      </c>
      <c r="G35">
        <v>89630</v>
      </c>
      <c r="H35">
        <v>66997</v>
      </c>
      <c r="I35">
        <v>74557</v>
      </c>
      <c r="J35">
        <v>69574</v>
      </c>
      <c r="K35">
        <v>85361</v>
      </c>
      <c r="L35">
        <v>77761</v>
      </c>
      <c r="M35">
        <v>82301</v>
      </c>
      <c r="N35">
        <v>85287</v>
      </c>
      <c r="O35">
        <v>91289</v>
      </c>
      <c r="P35">
        <v>74814</v>
      </c>
      <c r="Q35">
        <v>67832</v>
      </c>
      <c r="R35">
        <v>84023</v>
      </c>
      <c r="S35">
        <v>84463</v>
      </c>
      <c r="T35">
        <v>81388</v>
      </c>
      <c r="U35">
        <v>80572</v>
      </c>
      <c r="V35">
        <v>88489</v>
      </c>
      <c r="W35">
        <v>90351</v>
      </c>
      <c r="X35">
        <v>97010</v>
      </c>
      <c r="Y35">
        <v>97011</v>
      </c>
      <c r="Z35">
        <v>88323</v>
      </c>
      <c r="AA35">
        <v>94462</v>
      </c>
      <c r="AB35">
        <v>99697</v>
      </c>
      <c r="AC35">
        <v>86214</v>
      </c>
      <c r="AD35">
        <v>92812</v>
      </c>
      <c r="AE35">
        <v>90288</v>
      </c>
      <c r="AF35">
        <v>94510</v>
      </c>
      <c r="AG35">
        <v>102473</v>
      </c>
      <c r="AH35">
        <v>107647</v>
      </c>
      <c r="AI35">
        <v>88421</v>
      </c>
      <c r="AJ35">
        <v>94735</v>
      </c>
      <c r="AK35">
        <v>105753</v>
      </c>
      <c r="AL35">
        <v>105881</v>
      </c>
      <c r="AM35">
        <v>93379</v>
      </c>
      <c r="AN35">
        <v>94697</v>
      </c>
      <c r="AO35">
        <v>95706</v>
      </c>
      <c r="AP35">
        <v>97394</v>
      </c>
      <c r="AQ35">
        <v>102759</v>
      </c>
      <c r="AR35">
        <v>93661</v>
      </c>
      <c r="AS35">
        <v>101802</v>
      </c>
      <c r="AT35">
        <v>99727</v>
      </c>
      <c r="AU35">
        <v>99046</v>
      </c>
      <c r="AV35">
        <v>91994</v>
      </c>
      <c r="AW35">
        <v>100769</v>
      </c>
      <c r="AX35">
        <v>106504</v>
      </c>
      <c r="AY35">
        <v>101242</v>
      </c>
      <c r="AZ35">
        <v>103608</v>
      </c>
      <c r="BA35">
        <v>91731</v>
      </c>
      <c r="BB35">
        <v>105054</v>
      </c>
      <c r="BC35">
        <v>105443</v>
      </c>
    </row>
    <row r="36" spans="1:55">
      <c r="A36">
        <v>2</v>
      </c>
      <c r="B36" t="s">
        <v>168</v>
      </c>
      <c r="C36">
        <v>184</v>
      </c>
      <c r="D36" t="s">
        <v>168</v>
      </c>
      <c r="E36">
        <v>152</v>
      </c>
      <c r="F36" s="16" t="s">
        <v>248</v>
      </c>
      <c r="G36">
        <v>380854</v>
      </c>
      <c r="H36">
        <v>514997</v>
      </c>
      <c r="I36">
        <v>363133</v>
      </c>
      <c r="J36">
        <v>365097</v>
      </c>
      <c r="K36">
        <v>415558</v>
      </c>
      <c r="L36">
        <v>456340</v>
      </c>
      <c r="M36">
        <v>557533</v>
      </c>
      <c r="N36">
        <v>547936</v>
      </c>
      <c r="O36">
        <v>590350</v>
      </c>
      <c r="P36">
        <v>616835</v>
      </c>
      <c r="Q36">
        <v>626580</v>
      </c>
      <c r="R36">
        <v>611293</v>
      </c>
      <c r="S36">
        <v>640398</v>
      </c>
      <c r="T36">
        <v>612693</v>
      </c>
      <c r="U36">
        <v>685803</v>
      </c>
      <c r="V36">
        <v>723593</v>
      </c>
      <c r="W36">
        <v>755559</v>
      </c>
      <c r="X36">
        <v>769995</v>
      </c>
      <c r="Y36">
        <v>836706</v>
      </c>
      <c r="Z36">
        <v>834660</v>
      </c>
      <c r="AA36">
        <v>919939</v>
      </c>
      <c r="AB36">
        <v>963823</v>
      </c>
      <c r="AC36">
        <v>967285</v>
      </c>
      <c r="AD36">
        <v>882323</v>
      </c>
      <c r="AE36">
        <v>1061661</v>
      </c>
      <c r="AF36">
        <v>966882</v>
      </c>
      <c r="AG36">
        <v>967565</v>
      </c>
      <c r="AH36">
        <v>931523</v>
      </c>
      <c r="AI36">
        <v>1046514</v>
      </c>
      <c r="AJ36">
        <v>1002750</v>
      </c>
      <c r="AK36">
        <v>1140313</v>
      </c>
      <c r="AL36">
        <v>1197149</v>
      </c>
      <c r="AM36">
        <v>841228</v>
      </c>
      <c r="AN36">
        <v>549708</v>
      </c>
      <c r="AO36">
        <v>713286</v>
      </c>
      <c r="AP36">
        <v>792421</v>
      </c>
      <c r="AQ36">
        <v>806316</v>
      </c>
      <c r="AR36">
        <v>901418</v>
      </c>
      <c r="AS36">
        <v>975228</v>
      </c>
      <c r="AT36">
        <v>1111006</v>
      </c>
      <c r="AU36">
        <v>1078854</v>
      </c>
      <c r="AV36">
        <v>1342593</v>
      </c>
      <c r="AW36">
        <v>1250066</v>
      </c>
      <c r="AX36">
        <v>1239391</v>
      </c>
      <c r="AY36">
        <v>1338984</v>
      </c>
      <c r="AZ36">
        <v>1400415</v>
      </c>
      <c r="BA36">
        <v>1393291</v>
      </c>
      <c r="BB36">
        <v>1450185</v>
      </c>
      <c r="BC36">
        <v>1617059</v>
      </c>
    </row>
    <row r="37" spans="1:55">
      <c r="A37">
        <v>1</v>
      </c>
      <c r="B37" t="s">
        <v>213</v>
      </c>
      <c r="C37">
        <v>193</v>
      </c>
      <c r="D37" t="s">
        <v>213</v>
      </c>
      <c r="E37">
        <v>152</v>
      </c>
      <c r="F37" s="16" t="s">
        <v>248</v>
      </c>
      <c r="G37">
        <v>19285</v>
      </c>
      <c r="H37">
        <v>20226</v>
      </c>
      <c r="I37">
        <v>17118</v>
      </c>
      <c r="J37">
        <v>21004</v>
      </c>
      <c r="K37">
        <v>19486</v>
      </c>
      <c r="L37">
        <v>20201</v>
      </c>
      <c r="M37">
        <v>20334</v>
      </c>
      <c r="N37">
        <v>19426</v>
      </c>
      <c r="O37">
        <v>18089</v>
      </c>
      <c r="P37">
        <v>18145</v>
      </c>
      <c r="Q37">
        <v>19503</v>
      </c>
      <c r="R37">
        <v>19045</v>
      </c>
      <c r="S37">
        <v>19663</v>
      </c>
      <c r="T37">
        <v>18858</v>
      </c>
      <c r="U37">
        <v>15568</v>
      </c>
      <c r="V37">
        <v>14683</v>
      </c>
      <c r="W37">
        <v>14547</v>
      </c>
      <c r="X37">
        <v>15176</v>
      </c>
      <c r="Y37">
        <v>16680</v>
      </c>
      <c r="Z37">
        <v>13574</v>
      </c>
      <c r="AA37">
        <v>14385</v>
      </c>
      <c r="AB37">
        <v>13766</v>
      </c>
      <c r="AC37">
        <v>13756</v>
      </c>
      <c r="AD37">
        <v>12084</v>
      </c>
      <c r="AE37">
        <v>12647</v>
      </c>
      <c r="AF37">
        <v>13332</v>
      </c>
      <c r="AG37">
        <v>13087</v>
      </c>
      <c r="AH37">
        <v>13506</v>
      </c>
      <c r="AI37">
        <v>12248</v>
      </c>
      <c r="AJ37">
        <v>11373</v>
      </c>
      <c r="AK37">
        <v>11887</v>
      </c>
      <c r="AL37">
        <v>15197</v>
      </c>
      <c r="AM37">
        <v>15865</v>
      </c>
      <c r="AN37">
        <v>16924</v>
      </c>
      <c r="AO37">
        <v>15684</v>
      </c>
      <c r="AP37">
        <v>17986</v>
      </c>
      <c r="AQ37">
        <v>21356</v>
      </c>
      <c r="AR37">
        <v>22201</v>
      </c>
      <c r="AS37">
        <v>22448</v>
      </c>
      <c r="AT37">
        <v>23545</v>
      </c>
      <c r="AU37">
        <v>24636</v>
      </c>
      <c r="AV37">
        <v>25281</v>
      </c>
      <c r="AW37">
        <v>26192</v>
      </c>
      <c r="AX37">
        <v>22839</v>
      </c>
      <c r="AY37">
        <v>23698</v>
      </c>
      <c r="AZ37">
        <v>25881</v>
      </c>
      <c r="BA37">
        <v>26879</v>
      </c>
      <c r="BB37">
        <v>26952</v>
      </c>
      <c r="BC37">
        <v>28341</v>
      </c>
    </row>
    <row r="38" spans="1:55">
      <c r="A38">
        <v>2</v>
      </c>
      <c r="B38" t="s">
        <v>170</v>
      </c>
      <c r="C38">
        <v>195</v>
      </c>
      <c r="D38" t="s">
        <v>170</v>
      </c>
      <c r="E38">
        <v>152</v>
      </c>
      <c r="F38" s="16" t="s">
        <v>248</v>
      </c>
      <c r="G38">
        <v>613649</v>
      </c>
      <c r="H38">
        <v>617285</v>
      </c>
      <c r="I38">
        <v>664708</v>
      </c>
      <c r="J38">
        <v>646029</v>
      </c>
      <c r="K38">
        <v>700060</v>
      </c>
      <c r="L38">
        <v>636205</v>
      </c>
      <c r="M38">
        <v>700456</v>
      </c>
      <c r="N38">
        <v>555674</v>
      </c>
      <c r="O38">
        <v>602300</v>
      </c>
      <c r="P38">
        <v>446380</v>
      </c>
      <c r="Q38">
        <v>678882</v>
      </c>
      <c r="R38">
        <v>423793</v>
      </c>
      <c r="S38">
        <v>523645</v>
      </c>
      <c r="T38">
        <v>723241</v>
      </c>
      <c r="U38">
        <v>905749</v>
      </c>
      <c r="V38">
        <v>804186</v>
      </c>
      <c r="W38">
        <v>442840</v>
      </c>
      <c r="X38">
        <v>778828</v>
      </c>
      <c r="Y38">
        <v>533653</v>
      </c>
      <c r="Z38">
        <v>465248</v>
      </c>
      <c r="AA38">
        <v>744313</v>
      </c>
      <c r="AB38">
        <v>734226</v>
      </c>
      <c r="AC38">
        <v>473431</v>
      </c>
      <c r="AD38">
        <v>504525</v>
      </c>
      <c r="AE38">
        <v>646480</v>
      </c>
      <c r="AF38">
        <v>698769</v>
      </c>
      <c r="AG38">
        <v>790067</v>
      </c>
      <c r="AH38">
        <v>657080</v>
      </c>
      <c r="AI38">
        <v>749205</v>
      </c>
      <c r="AJ38">
        <v>668155</v>
      </c>
      <c r="AK38">
        <v>691307</v>
      </c>
      <c r="AL38">
        <v>608581</v>
      </c>
      <c r="AM38">
        <v>688502</v>
      </c>
      <c r="AN38">
        <v>667849</v>
      </c>
      <c r="AO38">
        <v>764430</v>
      </c>
      <c r="AP38">
        <v>691551</v>
      </c>
      <c r="AQ38">
        <v>625395</v>
      </c>
      <c r="AR38">
        <v>614525</v>
      </c>
      <c r="AS38">
        <v>919892</v>
      </c>
      <c r="AT38">
        <v>929680</v>
      </c>
      <c r="AU38">
        <v>868155</v>
      </c>
      <c r="AV38">
        <v>534843</v>
      </c>
      <c r="AW38">
        <v>799232</v>
      </c>
      <c r="AX38">
        <v>792294</v>
      </c>
      <c r="AY38">
        <v>928910</v>
      </c>
      <c r="AZ38">
        <v>741011</v>
      </c>
      <c r="BA38">
        <v>662692</v>
      </c>
      <c r="BB38">
        <v>1090404</v>
      </c>
      <c r="BC38">
        <v>1161558</v>
      </c>
    </row>
    <row r="39" spans="1:55">
      <c r="A39">
        <v>1</v>
      </c>
      <c r="B39" t="s">
        <v>171</v>
      </c>
      <c r="C39">
        <v>196</v>
      </c>
      <c r="D39" t="s">
        <v>171</v>
      </c>
      <c r="E39">
        <v>152</v>
      </c>
      <c r="F39" s="16" t="s">
        <v>248</v>
      </c>
      <c r="G39">
        <v>5597</v>
      </c>
      <c r="H39">
        <v>6048</v>
      </c>
      <c r="I39">
        <v>5550</v>
      </c>
      <c r="J39">
        <v>6794</v>
      </c>
      <c r="K39">
        <v>5972</v>
      </c>
      <c r="L39">
        <v>6912</v>
      </c>
      <c r="M39">
        <v>8313</v>
      </c>
      <c r="N39">
        <v>8907</v>
      </c>
      <c r="O39">
        <v>5998</v>
      </c>
      <c r="P39">
        <v>5606</v>
      </c>
      <c r="Q39">
        <v>5002</v>
      </c>
      <c r="R39">
        <v>5992</v>
      </c>
      <c r="S39">
        <v>5431</v>
      </c>
      <c r="T39">
        <v>5089</v>
      </c>
      <c r="U39">
        <v>4541</v>
      </c>
      <c r="V39">
        <v>4433</v>
      </c>
      <c r="W39">
        <v>4149</v>
      </c>
      <c r="X39">
        <v>3678</v>
      </c>
      <c r="Y39">
        <v>4097</v>
      </c>
      <c r="Z39">
        <v>4139</v>
      </c>
      <c r="AA39">
        <v>3932</v>
      </c>
      <c r="AB39">
        <v>4114</v>
      </c>
      <c r="AC39">
        <v>4679</v>
      </c>
      <c r="AD39">
        <v>3334</v>
      </c>
      <c r="AE39">
        <v>3851</v>
      </c>
      <c r="AF39">
        <v>4035</v>
      </c>
      <c r="AG39">
        <v>2830</v>
      </c>
      <c r="AH39">
        <v>2426</v>
      </c>
      <c r="AI39">
        <v>2317</v>
      </c>
      <c r="AJ39">
        <v>2245</v>
      </c>
      <c r="AK39">
        <v>2401</v>
      </c>
      <c r="AL39">
        <v>2064</v>
      </c>
      <c r="AM39">
        <v>2065</v>
      </c>
      <c r="AN39">
        <v>2270</v>
      </c>
      <c r="AO39">
        <v>2548</v>
      </c>
      <c r="AP39">
        <v>2676</v>
      </c>
      <c r="AQ39">
        <v>2542</v>
      </c>
      <c r="AR39">
        <v>2411</v>
      </c>
      <c r="AS39">
        <v>2322</v>
      </c>
      <c r="AT39">
        <v>2204</v>
      </c>
      <c r="AU39">
        <v>2278</v>
      </c>
      <c r="AV39">
        <v>2191</v>
      </c>
      <c r="AW39">
        <v>2414</v>
      </c>
      <c r="AX39">
        <v>2361</v>
      </c>
      <c r="AY39">
        <v>2031</v>
      </c>
      <c r="AZ39">
        <v>2133</v>
      </c>
      <c r="BA39">
        <v>1784</v>
      </c>
      <c r="BB39">
        <v>1619</v>
      </c>
      <c r="BC39">
        <v>1596</v>
      </c>
    </row>
    <row r="40" spans="1:55">
      <c r="A40">
        <v>2</v>
      </c>
      <c r="B40" t="s">
        <v>172</v>
      </c>
      <c r="C40">
        <v>197</v>
      </c>
      <c r="D40" t="s">
        <v>172</v>
      </c>
      <c r="E40">
        <v>152</v>
      </c>
      <c r="F40" s="16" t="s">
        <v>248</v>
      </c>
      <c r="G40">
        <v>226672</v>
      </c>
      <c r="H40">
        <v>242029</v>
      </c>
      <c r="I40">
        <v>244886</v>
      </c>
      <c r="J40">
        <v>262866</v>
      </c>
      <c r="K40">
        <v>266724</v>
      </c>
      <c r="L40">
        <v>282763</v>
      </c>
      <c r="M40">
        <v>279786</v>
      </c>
      <c r="N40">
        <v>282350</v>
      </c>
      <c r="O40">
        <v>308041</v>
      </c>
      <c r="P40">
        <v>296461</v>
      </c>
      <c r="Q40">
        <v>298372</v>
      </c>
      <c r="R40">
        <v>300435</v>
      </c>
      <c r="S40">
        <v>302233</v>
      </c>
      <c r="T40">
        <v>304458</v>
      </c>
      <c r="U40">
        <v>327235</v>
      </c>
      <c r="V40">
        <v>326942</v>
      </c>
      <c r="W40">
        <v>337805</v>
      </c>
      <c r="X40">
        <v>341184</v>
      </c>
      <c r="Y40">
        <v>320694</v>
      </c>
      <c r="Z40">
        <v>323719</v>
      </c>
      <c r="AA40">
        <v>325665</v>
      </c>
      <c r="AB40">
        <v>345884</v>
      </c>
      <c r="AC40">
        <v>338109</v>
      </c>
      <c r="AD40">
        <v>357859</v>
      </c>
      <c r="AE40">
        <v>352693</v>
      </c>
      <c r="AF40">
        <v>383899</v>
      </c>
      <c r="AG40">
        <v>372827</v>
      </c>
      <c r="AH40">
        <v>384361</v>
      </c>
      <c r="AI40">
        <v>395814</v>
      </c>
      <c r="AJ40">
        <v>387184</v>
      </c>
      <c r="AK40">
        <v>388212</v>
      </c>
      <c r="AL40">
        <v>361703</v>
      </c>
      <c r="AM40">
        <v>356157</v>
      </c>
      <c r="AN40">
        <v>372778</v>
      </c>
      <c r="AO40">
        <v>346348</v>
      </c>
      <c r="AP40">
        <v>386143</v>
      </c>
      <c r="AQ40">
        <v>410901</v>
      </c>
      <c r="AR40">
        <v>361762</v>
      </c>
      <c r="AS40">
        <v>310922</v>
      </c>
      <c r="AT40">
        <v>278867</v>
      </c>
      <c r="AU40">
        <v>337322</v>
      </c>
      <c r="AV40">
        <v>381666</v>
      </c>
      <c r="AW40">
        <v>418957</v>
      </c>
      <c r="AX40">
        <v>475362</v>
      </c>
      <c r="AY40">
        <v>549626</v>
      </c>
      <c r="AZ40">
        <v>658762</v>
      </c>
      <c r="BA40">
        <v>498982</v>
      </c>
      <c r="BB40">
        <v>542006</v>
      </c>
      <c r="BC40">
        <v>568648</v>
      </c>
    </row>
    <row r="41" spans="1:55">
      <c r="A41">
        <v>2</v>
      </c>
      <c r="B41" t="s">
        <v>173</v>
      </c>
      <c r="C41">
        <v>201</v>
      </c>
      <c r="D41" t="s">
        <v>173</v>
      </c>
      <c r="E41">
        <v>152</v>
      </c>
      <c r="F41" s="16" t="s">
        <v>248</v>
      </c>
      <c r="G41">
        <v>117315</v>
      </c>
      <c r="H41">
        <v>119556</v>
      </c>
      <c r="I41">
        <v>123920</v>
      </c>
      <c r="J41">
        <v>128765</v>
      </c>
      <c r="K41">
        <v>137853</v>
      </c>
      <c r="L41">
        <v>140198</v>
      </c>
      <c r="M41">
        <v>144296</v>
      </c>
      <c r="N41">
        <v>143020</v>
      </c>
      <c r="O41">
        <v>150634</v>
      </c>
      <c r="P41">
        <v>165969</v>
      </c>
      <c r="Q41">
        <v>162769</v>
      </c>
      <c r="R41">
        <v>189640</v>
      </c>
      <c r="S41">
        <v>166373</v>
      </c>
      <c r="T41">
        <v>163810</v>
      </c>
      <c r="U41">
        <v>163847</v>
      </c>
      <c r="V41">
        <v>163506</v>
      </c>
      <c r="W41">
        <v>156319</v>
      </c>
      <c r="X41">
        <v>154932</v>
      </c>
      <c r="Y41">
        <v>155688</v>
      </c>
      <c r="Z41">
        <v>158628</v>
      </c>
      <c r="AA41">
        <v>188066</v>
      </c>
      <c r="AB41">
        <v>206574</v>
      </c>
      <c r="AC41">
        <v>184367</v>
      </c>
      <c r="AD41">
        <v>201716</v>
      </c>
      <c r="AE41">
        <v>225544</v>
      </c>
      <c r="AF41">
        <v>230208</v>
      </c>
      <c r="AG41">
        <v>246098</v>
      </c>
      <c r="AH41">
        <v>260010</v>
      </c>
      <c r="AI41">
        <v>270470</v>
      </c>
      <c r="AJ41">
        <v>252564</v>
      </c>
      <c r="AK41">
        <v>169590</v>
      </c>
      <c r="AL41">
        <v>153631</v>
      </c>
      <c r="AM41">
        <v>142582</v>
      </c>
      <c r="AN41">
        <v>179080</v>
      </c>
      <c r="AO41">
        <v>168035</v>
      </c>
      <c r="AP41">
        <v>167661</v>
      </c>
      <c r="AQ41">
        <v>174361</v>
      </c>
      <c r="AR41">
        <v>145742</v>
      </c>
      <c r="AS41">
        <v>166365</v>
      </c>
      <c r="AT41">
        <v>182881</v>
      </c>
      <c r="AU41">
        <v>193500</v>
      </c>
      <c r="AV41">
        <v>206545</v>
      </c>
      <c r="AW41">
        <v>200946</v>
      </c>
      <c r="AX41">
        <v>209540</v>
      </c>
      <c r="AY41">
        <v>216824</v>
      </c>
      <c r="AZ41">
        <v>202323</v>
      </c>
      <c r="BA41">
        <v>193068</v>
      </c>
      <c r="BB41">
        <v>192533</v>
      </c>
      <c r="BC41">
        <v>209606</v>
      </c>
    </row>
    <row r="42" spans="1:55">
      <c r="A42">
        <v>3</v>
      </c>
      <c r="B42" t="s">
        <v>174</v>
      </c>
      <c r="C42">
        <v>202</v>
      </c>
      <c r="D42" t="s">
        <v>174</v>
      </c>
      <c r="E42">
        <v>152</v>
      </c>
      <c r="F42" s="16" t="s">
        <v>248</v>
      </c>
      <c r="G42">
        <v>2443458</v>
      </c>
      <c r="H42">
        <v>2491183</v>
      </c>
      <c r="I42">
        <v>2706949</v>
      </c>
      <c r="J42">
        <v>2534501</v>
      </c>
      <c r="K42">
        <v>2561547</v>
      </c>
      <c r="L42">
        <v>2797504</v>
      </c>
      <c r="M42">
        <v>3909106</v>
      </c>
      <c r="N42">
        <v>3109530</v>
      </c>
      <c r="O42">
        <v>3250372</v>
      </c>
      <c r="P42">
        <v>3178655</v>
      </c>
      <c r="Q42">
        <v>3902212</v>
      </c>
      <c r="R42">
        <v>4138788</v>
      </c>
      <c r="S42">
        <v>3202858</v>
      </c>
      <c r="T42">
        <v>4507945</v>
      </c>
      <c r="U42">
        <v>4185154</v>
      </c>
      <c r="V42">
        <v>4086266</v>
      </c>
      <c r="W42">
        <v>4377749</v>
      </c>
      <c r="X42">
        <v>4663104</v>
      </c>
      <c r="Y42">
        <v>4392820</v>
      </c>
      <c r="Z42">
        <v>4798787</v>
      </c>
      <c r="AA42">
        <v>5680559</v>
      </c>
      <c r="AB42">
        <v>4711321</v>
      </c>
      <c r="AC42">
        <v>3652197</v>
      </c>
      <c r="AD42">
        <v>4211102</v>
      </c>
      <c r="AE42">
        <v>4632516</v>
      </c>
      <c r="AF42">
        <v>4697321</v>
      </c>
      <c r="AG42">
        <v>5065938</v>
      </c>
      <c r="AH42">
        <v>5248467</v>
      </c>
      <c r="AI42">
        <v>5715771</v>
      </c>
      <c r="AJ42">
        <v>5117654</v>
      </c>
      <c r="AK42">
        <v>5193782</v>
      </c>
      <c r="AL42">
        <v>3839189</v>
      </c>
      <c r="AM42">
        <v>4881210</v>
      </c>
      <c r="AN42">
        <v>5531182</v>
      </c>
      <c r="AO42">
        <v>4466697</v>
      </c>
      <c r="AP42">
        <v>5816781</v>
      </c>
      <c r="AQ42">
        <v>5785816</v>
      </c>
      <c r="AR42">
        <v>5377784</v>
      </c>
      <c r="AS42">
        <v>5799312</v>
      </c>
      <c r="AT42">
        <v>6245578</v>
      </c>
      <c r="AU42">
        <v>5729299</v>
      </c>
      <c r="AV42">
        <v>6241563</v>
      </c>
      <c r="AW42">
        <v>6024685</v>
      </c>
      <c r="AX42">
        <v>6124596</v>
      </c>
      <c r="AY42">
        <v>6422332</v>
      </c>
      <c r="AZ42">
        <v>5705189</v>
      </c>
      <c r="BA42">
        <v>5672014</v>
      </c>
      <c r="BB42">
        <v>6865944</v>
      </c>
      <c r="BC42">
        <v>6621237</v>
      </c>
    </row>
    <row r="43" spans="2:55">
      <c r="B43" t="s">
        <v>214</v>
      </c>
      <c r="C43">
        <v>205</v>
      </c>
      <c r="D43" t="s">
        <v>214</v>
      </c>
      <c r="E43">
        <v>152</v>
      </c>
      <c r="F43" s="16" t="s">
        <v>248</v>
      </c>
      <c r="N43">
        <v>91</v>
      </c>
      <c r="O43">
        <v>90</v>
      </c>
      <c r="P43">
        <v>101</v>
      </c>
      <c r="Q43">
        <v>109</v>
      </c>
      <c r="R43">
        <v>103</v>
      </c>
      <c r="S43">
        <v>115</v>
      </c>
      <c r="T43">
        <v>119</v>
      </c>
      <c r="U43">
        <v>119</v>
      </c>
      <c r="V43">
        <v>142</v>
      </c>
      <c r="W43">
        <v>142</v>
      </c>
      <c r="X43">
        <v>166</v>
      </c>
      <c r="Y43">
        <v>166</v>
      </c>
      <c r="Z43">
        <v>178</v>
      </c>
      <c r="AA43">
        <v>190</v>
      </c>
      <c r="AB43">
        <v>190</v>
      </c>
      <c r="AC43">
        <v>202</v>
      </c>
      <c r="AD43">
        <v>211</v>
      </c>
      <c r="AE43">
        <v>214</v>
      </c>
      <c r="AF43">
        <v>226</v>
      </c>
      <c r="AG43">
        <v>238</v>
      </c>
      <c r="AH43">
        <v>238</v>
      </c>
      <c r="AI43">
        <v>249</v>
      </c>
      <c r="AJ43">
        <v>261</v>
      </c>
      <c r="AK43">
        <v>273</v>
      </c>
      <c r="AL43">
        <v>218</v>
      </c>
      <c r="AM43">
        <v>285</v>
      </c>
      <c r="AN43">
        <v>376</v>
      </c>
      <c r="AO43">
        <v>297</v>
      </c>
      <c r="AP43">
        <v>417</v>
      </c>
      <c r="AQ43">
        <v>309</v>
      </c>
      <c r="AR43">
        <v>402</v>
      </c>
      <c r="AS43">
        <v>321</v>
      </c>
      <c r="AT43">
        <v>238</v>
      </c>
      <c r="AU43">
        <v>305</v>
      </c>
      <c r="AV43">
        <v>309</v>
      </c>
      <c r="AW43">
        <v>374</v>
      </c>
      <c r="AX43">
        <v>226</v>
      </c>
      <c r="AY43">
        <v>168</v>
      </c>
      <c r="AZ43">
        <v>186</v>
      </c>
      <c r="BA43">
        <v>238</v>
      </c>
      <c r="BB43">
        <v>162</v>
      </c>
      <c r="BC43">
        <v>217</v>
      </c>
    </row>
    <row r="44" spans="1:55">
      <c r="A44">
        <v>2</v>
      </c>
      <c r="B44" t="s">
        <v>176</v>
      </c>
      <c r="C44">
        <v>206</v>
      </c>
      <c r="D44" t="s">
        <v>176</v>
      </c>
      <c r="E44">
        <v>152</v>
      </c>
      <c r="F44" s="16" t="s">
        <v>248</v>
      </c>
      <c r="G44">
        <v>1212754</v>
      </c>
      <c r="H44">
        <v>1372733</v>
      </c>
      <c r="I44">
        <v>1360713</v>
      </c>
      <c r="J44">
        <v>1207100</v>
      </c>
      <c r="K44">
        <v>1261525</v>
      </c>
      <c r="L44">
        <v>1240595</v>
      </c>
      <c r="M44">
        <v>1534769</v>
      </c>
      <c r="N44">
        <v>1281976</v>
      </c>
      <c r="O44">
        <v>1567264</v>
      </c>
      <c r="P44">
        <v>1675725</v>
      </c>
      <c r="Q44">
        <v>1752256</v>
      </c>
      <c r="R44">
        <v>1782988</v>
      </c>
      <c r="S44">
        <v>1716698</v>
      </c>
      <c r="T44">
        <v>2062185</v>
      </c>
      <c r="U44">
        <v>2032366</v>
      </c>
      <c r="V44">
        <v>1876345</v>
      </c>
      <c r="W44">
        <v>2078937</v>
      </c>
      <c r="X44">
        <v>2096093</v>
      </c>
      <c r="Y44">
        <v>1782011</v>
      </c>
      <c r="Z44">
        <v>1838172</v>
      </c>
      <c r="AA44">
        <v>2103184</v>
      </c>
      <c r="AB44">
        <v>1775828</v>
      </c>
      <c r="AC44">
        <v>1979406</v>
      </c>
      <c r="AD44">
        <v>1829795</v>
      </c>
      <c r="AE44">
        <v>2219937</v>
      </c>
      <c r="AF44">
        <v>2177699</v>
      </c>
      <c r="AG44">
        <v>1992131</v>
      </c>
      <c r="AH44">
        <v>2459063</v>
      </c>
      <c r="AI44">
        <v>1808488</v>
      </c>
      <c r="AJ44">
        <v>1683604</v>
      </c>
      <c r="AK44">
        <v>2263050</v>
      </c>
      <c r="AL44">
        <v>2587731</v>
      </c>
      <c r="AM44">
        <v>2175288</v>
      </c>
      <c r="AN44">
        <v>2722243</v>
      </c>
      <c r="AO44">
        <v>2679898</v>
      </c>
      <c r="AP44">
        <v>3162192</v>
      </c>
      <c r="AQ44">
        <v>3074766</v>
      </c>
      <c r="AR44">
        <v>3156642</v>
      </c>
      <c r="AS44">
        <v>2982123</v>
      </c>
      <c r="AT44">
        <v>3001972</v>
      </c>
      <c r="AU44">
        <v>3462968</v>
      </c>
      <c r="AV44">
        <v>3248504</v>
      </c>
      <c r="AW44">
        <v>3576976</v>
      </c>
      <c r="AX44">
        <v>3223334</v>
      </c>
      <c r="AY44">
        <v>3402396</v>
      </c>
      <c r="AZ44">
        <v>3444592</v>
      </c>
      <c r="BA44">
        <v>3595135</v>
      </c>
      <c r="BB44">
        <v>3409773</v>
      </c>
      <c r="BC44">
        <v>3582541</v>
      </c>
    </row>
    <row r="45" spans="1:55">
      <c r="A45">
        <v>3</v>
      </c>
      <c r="B45" t="s">
        <v>177</v>
      </c>
      <c r="C45">
        <v>209</v>
      </c>
      <c r="D45" t="s">
        <v>177</v>
      </c>
      <c r="E45">
        <v>152</v>
      </c>
      <c r="F45" s="16" t="s">
        <v>248</v>
      </c>
      <c r="G45">
        <v>48323</v>
      </c>
      <c r="H45">
        <v>45768</v>
      </c>
      <c r="I45">
        <v>50108</v>
      </c>
      <c r="J45">
        <v>54843</v>
      </c>
      <c r="K45">
        <v>61365</v>
      </c>
      <c r="L45">
        <v>73626</v>
      </c>
      <c r="M45">
        <v>86706</v>
      </c>
      <c r="N45">
        <v>82624</v>
      </c>
      <c r="O45">
        <v>89231</v>
      </c>
      <c r="P45">
        <v>103137</v>
      </c>
      <c r="Q45">
        <v>104079</v>
      </c>
      <c r="R45">
        <v>111467</v>
      </c>
      <c r="S45">
        <v>108232</v>
      </c>
      <c r="T45">
        <v>123191</v>
      </c>
      <c r="U45">
        <v>125539</v>
      </c>
      <c r="V45">
        <v>128238</v>
      </c>
      <c r="W45">
        <v>122066</v>
      </c>
      <c r="X45">
        <v>142162</v>
      </c>
      <c r="Y45">
        <v>134431</v>
      </c>
      <c r="Z45">
        <v>160108</v>
      </c>
      <c r="AA45">
        <v>178090</v>
      </c>
      <c r="AB45">
        <v>171175</v>
      </c>
      <c r="AC45">
        <v>167419</v>
      </c>
      <c r="AD45">
        <v>194210</v>
      </c>
      <c r="AE45">
        <v>195593</v>
      </c>
      <c r="AF45">
        <v>212746</v>
      </c>
      <c r="AG45">
        <v>202110</v>
      </c>
      <c r="AH45">
        <v>212080</v>
      </c>
      <c r="AI45">
        <v>212867</v>
      </c>
      <c r="AJ45">
        <v>219985</v>
      </c>
      <c r="AK45">
        <v>212532</v>
      </c>
      <c r="AL45">
        <v>197929</v>
      </c>
      <c r="AM45">
        <v>181824</v>
      </c>
      <c r="AN45">
        <v>187034</v>
      </c>
      <c r="AO45">
        <v>174849</v>
      </c>
      <c r="AP45">
        <v>191354</v>
      </c>
      <c r="AQ45">
        <v>201925</v>
      </c>
      <c r="AR45">
        <v>197717</v>
      </c>
      <c r="AS45">
        <v>220628</v>
      </c>
      <c r="AT45">
        <v>196527</v>
      </c>
      <c r="AU45">
        <v>195287</v>
      </c>
      <c r="AV45">
        <v>210521</v>
      </c>
      <c r="AW45">
        <v>206654</v>
      </c>
      <c r="AX45">
        <v>218060</v>
      </c>
      <c r="AY45">
        <v>227988</v>
      </c>
      <c r="AZ45">
        <v>217184</v>
      </c>
      <c r="BA45">
        <v>211896</v>
      </c>
      <c r="BB45">
        <v>218207</v>
      </c>
      <c r="BC45">
        <v>216093</v>
      </c>
    </row>
    <row r="46" spans="1:55">
      <c r="A46">
        <v>2</v>
      </c>
      <c r="B46" t="s">
        <v>215</v>
      </c>
      <c r="C46">
        <v>215</v>
      </c>
      <c r="D46" t="s">
        <v>215</v>
      </c>
      <c r="E46">
        <v>152</v>
      </c>
      <c r="F46" s="16" t="s">
        <v>248</v>
      </c>
      <c r="G46">
        <v>1265939</v>
      </c>
      <c r="H46">
        <v>1328457</v>
      </c>
      <c r="I46">
        <v>1465709</v>
      </c>
      <c r="J46">
        <v>1480787</v>
      </c>
      <c r="K46">
        <v>1524029</v>
      </c>
      <c r="L46">
        <v>1707610</v>
      </c>
      <c r="M46">
        <v>1652809</v>
      </c>
      <c r="N46">
        <v>1589446</v>
      </c>
      <c r="O46">
        <v>1663240</v>
      </c>
      <c r="P46">
        <v>1738114</v>
      </c>
      <c r="Q46">
        <v>1713734</v>
      </c>
      <c r="R46">
        <v>1771637</v>
      </c>
      <c r="S46">
        <v>1886944</v>
      </c>
      <c r="T46">
        <v>1879772</v>
      </c>
      <c r="U46">
        <v>2097346</v>
      </c>
      <c r="V46">
        <v>2173107</v>
      </c>
      <c r="W46">
        <v>2295802</v>
      </c>
      <c r="X46">
        <v>2317361</v>
      </c>
      <c r="Y46">
        <v>2450875</v>
      </c>
      <c r="Z46">
        <v>2301638</v>
      </c>
      <c r="AA46">
        <v>2380780</v>
      </c>
      <c r="AB46">
        <v>2463937</v>
      </c>
      <c r="AC46">
        <v>2596863</v>
      </c>
      <c r="AD46">
        <v>2669546</v>
      </c>
      <c r="AE46">
        <v>2754389</v>
      </c>
      <c r="AF46">
        <v>2840785</v>
      </c>
      <c r="AG46">
        <v>2814163</v>
      </c>
      <c r="AH46">
        <v>2715704</v>
      </c>
      <c r="AI46">
        <v>2883194</v>
      </c>
      <c r="AJ46">
        <v>2878396</v>
      </c>
      <c r="AK46">
        <v>2953692</v>
      </c>
      <c r="AL46">
        <v>2750928</v>
      </c>
      <c r="AM46">
        <v>2719907</v>
      </c>
      <c r="AN46">
        <v>2573727</v>
      </c>
      <c r="AO46">
        <v>2820532</v>
      </c>
      <c r="AP46">
        <v>3035067</v>
      </c>
      <c r="AQ46">
        <v>2808323</v>
      </c>
      <c r="AR46">
        <v>3089596</v>
      </c>
      <c r="AS46">
        <v>3099318</v>
      </c>
      <c r="AT46">
        <v>3066961</v>
      </c>
      <c r="AU46">
        <v>3425083</v>
      </c>
      <c r="AV46">
        <v>4284461</v>
      </c>
      <c r="AW46">
        <v>3654988</v>
      </c>
      <c r="AX46">
        <v>4618982</v>
      </c>
      <c r="AY46">
        <v>4499255</v>
      </c>
      <c r="AZ46">
        <v>5034999</v>
      </c>
      <c r="BA46">
        <v>4984600</v>
      </c>
      <c r="BB46">
        <v>4906622</v>
      </c>
      <c r="BC46">
        <v>5223636</v>
      </c>
    </row>
    <row r="47" spans="1:55">
      <c r="A47">
        <v>1</v>
      </c>
      <c r="B47" t="s">
        <v>179</v>
      </c>
      <c r="C47">
        <v>217</v>
      </c>
      <c r="D47" t="s">
        <v>179</v>
      </c>
      <c r="E47">
        <v>152</v>
      </c>
      <c r="F47" s="16" t="s">
        <v>248</v>
      </c>
      <c r="G47">
        <v>224034</v>
      </c>
      <c r="H47">
        <v>228815</v>
      </c>
      <c r="I47">
        <v>240175</v>
      </c>
      <c r="J47">
        <v>248627</v>
      </c>
      <c r="K47">
        <v>254200</v>
      </c>
      <c r="L47">
        <v>256715</v>
      </c>
      <c r="M47">
        <v>259895</v>
      </c>
      <c r="N47">
        <v>267816</v>
      </c>
      <c r="O47">
        <v>273335</v>
      </c>
      <c r="P47">
        <v>287412</v>
      </c>
      <c r="Q47">
        <v>291324</v>
      </c>
      <c r="R47">
        <v>275215</v>
      </c>
      <c r="S47">
        <v>279043</v>
      </c>
      <c r="T47">
        <v>276575</v>
      </c>
      <c r="U47">
        <v>289381</v>
      </c>
      <c r="V47">
        <v>276221</v>
      </c>
      <c r="W47">
        <v>264986</v>
      </c>
      <c r="X47">
        <v>288229</v>
      </c>
      <c r="Y47">
        <v>315050</v>
      </c>
      <c r="Z47">
        <v>323768</v>
      </c>
      <c r="AA47">
        <v>329168</v>
      </c>
      <c r="AB47">
        <v>317778</v>
      </c>
      <c r="AC47">
        <v>293714</v>
      </c>
      <c r="AD47">
        <v>311873</v>
      </c>
      <c r="AE47">
        <v>353096</v>
      </c>
      <c r="AF47">
        <v>360702</v>
      </c>
      <c r="AG47">
        <v>365190</v>
      </c>
      <c r="AH47">
        <v>380530</v>
      </c>
      <c r="AI47">
        <v>405107</v>
      </c>
      <c r="AJ47">
        <v>417224</v>
      </c>
      <c r="AK47">
        <v>419645</v>
      </c>
      <c r="AL47">
        <v>415677</v>
      </c>
      <c r="AM47">
        <v>492230</v>
      </c>
      <c r="AN47">
        <v>510561</v>
      </c>
      <c r="AO47">
        <v>510187</v>
      </c>
      <c r="AP47">
        <v>589469</v>
      </c>
      <c r="AQ47">
        <v>614511</v>
      </c>
      <c r="AR47">
        <v>607780</v>
      </c>
      <c r="AS47">
        <v>600438</v>
      </c>
      <c r="AT47">
        <v>559025</v>
      </c>
      <c r="AU47">
        <v>612093</v>
      </c>
      <c r="AV47">
        <v>619322</v>
      </c>
      <c r="AW47">
        <v>627672</v>
      </c>
      <c r="AX47">
        <v>645246</v>
      </c>
      <c r="AY47">
        <v>594039</v>
      </c>
      <c r="AZ47">
        <v>617124</v>
      </c>
      <c r="BA47">
        <v>635021</v>
      </c>
      <c r="BB47">
        <v>688986</v>
      </c>
      <c r="BC47">
        <v>643713</v>
      </c>
    </row>
    <row r="48" spans="1:55">
      <c r="A48">
        <v>2</v>
      </c>
      <c r="B48" t="s">
        <v>180</v>
      </c>
      <c r="C48">
        <v>226</v>
      </c>
      <c r="D48" t="s">
        <v>180</v>
      </c>
      <c r="E48">
        <v>152</v>
      </c>
      <c r="F48" s="16" t="s">
        <v>248</v>
      </c>
      <c r="G48">
        <v>1656237</v>
      </c>
      <c r="H48">
        <v>1659140</v>
      </c>
      <c r="I48">
        <v>1879403</v>
      </c>
      <c r="J48">
        <v>1942581</v>
      </c>
      <c r="K48">
        <v>1708537</v>
      </c>
      <c r="L48">
        <v>1775257</v>
      </c>
      <c r="M48">
        <v>2077051</v>
      </c>
      <c r="N48">
        <v>2203059</v>
      </c>
      <c r="O48">
        <v>2524574</v>
      </c>
      <c r="P48">
        <v>3170552</v>
      </c>
      <c r="Q48">
        <v>3065143</v>
      </c>
      <c r="R48">
        <v>3133546</v>
      </c>
      <c r="S48">
        <v>3142266</v>
      </c>
      <c r="T48">
        <v>3284006</v>
      </c>
      <c r="U48">
        <v>3494851</v>
      </c>
      <c r="V48">
        <v>3209950</v>
      </c>
      <c r="W48">
        <v>3202654</v>
      </c>
      <c r="X48">
        <v>3168768</v>
      </c>
      <c r="Y48">
        <v>2211176</v>
      </c>
      <c r="Z48">
        <v>2188960</v>
      </c>
      <c r="AA48">
        <v>2395838</v>
      </c>
      <c r="AB48">
        <v>2644943</v>
      </c>
      <c r="AC48">
        <v>2781689</v>
      </c>
      <c r="AD48">
        <v>2591596</v>
      </c>
      <c r="AE48">
        <v>2650421</v>
      </c>
      <c r="AF48">
        <v>2693980</v>
      </c>
      <c r="AG48">
        <v>2868756</v>
      </c>
      <c r="AH48">
        <v>3006294</v>
      </c>
      <c r="AI48">
        <v>3193550</v>
      </c>
      <c r="AJ48">
        <v>3272861</v>
      </c>
      <c r="AK48">
        <v>3353227</v>
      </c>
      <c r="AL48">
        <v>3277428</v>
      </c>
      <c r="AM48">
        <v>3501929</v>
      </c>
      <c r="AN48">
        <v>3512483</v>
      </c>
      <c r="AO48">
        <v>3672868</v>
      </c>
      <c r="AP48">
        <v>3601903</v>
      </c>
      <c r="AQ48">
        <v>3608096</v>
      </c>
      <c r="AR48">
        <v>3910445</v>
      </c>
      <c r="AS48">
        <v>4163635</v>
      </c>
      <c r="AT48">
        <v>4209156</v>
      </c>
      <c r="AU48">
        <v>4477095</v>
      </c>
      <c r="AV48">
        <v>4641843</v>
      </c>
      <c r="AW48">
        <v>4615711</v>
      </c>
      <c r="AX48">
        <v>4594282</v>
      </c>
      <c r="AY48">
        <v>4493191</v>
      </c>
      <c r="AZ48">
        <v>4427203</v>
      </c>
      <c r="BA48">
        <v>4566724</v>
      </c>
      <c r="BB48">
        <v>4704361</v>
      </c>
      <c r="BC48">
        <v>4794633</v>
      </c>
    </row>
    <row r="49" spans="1:55">
      <c r="A49">
        <v>1</v>
      </c>
      <c r="B49" t="s">
        <v>181</v>
      </c>
      <c r="C49">
        <v>233</v>
      </c>
      <c r="D49" t="s">
        <v>181</v>
      </c>
      <c r="E49">
        <v>152</v>
      </c>
      <c r="F49" s="16" t="s">
        <v>248</v>
      </c>
      <c r="G49">
        <v>250981</v>
      </c>
      <c r="H49">
        <v>284468</v>
      </c>
      <c r="I49">
        <v>285446</v>
      </c>
      <c r="J49">
        <v>318450</v>
      </c>
      <c r="K49">
        <v>306136</v>
      </c>
      <c r="L49">
        <v>325141</v>
      </c>
      <c r="M49">
        <v>335654</v>
      </c>
      <c r="N49">
        <v>366365</v>
      </c>
      <c r="O49">
        <v>354368</v>
      </c>
      <c r="P49">
        <v>352501</v>
      </c>
      <c r="Q49">
        <v>318477</v>
      </c>
      <c r="R49">
        <v>319255</v>
      </c>
      <c r="S49">
        <v>304832</v>
      </c>
      <c r="T49">
        <v>371917</v>
      </c>
      <c r="U49">
        <v>425148</v>
      </c>
      <c r="V49">
        <v>382641</v>
      </c>
      <c r="W49">
        <v>385489</v>
      </c>
      <c r="X49">
        <v>425422</v>
      </c>
      <c r="Y49">
        <v>447983</v>
      </c>
      <c r="Z49">
        <v>408889</v>
      </c>
      <c r="AA49">
        <v>467464</v>
      </c>
      <c r="AB49">
        <v>469989</v>
      </c>
      <c r="AC49">
        <v>464596</v>
      </c>
      <c r="AD49">
        <v>473128</v>
      </c>
      <c r="AE49">
        <v>618718</v>
      </c>
      <c r="AF49">
        <v>733310</v>
      </c>
      <c r="AG49">
        <v>649883</v>
      </c>
      <c r="AH49">
        <v>767752</v>
      </c>
      <c r="AI49">
        <v>724952</v>
      </c>
      <c r="AJ49">
        <v>668601</v>
      </c>
      <c r="AK49">
        <v>831258</v>
      </c>
      <c r="AL49">
        <v>866573</v>
      </c>
      <c r="AM49">
        <v>881229</v>
      </c>
      <c r="AN49">
        <v>837131</v>
      </c>
      <c r="AO49">
        <v>834889</v>
      </c>
      <c r="AP49">
        <v>962607</v>
      </c>
      <c r="AQ49">
        <v>933962</v>
      </c>
      <c r="AR49">
        <v>1122855</v>
      </c>
      <c r="AS49">
        <v>1114915</v>
      </c>
      <c r="AT49">
        <v>905670</v>
      </c>
      <c r="AU49">
        <v>1250012</v>
      </c>
      <c r="AV49">
        <v>1305945</v>
      </c>
      <c r="AW49">
        <v>1449493</v>
      </c>
      <c r="AX49">
        <v>1339054</v>
      </c>
      <c r="AY49">
        <v>1545744</v>
      </c>
      <c r="AZ49">
        <v>1598816</v>
      </c>
      <c r="BA49">
        <v>1156587</v>
      </c>
      <c r="BB49">
        <v>1685948</v>
      </c>
      <c r="BC49">
        <v>1432067</v>
      </c>
    </row>
    <row r="50" spans="1:55">
      <c r="A50">
        <v>2</v>
      </c>
      <c r="B50" t="s">
        <v>182</v>
      </c>
      <c r="C50">
        <v>238</v>
      </c>
      <c r="D50" t="s">
        <v>182</v>
      </c>
      <c r="E50">
        <v>152</v>
      </c>
      <c r="F50" s="16" t="s">
        <v>248</v>
      </c>
      <c r="AM50">
        <v>2593247</v>
      </c>
      <c r="AN50">
        <v>2634529</v>
      </c>
      <c r="AO50">
        <v>3026543</v>
      </c>
      <c r="AP50">
        <v>3590634</v>
      </c>
      <c r="AQ50">
        <v>3640908</v>
      </c>
      <c r="AR50">
        <v>3349373</v>
      </c>
      <c r="AS50">
        <v>3624318</v>
      </c>
      <c r="AT50">
        <v>3813564</v>
      </c>
      <c r="AU50">
        <v>4222783</v>
      </c>
      <c r="AV50">
        <v>4117054</v>
      </c>
      <c r="AW50">
        <v>4339900</v>
      </c>
      <c r="AX50">
        <v>4688444</v>
      </c>
      <c r="AY50">
        <v>5273598</v>
      </c>
      <c r="AZ50">
        <v>5252320</v>
      </c>
      <c r="BA50">
        <v>5316779</v>
      </c>
      <c r="BB50">
        <v>5623002</v>
      </c>
      <c r="BC50">
        <v>6403251</v>
      </c>
    </row>
    <row r="51" spans="1:55">
      <c r="A51">
        <v>2</v>
      </c>
      <c r="B51" t="s">
        <v>216</v>
      </c>
      <c r="C51">
        <v>250</v>
      </c>
      <c r="D51" t="s">
        <v>216</v>
      </c>
      <c r="E51">
        <v>152</v>
      </c>
      <c r="F51" s="16" t="s">
        <v>248</v>
      </c>
      <c r="G51">
        <v>2037345</v>
      </c>
      <c r="H51">
        <v>2060252</v>
      </c>
      <c r="I51">
        <v>2078125</v>
      </c>
      <c r="J51">
        <v>2081036</v>
      </c>
      <c r="K51">
        <v>2087724</v>
      </c>
      <c r="L51">
        <v>2115210</v>
      </c>
      <c r="M51">
        <v>2199933</v>
      </c>
      <c r="N51">
        <v>2333464</v>
      </c>
      <c r="O51">
        <v>2388678</v>
      </c>
      <c r="P51">
        <v>2471020</v>
      </c>
      <c r="Q51">
        <v>2492330</v>
      </c>
      <c r="R51">
        <v>2547113</v>
      </c>
      <c r="S51">
        <v>2608647</v>
      </c>
      <c r="T51">
        <v>2672570</v>
      </c>
      <c r="U51">
        <v>2742823</v>
      </c>
      <c r="V51">
        <v>2782809</v>
      </c>
      <c r="W51">
        <v>2802513</v>
      </c>
      <c r="X51">
        <v>2709445</v>
      </c>
      <c r="Y51">
        <v>2846541</v>
      </c>
      <c r="Z51">
        <v>2976496</v>
      </c>
      <c r="AA51">
        <v>3021609</v>
      </c>
      <c r="AB51">
        <v>3191922</v>
      </c>
      <c r="AC51">
        <v>3277303</v>
      </c>
      <c r="AD51">
        <v>3368326</v>
      </c>
      <c r="AE51">
        <v>3484306</v>
      </c>
      <c r="AF51">
        <v>3561328</v>
      </c>
      <c r="AG51">
        <v>3646311</v>
      </c>
      <c r="AH51">
        <v>3756286</v>
      </c>
      <c r="AI51">
        <v>3868481</v>
      </c>
      <c r="AJ51">
        <v>4056947</v>
      </c>
      <c r="AK51">
        <v>4208144</v>
      </c>
      <c r="AL51">
        <v>4310322</v>
      </c>
      <c r="AM51">
        <v>4326336</v>
      </c>
      <c r="AN51">
        <v>4418596</v>
      </c>
      <c r="AO51">
        <v>3605717</v>
      </c>
      <c r="AP51">
        <v>3571684</v>
      </c>
      <c r="AQ51">
        <v>3465137</v>
      </c>
      <c r="AR51">
        <v>3527808</v>
      </c>
      <c r="AS51">
        <v>3431623</v>
      </c>
      <c r="AT51">
        <v>3352198</v>
      </c>
      <c r="AU51">
        <v>3271642</v>
      </c>
      <c r="AV51">
        <v>3198949</v>
      </c>
      <c r="AW51">
        <v>3216014</v>
      </c>
      <c r="AX51">
        <v>3232592</v>
      </c>
      <c r="AY51">
        <v>3237511</v>
      </c>
      <c r="AZ51">
        <v>3233801</v>
      </c>
      <c r="BA51">
        <v>3256206</v>
      </c>
      <c r="BB51">
        <v>3260944</v>
      </c>
      <c r="BC51">
        <v>3203948</v>
      </c>
    </row>
    <row r="52" spans="1:55">
      <c r="A52">
        <v>3</v>
      </c>
      <c r="B52" t="s">
        <v>184</v>
      </c>
      <c r="C52">
        <v>251</v>
      </c>
      <c r="D52" t="s">
        <v>184</v>
      </c>
      <c r="E52">
        <v>152</v>
      </c>
      <c r="F52" s="16" t="s">
        <v>248</v>
      </c>
      <c r="G52">
        <v>208698</v>
      </c>
      <c r="H52">
        <v>207034</v>
      </c>
      <c r="I52">
        <v>200297</v>
      </c>
      <c r="J52">
        <v>217728</v>
      </c>
      <c r="K52">
        <v>222823</v>
      </c>
      <c r="L52">
        <v>246809</v>
      </c>
      <c r="M52">
        <v>245404</v>
      </c>
      <c r="N52">
        <v>248002</v>
      </c>
      <c r="O52">
        <v>254062</v>
      </c>
      <c r="P52">
        <v>237762</v>
      </c>
      <c r="Q52">
        <v>301376</v>
      </c>
      <c r="R52">
        <v>356679</v>
      </c>
      <c r="S52">
        <v>301343</v>
      </c>
      <c r="T52">
        <v>323390</v>
      </c>
      <c r="U52">
        <v>394188</v>
      </c>
      <c r="V52">
        <v>448526</v>
      </c>
      <c r="W52">
        <v>420907</v>
      </c>
      <c r="X52">
        <v>373461</v>
      </c>
      <c r="Y52">
        <v>305866</v>
      </c>
      <c r="Z52">
        <v>319814</v>
      </c>
      <c r="AA52">
        <v>327760</v>
      </c>
      <c r="AB52">
        <v>295846</v>
      </c>
      <c r="AC52">
        <v>338690</v>
      </c>
      <c r="AD52">
        <v>358329</v>
      </c>
      <c r="AE52">
        <v>391699</v>
      </c>
      <c r="AF52">
        <v>420663</v>
      </c>
      <c r="AG52">
        <v>406375</v>
      </c>
      <c r="AH52">
        <v>564971</v>
      </c>
      <c r="AI52">
        <v>562051</v>
      </c>
      <c r="AJ52">
        <v>446222</v>
      </c>
      <c r="AK52">
        <v>470899</v>
      </c>
      <c r="AL52">
        <v>340914</v>
      </c>
      <c r="AM52">
        <v>561774</v>
      </c>
      <c r="AN52">
        <v>464365</v>
      </c>
      <c r="AO52">
        <v>400220</v>
      </c>
      <c r="AP52">
        <v>538176</v>
      </c>
      <c r="AQ52">
        <v>481753</v>
      </c>
      <c r="AR52">
        <v>439391</v>
      </c>
      <c r="AS52">
        <v>566193</v>
      </c>
      <c r="AT52">
        <v>527065</v>
      </c>
      <c r="AU52">
        <v>511910</v>
      </c>
      <c r="AV52">
        <v>511790</v>
      </c>
      <c r="AW52">
        <v>634011</v>
      </c>
      <c r="AX52">
        <v>686570</v>
      </c>
      <c r="AY52">
        <v>708528</v>
      </c>
      <c r="AZ52">
        <v>765310</v>
      </c>
      <c r="BA52">
        <v>768495</v>
      </c>
      <c r="BB52">
        <v>794845</v>
      </c>
      <c r="BC52">
        <v>934106</v>
      </c>
    </row>
    <row r="53" spans="3:3">
      <c r="C53" s="6"/>
    </row>
    <row r="54" spans="3:3">
      <c r="C54" s="6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C000"/>
  </sheetPr>
  <dimension ref="A1:BD52"/>
  <sheetViews>
    <sheetView workbookViewId="0">
      <selection activeCell="E1" sqref="E1"/>
    </sheetView>
  </sheetViews>
  <sheetFormatPr defaultColWidth="9.1358024691358" defaultRowHeight="11.6"/>
  <cols>
    <col min="1" max="1" width="8.85185185185185" customWidth="1"/>
    <col min="2" max="2" width="27.1358024691358" customWidth="1"/>
    <col min="3" max="3" width="11.1358024691358" customWidth="1"/>
    <col min="4" max="4" width="27.1358024691358" customWidth="1"/>
    <col min="5" max="5" width="12.716049382716" customWidth="1"/>
    <col min="6" max="6" width="32.1358024691358" customWidth="1"/>
    <col min="7" max="37" width="6" style="38" customWidth="1"/>
    <col min="38" max="55" width="7" style="38" customWidth="1"/>
    <col min="56" max="56" width="6" style="38" customWidth="1"/>
    <col min="57" max="67" width="38" style="38"/>
  </cols>
  <sheetData>
    <row r="1" spans="1:55">
      <c r="A1" s="44" t="s">
        <v>242</v>
      </c>
      <c r="B1" s="1" t="s">
        <v>243</v>
      </c>
      <c r="C1" s="1" t="s">
        <v>244</v>
      </c>
      <c r="D1" s="1" t="s">
        <v>245</v>
      </c>
      <c r="E1" s="1" t="s">
        <v>249</v>
      </c>
      <c r="F1" s="1" t="s">
        <v>250</v>
      </c>
      <c r="G1" s="48" t="s">
        <v>251</v>
      </c>
      <c r="H1" s="48" t="s">
        <v>252</v>
      </c>
      <c r="I1" s="48" t="s">
        <v>253</v>
      </c>
      <c r="J1" s="48" t="s">
        <v>254</v>
      </c>
      <c r="K1" s="48" t="s">
        <v>255</v>
      </c>
      <c r="L1" s="48" t="s">
        <v>256</v>
      </c>
      <c r="M1" s="48" t="s">
        <v>257</v>
      </c>
      <c r="N1" s="48" t="s">
        <v>258</v>
      </c>
      <c r="O1" s="48" t="s">
        <v>259</v>
      </c>
      <c r="P1" s="48" t="s">
        <v>260</v>
      </c>
      <c r="Q1" s="48" t="s">
        <v>261</v>
      </c>
      <c r="R1" s="48" t="s">
        <v>262</v>
      </c>
      <c r="S1" s="48" t="s">
        <v>263</v>
      </c>
      <c r="T1" s="48" t="s">
        <v>264</v>
      </c>
      <c r="U1" s="48" t="s">
        <v>265</v>
      </c>
      <c r="V1" s="48" t="s">
        <v>266</v>
      </c>
      <c r="W1" s="48" t="s">
        <v>267</v>
      </c>
      <c r="X1" s="48" t="s">
        <v>268</v>
      </c>
      <c r="Y1" s="48" t="s">
        <v>269</v>
      </c>
      <c r="Z1" s="48" t="s">
        <v>270</v>
      </c>
      <c r="AA1" s="48" t="s">
        <v>271</v>
      </c>
      <c r="AB1" s="48" t="s">
        <v>272</v>
      </c>
      <c r="AC1" s="48" t="s">
        <v>273</v>
      </c>
      <c r="AD1" s="48" t="s">
        <v>274</v>
      </c>
      <c r="AE1" s="48" t="s">
        <v>275</v>
      </c>
      <c r="AF1" s="48" t="s">
        <v>276</v>
      </c>
      <c r="AG1" s="48" t="s">
        <v>277</v>
      </c>
      <c r="AH1" s="48" t="s">
        <v>278</v>
      </c>
      <c r="AI1" s="48" t="s">
        <v>279</v>
      </c>
      <c r="AJ1" s="48" t="s">
        <v>280</v>
      </c>
      <c r="AK1" s="48" t="s">
        <v>281</v>
      </c>
      <c r="AL1" s="48" t="s">
        <v>282</v>
      </c>
      <c r="AM1" s="48" t="s">
        <v>283</v>
      </c>
      <c r="AN1" s="48" t="s">
        <v>284</v>
      </c>
      <c r="AO1" s="48" t="s">
        <v>285</v>
      </c>
      <c r="AP1" s="48" t="s">
        <v>286</v>
      </c>
      <c r="AQ1" s="48" t="s">
        <v>287</v>
      </c>
      <c r="AR1" s="48" t="s">
        <v>288</v>
      </c>
      <c r="AS1" s="48" t="s">
        <v>289</v>
      </c>
      <c r="AT1" s="48" t="s">
        <v>290</v>
      </c>
      <c r="AU1" s="48" t="s">
        <v>291</v>
      </c>
      <c r="AV1" s="48" t="s">
        <v>292</v>
      </c>
      <c r="AW1" s="38">
        <v>2003</v>
      </c>
      <c r="AX1" s="38">
        <v>2004</v>
      </c>
      <c r="AY1" s="38">
        <v>2005</v>
      </c>
      <c r="AZ1" s="38">
        <v>2006</v>
      </c>
      <c r="BA1" s="38">
        <v>2007</v>
      </c>
      <c r="BB1" s="38">
        <v>2008</v>
      </c>
      <c r="BC1" s="38">
        <v>2009</v>
      </c>
    </row>
    <row r="2" spans="1:56">
      <c r="A2">
        <v>3</v>
      </c>
      <c r="B2" s="47" t="s">
        <v>131</v>
      </c>
      <c r="C2" s="50">
        <v>7</v>
      </c>
      <c r="D2" s="47" t="s">
        <v>131</v>
      </c>
      <c r="E2" s="47" t="s">
        <v>234</v>
      </c>
      <c r="F2" s="47" t="s">
        <v>235</v>
      </c>
      <c r="G2" s="50">
        <v>5109</v>
      </c>
      <c r="H2" s="50">
        <v>5206</v>
      </c>
      <c r="I2" s="50">
        <v>5303</v>
      </c>
      <c r="J2" s="50">
        <v>5403</v>
      </c>
      <c r="K2" s="50">
        <v>5505</v>
      </c>
      <c r="L2" s="50">
        <v>5612</v>
      </c>
      <c r="M2" s="50">
        <v>5723</v>
      </c>
      <c r="N2" s="50">
        <v>5839</v>
      </c>
      <c r="O2" s="50">
        <v>5959</v>
      </c>
      <c r="P2" s="50">
        <v>6083</v>
      </c>
      <c r="Q2" s="50">
        <v>6213</v>
      </c>
      <c r="R2" s="50">
        <v>6350</v>
      </c>
      <c r="S2" s="50">
        <v>6494</v>
      </c>
      <c r="T2" s="50">
        <v>6649</v>
      </c>
      <c r="U2" s="50">
        <v>6815</v>
      </c>
      <c r="V2" s="50">
        <v>6992</v>
      </c>
      <c r="W2" s="50">
        <v>7180</v>
      </c>
      <c r="X2" s="50">
        <v>7383</v>
      </c>
      <c r="Y2" s="50">
        <v>7607</v>
      </c>
      <c r="Z2" s="50">
        <v>7854</v>
      </c>
      <c r="AA2" s="50">
        <v>8128</v>
      </c>
      <c r="AB2" s="50">
        <v>8426</v>
      </c>
      <c r="AC2" s="50">
        <v>8737</v>
      </c>
      <c r="AD2" s="50">
        <v>9042</v>
      </c>
      <c r="AE2" s="50">
        <v>9331</v>
      </c>
      <c r="AF2" s="50">
        <v>9598</v>
      </c>
      <c r="AG2" s="50">
        <v>9848</v>
      </c>
      <c r="AH2" s="50">
        <v>10095</v>
      </c>
      <c r="AI2" s="50">
        <v>10361</v>
      </c>
      <c r="AJ2" s="50">
        <v>10661</v>
      </c>
      <c r="AK2" s="50">
        <v>11003</v>
      </c>
      <c r="AL2" s="50">
        <v>11379</v>
      </c>
      <c r="AM2" s="50">
        <v>11774</v>
      </c>
      <c r="AN2" s="50">
        <v>12166</v>
      </c>
      <c r="AO2" s="50">
        <v>12539</v>
      </c>
      <c r="AP2" s="50">
        <v>12888</v>
      </c>
      <c r="AQ2" s="50">
        <v>13219</v>
      </c>
      <c r="AR2" s="50">
        <v>13547</v>
      </c>
      <c r="AS2" s="50">
        <v>13896</v>
      </c>
      <c r="AT2" s="50">
        <v>14280</v>
      </c>
      <c r="AU2" s="50">
        <v>14704</v>
      </c>
      <c r="AV2" s="50">
        <v>15164</v>
      </c>
      <c r="AW2" s="50">
        <v>15647</v>
      </c>
      <c r="AX2" s="50">
        <v>16135</v>
      </c>
      <c r="AY2" s="50">
        <v>16618</v>
      </c>
      <c r="AZ2" s="50">
        <v>17089</v>
      </c>
      <c r="BA2" s="50">
        <v>17555</v>
      </c>
      <c r="BB2" s="50">
        <v>18021</v>
      </c>
      <c r="BC2" s="50">
        <v>18498</v>
      </c>
      <c r="BD2" s="38">
        <v>5878</v>
      </c>
    </row>
    <row r="3" spans="1:56">
      <c r="A3">
        <v>3</v>
      </c>
      <c r="B3" s="47" t="s">
        <v>133</v>
      </c>
      <c r="C3" s="50">
        <v>20</v>
      </c>
      <c r="D3" s="47" t="s">
        <v>133</v>
      </c>
      <c r="E3" s="47" t="s">
        <v>234</v>
      </c>
      <c r="F3" s="47" t="s">
        <v>235</v>
      </c>
      <c r="G3" s="50">
        <v>536</v>
      </c>
      <c r="H3" s="50">
        <v>550</v>
      </c>
      <c r="I3" s="50">
        <v>564</v>
      </c>
      <c r="J3" s="50">
        <v>579</v>
      </c>
      <c r="K3" s="50">
        <v>596</v>
      </c>
      <c r="L3" s="50">
        <v>613</v>
      </c>
      <c r="M3" s="50">
        <v>631</v>
      </c>
      <c r="N3" s="50">
        <v>651</v>
      </c>
      <c r="O3" s="50">
        <v>671</v>
      </c>
      <c r="P3" s="50">
        <v>693</v>
      </c>
      <c r="Q3" s="50">
        <v>715</v>
      </c>
      <c r="R3" s="50">
        <v>738</v>
      </c>
      <c r="S3" s="50">
        <v>763</v>
      </c>
      <c r="T3" s="50">
        <v>789</v>
      </c>
      <c r="U3" s="50">
        <v>817</v>
      </c>
      <c r="V3" s="50">
        <v>848</v>
      </c>
      <c r="W3" s="50">
        <v>881</v>
      </c>
      <c r="X3" s="50">
        <v>915</v>
      </c>
      <c r="Y3" s="50">
        <v>950</v>
      </c>
      <c r="Z3" s="50">
        <v>985</v>
      </c>
      <c r="AA3" s="50">
        <v>1020</v>
      </c>
      <c r="AB3" s="50">
        <v>1054</v>
      </c>
      <c r="AC3" s="50">
        <v>1089</v>
      </c>
      <c r="AD3" s="50">
        <v>1124</v>
      </c>
      <c r="AE3" s="50">
        <v>1161</v>
      </c>
      <c r="AF3" s="50">
        <v>1197</v>
      </c>
      <c r="AG3" s="50">
        <v>1235</v>
      </c>
      <c r="AH3" s="50">
        <v>1273</v>
      </c>
      <c r="AI3" s="50">
        <v>1312</v>
      </c>
      <c r="AJ3" s="50">
        <v>1352</v>
      </c>
      <c r="AK3" s="50">
        <v>1391</v>
      </c>
      <c r="AL3" s="50">
        <v>1432</v>
      </c>
      <c r="AM3" s="50">
        <v>1472</v>
      </c>
      <c r="AN3" s="50">
        <v>1511</v>
      </c>
      <c r="AO3" s="50">
        <v>1550</v>
      </c>
      <c r="AP3" s="50">
        <v>1588</v>
      </c>
      <c r="AQ3" s="50">
        <v>1625</v>
      </c>
      <c r="AR3" s="50">
        <v>1660</v>
      </c>
      <c r="AS3" s="50">
        <v>1693</v>
      </c>
      <c r="AT3" s="50">
        <v>1723</v>
      </c>
      <c r="AU3" s="50">
        <v>1749</v>
      </c>
      <c r="AV3" s="50">
        <v>1772</v>
      </c>
      <c r="AW3" s="50">
        <v>1794</v>
      </c>
      <c r="AX3" s="50">
        <v>1815</v>
      </c>
      <c r="AY3" s="50">
        <v>1839</v>
      </c>
      <c r="AZ3" s="50">
        <v>1865</v>
      </c>
      <c r="BA3" s="50">
        <v>1892</v>
      </c>
      <c r="BB3" s="50">
        <v>1921</v>
      </c>
      <c r="BC3" s="50">
        <v>1950</v>
      </c>
      <c r="BD3" s="38">
        <v>317</v>
      </c>
    </row>
    <row r="4" spans="1:56">
      <c r="A4">
        <v>2</v>
      </c>
      <c r="B4" s="47" t="s">
        <v>135</v>
      </c>
      <c r="C4" s="50">
        <v>29</v>
      </c>
      <c r="D4" s="47" t="s">
        <v>135</v>
      </c>
      <c r="E4" s="47" t="s">
        <v>234</v>
      </c>
      <c r="F4" s="47" t="s">
        <v>235</v>
      </c>
      <c r="G4" s="50">
        <v>2993</v>
      </c>
      <c r="H4" s="50">
        <v>3045</v>
      </c>
      <c r="I4" s="50">
        <v>3099</v>
      </c>
      <c r="J4" s="50">
        <v>3154</v>
      </c>
      <c r="K4" s="50">
        <v>3213</v>
      </c>
      <c r="L4" s="50">
        <v>3275</v>
      </c>
      <c r="M4" s="50">
        <v>3341</v>
      </c>
      <c r="N4" s="50">
        <v>3407</v>
      </c>
      <c r="O4" s="50">
        <v>3465</v>
      </c>
      <c r="P4" s="50">
        <v>3514</v>
      </c>
      <c r="Q4" s="50">
        <v>3550</v>
      </c>
      <c r="R4" s="50">
        <v>3577</v>
      </c>
      <c r="S4" s="50">
        <v>3603</v>
      </c>
      <c r="T4" s="50">
        <v>3635</v>
      </c>
      <c r="U4" s="50">
        <v>3680</v>
      </c>
      <c r="V4" s="50">
        <v>3742</v>
      </c>
      <c r="W4" s="50">
        <v>3817</v>
      </c>
      <c r="X4" s="50">
        <v>3907</v>
      </c>
      <c r="Y4" s="50">
        <v>4012</v>
      </c>
      <c r="Z4" s="50">
        <v>4130</v>
      </c>
      <c r="AA4" s="50">
        <v>4261</v>
      </c>
      <c r="AB4" s="50">
        <v>4405</v>
      </c>
      <c r="AC4" s="50">
        <v>4559</v>
      </c>
      <c r="AD4" s="50">
        <v>4720</v>
      </c>
      <c r="AE4" s="50">
        <v>4885</v>
      </c>
      <c r="AF4" s="50">
        <v>5052</v>
      </c>
      <c r="AG4" s="50">
        <v>5221</v>
      </c>
      <c r="AH4" s="50">
        <v>5386</v>
      </c>
      <c r="AI4" s="50">
        <v>5541</v>
      </c>
      <c r="AJ4" s="50">
        <v>5681</v>
      </c>
      <c r="AK4" s="50">
        <v>5807</v>
      </c>
      <c r="AL4" s="50">
        <v>5918</v>
      </c>
      <c r="AM4" s="50">
        <v>6015</v>
      </c>
      <c r="AN4" s="50">
        <v>6097</v>
      </c>
      <c r="AO4" s="50">
        <v>6167</v>
      </c>
      <c r="AP4" s="50">
        <v>6222</v>
      </c>
      <c r="AQ4" s="50">
        <v>6266</v>
      </c>
      <c r="AR4" s="50">
        <v>6312</v>
      </c>
      <c r="AS4" s="50">
        <v>6377</v>
      </c>
      <c r="AT4" s="50">
        <v>6473</v>
      </c>
      <c r="AU4" s="50">
        <v>6604</v>
      </c>
      <c r="AV4" s="50">
        <v>6767</v>
      </c>
      <c r="AW4" s="50">
        <v>6956</v>
      </c>
      <c r="AX4" s="50">
        <v>7162</v>
      </c>
      <c r="AY4" s="50">
        <v>7378</v>
      </c>
      <c r="AZ4" s="50">
        <v>7603</v>
      </c>
      <c r="BA4" s="50">
        <v>7838</v>
      </c>
      <c r="BB4" s="50">
        <v>8074</v>
      </c>
      <c r="BC4" s="50">
        <v>8303</v>
      </c>
      <c r="BD4" s="38">
        <v>3741</v>
      </c>
    </row>
    <row r="5" spans="1:56">
      <c r="A5">
        <v>1</v>
      </c>
      <c r="B5" s="47" t="s">
        <v>137</v>
      </c>
      <c r="C5" s="50">
        <v>32</v>
      </c>
      <c r="D5" s="47" t="s">
        <v>137</v>
      </c>
      <c r="E5" s="47" t="s">
        <v>234</v>
      </c>
      <c r="F5" s="47" t="s">
        <v>235</v>
      </c>
      <c r="G5" s="50">
        <v>5524</v>
      </c>
      <c r="H5" s="50">
        <v>5646</v>
      </c>
      <c r="I5" s="50">
        <v>5774</v>
      </c>
      <c r="J5" s="50">
        <v>5908</v>
      </c>
      <c r="K5" s="50">
        <v>6047</v>
      </c>
      <c r="L5" s="50">
        <v>6192</v>
      </c>
      <c r="M5" s="50">
        <v>6343</v>
      </c>
      <c r="N5" s="50">
        <v>6501</v>
      </c>
      <c r="O5" s="50">
        <v>6667</v>
      </c>
      <c r="P5" s="50">
        <v>6839</v>
      </c>
      <c r="Q5" s="50">
        <v>7018</v>
      </c>
      <c r="R5" s="50">
        <v>7205</v>
      </c>
      <c r="S5" s="50">
        <v>7401</v>
      </c>
      <c r="T5" s="50">
        <v>7608</v>
      </c>
      <c r="U5" s="50">
        <v>7826</v>
      </c>
      <c r="V5" s="50">
        <v>8057</v>
      </c>
      <c r="W5" s="50">
        <v>8300</v>
      </c>
      <c r="X5" s="50">
        <v>8554</v>
      </c>
      <c r="Y5" s="50">
        <v>8814</v>
      </c>
      <c r="Z5" s="50">
        <v>9080</v>
      </c>
      <c r="AA5" s="50">
        <v>9349</v>
      </c>
      <c r="AB5" s="50">
        <v>9624</v>
      </c>
      <c r="AC5" s="50">
        <v>9906</v>
      </c>
      <c r="AD5" s="50">
        <v>10200</v>
      </c>
      <c r="AE5" s="50">
        <v>10509</v>
      </c>
      <c r="AF5" s="50">
        <v>10833</v>
      </c>
      <c r="AG5" s="50">
        <v>11171</v>
      </c>
      <c r="AH5" s="50">
        <v>11519</v>
      </c>
      <c r="AI5" s="50">
        <v>11874</v>
      </c>
      <c r="AJ5" s="50">
        <v>12233</v>
      </c>
      <c r="AK5" s="50">
        <v>12595</v>
      </c>
      <c r="AL5" s="50">
        <v>12959</v>
      </c>
      <c r="AM5" s="50">
        <v>13325</v>
      </c>
      <c r="AN5" s="50">
        <v>13691</v>
      </c>
      <c r="AO5" s="50">
        <v>14054</v>
      </c>
      <c r="AP5" s="50">
        <v>14415</v>
      </c>
      <c r="AQ5" s="50">
        <v>14774</v>
      </c>
      <c r="AR5" s="50">
        <v>15133</v>
      </c>
      <c r="AS5" s="50">
        <v>15496</v>
      </c>
      <c r="AT5" s="50">
        <v>15865</v>
      </c>
      <c r="AU5" s="50">
        <v>16242</v>
      </c>
      <c r="AV5" s="50">
        <v>16626</v>
      </c>
      <c r="AW5" s="50">
        <v>17018</v>
      </c>
      <c r="AX5" s="50">
        <v>17417</v>
      </c>
      <c r="AY5" s="50">
        <v>17823</v>
      </c>
      <c r="AZ5" s="50">
        <v>18238</v>
      </c>
      <c r="BA5" s="50">
        <v>18660</v>
      </c>
      <c r="BB5" s="50">
        <v>19088</v>
      </c>
      <c r="BC5" s="50">
        <v>19522</v>
      </c>
      <c r="BD5" s="38">
        <v>3569</v>
      </c>
    </row>
    <row r="6" spans="1:56">
      <c r="A6">
        <v>1</v>
      </c>
      <c r="B6" s="47" t="s">
        <v>138</v>
      </c>
      <c r="C6" s="50">
        <v>35</v>
      </c>
      <c r="D6" s="47" t="s">
        <v>138</v>
      </c>
      <c r="E6" s="47" t="s">
        <v>234</v>
      </c>
      <c r="F6" s="47" t="s">
        <v>235</v>
      </c>
      <c r="G6" s="50">
        <v>202</v>
      </c>
      <c r="H6" s="50">
        <v>208</v>
      </c>
      <c r="I6" s="50">
        <v>215</v>
      </c>
      <c r="J6" s="50">
        <v>222</v>
      </c>
      <c r="K6" s="50">
        <v>229</v>
      </c>
      <c r="L6" s="50">
        <v>237</v>
      </c>
      <c r="M6" s="50">
        <v>245</v>
      </c>
      <c r="N6" s="50">
        <v>254</v>
      </c>
      <c r="O6" s="50">
        <v>261</v>
      </c>
      <c r="P6" s="50">
        <v>267</v>
      </c>
      <c r="Q6" s="50">
        <v>271</v>
      </c>
      <c r="R6" s="50">
        <v>274</v>
      </c>
      <c r="S6" s="50">
        <v>275</v>
      </c>
      <c r="T6" s="50">
        <v>277</v>
      </c>
      <c r="U6" s="50">
        <v>278</v>
      </c>
      <c r="V6" s="50">
        <v>279</v>
      </c>
      <c r="W6" s="50">
        <v>281</v>
      </c>
      <c r="X6" s="50">
        <v>283</v>
      </c>
      <c r="Y6" s="50">
        <v>286</v>
      </c>
      <c r="Z6" s="50">
        <v>289</v>
      </c>
      <c r="AA6" s="50">
        <v>294</v>
      </c>
      <c r="AB6" s="50">
        <v>299</v>
      </c>
      <c r="AC6" s="50">
        <v>305</v>
      </c>
      <c r="AD6" s="50">
        <v>312</v>
      </c>
      <c r="AE6" s="50">
        <v>318</v>
      </c>
      <c r="AF6" s="50">
        <v>325</v>
      </c>
      <c r="AG6" s="50">
        <v>332</v>
      </c>
      <c r="AH6" s="50">
        <v>339</v>
      </c>
      <c r="AI6" s="50">
        <v>346</v>
      </c>
      <c r="AJ6" s="50">
        <v>354</v>
      </c>
      <c r="AK6" s="50">
        <v>363</v>
      </c>
      <c r="AL6" s="50">
        <v>371</v>
      </c>
      <c r="AM6" s="50">
        <v>380</v>
      </c>
      <c r="AN6" s="50">
        <v>389</v>
      </c>
      <c r="AO6" s="50">
        <v>398</v>
      </c>
      <c r="AP6" s="50">
        <v>407</v>
      </c>
      <c r="AQ6" s="50">
        <v>415</v>
      </c>
      <c r="AR6" s="50">
        <v>423</v>
      </c>
      <c r="AS6" s="50">
        <v>431</v>
      </c>
      <c r="AT6" s="50">
        <v>439</v>
      </c>
      <c r="AU6" s="50">
        <v>447</v>
      </c>
      <c r="AV6" s="50">
        <v>455</v>
      </c>
      <c r="AW6" s="50">
        <v>462</v>
      </c>
      <c r="AX6" s="50">
        <v>470</v>
      </c>
      <c r="AY6" s="50">
        <v>477</v>
      </c>
      <c r="AZ6" s="50">
        <v>485</v>
      </c>
      <c r="BA6" s="50">
        <v>492</v>
      </c>
      <c r="BB6" s="50">
        <v>499</v>
      </c>
      <c r="BC6" s="50">
        <v>506</v>
      </c>
      <c r="BD6" s="38">
        <v>32</v>
      </c>
    </row>
    <row r="7" spans="1:56">
      <c r="A7">
        <v>1</v>
      </c>
      <c r="B7" s="47" t="s">
        <v>206</v>
      </c>
      <c r="C7" s="50">
        <v>37</v>
      </c>
      <c r="D7" s="47" t="s">
        <v>206</v>
      </c>
      <c r="E7" s="47" t="s">
        <v>234</v>
      </c>
      <c r="F7" s="47" t="s">
        <v>235</v>
      </c>
      <c r="G7" s="50">
        <v>1529</v>
      </c>
      <c r="H7" s="50">
        <v>1556</v>
      </c>
      <c r="I7" s="50">
        <v>1585</v>
      </c>
      <c r="J7" s="50">
        <v>1616</v>
      </c>
      <c r="K7" s="50">
        <v>1648</v>
      </c>
      <c r="L7" s="50">
        <v>1682</v>
      </c>
      <c r="M7" s="50">
        <v>1718</v>
      </c>
      <c r="N7" s="50">
        <v>1755</v>
      </c>
      <c r="O7" s="50">
        <v>1791</v>
      </c>
      <c r="P7" s="50">
        <v>1828</v>
      </c>
      <c r="Q7" s="50">
        <v>1864</v>
      </c>
      <c r="R7" s="50">
        <v>1900</v>
      </c>
      <c r="S7" s="50">
        <v>1937</v>
      </c>
      <c r="T7" s="50">
        <v>1975</v>
      </c>
      <c r="U7" s="50">
        <v>2016</v>
      </c>
      <c r="V7" s="50">
        <v>2060</v>
      </c>
      <c r="W7" s="50">
        <v>2106</v>
      </c>
      <c r="X7" s="50">
        <v>2155</v>
      </c>
      <c r="Y7" s="50">
        <v>2209</v>
      </c>
      <c r="Z7" s="50">
        <v>2269</v>
      </c>
      <c r="AA7" s="50">
        <v>2334</v>
      </c>
      <c r="AB7" s="50">
        <v>2405</v>
      </c>
      <c r="AC7" s="50">
        <v>2479</v>
      </c>
      <c r="AD7" s="50">
        <v>2551</v>
      </c>
      <c r="AE7" s="50">
        <v>2620</v>
      </c>
      <c r="AF7" s="50">
        <v>2683</v>
      </c>
      <c r="AG7" s="50">
        <v>2742</v>
      </c>
      <c r="AH7" s="50">
        <v>2800</v>
      </c>
      <c r="AI7" s="50">
        <v>2861</v>
      </c>
      <c r="AJ7" s="50">
        <v>2928</v>
      </c>
      <c r="AK7" s="50">
        <v>3002</v>
      </c>
      <c r="AL7" s="50">
        <v>3081</v>
      </c>
      <c r="AM7" s="50">
        <v>3165</v>
      </c>
      <c r="AN7" s="50">
        <v>3250</v>
      </c>
      <c r="AO7" s="50">
        <v>3335</v>
      </c>
      <c r="AP7" s="50">
        <v>3419</v>
      </c>
      <c r="AQ7" s="50">
        <v>3504</v>
      </c>
      <c r="AR7" s="50">
        <v>3587</v>
      </c>
      <c r="AS7" s="50">
        <v>3668</v>
      </c>
      <c r="AT7" s="50">
        <v>3746</v>
      </c>
      <c r="AU7" s="50">
        <v>3820</v>
      </c>
      <c r="AV7" s="50">
        <v>3890</v>
      </c>
      <c r="AW7" s="50">
        <v>3959</v>
      </c>
      <c r="AX7" s="50">
        <v>4029</v>
      </c>
      <c r="AY7" s="50">
        <v>4101</v>
      </c>
      <c r="AZ7" s="50">
        <v>4178</v>
      </c>
      <c r="BA7" s="50">
        <v>4257</v>
      </c>
      <c r="BB7" s="50">
        <v>4339</v>
      </c>
      <c r="BC7" s="50">
        <v>4422</v>
      </c>
      <c r="BD7" s="38">
        <v>1254</v>
      </c>
    </row>
    <row r="8" spans="1:56">
      <c r="A8">
        <v>1</v>
      </c>
      <c r="B8" s="47" t="s">
        <v>140</v>
      </c>
      <c r="C8" s="50">
        <v>39</v>
      </c>
      <c r="D8" s="47" t="s">
        <v>140</v>
      </c>
      <c r="E8" s="47" t="s">
        <v>234</v>
      </c>
      <c r="F8" s="47" t="s">
        <v>235</v>
      </c>
      <c r="G8" s="50">
        <v>3031</v>
      </c>
      <c r="H8" s="50">
        <v>3098</v>
      </c>
      <c r="I8" s="50">
        <v>3167</v>
      </c>
      <c r="J8" s="50">
        <v>3237</v>
      </c>
      <c r="K8" s="50">
        <v>3308</v>
      </c>
      <c r="L8" s="50">
        <v>3378</v>
      </c>
      <c r="M8" s="50">
        <v>3449</v>
      </c>
      <c r="N8" s="50">
        <v>3523</v>
      </c>
      <c r="O8" s="50">
        <v>3600</v>
      </c>
      <c r="P8" s="50">
        <v>3682</v>
      </c>
      <c r="Q8" s="50">
        <v>3771</v>
      </c>
      <c r="R8" s="50">
        <v>3866</v>
      </c>
      <c r="S8" s="50">
        <v>3964</v>
      </c>
      <c r="T8" s="50">
        <v>4061</v>
      </c>
      <c r="U8" s="50">
        <v>4155</v>
      </c>
      <c r="V8" s="50">
        <v>4245</v>
      </c>
      <c r="W8" s="50">
        <v>4332</v>
      </c>
      <c r="X8" s="50">
        <v>4419</v>
      </c>
      <c r="Y8" s="50">
        <v>4510</v>
      </c>
      <c r="Z8" s="50">
        <v>4608</v>
      </c>
      <c r="AA8" s="50">
        <v>4713</v>
      </c>
      <c r="AB8" s="50">
        <v>4825</v>
      </c>
      <c r="AC8" s="50">
        <v>4946</v>
      </c>
      <c r="AD8" s="50">
        <v>5078</v>
      </c>
      <c r="AE8" s="50">
        <v>5222</v>
      </c>
      <c r="AF8" s="50">
        <v>5379</v>
      </c>
      <c r="AG8" s="50">
        <v>5549</v>
      </c>
      <c r="AH8" s="50">
        <v>5729</v>
      </c>
      <c r="AI8" s="50">
        <v>5916</v>
      </c>
      <c r="AJ8" s="50">
        <v>6105</v>
      </c>
      <c r="AK8" s="50">
        <v>6298</v>
      </c>
      <c r="AL8" s="50">
        <v>6494</v>
      </c>
      <c r="AM8" s="50">
        <v>6697</v>
      </c>
      <c r="AN8" s="50">
        <v>6907</v>
      </c>
      <c r="AO8" s="50">
        <v>7128</v>
      </c>
      <c r="AP8" s="50">
        <v>7358</v>
      </c>
      <c r="AQ8" s="50">
        <v>7597</v>
      </c>
      <c r="AR8" s="50">
        <v>7848</v>
      </c>
      <c r="AS8" s="50">
        <v>8116</v>
      </c>
      <c r="AT8" s="50">
        <v>8402</v>
      </c>
      <c r="AU8" s="50">
        <v>8708</v>
      </c>
      <c r="AV8" s="50">
        <v>9032</v>
      </c>
      <c r="AW8" s="50">
        <v>9366</v>
      </c>
      <c r="AX8" s="50">
        <v>9697</v>
      </c>
      <c r="AY8" s="50">
        <v>10019</v>
      </c>
      <c r="AZ8" s="50">
        <v>10326</v>
      </c>
      <c r="BA8" s="50">
        <v>10623</v>
      </c>
      <c r="BB8" s="50">
        <v>10914</v>
      </c>
      <c r="BC8" s="50">
        <v>11206</v>
      </c>
      <c r="BD8" s="38">
        <v>2962</v>
      </c>
    </row>
    <row r="9" spans="1:56">
      <c r="A9">
        <v>2</v>
      </c>
      <c r="B9" s="47" t="s">
        <v>141</v>
      </c>
      <c r="C9" s="50">
        <v>45</v>
      </c>
      <c r="D9" s="47" t="s">
        <v>141</v>
      </c>
      <c r="E9" s="47" t="s">
        <v>234</v>
      </c>
      <c r="F9" s="47" t="s">
        <v>235</v>
      </c>
      <c r="G9" s="50">
        <v>222</v>
      </c>
      <c r="H9" s="50">
        <v>227</v>
      </c>
      <c r="I9" s="50">
        <v>232</v>
      </c>
      <c r="J9" s="50">
        <v>237</v>
      </c>
      <c r="K9" s="50">
        <v>242</v>
      </c>
      <c r="L9" s="50">
        <v>248</v>
      </c>
      <c r="M9" s="50">
        <v>255</v>
      </c>
      <c r="N9" s="50">
        <v>261</v>
      </c>
      <c r="O9" s="50">
        <v>268</v>
      </c>
      <c r="P9" s="50">
        <v>275</v>
      </c>
      <c r="Q9" s="50">
        <v>282</v>
      </c>
      <c r="R9" s="50">
        <v>289</v>
      </c>
      <c r="S9" s="50">
        <v>297</v>
      </c>
      <c r="T9" s="50">
        <v>305</v>
      </c>
      <c r="U9" s="50">
        <v>316</v>
      </c>
      <c r="V9" s="50">
        <v>327</v>
      </c>
      <c r="W9" s="50">
        <v>340</v>
      </c>
      <c r="X9" s="50">
        <v>355</v>
      </c>
      <c r="Y9" s="50">
        <v>369</v>
      </c>
      <c r="Z9" s="50">
        <v>384</v>
      </c>
      <c r="AA9" s="50">
        <v>398</v>
      </c>
      <c r="AB9" s="50">
        <v>413</v>
      </c>
      <c r="AC9" s="50">
        <v>427</v>
      </c>
      <c r="AD9" s="50">
        <v>442</v>
      </c>
      <c r="AE9" s="50">
        <v>457</v>
      </c>
      <c r="AF9" s="50">
        <v>471</v>
      </c>
      <c r="AG9" s="50">
        <v>485</v>
      </c>
      <c r="AH9" s="50">
        <v>500</v>
      </c>
      <c r="AI9" s="50">
        <v>515</v>
      </c>
      <c r="AJ9" s="50">
        <v>530</v>
      </c>
      <c r="AK9" s="50">
        <v>546</v>
      </c>
      <c r="AL9" s="50">
        <v>563</v>
      </c>
      <c r="AM9" s="50">
        <v>581</v>
      </c>
      <c r="AN9" s="50">
        <v>598</v>
      </c>
      <c r="AO9" s="50">
        <v>615</v>
      </c>
      <c r="AP9" s="50">
        <v>632</v>
      </c>
      <c r="AQ9" s="50">
        <v>649</v>
      </c>
      <c r="AR9" s="50">
        <v>666</v>
      </c>
      <c r="AS9" s="50">
        <v>683</v>
      </c>
      <c r="AT9" s="50">
        <v>701</v>
      </c>
      <c r="AU9" s="50">
        <v>718</v>
      </c>
      <c r="AV9" s="50">
        <v>736</v>
      </c>
      <c r="AW9" s="50">
        <v>754</v>
      </c>
      <c r="AX9" s="50">
        <v>772</v>
      </c>
      <c r="AY9" s="50">
        <v>791</v>
      </c>
      <c r="AZ9" s="50">
        <v>810</v>
      </c>
      <c r="BA9" s="50">
        <v>830</v>
      </c>
      <c r="BB9" s="50">
        <v>850</v>
      </c>
      <c r="BC9" s="50">
        <v>870</v>
      </c>
      <c r="BD9" s="38">
        <v>222</v>
      </c>
    </row>
    <row r="10" spans="1:56">
      <c r="A10">
        <v>1</v>
      </c>
      <c r="B10" s="47" t="s">
        <v>207</v>
      </c>
      <c r="C10" s="50">
        <v>46</v>
      </c>
      <c r="D10" s="47" t="s">
        <v>207</v>
      </c>
      <c r="E10" s="47" t="s">
        <v>234</v>
      </c>
      <c r="F10" s="47" t="s">
        <v>235</v>
      </c>
      <c r="G10" s="50">
        <v>1037</v>
      </c>
      <c r="H10" s="50">
        <v>1065</v>
      </c>
      <c r="I10" s="50">
        <v>1093</v>
      </c>
      <c r="J10" s="50">
        <v>1123</v>
      </c>
      <c r="K10" s="50">
        <v>1155</v>
      </c>
      <c r="L10" s="50">
        <v>1187</v>
      </c>
      <c r="M10" s="50">
        <v>1221</v>
      </c>
      <c r="N10" s="50">
        <v>1257</v>
      </c>
      <c r="O10" s="50">
        <v>1294</v>
      </c>
      <c r="P10" s="50">
        <v>1333</v>
      </c>
      <c r="Q10" s="50">
        <v>1373</v>
      </c>
      <c r="R10" s="50">
        <v>1415</v>
      </c>
      <c r="S10" s="50">
        <v>1458</v>
      </c>
      <c r="T10" s="50">
        <v>1504</v>
      </c>
      <c r="U10" s="50">
        <v>1551</v>
      </c>
      <c r="V10" s="50">
        <v>1600</v>
      </c>
      <c r="W10" s="50">
        <v>1651</v>
      </c>
      <c r="X10" s="50">
        <v>1704</v>
      </c>
      <c r="Y10" s="50">
        <v>1759</v>
      </c>
      <c r="Z10" s="50">
        <v>1815</v>
      </c>
      <c r="AA10" s="50">
        <v>1872</v>
      </c>
      <c r="AB10" s="50">
        <v>1931</v>
      </c>
      <c r="AC10" s="50">
        <v>1992</v>
      </c>
      <c r="AD10" s="50">
        <v>2054</v>
      </c>
      <c r="AE10" s="50">
        <v>2117</v>
      </c>
      <c r="AF10" s="50">
        <v>2181</v>
      </c>
      <c r="AG10" s="50">
        <v>2246</v>
      </c>
      <c r="AH10" s="50">
        <v>2312</v>
      </c>
      <c r="AI10" s="50">
        <v>2379</v>
      </c>
      <c r="AJ10" s="50">
        <v>2446</v>
      </c>
      <c r="AK10" s="50">
        <v>2516</v>
      </c>
      <c r="AL10" s="50">
        <v>2587</v>
      </c>
      <c r="AM10" s="50">
        <v>2657</v>
      </c>
      <c r="AN10" s="50">
        <v>2722</v>
      </c>
      <c r="AO10" s="50">
        <v>2782</v>
      </c>
      <c r="AP10" s="50">
        <v>2835</v>
      </c>
      <c r="AQ10" s="50">
        <v>2883</v>
      </c>
      <c r="AR10" s="50">
        <v>2928</v>
      </c>
      <c r="AS10" s="50">
        <v>2978</v>
      </c>
      <c r="AT10" s="50">
        <v>3036</v>
      </c>
      <c r="AU10" s="50">
        <v>3103</v>
      </c>
      <c r="AV10" s="50">
        <v>3180</v>
      </c>
      <c r="AW10" s="50">
        <v>3261</v>
      </c>
      <c r="AX10" s="50">
        <v>3341</v>
      </c>
      <c r="AY10" s="50">
        <v>3417</v>
      </c>
      <c r="AZ10" s="50">
        <v>3486</v>
      </c>
      <c r="BA10" s="50">
        <v>3551</v>
      </c>
      <c r="BB10" s="50">
        <v>3615</v>
      </c>
      <c r="BC10" s="50">
        <v>3683</v>
      </c>
      <c r="BD10" s="38">
        <v>524</v>
      </c>
    </row>
    <row r="11" spans="1:56">
      <c r="A11">
        <v>1</v>
      </c>
      <c r="B11" s="47" t="s">
        <v>143</v>
      </c>
      <c r="C11" s="50">
        <v>53</v>
      </c>
      <c r="D11" s="47" t="s">
        <v>143</v>
      </c>
      <c r="E11" s="47" t="s">
        <v>234</v>
      </c>
      <c r="F11" s="47" t="s">
        <v>235</v>
      </c>
      <c r="G11" s="50">
        <v>2306</v>
      </c>
      <c r="H11" s="50">
        <v>2345</v>
      </c>
      <c r="I11" s="50">
        <v>2386</v>
      </c>
      <c r="J11" s="50">
        <v>2431</v>
      </c>
      <c r="K11" s="50">
        <v>2478</v>
      </c>
      <c r="L11" s="50">
        <v>2528</v>
      </c>
      <c r="M11" s="50">
        <v>2581</v>
      </c>
      <c r="N11" s="50">
        <v>2637</v>
      </c>
      <c r="O11" s="50">
        <v>2695</v>
      </c>
      <c r="P11" s="50">
        <v>2757</v>
      </c>
      <c r="Q11" s="50">
        <v>2820</v>
      </c>
      <c r="R11" s="50">
        <v>2887</v>
      </c>
      <c r="S11" s="50">
        <v>2958</v>
      </c>
      <c r="T11" s="50">
        <v>3031</v>
      </c>
      <c r="U11" s="50">
        <v>3109</v>
      </c>
      <c r="V11" s="50">
        <v>3191</v>
      </c>
      <c r="W11" s="50">
        <v>3277</v>
      </c>
      <c r="X11" s="50">
        <v>3367</v>
      </c>
      <c r="Y11" s="50">
        <v>3461</v>
      </c>
      <c r="Z11" s="50">
        <v>3560</v>
      </c>
      <c r="AA11" s="50">
        <v>3664</v>
      </c>
      <c r="AB11" s="50">
        <v>3773</v>
      </c>
      <c r="AC11" s="50">
        <v>3886</v>
      </c>
      <c r="AD11" s="50">
        <v>4002</v>
      </c>
      <c r="AE11" s="50">
        <v>4122</v>
      </c>
      <c r="AF11" s="50">
        <v>4244</v>
      </c>
      <c r="AG11" s="50">
        <v>4368</v>
      </c>
      <c r="AH11" s="50">
        <v>4499</v>
      </c>
      <c r="AI11" s="50">
        <v>4641</v>
      </c>
      <c r="AJ11" s="50">
        <v>4795</v>
      </c>
      <c r="AK11" s="50">
        <v>4965</v>
      </c>
      <c r="AL11" s="50">
        <v>5149</v>
      </c>
      <c r="AM11" s="50">
        <v>5341</v>
      </c>
      <c r="AN11" s="50">
        <v>5534</v>
      </c>
      <c r="AO11" s="50">
        <v>5723</v>
      </c>
      <c r="AP11" s="50">
        <v>5906</v>
      </c>
      <c r="AQ11" s="50">
        <v>6085</v>
      </c>
      <c r="AR11" s="50">
        <v>6266</v>
      </c>
      <c r="AS11" s="50">
        <v>6455</v>
      </c>
      <c r="AT11" s="50">
        <v>6659</v>
      </c>
      <c r="AU11" s="50">
        <v>6879</v>
      </c>
      <c r="AV11" s="50">
        <v>7113</v>
      </c>
      <c r="AW11" s="50">
        <v>7358</v>
      </c>
      <c r="AX11" s="50">
        <v>7611</v>
      </c>
      <c r="AY11" s="50">
        <v>7868</v>
      </c>
      <c r="AZ11" s="50">
        <v>8128</v>
      </c>
      <c r="BA11" s="50">
        <v>8393</v>
      </c>
      <c r="BB11" s="50">
        <v>8662</v>
      </c>
      <c r="BC11" s="50">
        <v>8935</v>
      </c>
      <c r="BD11" s="38">
        <v>1601</v>
      </c>
    </row>
    <row r="12" spans="1:56">
      <c r="A12">
        <v>1</v>
      </c>
      <c r="B12" s="47" t="s">
        <v>208</v>
      </c>
      <c r="C12" s="50">
        <v>61</v>
      </c>
      <c r="D12" s="47" t="s">
        <v>208</v>
      </c>
      <c r="E12" s="47" t="s">
        <v>234</v>
      </c>
      <c r="F12" s="47" t="s">
        <v>235</v>
      </c>
      <c r="G12" s="50">
        <v>255</v>
      </c>
      <c r="H12" s="50">
        <v>258</v>
      </c>
      <c r="I12" s="50">
        <v>261</v>
      </c>
      <c r="J12" s="50">
        <v>265</v>
      </c>
      <c r="K12" s="50">
        <v>269</v>
      </c>
      <c r="L12" s="50">
        <v>275</v>
      </c>
      <c r="M12" s="50">
        <v>282</v>
      </c>
      <c r="N12" s="50">
        <v>289</v>
      </c>
      <c r="O12" s="50">
        <v>292</v>
      </c>
      <c r="P12" s="50">
        <v>291</v>
      </c>
      <c r="Q12" s="50">
        <v>285</v>
      </c>
      <c r="R12" s="50">
        <v>275</v>
      </c>
      <c r="S12" s="50">
        <v>262</v>
      </c>
      <c r="T12" s="50">
        <v>249</v>
      </c>
      <c r="U12" s="50">
        <v>238</v>
      </c>
      <c r="V12" s="50">
        <v>228</v>
      </c>
      <c r="W12" s="50">
        <v>220</v>
      </c>
      <c r="X12" s="50">
        <v>215</v>
      </c>
      <c r="Y12" s="50">
        <v>215</v>
      </c>
      <c r="Z12" s="50">
        <v>220</v>
      </c>
      <c r="AA12" s="50">
        <v>233</v>
      </c>
      <c r="AB12" s="50">
        <v>251</v>
      </c>
      <c r="AC12" s="50">
        <v>273</v>
      </c>
      <c r="AD12" s="50">
        <v>295</v>
      </c>
      <c r="AE12" s="50">
        <v>314</v>
      </c>
      <c r="AF12" s="50">
        <v>330</v>
      </c>
      <c r="AG12" s="50">
        <v>344</v>
      </c>
      <c r="AH12" s="50">
        <v>355</v>
      </c>
      <c r="AI12" s="50">
        <v>367</v>
      </c>
      <c r="AJ12" s="50">
        <v>379</v>
      </c>
      <c r="AK12" s="50">
        <v>393</v>
      </c>
      <c r="AL12" s="50">
        <v>407</v>
      </c>
      <c r="AM12" s="50">
        <v>422</v>
      </c>
      <c r="AN12" s="50">
        <v>437</v>
      </c>
      <c r="AO12" s="50">
        <v>452</v>
      </c>
      <c r="AP12" s="50">
        <v>467</v>
      </c>
      <c r="AQ12" s="50">
        <v>482</v>
      </c>
      <c r="AR12" s="50">
        <v>498</v>
      </c>
      <c r="AS12" s="50">
        <v>513</v>
      </c>
      <c r="AT12" s="50">
        <v>529</v>
      </c>
      <c r="AU12" s="50">
        <v>545</v>
      </c>
      <c r="AV12" s="50">
        <v>560</v>
      </c>
      <c r="AW12" s="50">
        <v>576</v>
      </c>
      <c r="AX12" s="50">
        <v>592</v>
      </c>
      <c r="AY12" s="50">
        <v>609</v>
      </c>
      <c r="AZ12" s="50">
        <v>625</v>
      </c>
      <c r="BA12" s="50">
        <v>642</v>
      </c>
      <c r="BB12" s="50">
        <v>659</v>
      </c>
      <c r="BC12" s="50">
        <v>676</v>
      </c>
      <c r="BD12" s="38">
        <v>176</v>
      </c>
    </row>
    <row r="13" spans="1:56">
      <c r="A13">
        <v>2</v>
      </c>
      <c r="B13" s="47" t="s">
        <v>209</v>
      </c>
      <c r="C13" s="50">
        <v>62</v>
      </c>
      <c r="D13" s="47" t="s">
        <v>209</v>
      </c>
      <c r="E13" s="47" t="s">
        <v>234</v>
      </c>
      <c r="F13" s="47" t="s">
        <v>235</v>
      </c>
      <c r="G13" s="50">
        <v>24541</v>
      </c>
      <c r="H13" s="50">
        <v>25139</v>
      </c>
      <c r="I13" s="50">
        <v>25766</v>
      </c>
      <c r="J13" s="50">
        <v>26418</v>
      </c>
      <c r="K13" s="50">
        <v>27092</v>
      </c>
      <c r="L13" s="50">
        <v>27782</v>
      </c>
      <c r="M13" s="50">
        <v>28489</v>
      </c>
      <c r="N13" s="50">
        <v>29219</v>
      </c>
      <c r="O13" s="50">
        <v>29986</v>
      </c>
      <c r="P13" s="50">
        <v>30795</v>
      </c>
      <c r="Q13" s="50">
        <v>31662</v>
      </c>
      <c r="R13" s="50">
        <v>32577</v>
      </c>
      <c r="S13" s="50">
        <v>33489</v>
      </c>
      <c r="T13" s="50">
        <v>34331</v>
      </c>
      <c r="U13" s="50">
        <v>35060</v>
      </c>
      <c r="V13" s="50">
        <v>35653</v>
      </c>
      <c r="W13" s="50">
        <v>36140</v>
      </c>
      <c r="X13" s="50">
        <v>36602</v>
      </c>
      <c r="Y13" s="50">
        <v>37154</v>
      </c>
      <c r="Z13" s="50">
        <v>37878</v>
      </c>
      <c r="AA13" s="50">
        <v>38801</v>
      </c>
      <c r="AB13" s="50">
        <v>39901</v>
      </c>
      <c r="AC13" s="50">
        <v>41145</v>
      </c>
      <c r="AD13" s="50">
        <v>42478</v>
      </c>
      <c r="AE13" s="50">
        <v>43856</v>
      </c>
      <c r="AF13" s="50">
        <v>45272</v>
      </c>
      <c r="AG13" s="50">
        <v>46737</v>
      </c>
      <c r="AH13" s="50">
        <v>48252</v>
      </c>
      <c r="AI13" s="50">
        <v>49823</v>
      </c>
      <c r="AJ13" s="50">
        <v>51450</v>
      </c>
      <c r="AK13" s="50">
        <v>53135</v>
      </c>
      <c r="AL13" s="50">
        <v>54867</v>
      </c>
      <c r="AM13" s="50">
        <v>0</v>
      </c>
      <c r="AN13" s="50">
        <v>0</v>
      </c>
      <c r="AO13" s="50">
        <v>0</v>
      </c>
      <c r="AP13" s="50">
        <v>0</v>
      </c>
      <c r="AQ13" s="50">
        <v>0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0">
        <v>0</v>
      </c>
      <c r="AY13" s="50">
        <v>0</v>
      </c>
      <c r="AZ13" s="50">
        <v>0</v>
      </c>
      <c r="BA13" s="50">
        <v>0</v>
      </c>
      <c r="BB13" s="50">
        <v>0</v>
      </c>
      <c r="BC13" s="50">
        <v>0</v>
      </c>
      <c r="BD13" s="38">
        <v>0</v>
      </c>
    </row>
    <row r="14" spans="1:56">
      <c r="A14">
        <v>2</v>
      </c>
      <c r="B14" s="47" t="s">
        <v>146</v>
      </c>
      <c r="C14" s="50">
        <v>72</v>
      </c>
      <c r="D14" s="47" t="s">
        <v>146</v>
      </c>
      <c r="E14" s="47" t="s">
        <v>234</v>
      </c>
      <c r="F14" s="47" t="s">
        <v>235</v>
      </c>
      <c r="G14" s="50">
        <v>90</v>
      </c>
      <c r="H14" s="50">
        <v>96</v>
      </c>
      <c r="I14" s="50">
        <v>102</v>
      </c>
      <c r="J14" s="50">
        <v>109</v>
      </c>
      <c r="K14" s="50">
        <v>117</v>
      </c>
      <c r="L14" s="50">
        <v>125</v>
      </c>
      <c r="M14" s="50">
        <v>133</v>
      </c>
      <c r="N14" s="50">
        <v>142</v>
      </c>
      <c r="O14" s="50">
        <v>152</v>
      </c>
      <c r="P14" s="50">
        <v>162</v>
      </c>
      <c r="Q14" s="50">
        <v>171</v>
      </c>
      <c r="R14" s="50">
        <v>182</v>
      </c>
      <c r="S14" s="50">
        <v>193</v>
      </c>
      <c r="T14" s="50">
        <v>207</v>
      </c>
      <c r="U14" s="50">
        <v>224</v>
      </c>
      <c r="V14" s="50">
        <v>245</v>
      </c>
      <c r="W14" s="50">
        <v>270</v>
      </c>
      <c r="X14" s="50">
        <v>296</v>
      </c>
      <c r="Y14" s="50">
        <v>320</v>
      </c>
      <c r="Z14" s="50">
        <v>340</v>
      </c>
      <c r="AA14" s="50">
        <v>354</v>
      </c>
      <c r="AB14" s="50">
        <v>364</v>
      </c>
      <c r="AC14" s="50">
        <v>372</v>
      </c>
      <c r="AD14" s="50">
        <v>384</v>
      </c>
      <c r="AE14" s="50">
        <v>402</v>
      </c>
      <c r="AF14" s="50">
        <v>429</v>
      </c>
      <c r="AG14" s="50">
        <v>463</v>
      </c>
      <c r="AH14" s="50">
        <v>499</v>
      </c>
      <c r="AI14" s="50">
        <v>533</v>
      </c>
      <c r="AJ14" s="50">
        <v>560</v>
      </c>
      <c r="AK14" s="50">
        <v>579</v>
      </c>
      <c r="AL14" s="50">
        <v>592</v>
      </c>
      <c r="AM14" s="50">
        <v>601</v>
      </c>
      <c r="AN14" s="50">
        <v>611</v>
      </c>
      <c r="AO14" s="50">
        <v>624</v>
      </c>
      <c r="AP14" s="50">
        <v>642</v>
      </c>
      <c r="AQ14" s="50">
        <v>663</v>
      </c>
      <c r="AR14" s="50">
        <v>686</v>
      </c>
      <c r="AS14" s="50">
        <v>709</v>
      </c>
      <c r="AT14" s="50">
        <v>730</v>
      </c>
      <c r="AU14" s="50">
        <v>747</v>
      </c>
      <c r="AV14" s="50">
        <v>763</v>
      </c>
      <c r="AW14" s="50">
        <v>777</v>
      </c>
      <c r="AX14" s="50">
        <v>791</v>
      </c>
      <c r="AY14" s="50">
        <v>805</v>
      </c>
      <c r="AZ14" s="50">
        <v>820</v>
      </c>
      <c r="BA14" s="50">
        <v>834</v>
      </c>
      <c r="BB14" s="50">
        <v>849</v>
      </c>
      <c r="BC14" s="50">
        <v>864</v>
      </c>
      <c r="BD14" s="38">
        <v>285</v>
      </c>
    </row>
    <row r="15" spans="1:56">
      <c r="A15">
        <v>1</v>
      </c>
      <c r="B15" s="47" t="s">
        <v>147</v>
      </c>
      <c r="C15" s="50">
        <v>74</v>
      </c>
      <c r="D15" s="47" t="s">
        <v>147</v>
      </c>
      <c r="E15" s="47" t="s">
        <v>234</v>
      </c>
      <c r="F15" s="47" t="s">
        <v>235</v>
      </c>
      <c r="G15" s="50">
        <v>488</v>
      </c>
      <c r="H15" s="50">
        <v>491</v>
      </c>
      <c r="I15" s="50">
        <v>495</v>
      </c>
      <c r="J15" s="50">
        <v>498</v>
      </c>
      <c r="K15" s="50">
        <v>502</v>
      </c>
      <c r="L15" s="50">
        <v>506</v>
      </c>
      <c r="M15" s="50">
        <v>510</v>
      </c>
      <c r="N15" s="50">
        <v>515</v>
      </c>
      <c r="O15" s="50">
        <v>521</v>
      </c>
      <c r="P15" s="50">
        <v>529</v>
      </c>
      <c r="Q15" s="50">
        <v>540</v>
      </c>
      <c r="R15" s="50">
        <v>552</v>
      </c>
      <c r="S15" s="50">
        <v>565</v>
      </c>
      <c r="T15" s="50">
        <v>580</v>
      </c>
      <c r="U15" s="50">
        <v>595</v>
      </c>
      <c r="V15" s="50">
        <v>611</v>
      </c>
      <c r="W15" s="50">
        <v>627</v>
      </c>
      <c r="X15" s="50">
        <v>645</v>
      </c>
      <c r="Y15" s="50">
        <v>663</v>
      </c>
      <c r="Z15" s="50">
        <v>682</v>
      </c>
      <c r="AA15" s="50">
        <v>702</v>
      </c>
      <c r="AB15" s="50">
        <v>723</v>
      </c>
      <c r="AC15" s="50">
        <v>745</v>
      </c>
      <c r="AD15" s="50">
        <v>768</v>
      </c>
      <c r="AE15" s="50">
        <v>792</v>
      </c>
      <c r="AF15" s="50">
        <v>817</v>
      </c>
      <c r="AG15" s="50">
        <v>843</v>
      </c>
      <c r="AH15" s="50">
        <v>869</v>
      </c>
      <c r="AI15" s="50">
        <v>897</v>
      </c>
      <c r="AJ15" s="50">
        <v>926</v>
      </c>
      <c r="AK15" s="50">
        <v>957</v>
      </c>
      <c r="AL15" s="50">
        <v>988</v>
      </c>
      <c r="AM15" s="50">
        <v>1021</v>
      </c>
      <c r="AN15" s="50">
        <v>1053</v>
      </c>
      <c r="AO15" s="50">
        <v>1084</v>
      </c>
      <c r="AP15" s="50">
        <v>1115</v>
      </c>
      <c r="AQ15" s="50">
        <v>1146</v>
      </c>
      <c r="AR15" s="50">
        <v>1176</v>
      </c>
      <c r="AS15" s="50">
        <v>1205</v>
      </c>
      <c r="AT15" s="50">
        <v>1233</v>
      </c>
      <c r="AU15" s="50">
        <v>1261</v>
      </c>
      <c r="AV15" s="50">
        <v>1289</v>
      </c>
      <c r="AW15" s="50">
        <v>1316</v>
      </c>
      <c r="AX15" s="50">
        <v>1343</v>
      </c>
      <c r="AY15" s="50">
        <v>1369</v>
      </c>
      <c r="AZ15" s="50">
        <v>1396</v>
      </c>
      <c r="BA15" s="50">
        <v>1422</v>
      </c>
      <c r="BB15" s="50">
        <v>1448</v>
      </c>
      <c r="BC15" s="50">
        <v>1475</v>
      </c>
      <c r="BD15" s="38">
        <v>183</v>
      </c>
    </row>
    <row r="16" spans="1:56">
      <c r="A16">
        <v>1</v>
      </c>
      <c r="B16" s="47" t="s">
        <v>148</v>
      </c>
      <c r="C16" s="50">
        <v>75</v>
      </c>
      <c r="D16" s="47" t="s">
        <v>148</v>
      </c>
      <c r="E16" s="47" t="s">
        <v>234</v>
      </c>
      <c r="F16" s="47" t="s">
        <v>235</v>
      </c>
      <c r="G16" s="50">
        <v>327</v>
      </c>
      <c r="H16" s="50">
        <v>337</v>
      </c>
      <c r="I16" s="50">
        <v>348</v>
      </c>
      <c r="J16" s="50">
        <v>358</v>
      </c>
      <c r="K16" s="50">
        <v>369</v>
      </c>
      <c r="L16" s="50">
        <v>380</v>
      </c>
      <c r="M16" s="50">
        <v>392</v>
      </c>
      <c r="N16" s="50">
        <v>404</v>
      </c>
      <c r="O16" s="50">
        <v>417</v>
      </c>
      <c r="P16" s="50">
        <v>431</v>
      </c>
      <c r="Q16" s="50">
        <v>446</v>
      </c>
      <c r="R16" s="50">
        <v>463</v>
      </c>
      <c r="S16" s="50">
        <v>481</v>
      </c>
      <c r="T16" s="50">
        <v>499</v>
      </c>
      <c r="U16" s="50">
        <v>517</v>
      </c>
      <c r="V16" s="50">
        <v>536</v>
      </c>
      <c r="W16" s="50">
        <v>555</v>
      </c>
      <c r="X16" s="50">
        <v>575</v>
      </c>
      <c r="Y16" s="50">
        <v>595</v>
      </c>
      <c r="Z16" s="50">
        <v>616</v>
      </c>
      <c r="AA16" s="50">
        <v>638</v>
      </c>
      <c r="AB16" s="50">
        <v>660</v>
      </c>
      <c r="AC16" s="50">
        <v>683</v>
      </c>
      <c r="AD16" s="50">
        <v>708</v>
      </c>
      <c r="AE16" s="50">
        <v>735</v>
      </c>
      <c r="AF16" s="50">
        <v>764</v>
      </c>
      <c r="AG16" s="50">
        <v>795</v>
      </c>
      <c r="AH16" s="50">
        <v>827</v>
      </c>
      <c r="AI16" s="50">
        <v>861</v>
      </c>
      <c r="AJ16" s="50">
        <v>896</v>
      </c>
      <c r="AK16" s="50">
        <v>931</v>
      </c>
      <c r="AL16" s="50">
        <v>968</v>
      </c>
      <c r="AM16" s="50">
        <v>1006</v>
      </c>
      <c r="AN16" s="50">
        <v>1045</v>
      </c>
      <c r="AO16" s="50">
        <v>1085</v>
      </c>
      <c r="AP16" s="50">
        <v>1127</v>
      </c>
      <c r="AQ16" s="50">
        <v>1169</v>
      </c>
      <c r="AR16" s="50">
        <v>1213</v>
      </c>
      <c r="AS16" s="50">
        <v>1257</v>
      </c>
      <c r="AT16" s="50">
        <v>1302</v>
      </c>
      <c r="AU16" s="50">
        <v>1347</v>
      </c>
      <c r="AV16" s="50">
        <v>1391</v>
      </c>
      <c r="AW16" s="50">
        <v>1436</v>
      </c>
      <c r="AX16" s="50">
        <v>1481</v>
      </c>
      <c r="AY16" s="50">
        <v>1526</v>
      </c>
      <c r="AZ16" s="50">
        <v>1571</v>
      </c>
      <c r="BA16" s="50">
        <v>1616</v>
      </c>
      <c r="BB16" s="50">
        <v>1660</v>
      </c>
      <c r="BC16" s="50">
        <v>1705</v>
      </c>
      <c r="BD16" s="38">
        <v>605</v>
      </c>
    </row>
    <row r="17" spans="1:56">
      <c r="A17">
        <v>1</v>
      </c>
      <c r="B17" s="47" t="s">
        <v>149</v>
      </c>
      <c r="C17" s="50">
        <v>81</v>
      </c>
      <c r="D17" s="47" t="s">
        <v>149</v>
      </c>
      <c r="E17" s="47" t="s">
        <v>234</v>
      </c>
      <c r="F17" s="47" t="s">
        <v>235</v>
      </c>
      <c r="G17" s="50">
        <v>7005</v>
      </c>
      <c r="H17" s="50">
        <v>7225</v>
      </c>
      <c r="I17" s="50">
        <v>7445</v>
      </c>
      <c r="J17" s="50">
        <v>7656</v>
      </c>
      <c r="K17" s="50">
        <v>7853</v>
      </c>
      <c r="L17" s="50">
        <v>8033</v>
      </c>
      <c r="M17" s="50">
        <v>8199</v>
      </c>
      <c r="N17" s="50">
        <v>8362</v>
      </c>
      <c r="O17" s="50">
        <v>8538</v>
      </c>
      <c r="P17" s="50">
        <v>8739</v>
      </c>
      <c r="Q17" s="50">
        <v>8972</v>
      </c>
      <c r="R17" s="50">
        <v>9233</v>
      </c>
      <c r="S17" s="50">
        <v>9505</v>
      </c>
      <c r="T17" s="50">
        <v>9766</v>
      </c>
      <c r="U17" s="50">
        <v>10001</v>
      </c>
      <c r="V17" s="50">
        <v>10202</v>
      </c>
      <c r="W17" s="50">
        <v>10378</v>
      </c>
      <c r="X17" s="50">
        <v>10554</v>
      </c>
      <c r="Y17" s="50">
        <v>10762</v>
      </c>
      <c r="Z17" s="50">
        <v>11026</v>
      </c>
      <c r="AA17" s="50">
        <v>11355</v>
      </c>
      <c r="AB17" s="50">
        <v>11740</v>
      </c>
      <c r="AC17" s="50">
        <v>12161</v>
      </c>
      <c r="AD17" s="50">
        <v>12590</v>
      </c>
      <c r="AE17" s="50">
        <v>13006</v>
      </c>
      <c r="AF17" s="50">
        <v>13402</v>
      </c>
      <c r="AG17" s="50">
        <v>13786</v>
      </c>
      <c r="AH17" s="50">
        <v>14166</v>
      </c>
      <c r="AI17" s="50">
        <v>14557</v>
      </c>
      <c r="AJ17" s="50">
        <v>14968</v>
      </c>
      <c r="AK17" s="50">
        <v>15401</v>
      </c>
      <c r="AL17" s="50">
        <v>15853</v>
      </c>
      <c r="AM17" s="50">
        <v>16316</v>
      </c>
      <c r="AN17" s="50">
        <v>16782</v>
      </c>
      <c r="AO17" s="50">
        <v>17245</v>
      </c>
      <c r="AP17" s="50">
        <v>17703</v>
      </c>
      <c r="AQ17" s="50">
        <v>18157</v>
      </c>
      <c r="AR17" s="50">
        <v>18610</v>
      </c>
      <c r="AS17" s="50">
        <v>19067</v>
      </c>
      <c r="AT17" s="50">
        <v>19529</v>
      </c>
      <c r="AU17" s="50">
        <v>19999</v>
      </c>
      <c r="AV17" s="50">
        <v>20475</v>
      </c>
      <c r="AW17" s="50">
        <v>20955</v>
      </c>
      <c r="AX17" s="50">
        <v>21435</v>
      </c>
      <c r="AY17" s="50">
        <v>21915</v>
      </c>
      <c r="AZ17" s="50">
        <v>22393</v>
      </c>
      <c r="BA17" s="50">
        <v>22871</v>
      </c>
      <c r="BB17" s="50">
        <v>23351</v>
      </c>
      <c r="BC17" s="50">
        <v>23837</v>
      </c>
      <c r="BD17" s="38">
        <v>6075</v>
      </c>
    </row>
    <row r="18" spans="1:56">
      <c r="A18">
        <v>1</v>
      </c>
      <c r="B18" s="47" t="s">
        <v>150</v>
      </c>
      <c r="C18" s="50">
        <v>90</v>
      </c>
      <c r="D18" s="47" t="s">
        <v>150</v>
      </c>
      <c r="E18" s="47" t="s">
        <v>234</v>
      </c>
      <c r="F18" s="47" t="s">
        <v>235</v>
      </c>
      <c r="G18" s="50">
        <v>3183</v>
      </c>
      <c r="H18" s="50">
        <v>3245</v>
      </c>
      <c r="I18" s="50">
        <v>3310</v>
      </c>
      <c r="J18" s="50">
        <v>3379</v>
      </c>
      <c r="K18" s="50">
        <v>3453</v>
      </c>
      <c r="L18" s="50">
        <v>3533</v>
      </c>
      <c r="M18" s="50">
        <v>3620</v>
      </c>
      <c r="N18" s="50">
        <v>3706</v>
      </c>
      <c r="O18" s="50">
        <v>3782</v>
      </c>
      <c r="P18" s="50">
        <v>3843</v>
      </c>
      <c r="Q18" s="50">
        <v>3886</v>
      </c>
      <c r="R18" s="50">
        <v>3914</v>
      </c>
      <c r="S18" s="50">
        <v>3939</v>
      </c>
      <c r="T18" s="50">
        <v>3976</v>
      </c>
      <c r="U18" s="50">
        <v>4037</v>
      </c>
      <c r="V18" s="50">
        <v>4125</v>
      </c>
      <c r="W18" s="50">
        <v>4237</v>
      </c>
      <c r="X18" s="50">
        <v>4366</v>
      </c>
      <c r="Y18" s="50">
        <v>4499</v>
      </c>
      <c r="Z18" s="50">
        <v>4628</v>
      </c>
      <c r="AA18" s="50">
        <v>4753</v>
      </c>
      <c r="AB18" s="50">
        <v>4875</v>
      </c>
      <c r="AC18" s="50">
        <v>4999</v>
      </c>
      <c r="AD18" s="50">
        <v>5128</v>
      </c>
      <c r="AE18" s="50">
        <v>5267</v>
      </c>
      <c r="AF18" s="50">
        <v>5414</v>
      </c>
      <c r="AG18" s="50">
        <v>5569</v>
      </c>
      <c r="AH18" s="50">
        <v>5738</v>
      </c>
      <c r="AI18" s="50">
        <v>5929</v>
      </c>
      <c r="AJ18" s="50">
        <v>6147</v>
      </c>
      <c r="AK18" s="50">
        <v>6396</v>
      </c>
      <c r="AL18" s="50">
        <v>6670</v>
      </c>
      <c r="AM18" s="50">
        <v>6955</v>
      </c>
      <c r="AN18" s="50">
        <v>7230</v>
      </c>
      <c r="AO18" s="50">
        <v>7478</v>
      </c>
      <c r="AP18" s="50">
        <v>7696</v>
      </c>
      <c r="AQ18" s="50">
        <v>7888</v>
      </c>
      <c r="AR18" s="50">
        <v>8060</v>
      </c>
      <c r="AS18" s="50">
        <v>8222</v>
      </c>
      <c r="AT18" s="50">
        <v>8384</v>
      </c>
      <c r="AU18" s="50">
        <v>8545</v>
      </c>
      <c r="AV18" s="50">
        <v>8706</v>
      </c>
      <c r="AW18" s="50">
        <v>8870</v>
      </c>
      <c r="AX18" s="50">
        <v>9041</v>
      </c>
      <c r="AY18" s="50">
        <v>9221</v>
      </c>
      <c r="AZ18" s="50">
        <v>9412</v>
      </c>
      <c r="BA18" s="50">
        <v>9615</v>
      </c>
      <c r="BB18" s="50">
        <v>9833</v>
      </c>
      <c r="BC18" s="50">
        <v>10069</v>
      </c>
      <c r="BD18" s="38">
        <v>3832</v>
      </c>
    </row>
    <row r="19" spans="1:56">
      <c r="A19">
        <v>1</v>
      </c>
      <c r="B19" s="47" t="s">
        <v>210</v>
      </c>
      <c r="C19" s="50">
        <v>107</v>
      </c>
      <c r="D19" s="47" t="s">
        <v>210</v>
      </c>
      <c r="E19" s="47" t="s">
        <v>234</v>
      </c>
      <c r="F19" s="47" t="s">
        <v>235</v>
      </c>
      <c r="G19" s="50">
        <v>3581</v>
      </c>
      <c r="H19" s="50">
        <v>3728</v>
      </c>
      <c r="I19" s="50">
        <v>3886</v>
      </c>
      <c r="J19" s="50">
        <v>4051</v>
      </c>
      <c r="K19" s="50">
        <v>4224</v>
      </c>
      <c r="L19" s="50">
        <v>4405</v>
      </c>
      <c r="M19" s="50">
        <v>4593</v>
      </c>
      <c r="N19" s="50">
        <v>4792</v>
      </c>
      <c r="O19" s="50">
        <v>5004</v>
      </c>
      <c r="P19" s="50">
        <v>5233</v>
      </c>
      <c r="Q19" s="50">
        <v>5477</v>
      </c>
      <c r="R19" s="50">
        <v>5737</v>
      </c>
      <c r="S19" s="50">
        <v>6014</v>
      </c>
      <c r="T19" s="50">
        <v>6309</v>
      </c>
      <c r="U19" s="50">
        <v>6621</v>
      </c>
      <c r="V19" s="50">
        <v>6950</v>
      </c>
      <c r="W19" s="50">
        <v>7297</v>
      </c>
      <c r="X19" s="50">
        <v>7658</v>
      </c>
      <c r="Y19" s="50">
        <v>8033</v>
      </c>
      <c r="Z19" s="50">
        <v>8419</v>
      </c>
      <c r="AA19" s="50">
        <v>8816</v>
      </c>
      <c r="AB19" s="50">
        <v>9224</v>
      </c>
      <c r="AC19" s="50">
        <v>9638</v>
      </c>
      <c r="AD19" s="50">
        <v>10056</v>
      </c>
      <c r="AE19" s="50">
        <v>10476</v>
      </c>
      <c r="AF19" s="50">
        <v>10894</v>
      </c>
      <c r="AG19" s="50">
        <v>11312</v>
      </c>
      <c r="AH19" s="50">
        <v>11733</v>
      </c>
      <c r="AI19" s="50">
        <v>12165</v>
      </c>
      <c r="AJ19" s="50">
        <v>12610</v>
      </c>
      <c r="AK19" s="50">
        <v>13070</v>
      </c>
      <c r="AL19" s="50">
        <v>13541</v>
      </c>
      <c r="AM19" s="50">
        <v>14020</v>
      </c>
      <c r="AN19" s="50">
        <v>14502</v>
      </c>
      <c r="AO19" s="50">
        <v>14981</v>
      </c>
      <c r="AP19" s="50">
        <v>15458</v>
      </c>
      <c r="AQ19" s="50">
        <v>15933</v>
      </c>
      <c r="AR19" s="50">
        <v>16400</v>
      </c>
      <c r="AS19" s="50">
        <v>16851</v>
      </c>
      <c r="AT19" s="50">
        <v>17281</v>
      </c>
      <c r="AU19" s="50">
        <v>17688</v>
      </c>
      <c r="AV19" s="50">
        <v>18075</v>
      </c>
      <c r="AW19" s="50">
        <v>18453</v>
      </c>
      <c r="AX19" s="50">
        <v>18839</v>
      </c>
      <c r="AY19" s="50">
        <v>19245</v>
      </c>
      <c r="AZ19" s="50">
        <v>19673</v>
      </c>
      <c r="BA19" s="50">
        <v>20123</v>
      </c>
      <c r="BB19" s="50">
        <v>20591</v>
      </c>
      <c r="BC19" s="50">
        <v>21075</v>
      </c>
      <c r="BD19" s="38">
        <v>2814</v>
      </c>
    </row>
    <row r="20" spans="1:56">
      <c r="A20">
        <v>2</v>
      </c>
      <c r="B20" s="47" t="s">
        <v>152</v>
      </c>
      <c r="C20" s="50">
        <v>114</v>
      </c>
      <c r="D20" s="47" t="s">
        <v>152</v>
      </c>
      <c r="E20" s="47" t="s">
        <v>234</v>
      </c>
      <c r="F20" s="47" t="s">
        <v>235</v>
      </c>
      <c r="G20" s="50">
        <v>8360</v>
      </c>
      <c r="H20" s="50">
        <v>8627</v>
      </c>
      <c r="I20" s="50">
        <v>8906</v>
      </c>
      <c r="J20" s="50">
        <v>9198</v>
      </c>
      <c r="K20" s="50">
        <v>9502</v>
      </c>
      <c r="L20" s="50">
        <v>9820</v>
      </c>
      <c r="M20" s="50">
        <v>10151</v>
      </c>
      <c r="N20" s="50">
        <v>10499</v>
      </c>
      <c r="O20" s="50">
        <v>10864</v>
      </c>
      <c r="P20" s="50">
        <v>11249</v>
      </c>
      <c r="Q20" s="50">
        <v>11653</v>
      </c>
      <c r="R20" s="50">
        <v>12079</v>
      </c>
      <c r="S20" s="50">
        <v>12525</v>
      </c>
      <c r="T20" s="50">
        <v>12993</v>
      </c>
      <c r="U20" s="50">
        <v>13481</v>
      </c>
      <c r="V20" s="50">
        <v>13991</v>
      </c>
      <c r="W20" s="50">
        <v>14522</v>
      </c>
      <c r="X20" s="50">
        <v>15076</v>
      </c>
      <c r="Y20" s="50">
        <v>15656</v>
      </c>
      <c r="Z20" s="50">
        <v>16261</v>
      </c>
      <c r="AA20" s="50">
        <v>16894</v>
      </c>
      <c r="AB20" s="50">
        <v>17552</v>
      </c>
      <c r="AC20" s="50">
        <v>18232</v>
      </c>
      <c r="AD20" s="50">
        <v>18932</v>
      </c>
      <c r="AE20" s="50">
        <v>19648</v>
      </c>
      <c r="AF20" s="50">
        <v>20377</v>
      </c>
      <c r="AG20" s="50">
        <v>21120</v>
      </c>
      <c r="AH20" s="50">
        <v>21876</v>
      </c>
      <c r="AI20" s="50">
        <v>22648</v>
      </c>
      <c r="AJ20" s="50">
        <v>23433</v>
      </c>
      <c r="AK20" s="50">
        <v>24235</v>
      </c>
      <c r="AL20" s="50">
        <v>25050</v>
      </c>
      <c r="AM20" s="50">
        <v>25871</v>
      </c>
      <c r="AN20" s="50">
        <v>26687</v>
      </c>
      <c r="AO20" s="50">
        <v>27492</v>
      </c>
      <c r="AP20" s="50">
        <v>28283</v>
      </c>
      <c r="AQ20" s="50">
        <v>29065</v>
      </c>
      <c r="AR20" s="50">
        <v>29844</v>
      </c>
      <c r="AS20" s="50">
        <v>30633</v>
      </c>
      <c r="AT20" s="50">
        <v>31441</v>
      </c>
      <c r="AU20" s="50">
        <v>32269</v>
      </c>
      <c r="AV20" s="50">
        <v>33119</v>
      </c>
      <c r="AW20" s="50">
        <v>33992</v>
      </c>
      <c r="AX20" s="50">
        <v>34890</v>
      </c>
      <c r="AY20" s="50">
        <v>35817</v>
      </c>
      <c r="AZ20" s="50">
        <v>36772</v>
      </c>
      <c r="BA20" s="50">
        <v>37755</v>
      </c>
      <c r="BB20" s="50">
        <v>38765</v>
      </c>
      <c r="BC20" s="50">
        <v>39802</v>
      </c>
      <c r="BD20" s="38">
        <v>13220</v>
      </c>
    </row>
    <row r="21" spans="1:56">
      <c r="A21">
        <v>3</v>
      </c>
      <c r="B21" s="47" t="s">
        <v>153</v>
      </c>
      <c r="C21" s="50">
        <v>122</v>
      </c>
      <c r="D21" s="47" t="s">
        <v>153</v>
      </c>
      <c r="E21" s="47" t="s">
        <v>234</v>
      </c>
      <c r="F21" s="47" t="s">
        <v>235</v>
      </c>
      <c r="G21" s="50">
        <v>866</v>
      </c>
      <c r="H21" s="50">
        <v>882</v>
      </c>
      <c r="I21" s="50">
        <v>898</v>
      </c>
      <c r="J21" s="50">
        <v>916</v>
      </c>
      <c r="K21" s="50">
        <v>933</v>
      </c>
      <c r="L21" s="50">
        <v>952</v>
      </c>
      <c r="M21" s="50">
        <v>971</v>
      </c>
      <c r="N21" s="50">
        <v>991</v>
      </c>
      <c r="O21" s="50">
        <v>1012</v>
      </c>
      <c r="P21" s="50">
        <v>1033</v>
      </c>
      <c r="Q21" s="50">
        <v>1054</v>
      </c>
      <c r="R21" s="50">
        <v>1077</v>
      </c>
      <c r="S21" s="50">
        <v>1100</v>
      </c>
      <c r="T21" s="50">
        <v>1124</v>
      </c>
      <c r="U21" s="50">
        <v>1150</v>
      </c>
      <c r="V21" s="50">
        <v>1176</v>
      </c>
      <c r="W21" s="50">
        <v>1204</v>
      </c>
      <c r="X21" s="50">
        <v>1232</v>
      </c>
      <c r="Y21" s="50">
        <v>1263</v>
      </c>
      <c r="Z21" s="50">
        <v>1296</v>
      </c>
      <c r="AA21" s="50">
        <v>1331</v>
      </c>
      <c r="AB21" s="50">
        <v>1367</v>
      </c>
      <c r="AC21" s="50">
        <v>1405</v>
      </c>
      <c r="AD21" s="50">
        <v>1440</v>
      </c>
      <c r="AE21" s="50">
        <v>1473</v>
      </c>
      <c r="AF21" s="50">
        <v>1503</v>
      </c>
      <c r="AG21" s="50">
        <v>1530</v>
      </c>
      <c r="AH21" s="50">
        <v>1555</v>
      </c>
      <c r="AI21" s="50">
        <v>1579</v>
      </c>
      <c r="AJ21" s="50">
        <v>1602</v>
      </c>
      <c r="AK21" s="50">
        <v>1626</v>
      </c>
      <c r="AL21" s="50">
        <v>1649</v>
      </c>
      <c r="AM21" s="50">
        <v>1672</v>
      </c>
      <c r="AN21" s="50">
        <v>1698</v>
      </c>
      <c r="AO21" s="50">
        <v>1726</v>
      </c>
      <c r="AP21" s="50">
        <v>1757</v>
      </c>
      <c r="AQ21" s="50">
        <v>1791</v>
      </c>
      <c r="AR21" s="50">
        <v>1825</v>
      </c>
      <c r="AS21" s="50">
        <v>1859</v>
      </c>
      <c r="AT21" s="50">
        <v>1889</v>
      </c>
      <c r="AU21" s="50">
        <v>1915</v>
      </c>
      <c r="AV21" s="50">
        <v>1937</v>
      </c>
      <c r="AW21" s="50">
        <v>1958</v>
      </c>
      <c r="AX21" s="50">
        <v>1977</v>
      </c>
      <c r="AY21" s="50">
        <v>1995</v>
      </c>
      <c r="AZ21" s="50">
        <v>2014</v>
      </c>
      <c r="BA21" s="50">
        <v>2032</v>
      </c>
      <c r="BB21" s="50">
        <v>2049</v>
      </c>
      <c r="BC21" s="50">
        <v>2067</v>
      </c>
      <c r="BD21" s="38">
        <v>362</v>
      </c>
    </row>
    <row r="22" spans="1:56">
      <c r="A22">
        <v>1</v>
      </c>
      <c r="B22" s="47" t="s">
        <v>154</v>
      </c>
      <c r="C22" s="50">
        <v>123</v>
      </c>
      <c r="D22" s="47" t="s">
        <v>154</v>
      </c>
      <c r="E22" s="47" t="s">
        <v>234</v>
      </c>
      <c r="F22" s="47" t="s">
        <v>235</v>
      </c>
      <c r="G22" s="50">
        <v>1091</v>
      </c>
      <c r="H22" s="50">
        <v>1125</v>
      </c>
      <c r="I22" s="50">
        <v>1160</v>
      </c>
      <c r="J22" s="50">
        <v>1196</v>
      </c>
      <c r="K22" s="50">
        <v>1233</v>
      </c>
      <c r="L22" s="50">
        <v>1271</v>
      </c>
      <c r="M22" s="50">
        <v>1310</v>
      </c>
      <c r="N22" s="50">
        <v>1350</v>
      </c>
      <c r="O22" s="50">
        <v>1390</v>
      </c>
      <c r="P22" s="50">
        <v>1430</v>
      </c>
      <c r="Q22" s="50">
        <v>1469</v>
      </c>
      <c r="R22" s="50">
        <v>1508</v>
      </c>
      <c r="S22" s="50">
        <v>1547</v>
      </c>
      <c r="T22" s="50">
        <v>1589</v>
      </c>
      <c r="U22" s="50">
        <v>1635</v>
      </c>
      <c r="V22" s="50">
        <v>1683</v>
      </c>
      <c r="W22" s="50">
        <v>1734</v>
      </c>
      <c r="X22" s="50">
        <v>1788</v>
      </c>
      <c r="Y22" s="50">
        <v>1847</v>
      </c>
      <c r="Z22" s="50">
        <v>1910</v>
      </c>
      <c r="AA22" s="50">
        <v>1978</v>
      </c>
      <c r="AB22" s="50">
        <v>2050</v>
      </c>
      <c r="AC22" s="50">
        <v>2118</v>
      </c>
      <c r="AD22" s="50">
        <v>2175</v>
      </c>
      <c r="AE22" s="50">
        <v>2215</v>
      </c>
      <c r="AF22" s="50">
        <v>2237</v>
      </c>
      <c r="AG22" s="50">
        <v>2245</v>
      </c>
      <c r="AH22" s="50">
        <v>2237</v>
      </c>
      <c r="AI22" s="50">
        <v>2210</v>
      </c>
      <c r="AJ22" s="50">
        <v>2167</v>
      </c>
      <c r="AK22" s="50">
        <v>2101</v>
      </c>
      <c r="AL22" s="50">
        <v>2019</v>
      </c>
      <c r="AM22" s="50">
        <v>1945</v>
      </c>
      <c r="AN22" s="50">
        <v>1913</v>
      </c>
      <c r="AO22" s="50">
        <v>1945</v>
      </c>
      <c r="AP22" s="50">
        <v>2053</v>
      </c>
      <c r="AQ22" s="50">
        <v>2227</v>
      </c>
      <c r="AR22" s="50">
        <v>2439</v>
      </c>
      <c r="AS22" s="50">
        <v>2648</v>
      </c>
      <c r="AT22" s="50">
        <v>2824</v>
      </c>
      <c r="AU22" s="50">
        <v>2958</v>
      </c>
      <c r="AV22" s="50">
        <v>3057</v>
      </c>
      <c r="AW22" s="50">
        <v>3138</v>
      </c>
      <c r="AX22" s="50">
        <v>3225</v>
      </c>
      <c r="AY22" s="50">
        <v>3334</v>
      </c>
      <c r="AZ22" s="50">
        <v>3471</v>
      </c>
      <c r="BA22" s="50">
        <v>3627</v>
      </c>
      <c r="BB22" s="50">
        <v>3793</v>
      </c>
      <c r="BC22" s="50">
        <v>3955</v>
      </c>
      <c r="BD22" s="38">
        <v>913</v>
      </c>
    </row>
    <row r="23" spans="1:56">
      <c r="A23">
        <v>2</v>
      </c>
      <c r="B23" s="47" t="s">
        <v>155</v>
      </c>
      <c r="C23" s="50">
        <v>129</v>
      </c>
      <c r="D23" s="47" t="s">
        <v>155</v>
      </c>
      <c r="E23" s="47" t="s">
        <v>234</v>
      </c>
      <c r="F23" s="47" t="s">
        <v>235</v>
      </c>
      <c r="G23" s="50">
        <v>5226</v>
      </c>
      <c r="H23" s="50">
        <v>5353</v>
      </c>
      <c r="I23" s="50">
        <v>5485</v>
      </c>
      <c r="J23" s="50">
        <v>5622</v>
      </c>
      <c r="K23" s="50">
        <v>5763</v>
      </c>
      <c r="L23" s="50">
        <v>5908</v>
      </c>
      <c r="M23" s="50">
        <v>6058</v>
      </c>
      <c r="N23" s="50">
        <v>6214</v>
      </c>
      <c r="O23" s="50">
        <v>6377</v>
      </c>
      <c r="P23" s="50">
        <v>6546</v>
      </c>
      <c r="Q23" s="50">
        <v>6723</v>
      </c>
      <c r="R23" s="50">
        <v>6906</v>
      </c>
      <c r="S23" s="50">
        <v>7097</v>
      </c>
      <c r="T23" s="50">
        <v>7294</v>
      </c>
      <c r="U23" s="50">
        <v>7498</v>
      </c>
      <c r="V23" s="50">
        <v>7710</v>
      </c>
      <c r="W23" s="50">
        <v>7929</v>
      </c>
      <c r="X23" s="50">
        <v>8153</v>
      </c>
      <c r="Y23" s="50">
        <v>8379</v>
      </c>
      <c r="Z23" s="50">
        <v>8604</v>
      </c>
      <c r="AA23" s="50">
        <v>8829</v>
      </c>
      <c r="AB23" s="50">
        <v>9054</v>
      </c>
      <c r="AC23" s="50">
        <v>9284</v>
      </c>
      <c r="AD23" s="50">
        <v>9524</v>
      </c>
      <c r="AE23" s="50">
        <v>9778</v>
      </c>
      <c r="AF23" s="50">
        <v>10048</v>
      </c>
      <c r="AG23" s="50">
        <v>10332</v>
      </c>
      <c r="AH23" s="50">
        <v>10632</v>
      </c>
      <c r="AI23" s="50">
        <v>10945</v>
      </c>
      <c r="AJ23" s="50">
        <v>11273</v>
      </c>
      <c r="AK23" s="50">
        <v>11615</v>
      </c>
      <c r="AL23" s="50">
        <v>11971</v>
      </c>
      <c r="AM23" s="50">
        <v>12341</v>
      </c>
      <c r="AN23" s="50">
        <v>12725</v>
      </c>
      <c r="AO23" s="50">
        <v>13121</v>
      </c>
      <c r="AP23" s="50">
        <v>13531</v>
      </c>
      <c r="AQ23" s="50">
        <v>13953</v>
      </c>
      <c r="AR23" s="50">
        <v>14386</v>
      </c>
      <c r="AS23" s="50">
        <v>14827</v>
      </c>
      <c r="AT23" s="50">
        <v>15275</v>
      </c>
      <c r="AU23" s="50">
        <v>15730</v>
      </c>
      <c r="AV23" s="50">
        <v>16190</v>
      </c>
      <c r="AW23" s="50">
        <v>16657</v>
      </c>
      <c r="AX23" s="50">
        <v>17131</v>
      </c>
      <c r="AY23" s="50">
        <v>17614</v>
      </c>
      <c r="AZ23" s="50">
        <v>18105</v>
      </c>
      <c r="BA23" s="50">
        <v>18604</v>
      </c>
      <c r="BB23" s="50">
        <v>19111</v>
      </c>
      <c r="BC23" s="50">
        <v>19625</v>
      </c>
      <c r="BD23" s="38">
        <v>7255</v>
      </c>
    </row>
    <row r="24" spans="1:56">
      <c r="A24">
        <v>3</v>
      </c>
      <c r="B24" s="47" t="s">
        <v>156</v>
      </c>
      <c r="C24" s="50">
        <v>130</v>
      </c>
      <c r="D24" s="47" t="s">
        <v>156</v>
      </c>
      <c r="E24" s="47" t="s">
        <v>234</v>
      </c>
      <c r="F24" s="47" t="s">
        <v>235</v>
      </c>
      <c r="G24" s="50">
        <v>3611</v>
      </c>
      <c r="H24" s="50">
        <v>3697</v>
      </c>
      <c r="I24" s="50">
        <v>3787</v>
      </c>
      <c r="J24" s="50">
        <v>3879</v>
      </c>
      <c r="K24" s="50">
        <v>3975</v>
      </c>
      <c r="L24" s="50">
        <v>4073</v>
      </c>
      <c r="M24" s="50">
        <v>4174</v>
      </c>
      <c r="N24" s="50">
        <v>4280</v>
      </c>
      <c r="O24" s="50">
        <v>4394</v>
      </c>
      <c r="P24" s="50">
        <v>4518</v>
      </c>
      <c r="Q24" s="50">
        <v>4651</v>
      </c>
      <c r="R24" s="50">
        <v>4795</v>
      </c>
      <c r="S24" s="50">
        <v>4947</v>
      </c>
      <c r="T24" s="50">
        <v>5108</v>
      </c>
      <c r="U24" s="50">
        <v>5276</v>
      </c>
      <c r="V24" s="50">
        <v>5454</v>
      </c>
      <c r="W24" s="50">
        <v>5643</v>
      </c>
      <c r="X24" s="50">
        <v>5837</v>
      </c>
      <c r="Y24" s="50">
        <v>6028</v>
      </c>
      <c r="Z24" s="50">
        <v>6215</v>
      </c>
      <c r="AA24" s="50">
        <v>6386</v>
      </c>
      <c r="AB24" s="50">
        <v>6548</v>
      </c>
      <c r="AC24" s="50">
        <v>6727</v>
      </c>
      <c r="AD24" s="50">
        <v>6959</v>
      </c>
      <c r="AE24" s="50">
        <v>7267</v>
      </c>
      <c r="AF24" s="50">
        <v>7668</v>
      </c>
      <c r="AG24" s="50">
        <v>8146</v>
      </c>
      <c r="AH24" s="50">
        <v>8648</v>
      </c>
      <c r="AI24" s="50">
        <v>9100</v>
      </c>
      <c r="AJ24" s="50">
        <v>9451</v>
      </c>
      <c r="AK24" s="50">
        <v>9681</v>
      </c>
      <c r="AL24" s="50">
        <v>9809</v>
      </c>
      <c r="AM24" s="50">
        <v>9886</v>
      </c>
      <c r="AN24" s="50">
        <v>9980</v>
      </c>
      <c r="AO24" s="50">
        <v>10144</v>
      </c>
      <c r="AP24" s="50">
        <v>10393</v>
      </c>
      <c r="AQ24" s="50">
        <v>10710</v>
      </c>
      <c r="AR24" s="50">
        <v>11076</v>
      </c>
      <c r="AS24" s="50">
        <v>11458</v>
      </c>
      <c r="AT24" s="50">
        <v>11831</v>
      </c>
      <c r="AU24" s="50">
        <v>12194</v>
      </c>
      <c r="AV24" s="50">
        <v>12553</v>
      </c>
      <c r="AW24" s="50">
        <v>12912</v>
      </c>
      <c r="AX24" s="50">
        <v>13277</v>
      </c>
      <c r="AY24" s="50">
        <v>13654</v>
      </c>
      <c r="AZ24" s="50">
        <v>14043</v>
      </c>
      <c r="BA24" s="50">
        <v>14439</v>
      </c>
      <c r="BB24" s="50">
        <v>14846</v>
      </c>
      <c r="BC24" s="50">
        <v>15263</v>
      </c>
      <c r="BD24" s="38">
        <v>4909</v>
      </c>
    </row>
    <row r="25" spans="1:56">
      <c r="A25">
        <v>1</v>
      </c>
      <c r="B25" s="47" t="s">
        <v>157</v>
      </c>
      <c r="C25" s="50">
        <v>133</v>
      </c>
      <c r="D25" s="47" t="s">
        <v>157</v>
      </c>
      <c r="E25" s="47" t="s">
        <v>234</v>
      </c>
      <c r="F25" s="47" t="s">
        <v>235</v>
      </c>
      <c r="G25" s="50">
        <v>5151</v>
      </c>
      <c r="H25" s="50">
        <v>5243</v>
      </c>
      <c r="I25" s="50">
        <v>5335</v>
      </c>
      <c r="J25" s="50">
        <v>5429</v>
      </c>
      <c r="K25" s="50">
        <v>5525</v>
      </c>
      <c r="L25" s="50">
        <v>5623</v>
      </c>
      <c r="M25" s="50">
        <v>5723</v>
      </c>
      <c r="N25" s="50">
        <v>5825</v>
      </c>
      <c r="O25" s="50">
        <v>5929</v>
      </c>
      <c r="P25" s="50">
        <v>6036</v>
      </c>
      <c r="Q25" s="50">
        <v>6145</v>
      </c>
      <c r="R25" s="50">
        <v>6257</v>
      </c>
      <c r="S25" s="50">
        <v>6370</v>
      </c>
      <c r="T25" s="50">
        <v>6484</v>
      </c>
      <c r="U25" s="50">
        <v>6598</v>
      </c>
      <c r="V25" s="50">
        <v>6712</v>
      </c>
      <c r="W25" s="50">
        <v>6827</v>
      </c>
      <c r="X25" s="50">
        <v>6943</v>
      </c>
      <c r="Y25" s="50">
        <v>7061</v>
      </c>
      <c r="Z25" s="50">
        <v>7183</v>
      </c>
      <c r="AA25" s="50">
        <v>7309</v>
      </c>
      <c r="AB25" s="50">
        <v>7439</v>
      </c>
      <c r="AC25" s="50">
        <v>7574</v>
      </c>
      <c r="AD25" s="50">
        <v>7713</v>
      </c>
      <c r="AE25" s="50">
        <v>7858</v>
      </c>
      <c r="AF25" s="50">
        <v>8007</v>
      </c>
      <c r="AG25" s="50">
        <v>8162</v>
      </c>
      <c r="AH25" s="50">
        <v>8322</v>
      </c>
      <c r="AI25" s="50">
        <v>8487</v>
      </c>
      <c r="AJ25" s="50">
        <v>8655</v>
      </c>
      <c r="AK25" s="50">
        <v>8827</v>
      </c>
      <c r="AL25" s="50">
        <v>9004</v>
      </c>
      <c r="AM25" s="50">
        <v>9185</v>
      </c>
      <c r="AN25" s="50">
        <v>9366</v>
      </c>
      <c r="AO25" s="50">
        <v>9549</v>
      </c>
      <c r="AP25" s="50">
        <v>9731</v>
      </c>
      <c r="AQ25" s="50">
        <v>9915</v>
      </c>
      <c r="AR25" s="50">
        <v>10104</v>
      </c>
      <c r="AS25" s="50">
        <v>10305</v>
      </c>
      <c r="AT25" s="50">
        <v>10523</v>
      </c>
      <c r="AU25" s="50">
        <v>10759</v>
      </c>
      <c r="AV25" s="50">
        <v>11011</v>
      </c>
      <c r="AW25" s="50">
        <v>11277</v>
      </c>
      <c r="AX25" s="50">
        <v>11552</v>
      </c>
      <c r="AY25" s="50">
        <v>11833</v>
      </c>
      <c r="AZ25" s="50">
        <v>12118</v>
      </c>
      <c r="BA25" s="50">
        <v>12409</v>
      </c>
      <c r="BB25" s="50">
        <v>12706</v>
      </c>
      <c r="BC25" s="50">
        <v>13010</v>
      </c>
      <c r="BD25" s="38">
        <v>3049</v>
      </c>
    </row>
    <row r="26" spans="1:56">
      <c r="A26">
        <v>1</v>
      </c>
      <c r="B26" s="47" t="s">
        <v>158</v>
      </c>
      <c r="C26" s="50">
        <v>136</v>
      </c>
      <c r="D26" s="47" t="s">
        <v>158</v>
      </c>
      <c r="E26" s="47" t="s">
        <v>234</v>
      </c>
      <c r="F26" s="47" t="s">
        <v>235</v>
      </c>
      <c r="G26" s="50">
        <v>885</v>
      </c>
      <c r="H26" s="50">
        <v>911</v>
      </c>
      <c r="I26" s="50">
        <v>938</v>
      </c>
      <c r="J26" s="50">
        <v>966</v>
      </c>
      <c r="K26" s="50">
        <v>995</v>
      </c>
      <c r="L26" s="50">
        <v>1024</v>
      </c>
      <c r="M26" s="50">
        <v>1054</v>
      </c>
      <c r="N26" s="50">
        <v>1085</v>
      </c>
      <c r="O26" s="50">
        <v>1117</v>
      </c>
      <c r="P26" s="50">
        <v>1149</v>
      </c>
      <c r="Q26" s="50">
        <v>1183</v>
      </c>
      <c r="R26" s="50">
        <v>1217</v>
      </c>
      <c r="S26" s="50">
        <v>1252</v>
      </c>
      <c r="T26" s="50">
        <v>1288</v>
      </c>
      <c r="U26" s="50">
        <v>1325</v>
      </c>
      <c r="V26" s="50">
        <v>1363</v>
      </c>
      <c r="W26" s="50">
        <v>1402</v>
      </c>
      <c r="X26" s="50">
        <v>1442</v>
      </c>
      <c r="Y26" s="50">
        <v>1483</v>
      </c>
      <c r="Z26" s="50">
        <v>1525</v>
      </c>
      <c r="AA26" s="50">
        <v>1568</v>
      </c>
      <c r="AB26" s="50">
        <v>1613</v>
      </c>
      <c r="AC26" s="50">
        <v>1658</v>
      </c>
      <c r="AD26" s="50">
        <v>1703</v>
      </c>
      <c r="AE26" s="50">
        <v>1749</v>
      </c>
      <c r="AF26" s="50">
        <v>1795</v>
      </c>
      <c r="AG26" s="50">
        <v>1841</v>
      </c>
      <c r="AH26" s="50">
        <v>1889</v>
      </c>
      <c r="AI26" s="50">
        <v>1937</v>
      </c>
      <c r="AJ26" s="50">
        <v>1988</v>
      </c>
      <c r="AK26" s="50">
        <v>2040</v>
      </c>
      <c r="AL26" s="50">
        <v>2095</v>
      </c>
      <c r="AM26" s="50">
        <v>2151</v>
      </c>
      <c r="AN26" s="50">
        <v>2209</v>
      </c>
      <c r="AO26" s="50">
        <v>2270</v>
      </c>
      <c r="AP26" s="50">
        <v>2332</v>
      </c>
      <c r="AQ26" s="50">
        <v>2397</v>
      </c>
      <c r="AR26" s="50">
        <v>2463</v>
      </c>
      <c r="AS26" s="50">
        <v>2532</v>
      </c>
      <c r="AT26" s="50">
        <v>2604</v>
      </c>
      <c r="AU26" s="50">
        <v>2677</v>
      </c>
      <c r="AV26" s="50">
        <v>2753</v>
      </c>
      <c r="AW26" s="50">
        <v>2830</v>
      </c>
      <c r="AX26" s="50">
        <v>2908</v>
      </c>
      <c r="AY26" s="50">
        <v>2985</v>
      </c>
      <c r="AZ26" s="50">
        <v>3062</v>
      </c>
      <c r="BA26" s="50">
        <v>3139</v>
      </c>
      <c r="BB26" s="50">
        <v>3215</v>
      </c>
      <c r="BC26" s="50">
        <v>3291</v>
      </c>
      <c r="BD26" s="38">
        <v>745</v>
      </c>
    </row>
    <row r="27" spans="1:56">
      <c r="A27">
        <v>3</v>
      </c>
      <c r="B27" s="47" t="s">
        <v>159</v>
      </c>
      <c r="C27" s="50">
        <v>137</v>
      </c>
      <c r="D27" s="47" t="s">
        <v>159</v>
      </c>
      <c r="E27" s="47" t="s">
        <v>234</v>
      </c>
      <c r="F27" s="47" t="s">
        <v>235</v>
      </c>
      <c r="G27" s="50">
        <v>679</v>
      </c>
      <c r="H27" s="50">
        <v>698</v>
      </c>
      <c r="I27" s="50">
        <v>717</v>
      </c>
      <c r="J27" s="50">
        <v>736</v>
      </c>
      <c r="K27" s="50">
        <v>753</v>
      </c>
      <c r="L27" s="50">
        <v>769</v>
      </c>
      <c r="M27" s="50">
        <v>785</v>
      </c>
      <c r="N27" s="50">
        <v>799</v>
      </c>
      <c r="O27" s="50">
        <v>813</v>
      </c>
      <c r="P27" s="50">
        <v>826</v>
      </c>
      <c r="Q27" s="50">
        <v>839</v>
      </c>
      <c r="R27" s="50">
        <v>852</v>
      </c>
      <c r="S27" s="50">
        <v>865</v>
      </c>
      <c r="T27" s="50">
        <v>878</v>
      </c>
      <c r="U27" s="50">
        <v>892</v>
      </c>
      <c r="V27" s="50">
        <v>907</v>
      </c>
      <c r="W27" s="50">
        <v>922</v>
      </c>
      <c r="X27" s="50">
        <v>938</v>
      </c>
      <c r="Y27" s="50">
        <v>953</v>
      </c>
      <c r="Z27" s="50">
        <v>966</v>
      </c>
      <c r="AA27" s="50">
        <v>978</v>
      </c>
      <c r="AB27" s="50">
        <v>989</v>
      </c>
      <c r="AC27" s="50">
        <v>999</v>
      </c>
      <c r="AD27" s="50">
        <v>1007</v>
      </c>
      <c r="AE27" s="50">
        <v>1016</v>
      </c>
      <c r="AF27" s="50">
        <v>1023</v>
      </c>
      <c r="AG27" s="50">
        <v>1030</v>
      </c>
      <c r="AH27" s="50">
        <v>1038</v>
      </c>
      <c r="AI27" s="50">
        <v>1046</v>
      </c>
      <c r="AJ27" s="50">
        <v>1056</v>
      </c>
      <c r="AK27" s="50">
        <v>1069</v>
      </c>
      <c r="AL27" s="50">
        <v>1083</v>
      </c>
      <c r="AM27" s="50">
        <v>1098</v>
      </c>
      <c r="AN27" s="50">
        <v>1114</v>
      </c>
      <c r="AO27" s="50">
        <v>1129</v>
      </c>
      <c r="AP27" s="50">
        <v>1143</v>
      </c>
      <c r="AQ27" s="50">
        <v>1156</v>
      </c>
      <c r="AR27" s="50">
        <v>1169</v>
      </c>
      <c r="AS27" s="50">
        <v>1182</v>
      </c>
      <c r="AT27" s="50">
        <v>1195</v>
      </c>
      <c r="AU27" s="50">
        <v>1207</v>
      </c>
      <c r="AV27" s="50">
        <v>1219</v>
      </c>
      <c r="AW27" s="50">
        <v>1231</v>
      </c>
      <c r="AX27" s="50">
        <v>1242</v>
      </c>
      <c r="AY27" s="50">
        <v>1252</v>
      </c>
      <c r="AZ27" s="50">
        <v>1262</v>
      </c>
      <c r="BA27" s="50">
        <v>1271</v>
      </c>
      <c r="BB27" s="50">
        <v>1280</v>
      </c>
      <c r="BC27" s="50">
        <v>1288</v>
      </c>
      <c r="BD27" s="38">
        <v>48</v>
      </c>
    </row>
    <row r="28" spans="1:56">
      <c r="A28">
        <v>3</v>
      </c>
      <c r="B28" s="47" t="s">
        <v>160</v>
      </c>
      <c r="C28" s="50">
        <v>144</v>
      </c>
      <c r="D28" s="47" t="s">
        <v>160</v>
      </c>
      <c r="E28" s="47" t="s">
        <v>234</v>
      </c>
      <c r="F28" s="47" t="s">
        <v>235</v>
      </c>
      <c r="G28" s="50">
        <v>7799</v>
      </c>
      <c r="H28" s="50">
        <v>7958</v>
      </c>
      <c r="I28" s="50">
        <v>8123</v>
      </c>
      <c r="J28" s="50">
        <v>8294</v>
      </c>
      <c r="K28" s="50">
        <v>8471</v>
      </c>
      <c r="L28" s="50">
        <v>8654</v>
      </c>
      <c r="M28" s="50">
        <v>8844</v>
      </c>
      <c r="N28" s="50">
        <v>9039</v>
      </c>
      <c r="O28" s="50">
        <v>9241</v>
      </c>
      <c r="P28" s="50">
        <v>9449</v>
      </c>
      <c r="Q28" s="50">
        <v>9661</v>
      </c>
      <c r="R28" s="50">
        <v>9877</v>
      </c>
      <c r="S28" s="50">
        <v>10104</v>
      </c>
      <c r="T28" s="50">
        <v>10348</v>
      </c>
      <c r="U28" s="50">
        <v>10614</v>
      </c>
      <c r="V28" s="50">
        <v>10903</v>
      </c>
      <c r="W28" s="50">
        <v>11209</v>
      </c>
      <c r="X28" s="50">
        <v>11524</v>
      </c>
      <c r="Y28" s="50">
        <v>11837</v>
      </c>
      <c r="Z28" s="50">
        <v>12138</v>
      </c>
      <c r="AA28" s="50">
        <v>12433</v>
      </c>
      <c r="AB28" s="50">
        <v>12722</v>
      </c>
      <c r="AC28" s="50">
        <v>12983</v>
      </c>
      <c r="AD28" s="50">
        <v>13188</v>
      </c>
      <c r="AE28" s="50">
        <v>13324</v>
      </c>
      <c r="AF28" s="50">
        <v>13374</v>
      </c>
      <c r="AG28" s="50">
        <v>13356</v>
      </c>
      <c r="AH28" s="50">
        <v>13328</v>
      </c>
      <c r="AI28" s="50">
        <v>13372</v>
      </c>
      <c r="AJ28" s="50">
        <v>13543</v>
      </c>
      <c r="AK28" s="50">
        <v>13866</v>
      </c>
      <c r="AL28" s="50">
        <v>14319</v>
      </c>
      <c r="AM28" s="50">
        <v>14858</v>
      </c>
      <c r="AN28" s="50">
        <v>15416</v>
      </c>
      <c r="AO28" s="50">
        <v>15945</v>
      </c>
      <c r="AP28" s="50">
        <v>16431</v>
      </c>
      <c r="AQ28" s="50">
        <v>16888</v>
      </c>
      <c r="AR28" s="50">
        <v>17329</v>
      </c>
      <c r="AS28" s="50">
        <v>17778</v>
      </c>
      <c r="AT28" s="50">
        <v>18249</v>
      </c>
      <c r="AU28" s="50">
        <v>18746</v>
      </c>
      <c r="AV28" s="50">
        <v>19259</v>
      </c>
      <c r="AW28" s="50">
        <v>19784</v>
      </c>
      <c r="AX28" s="50">
        <v>20311</v>
      </c>
      <c r="AY28" s="50">
        <v>20834</v>
      </c>
      <c r="AZ28" s="50">
        <v>21353</v>
      </c>
      <c r="BA28" s="50">
        <v>21869</v>
      </c>
      <c r="BB28" s="50">
        <v>22383</v>
      </c>
      <c r="BC28" s="50">
        <v>22894</v>
      </c>
      <c r="BD28" s="38">
        <v>8674</v>
      </c>
    </row>
    <row r="29" spans="1:56">
      <c r="A29">
        <v>3</v>
      </c>
      <c r="B29" s="47" t="s">
        <v>161</v>
      </c>
      <c r="C29" s="50">
        <v>147</v>
      </c>
      <c r="D29" s="47" t="s">
        <v>161</v>
      </c>
      <c r="E29" s="47" t="s">
        <v>234</v>
      </c>
      <c r="F29" s="47" t="s">
        <v>235</v>
      </c>
      <c r="G29" s="50">
        <v>617</v>
      </c>
      <c r="H29" s="50">
        <v>633</v>
      </c>
      <c r="I29" s="50">
        <v>649</v>
      </c>
      <c r="J29" s="50">
        <v>665</v>
      </c>
      <c r="K29" s="50">
        <v>682</v>
      </c>
      <c r="L29" s="50">
        <v>700</v>
      </c>
      <c r="M29" s="50">
        <v>718</v>
      </c>
      <c r="N29" s="50">
        <v>738</v>
      </c>
      <c r="O29" s="50">
        <v>758</v>
      </c>
      <c r="P29" s="50">
        <v>780</v>
      </c>
      <c r="Q29" s="50">
        <v>804</v>
      </c>
      <c r="R29" s="50">
        <v>830</v>
      </c>
      <c r="S29" s="50">
        <v>856</v>
      </c>
      <c r="T29" s="50">
        <v>882</v>
      </c>
      <c r="U29" s="50">
        <v>906</v>
      </c>
      <c r="V29" s="50">
        <v>928</v>
      </c>
      <c r="W29" s="50">
        <v>950</v>
      </c>
      <c r="X29" s="50">
        <v>971</v>
      </c>
      <c r="Y29" s="50">
        <v>992</v>
      </c>
      <c r="Z29" s="50">
        <v>1013</v>
      </c>
      <c r="AA29" s="50">
        <v>1035</v>
      </c>
      <c r="AB29" s="50">
        <v>1058</v>
      </c>
      <c r="AC29" s="50">
        <v>1083</v>
      </c>
      <c r="AD29" s="50">
        <v>1113</v>
      </c>
      <c r="AE29" s="50">
        <v>1151</v>
      </c>
      <c r="AF29" s="50">
        <v>1198</v>
      </c>
      <c r="AG29" s="50">
        <v>1251</v>
      </c>
      <c r="AH29" s="50">
        <v>1309</v>
      </c>
      <c r="AI29" s="50">
        <v>1365</v>
      </c>
      <c r="AJ29" s="50">
        <v>1417</v>
      </c>
      <c r="AK29" s="50">
        <v>1463</v>
      </c>
      <c r="AL29" s="50">
        <v>1505</v>
      </c>
      <c r="AM29" s="50">
        <v>1543</v>
      </c>
      <c r="AN29" s="50">
        <v>1581</v>
      </c>
      <c r="AO29" s="50">
        <v>1620</v>
      </c>
      <c r="AP29" s="50">
        <v>1661</v>
      </c>
      <c r="AQ29" s="50">
        <v>1702</v>
      </c>
      <c r="AR29" s="50">
        <v>1744</v>
      </c>
      <c r="AS29" s="50">
        <v>1785</v>
      </c>
      <c r="AT29" s="50">
        <v>1824</v>
      </c>
      <c r="AU29" s="50">
        <v>1862</v>
      </c>
      <c r="AV29" s="50">
        <v>1898</v>
      </c>
      <c r="AW29" s="50">
        <v>1935</v>
      </c>
      <c r="AX29" s="50">
        <v>1971</v>
      </c>
      <c r="AY29" s="50">
        <v>2009</v>
      </c>
      <c r="AZ29" s="50">
        <v>2048</v>
      </c>
      <c r="BA29" s="50">
        <v>2089</v>
      </c>
      <c r="BB29" s="50">
        <v>2130</v>
      </c>
      <c r="BC29" s="50">
        <v>2171</v>
      </c>
      <c r="BD29" s="38">
        <v>267</v>
      </c>
    </row>
    <row r="30" spans="1:56">
      <c r="A30">
        <v>1</v>
      </c>
      <c r="B30" s="47" t="s">
        <v>162</v>
      </c>
      <c r="C30" s="50">
        <v>158</v>
      </c>
      <c r="D30" s="47" t="s">
        <v>162</v>
      </c>
      <c r="E30" s="47" t="s">
        <v>234</v>
      </c>
      <c r="F30" s="47" t="s">
        <v>235</v>
      </c>
      <c r="G30" s="50">
        <v>3337</v>
      </c>
      <c r="H30" s="50">
        <v>3438</v>
      </c>
      <c r="I30" s="50">
        <v>3544</v>
      </c>
      <c r="J30" s="50">
        <v>3653</v>
      </c>
      <c r="K30" s="50">
        <v>3766</v>
      </c>
      <c r="L30" s="50">
        <v>3882</v>
      </c>
      <c r="M30" s="50">
        <v>4002</v>
      </c>
      <c r="N30" s="50">
        <v>4126</v>
      </c>
      <c r="O30" s="50">
        <v>4253</v>
      </c>
      <c r="P30" s="50">
        <v>4383</v>
      </c>
      <c r="Q30" s="50">
        <v>4516</v>
      </c>
      <c r="R30" s="50">
        <v>4653</v>
      </c>
      <c r="S30" s="50">
        <v>4793</v>
      </c>
      <c r="T30" s="50">
        <v>4939</v>
      </c>
      <c r="U30" s="50">
        <v>5090</v>
      </c>
      <c r="V30" s="50">
        <v>5247</v>
      </c>
      <c r="W30" s="50">
        <v>5411</v>
      </c>
      <c r="X30" s="50">
        <v>5579</v>
      </c>
      <c r="Y30" s="50">
        <v>5750</v>
      </c>
      <c r="Z30" s="50">
        <v>5922</v>
      </c>
      <c r="AA30" s="50">
        <v>6096</v>
      </c>
      <c r="AB30" s="50">
        <v>6272</v>
      </c>
      <c r="AC30" s="50">
        <v>6452</v>
      </c>
      <c r="AD30" s="50">
        <v>6636</v>
      </c>
      <c r="AE30" s="50">
        <v>6827</v>
      </c>
      <c r="AF30" s="50">
        <v>7024</v>
      </c>
      <c r="AG30" s="50">
        <v>7228</v>
      </c>
      <c r="AH30" s="50">
        <v>7441</v>
      </c>
      <c r="AI30" s="50">
        <v>7666</v>
      </c>
      <c r="AJ30" s="50">
        <v>7904</v>
      </c>
      <c r="AK30" s="50">
        <v>8156</v>
      </c>
      <c r="AL30" s="50">
        <v>8422</v>
      </c>
      <c r="AM30" s="50">
        <v>8702</v>
      </c>
      <c r="AN30" s="50">
        <v>8996</v>
      </c>
      <c r="AO30" s="50">
        <v>9302</v>
      </c>
      <c r="AP30" s="50">
        <v>9622</v>
      </c>
      <c r="AQ30" s="50">
        <v>9956</v>
      </c>
      <c r="AR30" s="50">
        <v>10304</v>
      </c>
      <c r="AS30" s="50">
        <v>10662</v>
      </c>
      <c r="AT30" s="50">
        <v>11031</v>
      </c>
      <c r="AU30" s="50">
        <v>11408</v>
      </c>
      <c r="AV30" s="50">
        <v>11797</v>
      </c>
      <c r="AW30" s="50">
        <v>12203</v>
      </c>
      <c r="AX30" s="50">
        <v>12636</v>
      </c>
      <c r="AY30" s="50">
        <v>13102</v>
      </c>
      <c r="AZ30" s="50">
        <v>13604</v>
      </c>
      <c r="BA30" s="50">
        <v>14140</v>
      </c>
      <c r="BB30" s="50">
        <v>14704</v>
      </c>
      <c r="BC30" s="50">
        <v>15290</v>
      </c>
      <c r="BD30" s="38">
        <v>4237</v>
      </c>
    </row>
    <row r="31" spans="1:56">
      <c r="A31">
        <v>1</v>
      </c>
      <c r="B31" s="47" t="s">
        <v>163</v>
      </c>
      <c r="C31" s="50">
        <v>159</v>
      </c>
      <c r="D31" s="47" t="s">
        <v>163</v>
      </c>
      <c r="E31" s="47" t="s">
        <v>234</v>
      </c>
      <c r="F31" s="47" t="s">
        <v>235</v>
      </c>
      <c r="G31" s="50">
        <v>46142</v>
      </c>
      <c r="H31" s="50">
        <v>47168</v>
      </c>
      <c r="I31" s="50">
        <v>48224</v>
      </c>
      <c r="J31" s="50">
        <v>49306</v>
      </c>
      <c r="K31" s="50">
        <v>50414</v>
      </c>
      <c r="L31" s="50">
        <v>51551</v>
      </c>
      <c r="M31" s="50">
        <v>52722</v>
      </c>
      <c r="N31" s="50">
        <v>53930</v>
      </c>
      <c r="O31" s="50">
        <v>55177</v>
      </c>
      <c r="P31" s="50">
        <v>56467</v>
      </c>
      <c r="Q31" s="50">
        <v>57795</v>
      </c>
      <c r="R31" s="50">
        <v>59168</v>
      </c>
      <c r="S31" s="50">
        <v>60623</v>
      </c>
      <c r="T31" s="50">
        <v>62206</v>
      </c>
      <c r="U31" s="50">
        <v>63948</v>
      </c>
      <c r="V31" s="50">
        <v>65870</v>
      </c>
      <c r="W31" s="50">
        <v>67952</v>
      </c>
      <c r="X31" s="50">
        <v>70138</v>
      </c>
      <c r="Y31" s="50">
        <v>72347</v>
      </c>
      <c r="Z31" s="50">
        <v>74523</v>
      </c>
      <c r="AA31" s="50">
        <v>76643</v>
      </c>
      <c r="AB31" s="50">
        <v>78727</v>
      </c>
      <c r="AC31" s="50">
        <v>80807</v>
      </c>
      <c r="AD31" s="50">
        <v>82936</v>
      </c>
      <c r="AE31" s="50">
        <v>85151</v>
      </c>
      <c r="AF31" s="50">
        <v>87461</v>
      </c>
      <c r="AG31" s="50">
        <v>89853</v>
      </c>
      <c r="AH31" s="50">
        <v>92312</v>
      </c>
      <c r="AI31" s="50">
        <v>94812</v>
      </c>
      <c r="AJ31" s="50">
        <v>97338</v>
      </c>
      <c r="AK31" s="50">
        <v>99887</v>
      </c>
      <c r="AL31" s="50">
        <v>102465</v>
      </c>
      <c r="AM31" s="50">
        <v>105080</v>
      </c>
      <c r="AN31" s="50">
        <v>107739</v>
      </c>
      <c r="AO31" s="50">
        <v>110449</v>
      </c>
      <c r="AP31" s="50">
        <v>113212</v>
      </c>
      <c r="AQ31" s="50">
        <v>116027</v>
      </c>
      <c r="AR31" s="50">
        <v>118899</v>
      </c>
      <c r="AS31" s="50">
        <v>121836</v>
      </c>
      <c r="AT31" s="50">
        <v>124842</v>
      </c>
      <c r="AU31" s="50">
        <v>127918</v>
      </c>
      <c r="AV31" s="50">
        <v>131061</v>
      </c>
      <c r="AW31" s="50">
        <v>134270</v>
      </c>
      <c r="AX31" s="50">
        <v>137544</v>
      </c>
      <c r="AY31" s="50">
        <v>140879</v>
      </c>
      <c r="AZ31" s="50">
        <v>144273</v>
      </c>
      <c r="BA31" s="50">
        <v>147722</v>
      </c>
      <c r="BB31" s="50">
        <v>151212</v>
      </c>
      <c r="BC31" s="50">
        <v>154729</v>
      </c>
      <c r="BD31" s="38">
        <v>12267</v>
      </c>
    </row>
    <row r="32" spans="1:56">
      <c r="A32">
        <v>1</v>
      </c>
      <c r="B32" s="47" t="s">
        <v>211</v>
      </c>
      <c r="C32" s="50">
        <v>175</v>
      </c>
      <c r="D32" s="47" t="s">
        <v>211</v>
      </c>
      <c r="E32" s="47" t="s">
        <v>234</v>
      </c>
      <c r="F32" s="47" t="s">
        <v>235</v>
      </c>
      <c r="G32" s="50">
        <v>596</v>
      </c>
      <c r="H32" s="50">
        <v>598</v>
      </c>
      <c r="I32" s="50">
        <v>599</v>
      </c>
      <c r="J32" s="50">
        <v>599</v>
      </c>
      <c r="K32" s="50">
        <v>598</v>
      </c>
      <c r="L32" s="50">
        <v>597</v>
      </c>
      <c r="M32" s="50">
        <v>595</v>
      </c>
      <c r="N32" s="50">
        <v>595</v>
      </c>
      <c r="O32" s="50">
        <v>597</v>
      </c>
      <c r="P32" s="50">
        <v>604</v>
      </c>
      <c r="Q32" s="50">
        <v>615</v>
      </c>
      <c r="R32" s="50">
        <v>630</v>
      </c>
      <c r="S32" s="50">
        <v>649</v>
      </c>
      <c r="T32" s="50">
        <v>671</v>
      </c>
      <c r="U32" s="50">
        <v>695</v>
      </c>
      <c r="V32" s="50">
        <v>723</v>
      </c>
      <c r="W32" s="50">
        <v>752</v>
      </c>
      <c r="X32" s="50">
        <v>783</v>
      </c>
      <c r="Y32" s="50">
        <v>811</v>
      </c>
      <c r="Z32" s="50">
        <v>836</v>
      </c>
      <c r="AA32" s="50">
        <v>857</v>
      </c>
      <c r="AB32" s="50">
        <v>874</v>
      </c>
      <c r="AC32" s="50">
        <v>889</v>
      </c>
      <c r="AD32" s="50">
        <v>903</v>
      </c>
      <c r="AE32" s="50">
        <v>919</v>
      </c>
      <c r="AF32" s="50">
        <v>937</v>
      </c>
      <c r="AG32" s="50">
        <v>955</v>
      </c>
      <c r="AH32" s="50">
        <v>976</v>
      </c>
      <c r="AI32" s="50">
        <v>998</v>
      </c>
      <c r="AJ32" s="50">
        <v>1022</v>
      </c>
      <c r="AK32" s="50">
        <v>1049</v>
      </c>
      <c r="AL32" s="50">
        <v>1077</v>
      </c>
      <c r="AM32" s="50">
        <v>1107</v>
      </c>
      <c r="AN32" s="50">
        <v>1137</v>
      </c>
      <c r="AO32" s="50">
        <v>1166</v>
      </c>
      <c r="AP32" s="50">
        <v>1194</v>
      </c>
      <c r="AQ32" s="50">
        <v>1220</v>
      </c>
      <c r="AR32" s="50">
        <v>1247</v>
      </c>
      <c r="AS32" s="50">
        <v>1274</v>
      </c>
      <c r="AT32" s="50">
        <v>1304</v>
      </c>
      <c r="AU32" s="50">
        <v>1335</v>
      </c>
      <c r="AV32" s="50">
        <v>1369</v>
      </c>
      <c r="AW32" s="50">
        <v>1403</v>
      </c>
      <c r="AX32" s="50">
        <v>1438</v>
      </c>
      <c r="AY32" s="50">
        <v>1473</v>
      </c>
      <c r="AZ32" s="50">
        <v>1507</v>
      </c>
      <c r="BA32" s="50">
        <v>1541</v>
      </c>
      <c r="BB32" s="50">
        <v>1575</v>
      </c>
      <c r="BC32" s="50">
        <v>1611</v>
      </c>
      <c r="BD32" s="38">
        <v>447</v>
      </c>
    </row>
    <row r="33" spans="1:56">
      <c r="A33">
        <v>2</v>
      </c>
      <c r="B33" s="47" t="s">
        <v>165</v>
      </c>
      <c r="C33" s="50">
        <v>178</v>
      </c>
      <c r="D33" s="47" t="s">
        <v>165</v>
      </c>
      <c r="E33" s="47" t="s">
        <v>234</v>
      </c>
      <c r="F33" s="47" t="s">
        <v>235</v>
      </c>
      <c r="G33" s="50">
        <v>0</v>
      </c>
      <c r="H33" s="50">
        <v>0</v>
      </c>
      <c r="I33" s="50">
        <v>0</v>
      </c>
      <c r="J33" s="50">
        <v>0</v>
      </c>
      <c r="K33" s="50">
        <v>0</v>
      </c>
      <c r="L33" s="50">
        <v>0</v>
      </c>
      <c r="M33" s="50">
        <v>0</v>
      </c>
      <c r="N33" s="50">
        <v>0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  <c r="Y33" s="50">
        <v>0</v>
      </c>
      <c r="Z33" s="50">
        <v>0</v>
      </c>
      <c r="AA33" s="50">
        <v>0</v>
      </c>
      <c r="AB33" s="50">
        <v>0</v>
      </c>
      <c r="AC33" s="50">
        <v>0</v>
      </c>
      <c r="AD33" s="50">
        <v>0</v>
      </c>
      <c r="AE33" s="50">
        <v>0</v>
      </c>
      <c r="AF33" s="50">
        <v>0</v>
      </c>
      <c r="AG33" s="50">
        <v>0</v>
      </c>
      <c r="AH33" s="50">
        <v>0</v>
      </c>
      <c r="AI33" s="50">
        <v>0</v>
      </c>
      <c r="AJ33" s="50">
        <v>0</v>
      </c>
      <c r="AK33" s="50">
        <v>0</v>
      </c>
      <c r="AL33" s="50">
        <v>0</v>
      </c>
      <c r="AM33" s="50">
        <v>3177</v>
      </c>
      <c r="AN33" s="50">
        <v>3181</v>
      </c>
      <c r="AO33" s="50">
        <v>3206</v>
      </c>
      <c r="AP33" s="50">
        <v>3256</v>
      </c>
      <c r="AQ33" s="50">
        <v>3327</v>
      </c>
      <c r="AR33" s="50">
        <v>3419</v>
      </c>
      <c r="AS33" s="50">
        <v>3530</v>
      </c>
      <c r="AT33" s="50">
        <v>3657</v>
      </c>
      <c r="AU33" s="50">
        <v>3802</v>
      </c>
      <c r="AV33" s="50">
        <v>3963</v>
      </c>
      <c r="AW33" s="50">
        <v>4134</v>
      </c>
      <c r="AX33" s="50">
        <v>4307</v>
      </c>
      <c r="AY33" s="50">
        <v>4473</v>
      </c>
      <c r="AZ33" s="50">
        <v>4631</v>
      </c>
      <c r="BA33" s="50">
        <v>4781</v>
      </c>
      <c r="BB33" s="50">
        <v>4927</v>
      </c>
      <c r="BC33" s="50">
        <v>5073</v>
      </c>
      <c r="BD33" s="38">
        <v>1547</v>
      </c>
    </row>
    <row r="34" spans="1:56">
      <c r="A34">
        <v>3</v>
      </c>
      <c r="B34" s="47" t="s">
        <v>166</v>
      </c>
      <c r="C34" s="50">
        <v>181</v>
      </c>
      <c r="D34" s="47" t="s">
        <v>166</v>
      </c>
      <c r="E34" s="47" t="s">
        <v>234</v>
      </c>
      <c r="F34" s="47" t="s">
        <v>235</v>
      </c>
      <c r="G34" s="50">
        <v>3876</v>
      </c>
      <c r="H34" s="50">
        <v>4005</v>
      </c>
      <c r="I34" s="50">
        <v>4140</v>
      </c>
      <c r="J34" s="50">
        <v>4278</v>
      </c>
      <c r="K34" s="50">
        <v>4421</v>
      </c>
      <c r="L34" s="50">
        <v>4567</v>
      </c>
      <c r="M34" s="50">
        <v>4717</v>
      </c>
      <c r="N34" s="50">
        <v>4872</v>
      </c>
      <c r="O34" s="50">
        <v>5034</v>
      </c>
      <c r="P34" s="50">
        <v>5204</v>
      </c>
      <c r="Q34" s="50">
        <v>5383</v>
      </c>
      <c r="R34" s="50">
        <v>5571</v>
      </c>
      <c r="S34" s="50">
        <v>5766</v>
      </c>
      <c r="T34" s="50">
        <v>5966</v>
      </c>
      <c r="U34" s="50">
        <v>6168</v>
      </c>
      <c r="V34" s="50">
        <v>6371</v>
      </c>
      <c r="W34" s="50">
        <v>6577</v>
      </c>
      <c r="X34" s="50">
        <v>6793</v>
      </c>
      <c r="Y34" s="50">
        <v>7026</v>
      </c>
      <c r="Z34" s="50">
        <v>7282</v>
      </c>
      <c r="AA34" s="50">
        <v>7563</v>
      </c>
      <c r="AB34" s="50">
        <v>7866</v>
      </c>
      <c r="AC34" s="50">
        <v>8185</v>
      </c>
      <c r="AD34" s="50">
        <v>8513</v>
      </c>
      <c r="AE34" s="50">
        <v>8845</v>
      </c>
      <c r="AF34" s="50">
        <v>9177</v>
      </c>
      <c r="AG34" s="50">
        <v>9510</v>
      </c>
      <c r="AH34" s="50">
        <v>9838</v>
      </c>
      <c r="AI34" s="50">
        <v>10157</v>
      </c>
      <c r="AJ34" s="50">
        <v>10461</v>
      </c>
      <c r="AK34" s="50">
        <v>10748</v>
      </c>
      <c r="AL34" s="50">
        <v>11017</v>
      </c>
      <c r="AM34" s="50">
        <v>11267</v>
      </c>
      <c r="AN34" s="50">
        <v>11499</v>
      </c>
      <c r="AO34" s="50">
        <v>11713</v>
      </c>
      <c r="AP34" s="50">
        <v>11912</v>
      </c>
      <c r="AQ34" s="50">
        <v>12092</v>
      </c>
      <c r="AR34" s="50">
        <v>12248</v>
      </c>
      <c r="AS34" s="50">
        <v>12370</v>
      </c>
      <c r="AT34" s="50">
        <v>12455</v>
      </c>
      <c r="AU34" s="50">
        <v>12502</v>
      </c>
      <c r="AV34" s="50">
        <v>12518</v>
      </c>
      <c r="AW34" s="50">
        <v>12510</v>
      </c>
      <c r="AX34" s="50">
        <v>12492</v>
      </c>
      <c r="AY34" s="50">
        <v>12475</v>
      </c>
      <c r="AZ34" s="50">
        <v>12459</v>
      </c>
      <c r="BA34" s="50">
        <v>12449</v>
      </c>
      <c r="BB34" s="50">
        <v>12463</v>
      </c>
      <c r="BC34" s="50">
        <v>12523</v>
      </c>
      <c r="BD34" s="38">
        <v>3118</v>
      </c>
    </row>
    <row r="35" spans="1:56">
      <c r="A35">
        <v>2</v>
      </c>
      <c r="B35" s="47" t="s">
        <v>212</v>
      </c>
      <c r="C35" s="50">
        <v>182</v>
      </c>
      <c r="D35" s="47" t="s">
        <v>212</v>
      </c>
      <c r="E35" s="47" t="s">
        <v>234</v>
      </c>
      <c r="F35" s="47" t="s">
        <v>235</v>
      </c>
      <c r="G35" s="50">
        <v>345</v>
      </c>
      <c r="H35" s="50">
        <v>355</v>
      </c>
      <c r="I35" s="50">
        <v>365</v>
      </c>
      <c r="J35" s="50">
        <v>377</v>
      </c>
      <c r="K35" s="50">
        <v>390</v>
      </c>
      <c r="L35" s="50">
        <v>404</v>
      </c>
      <c r="M35" s="50">
        <v>420</v>
      </c>
      <c r="N35" s="50">
        <v>435</v>
      </c>
      <c r="O35" s="50">
        <v>449</v>
      </c>
      <c r="P35" s="50">
        <v>461</v>
      </c>
      <c r="Q35" s="50">
        <v>469</v>
      </c>
      <c r="R35" s="50">
        <v>474</v>
      </c>
      <c r="S35" s="50">
        <v>477</v>
      </c>
      <c r="T35" s="50">
        <v>480</v>
      </c>
      <c r="U35" s="50">
        <v>483</v>
      </c>
      <c r="V35" s="50">
        <v>486</v>
      </c>
      <c r="W35" s="50">
        <v>490</v>
      </c>
      <c r="X35" s="50">
        <v>494</v>
      </c>
      <c r="Y35" s="50">
        <v>500</v>
      </c>
      <c r="Z35" s="50">
        <v>506</v>
      </c>
      <c r="AA35" s="50">
        <v>514</v>
      </c>
      <c r="AB35" s="50">
        <v>524</v>
      </c>
      <c r="AC35" s="50">
        <v>534</v>
      </c>
      <c r="AD35" s="50">
        <v>545</v>
      </c>
      <c r="AE35" s="50">
        <v>555</v>
      </c>
      <c r="AF35" s="50">
        <v>565</v>
      </c>
      <c r="AG35" s="50">
        <v>574</v>
      </c>
      <c r="AH35" s="50">
        <v>584</v>
      </c>
      <c r="AI35" s="50">
        <v>594</v>
      </c>
      <c r="AJ35" s="50">
        <v>604</v>
      </c>
      <c r="AK35" s="50">
        <v>615</v>
      </c>
      <c r="AL35" s="50">
        <v>627</v>
      </c>
      <c r="AM35" s="50">
        <v>639</v>
      </c>
      <c r="AN35" s="50">
        <v>652</v>
      </c>
      <c r="AO35" s="50">
        <v>664</v>
      </c>
      <c r="AP35" s="50">
        <v>676</v>
      </c>
      <c r="AQ35" s="50">
        <v>688</v>
      </c>
      <c r="AR35" s="50">
        <v>700</v>
      </c>
      <c r="AS35" s="50">
        <v>712</v>
      </c>
      <c r="AT35" s="50">
        <v>724</v>
      </c>
      <c r="AU35" s="50">
        <v>736</v>
      </c>
      <c r="AV35" s="50">
        <v>748</v>
      </c>
      <c r="AW35" s="50">
        <v>761</v>
      </c>
      <c r="AX35" s="50">
        <v>773</v>
      </c>
      <c r="AY35" s="50">
        <v>784</v>
      </c>
      <c r="AZ35" s="50">
        <v>795</v>
      </c>
      <c r="BA35" s="50">
        <v>806</v>
      </c>
      <c r="BB35" s="50">
        <v>817</v>
      </c>
      <c r="BC35" s="50">
        <v>827</v>
      </c>
      <c r="BD35" s="38">
        <v>6</v>
      </c>
    </row>
    <row r="36" spans="1:56">
      <c r="A36">
        <v>2</v>
      </c>
      <c r="B36" s="47" t="s">
        <v>168</v>
      </c>
      <c r="C36" s="50">
        <v>184</v>
      </c>
      <c r="D36" s="47" t="s">
        <v>168</v>
      </c>
      <c r="E36" s="47" t="s">
        <v>234</v>
      </c>
      <c r="F36" s="47" t="s">
        <v>235</v>
      </c>
      <c r="G36" s="50">
        <v>2951</v>
      </c>
      <c r="H36" s="50">
        <v>3007</v>
      </c>
      <c r="I36" s="50">
        <v>3062</v>
      </c>
      <c r="J36" s="50">
        <v>3125</v>
      </c>
      <c r="K36" s="50">
        <v>3202</v>
      </c>
      <c r="L36" s="50">
        <v>3297</v>
      </c>
      <c r="M36" s="50">
        <v>3407</v>
      </c>
      <c r="N36" s="50">
        <v>3527</v>
      </c>
      <c r="O36" s="50">
        <v>3652</v>
      </c>
      <c r="P36" s="50">
        <v>3776</v>
      </c>
      <c r="Q36" s="50">
        <v>3898</v>
      </c>
      <c r="R36" s="50">
        <v>4020</v>
      </c>
      <c r="S36" s="50">
        <v>4144</v>
      </c>
      <c r="T36" s="50">
        <v>4273</v>
      </c>
      <c r="U36" s="50">
        <v>4410</v>
      </c>
      <c r="V36" s="50">
        <v>4555</v>
      </c>
      <c r="W36" s="50">
        <v>4706</v>
      </c>
      <c r="X36" s="50">
        <v>4865</v>
      </c>
      <c r="Y36" s="50">
        <v>5029</v>
      </c>
      <c r="Z36" s="50">
        <v>5197</v>
      </c>
      <c r="AA36" s="50">
        <v>5362</v>
      </c>
      <c r="AB36" s="50">
        <v>5523</v>
      </c>
      <c r="AC36" s="50">
        <v>5691</v>
      </c>
      <c r="AD36" s="50">
        <v>5885</v>
      </c>
      <c r="AE36" s="50">
        <v>6111</v>
      </c>
      <c r="AF36" s="50">
        <v>6394</v>
      </c>
      <c r="AG36" s="50">
        <v>6719</v>
      </c>
      <c r="AH36" s="50">
        <v>7014</v>
      </c>
      <c r="AI36" s="50">
        <v>7178</v>
      </c>
      <c r="AJ36" s="50">
        <v>7150</v>
      </c>
      <c r="AK36" s="50">
        <v>6886</v>
      </c>
      <c r="AL36" s="50">
        <v>6430</v>
      </c>
      <c r="AM36" s="50">
        <v>5920</v>
      </c>
      <c r="AN36" s="50">
        <v>5546</v>
      </c>
      <c r="AO36" s="50">
        <v>5440</v>
      </c>
      <c r="AP36" s="50">
        <v>5660</v>
      </c>
      <c r="AQ36" s="50">
        <v>6151</v>
      </c>
      <c r="AR36" s="50">
        <v>6801</v>
      </c>
      <c r="AS36" s="50">
        <v>7443</v>
      </c>
      <c r="AT36" s="50">
        <v>7958</v>
      </c>
      <c r="AU36" s="50">
        <v>8310</v>
      </c>
      <c r="AV36" s="50">
        <v>8539</v>
      </c>
      <c r="AW36" s="50">
        <v>8685</v>
      </c>
      <c r="AX36" s="50">
        <v>8820</v>
      </c>
      <c r="AY36" s="50">
        <v>8992</v>
      </c>
      <c r="AZ36" s="50">
        <v>9210</v>
      </c>
      <c r="BA36" s="50">
        <v>9455</v>
      </c>
      <c r="BB36" s="50">
        <v>9721</v>
      </c>
      <c r="BC36" s="50">
        <v>9998</v>
      </c>
      <c r="BD36" s="38">
        <v>4360</v>
      </c>
    </row>
    <row r="37" spans="1:56">
      <c r="A37">
        <v>1</v>
      </c>
      <c r="B37" s="47" t="s">
        <v>213</v>
      </c>
      <c r="C37" s="50">
        <v>193</v>
      </c>
      <c r="D37" s="47" t="s">
        <v>213</v>
      </c>
      <c r="E37" s="47" t="s">
        <v>234</v>
      </c>
      <c r="F37" s="47" t="s">
        <v>235</v>
      </c>
      <c r="G37" s="50">
        <v>65</v>
      </c>
      <c r="H37" s="50">
        <v>64</v>
      </c>
      <c r="I37" s="50">
        <v>64</v>
      </c>
      <c r="J37" s="50">
        <v>64</v>
      </c>
      <c r="K37" s="50">
        <v>65</v>
      </c>
      <c r="L37" s="50">
        <v>66</v>
      </c>
      <c r="M37" s="50">
        <v>68</v>
      </c>
      <c r="N37" s="50">
        <v>70</v>
      </c>
      <c r="O37" s="50">
        <v>72</v>
      </c>
      <c r="P37" s="50">
        <v>74</v>
      </c>
      <c r="Q37" s="50">
        <v>75</v>
      </c>
      <c r="R37" s="50">
        <v>77</v>
      </c>
      <c r="S37" s="50">
        <v>78</v>
      </c>
      <c r="T37" s="50">
        <v>80</v>
      </c>
      <c r="U37" s="50">
        <v>82</v>
      </c>
      <c r="V37" s="50">
        <v>84</v>
      </c>
      <c r="W37" s="50">
        <v>87</v>
      </c>
      <c r="X37" s="50">
        <v>90</v>
      </c>
      <c r="Y37" s="50">
        <v>92</v>
      </c>
      <c r="Z37" s="50">
        <v>95</v>
      </c>
      <c r="AA37" s="50">
        <v>97</v>
      </c>
      <c r="AB37" s="50">
        <v>99</v>
      </c>
      <c r="AC37" s="50">
        <v>100</v>
      </c>
      <c r="AD37" s="50">
        <v>102</v>
      </c>
      <c r="AE37" s="50">
        <v>104</v>
      </c>
      <c r="AF37" s="50">
        <v>106</v>
      </c>
      <c r="AG37" s="50">
        <v>108</v>
      </c>
      <c r="AH37" s="50">
        <v>111</v>
      </c>
      <c r="AI37" s="50">
        <v>114</v>
      </c>
      <c r="AJ37" s="50">
        <v>116</v>
      </c>
      <c r="AK37" s="50">
        <v>119</v>
      </c>
      <c r="AL37" s="50">
        <v>121</v>
      </c>
      <c r="AM37" s="50">
        <v>123</v>
      </c>
      <c r="AN37" s="50">
        <v>126</v>
      </c>
      <c r="AO37" s="50">
        <v>128</v>
      </c>
      <c r="AP37" s="50">
        <v>130</v>
      </c>
      <c r="AQ37" s="50">
        <v>133</v>
      </c>
      <c r="AR37" s="50">
        <v>135</v>
      </c>
      <c r="AS37" s="50">
        <v>138</v>
      </c>
      <c r="AT37" s="50">
        <v>140</v>
      </c>
      <c r="AU37" s="50">
        <v>143</v>
      </c>
      <c r="AV37" s="50">
        <v>145</v>
      </c>
      <c r="AW37" s="50">
        <v>148</v>
      </c>
      <c r="AX37" s="50">
        <v>150</v>
      </c>
      <c r="AY37" s="50">
        <v>153</v>
      </c>
      <c r="AZ37" s="50">
        <v>155</v>
      </c>
      <c r="BA37" s="50">
        <v>158</v>
      </c>
      <c r="BB37" s="50">
        <v>160</v>
      </c>
      <c r="BC37" s="50">
        <v>163</v>
      </c>
      <c r="BD37" s="38">
        <v>32</v>
      </c>
    </row>
    <row r="38" spans="1:56">
      <c r="A38">
        <v>1</v>
      </c>
      <c r="B38" s="47" t="s">
        <v>170</v>
      </c>
      <c r="C38" s="50">
        <v>195</v>
      </c>
      <c r="D38" s="47" t="s">
        <v>170</v>
      </c>
      <c r="E38" s="47" t="s">
        <v>234</v>
      </c>
      <c r="F38" s="47" t="s">
        <v>235</v>
      </c>
      <c r="G38" s="50">
        <v>3167</v>
      </c>
      <c r="H38" s="50">
        <v>3256</v>
      </c>
      <c r="I38" s="50">
        <v>3348</v>
      </c>
      <c r="J38" s="50">
        <v>3445</v>
      </c>
      <c r="K38" s="50">
        <v>3550</v>
      </c>
      <c r="L38" s="50">
        <v>3662</v>
      </c>
      <c r="M38" s="50">
        <v>3780</v>
      </c>
      <c r="N38" s="50">
        <v>3905</v>
      </c>
      <c r="O38" s="50">
        <v>4035</v>
      </c>
      <c r="P38" s="50">
        <v>4169</v>
      </c>
      <c r="Q38" s="50">
        <v>4307</v>
      </c>
      <c r="R38" s="50">
        <v>4450</v>
      </c>
      <c r="S38" s="50">
        <v>4595</v>
      </c>
      <c r="T38" s="50">
        <v>4742</v>
      </c>
      <c r="U38" s="50">
        <v>4888</v>
      </c>
      <c r="V38" s="50">
        <v>5034</v>
      </c>
      <c r="W38" s="50">
        <v>5180</v>
      </c>
      <c r="X38" s="50">
        <v>5327</v>
      </c>
      <c r="Y38" s="50">
        <v>5479</v>
      </c>
      <c r="Z38" s="50">
        <v>5636</v>
      </c>
      <c r="AA38" s="50">
        <v>5799</v>
      </c>
      <c r="AB38" s="50">
        <v>5969</v>
      </c>
      <c r="AC38" s="50">
        <v>6144</v>
      </c>
      <c r="AD38" s="50">
        <v>6326</v>
      </c>
      <c r="AE38" s="50">
        <v>6514</v>
      </c>
      <c r="AF38" s="50">
        <v>6708</v>
      </c>
      <c r="AG38" s="50">
        <v>6908</v>
      </c>
      <c r="AH38" s="50">
        <v>7114</v>
      </c>
      <c r="AI38" s="50">
        <v>7324</v>
      </c>
      <c r="AJ38" s="50">
        <v>7538</v>
      </c>
      <c r="AK38" s="50">
        <v>7754</v>
      </c>
      <c r="AL38" s="50">
        <v>7975</v>
      </c>
      <c r="AM38" s="50">
        <v>8198</v>
      </c>
      <c r="AN38" s="50">
        <v>8427</v>
      </c>
      <c r="AO38" s="50">
        <v>8660</v>
      </c>
      <c r="AP38" s="50">
        <v>8898</v>
      </c>
      <c r="AQ38" s="50">
        <v>9142</v>
      </c>
      <c r="AR38" s="50">
        <v>9390</v>
      </c>
      <c r="AS38" s="50">
        <v>9643</v>
      </c>
      <c r="AT38" s="50">
        <v>9902</v>
      </c>
      <c r="AU38" s="50">
        <v>10165</v>
      </c>
      <c r="AV38" s="50">
        <v>10433</v>
      </c>
      <c r="AW38" s="50">
        <v>10707</v>
      </c>
      <c r="AX38" s="50">
        <v>10989</v>
      </c>
      <c r="AY38" s="50">
        <v>11281</v>
      </c>
      <c r="AZ38" s="50">
        <v>11583</v>
      </c>
      <c r="BA38" s="50">
        <v>11893</v>
      </c>
      <c r="BB38" s="50">
        <v>12211</v>
      </c>
      <c r="BC38" s="50">
        <v>12534</v>
      </c>
      <c r="BD38" s="38">
        <v>3821</v>
      </c>
    </row>
    <row r="39" spans="1:56">
      <c r="A39">
        <v>2</v>
      </c>
      <c r="B39" s="47" t="s">
        <v>171</v>
      </c>
      <c r="C39" s="50">
        <v>196</v>
      </c>
      <c r="D39" s="47" t="s">
        <v>171</v>
      </c>
      <c r="E39" s="47" t="s">
        <v>234</v>
      </c>
      <c r="F39" s="47" t="s">
        <v>235</v>
      </c>
      <c r="G39" s="50">
        <v>45</v>
      </c>
      <c r="H39" s="50">
        <v>46</v>
      </c>
      <c r="I39" s="50">
        <v>47</v>
      </c>
      <c r="J39" s="50">
        <v>49</v>
      </c>
      <c r="K39" s="50">
        <v>50</v>
      </c>
      <c r="L39" s="50">
        <v>50</v>
      </c>
      <c r="M39" s="50">
        <v>51</v>
      </c>
      <c r="N39" s="50">
        <v>51</v>
      </c>
      <c r="O39" s="50">
        <v>52</v>
      </c>
      <c r="P39" s="50">
        <v>52</v>
      </c>
      <c r="Q39" s="50">
        <v>54</v>
      </c>
      <c r="R39" s="50">
        <v>55</v>
      </c>
      <c r="S39" s="50">
        <v>57</v>
      </c>
      <c r="T39" s="50">
        <v>59</v>
      </c>
      <c r="U39" s="50">
        <v>61</v>
      </c>
      <c r="V39" s="50">
        <v>62</v>
      </c>
      <c r="W39" s="50">
        <v>64</v>
      </c>
      <c r="X39" s="50">
        <v>65</v>
      </c>
      <c r="Y39" s="50">
        <v>65</v>
      </c>
      <c r="Z39" s="50">
        <v>66</v>
      </c>
      <c r="AA39" s="50">
        <v>66</v>
      </c>
      <c r="AB39" s="50">
        <v>67</v>
      </c>
      <c r="AC39" s="50">
        <v>67</v>
      </c>
      <c r="AD39" s="50">
        <v>67</v>
      </c>
      <c r="AE39" s="50">
        <v>67</v>
      </c>
      <c r="AF39" s="50">
        <v>68</v>
      </c>
      <c r="AG39" s="50">
        <v>69</v>
      </c>
      <c r="AH39" s="50">
        <v>70</v>
      </c>
      <c r="AI39" s="50">
        <v>71</v>
      </c>
      <c r="AJ39" s="50">
        <v>72</v>
      </c>
      <c r="AK39" s="50">
        <v>73</v>
      </c>
      <c r="AL39" s="50">
        <v>74</v>
      </c>
      <c r="AM39" s="50">
        <v>74</v>
      </c>
      <c r="AN39" s="50">
        <v>75</v>
      </c>
      <c r="AO39" s="50">
        <v>76</v>
      </c>
      <c r="AP39" s="50">
        <v>77</v>
      </c>
      <c r="AQ39" s="50">
        <v>78</v>
      </c>
      <c r="AR39" s="50">
        <v>79</v>
      </c>
      <c r="AS39" s="50">
        <v>80</v>
      </c>
      <c r="AT39" s="50">
        <v>81</v>
      </c>
      <c r="AU39" s="50">
        <v>82</v>
      </c>
      <c r="AV39" s="50">
        <v>82</v>
      </c>
      <c r="AW39" s="50">
        <v>82</v>
      </c>
      <c r="AX39" s="50">
        <v>82</v>
      </c>
      <c r="AY39" s="50">
        <v>83</v>
      </c>
      <c r="AZ39" s="50">
        <v>83</v>
      </c>
      <c r="BA39" s="50">
        <v>83</v>
      </c>
      <c r="BB39" s="50">
        <v>84</v>
      </c>
      <c r="BC39" s="50">
        <v>84</v>
      </c>
      <c r="BD39" s="38">
        <v>30</v>
      </c>
    </row>
    <row r="40" spans="1:56">
      <c r="A40">
        <v>1</v>
      </c>
      <c r="B40" s="47" t="s">
        <v>172</v>
      </c>
      <c r="C40" s="50">
        <v>197</v>
      </c>
      <c r="D40" s="47" t="s">
        <v>172</v>
      </c>
      <c r="E40" s="47" t="s">
        <v>234</v>
      </c>
      <c r="F40" s="47" t="s">
        <v>235</v>
      </c>
      <c r="G40" s="50">
        <v>2290</v>
      </c>
      <c r="H40" s="50">
        <v>2327</v>
      </c>
      <c r="I40" s="50">
        <v>2366</v>
      </c>
      <c r="J40" s="50">
        <v>2405</v>
      </c>
      <c r="K40" s="50">
        <v>2446</v>
      </c>
      <c r="L40" s="50">
        <v>2488</v>
      </c>
      <c r="M40" s="50">
        <v>2531</v>
      </c>
      <c r="N40" s="50">
        <v>2575</v>
      </c>
      <c r="O40" s="50">
        <v>2620</v>
      </c>
      <c r="P40" s="50">
        <v>2668</v>
      </c>
      <c r="Q40" s="50">
        <v>2716</v>
      </c>
      <c r="R40" s="50">
        <v>2766</v>
      </c>
      <c r="S40" s="50">
        <v>2819</v>
      </c>
      <c r="T40" s="50">
        <v>2873</v>
      </c>
      <c r="U40" s="50">
        <v>2931</v>
      </c>
      <c r="V40" s="50">
        <v>2992</v>
      </c>
      <c r="W40" s="50">
        <v>3056</v>
      </c>
      <c r="X40" s="50">
        <v>3123</v>
      </c>
      <c r="Y40" s="50">
        <v>3192</v>
      </c>
      <c r="Z40" s="50">
        <v>3261</v>
      </c>
      <c r="AA40" s="50">
        <v>3329</v>
      </c>
      <c r="AB40" s="50">
        <v>3397</v>
      </c>
      <c r="AC40" s="50">
        <v>3467</v>
      </c>
      <c r="AD40" s="50">
        <v>3544</v>
      </c>
      <c r="AE40" s="50">
        <v>3631</v>
      </c>
      <c r="AF40" s="50">
        <v>3731</v>
      </c>
      <c r="AG40" s="50">
        <v>3841</v>
      </c>
      <c r="AH40" s="50">
        <v>3948</v>
      </c>
      <c r="AI40" s="50">
        <v>4033</v>
      </c>
      <c r="AJ40" s="50">
        <v>4084</v>
      </c>
      <c r="AK40" s="50">
        <v>4096</v>
      </c>
      <c r="AL40" s="50">
        <v>4077</v>
      </c>
      <c r="AM40" s="50">
        <v>4041</v>
      </c>
      <c r="AN40" s="50">
        <v>4006</v>
      </c>
      <c r="AO40" s="50">
        <v>3989</v>
      </c>
      <c r="AP40" s="50">
        <v>3990</v>
      </c>
      <c r="AQ40" s="50">
        <v>4010</v>
      </c>
      <c r="AR40" s="50">
        <v>4053</v>
      </c>
      <c r="AS40" s="50">
        <v>4125</v>
      </c>
      <c r="AT40" s="50">
        <v>4228</v>
      </c>
      <c r="AU40" s="50">
        <v>4368</v>
      </c>
      <c r="AV40" s="50">
        <v>4540</v>
      </c>
      <c r="AW40" s="50">
        <v>4733</v>
      </c>
      <c r="AX40" s="50">
        <v>4926</v>
      </c>
      <c r="AY40" s="50">
        <v>5107</v>
      </c>
      <c r="AZ40" s="50">
        <v>5271</v>
      </c>
      <c r="BA40" s="50">
        <v>5420</v>
      </c>
      <c r="BB40" s="50">
        <v>5560</v>
      </c>
      <c r="BC40" s="50">
        <v>5696</v>
      </c>
      <c r="BD40" s="38">
        <v>1326</v>
      </c>
    </row>
    <row r="41" spans="1:56">
      <c r="A41">
        <v>2</v>
      </c>
      <c r="B41" s="47" t="s">
        <v>173</v>
      </c>
      <c r="C41" s="50">
        <v>201</v>
      </c>
      <c r="D41" s="47" t="s">
        <v>173</v>
      </c>
      <c r="E41" s="47" t="s">
        <v>234</v>
      </c>
      <c r="F41" s="47" t="s">
        <v>235</v>
      </c>
      <c r="G41" s="50">
        <v>2884</v>
      </c>
      <c r="H41" s="50">
        <v>2952</v>
      </c>
      <c r="I41" s="50">
        <v>3022</v>
      </c>
      <c r="J41" s="50">
        <v>3094</v>
      </c>
      <c r="K41" s="50">
        <v>3170</v>
      </c>
      <c r="L41" s="50">
        <v>3254</v>
      </c>
      <c r="M41" s="50">
        <v>3347</v>
      </c>
      <c r="N41" s="50">
        <v>3441</v>
      </c>
      <c r="O41" s="50">
        <v>3527</v>
      </c>
      <c r="P41" s="50">
        <v>3600</v>
      </c>
      <c r="Q41" s="50">
        <v>3645</v>
      </c>
      <c r="R41" s="50">
        <v>3672</v>
      </c>
      <c r="S41" s="50">
        <v>3724</v>
      </c>
      <c r="T41" s="50">
        <v>3859</v>
      </c>
      <c r="U41" s="50">
        <v>4116</v>
      </c>
      <c r="V41" s="50">
        <v>4519</v>
      </c>
      <c r="W41" s="50">
        <v>5041</v>
      </c>
      <c r="X41" s="50">
        <v>5602</v>
      </c>
      <c r="Y41" s="50">
        <v>6092</v>
      </c>
      <c r="Z41" s="50">
        <v>6434</v>
      </c>
      <c r="AA41" s="50">
        <v>6596</v>
      </c>
      <c r="AB41" s="50">
        <v>6606</v>
      </c>
      <c r="AC41" s="50">
        <v>6519</v>
      </c>
      <c r="AD41" s="50">
        <v>6417</v>
      </c>
      <c r="AE41" s="50">
        <v>6361</v>
      </c>
      <c r="AF41" s="50">
        <v>6370</v>
      </c>
      <c r="AG41" s="50">
        <v>6424</v>
      </c>
      <c r="AH41" s="50">
        <v>6502</v>
      </c>
      <c r="AI41" s="50">
        <v>6567</v>
      </c>
      <c r="AJ41" s="50">
        <v>6596</v>
      </c>
      <c r="AK41" s="50">
        <v>6582</v>
      </c>
      <c r="AL41" s="50">
        <v>6540</v>
      </c>
      <c r="AM41" s="50">
        <v>6495</v>
      </c>
      <c r="AN41" s="50">
        <v>6480</v>
      </c>
      <c r="AO41" s="50">
        <v>6521</v>
      </c>
      <c r="AP41" s="50">
        <v>6624</v>
      </c>
      <c r="AQ41" s="50">
        <v>6783</v>
      </c>
      <c r="AR41" s="50">
        <v>6979</v>
      </c>
      <c r="AS41" s="50">
        <v>7189</v>
      </c>
      <c r="AT41" s="50">
        <v>7394</v>
      </c>
      <c r="AU41" s="50">
        <v>7591</v>
      </c>
      <c r="AV41" s="50">
        <v>7785</v>
      </c>
      <c r="AW41" s="50">
        <v>7975</v>
      </c>
      <c r="AX41" s="50">
        <v>8164</v>
      </c>
      <c r="AY41" s="50">
        <v>8354</v>
      </c>
      <c r="AZ41" s="50">
        <v>8544</v>
      </c>
      <c r="BA41" s="50">
        <v>8733</v>
      </c>
      <c r="BB41" s="50">
        <v>8926</v>
      </c>
      <c r="BC41" s="50">
        <v>9133</v>
      </c>
      <c r="BD41" s="38">
        <v>2440</v>
      </c>
    </row>
    <row r="42" spans="1:56">
      <c r="A42">
        <v>3</v>
      </c>
      <c r="B42" s="47" t="s">
        <v>174</v>
      </c>
      <c r="C42" s="50">
        <v>202</v>
      </c>
      <c r="D42" s="47" t="s">
        <v>174</v>
      </c>
      <c r="E42" s="47" t="s">
        <v>234</v>
      </c>
      <c r="F42" s="47" t="s">
        <v>235</v>
      </c>
      <c r="G42" s="50">
        <v>17850</v>
      </c>
      <c r="H42" s="50">
        <v>18322</v>
      </c>
      <c r="I42" s="50">
        <v>18810</v>
      </c>
      <c r="J42" s="50">
        <v>19308</v>
      </c>
      <c r="K42" s="50">
        <v>19814</v>
      </c>
      <c r="L42" s="50">
        <v>20325</v>
      </c>
      <c r="M42" s="50">
        <v>20844</v>
      </c>
      <c r="N42" s="50">
        <v>21375</v>
      </c>
      <c r="O42" s="50">
        <v>21926</v>
      </c>
      <c r="P42" s="50">
        <v>22502</v>
      </c>
      <c r="Q42" s="50">
        <v>23106</v>
      </c>
      <c r="R42" s="50">
        <v>23736</v>
      </c>
      <c r="S42" s="50">
        <v>24384</v>
      </c>
      <c r="T42" s="50">
        <v>25040</v>
      </c>
      <c r="U42" s="50">
        <v>25698</v>
      </c>
      <c r="V42" s="50">
        <v>26354</v>
      </c>
      <c r="W42" s="50">
        <v>27010</v>
      </c>
      <c r="X42" s="50">
        <v>27675</v>
      </c>
      <c r="Y42" s="50">
        <v>28361</v>
      </c>
      <c r="Z42" s="50">
        <v>29075</v>
      </c>
      <c r="AA42" s="50">
        <v>29824</v>
      </c>
      <c r="AB42" s="50">
        <v>30603</v>
      </c>
      <c r="AC42" s="50">
        <v>31396</v>
      </c>
      <c r="AD42" s="50">
        <v>32186</v>
      </c>
      <c r="AE42" s="50">
        <v>32959</v>
      </c>
      <c r="AF42" s="50">
        <v>33704</v>
      </c>
      <c r="AG42" s="50">
        <v>34428</v>
      </c>
      <c r="AH42" s="50">
        <v>35156</v>
      </c>
      <c r="AI42" s="50">
        <v>35921</v>
      </c>
      <c r="AJ42" s="50">
        <v>36745</v>
      </c>
      <c r="AK42" s="50">
        <v>37640</v>
      </c>
      <c r="AL42" s="50">
        <v>38591</v>
      </c>
      <c r="AM42" s="50">
        <v>39561</v>
      </c>
      <c r="AN42" s="50">
        <v>40501</v>
      </c>
      <c r="AO42" s="50">
        <v>41375</v>
      </c>
      <c r="AP42" s="50">
        <v>42167</v>
      </c>
      <c r="AQ42" s="50">
        <v>42890</v>
      </c>
      <c r="AR42" s="50">
        <v>43562</v>
      </c>
      <c r="AS42" s="50">
        <v>44215</v>
      </c>
      <c r="AT42" s="50">
        <v>44872</v>
      </c>
      <c r="AU42" s="50">
        <v>45536</v>
      </c>
      <c r="AV42" s="50">
        <v>46197</v>
      </c>
      <c r="AW42" s="50">
        <v>46849</v>
      </c>
      <c r="AX42" s="50">
        <v>47477</v>
      </c>
      <c r="AY42" s="50">
        <v>48073</v>
      </c>
      <c r="AZ42" s="50">
        <v>48639</v>
      </c>
      <c r="BA42" s="50">
        <v>49173</v>
      </c>
      <c r="BB42" s="50">
        <v>49668</v>
      </c>
      <c r="BC42" s="50">
        <v>50110</v>
      </c>
      <c r="BD42" s="38">
        <v>1188</v>
      </c>
    </row>
    <row r="43" spans="2:56">
      <c r="B43" s="47" t="s">
        <v>214</v>
      </c>
      <c r="C43" s="50">
        <v>205</v>
      </c>
      <c r="D43" s="47" t="s">
        <v>214</v>
      </c>
      <c r="E43" s="47" t="s">
        <v>234</v>
      </c>
      <c r="F43" s="47" t="s">
        <v>235</v>
      </c>
      <c r="G43" s="50">
        <v>36</v>
      </c>
      <c r="H43" s="50">
        <v>39</v>
      </c>
      <c r="I43" s="50">
        <v>42</v>
      </c>
      <c r="J43" s="50">
        <v>46</v>
      </c>
      <c r="K43" s="50">
        <v>51</v>
      </c>
      <c r="L43" s="50">
        <v>57</v>
      </c>
      <c r="M43" s="50">
        <v>63</v>
      </c>
      <c r="N43" s="50">
        <v>69</v>
      </c>
      <c r="O43" s="50">
        <v>74</v>
      </c>
      <c r="P43" s="50">
        <v>77</v>
      </c>
      <c r="Q43" s="50">
        <v>76</v>
      </c>
      <c r="R43" s="50">
        <v>73</v>
      </c>
      <c r="S43" s="50">
        <v>70</v>
      </c>
      <c r="T43" s="50">
        <v>70</v>
      </c>
      <c r="U43" s="50">
        <v>75</v>
      </c>
      <c r="V43" s="50">
        <v>85</v>
      </c>
      <c r="W43" s="50">
        <v>101</v>
      </c>
      <c r="X43" s="50">
        <v>119</v>
      </c>
      <c r="Y43" s="50">
        <v>136</v>
      </c>
      <c r="Z43" s="50">
        <v>150</v>
      </c>
      <c r="AA43" s="50">
        <v>161</v>
      </c>
      <c r="AB43" s="50">
        <v>168</v>
      </c>
      <c r="AC43" s="50">
        <v>173</v>
      </c>
      <c r="AD43" s="50">
        <v>178</v>
      </c>
      <c r="AE43" s="50">
        <v>184</v>
      </c>
      <c r="AF43" s="50">
        <v>190</v>
      </c>
      <c r="AG43" s="50">
        <v>198</v>
      </c>
      <c r="AH43" s="50">
        <v>205</v>
      </c>
      <c r="AI43" s="50">
        <v>213</v>
      </c>
      <c r="AJ43" s="50">
        <v>221</v>
      </c>
      <c r="AK43" s="50">
        <v>228</v>
      </c>
      <c r="AL43" s="50">
        <v>236</v>
      </c>
      <c r="AM43" s="50">
        <v>243</v>
      </c>
      <c r="AN43" s="50">
        <v>251</v>
      </c>
      <c r="AO43" s="50">
        <v>259</v>
      </c>
      <c r="AP43" s="50">
        <v>267</v>
      </c>
      <c r="AQ43" s="50">
        <v>276</v>
      </c>
      <c r="AR43" s="50">
        <v>286</v>
      </c>
      <c r="AS43" s="50">
        <v>298</v>
      </c>
      <c r="AT43" s="50">
        <v>315</v>
      </c>
      <c r="AU43" s="50">
        <v>337</v>
      </c>
      <c r="AV43" s="50">
        <v>362</v>
      </c>
      <c r="AW43" s="50">
        <v>389</v>
      </c>
      <c r="AX43" s="50">
        <v>416</v>
      </c>
      <c r="AY43" s="50">
        <v>440</v>
      </c>
      <c r="AZ43" s="50">
        <v>462</v>
      </c>
      <c r="BA43" s="50">
        <v>480</v>
      </c>
      <c r="BB43" s="50">
        <v>497</v>
      </c>
      <c r="BC43" s="50">
        <v>513</v>
      </c>
      <c r="BD43" s="38">
        <v>82</v>
      </c>
    </row>
    <row r="44" spans="1:56">
      <c r="A44">
        <v>2</v>
      </c>
      <c r="B44" s="47" t="s">
        <v>176</v>
      </c>
      <c r="C44" s="50">
        <v>206</v>
      </c>
      <c r="D44" s="47" t="s">
        <v>176</v>
      </c>
      <c r="E44" s="47" t="s">
        <v>234</v>
      </c>
      <c r="F44" s="47" t="s">
        <v>235</v>
      </c>
      <c r="G44" s="50">
        <v>11974</v>
      </c>
      <c r="H44" s="50">
        <v>12271</v>
      </c>
      <c r="I44" s="50">
        <v>12577</v>
      </c>
      <c r="J44" s="50">
        <v>12891</v>
      </c>
      <c r="K44" s="50">
        <v>13214</v>
      </c>
      <c r="L44" s="50">
        <v>13546</v>
      </c>
      <c r="M44" s="50">
        <v>13889</v>
      </c>
      <c r="N44" s="50">
        <v>14249</v>
      </c>
      <c r="O44" s="50">
        <v>14630</v>
      </c>
      <c r="P44" s="50">
        <v>15039</v>
      </c>
      <c r="Q44" s="50">
        <v>15477</v>
      </c>
      <c r="R44" s="50">
        <v>15944</v>
      </c>
      <c r="S44" s="50">
        <v>16437</v>
      </c>
      <c r="T44" s="50">
        <v>16955</v>
      </c>
      <c r="U44" s="50">
        <v>17493</v>
      </c>
      <c r="V44" s="50">
        <v>18050</v>
      </c>
      <c r="W44" s="50">
        <v>18626</v>
      </c>
      <c r="X44" s="50">
        <v>19224</v>
      </c>
      <c r="Y44" s="50">
        <v>19851</v>
      </c>
      <c r="Z44" s="50">
        <v>20509</v>
      </c>
      <c r="AA44" s="50">
        <v>21203</v>
      </c>
      <c r="AB44" s="50">
        <v>21927</v>
      </c>
      <c r="AC44" s="50">
        <v>22660</v>
      </c>
      <c r="AD44" s="50">
        <v>23374</v>
      </c>
      <c r="AE44" s="50">
        <v>24052</v>
      </c>
      <c r="AF44" s="50">
        <v>24683</v>
      </c>
      <c r="AG44" s="50">
        <v>25277</v>
      </c>
      <c r="AH44" s="50">
        <v>25856</v>
      </c>
      <c r="AI44" s="50">
        <v>26453</v>
      </c>
      <c r="AJ44" s="50">
        <v>27091</v>
      </c>
      <c r="AK44" s="50">
        <v>27778</v>
      </c>
      <c r="AL44" s="50">
        <v>28505</v>
      </c>
      <c r="AM44" s="50">
        <v>29265</v>
      </c>
      <c r="AN44" s="50">
        <v>30047</v>
      </c>
      <c r="AO44" s="50">
        <v>30841</v>
      </c>
      <c r="AP44" s="50">
        <v>31649</v>
      </c>
      <c r="AQ44" s="50">
        <v>32472</v>
      </c>
      <c r="AR44" s="50">
        <v>33298</v>
      </c>
      <c r="AS44" s="50">
        <v>34112</v>
      </c>
      <c r="AT44" s="50">
        <v>34904</v>
      </c>
      <c r="AU44" s="50">
        <v>35667</v>
      </c>
      <c r="AV44" s="50">
        <v>36407</v>
      </c>
      <c r="AW44" s="50">
        <v>37142</v>
      </c>
      <c r="AX44" s="50">
        <v>37900</v>
      </c>
      <c r="AY44" s="50">
        <v>38698</v>
      </c>
      <c r="AZ44" s="50">
        <v>39545</v>
      </c>
      <c r="BA44" s="50">
        <v>40432</v>
      </c>
      <c r="BB44" s="50">
        <v>41348</v>
      </c>
      <c r="BC44" s="50">
        <v>42272</v>
      </c>
      <c r="BD44" s="38">
        <v>7124</v>
      </c>
    </row>
    <row r="45" spans="1:56">
      <c r="A45">
        <v>3</v>
      </c>
      <c r="B45" s="47" t="s">
        <v>177</v>
      </c>
      <c r="C45" s="50">
        <v>209</v>
      </c>
      <c r="D45" s="47" t="s">
        <v>177</v>
      </c>
      <c r="E45" s="47" t="s">
        <v>234</v>
      </c>
      <c r="F45" s="47" t="s">
        <v>235</v>
      </c>
      <c r="G45" s="50">
        <v>357</v>
      </c>
      <c r="H45" s="50">
        <v>366</v>
      </c>
      <c r="I45" s="50">
        <v>374</v>
      </c>
      <c r="J45" s="50">
        <v>382</v>
      </c>
      <c r="K45" s="50">
        <v>391</v>
      </c>
      <c r="L45" s="50">
        <v>401</v>
      </c>
      <c r="M45" s="50">
        <v>411</v>
      </c>
      <c r="N45" s="50">
        <v>422</v>
      </c>
      <c r="O45" s="50">
        <v>433</v>
      </c>
      <c r="P45" s="50">
        <v>446</v>
      </c>
      <c r="Q45" s="50">
        <v>459</v>
      </c>
      <c r="R45" s="50">
        <v>472</v>
      </c>
      <c r="S45" s="50">
        <v>486</v>
      </c>
      <c r="T45" s="50">
        <v>501</v>
      </c>
      <c r="U45" s="50">
        <v>517</v>
      </c>
      <c r="V45" s="50">
        <v>533</v>
      </c>
      <c r="W45" s="50">
        <v>550</v>
      </c>
      <c r="X45" s="50">
        <v>567</v>
      </c>
      <c r="Y45" s="50">
        <v>585</v>
      </c>
      <c r="Z45" s="50">
        <v>603</v>
      </c>
      <c r="AA45" s="50">
        <v>621</v>
      </c>
      <c r="AB45" s="50">
        <v>639</v>
      </c>
      <c r="AC45" s="50">
        <v>658</v>
      </c>
      <c r="AD45" s="50">
        <v>680</v>
      </c>
      <c r="AE45" s="50">
        <v>706</v>
      </c>
      <c r="AF45" s="50">
        <v>735</v>
      </c>
      <c r="AG45" s="50">
        <v>768</v>
      </c>
      <c r="AH45" s="50">
        <v>802</v>
      </c>
      <c r="AI45" s="50">
        <v>835</v>
      </c>
      <c r="AJ45" s="50">
        <v>864</v>
      </c>
      <c r="AK45" s="50">
        <v>889</v>
      </c>
      <c r="AL45" s="50">
        <v>911</v>
      </c>
      <c r="AM45" s="50">
        <v>930</v>
      </c>
      <c r="AN45" s="50">
        <v>949</v>
      </c>
      <c r="AO45" s="50">
        <v>969</v>
      </c>
      <c r="AP45" s="50">
        <v>992</v>
      </c>
      <c r="AQ45" s="50">
        <v>1016</v>
      </c>
      <c r="AR45" s="50">
        <v>1041</v>
      </c>
      <c r="AS45" s="50">
        <v>1062</v>
      </c>
      <c r="AT45" s="50">
        <v>1080</v>
      </c>
      <c r="AU45" s="50">
        <v>1092</v>
      </c>
      <c r="AV45" s="50">
        <v>1101</v>
      </c>
      <c r="AW45" s="50">
        <v>1108</v>
      </c>
      <c r="AX45" s="50">
        <v>1115</v>
      </c>
      <c r="AY45" s="50">
        <v>1124</v>
      </c>
      <c r="AZ45" s="50">
        <v>1137</v>
      </c>
      <c r="BA45" s="50">
        <v>1151</v>
      </c>
      <c r="BB45" s="50">
        <v>1168</v>
      </c>
      <c r="BC45" s="50">
        <v>1185</v>
      </c>
      <c r="BD45" s="38">
        <v>138</v>
      </c>
    </row>
    <row r="46" spans="1:56">
      <c r="A46">
        <v>2</v>
      </c>
      <c r="B46" s="47" t="s">
        <v>238</v>
      </c>
      <c r="C46" s="50">
        <v>215</v>
      </c>
      <c r="D46" s="47" t="s">
        <v>238</v>
      </c>
      <c r="E46" s="47" t="s">
        <v>234</v>
      </c>
      <c r="F46" s="47" t="s">
        <v>235</v>
      </c>
      <c r="G46" s="50">
        <v>10371</v>
      </c>
      <c r="H46" s="50">
        <v>10681</v>
      </c>
      <c r="I46" s="50">
        <v>11003</v>
      </c>
      <c r="J46" s="50">
        <v>11336</v>
      </c>
      <c r="K46" s="50">
        <v>11680</v>
      </c>
      <c r="L46" s="50">
        <v>12035</v>
      </c>
      <c r="M46" s="50">
        <v>12401</v>
      </c>
      <c r="N46" s="50">
        <v>12783</v>
      </c>
      <c r="O46" s="50">
        <v>13181</v>
      </c>
      <c r="P46" s="50">
        <v>13600</v>
      </c>
      <c r="Q46" s="50">
        <v>14040</v>
      </c>
      <c r="R46" s="50">
        <v>14501</v>
      </c>
      <c r="S46" s="50">
        <v>14979</v>
      </c>
      <c r="T46" s="50">
        <v>15470</v>
      </c>
      <c r="U46" s="50">
        <v>15972</v>
      </c>
      <c r="V46" s="50">
        <v>16483</v>
      </c>
      <c r="W46" s="50">
        <v>17004</v>
      </c>
      <c r="X46" s="50">
        <v>17539</v>
      </c>
      <c r="Y46" s="50">
        <v>18091</v>
      </c>
      <c r="Z46" s="50">
        <v>18661</v>
      </c>
      <c r="AA46" s="50">
        <v>19253</v>
      </c>
      <c r="AB46" s="50">
        <v>19866</v>
      </c>
      <c r="AC46" s="50">
        <v>20498</v>
      </c>
      <c r="AD46" s="50">
        <v>21147</v>
      </c>
      <c r="AE46" s="50">
        <v>21811</v>
      </c>
      <c r="AF46" s="50">
        <v>22488</v>
      </c>
      <c r="AG46" s="50">
        <v>23179</v>
      </c>
      <c r="AH46" s="50">
        <v>23895</v>
      </c>
      <c r="AI46" s="50">
        <v>24650</v>
      </c>
      <c r="AJ46" s="50">
        <v>25455</v>
      </c>
      <c r="AK46" s="50">
        <v>26315</v>
      </c>
      <c r="AL46" s="50">
        <v>27224</v>
      </c>
      <c r="AM46" s="50">
        <v>28156</v>
      </c>
      <c r="AN46" s="50">
        <v>29080</v>
      </c>
      <c r="AO46" s="50">
        <v>29972</v>
      </c>
      <c r="AP46" s="50">
        <v>30823</v>
      </c>
      <c r="AQ46" s="50">
        <v>31644</v>
      </c>
      <c r="AR46" s="50">
        <v>32453</v>
      </c>
      <c r="AS46" s="50">
        <v>33275</v>
      </c>
      <c r="AT46" s="50">
        <v>34131</v>
      </c>
      <c r="AU46" s="50">
        <v>35026</v>
      </c>
      <c r="AV46" s="50">
        <v>35958</v>
      </c>
      <c r="AW46" s="50">
        <v>36930</v>
      </c>
      <c r="AX46" s="50">
        <v>37945</v>
      </c>
      <c r="AY46" s="50">
        <v>39007</v>
      </c>
      <c r="AZ46" s="50">
        <v>40117</v>
      </c>
      <c r="BA46" s="50">
        <v>41276</v>
      </c>
      <c r="BB46" s="50">
        <v>42484</v>
      </c>
      <c r="BC46" s="50">
        <v>43739</v>
      </c>
      <c r="BD46" s="38">
        <v>16879</v>
      </c>
    </row>
    <row r="47" spans="1:56">
      <c r="A47">
        <v>1</v>
      </c>
      <c r="B47" s="47" t="s">
        <v>179</v>
      </c>
      <c r="C47" s="50">
        <v>217</v>
      </c>
      <c r="D47" s="47" t="s">
        <v>179</v>
      </c>
      <c r="E47" s="47" t="s">
        <v>234</v>
      </c>
      <c r="F47" s="47" t="s">
        <v>235</v>
      </c>
      <c r="G47" s="50">
        <v>1587</v>
      </c>
      <c r="H47" s="50">
        <v>1605</v>
      </c>
      <c r="I47" s="50">
        <v>1627</v>
      </c>
      <c r="J47" s="50">
        <v>1661</v>
      </c>
      <c r="K47" s="50">
        <v>1710</v>
      </c>
      <c r="L47" s="50">
        <v>1778</v>
      </c>
      <c r="M47" s="50">
        <v>1863</v>
      </c>
      <c r="N47" s="50">
        <v>1956</v>
      </c>
      <c r="O47" s="50">
        <v>2048</v>
      </c>
      <c r="P47" s="50">
        <v>2132</v>
      </c>
      <c r="Q47" s="50">
        <v>2206</v>
      </c>
      <c r="R47" s="50">
        <v>2272</v>
      </c>
      <c r="S47" s="50">
        <v>2332</v>
      </c>
      <c r="T47" s="50">
        <v>2389</v>
      </c>
      <c r="U47" s="50">
        <v>2448</v>
      </c>
      <c r="V47" s="50">
        <v>2507</v>
      </c>
      <c r="W47" s="50">
        <v>2566</v>
      </c>
      <c r="X47" s="50">
        <v>2629</v>
      </c>
      <c r="Y47" s="50">
        <v>2701</v>
      </c>
      <c r="Z47" s="50">
        <v>2785</v>
      </c>
      <c r="AA47" s="50">
        <v>2881</v>
      </c>
      <c r="AB47" s="50">
        <v>2989</v>
      </c>
      <c r="AC47" s="50">
        <v>3105</v>
      </c>
      <c r="AD47" s="50">
        <v>3225</v>
      </c>
      <c r="AE47" s="50">
        <v>3345</v>
      </c>
      <c r="AF47" s="50">
        <v>3465</v>
      </c>
      <c r="AG47" s="50">
        <v>3586</v>
      </c>
      <c r="AH47" s="50">
        <v>3705</v>
      </c>
      <c r="AI47" s="50">
        <v>3819</v>
      </c>
      <c r="AJ47" s="50">
        <v>3926</v>
      </c>
      <c r="AK47" s="50">
        <v>4024</v>
      </c>
      <c r="AL47" s="50">
        <v>4116</v>
      </c>
      <c r="AM47" s="50">
        <v>4208</v>
      </c>
      <c r="AN47" s="50">
        <v>4311</v>
      </c>
      <c r="AO47" s="50">
        <v>4432</v>
      </c>
      <c r="AP47" s="50">
        <v>4575</v>
      </c>
      <c r="AQ47" s="50">
        <v>4736</v>
      </c>
      <c r="AR47" s="50">
        <v>4909</v>
      </c>
      <c r="AS47" s="50">
        <v>5082</v>
      </c>
      <c r="AT47" s="50">
        <v>5247</v>
      </c>
      <c r="AU47" s="50">
        <v>5404</v>
      </c>
      <c r="AV47" s="50">
        <v>5553</v>
      </c>
      <c r="AW47" s="50">
        <v>5698</v>
      </c>
      <c r="AX47" s="50">
        <v>5843</v>
      </c>
      <c r="AY47" s="50">
        <v>5992</v>
      </c>
      <c r="AZ47" s="50">
        <v>6145</v>
      </c>
      <c r="BA47" s="50">
        <v>6300</v>
      </c>
      <c r="BB47" s="50">
        <v>6459</v>
      </c>
      <c r="BC47" s="50">
        <v>6619</v>
      </c>
      <c r="BD47" s="38">
        <v>1288</v>
      </c>
    </row>
    <row r="48" spans="1:56">
      <c r="A48">
        <v>2</v>
      </c>
      <c r="B48" s="47" t="s">
        <v>180</v>
      </c>
      <c r="C48" s="50">
        <v>226</v>
      </c>
      <c r="D48" s="47" t="s">
        <v>180</v>
      </c>
      <c r="E48" s="47" t="s">
        <v>234</v>
      </c>
      <c r="F48" s="47" t="s">
        <v>235</v>
      </c>
      <c r="G48" s="50">
        <v>7006</v>
      </c>
      <c r="H48" s="50">
        <v>7240</v>
      </c>
      <c r="I48" s="50">
        <v>7487</v>
      </c>
      <c r="J48" s="50">
        <v>7745</v>
      </c>
      <c r="K48" s="50">
        <v>8013</v>
      </c>
      <c r="L48" s="50">
        <v>8289</v>
      </c>
      <c r="M48" s="50">
        <v>8574</v>
      </c>
      <c r="N48" s="50">
        <v>8864</v>
      </c>
      <c r="O48" s="50">
        <v>9155</v>
      </c>
      <c r="P48" s="50">
        <v>9443</v>
      </c>
      <c r="Q48" s="50">
        <v>9727</v>
      </c>
      <c r="R48" s="50">
        <v>10009</v>
      </c>
      <c r="S48" s="50">
        <v>10293</v>
      </c>
      <c r="T48" s="50">
        <v>10586</v>
      </c>
      <c r="U48" s="50">
        <v>10893</v>
      </c>
      <c r="V48" s="50">
        <v>11217</v>
      </c>
      <c r="W48" s="50">
        <v>11557</v>
      </c>
      <c r="X48" s="50">
        <v>11912</v>
      </c>
      <c r="Y48" s="50">
        <v>12278</v>
      </c>
      <c r="Z48" s="50">
        <v>12655</v>
      </c>
      <c r="AA48" s="50">
        <v>13041</v>
      </c>
      <c r="AB48" s="50">
        <v>13439</v>
      </c>
      <c r="AC48" s="50">
        <v>13858</v>
      </c>
      <c r="AD48" s="50">
        <v>14307</v>
      </c>
      <c r="AE48" s="50">
        <v>14795</v>
      </c>
      <c r="AF48" s="50">
        <v>15326</v>
      </c>
      <c r="AG48" s="50">
        <v>15894</v>
      </c>
      <c r="AH48" s="50">
        <v>16492</v>
      </c>
      <c r="AI48" s="50">
        <v>17108</v>
      </c>
      <c r="AJ48" s="50">
        <v>17731</v>
      </c>
      <c r="AK48" s="50">
        <v>18361</v>
      </c>
      <c r="AL48" s="50">
        <v>18999</v>
      </c>
      <c r="AM48" s="50">
        <v>19644</v>
      </c>
      <c r="AN48" s="50">
        <v>20295</v>
      </c>
      <c r="AO48" s="50">
        <v>20954</v>
      </c>
      <c r="AP48" s="50">
        <v>21617</v>
      </c>
      <c r="AQ48" s="50">
        <v>22288</v>
      </c>
      <c r="AR48" s="50">
        <v>22975</v>
      </c>
      <c r="AS48" s="50">
        <v>23687</v>
      </c>
      <c r="AT48" s="50">
        <v>24433</v>
      </c>
      <c r="AU48" s="50">
        <v>25216</v>
      </c>
      <c r="AV48" s="50">
        <v>26035</v>
      </c>
      <c r="AW48" s="50">
        <v>26890</v>
      </c>
      <c r="AX48" s="50">
        <v>27779</v>
      </c>
      <c r="AY48" s="50">
        <v>28699</v>
      </c>
      <c r="AZ48" s="50">
        <v>29652</v>
      </c>
      <c r="BA48" s="50">
        <v>30638</v>
      </c>
      <c r="BB48" s="50">
        <v>31657</v>
      </c>
      <c r="BC48" s="50">
        <v>32710</v>
      </c>
      <c r="BD48" s="38">
        <v>11016</v>
      </c>
    </row>
    <row r="49" spans="1:56">
      <c r="A49">
        <v>1</v>
      </c>
      <c r="B49" s="47" t="s">
        <v>181</v>
      </c>
      <c r="C49" s="50">
        <v>233</v>
      </c>
      <c r="D49" s="47" t="s">
        <v>181</v>
      </c>
      <c r="E49" s="47" t="s">
        <v>234</v>
      </c>
      <c r="F49" s="47" t="s">
        <v>235</v>
      </c>
      <c r="G49" s="50">
        <v>4796</v>
      </c>
      <c r="H49" s="50">
        <v>4872</v>
      </c>
      <c r="I49" s="50">
        <v>4949</v>
      </c>
      <c r="J49" s="50">
        <v>5031</v>
      </c>
      <c r="K49" s="50">
        <v>5116</v>
      </c>
      <c r="L49" s="50">
        <v>5207</v>
      </c>
      <c r="M49" s="50">
        <v>5302</v>
      </c>
      <c r="N49" s="50">
        <v>5401</v>
      </c>
      <c r="O49" s="50">
        <v>5503</v>
      </c>
      <c r="P49" s="50">
        <v>5608</v>
      </c>
      <c r="Q49" s="50">
        <v>5714</v>
      </c>
      <c r="R49" s="50">
        <v>5823</v>
      </c>
      <c r="S49" s="50">
        <v>5935</v>
      </c>
      <c r="T49" s="50">
        <v>6051</v>
      </c>
      <c r="U49" s="50">
        <v>6173</v>
      </c>
      <c r="V49" s="50">
        <v>6300</v>
      </c>
      <c r="W49" s="50">
        <v>6432</v>
      </c>
      <c r="X49" s="50">
        <v>6571</v>
      </c>
      <c r="Y49" s="50">
        <v>6714</v>
      </c>
      <c r="Z49" s="50">
        <v>6862</v>
      </c>
      <c r="AA49" s="50">
        <v>7015</v>
      </c>
      <c r="AB49" s="50">
        <v>7174</v>
      </c>
      <c r="AC49" s="50">
        <v>7340</v>
      </c>
      <c r="AD49" s="50">
        <v>7516</v>
      </c>
      <c r="AE49" s="50">
        <v>7704</v>
      </c>
      <c r="AF49" s="50">
        <v>7905</v>
      </c>
      <c r="AG49" s="50">
        <v>8118</v>
      </c>
      <c r="AH49" s="50">
        <v>8342</v>
      </c>
      <c r="AI49" s="50">
        <v>8574</v>
      </c>
      <c r="AJ49" s="50">
        <v>8814</v>
      </c>
      <c r="AK49" s="50">
        <v>9061</v>
      </c>
      <c r="AL49" s="50">
        <v>9317</v>
      </c>
      <c r="AM49" s="50">
        <v>9580</v>
      </c>
      <c r="AN49" s="50">
        <v>9850</v>
      </c>
      <c r="AO49" s="50">
        <v>10127</v>
      </c>
      <c r="AP49" s="50">
        <v>10411</v>
      </c>
      <c r="AQ49" s="50">
        <v>10703</v>
      </c>
      <c r="AR49" s="50">
        <v>11008</v>
      </c>
      <c r="AS49" s="50">
        <v>11330</v>
      </c>
      <c r="AT49" s="50">
        <v>11676</v>
      </c>
      <c r="AU49" s="50">
        <v>12046</v>
      </c>
      <c r="AV49" s="50">
        <v>12438</v>
      </c>
      <c r="AW49" s="50">
        <v>12853</v>
      </c>
      <c r="AX49" s="50">
        <v>13290</v>
      </c>
      <c r="AY49" s="50">
        <v>13747</v>
      </c>
      <c r="AZ49" s="50">
        <v>14225</v>
      </c>
      <c r="BA49" s="50">
        <v>14721</v>
      </c>
      <c r="BB49" s="50">
        <v>15234</v>
      </c>
      <c r="BC49" s="50">
        <v>15757</v>
      </c>
      <c r="BD49" s="38">
        <v>6909</v>
      </c>
    </row>
    <row r="50" spans="1:56">
      <c r="A50">
        <v>2</v>
      </c>
      <c r="B50" s="47" t="s">
        <v>182</v>
      </c>
      <c r="C50" s="50">
        <v>238</v>
      </c>
      <c r="D50" s="47" t="s">
        <v>182</v>
      </c>
      <c r="E50" s="47" t="s">
        <v>234</v>
      </c>
      <c r="F50" s="47" t="s">
        <v>235</v>
      </c>
      <c r="G50" s="50">
        <v>0</v>
      </c>
      <c r="H50" s="50">
        <v>0</v>
      </c>
      <c r="I50" s="50">
        <v>0</v>
      </c>
      <c r="J50" s="50"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  <c r="Y50" s="50">
        <v>0</v>
      </c>
      <c r="Z50" s="50">
        <v>0</v>
      </c>
      <c r="AA50" s="50">
        <v>0</v>
      </c>
      <c r="AB50" s="50">
        <v>0</v>
      </c>
      <c r="AC50" s="50">
        <v>0</v>
      </c>
      <c r="AD50" s="50">
        <v>0</v>
      </c>
      <c r="AE50" s="50">
        <v>0</v>
      </c>
      <c r="AF50" s="50">
        <v>0</v>
      </c>
      <c r="AG50" s="50">
        <v>0</v>
      </c>
      <c r="AH50" s="50">
        <v>0</v>
      </c>
      <c r="AI50" s="50">
        <v>0</v>
      </c>
      <c r="AJ50" s="50">
        <v>0</v>
      </c>
      <c r="AK50" s="50">
        <v>0</v>
      </c>
      <c r="AL50" s="50">
        <v>0</v>
      </c>
      <c r="AM50" s="50">
        <v>53456</v>
      </c>
      <c r="AN50" s="50">
        <v>55230</v>
      </c>
      <c r="AO50" s="50">
        <v>56983</v>
      </c>
      <c r="AP50" s="50">
        <v>58704</v>
      </c>
      <c r="AQ50" s="50">
        <v>60402</v>
      </c>
      <c r="AR50" s="50">
        <v>62089</v>
      </c>
      <c r="AS50" s="50">
        <v>63788</v>
      </c>
      <c r="AT50" s="50">
        <v>65515</v>
      </c>
      <c r="AU50" s="50">
        <v>67272</v>
      </c>
      <c r="AV50" s="50">
        <v>69059</v>
      </c>
      <c r="AW50" s="50">
        <v>70881</v>
      </c>
      <c r="AX50" s="50">
        <v>72746</v>
      </c>
      <c r="AY50" s="50">
        <v>74661</v>
      </c>
      <c r="AZ50" s="50">
        <v>76628</v>
      </c>
      <c r="BA50" s="50">
        <v>78646</v>
      </c>
      <c r="BB50" s="50">
        <v>80713</v>
      </c>
      <c r="BC50" s="50">
        <v>82825</v>
      </c>
      <c r="BD50" s="38">
        <v>31657</v>
      </c>
    </row>
    <row r="51" spans="1:56">
      <c r="A51">
        <v>2</v>
      </c>
      <c r="B51" s="47" t="s">
        <v>239</v>
      </c>
      <c r="C51" s="50">
        <v>250</v>
      </c>
      <c r="D51" s="47" t="s">
        <v>239</v>
      </c>
      <c r="E51" s="47" t="s">
        <v>234</v>
      </c>
      <c r="F51" s="47" t="s">
        <v>235</v>
      </c>
      <c r="G51" s="50">
        <v>15775</v>
      </c>
      <c r="H51" s="50">
        <v>16175</v>
      </c>
      <c r="I51" s="50">
        <v>16591</v>
      </c>
      <c r="J51" s="50">
        <v>17032</v>
      </c>
      <c r="K51" s="50">
        <v>17504</v>
      </c>
      <c r="L51" s="50">
        <v>18011</v>
      </c>
      <c r="M51" s="50">
        <v>18550</v>
      </c>
      <c r="N51" s="50">
        <v>19114</v>
      </c>
      <c r="O51" s="50">
        <v>19695</v>
      </c>
      <c r="P51" s="50">
        <v>20285</v>
      </c>
      <c r="Q51" s="50">
        <v>20884</v>
      </c>
      <c r="R51" s="50">
        <v>21492</v>
      </c>
      <c r="S51" s="50">
        <v>22116</v>
      </c>
      <c r="T51" s="50">
        <v>22761</v>
      </c>
      <c r="U51" s="50">
        <v>23433</v>
      </c>
      <c r="V51" s="50">
        <v>24135</v>
      </c>
      <c r="W51" s="50">
        <v>24867</v>
      </c>
      <c r="X51" s="50">
        <v>25621</v>
      </c>
      <c r="Y51" s="50">
        <v>26391</v>
      </c>
      <c r="Z51" s="50">
        <v>27170</v>
      </c>
      <c r="AA51" s="50">
        <v>27960</v>
      </c>
      <c r="AB51" s="50">
        <v>28768</v>
      </c>
      <c r="AC51" s="50">
        <v>29602</v>
      </c>
      <c r="AD51" s="50">
        <v>30477</v>
      </c>
      <c r="AE51" s="50">
        <v>31402</v>
      </c>
      <c r="AF51" s="50">
        <v>32372</v>
      </c>
      <c r="AG51" s="50">
        <v>33386</v>
      </c>
      <c r="AH51" s="50">
        <v>34476</v>
      </c>
      <c r="AI51" s="50">
        <v>35678</v>
      </c>
      <c r="AJ51" s="50">
        <v>37016</v>
      </c>
      <c r="AK51" s="50">
        <v>38513</v>
      </c>
      <c r="AL51" s="50">
        <v>40147</v>
      </c>
      <c r="AM51" s="50">
        <v>41831</v>
      </c>
      <c r="AN51" s="50">
        <v>43449</v>
      </c>
      <c r="AO51" s="50">
        <v>44921</v>
      </c>
      <c r="AP51" s="50">
        <v>46208</v>
      </c>
      <c r="AQ51" s="50">
        <v>47346</v>
      </c>
      <c r="AR51" s="50">
        <v>48419</v>
      </c>
      <c r="AS51" s="50">
        <v>49550</v>
      </c>
      <c r="AT51" s="50">
        <v>50829</v>
      </c>
      <c r="AU51" s="50">
        <v>52284</v>
      </c>
      <c r="AV51" s="50">
        <v>53885</v>
      </c>
      <c r="AW51" s="50">
        <v>55591</v>
      </c>
      <c r="AX51" s="50">
        <v>57337</v>
      </c>
      <c r="AY51" s="50">
        <v>59077</v>
      </c>
      <c r="AZ51" s="50">
        <v>60800</v>
      </c>
      <c r="BA51" s="50">
        <v>62523</v>
      </c>
      <c r="BB51" s="50">
        <v>64257</v>
      </c>
      <c r="BC51" s="50">
        <v>66020</v>
      </c>
      <c r="BD51" s="38">
        <v>14194</v>
      </c>
    </row>
    <row r="52" spans="1:56">
      <c r="A52">
        <v>3</v>
      </c>
      <c r="B52" s="47" t="s">
        <v>184</v>
      </c>
      <c r="C52" s="50">
        <v>251</v>
      </c>
      <c r="D52" s="47" t="s">
        <v>184</v>
      </c>
      <c r="E52" s="47" t="s">
        <v>234</v>
      </c>
      <c r="F52" s="47" t="s">
        <v>235</v>
      </c>
      <c r="G52" s="50">
        <v>3134</v>
      </c>
      <c r="H52" s="50">
        <v>3229</v>
      </c>
      <c r="I52" s="50">
        <v>3327</v>
      </c>
      <c r="J52" s="50">
        <v>3430</v>
      </c>
      <c r="K52" s="50">
        <v>3536</v>
      </c>
      <c r="L52" s="50">
        <v>3647</v>
      </c>
      <c r="M52" s="50">
        <v>3761</v>
      </c>
      <c r="N52" s="50">
        <v>3880</v>
      </c>
      <c r="O52" s="50">
        <v>4005</v>
      </c>
      <c r="P52" s="50">
        <v>4138</v>
      </c>
      <c r="Q52" s="50">
        <v>4278</v>
      </c>
      <c r="R52" s="50">
        <v>4425</v>
      </c>
      <c r="S52" s="50">
        <v>4578</v>
      </c>
      <c r="T52" s="50">
        <v>4736</v>
      </c>
      <c r="U52" s="50">
        <v>4899</v>
      </c>
      <c r="V52" s="50">
        <v>5065</v>
      </c>
      <c r="W52" s="50">
        <v>5235</v>
      </c>
      <c r="X52" s="50">
        <v>5409</v>
      </c>
      <c r="Y52" s="50">
        <v>5589</v>
      </c>
      <c r="Z52" s="50">
        <v>5774</v>
      </c>
      <c r="AA52" s="50">
        <v>5966</v>
      </c>
      <c r="AB52" s="50">
        <v>6163</v>
      </c>
      <c r="AC52" s="50">
        <v>6365</v>
      </c>
      <c r="AD52" s="50">
        <v>6573</v>
      </c>
      <c r="AE52" s="50">
        <v>6785</v>
      </c>
      <c r="AF52" s="50">
        <v>7002</v>
      </c>
      <c r="AG52" s="50">
        <v>7225</v>
      </c>
      <c r="AH52" s="50">
        <v>7451</v>
      </c>
      <c r="AI52" s="50">
        <v>7680</v>
      </c>
      <c r="AJ52" s="50">
        <v>7910</v>
      </c>
      <c r="AK52" s="50">
        <v>8142</v>
      </c>
      <c r="AL52" s="50">
        <v>8374</v>
      </c>
      <c r="AM52" s="50">
        <v>8611</v>
      </c>
      <c r="AN52" s="50">
        <v>8855</v>
      </c>
      <c r="AO52" s="50">
        <v>9108</v>
      </c>
      <c r="AP52" s="50">
        <v>9372</v>
      </c>
      <c r="AQ52" s="50">
        <v>9647</v>
      </c>
      <c r="AR52" s="50">
        <v>9925</v>
      </c>
      <c r="AS52" s="50">
        <v>10200</v>
      </c>
      <c r="AT52" s="50">
        <v>10467</v>
      </c>
      <c r="AU52" s="50">
        <v>10724</v>
      </c>
      <c r="AV52" s="50">
        <v>10972</v>
      </c>
      <c r="AW52" s="50">
        <v>11219</v>
      </c>
      <c r="AX52" s="50">
        <v>11472</v>
      </c>
      <c r="AY52" s="50">
        <v>11738</v>
      </c>
      <c r="AZ52" s="50">
        <v>12019</v>
      </c>
      <c r="BA52" s="50">
        <v>12314</v>
      </c>
      <c r="BB52" s="50">
        <v>12620</v>
      </c>
      <c r="BC52" s="50">
        <v>12935</v>
      </c>
      <c r="BD52" s="38">
        <v>3215</v>
      </c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C000"/>
  </sheetPr>
  <dimension ref="A1:BD52"/>
  <sheetViews>
    <sheetView workbookViewId="0">
      <selection activeCell="E1" sqref="E1"/>
    </sheetView>
  </sheetViews>
  <sheetFormatPr defaultColWidth="9.1358024691358" defaultRowHeight="11.6"/>
  <cols>
    <col min="1" max="1" width="8.85185185185185" customWidth="1"/>
    <col min="2" max="2" width="29.8518518518519" customWidth="1"/>
    <col min="3" max="3" width="11.1358024691358" customWidth="1"/>
    <col min="4" max="4" width="29.8518518518519" customWidth="1"/>
    <col min="5" max="5" width="12.716049382716" customWidth="1"/>
    <col min="6" max="6" width="17.7160493827161" customWidth="1"/>
    <col min="7" max="56" width="6" style="38" customWidth="1"/>
    <col min="57" max="67" width="9.1358024691358" style="38"/>
  </cols>
  <sheetData>
    <row r="1" spans="1:55">
      <c r="A1" s="44" t="s">
        <v>242</v>
      </c>
      <c r="B1" s="1" t="s">
        <v>243</v>
      </c>
      <c r="C1" s="1" t="s">
        <v>244</v>
      </c>
      <c r="D1" s="1" t="s">
        <v>245</v>
      </c>
      <c r="E1" s="1" t="s">
        <v>249</v>
      </c>
      <c r="F1" s="1" t="s">
        <v>250</v>
      </c>
      <c r="G1" s="48" t="s">
        <v>251</v>
      </c>
      <c r="H1" s="48" t="s">
        <v>252</v>
      </c>
      <c r="I1" s="48" t="s">
        <v>253</v>
      </c>
      <c r="J1" s="48" t="s">
        <v>254</v>
      </c>
      <c r="K1" s="48" t="s">
        <v>255</v>
      </c>
      <c r="L1" s="48" t="s">
        <v>256</v>
      </c>
      <c r="M1" s="48" t="s">
        <v>257</v>
      </c>
      <c r="N1" s="48" t="s">
        <v>258</v>
      </c>
      <c r="O1" s="48" t="s">
        <v>259</v>
      </c>
      <c r="P1" s="48" t="s">
        <v>260</v>
      </c>
      <c r="Q1" s="48" t="s">
        <v>261</v>
      </c>
      <c r="R1" s="48" t="s">
        <v>262</v>
      </c>
      <c r="S1" s="48" t="s">
        <v>263</v>
      </c>
      <c r="T1" s="48" t="s">
        <v>264</v>
      </c>
      <c r="U1" s="48" t="s">
        <v>265</v>
      </c>
      <c r="V1" s="48" t="s">
        <v>266</v>
      </c>
      <c r="W1" s="48" t="s">
        <v>267</v>
      </c>
      <c r="X1" s="48" t="s">
        <v>268</v>
      </c>
      <c r="Y1" s="48" t="s">
        <v>269</v>
      </c>
      <c r="Z1" s="48" t="s">
        <v>270</v>
      </c>
      <c r="AA1" s="48" t="s">
        <v>271</v>
      </c>
      <c r="AB1" s="48" t="s">
        <v>272</v>
      </c>
      <c r="AC1" s="48" t="s">
        <v>273</v>
      </c>
      <c r="AD1" s="48" t="s">
        <v>274</v>
      </c>
      <c r="AE1" s="48" t="s">
        <v>275</v>
      </c>
      <c r="AF1" s="48" t="s">
        <v>276</v>
      </c>
      <c r="AG1" s="48" t="s">
        <v>277</v>
      </c>
      <c r="AH1" s="48" t="s">
        <v>278</v>
      </c>
      <c r="AI1" s="48" t="s">
        <v>279</v>
      </c>
      <c r="AJ1" s="48" t="s">
        <v>280</v>
      </c>
      <c r="AK1" s="48" t="s">
        <v>281</v>
      </c>
      <c r="AL1" s="48" t="s">
        <v>282</v>
      </c>
      <c r="AM1" s="48" t="s">
        <v>283</v>
      </c>
      <c r="AN1" s="48" t="s">
        <v>284</v>
      </c>
      <c r="AO1" s="48" t="s">
        <v>285</v>
      </c>
      <c r="AP1" s="48" t="s">
        <v>286</v>
      </c>
      <c r="AQ1" s="48" t="s">
        <v>287</v>
      </c>
      <c r="AR1" s="48" t="s">
        <v>288</v>
      </c>
      <c r="AS1" s="48" t="s">
        <v>289</v>
      </c>
      <c r="AT1" s="48" t="s">
        <v>290</v>
      </c>
      <c r="AU1" s="48" t="s">
        <v>291</v>
      </c>
      <c r="AV1" s="48" t="s">
        <v>292</v>
      </c>
      <c r="AW1" s="38">
        <v>2003</v>
      </c>
      <c r="AX1" s="38">
        <v>2004</v>
      </c>
      <c r="AY1" s="38">
        <v>2005</v>
      </c>
      <c r="AZ1" s="38">
        <v>2006</v>
      </c>
      <c r="BA1" s="38">
        <v>2007</v>
      </c>
      <c r="BB1" s="38">
        <v>2008</v>
      </c>
      <c r="BC1" s="38">
        <v>2009</v>
      </c>
    </row>
    <row r="2" spans="1:56">
      <c r="A2">
        <v>3</v>
      </c>
      <c r="B2" t="s">
        <v>131</v>
      </c>
      <c r="C2">
        <v>7</v>
      </c>
      <c r="D2" t="s">
        <v>131</v>
      </c>
      <c r="E2" s="3" t="s">
        <v>240</v>
      </c>
      <c r="F2" s="49" t="s">
        <v>241</v>
      </c>
      <c r="G2" s="38">
        <v>1885.97220291869</v>
      </c>
      <c r="H2" s="38">
        <v>1903.58165392634</v>
      </c>
      <c r="I2" s="38">
        <v>1922.07157748436</v>
      </c>
      <c r="J2" s="38">
        <v>1940.56150104239</v>
      </c>
      <c r="K2" s="38">
        <v>1959.05142460042</v>
      </c>
      <c r="L2" s="38">
        <v>1979.30229325921</v>
      </c>
      <c r="M2" s="38">
        <v>1999.553161918</v>
      </c>
      <c r="N2" s="38">
        <v>2021.56497567755</v>
      </c>
      <c r="O2" s="38">
        <v>2044.45726198749</v>
      </c>
      <c r="P2" s="38">
        <v>2068.23002084781</v>
      </c>
      <c r="Q2" s="38">
        <v>2101.68797776233</v>
      </c>
      <c r="R2" s="38">
        <v>2136.90687977762</v>
      </c>
      <c r="S2" s="38">
        <v>2174.76719944406</v>
      </c>
      <c r="T2" s="38">
        <v>2215.26893676164</v>
      </c>
      <c r="U2" s="38">
        <v>2259.29256428075</v>
      </c>
      <c r="V2" s="38">
        <v>2305.95760945101</v>
      </c>
      <c r="W2" s="38">
        <v>2355.26407227241</v>
      </c>
      <c r="X2" s="38">
        <v>2408.09242529534</v>
      </c>
      <c r="Y2" s="38">
        <v>2467.96455872133</v>
      </c>
      <c r="Z2" s="38">
        <v>2534</v>
      </c>
      <c r="AA2" s="38">
        <v>2613</v>
      </c>
      <c r="AB2" s="38">
        <v>2701</v>
      </c>
      <c r="AC2" s="38">
        <v>2791</v>
      </c>
      <c r="AD2" s="38">
        <v>2879</v>
      </c>
      <c r="AE2" s="38">
        <v>2961</v>
      </c>
      <c r="AF2" s="38">
        <v>3034</v>
      </c>
      <c r="AG2" s="38">
        <v>3103</v>
      </c>
      <c r="AH2" s="38">
        <v>3173</v>
      </c>
      <c r="AI2" s="38">
        <v>3243</v>
      </c>
      <c r="AJ2" s="38">
        <v>3323</v>
      </c>
      <c r="AK2" s="38">
        <v>3410</v>
      </c>
      <c r="AL2" s="38">
        <v>3513</v>
      </c>
      <c r="AM2" s="38">
        <v>3604</v>
      </c>
      <c r="AN2" s="38">
        <v>3720</v>
      </c>
      <c r="AO2" s="38">
        <v>3806</v>
      </c>
      <c r="AP2" s="38">
        <v>3906</v>
      </c>
      <c r="AQ2" s="38">
        <v>4003</v>
      </c>
      <c r="AR2" s="38">
        <v>4108</v>
      </c>
      <c r="AS2" s="38">
        <v>4220</v>
      </c>
      <c r="AT2" s="38">
        <v>4337</v>
      </c>
      <c r="AU2" s="38">
        <v>4469</v>
      </c>
      <c r="AV2" s="38">
        <v>4617</v>
      </c>
      <c r="AW2" s="38">
        <v>4766</v>
      </c>
      <c r="AX2" s="38">
        <v>4922</v>
      </c>
      <c r="AY2" s="38">
        <v>5078</v>
      </c>
      <c r="AZ2" s="38">
        <v>5232</v>
      </c>
      <c r="BA2" s="38">
        <v>5400</v>
      </c>
      <c r="BB2" s="38">
        <v>5559</v>
      </c>
      <c r="BC2" s="38">
        <v>5718</v>
      </c>
      <c r="BD2" s="38">
        <v>5878</v>
      </c>
    </row>
    <row r="3" spans="1:56">
      <c r="A3">
        <v>3</v>
      </c>
      <c r="B3" t="s">
        <v>133</v>
      </c>
      <c r="C3">
        <v>20</v>
      </c>
      <c r="D3" t="s">
        <v>133</v>
      </c>
      <c r="E3" s="3" t="s">
        <v>240</v>
      </c>
      <c r="F3" s="49" t="s">
        <v>241</v>
      </c>
      <c r="G3" s="38">
        <v>183.749128919861</v>
      </c>
      <c r="H3" s="38">
        <v>184.466898954704</v>
      </c>
      <c r="I3" s="38">
        <v>184.466898954704</v>
      </c>
      <c r="J3" s="38">
        <v>185.90243902439</v>
      </c>
      <c r="K3" s="38">
        <v>186.620209059233</v>
      </c>
      <c r="L3" s="38">
        <v>187.337979094077</v>
      </c>
      <c r="M3" s="38">
        <v>188.773519163763</v>
      </c>
      <c r="N3" s="38">
        <v>190.209059233449</v>
      </c>
      <c r="O3" s="38">
        <v>191.644599303136</v>
      </c>
      <c r="P3" s="38">
        <v>193.080139372822</v>
      </c>
      <c r="Q3" s="38">
        <v>193.797909407666</v>
      </c>
      <c r="R3" s="38">
        <v>195.233449477352</v>
      </c>
      <c r="S3" s="38">
        <v>195.951219512195</v>
      </c>
      <c r="T3" s="38">
        <v>197.386759581882</v>
      </c>
      <c r="U3" s="38">
        <v>198.822299651568</v>
      </c>
      <c r="V3" s="38">
        <v>200.257839721254</v>
      </c>
      <c r="W3" s="38">
        <v>202.411149825784</v>
      </c>
      <c r="X3" s="38">
        <v>203.84668989547</v>
      </c>
      <c r="Y3" s="38">
        <v>205.282229965157</v>
      </c>
      <c r="Z3" s="38">
        <v>206</v>
      </c>
      <c r="AA3" s="38">
        <v>208</v>
      </c>
      <c r="AB3" s="38">
        <v>211</v>
      </c>
      <c r="AC3" s="38">
        <v>214</v>
      </c>
      <c r="AD3" s="38">
        <v>216</v>
      </c>
      <c r="AE3" s="38">
        <v>218</v>
      </c>
      <c r="AF3" s="38">
        <v>216</v>
      </c>
      <c r="AG3" s="38">
        <v>213</v>
      </c>
      <c r="AH3" s="38">
        <v>211</v>
      </c>
      <c r="AI3" s="38">
        <v>208</v>
      </c>
      <c r="AJ3" s="38">
        <v>206</v>
      </c>
      <c r="AK3" s="38">
        <v>210</v>
      </c>
      <c r="AL3" s="38">
        <v>217</v>
      </c>
      <c r="AM3" s="38">
        <v>223</v>
      </c>
      <c r="AN3" s="38">
        <v>230</v>
      </c>
      <c r="AO3" s="38">
        <v>233</v>
      </c>
      <c r="AP3" s="38">
        <v>235</v>
      </c>
      <c r="AQ3" s="38">
        <v>256</v>
      </c>
      <c r="AR3" s="38">
        <v>275</v>
      </c>
      <c r="AS3" s="38">
        <v>278</v>
      </c>
      <c r="AT3" s="38">
        <v>281</v>
      </c>
      <c r="AU3" s="38">
        <v>272</v>
      </c>
      <c r="AV3" s="38">
        <v>276</v>
      </c>
      <c r="AW3" s="38">
        <v>280</v>
      </c>
      <c r="AX3" s="38">
        <v>284</v>
      </c>
      <c r="AY3" s="38">
        <v>289</v>
      </c>
      <c r="AZ3" s="38">
        <v>294</v>
      </c>
      <c r="BA3" s="38">
        <v>300</v>
      </c>
      <c r="BB3" s="38">
        <v>306</v>
      </c>
      <c r="BC3" s="38">
        <v>312</v>
      </c>
      <c r="BD3" s="38">
        <v>317</v>
      </c>
    </row>
    <row r="4" spans="1:56">
      <c r="A4">
        <v>2</v>
      </c>
      <c r="B4" t="s">
        <v>135</v>
      </c>
      <c r="C4">
        <v>29</v>
      </c>
      <c r="D4" t="s">
        <v>135</v>
      </c>
      <c r="E4" s="3" t="s">
        <v>240</v>
      </c>
      <c r="F4" s="49" t="s">
        <v>241</v>
      </c>
      <c r="G4" s="38">
        <v>1403.13716184148</v>
      </c>
      <c r="H4" s="38">
        <v>1423.24442335074</v>
      </c>
      <c r="I4" s="38">
        <v>1443.35168485999</v>
      </c>
      <c r="J4" s="38">
        <v>1465.20740389179</v>
      </c>
      <c r="K4" s="38">
        <v>1487.06312292359</v>
      </c>
      <c r="L4" s="38">
        <v>1511.5415282392</v>
      </c>
      <c r="M4" s="38">
        <v>1536.89416231609</v>
      </c>
      <c r="N4" s="38">
        <v>1562.24679639298</v>
      </c>
      <c r="O4" s="38">
        <v>1584.10251542477</v>
      </c>
      <c r="P4" s="38">
        <v>1601.58709065021</v>
      </c>
      <c r="Q4" s="38">
        <v>1614.70052206929</v>
      </c>
      <c r="R4" s="38">
        <v>1623.44280968201</v>
      </c>
      <c r="S4" s="38">
        <v>1631.31086853346</v>
      </c>
      <c r="T4" s="38">
        <v>1642.67584243</v>
      </c>
      <c r="U4" s="38">
        <v>1659.28618889416</v>
      </c>
      <c r="V4" s="38">
        <v>1683.76459420978</v>
      </c>
      <c r="W4" s="38">
        <v>1713.48837209302</v>
      </c>
      <c r="X4" s="38">
        <v>1750.20598006645</v>
      </c>
      <c r="Y4" s="38">
        <v>1793.04318936877</v>
      </c>
      <c r="Z4" s="38">
        <v>1842</v>
      </c>
      <c r="AA4" s="38">
        <v>1900</v>
      </c>
      <c r="AB4" s="38">
        <v>1968</v>
      </c>
      <c r="AC4" s="38">
        <v>2037</v>
      </c>
      <c r="AD4" s="38">
        <v>2109</v>
      </c>
      <c r="AE4" s="38">
        <v>2176</v>
      </c>
      <c r="AF4" s="38">
        <v>2244</v>
      </c>
      <c r="AG4" s="38">
        <v>2331</v>
      </c>
      <c r="AH4" s="38">
        <v>2412</v>
      </c>
      <c r="AI4" s="38">
        <v>2484</v>
      </c>
      <c r="AJ4" s="38">
        <v>2546</v>
      </c>
      <c r="AK4" s="38">
        <v>2586</v>
      </c>
      <c r="AL4" s="38">
        <v>2621</v>
      </c>
      <c r="AM4" s="38">
        <v>2651</v>
      </c>
      <c r="AN4" s="38">
        <v>2672</v>
      </c>
      <c r="AO4" s="38">
        <v>2687</v>
      </c>
      <c r="AP4" s="38">
        <v>2694</v>
      </c>
      <c r="AQ4" s="38">
        <v>2693</v>
      </c>
      <c r="AR4" s="38">
        <v>2695</v>
      </c>
      <c r="AS4" s="38">
        <v>2713</v>
      </c>
      <c r="AT4" s="38">
        <v>2754</v>
      </c>
      <c r="AU4" s="38">
        <v>2817</v>
      </c>
      <c r="AV4" s="38">
        <v>2902</v>
      </c>
      <c r="AW4" s="38">
        <v>3004</v>
      </c>
      <c r="AX4" s="38">
        <v>3113</v>
      </c>
      <c r="AY4" s="38">
        <v>3225</v>
      </c>
      <c r="AZ4" s="38">
        <v>3338</v>
      </c>
      <c r="BA4" s="38">
        <v>3457</v>
      </c>
      <c r="BB4" s="38">
        <v>3564</v>
      </c>
      <c r="BC4" s="38">
        <v>3660</v>
      </c>
      <c r="BD4" s="38">
        <v>3741</v>
      </c>
    </row>
    <row r="5" spans="1:56">
      <c r="A5">
        <v>1</v>
      </c>
      <c r="B5" t="s">
        <v>137</v>
      </c>
      <c r="C5">
        <v>32</v>
      </c>
      <c r="D5" t="s">
        <v>137</v>
      </c>
      <c r="E5" s="3" t="s">
        <v>240</v>
      </c>
      <c r="F5" s="49" t="s">
        <v>241</v>
      </c>
      <c r="G5" s="38">
        <v>2154.94480519481</v>
      </c>
      <c r="H5" s="38">
        <v>2178.7968975469</v>
      </c>
      <c r="I5" s="38">
        <v>2203.56637806638</v>
      </c>
      <c r="J5" s="38">
        <v>2230.17063492064</v>
      </c>
      <c r="K5" s="38">
        <v>2257.69227994228</v>
      </c>
      <c r="L5" s="38">
        <v>2286.13131313131</v>
      </c>
      <c r="M5" s="38">
        <v>2316.40512265512</v>
      </c>
      <c r="N5" s="38">
        <v>2348.51370851371</v>
      </c>
      <c r="O5" s="38">
        <v>2381.53968253968</v>
      </c>
      <c r="P5" s="38">
        <v>2415.48304473304</v>
      </c>
      <c r="Q5" s="38">
        <v>2424.65692640693</v>
      </c>
      <c r="R5" s="38">
        <v>2433.83080808081</v>
      </c>
      <c r="S5" s="38">
        <v>2443.92207792208</v>
      </c>
      <c r="T5" s="38">
        <v>2455.84812409812</v>
      </c>
      <c r="U5" s="38">
        <v>2468.69155844156</v>
      </c>
      <c r="V5" s="38">
        <v>2482.45238095238</v>
      </c>
      <c r="W5" s="38">
        <v>2498.04797979798</v>
      </c>
      <c r="X5" s="38">
        <v>2513.64357864358</v>
      </c>
      <c r="Y5" s="38">
        <v>2528.32178932179</v>
      </c>
      <c r="Z5" s="38">
        <v>2543</v>
      </c>
      <c r="AA5" s="38">
        <v>2593</v>
      </c>
      <c r="AB5" s="38">
        <v>2621</v>
      </c>
      <c r="AC5" s="38">
        <v>2667</v>
      </c>
      <c r="AD5" s="38">
        <v>2708</v>
      </c>
      <c r="AE5" s="38">
        <v>2749</v>
      </c>
      <c r="AF5" s="38">
        <v>2813</v>
      </c>
      <c r="AG5" s="38">
        <v>2879</v>
      </c>
      <c r="AH5" s="38">
        <v>2945</v>
      </c>
      <c r="AI5" s="38">
        <v>3016</v>
      </c>
      <c r="AJ5" s="38">
        <v>3086</v>
      </c>
      <c r="AK5" s="38">
        <v>3131</v>
      </c>
      <c r="AL5" s="38">
        <v>3174</v>
      </c>
      <c r="AM5" s="38">
        <v>3216</v>
      </c>
      <c r="AN5" s="38">
        <v>3256</v>
      </c>
      <c r="AO5" s="38">
        <v>3296</v>
      </c>
      <c r="AP5" s="38">
        <v>3335</v>
      </c>
      <c r="AQ5" s="38">
        <v>3377</v>
      </c>
      <c r="AR5" s="38">
        <v>3416</v>
      </c>
      <c r="AS5" s="38">
        <v>3451</v>
      </c>
      <c r="AT5" s="38">
        <v>3482</v>
      </c>
      <c r="AU5" s="38">
        <v>3510</v>
      </c>
      <c r="AV5" s="38">
        <v>3526</v>
      </c>
      <c r="AW5" s="38">
        <v>3538</v>
      </c>
      <c r="AX5" s="38">
        <v>3549</v>
      </c>
      <c r="AY5" s="38">
        <v>3559</v>
      </c>
      <c r="AZ5" s="38">
        <v>3568</v>
      </c>
      <c r="BA5" s="38">
        <v>3545</v>
      </c>
      <c r="BB5" s="38">
        <v>3555</v>
      </c>
      <c r="BC5" s="38">
        <v>3563</v>
      </c>
      <c r="BD5" s="38">
        <v>3569</v>
      </c>
    </row>
    <row r="6" spans="1:56">
      <c r="A6">
        <v>1</v>
      </c>
      <c r="B6" t="s">
        <v>138</v>
      </c>
      <c r="C6">
        <v>35</v>
      </c>
      <c r="D6" t="s">
        <v>138</v>
      </c>
      <c r="E6" s="3" t="s">
        <v>240</v>
      </c>
      <c r="F6" s="49" t="s">
        <v>241</v>
      </c>
      <c r="G6" s="38">
        <v>38</v>
      </c>
      <c r="H6" s="38">
        <v>38</v>
      </c>
      <c r="I6" s="38">
        <v>38</v>
      </c>
      <c r="J6" s="38">
        <v>39</v>
      </c>
      <c r="K6" s="38">
        <v>39</v>
      </c>
      <c r="L6" s="38">
        <v>39</v>
      </c>
      <c r="M6" s="38">
        <v>40</v>
      </c>
      <c r="N6" s="38">
        <v>40</v>
      </c>
      <c r="O6" s="38">
        <v>40</v>
      </c>
      <c r="P6" s="38">
        <v>40</v>
      </c>
      <c r="Q6" s="38">
        <v>40</v>
      </c>
      <c r="R6" s="38">
        <v>40</v>
      </c>
      <c r="S6" s="38">
        <v>39</v>
      </c>
      <c r="T6" s="38">
        <v>38</v>
      </c>
      <c r="U6" s="38">
        <v>38</v>
      </c>
      <c r="V6" s="38">
        <v>37</v>
      </c>
      <c r="W6" s="38">
        <v>36</v>
      </c>
      <c r="X6" s="38">
        <v>36</v>
      </c>
      <c r="Y6" s="38">
        <v>35</v>
      </c>
      <c r="Z6" s="38">
        <v>35</v>
      </c>
      <c r="AA6" s="38">
        <v>34</v>
      </c>
      <c r="AB6" s="38">
        <v>35</v>
      </c>
      <c r="AC6" s="38">
        <v>35</v>
      </c>
      <c r="AD6" s="38">
        <v>35</v>
      </c>
      <c r="AE6" s="38">
        <v>35</v>
      </c>
      <c r="AF6" s="38">
        <v>35</v>
      </c>
      <c r="AG6" s="38">
        <v>35</v>
      </c>
      <c r="AH6" s="38">
        <v>35</v>
      </c>
      <c r="AI6" s="38">
        <v>34</v>
      </c>
      <c r="AJ6" s="38">
        <v>34</v>
      </c>
      <c r="AK6" s="38">
        <v>34</v>
      </c>
      <c r="AL6" s="38">
        <v>34</v>
      </c>
      <c r="AM6" s="38">
        <v>34</v>
      </c>
      <c r="AN6" s="38">
        <v>35</v>
      </c>
      <c r="AO6" s="38">
        <v>35</v>
      </c>
      <c r="AP6" s="38">
        <v>35</v>
      </c>
      <c r="AQ6" s="38">
        <v>35</v>
      </c>
      <c r="AR6" s="38">
        <v>35</v>
      </c>
      <c r="AS6" s="38">
        <v>35</v>
      </c>
      <c r="AT6" s="38">
        <v>35</v>
      </c>
      <c r="AU6" s="38">
        <v>35</v>
      </c>
      <c r="AV6" s="38">
        <v>35</v>
      </c>
      <c r="AW6" s="38">
        <v>34</v>
      </c>
      <c r="AX6" s="38">
        <v>34</v>
      </c>
      <c r="AY6" s="38">
        <v>34</v>
      </c>
      <c r="AZ6" s="38">
        <v>34</v>
      </c>
      <c r="BA6" s="38">
        <v>33</v>
      </c>
      <c r="BB6" s="38">
        <v>33</v>
      </c>
      <c r="BC6" s="38">
        <v>32</v>
      </c>
      <c r="BD6" s="38">
        <v>32</v>
      </c>
    </row>
    <row r="7" spans="1:56">
      <c r="A7">
        <v>1</v>
      </c>
      <c r="B7" t="s">
        <v>206</v>
      </c>
      <c r="C7">
        <v>37</v>
      </c>
      <c r="D7" t="s">
        <v>206</v>
      </c>
      <c r="E7" s="3" t="s">
        <v>240</v>
      </c>
      <c r="F7" s="49" t="s">
        <v>241</v>
      </c>
      <c r="G7" s="38">
        <v>724.920975609756</v>
      </c>
      <c r="H7" s="38">
        <v>730.807804878049</v>
      </c>
      <c r="I7" s="38">
        <v>736.694634146341</v>
      </c>
      <c r="J7" s="38">
        <v>743.42243902439</v>
      </c>
      <c r="K7" s="38">
        <v>750.150243902439</v>
      </c>
      <c r="L7" s="38">
        <v>757.719024390244</v>
      </c>
      <c r="M7" s="38">
        <v>765.287804878049</v>
      </c>
      <c r="N7" s="38">
        <v>773.69756097561</v>
      </c>
      <c r="O7" s="38">
        <v>781.266341463415</v>
      </c>
      <c r="P7" s="38">
        <v>787.994146341463</v>
      </c>
      <c r="Q7" s="38">
        <v>793.04</v>
      </c>
      <c r="R7" s="38">
        <v>798.085853658537</v>
      </c>
      <c r="S7" s="38">
        <v>802.290731707317</v>
      </c>
      <c r="T7" s="38">
        <v>807.336585365854</v>
      </c>
      <c r="U7" s="38">
        <v>814.064390243902</v>
      </c>
      <c r="V7" s="38">
        <v>821.633170731707</v>
      </c>
      <c r="W7" s="38">
        <v>830.042926829268</v>
      </c>
      <c r="X7" s="38">
        <v>839.293658536585</v>
      </c>
      <c r="Y7" s="38">
        <v>850.226341463415</v>
      </c>
      <c r="Z7" s="38">
        <v>862</v>
      </c>
      <c r="AA7" s="38">
        <v>881</v>
      </c>
      <c r="AB7" s="38">
        <v>904</v>
      </c>
      <c r="AC7" s="38">
        <v>926</v>
      </c>
      <c r="AD7" s="38">
        <v>948</v>
      </c>
      <c r="AE7" s="38">
        <v>968</v>
      </c>
      <c r="AF7" s="38">
        <v>984</v>
      </c>
      <c r="AG7" s="38">
        <v>996</v>
      </c>
      <c r="AH7" s="38">
        <v>1009</v>
      </c>
      <c r="AI7" s="38">
        <v>1022</v>
      </c>
      <c r="AJ7" s="38">
        <v>1038</v>
      </c>
      <c r="AK7" s="38">
        <v>1054</v>
      </c>
      <c r="AL7" s="38">
        <v>1071</v>
      </c>
      <c r="AM7" s="38">
        <v>1090</v>
      </c>
      <c r="AN7" s="38">
        <v>1110</v>
      </c>
      <c r="AO7" s="38">
        <v>1127</v>
      </c>
      <c r="AP7" s="38">
        <v>1142</v>
      </c>
      <c r="AQ7" s="38">
        <v>1157</v>
      </c>
      <c r="AR7" s="38">
        <v>1170</v>
      </c>
      <c r="AS7" s="38">
        <v>1180</v>
      </c>
      <c r="AT7" s="38">
        <v>1189</v>
      </c>
      <c r="AU7" s="38">
        <v>1194</v>
      </c>
      <c r="AV7" s="38">
        <v>1198</v>
      </c>
      <c r="AW7" s="38">
        <v>1200</v>
      </c>
      <c r="AX7" s="38">
        <v>1203</v>
      </c>
      <c r="AY7" s="38">
        <v>1208</v>
      </c>
      <c r="AZ7" s="38">
        <v>1214</v>
      </c>
      <c r="BA7" s="38">
        <v>1223</v>
      </c>
      <c r="BB7" s="38">
        <v>1233</v>
      </c>
      <c r="BC7" s="38">
        <v>1244</v>
      </c>
      <c r="BD7" s="38">
        <v>1254</v>
      </c>
    </row>
    <row r="8" spans="1:56">
      <c r="A8">
        <v>1</v>
      </c>
      <c r="B8" t="s">
        <v>140</v>
      </c>
      <c r="C8">
        <v>39</v>
      </c>
      <c r="D8" t="s">
        <v>140</v>
      </c>
      <c r="E8" s="3" t="s">
        <v>240</v>
      </c>
      <c r="F8" s="49" t="s">
        <v>241</v>
      </c>
      <c r="G8" s="38">
        <v>974.785824345146</v>
      </c>
      <c r="H8" s="38">
        <v>990.909090909091</v>
      </c>
      <c r="I8" s="38">
        <v>1008.37596302003</v>
      </c>
      <c r="J8" s="38">
        <v>1025.17103235747</v>
      </c>
      <c r="K8" s="38">
        <v>1041.96610169492</v>
      </c>
      <c r="L8" s="38">
        <v>1059.43297380586</v>
      </c>
      <c r="M8" s="38">
        <v>1076.2280431433</v>
      </c>
      <c r="N8" s="38">
        <v>1093.69491525424</v>
      </c>
      <c r="O8" s="38">
        <v>1111.83359013867</v>
      </c>
      <c r="P8" s="38">
        <v>1131.31587057011</v>
      </c>
      <c r="Q8" s="38">
        <v>1149.45454545455</v>
      </c>
      <c r="R8" s="38">
        <v>1168.93682588598</v>
      </c>
      <c r="S8" s="38">
        <v>1189.09090909091</v>
      </c>
      <c r="T8" s="38">
        <v>1208.57318952234</v>
      </c>
      <c r="U8" s="38">
        <v>1226.71186440678</v>
      </c>
      <c r="V8" s="38">
        <v>1243.50693374422</v>
      </c>
      <c r="W8" s="38">
        <v>1258.95839753467</v>
      </c>
      <c r="X8" s="38">
        <v>1274.40986132512</v>
      </c>
      <c r="Y8" s="38">
        <v>1290.53312788906</v>
      </c>
      <c r="Z8" s="38">
        <v>1308</v>
      </c>
      <c r="AA8" s="38">
        <v>1348</v>
      </c>
      <c r="AB8" s="38">
        <v>1391</v>
      </c>
      <c r="AC8" s="38">
        <v>1436</v>
      </c>
      <c r="AD8" s="38">
        <v>1488</v>
      </c>
      <c r="AE8" s="38">
        <v>1542</v>
      </c>
      <c r="AF8" s="38">
        <v>1605</v>
      </c>
      <c r="AG8" s="38">
        <v>1672</v>
      </c>
      <c r="AH8" s="38">
        <v>1741</v>
      </c>
      <c r="AI8" s="38">
        <v>1814</v>
      </c>
      <c r="AJ8" s="38">
        <v>1889</v>
      </c>
      <c r="AK8" s="38">
        <v>1956</v>
      </c>
      <c r="AL8" s="38">
        <v>2023</v>
      </c>
      <c r="AM8" s="38">
        <v>2094</v>
      </c>
      <c r="AN8" s="38">
        <v>2145</v>
      </c>
      <c r="AO8" s="38">
        <v>2184</v>
      </c>
      <c r="AP8" s="38">
        <v>2227</v>
      </c>
      <c r="AQ8" s="38">
        <v>2276</v>
      </c>
      <c r="AR8" s="38">
        <v>2326</v>
      </c>
      <c r="AS8" s="38">
        <v>2370</v>
      </c>
      <c r="AT8" s="38">
        <v>2418</v>
      </c>
      <c r="AU8" s="38">
        <v>2481</v>
      </c>
      <c r="AV8" s="38">
        <v>2547</v>
      </c>
      <c r="AW8" s="38">
        <v>2639</v>
      </c>
      <c r="AX8" s="38">
        <v>2722</v>
      </c>
      <c r="AY8" s="38">
        <v>2779</v>
      </c>
      <c r="AZ8" s="38">
        <v>2818</v>
      </c>
      <c r="BA8" s="38">
        <v>2850</v>
      </c>
      <c r="BB8" s="38">
        <v>2889</v>
      </c>
      <c r="BC8" s="38">
        <v>2926</v>
      </c>
      <c r="BD8" s="38">
        <v>2962</v>
      </c>
    </row>
    <row r="9" spans="1:56">
      <c r="A9">
        <v>2</v>
      </c>
      <c r="B9" t="s">
        <v>141</v>
      </c>
      <c r="C9">
        <v>45</v>
      </c>
      <c r="D9" t="s">
        <v>141</v>
      </c>
      <c r="E9" s="3" t="s">
        <v>240</v>
      </c>
      <c r="F9" s="49" t="s">
        <v>241</v>
      </c>
      <c r="G9" s="38">
        <v>68.3428571428571</v>
      </c>
      <c r="H9" s="38">
        <v>69.0857142857143</v>
      </c>
      <c r="I9" s="38">
        <v>69.8285714285714</v>
      </c>
      <c r="J9" s="38">
        <v>70.5714285714286</v>
      </c>
      <c r="K9" s="38">
        <v>72.0571428571429</v>
      </c>
      <c r="L9" s="38">
        <v>73.5428571428571</v>
      </c>
      <c r="M9" s="38">
        <v>75.0285714285714</v>
      </c>
      <c r="N9" s="38">
        <v>76.5142857142857</v>
      </c>
      <c r="O9" s="38">
        <v>78</v>
      </c>
      <c r="P9" s="38">
        <v>79.4857142857143</v>
      </c>
      <c r="Q9" s="38">
        <v>80.9714285714286</v>
      </c>
      <c r="R9" s="38">
        <v>82.4571428571429</v>
      </c>
      <c r="S9" s="38">
        <v>83.9428571428572</v>
      </c>
      <c r="T9" s="38">
        <v>86.1714285714286</v>
      </c>
      <c r="U9" s="38">
        <v>88.4</v>
      </c>
      <c r="V9" s="38">
        <v>91.3714285714286</v>
      </c>
      <c r="W9" s="38">
        <v>94.3428571428571</v>
      </c>
      <c r="X9" s="38">
        <v>98.0571428571429</v>
      </c>
      <c r="Y9" s="38">
        <v>101.028571428571</v>
      </c>
      <c r="Z9" s="38">
        <v>104</v>
      </c>
      <c r="AA9" s="38">
        <v>108</v>
      </c>
      <c r="AB9" s="38">
        <v>111</v>
      </c>
      <c r="AC9" s="38">
        <v>114</v>
      </c>
      <c r="AD9" s="38">
        <v>117</v>
      </c>
      <c r="AE9" s="38">
        <v>120</v>
      </c>
      <c r="AF9" s="38">
        <v>123</v>
      </c>
      <c r="AG9" s="38">
        <v>126</v>
      </c>
      <c r="AH9" s="38">
        <v>129</v>
      </c>
      <c r="AI9" s="38">
        <v>132</v>
      </c>
      <c r="AJ9" s="38">
        <v>135</v>
      </c>
      <c r="AK9" s="38">
        <v>138</v>
      </c>
      <c r="AL9" s="38">
        <v>141</v>
      </c>
      <c r="AM9" s="38">
        <v>145</v>
      </c>
      <c r="AN9" s="38">
        <v>148</v>
      </c>
      <c r="AO9" s="38">
        <v>152</v>
      </c>
      <c r="AP9" s="38">
        <v>155</v>
      </c>
      <c r="AQ9" s="38">
        <v>159</v>
      </c>
      <c r="AR9" s="38">
        <v>163</v>
      </c>
      <c r="AS9" s="38">
        <v>167</v>
      </c>
      <c r="AT9" s="38">
        <v>171</v>
      </c>
      <c r="AU9" s="38">
        <v>176</v>
      </c>
      <c r="AV9" s="38">
        <v>180</v>
      </c>
      <c r="AW9" s="38">
        <v>185</v>
      </c>
      <c r="AX9" s="38">
        <v>190</v>
      </c>
      <c r="AY9" s="38">
        <v>195</v>
      </c>
      <c r="AZ9" s="38">
        <v>200</v>
      </c>
      <c r="BA9" s="38">
        <v>205</v>
      </c>
      <c r="BB9" s="38">
        <v>210</v>
      </c>
      <c r="BC9" s="38">
        <v>216</v>
      </c>
      <c r="BD9" s="38">
        <v>222</v>
      </c>
    </row>
    <row r="10" spans="1:56">
      <c r="A10">
        <v>1</v>
      </c>
      <c r="B10" t="s">
        <v>207</v>
      </c>
      <c r="C10">
        <v>46</v>
      </c>
      <c r="D10" t="s">
        <v>207</v>
      </c>
      <c r="E10" s="3" t="s">
        <v>240</v>
      </c>
      <c r="F10" s="49" t="s">
        <v>241</v>
      </c>
      <c r="G10" s="38">
        <v>284.607305936073</v>
      </c>
      <c r="H10" s="38">
        <v>290.045662100457</v>
      </c>
      <c r="I10" s="38">
        <v>294.577625570776</v>
      </c>
      <c r="J10" s="38">
        <v>300.922374429224</v>
      </c>
      <c r="K10" s="38">
        <v>306.360730593607</v>
      </c>
      <c r="L10" s="38">
        <v>312.705479452055</v>
      </c>
      <c r="M10" s="38">
        <v>319.050228310502</v>
      </c>
      <c r="N10" s="38">
        <v>326.301369863014</v>
      </c>
      <c r="O10" s="38">
        <v>332.646118721461</v>
      </c>
      <c r="P10" s="38">
        <v>340.803652968037</v>
      </c>
      <c r="Q10" s="38">
        <v>345.335616438356</v>
      </c>
      <c r="R10" s="38">
        <v>350.77397260274</v>
      </c>
      <c r="S10" s="38">
        <v>357.118721461187</v>
      </c>
      <c r="T10" s="38">
        <v>362.557077625571</v>
      </c>
      <c r="U10" s="38">
        <v>367.995433789954</v>
      </c>
      <c r="V10" s="38">
        <v>373.433789954338</v>
      </c>
      <c r="W10" s="38">
        <v>379.778538812785</v>
      </c>
      <c r="X10" s="38">
        <v>385.216894977169</v>
      </c>
      <c r="Y10" s="38">
        <v>390.655251141553</v>
      </c>
      <c r="Z10" s="38">
        <v>397</v>
      </c>
      <c r="AA10" s="38">
        <v>403</v>
      </c>
      <c r="AB10" s="38">
        <v>411</v>
      </c>
      <c r="AC10" s="38">
        <v>416</v>
      </c>
      <c r="AD10" s="38">
        <v>421</v>
      </c>
      <c r="AE10" s="38">
        <v>426</v>
      </c>
      <c r="AF10" s="38">
        <v>427</v>
      </c>
      <c r="AG10" s="38">
        <v>431</v>
      </c>
      <c r="AH10" s="38">
        <v>438</v>
      </c>
      <c r="AI10" s="38">
        <v>443</v>
      </c>
      <c r="AJ10" s="38">
        <v>447</v>
      </c>
      <c r="AK10" s="38">
        <v>452</v>
      </c>
      <c r="AL10" s="38">
        <v>457</v>
      </c>
      <c r="AM10" s="38">
        <v>462</v>
      </c>
      <c r="AN10" s="38">
        <v>466</v>
      </c>
      <c r="AO10" s="38">
        <v>479</v>
      </c>
      <c r="AP10" s="38">
        <v>485</v>
      </c>
      <c r="AQ10" s="38">
        <v>487</v>
      </c>
      <c r="AR10" s="38">
        <v>491</v>
      </c>
      <c r="AS10" s="38">
        <v>497</v>
      </c>
      <c r="AT10" s="38">
        <v>501</v>
      </c>
      <c r="AU10" s="38">
        <v>504</v>
      </c>
      <c r="AV10" s="38">
        <v>506</v>
      </c>
      <c r="AW10" s="38">
        <v>506</v>
      </c>
      <c r="AX10" s="38">
        <v>507</v>
      </c>
      <c r="AY10" s="38">
        <v>510</v>
      </c>
      <c r="AZ10" s="38">
        <v>513</v>
      </c>
      <c r="BA10" s="38">
        <v>515</v>
      </c>
      <c r="BB10" s="38">
        <v>518</v>
      </c>
      <c r="BC10" s="38">
        <v>521</v>
      </c>
      <c r="BD10" s="38">
        <v>524</v>
      </c>
    </row>
    <row r="11" spans="1:56">
      <c r="A11">
        <v>1</v>
      </c>
      <c r="B11" t="s">
        <v>143</v>
      </c>
      <c r="C11">
        <v>53</v>
      </c>
      <c r="D11" t="s">
        <v>143</v>
      </c>
      <c r="E11" s="3" t="s">
        <v>240</v>
      </c>
      <c r="F11" s="49" t="s">
        <v>241</v>
      </c>
      <c r="G11" s="38">
        <v>710.732664995823</v>
      </c>
      <c r="H11" s="38">
        <v>717.307435254804</v>
      </c>
      <c r="I11" s="38">
        <v>723.882205513784</v>
      </c>
      <c r="J11" s="38">
        <v>731.114452798663</v>
      </c>
      <c r="K11" s="38">
        <v>739.661654135338</v>
      </c>
      <c r="L11" s="38">
        <v>748.208855472013</v>
      </c>
      <c r="M11" s="38">
        <v>758.071010860485</v>
      </c>
      <c r="N11" s="38">
        <v>768.590643274854</v>
      </c>
      <c r="O11" s="38">
        <v>779.767752715121</v>
      </c>
      <c r="P11" s="38">
        <v>791.602339181287</v>
      </c>
      <c r="Q11" s="38">
        <v>790.28738512949</v>
      </c>
      <c r="R11" s="38">
        <v>788.972431077694</v>
      </c>
      <c r="S11" s="38">
        <v>787.657477025898</v>
      </c>
      <c r="T11" s="38">
        <v>787</v>
      </c>
      <c r="U11" s="38">
        <v>786.342522974102</v>
      </c>
      <c r="V11" s="38">
        <v>785.685045948204</v>
      </c>
      <c r="W11" s="38">
        <v>785.027568922306</v>
      </c>
      <c r="X11" s="38">
        <v>785.027568922306</v>
      </c>
      <c r="Y11" s="38">
        <v>785.685045948204</v>
      </c>
      <c r="Z11" s="38">
        <v>787</v>
      </c>
      <c r="AA11" s="38">
        <v>803</v>
      </c>
      <c r="AB11" s="38">
        <v>818</v>
      </c>
      <c r="AC11" s="38">
        <v>833</v>
      </c>
      <c r="AD11" s="38">
        <v>850</v>
      </c>
      <c r="AE11" s="38">
        <v>867</v>
      </c>
      <c r="AF11" s="38">
        <v>884</v>
      </c>
      <c r="AG11" s="38">
        <v>931</v>
      </c>
      <c r="AH11" s="38">
        <v>981</v>
      </c>
      <c r="AI11" s="38">
        <v>1035</v>
      </c>
      <c r="AJ11" s="38">
        <v>1095</v>
      </c>
      <c r="AK11" s="38">
        <v>1152</v>
      </c>
      <c r="AL11" s="38">
        <v>1213</v>
      </c>
      <c r="AM11" s="38">
        <v>1240</v>
      </c>
      <c r="AN11" s="38">
        <v>1268</v>
      </c>
      <c r="AO11" s="38">
        <v>1292</v>
      </c>
      <c r="AP11" s="38">
        <v>1313</v>
      </c>
      <c r="AQ11" s="38">
        <v>1331</v>
      </c>
      <c r="AR11" s="38">
        <v>1347</v>
      </c>
      <c r="AS11" s="38">
        <v>1364</v>
      </c>
      <c r="AT11" s="38">
        <v>1384</v>
      </c>
      <c r="AU11" s="38">
        <v>1406</v>
      </c>
      <c r="AV11" s="38">
        <v>1430</v>
      </c>
      <c r="AW11" s="38">
        <v>1455</v>
      </c>
      <c r="AX11" s="38">
        <v>1479</v>
      </c>
      <c r="AY11" s="38">
        <v>1502</v>
      </c>
      <c r="AZ11" s="38">
        <v>1524</v>
      </c>
      <c r="BA11" s="38">
        <v>1546</v>
      </c>
      <c r="BB11" s="38">
        <v>1566</v>
      </c>
      <c r="BC11" s="38">
        <v>1584</v>
      </c>
      <c r="BD11" s="38">
        <v>1601</v>
      </c>
    </row>
    <row r="12" spans="1:56">
      <c r="A12">
        <v>1</v>
      </c>
      <c r="B12" t="s">
        <v>208</v>
      </c>
      <c r="C12">
        <v>61</v>
      </c>
      <c r="D12" t="s">
        <v>208</v>
      </c>
      <c r="E12" s="3" t="s">
        <v>240</v>
      </c>
      <c r="F12" s="49" t="s">
        <v>241</v>
      </c>
      <c r="G12" s="38">
        <v>92.9066666666667</v>
      </c>
      <c r="H12" s="38">
        <v>93.8</v>
      </c>
      <c r="I12" s="38">
        <v>93.8</v>
      </c>
      <c r="J12" s="38">
        <v>94.6933333333333</v>
      </c>
      <c r="K12" s="38">
        <v>95.5866666666667</v>
      </c>
      <c r="L12" s="38">
        <v>97.3733333333333</v>
      </c>
      <c r="M12" s="38">
        <v>99.16</v>
      </c>
      <c r="N12" s="38">
        <v>100.946666666667</v>
      </c>
      <c r="O12" s="38">
        <v>100.946666666667</v>
      </c>
      <c r="P12" s="38">
        <v>100.053333333333</v>
      </c>
      <c r="Q12" s="38">
        <v>95.5866666666667</v>
      </c>
      <c r="R12" s="38">
        <v>90.2266666666667</v>
      </c>
      <c r="S12" s="38">
        <v>83.9733333333333</v>
      </c>
      <c r="T12" s="38">
        <v>78.6133333333333</v>
      </c>
      <c r="U12" s="38">
        <v>73.2533333333333</v>
      </c>
      <c r="V12" s="38">
        <v>69.68</v>
      </c>
      <c r="W12" s="38">
        <v>67</v>
      </c>
      <c r="X12" s="38">
        <v>65.2133333333333</v>
      </c>
      <c r="Y12" s="38">
        <v>65.2133333333333</v>
      </c>
      <c r="Z12" s="38">
        <v>67</v>
      </c>
      <c r="AA12" s="38">
        <v>71</v>
      </c>
      <c r="AB12" s="38">
        <v>76</v>
      </c>
      <c r="AC12" s="38">
        <v>82</v>
      </c>
      <c r="AD12" s="38">
        <v>89</v>
      </c>
      <c r="AE12" s="38">
        <v>94</v>
      </c>
      <c r="AF12" s="38">
        <v>98</v>
      </c>
      <c r="AG12" s="38">
        <v>101</v>
      </c>
      <c r="AH12" s="38">
        <v>103</v>
      </c>
      <c r="AI12" s="38">
        <v>106</v>
      </c>
      <c r="AJ12" s="38">
        <v>108</v>
      </c>
      <c r="AK12" s="38">
        <v>111</v>
      </c>
      <c r="AL12" s="38">
        <v>114</v>
      </c>
      <c r="AM12" s="38">
        <v>117</v>
      </c>
      <c r="AN12" s="38">
        <v>120</v>
      </c>
      <c r="AO12" s="38">
        <v>123</v>
      </c>
      <c r="AP12" s="38">
        <v>127</v>
      </c>
      <c r="AQ12" s="38">
        <v>130</v>
      </c>
      <c r="AR12" s="38">
        <v>134</v>
      </c>
      <c r="AS12" s="38">
        <v>138</v>
      </c>
      <c r="AT12" s="38">
        <v>142</v>
      </c>
      <c r="AU12" s="38">
        <v>146</v>
      </c>
      <c r="AV12" s="38">
        <v>150</v>
      </c>
      <c r="AW12" s="38">
        <v>153</v>
      </c>
      <c r="AX12" s="38">
        <v>157</v>
      </c>
      <c r="AY12" s="38">
        <v>161</v>
      </c>
      <c r="AZ12" s="38">
        <v>165</v>
      </c>
      <c r="BA12" s="38">
        <v>165</v>
      </c>
      <c r="BB12" s="38">
        <v>169</v>
      </c>
      <c r="BC12" s="38">
        <v>172</v>
      </c>
      <c r="BD12" s="38">
        <v>176</v>
      </c>
    </row>
    <row r="13" spans="1:56">
      <c r="A13">
        <v>2</v>
      </c>
      <c r="B13" t="s">
        <v>209</v>
      </c>
      <c r="C13">
        <v>62</v>
      </c>
      <c r="D13" t="s">
        <v>209</v>
      </c>
      <c r="E13" s="3" t="s">
        <v>240</v>
      </c>
      <c r="F13" s="49" t="s">
        <v>241</v>
      </c>
      <c r="G13" s="38">
        <v>9127.78926963482</v>
      </c>
      <c r="H13" s="38">
        <v>9315.0302026013</v>
      </c>
      <c r="I13" s="38">
        <v>9510.51963481741</v>
      </c>
      <c r="J13" s="38">
        <v>9713.43271635818</v>
      </c>
      <c r="K13" s="38">
        <v>9922.11974737369</v>
      </c>
      <c r="L13" s="38">
        <v>10134.931028014</v>
      </c>
      <c r="M13" s="38">
        <v>10351.8665582791</v>
      </c>
      <c r="N13" s="38">
        <v>10575.400887944</v>
      </c>
      <c r="O13" s="38">
        <v>10810.4831165583</v>
      </c>
      <c r="P13" s="38">
        <v>11059.5877938969</v>
      </c>
      <c r="Q13" s="38">
        <v>11330.9634192096</v>
      </c>
      <c r="R13" s="38">
        <v>11617.1863431716</v>
      </c>
      <c r="S13" s="38">
        <v>11901.7595672836</v>
      </c>
      <c r="T13" s="38">
        <v>12159.9375937969</v>
      </c>
      <c r="U13" s="38">
        <v>12379.3476738369</v>
      </c>
      <c r="V13" s="38">
        <v>12550.9164582291</v>
      </c>
      <c r="W13" s="38">
        <v>12687.0166958479</v>
      </c>
      <c r="X13" s="38">
        <v>12814.8684342171</v>
      </c>
      <c r="Y13" s="38">
        <v>12973.2396198099</v>
      </c>
      <c r="Z13" s="38">
        <v>13191</v>
      </c>
      <c r="AA13" s="38">
        <v>13459</v>
      </c>
      <c r="AB13" s="38">
        <v>13785</v>
      </c>
      <c r="AC13" s="38">
        <v>14163</v>
      </c>
      <c r="AD13" s="38">
        <v>14565</v>
      </c>
      <c r="AE13" s="38">
        <v>15107</v>
      </c>
      <c r="AF13" s="38">
        <v>15665</v>
      </c>
      <c r="AG13" s="38">
        <v>16243</v>
      </c>
      <c r="AH13" s="38">
        <v>16839</v>
      </c>
      <c r="AI13" s="38">
        <v>17453</v>
      </c>
      <c r="AJ13" s="38">
        <v>18086</v>
      </c>
      <c r="AK13" s="38">
        <v>18731</v>
      </c>
      <c r="AL13" s="38">
        <v>19389</v>
      </c>
      <c r="AM13" s="38">
        <v>0</v>
      </c>
      <c r="AN13" s="38">
        <v>0</v>
      </c>
      <c r="AO13" s="38">
        <v>0</v>
      </c>
      <c r="AP13" s="38">
        <v>0</v>
      </c>
      <c r="AQ13" s="38">
        <v>0</v>
      </c>
      <c r="AR13" s="38">
        <v>0</v>
      </c>
      <c r="AS13" s="38">
        <v>0</v>
      </c>
      <c r="AT13" s="38">
        <v>0</v>
      </c>
      <c r="AU13" s="38">
        <v>0</v>
      </c>
      <c r="AV13" s="38">
        <v>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8">
        <v>0</v>
      </c>
      <c r="BD13" s="38">
        <v>0</v>
      </c>
    </row>
    <row r="14" spans="1:56">
      <c r="A14">
        <v>2</v>
      </c>
      <c r="B14" t="s">
        <v>146</v>
      </c>
      <c r="C14">
        <v>72</v>
      </c>
      <c r="D14" t="s">
        <v>146</v>
      </c>
      <c r="E14" s="3" t="s">
        <v>240</v>
      </c>
      <c r="F14" s="49" t="s">
        <v>241</v>
      </c>
      <c r="G14" s="38">
        <v>32.1118881118881</v>
      </c>
      <c r="H14" s="38">
        <v>34.4615384615385</v>
      </c>
      <c r="I14" s="38">
        <v>36.027972027972</v>
      </c>
      <c r="J14" s="38">
        <v>38.3776223776224</v>
      </c>
      <c r="K14" s="38">
        <v>41.5104895104895</v>
      </c>
      <c r="L14" s="38">
        <v>43.8601398601399</v>
      </c>
      <c r="M14" s="38">
        <v>46.2097902097902</v>
      </c>
      <c r="N14" s="38">
        <v>49.3426573426573</v>
      </c>
      <c r="O14" s="38">
        <v>52.4755244755245</v>
      </c>
      <c r="P14" s="38">
        <v>55.6083916083916</v>
      </c>
      <c r="Q14" s="38">
        <v>58.7412587412587</v>
      </c>
      <c r="R14" s="38">
        <v>61.8741258741259</v>
      </c>
      <c r="S14" s="38">
        <v>65.7902097902098</v>
      </c>
      <c r="T14" s="38">
        <v>69.7062937062937</v>
      </c>
      <c r="U14" s="38">
        <v>75.972027972028</v>
      </c>
      <c r="V14" s="38">
        <v>82.2377622377622</v>
      </c>
      <c r="W14" s="38">
        <v>90.0699300699301</v>
      </c>
      <c r="X14" s="38">
        <v>98.6853146853147</v>
      </c>
      <c r="Y14" s="38">
        <v>106.517482517483</v>
      </c>
      <c r="Z14" s="38">
        <v>112</v>
      </c>
      <c r="AA14" s="38">
        <v>116</v>
      </c>
      <c r="AB14" s="38">
        <v>119</v>
      </c>
      <c r="AC14" s="38">
        <v>122</v>
      </c>
      <c r="AD14" s="38">
        <v>126</v>
      </c>
      <c r="AE14" s="38">
        <v>132</v>
      </c>
      <c r="AF14" s="38">
        <v>140</v>
      </c>
      <c r="AG14" s="38">
        <v>151</v>
      </c>
      <c r="AH14" s="38">
        <v>162</v>
      </c>
      <c r="AI14" s="38">
        <v>173</v>
      </c>
      <c r="AJ14" s="38">
        <v>182</v>
      </c>
      <c r="AK14" s="38">
        <v>188</v>
      </c>
      <c r="AL14" s="38">
        <v>191</v>
      </c>
      <c r="AM14" s="38">
        <v>194</v>
      </c>
      <c r="AN14" s="38">
        <v>196</v>
      </c>
      <c r="AO14" s="38">
        <v>200</v>
      </c>
      <c r="AP14" s="38">
        <v>206</v>
      </c>
      <c r="AQ14" s="38">
        <v>212</v>
      </c>
      <c r="AR14" s="38">
        <v>220</v>
      </c>
      <c r="AS14" s="38">
        <v>227</v>
      </c>
      <c r="AT14" s="38">
        <v>233</v>
      </c>
      <c r="AU14" s="38">
        <v>238</v>
      </c>
      <c r="AV14" s="38">
        <v>243</v>
      </c>
      <c r="AW14" s="38">
        <v>248</v>
      </c>
      <c r="AX14" s="38">
        <v>252</v>
      </c>
      <c r="AY14" s="38">
        <v>257</v>
      </c>
      <c r="AZ14" s="38">
        <v>261</v>
      </c>
      <c r="BA14" s="38">
        <v>267</v>
      </c>
      <c r="BB14" s="38">
        <v>273</v>
      </c>
      <c r="BC14" s="38">
        <v>279</v>
      </c>
      <c r="BD14" s="38">
        <v>285</v>
      </c>
    </row>
    <row r="15" spans="1:56">
      <c r="A15">
        <v>1</v>
      </c>
      <c r="B15" t="s">
        <v>147</v>
      </c>
      <c r="C15">
        <v>74</v>
      </c>
      <c r="D15" t="s">
        <v>147</v>
      </c>
      <c r="E15" s="3" t="s">
        <v>240</v>
      </c>
      <c r="F15" s="49" t="s">
        <v>241</v>
      </c>
      <c r="G15" s="38">
        <v>215.384615384615</v>
      </c>
      <c r="H15" s="38">
        <v>214.47963800905</v>
      </c>
      <c r="I15" s="38">
        <v>212.669683257919</v>
      </c>
      <c r="J15" s="38">
        <v>211.764705882353</v>
      </c>
      <c r="K15" s="38">
        <v>210.859728506787</v>
      </c>
      <c r="L15" s="38">
        <v>209.954751131222</v>
      </c>
      <c r="M15" s="38">
        <v>208.14479638009</v>
      </c>
      <c r="N15" s="38">
        <v>208.14479638009</v>
      </c>
      <c r="O15" s="38">
        <v>208.14479638009</v>
      </c>
      <c r="P15" s="38">
        <v>208.14479638009</v>
      </c>
      <c r="Q15" s="38">
        <v>206.334841628959</v>
      </c>
      <c r="R15" s="38">
        <v>205.429864253394</v>
      </c>
      <c r="S15" s="38">
        <v>204.524886877828</v>
      </c>
      <c r="T15" s="38">
        <v>204.524886877828</v>
      </c>
      <c r="U15" s="38">
        <v>203.619909502262</v>
      </c>
      <c r="V15" s="38">
        <v>203.619909502262</v>
      </c>
      <c r="W15" s="38">
        <v>202.714932126697</v>
      </c>
      <c r="X15" s="38">
        <v>201.809954751131</v>
      </c>
      <c r="Y15" s="38">
        <v>200.904977375566</v>
      </c>
      <c r="Z15" s="38">
        <v>200</v>
      </c>
      <c r="AA15" s="38">
        <v>201</v>
      </c>
      <c r="AB15" s="38">
        <v>201</v>
      </c>
      <c r="AC15" s="38">
        <v>202</v>
      </c>
      <c r="AD15" s="38">
        <v>203</v>
      </c>
      <c r="AE15" s="38">
        <v>204</v>
      </c>
      <c r="AF15" s="38">
        <v>204</v>
      </c>
      <c r="AG15" s="38">
        <v>204</v>
      </c>
      <c r="AH15" s="38">
        <v>205</v>
      </c>
      <c r="AI15" s="38">
        <v>206</v>
      </c>
      <c r="AJ15" s="38">
        <v>207</v>
      </c>
      <c r="AK15" s="38">
        <v>208</v>
      </c>
      <c r="AL15" s="38">
        <v>209</v>
      </c>
      <c r="AM15" s="38">
        <v>210</v>
      </c>
      <c r="AN15" s="38">
        <v>210</v>
      </c>
      <c r="AO15" s="38">
        <v>211</v>
      </c>
      <c r="AP15" s="38">
        <v>211</v>
      </c>
      <c r="AQ15" s="38">
        <v>210</v>
      </c>
      <c r="AR15" s="38">
        <v>209</v>
      </c>
      <c r="AS15" s="38">
        <v>208</v>
      </c>
      <c r="AT15" s="38">
        <v>207</v>
      </c>
      <c r="AU15" s="38">
        <v>205</v>
      </c>
      <c r="AV15" s="38">
        <v>204</v>
      </c>
      <c r="AW15" s="38">
        <v>202</v>
      </c>
      <c r="AX15" s="38">
        <v>200</v>
      </c>
      <c r="AY15" s="38">
        <v>197</v>
      </c>
      <c r="AZ15" s="38">
        <v>195</v>
      </c>
      <c r="BA15" s="38">
        <v>192</v>
      </c>
      <c r="BB15" s="38">
        <v>189</v>
      </c>
      <c r="BC15" s="38">
        <v>186</v>
      </c>
      <c r="BD15" s="38">
        <v>183</v>
      </c>
    </row>
    <row r="16" spans="1:56">
      <c r="A16">
        <v>1</v>
      </c>
      <c r="B16" t="s">
        <v>148</v>
      </c>
      <c r="C16">
        <v>75</v>
      </c>
      <c r="D16" t="s">
        <v>148</v>
      </c>
      <c r="E16" s="3" t="s">
        <v>240</v>
      </c>
      <c r="F16" s="49" t="s">
        <v>241</v>
      </c>
      <c r="G16" s="38">
        <v>146.790378006873</v>
      </c>
      <c r="H16" s="38">
        <v>150.034364261168</v>
      </c>
      <c r="I16" s="38">
        <v>153.278350515464</v>
      </c>
      <c r="J16" s="38">
        <v>157.333333333333</v>
      </c>
      <c r="K16" s="38">
        <v>160.577319587629</v>
      </c>
      <c r="L16" s="38">
        <v>163.821305841924</v>
      </c>
      <c r="M16" s="38">
        <v>167.06529209622</v>
      </c>
      <c r="N16" s="38">
        <v>170.309278350515</v>
      </c>
      <c r="O16" s="38">
        <v>174.364261168385</v>
      </c>
      <c r="P16" s="38">
        <v>178.419243986254</v>
      </c>
      <c r="Q16" s="38">
        <v>183.285223367698</v>
      </c>
      <c r="R16" s="38">
        <v>188.962199312715</v>
      </c>
      <c r="S16" s="38">
        <v>194.639175257732</v>
      </c>
      <c r="T16" s="38">
        <v>200.316151202749</v>
      </c>
      <c r="U16" s="38">
        <v>205.993127147766</v>
      </c>
      <c r="V16" s="38">
        <v>211.670103092784</v>
      </c>
      <c r="W16" s="38">
        <v>217.347079037801</v>
      </c>
      <c r="X16" s="38">
        <v>223.024054982818</v>
      </c>
      <c r="Y16" s="38">
        <v>229.512027491409</v>
      </c>
      <c r="Z16" s="38">
        <v>236</v>
      </c>
      <c r="AA16" s="38">
        <v>244</v>
      </c>
      <c r="AB16" s="38">
        <v>252</v>
      </c>
      <c r="AC16" s="38">
        <v>261</v>
      </c>
      <c r="AD16" s="38">
        <v>271</v>
      </c>
      <c r="AE16" s="38">
        <v>282</v>
      </c>
      <c r="AF16" s="38">
        <v>295</v>
      </c>
      <c r="AG16" s="38">
        <v>309</v>
      </c>
      <c r="AH16" s="38">
        <v>323</v>
      </c>
      <c r="AI16" s="38">
        <v>338</v>
      </c>
      <c r="AJ16" s="38">
        <v>351</v>
      </c>
      <c r="AK16" s="38">
        <v>363</v>
      </c>
      <c r="AL16" s="38">
        <v>374</v>
      </c>
      <c r="AM16" s="38">
        <v>384</v>
      </c>
      <c r="AN16" s="38">
        <v>394</v>
      </c>
      <c r="AO16" s="38">
        <v>404</v>
      </c>
      <c r="AP16" s="38">
        <v>415</v>
      </c>
      <c r="AQ16" s="38">
        <v>426</v>
      </c>
      <c r="AR16" s="38">
        <v>437</v>
      </c>
      <c r="AS16" s="38">
        <v>449</v>
      </c>
      <c r="AT16" s="38">
        <v>461</v>
      </c>
      <c r="AU16" s="38">
        <v>473</v>
      </c>
      <c r="AV16" s="38">
        <v>486</v>
      </c>
      <c r="AW16" s="38">
        <v>500</v>
      </c>
      <c r="AX16" s="38">
        <v>513</v>
      </c>
      <c r="AY16" s="38">
        <v>527</v>
      </c>
      <c r="AZ16" s="38">
        <v>541</v>
      </c>
      <c r="BA16" s="38">
        <v>557</v>
      </c>
      <c r="BB16" s="38">
        <v>572</v>
      </c>
      <c r="BC16" s="38">
        <v>588</v>
      </c>
      <c r="BD16" s="38">
        <v>605</v>
      </c>
    </row>
    <row r="17" spans="1:56">
      <c r="A17">
        <v>1</v>
      </c>
      <c r="B17" t="s">
        <v>149</v>
      </c>
      <c r="C17">
        <v>81</v>
      </c>
      <c r="D17" t="s">
        <v>149</v>
      </c>
      <c r="E17" s="3" t="s">
        <v>240</v>
      </c>
      <c r="F17" s="49" t="s">
        <v>241</v>
      </c>
      <c r="G17" s="38">
        <v>1870.21712907117</v>
      </c>
      <c r="H17" s="38">
        <v>1911.41133896261</v>
      </c>
      <c r="I17" s="38">
        <v>1950.95778045838</v>
      </c>
      <c r="J17" s="38">
        <v>1987.20868516285</v>
      </c>
      <c r="K17" s="38">
        <v>2019.34016887817</v>
      </c>
      <c r="L17" s="38">
        <v>2046.52834740651</v>
      </c>
      <c r="M17" s="38">
        <v>2069.59710494572</v>
      </c>
      <c r="N17" s="38">
        <v>2091.84197828709</v>
      </c>
      <c r="O17" s="38">
        <v>2115.73462002413</v>
      </c>
      <c r="P17" s="38">
        <v>2146.21833534379</v>
      </c>
      <c r="Q17" s="38">
        <v>2203.06634499397</v>
      </c>
      <c r="R17" s="38">
        <v>2267.32931242461</v>
      </c>
      <c r="S17" s="38">
        <v>2334.88781664656</v>
      </c>
      <c r="T17" s="38">
        <v>2400.79855247286</v>
      </c>
      <c r="U17" s="38">
        <v>2460.11821471653</v>
      </c>
      <c r="V17" s="38">
        <v>2512.02291917973</v>
      </c>
      <c r="W17" s="38">
        <v>2558.98431845597</v>
      </c>
      <c r="X17" s="38">
        <v>2606.76960193004</v>
      </c>
      <c r="Y17" s="38">
        <v>2661.96984318456</v>
      </c>
      <c r="Z17" s="38">
        <v>2732</v>
      </c>
      <c r="AA17" s="38">
        <v>2805</v>
      </c>
      <c r="AB17" s="38">
        <v>2895</v>
      </c>
      <c r="AC17" s="38">
        <v>2991</v>
      </c>
      <c r="AD17" s="38">
        <v>3081</v>
      </c>
      <c r="AE17" s="38">
        <v>3169</v>
      </c>
      <c r="AF17" s="38">
        <v>3253</v>
      </c>
      <c r="AG17" s="38">
        <v>3333</v>
      </c>
      <c r="AH17" s="38">
        <v>3413</v>
      </c>
      <c r="AI17" s="38">
        <v>3496</v>
      </c>
      <c r="AJ17" s="38">
        <v>3585</v>
      </c>
      <c r="AK17" s="38">
        <v>3678</v>
      </c>
      <c r="AL17" s="38">
        <v>3777</v>
      </c>
      <c r="AM17" s="38">
        <v>3901</v>
      </c>
      <c r="AN17" s="38">
        <v>4030</v>
      </c>
      <c r="AO17" s="38">
        <v>4161</v>
      </c>
      <c r="AP17" s="38">
        <v>4293</v>
      </c>
      <c r="AQ17" s="38">
        <v>4427</v>
      </c>
      <c r="AR17" s="38">
        <v>4565</v>
      </c>
      <c r="AS17" s="38">
        <v>4708</v>
      </c>
      <c r="AT17" s="38">
        <v>4785</v>
      </c>
      <c r="AU17" s="38">
        <v>4894</v>
      </c>
      <c r="AV17" s="38">
        <v>5003</v>
      </c>
      <c r="AW17" s="38">
        <v>5114</v>
      </c>
      <c r="AX17" s="38">
        <v>5227</v>
      </c>
      <c r="AY17" s="38">
        <v>5345</v>
      </c>
      <c r="AZ17" s="38">
        <v>5463</v>
      </c>
      <c r="BA17" s="38">
        <v>5626</v>
      </c>
      <c r="BB17" s="38">
        <v>5771</v>
      </c>
      <c r="BC17" s="38">
        <v>5921</v>
      </c>
      <c r="BD17" s="38">
        <v>6075</v>
      </c>
    </row>
    <row r="18" spans="1:56">
      <c r="A18">
        <v>1</v>
      </c>
      <c r="B18" t="s">
        <v>150</v>
      </c>
      <c r="C18">
        <v>90</v>
      </c>
      <c r="D18" t="s">
        <v>150</v>
      </c>
      <c r="E18" s="3" t="s">
        <v>240</v>
      </c>
      <c r="F18" s="49" t="s">
        <v>241</v>
      </c>
      <c r="G18" s="38">
        <v>1429.77048438207</v>
      </c>
      <c r="H18" s="38">
        <v>1452.28655500226</v>
      </c>
      <c r="I18" s="38">
        <v>1475.66862833861</v>
      </c>
      <c r="J18" s="38">
        <v>1501.64870982345</v>
      </c>
      <c r="K18" s="38">
        <v>1528.49479402445</v>
      </c>
      <c r="L18" s="38">
        <v>1558.80488909009</v>
      </c>
      <c r="M18" s="38">
        <v>1590.84698958805</v>
      </c>
      <c r="N18" s="38">
        <v>1622.88909008601</v>
      </c>
      <c r="O18" s="38">
        <v>1650.60117700317</v>
      </c>
      <c r="P18" s="38">
        <v>1671.38524219104</v>
      </c>
      <c r="Q18" s="38">
        <v>1681.77727478497</v>
      </c>
      <c r="R18" s="38">
        <v>1686.10728836578</v>
      </c>
      <c r="S18" s="38">
        <v>1687.8392937981</v>
      </c>
      <c r="T18" s="38">
        <v>1695.63331824355</v>
      </c>
      <c r="U18" s="38">
        <v>1712.95337256677</v>
      </c>
      <c r="V18" s="38">
        <v>1740.66545948393</v>
      </c>
      <c r="W18" s="38">
        <v>1778.76957899502</v>
      </c>
      <c r="X18" s="38">
        <v>1823.8017202354</v>
      </c>
      <c r="Y18" s="38">
        <v>1868.83386147578</v>
      </c>
      <c r="Z18" s="38">
        <v>1913</v>
      </c>
      <c r="AA18" s="38">
        <v>1933</v>
      </c>
      <c r="AB18" s="38">
        <v>1963</v>
      </c>
      <c r="AC18" s="38">
        <v>1999</v>
      </c>
      <c r="AD18" s="38">
        <v>2039</v>
      </c>
      <c r="AE18" s="38">
        <v>2081</v>
      </c>
      <c r="AF18" s="38">
        <v>2121</v>
      </c>
      <c r="AG18" s="38">
        <v>2162</v>
      </c>
      <c r="AH18" s="38">
        <v>2211</v>
      </c>
      <c r="AI18" s="38">
        <v>2278</v>
      </c>
      <c r="AJ18" s="38">
        <v>2372</v>
      </c>
      <c r="AK18" s="38">
        <v>2496</v>
      </c>
      <c r="AL18" s="38">
        <v>2643</v>
      </c>
      <c r="AM18" s="38">
        <v>2799</v>
      </c>
      <c r="AN18" s="38">
        <v>2943</v>
      </c>
      <c r="AO18" s="38">
        <v>3060</v>
      </c>
      <c r="AP18" s="38">
        <v>3147</v>
      </c>
      <c r="AQ18" s="38">
        <v>3207</v>
      </c>
      <c r="AR18" s="38">
        <v>3249</v>
      </c>
      <c r="AS18" s="38">
        <v>3284</v>
      </c>
      <c r="AT18" s="38">
        <v>3320</v>
      </c>
      <c r="AU18" s="38">
        <v>3360</v>
      </c>
      <c r="AV18" s="38">
        <v>3401</v>
      </c>
      <c r="AW18" s="38">
        <v>3444</v>
      </c>
      <c r="AX18" s="38">
        <v>3489</v>
      </c>
      <c r="AY18" s="38">
        <v>3536</v>
      </c>
      <c r="AZ18" s="38">
        <v>3586</v>
      </c>
      <c r="BA18" s="38">
        <v>3637</v>
      </c>
      <c r="BB18" s="38">
        <v>3696</v>
      </c>
      <c r="BC18" s="38">
        <v>3760</v>
      </c>
      <c r="BD18" s="38">
        <v>3832</v>
      </c>
    </row>
    <row r="19" spans="1:56">
      <c r="A19">
        <v>1</v>
      </c>
      <c r="B19" t="s">
        <v>210</v>
      </c>
      <c r="C19">
        <v>107</v>
      </c>
      <c r="D19" t="s">
        <v>210</v>
      </c>
      <c r="E19" s="3" t="s">
        <v>240</v>
      </c>
      <c r="F19" s="49" t="s">
        <v>241</v>
      </c>
      <c r="G19" s="38">
        <v>1230.95276653171</v>
      </c>
      <c r="H19" s="38">
        <v>1259.09401709402</v>
      </c>
      <c r="I19" s="38">
        <v>1289.05083220873</v>
      </c>
      <c r="J19" s="38">
        <v>1320.82321187584</v>
      </c>
      <c r="K19" s="38">
        <v>1355.31893837157</v>
      </c>
      <c r="L19" s="38">
        <v>1393.44579397211</v>
      </c>
      <c r="M19" s="38">
        <v>1434.29599640126</v>
      </c>
      <c r="N19" s="38">
        <v>1476.96176338282</v>
      </c>
      <c r="O19" s="38">
        <v>1520.53531264058</v>
      </c>
      <c r="P19" s="38">
        <v>1565.01664417454</v>
      </c>
      <c r="Q19" s="38">
        <v>1602.23571749888</v>
      </c>
      <c r="R19" s="38">
        <v>1640.36257309942</v>
      </c>
      <c r="S19" s="38">
        <v>1679.39721097616</v>
      </c>
      <c r="T19" s="38">
        <v>1720.24741340531</v>
      </c>
      <c r="U19" s="38">
        <v>1764.72874493927</v>
      </c>
      <c r="V19" s="38">
        <v>1811.93342330184</v>
      </c>
      <c r="W19" s="38">
        <v>1860.95366621682</v>
      </c>
      <c r="X19" s="38">
        <v>1911.78947368421</v>
      </c>
      <c r="Y19" s="38">
        <v>1964.440845704</v>
      </c>
      <c r="Z19" s="38">
        <v>2018</v>
      </c>
      <c r="AA19" s="38">
        <v>2090</v>
      </c>
      <c r="AB19" s="38">
        <v>2160</v>
      </c>
      <c r="AC19" s="38">
        <v>2229</v>
      </c>
      <c r="AD19" s="38">
        <v>2292</v>
      </c>
      <c r="AE19" s="38">
        <v>2363</v>
      </c>
      <c r="AF19" s="38">
        <v>2427</v>
      </c>
      <c r="AG19" s="38">
        <v>2491</v>
      </c>
      <c r="AH19" s="38">
        <v>2553</v>
      </c>
      <c r="AI19" s="38">
        <v>2623</v>
      </c>
      <c r="AJ19" s="38">
        <v>2686</v>
      </c>
      <c r="AK19" s="38">
        <v>2725</v>
      </c>
      <c r="AL19" s="38">
        <v>2763</v>
      </c>
      <c r="AM19" s="38">
        <v>2800</v>
      </c>
      <c r="AN19" s="38">
        <v>2831</v>
      </c>
      <c r="AO19" s="38">
        <v>2866</v>
      </c>
      <c r="AP19" s="38">
        <v>2897</v>
      </c>
      <c r="AQ19" s="38">
        <v>2922</v>
      </c>
      <c r="AR19" s="38">
        <v>2940</v>
      </c>
      <c r="AS19" s="38">
        <v>2949</v>
      </c>
      <c r="AT19" s="38">
        <v>2946</v>
      </c>
      <c r="AU19" s="38">
        <v>2936</v>
      </c>
      <c r="AV19" s="38">
        <v>2919</v>
      </c>
      <c r="AW19" s="38">
        <v>2898</v>
      </c>
      <c r="AX19" s="38">
        <v>2879</v>
      </c>
      <c r="AY19" s="38">
        <v>2860</v>
      </c>
      <c r="AZ19" s="38">
        <v>2844</v>
      </c>
      <c r="BA19" s="38">
        <v>2833</v>
      </c>
      <c r="BB19" s="38">
        <v>2825</v>
      </c>
      <c r="BC19" s="38">
        <v>2818</v>
      </c>
      <c r="BD19" s="38">
        <v>2814</v>
      </c>
    </row>
    <row r="20" spans="1:56">
      <c r="A20">
        <v>2</v>
      </c>
      <c r="B20" t="s">
        <v>152</v>
      </c>
      <c r="C20">
        <v>114</v>
      </c>
      <c r="D20" t="s">
        <v>152</v>
      </c>
      <c r="E20" s="3" t="s">
        <v>240</v>
      </c>
      <c r="F20" s="49" t="s">
        <v>241</v>
      </c>
      <c r="G20" s="38">
        <v>3214.14076523382</v>
      </c>
      <c r="H20" s="38">
        <v>3292.40717997166</v>
      </c>
      <c r="I20" s="38">
        <v>3375.0217288616</v>
      </c>
      <c r="J20" s="38">
        <v>3460.2451582428</v>
      </c>
      <c r="K20" s="38">
        <v>3548.07746811526</v>
      </c>
      <c r="L20" s="38">
        <v>3639.3882853094</v>
      </c>
      <c r="M20" s="38">
        <v>3734.17760982522</v>
      </c>
      <c r="N20" s="38">
        <v>3833.31506849315</v>
      </c>
      <c r="O20" s="38">
        <v>3936.80066131318</v>
      </c>
      <c r="P20" s="38">
        <v>4045.50401511573</v>
      </c>
      <c r="Q20" s="38">
        <v>4168.12139820501</v>
      </c>
      <c r="R20" s="38">
        <v>4296.82616910723</v>
      </c>
      <c r="S20" s="38">
        <v>4430.74870099197</v>
      </c>
      <c r="T20" s="38">
        <v>4569.88899385923</v>
      </c>
      <c r="U20" s="38">
        <v>4715.11667453944</v>
      </c>
      <c r="V20" s="38">
        <v>4864.69248937175</v>
      </c>
      <c r="W20" s="38">
        <v>5019.48606518658</v>
      </c>
      <c r="X20" s="38">
        <v>5180.36702881436</v>
      </c>
      <c r="Y20" s="38">
        <v>5348.2050070855</v>
      </c>
      <c r="Z20" s="38">
        <v>5523</v>
      </c>
      <c r="AA20" s="38">
        <v>5717</v>
      </c>
      <c r="AB20" s="38">
        <v>5918</v>
      </c>
      <c r="AC20" s="38">
        <v>6127</v>
      </c>
      <c r="AD20" s="38">
        <v>6344</v>
      </c>
      <c r="AE20" s="38">
        <v>6570</v>
      </c>
      <c r="AF20" s="38">
        <v>6804</v>
      </c>
      <c r="AG20" s="38">
        <v>7046</v>
      </c>
      <c r="AH20" s="38">
        <v>7297</v>
      </c>
      <c r="AI20" s="38">
        <v>7561</v>
      </c>
      <c r="AJ20" s="38">
        <v>7846</v>
      </c>
      <c r="AK20" s="38">
        <v>8141</v>
      </c>
      <c r="AL20" s="38">
        <v>8452</v>
      </c>
      <c r="AM20" s="38">
        <v>8772</v>
      </c>
      <c r="AN20" s="38">
        <v>9089</v>
      </c>
      <c r="AO20" s="38">
        <v>9395</v>
      </c>
      <c r="AP20" s="38">
        <v>9686</v>
      </c>
      <c r="AQ20" s="38">
        <v>9966</v>
      </c>
      <c r="AR20" s="38">
        <v>10236</v>
      </c>
      <c r="AS20" s="38">
        <v>10505</v>
      </c>
      <c r="AT20" s="38">
        <v>10757</v>
      </c>
      <c r="AU20" s="38">
        <v>11014</v>
      </c>
      <c r="AV20" s="38">
        <v>11275</v>
      </c>
      <c r="AW20" s="38">
        <v>11537</v>
      </c>
      <c r="AX20" s="38">
        <v>11797</v>
      </c>
      <c r="AY20" s="38">
        <v>12053</v>
      </c>
      <c r="AZ20" s="38">
        <v>12302</v>
      </c>
      <c r="BA20" s="38">
        <v>12513</v>
      </c>
      <c r="BB20" s="38">
        <v>12737</v>
      </c>
      <c r="BC20" s="38">
        <v>12971</v>
      </c>
      <c r="BD20" s="38">
        <v>13220</v>
      </c>
    </row>
    <row r="21" spans="1:56">
      <c r="A21">
        <v>3</v>
      </c>
      <c r="B21" t="s">
        <v>153</v>
      </c>
      <c r="C21">
        <v>122</v>
      </c>
      <c r="D21" t="s">
        <v>153</v>
      </c>
      <c r="E21" s="3" t="s">
        <v>240</v>
      </c>
      <c r="F21" s="49" t="s">
        <v>241</v>
      </c>
      <c r="G21" s="38">
        <v>206.819047619048</v>
      </c>
      <c r="H21" s="38">
        <v>207.980952380952</v>
      </c>
      <c r="I21" s="38">
        <v>207.980952380952</v>
      </c>
      <c r="J21" s="38">
        <v>209.142857142857</v>
      </c>
      <c r="K21" s="38">
        <v>210.304761904762</v>
      </c>
      <c r="L21" s="38">
        <v>211.466666666667</v>
      </c>
      <c r="M21" s="38">
        <v>212.628571428571</v>
      </c>
      <c r="N21" s="38">
        <v>213.790476190476</v>
      </c>
      <c r="O21" s="38">
        <v>214.952380952381</v>
      </c>
      <c r="P21" s="38">
        <v>216.114285714286</v>
      </c>
      <c r="Q21" s="38">
        <v>218.438095238095</v>
      </c>
      <c r="R21" s="38">
        <v>220.761904761905</v>
      </c>
      <c r="S21" s="38">
        <v>223.085714285714</v>
      </c>
      <c r="T21" s="38">
        <v>225.409523809524</v>
      </c>
      <c r="U21" s="38">
        <v>227.733333333333</v>
      </c>
      <c r="V21" s="38">
        <v>231.219047619048</v>
      </c>
      <c r="W21" s="38">
        <v>234.704761904762</v>
      </c>
      <c r="X21" s="38">
        <v>237.028571428571</v>
      </c>
      <c r="Y21" s="38">
        <v>240.514285714286</v>
      </c>
      <c r="Z21" s="38">
        <v>244</v>
      </c>
      <c r="AA21" s="38">
        <v>250</v>
      </c>
      <c r="AB21" s="38">
        <v>256</v>
      </c>
      <c r="AC21" s="38">
        <v>261</v>
      </c>
      <c r="AD21" s="38">
        <v>268</v>
      </c>
      <c r="AE21" s="38">
        <v>275</v>
      </c>
      <c r="AF21" s="38">
        <v>280</v>
      </c>
      <c r="AG21" s="38">
        <v>285</v>
      </c>
      <c r="AH21" s="38">
        <v>290</v>
      </c>
      <c r="AI21" s="38">
        <v>296</v>
      </c>
      <c r="AJ21" s="38">
        <v>301</v>
      </c>
      <c r="AK21" s="38">
        <v>305</v>
      </c>
      <c r="AL21" s="38">
        <v>309</v>
      </c>
      <c r="AM21" s="38">
        <v>313</v>
      </c>
      <c r="AN21" s="38">
        <v>317</v>
      </c>
      <c r="AO21" s="38">
        <v>322</v>
      </c>
      <c r="AP21" s="38">
        <v>328</v>
      </c>
      <c r="AQ21" s="38">
        <v>333</v>
      </c>
      <c r="AR21" s="38">
        <v>339</v>
      </c>
      <c r="AS21" s="38">
        <v>344</v>
      </c>
      <c r="AT21" s="38">
        <v>348</v>
      </c>
      <c r="AU21" s="38">
        <v>351</v>
      </c>
      <c r="AV21" s="38">
        <v>353</v>
      </c>
      <c r="AW21" s="38">
        <v>354</v>
      </c>
      <c r="AX21" s="38">
        <v>356</v>
      </c>
      <c r="AY21" s="38">
        <v>357</v>
      </c>
      <c r="AZ21" s="38">
        <v>358</v>
      </c>
      <c r="BA21" s="38">
        <v>357</v>
      </c>
      <c r="BB21" s="38">
        <v>358</v>
      </c>
      <c r="BC21" s="38">
        <v>360</v>
      </c>
      <c r="BD21" s="38">
        <v>362</v>
      </c>
    </row>
    <row r="22" spans="1:56">
      <c r="A22">
        <v>1</v>
      </c>
      <c r="B22" t="s">
        <v>154</v>
      </c>
      <c r="C22">
        <v>123</v>
      </c>
      <c r="D22" t="s">
        <v>154</v>
      </c>
      <c r="E22" s="3" t="s">
        <v>240</v>
      </c>
      <c r="F22" s="49" t="s">
        <v>241</v>
      </c>
      <c r="G22" s="38">
        <v>365.721649484536</v>
      </c>
      <c r="H22" s="38">
        <v>373.281786941581</v>
      </c>
      <c r="I22" s="38">
        <v>380.841924398625</v>
      </c>
      <c r="J22" s="38">
        <v>389.347079037801</v>
      </c>
      <c r="K22" s="38">
        <v>397.852233676976</v>
      </c>
      <c r="L22" s="38">
        <v>406.357388316151</v>
      </c>
      <c r="M22" s="38">
        <v>414.862542955326</v>
      </c>
      <c r="N22" s="38">
        <v>424.312714776632</v>
      </c>
      <c r="O22" s="38">
        <v>433.762886597938</v>
      </c>
      <c r="P22" s="38">
        <v>444.158075601375</v>
      </c>
      <c r="Q22" s="38">
        <v>453.60824742268</v>
      </c>
      <c r="R22" s="38">
        <v>463.058419243986</v>
      </c>
      <c r="S22" s="38">
        <v>472.508591065292</v>
      </c>
      <c r="T22" s="38">
        <v>482.903780068729</v>
      </c>
      <c r="U22" s="38">
        <v>493.298969072165</v>
      </c>
      <c r="V22" s="38">
        <v>503.694158075601</v>
      </c>
      <c r="W22" s="38">
        <v>514.089347079038</v>
      </c>
      <c r="X22" s="38">
        <v>524.484536082474</v>
      </c>
      <c r="Y22" s="38">
        <v>536.769759450172</v>
      </c>
      <c r="Z22" s="38">
        <v>550</v>
      </c>
      <c r="AA22" s="38">
        <v>565</v>
      </c>
      <c r="AB22" s="38">
        <v>581</v>
      </c>
      <c r="AC22" s="38">
        <v>595</v>
      </c>
      <c r="AD22" s="38">
        <v>606</v>
      </c>
      <c r="AE22" s="38">
        <v>610</v>
      </c>
      <c r="AF22" s="38">
        <v>609</v>
      </c>
      <c r="AG22" s="38">
        <v>602</v>
      </c>
      <c r="AH22" s="38">
        <v>592</v>
      </c>
      <c r="AI22" s="38">
        <v>580</v>
      </c>
      <c r="AJ22" s="38">
        <v>568</v>
      </c>
      <c r="AK22" s="38">
        <v>555</v>
      </c>
      <c r="AL22" s="38">
        <v>542</v>
      </c>
      <c r="AM22" s="38">
        <v>533</v>
      </c>
      <c r="AN22" s="38">
        <v>532</v>
      </c>
      <c r="AO22" s="38">
        <v>543</v>
      </c>
      <c r="AP22" s="38">
        <v>568</v>
      </c>
      <c r="AQ22" s="38">
        <v>604</v>
      </c>
      <c r="AR22" s="38">
        <v>645</v>
      </c>
      <c r="AS22" s="38">
        <v>683</v>
      </c>
      <c r="AT22" s="38">
        <v>712</v>
      </c>
      <c r="AU22" s="38">
        <v>730</v>
      </c>
      <c r="AV22" s="38">
        <v>738</v>
      </c>
      <c r="AW22" s="38">
        <v>742</v>
      </c>
      <c r="AX22" s="38">
        <v>749</v>
      </c>
      <c r="AY22" s="38">
        <v>765</v>
      </c>
      <c r="AZ22" s="38">
        <v>789</v>
      </c>
      <c r="BA22" s="38">
        <v>819</v>
      </c>
      <c r="BB22" s="38">
        <v>853</v>
      </c>
      <c r="BC22" s="38">
        <v>885</v>
      </c>
      <c r="BD22" s="38">
        <v>913</v>
      </c>
    </row>
    <row r="23" spans="1:56">
      <c r="A23">
        <v>2</v>
      </c>
      <c r="B23" t="s">
        <v>155</v>
      </c>
      <c r="C23">
        <v>129</v>
      </c>
      <c r="D23" t="s">
        <v>155</v>
      </c>
      <c r="E23" s="3" t="s">
        <v>240</v>
      </c>
      <c r="F23" s="49" t="s">
        <v>241</v>
      </c>
      <c r="G23" s="38">
        <v>2120.74301369863</v>
      </c>
      <c r="H23" s="38">
        <v>2164.52383561644</v>
      </c>
      <c r="I23" s="38">
        <v>2210.93150684932</v>
      </c>
      <c r="J23" s="38">
        <v>2257.33917808219</v>
      </c>
      <c r="K23" s="38">
        <v>2305.49808219178</v>
      </c>
      <c r="L23" s="38">
        <v>2355.40821917808</v>
      </c>
      <c r="M23" s="38">
        <v>2406.19397260274</v>
      </c>
      <c r="N23" s="38">
        <v>2458.73095890411</v>
      </c>
      <c r="O23" s="38">
        <v>2512.14356164384</v>
      </c>
      <c r="P23" s="38">
        <v>2567.30739726027</v>
      </c>
      <c r="Q23" s="38">
        <v>2622.47123287671</v>
      </c>
      <c r="R23" s="38">
        <v>2679.38630136986</v>
      </c>
      <c r="S23" s="38">
        <v>2737.17698630137</v>
      </c>
      <c r="T23" s="38">
        <v>2796.71890410959</v>
      </c>
      <c r="U23" s="38">
        <v>2858.88767123288</v>
      </c>
      <c r="V23" s="38">
        <v>2921.93205479452</v>
      </c>
      <c r="W23" s="38">
        <v>2986.72767123288</v>
      </c>
      <c r="X23" s="38">
        <v>3054.1501369863</v>
      </c>
      <c r="Y23" s="38">
        <v>3124.19945205479</v>
      </c>
      <c r="Z23" s="38">
        <v>3196</v>
      </c>
      <c r="AA23" s="38">
        <v>3270</v>
      </c>
      <c r="AB23" s="38">
        <v>3342</v>
      </c>
      <c r="AC23" s="38">
        <v>3414</v>
      </c>
      <c r="AD23" s="38">
        <v>3488</v>
      </c>
      <c r="AE23" s="38">
        <v>3567</v>
      </c>
      <c r="AF23" s="38">
        <v>3651</v>
      </c>
      <c r="AG23" s="38">
        <v>3739</v>
      </c>
      <c r="AH23" s="38">
        <v>3831</v>
      </c>
      <c r="AI23" s="38">
        <v>3927</v>
      </c>
      <c r="AJ23" s="38">
        <v>4029</v>
      </c>
      <c r="AK23" s="38">
        <v>4135</v>
      </c>
      <c r="AL23" s="38">
        <v>4244</v>
      </c>
      <c r="AM23" s="38">
        <v>4355</v>
      </c>
      <c r="AN23" s="38">
        <v>4471</v>
      </c>
      <c r="AO23" s="38">
        <v>4590</v>
      </c>
      <c r="AP23" s="38">
        <v>4714</v>
      </c>
      <c r="AQ23" s="38">
        <v>4842</v>
      </c>
      <c r="AR23" s="38">
        <v>4972</v>
      </c>
      <c r="AS23" s="38">
        <v>5107</v>
      </c>
      <c r="AT23" s="38">
        <v>5243</v>
      </c>
      <c r="AU23" s="38">
        <v>5383</v>
      </c>
      <c r="AV23" s="38">
        <v>5532</v>
      </c>
      <c r="AW23" s="38">
        <v>5677</v>
      </c>
      <c r="AX23" s="38">
        <v>6017</v>
      </c>
      <c r="AY23" s="38">
        <v>6318</v>
      </c>
      <c r="AZ23" s="38">
        <v>6482</v>
      </c>
      <c r="BA23" s="38">
        <v>6568</v>
      </c>
      <c r="BB23" s="38">
        <v>6792</v>
      </c>
      <c r="BC23" s="38">
        <v>7022</v>
      </c>
      <c r="BD23" s="38">
        <v>7255</v>
      </c>
    </row>
    <row r="24" spans="1:56">
      <c r="A24">
        <v>3</v>
      </c>
      <c r="B24" t="s">
        <v>156</v>
      </c>
      <c r="C24">
        <v>130</v>
      </c>
      <c r="D24" t="s">
        <v>156</v>
      </c>
      <c r="E24" s="3" t="s">
        <v>240</v>
      </c>
      <c r="F24" s="49" t="s">
        <v>241</v>
      </c>
      <c r="G24" s="38">
        <v>1681.12970405554</v>
      </c>
      <c r="H24" s="38">
        <v>1710.63938618926</v>
      </c>
      <c r="I24" s="38">
        <v>1741.07124588966</v>
      </c>
      <c r="J24" s="38">
        <v>1773.34746072342</v>
      </c>
      <c r="K24" s="38">
        <v>1805.62367555718</v>
      </c>
      <c r="L24" s="38">
        <v>1838.82206795762</v>
      </c>
      <c r="M24" s="38">
        <v>1872.94263792473</v>
      </c>
      <c r="N24" s="38">
        <v>1908.90756302521</v>
      </c>
      <c r="O24" s="38">
        <v>1947.63902082572</v>
      </c>
      <c r="P24" s="38">
        <v>1990.05918889295</v>
      </c>
      <c r="Q24" s="38">
        <v>2032.47935696018</v>
      </c>
      <c r="R24" s="38">
        <v>2078.58823529412</v>
      </c>
      <c r="S24" s="38">
        <v>2127.4636463281</v>
      </c>
      <c r="T24" s="38">
        <v>2178.18341249543</v>
      </c>
      <c r="U24" s="38">
        <v>2231.66971136281</v>
      </c>
      <c r="V24" s="38">
        <v>2288.84472049689</v>
      </c>
      <c r="W24" s="38">
        <v>2348.78626233102</v>
      </c>
      <c r="X24" s="38">
        <v>2409.64998173182</v>
      </c>
      <c r="Y24" s="38">
        <v>2468.66934599927</v>
      </c>
      <c r="Z24" s="38">
        <v>2524</v>
      </c>
      <c r="AA24" s="38">
        <v>2591</v>
      </c>
      <c r="AB24" s="38">
        <v>2650</v>
      </c>
      <c r="AC24" s="38">
        <v>2714</v>
      </c>
      <c r="AD24" s="38">
        <v>2728</v>
      </c>
      <c r="AE24" s="38">
        <v>2759</v>
      </c>
      <c r="AF24" s="38">
        <v>2812</v>
      </c>
      <c r="AG24" s="38">
        <v>2879</v>
      </c>
      <c r="AH24" s="38">
        <v>3068</v>
      </c>
      <c r="AI24" s="38">
        <v>3241</v>
      </c>
      <c r="AJ24" s="38">
        <v>3377</v>
      </c>
      <c r="AK24" s="38">
        <v>3458</v>
      </c>
      <c r="AL24" s="38">
        <v>3500</v>
      </c>
      <c r="AM24" s="38">
        <v>3519</v>
      </c>
      <c r="AN24" s="38">
        <v>3536</v>
      </c>
      <c r="AO24" s="38">
        <v>3566</v>
      </c>
      <c r="AP24" s="38">
        <v>3615</v>
      </c>
      <c r="AQ24" s="38">
        <v>3677</v>
      </c>
      <c r="AR24" s="38">
        <v>3749</v>
      </c>
      <c r="AS24" s="38">
        <v>3829</v>
      </c>
      <c r="AT24" s="38">
        <v>3907</v>
      </c>
      <c r="AU24" s="38">
        <v>3982</v>
      </c>
      <c r="AV24" s="38">
        <v>4054</v>
      </c>
      <c r="AW24" s="38">
        <v>4127</v>
      </c>
      <c r="AX24" s="38">
        <v>4206</v>
      </c>
      <c r="AY24" s="38">
        <v>4294</v>
      </c>
      <c r="AZ24" s="38">
        <v>4390</v>
      </c>
      <c r="BA24" s="38">
        <v>4511</v>
      </c>
      <c r="BB24" s="38">
        <v>4635</v>
      </c>
      <c r="BC24" s="38">
        <v>4767</v>
      </c>
      <c r="BD24" s="38">
        <v>4909</v>
      </c>
    </row>
    <row r="25" spans="1:56">
      <c r="A25">
        <v>1</v>
      </c>
      <c r="B25" t="s">
        <v>157</v>
      </c>
      <c r="C25">
        <v>133</v>
      </c>
      <c r="D25" t="s">
        <v>157</v>
      </c>
      <c r="E25" s="3" t="s">
        <v>240</v>
      </c>
      <c r="F25" s="49" t="s">
        <v>241</v>
      </c>
      <c r="G25" s="38">
        <v>1335.5166846071</v>
      </c>
      <c r="H25" s="38">
        <v>1354.30032292788</v>
      </c>
      <c r="I25" s="38">
        <v>1373.71008252601</v>
      </c>
      <c r="J25" s="38">
        <v>1393.74596340151</v>
      </c>
      <c r="K25" s="38">
        <v>1413.781844277</v>
      </c>
      <c r="L25" s="38">
        <v>1434.44384642985</v>
      </c>
      <c r="M25" s="38">
        <v>1455.73196986006</v>
      </c>
      <c r="N25" s="38">
        <v>1478.27233584499</v>
      </c>
      <c r="O25" s="38">
        <v>1501.43882310728</v>
      </c>
      <c r="P25" s="38">
        <v>1526.48367420165</v>
      </c>
      <c r="Q25" s="38">
        <v>1547.1456763545</v>
      </c>
      <c r="R25" s="38">
        <v>1569.05992106207</v>
      </c>
      <c r="S25" s="38">
        <v>1591.600287047</v>
      </c>
      <c r="T25" s="38">
        <v>1614.14065303193</v>
      </c>
      <c r="U25" s="38">
        <v>1636.68101901686</v>
      </c>
      <c r="V25" s="38">
        <v>1658.59526372443</v>
      </c>
      <c r="W25" s="38">
        <v>1679.88338715465</v>
      </c>
      <c r="X25" s="38">
        <v>1701.17151058486</v>
      </c>
      <c r="Y25" s="38">
        <v>1723.08575529243</v>
      </c>
      <c r="Z25" s="38">
        <v>1745</v>
      </c>
      <c r="AA25" s="38">
        <v>1769</v>
      </c>
      <c r="AB25" s="38">
        <v>1796</v>
      </c>
      <c r="AC25" s="38">
        <v>1818</v>
      </c>
      <c r="AD25" s="38">
        <v>1840</v>
      </c>
      <c r="AE25" s="38">
        <v>1865</v>
      </c>
      <c r="AF25" s="38">
        <v>1880</v>
      </c>
      <c r="AG25" s="38">
        <v>1896</v>
      </c>
      <c r="AH25" s="38">
        <v>1911</v>
      </c>
      <c r="AI25" s="38">
        <v>1929</v>
      </c>
      <c r="AJ25" s="38">
        <v>1953</v>
      </c>
      <c r="AK25" s="38">
        <v>1983</v>
      </c>
      <c r="AL25" s="38">
        <v>2016</v>
      </c>
      <c r="AM25" s="38">
        <v>2058</v>
      </c>
      <c r="AN25" s="38">
        <v>2100</v>
      </c>
      <c r="AO25" s="38">
        <v>2141</v>
      </c>
      <c r="AP25" s="38">
        <v>2184</v>
      </c>
      <c r="AQ25" s="38">
        <v>2226</v>
      </c>
      <c r="AR25" s="38">
        <v>2271</v>
      </c>
      <c r="AS25" s="38">
        <v>2320</v>
      </c>
      <c r="AT25" s="38">
        <v>2376</v>
      </c>
      <c r="AU25" s="38">
        <v>2427</v>
      </c>
      <c r="AV25" s="38">
        <v>2491</v>
      </c>
      <c r="AW25" s="38">
        <v>2559</v>
      </c>
      <c r="AX25" s="38">
        <v>2631</v>
      </c>
      <c r="AY25" s="38">
        <v>2700</v>
      </c>
      <c r="AZ25" s="38">
        <v>2771</v>
      </c>
      <c r="BA25" s="38">
        <v>2844</v>
      </c>
      <c r="BB25" s="38">
        <v>2911</v>
      </c>
      <c r="BC25" s="38">
        <v>2978</v>
      </c>
      <c r="BD25" s="38">
        <v>3049</v>
      </c>
    </row>
    <row r="26" spans="1:56">
      <c r="A26">
        <v>1</v>
      </c>
      <c r="B26" t="s">
        <v>158</v>
      </c>
      <c r="C26">
        <v>136</v>
      </c>
      <c r="D26" t="s">
        <v>158</v>
      </c>
      <c r="E26" s="3" t="s">
        <v>240</v>
      </c>
      <c r="F26" s="49" t="s">
        <v>241</v>
      </c>
      <c r="G26" s="38">
        <v>356.670588235294</v>
      </c>
      <c r="H26" s="38">
        <v>361.694117647059</v>
      </c>
      <c r="I26" s="38">
        <v>365.880392156863</v>
      </c>
      <c r="J26" s="38">
        <v>370.066666666667</v>
      </c>
      <c r="K26" s="38">
        <v>375.090196078431</v>
      </c>
      <c r="L26" s="38">
        <v>380.113725490196</v>
      </c>
      <c r="M26" s="38">
        <v>384.3</v>
      </c>
      <c r="N26" s="38">
        <v>389.323529411765</v>
      </c>
      <c r="O26" s="38">
        <v>394.347058823529</v>
      </c>
      <c r="P26" s="38">
        <v>399.370588235294</v>
      </c>
      <c r="Q26" s="38">
        <v>402.719607843137</v>
      </c>
      <c r="R26" s="38">
        <v>406.06862745098</v>
      </c>
      <c r="S26" s="38">
        <v>408.580392156863</v>
      </c>
      <c r="T26" s="38">
        <v>411.929411764706</v>
      </c>
      <c r="U26" s="38">
        <v>414.441176470588</v>
      </c>
      <c r="V26" s="38">
        <v>416.952941176471</v>
      </c>
      <c r="W26" s="38">
        <v>419.464705882353</v>
      </c>
      <c r="X26" s="38">
        <v>421.976470588235</v>
      </c>
      <c r="Y26" s="38">
        <v>424.488235294118</v>
      </c>
      <c r="Z26" s="38">
        <v>427</v>
      </c>
      <c r="AA26" s="38">
        <v>429</v>
      </c>
      <c r="AB26" s="38">
        <v>432</v>
      </c>
      <c r="AC26" s="38">
        <v>434</v>
      </c>
      <c r="AD26" s="38">
        <v>436</v>
      </c>
      <c r="AE26" s="38">
        <v>437</v>
      </c>
      <c r="AF26" s="38">
        <v>437</v>
      </c>
      <c r="AG26" s="38">
        <v>437</v>
      </c>
      <c r="AH26" s="38">
        <v>437</v>
      </c>
      <c r="AI26" s="38">
        <v>436</v>
      </c>
      <c r="AJ26" s="38">
        <v>435</v>
      </c>
      <c r="AK26" s="38">
        <v>447</v>
      </c>
      <c r="AL26" s="38">
        <v>459</v>
      </c>
      <c r="AM26" s="38">
        <v>471</v>
      </c>
      <c r="AN26" s="38">
        <v>483</v>
      </c>
      <c r="AO26" s="38">
        <v>496</v>
      </c>
      <c r="AP26" s="38">
        <v>510</v>
      </c>
      <c r="AQ26" s="38">
        <v>524</v>
      </c>
      <c r="AR26" s="38">
        <v>539</v>
      </c>
      <c r="AS26" s="38">
        <v>554</v>
      </c>
      <c r="AT26" s="38">
        <v>570</v>
      </c>
      <c r="AU26" s="38">
        <v>586</v>
      </c>
      <c r="AV26" s="38">
        <v>602</v>
      </c>
      <c r="AW26" s="38">
        <v>620</v>
      </c>
      <c r="AX26" s="38">
        <v>638</v>
      </c>
      <c r="AY26" s="38">
        <v>656</v>
      </c>
      <c r="AZ26" s="38">
        <v>674</v>
      </c>
      <c r="BA26" s="38">
        <v>690</v>
      </c>
      <c r="BB26" s="38">
        <v>708</v>
      </c>
      <c r="BC26" s="38">
        <v>726</v>
      </c>
      <c r="BD26" s="38">
        <v>745</v>
      </c>
    </row>
    <row r="27" spans="1:56">
      <c r="A27">
        <v>3</v>
      </c>
      <c r="B27" t="s">
        <v>159</v>
      </c>
      <c r="C27">
        <v>137</v>
      </c>
      <c r="D27" t="s">
        <v>159</v>
      </c>
      <c r="E27" s="3" t="s">
        <v>240</v>
      </c>
      <c r="F27" s="49" t="s">
        <v>241</v>
      </c>
      <c r="G27" s="38">
        <v>84.9462365591398</v>
      </c>
      <c r="H27" s="38">
        <v>86.0215053763441</v>
      </c>
      <c r="I27" s="38">
        <v>88.1720430107527</v>
      </c>
      <c r="J27" s="38">
        <v>89.247311827957</v>
      </c>
      <c r="K27" s="38">
        <v>90.3225806451613</v>
      </c>
      <c r="L27" s="38">
        <v>90.3225806451613</v>
      </c>
      <c r="M27" s="38">
        <v>91.3978494623656</v>
      </c>
      <c r="N27" s="38">
        <v>91.3978494623656</v>
      </c>
      <c r="O27" s="38">
        <v>92.4731182795699</v>
      </c>
      <c r="P27" s="38">
        <v>92.4731182795699</v>
      </c>
      <c r="Q27" s="38">
        <v>93.5483870967742</v>
      </c>
      <c r="R27" s="38">
        <v>93.5483870967742</v>
      </c>
      <c r="S27" s="38">
        <v>94.6236559139785</v>
      </c>
      <c r="T27" s="38">
        <v>95.6989247311828</v>
      </c>
      <c r="U27" s="38">
        <v>96.7741935483871</v>
      </c>
      <c r="V27" s="38">
        <v>96.7741935483871</v>
      </c>
      <c r="W27" s="38">
        <v>97.8494623655914</v>
      </c>
      <c r="X27" s="38">
        <v>98.9247311827957</v>
      </c>
      <c r="Y27" s="38">
        <v>100</v>
      </c>
      <c r="Z27" s="38">
        <v>100</v>
      </c>
      <c r="AA27" s="38">
        <v>99</v>
      </c>
      <c r="AB27" s="38">
        <v>97</v>
      </c>
      <c r="AC27" s="38">
        <v>94</v>
      </c>
      <c r="AD27" s="38">
        <v>92</v>
      </c>
      <c r="AE27" s="38">
        <v>90</v>
      </c>
      <c r="AF27" s="38">
        <v>89</v>
      </c>
      <c r="AG27" s="38">
        <v>86</v>
      </c>
      <c r="AH27" s="38">
        <v>84</v>
      </c>
      <c r="AI27" s="38">
        <v>81</v>
      </c>
      <c r="AJ27" s="38">
        <v>75</v>
      </c>
      <c r="AK27" s="38">
        <v>75</v>
      </c>
      <c r="AL27" s="38">
        <v>74</v>
      </c>
      <c r="AM27" s="38">
        <v>74</v>
      </c>
      <c r="AN27" s="38">
        <v>73</v>
      </c>
      <c r="AO27" s="38">
        <v>69</v>
      </c>
      <c r="AP27" s="38">
        <v>68</v>
      </c>
      <c r="AQ27" s="38">
        <v>66</v>
      </c>
      <c r="AR27" s="38">
        <v>65</v>
      </c>
      <c r="AS27" s="38">
        <v>64</v>
      </c>
      <c r="AT27" s="38">
        <v>63</v>
      </c>
      <c r="AU27" s="38">
        <v>62</v>
      </c>
      <c r="AV27" s="38">
        <v>63</v>
      </c>
      <c r="AW27" s="38">
        <v>61</v>
      </c>
      <c r="AX27" s="38">
        <v>56</v>
      </c>
      <c r="AY27" s="38">
        <v>55</v>
      </c>
      <c r="AZ27" s="38">
        <v>54</v>
      </c>
      <c r="BA27" s="38">
        <v>53</v>
      </c>
      <c r="BB27" s="38">
        <v>51</v>
      </c>
      <c r="BC27" s="38">
        <v>50</v>
      </c>
      <c r="BD27" s="38">
        <v>48</v>
      </c>
    </row>
    <row r="28" spans="1:56">
      <c r="A28">
        <v>3</v>
      </c>
      <c r="B28" t="s">
        <v>160</v>
      </c>
      <c r="C28">
        <v>144</v>
      </c>
      <c r="D28" t="s">
        <v>160</v>
      </c>
      <c r="E28" s="3" t="s">
        <v>240</v>
      </c>
      <c r="F28" s="49" t="s">
        <v>241</v>
      </c>
      <c r="G28" s="38">
        <v>3513.19108734403</v>
      </c>
      <c r="H28" s="38">
        <v>3568.1128342246</v>
      </c>
      <c r="I28" s="38">
        <v>3625.73565062389</v>
      </c>
      <c r="J28" s="38">
        <v>3684.25882352941</v>
      </c>
      <c r="K28" s="38">
        <v>3745.48306595365</v>
      </c>
      <c r="L28" s="38">
        <v>3808.50802139037</v>
      </c>
      <c r="M28" s="38">
        <v>3874.23404634581</v>
      </c>
      <c r="N28" s="38">
        <v>3940.86042780749</v>
      </c>
      <c r="O28" s="38">
        <v>4010.18787878788</v>
      </c>
      <c r="P28" s="38">
        <v>4081.31604278075</v>
      </c>
      <c r="Q28" s="38">
        <v>4156.94598930481</v>
      </c>
      <c r="R28" s="38">
        <v>4234.37664884135</v>
      </c>
      <c r="S28" s="38">
        <v>4315.40873440285</v>
      </c>
      <c r="T28" s="38">
        <v>4403.64367201426</v>
      </c>
      <c r="U28" s="38">
        <v>4499.98181818182</v>
      </c>
      <c r="V28" s="38">
        <v>4605.32352941176</v>
      </c>
      <c r="W28" s="38">
        <v>4716.06737967914</v>
      </c>
      <c r="X28" s="38">
        <v>4831.31301247772</v>
      </c>
      <c r="Y28" s="38">
        <v>4943.85757575758</v>
      </c>
      <c r="Z28" s="38">
        <v>5051</v>
      </c>
      <c r="AA28" s="38">
        <v>5156</v>
      </c>
      <c r="AB28" s="38">
        <v>5255</v>
      </c>
      <c r="AC28" s="38">
        <v>5336</v>
      </c>
      <c r="AD28" s="38">
        <v>5385</v>
      </c>
      <c r="AE28" s="38">
        <v>5394</v>
      </c>
      <c r="AF28" s="38">
        <v>5354</v>
      </c>
      <c r="AG28" s="38">
        <v>5276</v>
      </c>
      <c r="AH28" s="38">
        <v>5196</v>
      </c>
      <c r="AI28" s="38">
        <v>5162</v>
      </c>
      <c r="AJ28" s="38">
        <v>5209</v>
      </c>
      <c r="AK28" s="38">
        <v>5345</v>
      </c>
      <c r="AL28" s="38">
        <v>5558</v>
      </c>
      <c r="AM28" s="38">
        <v>5817</v>
      </c>
      <c r="AN28" s="38">
        <v>6076</v>
      </c>
      <c r="AO28" s="38">
        <v>6303</v>
      </c>
      <c r="AP28" s="38">
        <v>6489</v>
      </c>
      <c r="AQ28" s="38">
        <v>6643</v>
      </c>
      <c r="AR28" s="38">
        <v>6790</v>
      </c>
      <c r="AS28" s="38">
        <v>6936</v>
      </c>
      <c r="AT28" s="38">
        <v>7092</v>
      </c>
      <c r="AU28" s="38">
        <v>7240</v>
      </c>
      <c r="AV28" s="38">
        <v>7402</v>
      </c>
      <c r="AW28" s="38">
        <v>7561</v>
      </c>
      <c r="AX28" s="38">
        <v>7716</v>
      </c>
      <c r="AY28" s="38">
        <v>7868</v>
      </c>
      <c r="AZ28" s="38">
        <v>8019</v>
      </c>
      <c r="BA28" s="38">
        <v>8178</v>
      </c>
      <c r="BB28" s="38">
        <v>8337</v>
      </c>
      <c r="BC28" s="38">
        <v>8502</v>
      </c>
      <c r="BD28" s="38">
        <v>8674</v>
      </c>
    </row>
    <row r="29" spans="1:56">
      <c r="A29">
        <v>3</v>
      </c>
      <c r="B29" t="s">
        <v>161</v>
      </c>
      <c r="C29">
        <v>147</v>
      </c>
      <c r="D29" t="s">
        <v>161</v>
      </c>
      <c r="E29" s="3" t="s">
        <v>240</v>
      </c>
      <c r="F29" s="49" t="s">
        <v>241</v>
      </c>
      <c r="G29" s="38">
        <v>157.760869565217</v>
      </c>
      <c r="H29" s="38">
        <v>159.3</v>
      </c>
      <c r="I29" s="38">
        <v>160.839130434783</v>
      </c>
      <c r="J29" s="38">
        <v>162.378260869565</v>
      </c>
      <c r="K29" s="38">
        <v>163.917391304348</v>
      </c>
      <c r="L29" s="38">
        <v>165.45652173913</v>
      </c>
      <c r="M29" s="38">
        <v>166.995652173913</v>
      </c>
      <c r="N29" s="38">
        <v>168.534782608696</v>
      </c>
      <c r="O29" s="38">
        <v>170.073913043478</v>
      </c>
      <c r="P29" s="38">
        <v>171.613043478261</v>
      </c>
      <c r="Q29" s="38">
        <v>173.152173913043</v>
      </c>
      <c r="R29" s="38">
        <v>174.691304347826</v>
      </c>
      <c r="S29" s="38">
        <v>176.230434782609</v>
      </c>
      <c r="T29" s="38">
        <v>177.769565217391</v>
      </c>
      <c r="U29" s="38">
        <v>178.539130434783</v>
      </c>
      <c r="V29" s="38">
        <v>178.539130434783</v>
      </c>
      <c r="W29" s="38">
        <v>178.539130434783</v>
      </c>
      <c r="X29" s="38">
        <v>177.769565217391</v>
      </c>
      <c r="Y29" s="38">
        <v>177.769565217391</v>
      </c>
      <c r="Z29" s="38">
        <v>177</v>
      </c>
      <c r="AA29" s="38">
        <v>177</v>
      </c>
      <c r="AB29" s="38">
        <v>178</v>
      </c>
      <c r="AC29" s="38">
        <v>179</v>
      </c>
      <c r="AD29" s="38">
        <v>181</v>
      </c>
      <c r="AE29" s="38">
        <v>184</v>
      </c>
      <c r="AF29" s="38">
        <v>190</v>
      </c>
      <c r="AG29" s="38">
        <v>197</v>
      </c>
      <c r="AH29" s="38">
        <v>204</v>
      </c>
      <c r="AI29" s="38">
        <v>212</v>
      </c>
      <c r="AJ29" s="38">
        <v>219</v>
      </c>
      <c r="AK29" s="38">
        <v>224</v>
      </c>
      <c r="AL29" s="38">
        <v>227</v>
      </c>
      <c r="AM29" s="38">
        <v>231</v>
      </c>
      <c r="AN29" s="38">
        <v>234</v>
      </c>
      <c r="AO29" s="38">
        <v>234</v>
      </c>
      <c r="AP29" s="38">
        <v>235</v>
      </c>
      <c r="AQ29" s="38">
        <v>237</v>
      </c>
      <c r="AR29" s="38">
        <v>243</v>
      </c>
      <c r="AS29" s="38">
        <v>248</v>
      </c>
      <c r="AT29" s="38">
        <v>253</v>
      </c>
      <c r="AU29" s="38">
        <v>254</v>
      </c>
      <c r="AV29" s="38">
        <v>255</v>
      </c>
      <c r="AW29" s="38">
        <v>255</v>
      </c>
      <c r="AX29" s="38">
        <v>255</v>
      </c>
      <c r="AY29" s="38">
        <v>255</v>
      </c>
      <c r="AZ29" s="38">
        <v>256</v>
      </c>
      <c r="BA29" s="38">
        <v>260</v>
      </c>
      <c r="BB29" s="38">
        <v>262</v>
      </c>
      <c r="BC29" s="38">
        <v>265</v>
      </c>
      <c r="BD29" s="38">
        <v>267</v>
      </c>
    </row>
    <row r="30" spans="1:56">
      <c r="A30">
        <v>1</v>
      </c>
      <c r="B30" t="s">
        <v>162</v>
      </c>
      <c r="C30">
        <v>158</v>
      </c>
      <c r="D30" t="s">
        <v>162</v>
      </c>
      <c r="E30" s="3" t="s">
        <v>240</v>
      </c>
      <c r="F30" s="49" t="s">
        <v>241</v>
      </c>
      <c r="G30" s="38">
        <v>996.192307692308</v>
      </c>
      <c r="H30" s="38">
        <v>1025.90923076923</v>
      </c>
      <c r="I30" s="38">
        <v>1056.97692307692</v>
      </c>
      <c r="J30" s="38">
        <v>1089.39538461538</v>
      </c>
      <c r="K30" s="38">
        <v>1122.48923076923</v>
      </c>
      <c r="L30" s="38">
        <v>1156.25846153846</v>
      </c>
      <c r="M30" s="38">
        <v>1190.70307692308</v>
      </c>
      <c r="N30" s="38">
        <v>1226.49846153846</v>
      </c>
      <c r="O30" s="38">
        <v>1262.96923076923</v>
      </c>
      <c r="P30" s="38">
        <v>1300.79076923077</v>
      </c>
      <c r="Q30" s="38">
        <v>1340.63846153846</v>
      </c>
      <c r="R30" s="38">
        <v>1381.83692307692</v>
      </c>
      <c r="S30" s="38">
        <v>1423.71076923077</v>
      </c>
      <c r="T30" s="38">
        <v>1467.61076923077</v>
      </c>
      <c r="U30" s="38">
        <v>1512.18615384615</v>
      </c>
      <c r="V30" s="38">
        <v>1558.78769230769</v>
      </c>
      <c r="W30" s="38">
        <v>1606.74</v>
      </c>
      <c r="X30" s="38">
        <v>1656.04307692308</v>
      </c>
      <c r="Y30" s="38">
        <v>1705.34615384615</v>
      </c>
      <c r="Z30" s="38">
        <v>1756</v>
      </c>
      <c r="AA30" s="38">
        <v>1800</v>
      </c>
      <c r="AB30" s="38">
        <v>1841</v>
      </c>
      <c r="AC30" s="38">
        <v>1878</v>
      </c>
      <c r="AD30" s="38">
        <v>1912</v>
      </c>
      <c r="AE30" s="38">
        <v>1959</v>
      </c>
      <c r="AF30" s="38">
        <v>2010</v>
      </c>
      <c r="AG30" s="38">
        <v>2063</v>
      </c>
      <c r="AH30" s="38">
        <v>2122</v>
      </c>
      <c r="AI30" s="38">
        <v>2182</v>
      </c>
      <c r="AJ30" s="38">
        <v>2247</v>
      </c>
      <c r="AK30" s="38">
        <v>2314</v>
      </c>
      <c r="AL30" s="38">
        <v>2379</v>
      </c>
      <c r="AM30" s="38">
        <v>2454</v>
      </c>
      <c r="AN30" s="38">
        <v>2535</v>
      </c>
      <c r="AO30" s="38">
        <v>2620</v>
      </c>
      <c r="AP30" s="38">
        <v>2709</v>
      </c>
      <c r="AQ30" s="38">
        <v>2804</v>
      </c>
      <c r="AR30" s="38">
        <v>2906</v>
      </c>
      <c r="AS30" s="38">
        <v>3003</v>
      </c>
      <c r="AT30" s="38">
        <v>3099</v>
      </c>
      <c r="AU30" s="38">
        <v>3200</v>
      </c>
      <c r="AV30" s="38">
        <v>3300</v>
      </c>
      <c r="AW30" s="38">
        <v>3402</v>
      </c>
      <c r="AX30" s="38">
        <v>3503</v>
      </c>
      <c r="AY30" s="38">
        <v>3612</v>
      </c>
      <c r="AZ30" s="38">
        <v>3728</v>
      </c>
      <c r="BA30" s="38">
        <v>3845</v>
      </c>
      <c r="BB30" s="38">
        <v>3970</v>
      </c>
      <c r="BC30" s="38">
        <v>4101</v>
      </c>
      <c r="BD30" s="38">
        <v>4237</v>
      </c>
    </row>
    <row r="31" spans="1:56">
      <c r="A31">
        <v>1</v>
      </c>
      <c r="B31" t="s">
        <v>163</v>
      </c>
      <c r="C31">
        <v>159</v>
      </c>
      <c r="D31" t="s">
        <v>163</v>
      </c>
      <c r="E31" s="3" t="s">
        <v>240</v>
      </c>
      <c r="F31" s="49" t="s">
        <v>241</v>
      </c>
      <c r="G31" s="38">
        <v>11254.0407854985</v>
      </c>
      <c r="H31" s="38">
        <v>11441.6081319235</v>
      </c>
      <c r="I31" s="38">
        <v>11634.0055387714</v>
      </c>
      <c r="J31" s="38">
        <v>11831.2330060423</v>
      </c>
      <c r="K31" s="38">
        <v>12034.0955438066</v>
      </c>
      <c r="L31" s="38">
        <v>12241.788141994</v>
      </c>
      <c r="M31" s="38">
        <v>12456.7258308157</v>
      </c>
      <c r="N31" s="38">
        <v>12677.2985901309</v>
      </c>
      <c r="O31" s="38">
        <v>12903.5064199396</v>
      </c>
      <c r="P31" s="38">
        <v>13135.3493202417</v>
      </c>
      <c r="Q31" s="38">
        <v>13098.318856999</v>
      </c>
      <c r="R31" s="38">
        <v>13055.6533232628</v>
      </c>
      <c r="S31" s="38">
        <v>13011.3777693857</v>
      </c>
      <c r="T31" s="38">
        <v>12973.5422960725</v>
      </c>
      <c r="U31" s="38">
        <v>12943.7569234643</v>
      </c>
      <c r="V31" s="38">
        <v>12925.2416918429</v>
      </c>
      <c r="W31" s="38">
        <v>12910.751510574</v>
      </c>
      <c r="X31" s="38">
        <v>12890.6262588117</v>
      </c>
      <c r="Y31" s="38">
        <v>12852.7907854985</v>
      </c>
      <c r="Z31" s="38">
        <v>12790</v>
      </c>
      <c r="AA31" s="38">
        <v>12840</v>
      </c>
      <c r="AB31" s="38">
        <v>12867</v>
      </c>
      <c r="AC31" s="38">
        <v>12870</v>
      </c>
      <c r="AD31" s="38">
        <v>12816</v>
      </c>
      <c r="AE31" s="38">
        <v>12752</v>
      </c>
      <c r="AF31" s="38">
        <v>12684</v>
      </c>
      <c r="AG31" s="38">
        <v>12694</v>
      </c>
      <c r="AH31" s="38">
        <v>12700</v>
      </c>
      <c r="AI31" s="38">
        <v>12703</v>
      </c>
      <c r="AJ31" s="38">
        <v>12689</v>
      </c>
      <c r="AK31" s="38">
        <v>12683</v>
      </c>
      <c r="AL31" s="38">
        <v>12669</v>
      </c>
      <c r="AM31" s="38">
        <v>12649</v>
      </c>
      <c r="AN31" s="38">
        <v>12624</v>
      </c>
      <c r="AO31" s="38">
        <v>12597</v>
      </c>
      <c r="AP31" s="38">
        <v>12568</v>
      </c>
      <c r="AQ31" s="38">
        <v>12536</v>
      </c>
      <c r="AR31" s="38">
        <v>12505</v>
      </c>
      <c r="AS31" s="38">
        <v>12472</v>
      </c>
      <c r="AT31" s="38">
        <v>12443</v>
      </c>
      <c r="AU31" s="38">
        <v>12415</v>
      </c>
      <c r="AV31" s="38">
        <v>12389</v>
      </c>
      <c r="AW31" s="38">
        <v>12364</v>
      </c>
      <c r="AX31" s="38">
        <v>12339</v>
      </c>
      <c r="AY31" s="38">
        <v>12315</v>
      </c>
      <c r="AZ31" s="38">
        <v>12292</v>
      </c>
      <c r="BA31" s="38">
        <v>12277</v>
      </c>
      <c r="BB31" s="38">
        <v>12267</v>
      </c>
      <c r="BC31" s="38">
        <v>12264</v>
      </c>
      <c r="BD31" s="38">
        <v>12267</v>
      </c>
    </row>
    <row r="32" spans="1:56">
      <c r="A32">
        <v>1</v>
      </c>
      <c r="B32" t="s">
        <v>211</v>
      </c>
      <c r="C32">
        <v>175</v>
      </c>
      <c r="D32" t="s">
        <v>211</v>
      </c>
      <c r="E32" s="3" t="s">
        <v>240</v>
      </c>
      <c r="F32" s="49" t="s">
        <v>241</v>
      </c>
      <c r="G32" s="38">
        <v>231.736842105263</v>
      </c>
      <c r="H32" s="38">
        <v>229.947368421053</v>
      </c>
      <c r="I32" s="38">
        <v>229.052631578947</v>
      </c>
      <c r="J32" s="38">
        <v>227.263157894737</v>
      </c>
      <c r="K32" s="38">
        <v>226.368421052632</v>
      </c>
      <c r="L32" s="38">
        <v>226.368421052632</v>
      </c>
      <c r="M32" s="38">
        <v>226.368421052632</v>
      </c>
      <c r="N32" s="38">
        <v>227.263157894737</v>
      </c>
      <c r="O32" s="38">
        <v>229.052631578947</v>
      </c>
      <c r="P32" s="38">
        <v>229.947368421053</v>
      </c>
      <c r="Q32" s="38">
        <v>231.736842105263</v>
      </c>
      <c r="R32" s="38">
        <v>234.421052631579</v>
      </c>
      <c r="S32" s="38">
        <v>237.105263157895</v>
      </c>
      <c r="T32" s="38">
        <v>240.684210526316</v>
      </c>
      <c r="U32" s="38">
        <v>246.947368421053</v>
      </c>
      <c r="V32" s="38">
        <v>254.105263157895</v>
      </c>
      <c r="W32" s="38">
        <v>263.052631578947</v>
      </c>
      <c r="X32" s="38">
        <v>272.894736842105</v>
      </c>
      <c r="Y32" s="38">
        <v>280.947368421053</v>
      </c>
      <c r="Z32" s="38">
        <v>289</v>
      </c>
      <c r="AA32" s="38">
        <v>295</v>
      </c>
      <c r="AB32" s="38">
        <v>300</v>
      </c>
      <c r="AC32" s="38">
        <v>303</v>
      </c>
      <c r="AD32" s="38">
        <v>307</v>
      </c>
      <c r="AE32" s="38">
        <v>311</v>
      </c>
      <c r="AF32" s="38">
        <v>316</v>
      </c>
      <c r="AG32" s="38">
        <v>321</v>
      </c>
      <c r="AH32" s="38">
        <v>327</v>
      </c>
      <c r="AI32" s="38">
        <v>332</v>
      </c>
      <c r="AJ32" s="38">
        <v>338</v>
      </c>
      <c r="AK32" s="38">
        <v>344</v>
      </c>
      <c r="AL32" s="38">
        <v>349</v>
      </c>
      <c r="AM32" s="38">
        <v>355</v>
      </c>
      <c r="AN32" s="38">
        <v>360</v>
      </c>
      <c r="AO32" s="38">
        <v>366</v>
      </c>
      <c r="AP32" s="38">
        <v>372</v>
      </c>
      <c r="AQ32" s="38">
        <v>378</v>
      </c>
      <c r="AR32" s="38">
        <v>380</v>
      </c>
      <c r="AS32" s="38">
        <v>385</v>
      </c>
      <c r="AT32" s="38">
        <v>391</v>
      </c>
      <c r="AU32" s="38">
        <v>397</v>
      </c>
      <c r="AV32" s="38">
        <v>400</v>
      </c>
      <c r="AW32" s="38">
        <v>405</v>
      </c>
      <c r="AX32" s="38">
        <v>411</v>
      </c>
      <c r="AY32" s="38">
        <v>417</v>
      </c>
      <c r="AZ32" s="38">
        <v>423</v>
      </c>
      <c r="BA32" s="38">
        <v>427</v>
      </c>
      <c r="BB32" s="38">
        <v>433</v>
      </c>
      <c r="BC32" s="38">
        <v>440</v>
      </c>
      <c r="BD32" s="38">
        <v>447</v>
      </c>
    </row>
    <row r="33" spans="1:56">
      <c r="A33">
        <v>2</v>
      </c>
      <c r="B33" t="s">
        <v>165</v>
      </c>
      <c r="C33">
        <v>178</v>
      </c>
      <c r="D33" t="s">
        <v>165</v>
      </c>
      <c r="E33" s="3" t="s">
        <v>240</v>
      </c>
      <c r="F33" s="49" t="s">
        <v>241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38">
        <v>0</v>
      </c>
      <c r="U33" s="38">
        <v>0</v>
      </c>
      <c r="V33" s="38">
        <v>0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0</v>
      </c>
      <c r="AM33" s="38">
        <v>944</v>
      </c>
      <c r="AN33" s="38">
        <v>942</v>
      </c>
      <c r="AO33" s="38">
        <v>945</v>
      </c>
      <c r="AP33" s="38">
        <v>960</v>
      </c>
      <c r="AQ33" s="38">
        <v>983</v>
      </c>
      <c r="AR33" s="38">
        <v>1013</v>
      </c>
      <c r="AS33" s="38">
        <v>1050</v>
      </c>
      <c r="AT33" s="38">
        <v>1090</v>
      </c>
      <c r="AU33" s="38">
        <v>1139</v>
      </c>
      <c r="AV33" s="38">
        <v>1192</v>
      </c>
      <c r="AW33" s="38">
        <v>1248</v>
      </c>
      <c r="AX33" s="38">
        <v>1302</v>
      </c>
      <c r="AY33" s="38">
        <v>1354</v>
      </c>
      <c r="AZ33" s="38">
        <v>1400</v>
      </c>
      <c r="BA33" s="38">
        <v>1434</v>
      </c>
      <c r="BB33" s="38">
        <v>1471</v>
      </c>
      <c r="BC33" s="38">
        <v>1508</v>
      </c>
      <c r="BD33" s="38">
        <v>1547</v>
      </c>
    </row>
    <row r="34" spans="1:56">
      <c r="A34">
        <v>3</v>
      </c>
      <c r="B34" t="s">
        <v>166</v>
      </c>
      <c r="C34">
        <v>181</v>
      </c>
      <c r="D34" t="s">
        <v>166</v>
      </c>
      <c r="E34" s="3" t="s">
        <v>240</v>
      </c>
      <c r="F34" s="49" t="s">
        <v>241</v>
      </c>
      <c r="G34" s="38">
        <v>1299.95761245675</v>
      </c>
      <c r="H34" s="38">
        <v>1329.38408304498</v>
      </c>
      <c r="I34" s="38">
        <v>1358.81055363322</v>
      </c>
      <c r="J34" s="38">
        <v>1389.10250865052</v>
      </c>
      <c r="K34" s="38">
        <v>1420.25994809689</v>
      </c>
      <c r="L34" s="38">
        <v>1450.55190311419</v>
      </c>
      <c r="M34" s="38">
        <v>1481.70934256055</v>
      </c>
      <c r="N34" s="38">
        <v>1513.73226643599</v>
      </c>
      <c r="O34" s="38">
        <v>1547.48615916955</v>
      </c>
      <c r="P34" s="38">
        <v>1582.10553633218</v>
      </c>
      <c r="Q34" s="38">
        <v>1620.18685121107</v>
      </c>
      <c r="R34" s="38">
        <v>1659.9991349481</v>
      </c>
      <c r="S34" s="38">
        <v>1700.67690311419</v>
      </c>
      <c r="T34" s="38">
        <v>1742.22015570934</v>
      </c>
      <c r="U34" s="38">
        <v>1782.89792387543</v>
      </c>
      <c r="V34" s="38">
        <v>1822.71020761246</v>
      </c>
      <c r="W34" s="38">
        <v>1863.38797577855</v>
      </c>
      <c r="X34" s="38">
        <v>1904.9312283737</v>
      </c>
      <c r="Y34" s="38">
        <v>1950.80190311419</v>
      </c>
      <c r="Z34" s="38">
        <v>2001</v>
      </c>
      <c r="AA34" s="38">
        <v>2071</v>
      </c>
      <c r="AB34" s="38">
        <v>2147</v>
      </c>
      <c r="AC34" s="38">
        <v>2229</v>
      </c>
      <c r="AD34" s="38">
        <v>2312</v>
      </c>
      <c r="AE34" s="38">
        <v>2400</v>
      </c>
      <c r="AF34" s="38">
        <v>2488</v>
      </c>
      <c r="AG34" s="38">
        <v>2576</v>
      </c>
      <c r="AH34" s="38">
        <v>2679</v>
      </c>
      <c r="AI34" s="38">
        <v>2777</v>
      </c>
      <c r="AJ34" s="38">
        <v>2870</v>
      </c>
      <c r="AK34" s="38">
        <v>2950</v>
      </c>
      <c r="AL34" s="38">
        <v>3018</v>
      </c>
      <c r="AM34" s="38">
        <v>3081</v>
      </c>
      <c r="AN34" s="38">
        <v>3141</v>
      </c>
      <c r="AO34" s="38">
        <v>3194</v>
      </c>
      <c r="AP34" s="38">
        <v>3247</v>
      </c>
      <c r="AQ34" s="38">
        <v>3295</v>
      </c>
      <c r="AR34" s="38">
        <v>3285</v>
      </c>
      <c r="AS34" s="38">
        <v>3259</v>
      </c>
      <c r="AT34" s="38">
        <v>3269</v>
      </c>
      <c r="AU34" s="38">
        <v>3266</v>
      </c>
      <c r="AV34" s="38">
        <v>3254</v>
      </c>
      <c r="AW34" s="38">
        <v>3230</v>
      </c>
      <c r="AX34" s="38">
        <v>3203</v>
      </c>
      <c r="AY34" s="38">
        <v>3175</v>
      </c>
      <c r="AZ34" s="38">
        <v>3147</v>
      </c>
      <c r="BA34" s="38">
        <v>3117</v>
      </c>
      <c r="BB34" s="38">
        <v>3102</v>
      </c>
      <c r="BC34" s="38">
        <v>3101</v>
      </c>
      <c r="BD34" s="38">
        <v>3118</v>
      </c>
    </row>
    <row r="35" spans="1:56">
      <c r="A35">
        <v>2</v>
      </c>
      <c r="B35" t="s">
        <v>212</v>
      </c>
      <c r="C35">
        <v>182</v>
      </c>
      <c r="D35" t="s">
        <v>212</v>
      </c>
      <c r="E35" s="3" t="s">
        <v>240</v>
      </c>
      <c r="F35" s="49" t="s">
        <v>241</v>
      </c>
      <c r="G35" s="38">
        <v>41.8541666666667</v>
      </c>
      <c r="H35" s="38">
        <v>42.875</v>
      </c>
      <c r="I35" s="38">
        <v>42.875</v>
      </c>
      <c r="J35" s="38">
        <v>42.875</v>
      </c>
      <c r="K35" s="38">
        <v>43.8958333333333</v>
      </c>
      <c r="L35" s="38">
        <v>44.9166666666667</v>
      </c>
      <c r="M35" s="38">
        <v>44.9166666666667</v>
      </c>
      <c r="N35" s="38">
        <v>45.9375</v>
      </c>
      <c r="O35" s="38">
        <v>45.9375</v>
      </c>
      <c r="P35" s="38">
        <v>45.9375</v>
      </c>
      <c r="Q35" s="38">
        <v>46.9583333333333</v>
      </c>
      <c r="R35" s="38">
        <v>46.9583333333333</v>
      </c>
      <c r="S35" s="38">
        <v>46.9583333333333</v>
      </c>
      <c r="T35" s="38">
        <v>46.9583333333333</v>
      </c>
      <c r="U35" s="38">
        <v>47.9791666666667</v>
      </c>
      <c r="V35" s="38">
        <v>47.9791666666667</v>
      </c>
      <c r="W35" s="38">
        <v>47.9791666666667</v>
      </c>
      <c r="X35" s="38">
        <v>47.9791666666667</v>
      </c>
      <c r="Y35" s="38">
        <v>49</v>
      </c>
      <c r="Z35" s="38">
        <v>49</v>
      </c>
      <c r="AA35" s="38">
        <v>46</v>
      </c>
      <c r="AB35" s="38">
        <v>44</v>
      </c>
      <c r="AC35" s="38">
        <v>41</v>
      </c>
      <c r="AD35" s="38">
        <v>38</v>
      </c>
      <c r="AE35" s="38">
        <v>35</v>
      </c>
      <c r="AF35" s="38">
        <v>32</v>
      </c>
      <c r="AG35" s="38">
        <v>28</v>
      </c>
      <c r="AH35" s="38">
        <v>24</v>
      </c>
      <c r="AI35" s="38">
        <v>20</v>
      </c>
      <c r="AJ35" s="38">
        <v>16</v>
      </c>
      <c r="AK35" s="38">
        <v>15</v>
      </c>
      <c r="AL35" s="38">
        <v>15</v>
      </c>
      <c r="AM35" s="38">
        <v>14</v>
      </c>
      <c r="AN35" s="38">
        <v>13</v>
      </c>
      <c r="AO35" s="38">
        <v>13</v>
      </c>
      <c r="AP35" s="38">
        <v>12</v>
      </c>
      <c r="AQ35" s="38">
        <v>12</v>
      </c>
      <c r="AR35" s="38">
        <v>11</v>
      </c>
      <c r="AS35" s="38">
        <v>11</v>
      </c>
      <c r="AT35" s="38">
        <v>10</v>
      </c>
      <c r="AU35" s="38">
        <v>9</v>
      </c>
      <c r="AV35" s="38">
        <v>9</v>
      </c>
      <c r="AW35" s="38">
        <v>8</v>
      </c>
      <c r="AX35" s="38">
        <v>8</v>
      </c>
      <c r="AY35" s="38">
        <v>8</v>
      </c>
      <c r="AZ35" s="38">
        <v>7</v>
      </c>
      <c r="BA35" s="38">
        <v>7</v>
      </c>
      <c r="BB35" s="38">
        <v>6</v>
      </c>
      <c r="BC35" s="38">
        <v>6</v>
      </c>
      <c r="BD35" s="38">
        <v>6</v>
      </c>
    </row>
    <row r="36" spans="1:56">
      <c r="A36">
        <v>2</v>
      </c>
      <c r="B36" t="s">
        <v>168</v>
      </c>
      <c r="C36">
        <v>184</v>
      </c>
      <c r="D36" t="s">
        <v>168</v>
      </c>
      <c r="E36" s="3" t="s">
        <v>240</v>
      </c>
      <c r="F36" s="49" t="s">
        <v>241</v>
      </c>
      <c r="G36" s="38">
        <v>1267.4921875</v>
      </c>
      <c r="H36" s="38">
        <v>1285.178125</v>
      </c>
      <c r="I36" s="38">
        <v>1302.8640625</v>
      </c>
      <c r="J36" s="38">
        <v>1323.0765625</v>
      </c>
      <c r="K36" s="38">
        <v>1350.0265625</v>
      </c>
      <c r="L36" s="38">
        <v>1382.871875</v>
      </c>
      <c r="M36" s="38">
        <v>1422.4546875</v>
      </c>
      <c r="N36" s="38">
        <v>1466.2484375</v>
      </c>
      <c r="O36" s="38">
        <v>1510.884375</v>
      </c>
      <c r="P36" s="38">
        <v>1554.678125</v>
      </c>
      <c r="Q36" s="38">
        <v>1606.0515625</v>
      </c>
      <c r="R36" s="38">
        <v>1657.425</v>
      </c>
      <c r="S36" s="38">
        <v>1709.640625</v>
      </c>
      <c r="T36" s="38">
        <v>1764.3828125</v>
      </c>
      <c r="U36" s="38">
        <v>1822.49375</v>
      </c>
      <c r="V36" s="38">
        <v>1883.13125</v>
      </c>
      <c r="W36" s="38">
        <v>1947.1375</v>
      </c>
      <c r="X36" s="38">
        <v>2014.5125</v>
      </c>
      <c r="Y36" s="38">
        <v>2084.4140625</v>
      </c>
      <c r="Z36" s="38">
        <v>2156</v>
      </c>
      <c r="AA36" s="38">
        <v>2220</v>
      </c>
      <c r="AB36" s="38">
        <v>2281</v>
      </c>
      <c r="AC36" s="38">
        <v>2339</v>
      </c>
      <c r="AD36" s="38">
        <v>2409</v>
      </c>
      <c r="AE36" s="38">
        <v>2485</v>
      </c>
      <c r="AF36" s="38">
        <v>2581</v>
      </c>
      <c r="AG36" s="38">
        <v>2694</v>
      </c>
      <c r="AH36" s="38">
        <v>2793</v>
      </c>
      <c r="AI36" s="38">
        <v>2844</v>
      </c>
      <c r="AJ36" s="38">
        <v>2824</v>
      </c>
      <c r="AK36" s="38">
        <v>2714</v>
      </c>
      <c r="AL36" s="38">
        <v>2530</v>
      </c>
      <c r="AM36" s="38">
        <v>2335</v>
      </c>
      <c r="AN36" s="38">
        <v>2212</v>
      </c>
      <c r="AO36" s="38">
        <v>2178</v>
      </c>
      <c r="AP36" s="38">
        <v>2276</v>
      </c>
      <c r="AQ36" s="38">
        <v>2481</v>
      </c>
      <c r="AR36" s="38">
        <v>2751</v>
      </c>
      <c r="AS36" s="38">
        <v>3020</v>
      </c>
      <c r="AT36" s="38">
        <v>3242</v>
      </c>
      <c r="AU36" s="38">
        <v>3403</v>
      </c>
      <c r="AV36" s="38">
        <v>3514</v>
      </c>
      <c r="AW36" s="38">
        <v>3598</v>
      </c>
      <c r="AX36" s="38">
        <v>3675</v>
      </c>
      <c r="AY36" s="38">
        <v>3768</v>
      </c>
      <c r="AZ36" s="38">
        <v>3881</v>
      </c>
      <c r="BA36" s="38">
        <v>3984</v>
      </c>
      <c r="BB36" s="38">
        <v>4106</v>
      </c>
      <c r="BC36" s="38">
        <v>4232</v>
      </c>
      <c r="BD36" s="38">
        <v>4360</v>
      </c>
    </row>
    <row r="37" spans="1:56">
      <c r="A37">
        <v>1</v>
      </c>
      <c r="B37" t="s">
        <v>213</v>
      </c>
      <c r="C37">
        <v>193</v>
      </c>
      <c r="D37" t="s">
        <v>213</v>
      </c>
      <c r="E37" s="3" t="s">
        <v>240</v>
      </c>
      <c r="F37" s="49" t="s">
        <v>241</v>
      </c>
      <c r="G37" s="38">
        <v>20.3225806451613</v>
      </c>
      <c r="H37" s="38">
        <v>19.6451612903226</v>
      </c>
      <c r="I37" s="38">
        <v>18.9677419354839</v>
      </c>
      <c r="J37" s="38">
        <v>18.2903225806452</v>
      </c>
      <c r="K37" s="38">
        <v>17.6129032258065</v>
      </c>
      <c r="L37" s="38">
        <v>17.6129032258065</v>
      </c>
      <c r="M37" s="38">
        <v>17.6129032258065</v>
      </c>
      <c r="N37" s="38">
        <v>17.6129032258065</v>
      </c>
      <c r="O37" s="38">
        <v>16.9354838709677</v>
      </c>
      <c r="P37" s="38">
        <v>16.9354838709677</v>
      </c>
      <c r="Q37" s="38">
        <v>17.6129032258065</v>
      </c>
      <c r="R37" s="38">
        <v>17.6129032258065</v>
      </c>
      <c r="S37" s="38">
        <v>18.2903225806452</v>
      </c>
      <c r="T37" s="38">
        <v>18.2903225806452</v>
      </c>
      <c r="U37" s="38">
        <v>18.9677419354839</v>
      </c>
      <c r="V37" s="38">
        <v>18.9677419354839</v>
      </c>
      <c r="W37" s="38">
        <v>19.6451612903226</v>
      </c>
      <c r="X37" s="38">
        <v>20.3225806451613</v>
      </c>
      <c r="Y37" s="38">
        <v>20.3225806451613</v>
      </c>
      <c r="Z37" s="38">
        <v>21</v>
      </c>
      <c r="AA37" s="38">
        <v>22</v>
      </c>
      <c r="AB37" s="38">
        <v>22</v>
      </c>
      <c r="AC37" s="38">
        <v>22</v>
      </c>
      <c r="AD37" s="38">
        <v>22</v>
      </c>
      <c r="AE37" s="38">
        <v>22</v>
      </c>
      <c r="AF37" s="38">
        <v>23</v>
      </c>
      <c r="AG37" s="38">
        <v>23</v>
      </c>
      <c r="AH37" s="38">
        <v>23</v>
      </c>
      <c r="AI37" s="38">
        <v>24</v>
      </c>
      <c r="AJ37" s="38">
        <v>24</v>
      </c>
      <c r="AK37" s="38">
        <v>24</v>
      </c>
      <c r="AL37" s="38">
        <v>25</v>
      </c>
      <c r="AM37" s="38">
        <v>25</v>
      </c>
      <c r="AN37" s="38">
        <v>25</v>
      </c>
      <c r="AO37" s="38">
        <v>25</v>
      </c>
      <c r="AP37" s="38">
        <v>26</v>
      </c>
      <c r="AQ37" s="38">
        <v>26</v>
      </c>
      <c r="AR37" s="38">
        <v>27</v>
      </c>
      <c r="AS37" s="38">
        <v>27</v>
      </c>
      <c r="AT37" s="38">
        <v>28</v>
      </c>
      <c r="AU37" s="38">
        <v>28</v>
      </c>
      <c r="AV37" s="38">
        <v>28</v>
      </c>
      <c r="AW37" s="38">
        <v>29</v>
      </c>
      <c r="AX37" s="38">
        <v>29</v>
      </c>
      <c r="AY37" s="38">
        <v>30</v>
      </c>
      <c r="AZ37" s="38">
        <v>30</v>
      </c>
      <c r="BA37" s="38">
        <v>31</v>
      </c>
      <c r="BB37" s="38">
        <v>31</v>
      </c>
      <c r="BC37" s="38">
        <v>32</v>
      </c>
      <c r="BD37" s="38">
        <v>32</v>
      </c>
    </row>
    <row r="38" spans="1:56">
      <c r="A38">
        <v>1</v>
      </c>
      <c r="B38" t="s">
        <v>170</v>
      </c>
      <c r="C38">
        <v>195</v>
      </c>
      <c r="D38" t="s">
        <v>170</v>
      </c>
      <c r="E38" s="3" t="s">
        <v>240</v>
      </c>
      <c r="F38" s="49" t="s">
        <v>241</v>
      </c>
      <c r="G38" s="38">
        <v>1166.35675675676</v>
      </c>
      <c r="H38" s="38">
        <v>1194.52162162162</v>
      </c>
      <c r="I38" s="38">
        <v>1223.51486486486</v>
      </c>
      <c r="J38" s="38">
        <v>1254.99324324324</v>
      </c>
      <c r="K38" s="38">
        <v>1287.3</v>
      </c>
      <c r="L38" s="38">
        <v>1321.26351351351</v>
      </c>
      <c r="M38" s="38">
        <v>1357.71216216216</v>
      </c>
      <c r="N38" s="38">
        <v>1394.16081081081</v>
      </c>
      <c r="O38" s="38">
        <v>1433.09459459459</v>
      </c>
      <c r="P38" s="38">
        <v>1472.02837837838</v>
      </c>
      <c r="Q38" s="38">
        <v>1508.47702702703</v>
      </c>
      <c r="R38" s="38">
        <v>1545.75405405405</v>
      </c>
      <c r="S38" s="38">
        <v>1583.03108108108</v>
      </c>
      <c r="T38" s="38">
        <v>1620.30810810811</v>
      </c>
      <c r="U38" s="38">
        <v>1656.75675675676</v>
      </c>
      <c r="V38" s="38">
        <v>1693.20540540541</v>
      </c>
      <c r="W38" s="38">
        <v>1727.9972972973</v>
      </c>
      <c r="X38" s="38">
        <v>1763.61756756757</v>
      </c>
      <c r="Y38" s="38">
        <v>1800.89459459459</v>
      </c>
      <c r="Z38" s="38">
        <v>1839</v>
      </c>
      <c r="AA38" s="38">
        <v>1872</v>
      </c>
      <c r="AB38" s="38">
        <v>1913</v>
      </c>
      <c r="AC38" s="38">
        <v>1953</v>
      </c>
      <c r="AD38" s="38">
        <v>1995</v>
      </c>
      <c r="AE38" s="38">
        <v>2042</v>
      </c>
      <c r="AF38" s="38">
        <v>2089</v>
      </c>
      <c r="AG38" s="38">
        <v>2139</v>
      </c>
      <c r="AH38" s="38">
        <v>2191</v>
      </c>
      <c r="AI38" s="38">
        <v>2241</v>
      </c>
      <c r="AJ38" s="38">
        <v>2296</v>
      </c>
      <c r="AK38" s="38">
        <v>2354</v>
      </c>
      <c r="AL38" s="38">
        <v>2414</v>
      </c>
      <c r="AM38" s="38">
        <v>2475</v>
      </c>
      <c r="AN38" s="38">
        <v>2538</v>
      </c>
      <c r="AO38" s="38">
        <v>2602</v>
      </c>
      <c r="AP38" s="38">
        <v>2664</v>
      </c>
      <c r="AQ38" s="38">
        <v>2727</v>
      </c>
      <c r="AR38" s="38">
        <v>2791</v>
      </c>
      <c r="AS38" s="38">
        <v>2859</v>
      </c>
      <c r="AT38" s="38">
        <v>2929</v>
      </c>
      <c r="AU38" s="38">
        <v>3002</v>
      </c>
      <c r="AV38" s="38">
        <v>3078</v>
      </c>
      <c r="AW38" s="38">
        <v>3159</v>
      </c>
      <c r="AX38" s="38">
        <v>3243</v>
      </c>
      <c r="AY38" s="38">
        <v>3328</v>
      </c>
      <c r="AZ38" s="38">
        <v>3414</v>
      </c>
      <c r="BA38" s="38">
        <v>3513</v>
      </c>
      <c r="BB38" s="38">
        <v>3612</v>
      </c>
      <c r="BC38" s="38">
        <v>3714</v>
      </c>
      <c r="BD38" s="38">
        <v>3821</v>
      </c>
    </row>
    <row r="39" spans="1:56">
      <c r="A39">
        <v>2</v>
      </c>
      <c r="B39" t="s">
        <v>171</v>
      </c>
      <c r="C39">
        <v>196</v>
      </c>
      <c r="D39" t="s">
        <v>171</v>
      </c>
      <c r="E39" s="3" t="s">
        <v>240</v>
      </c>
      <c r="F39" s="49" t="s">
        <v>241</v>
      </c>
      <c r="G39" s="38">
        <v>17.037037037037</v>
      </c>
      <c r="H39" s="38">
        <v>17.8888888888889</v>
      </c>
      <c r="I39" s="38">
        <v>18.7407407407407</v>
      </c>
      <c r="J39" s="38">
        <v>18.7407407407407</v>
      </c>
      <c r="K39" s="38">
        <v>18.7407407407407</v>
      </c>
      <c r="L39" s="38">
        <v>19.5925925925926</v>
      </c>
      <c r="M39" s="38">
        <v>19.5925925925926</v>
      </c>
      <c r="N39" s="38">
        <v>19.5925925925926</v>
      </c>
      <c r="O39" s="38">
        <v>19.5925925925926</v>
      </c>
      <c r="P39" s="38">
        <v>19.5925925925926</v>
      </c>
      <c r="Q39" s="38">
        <v>19.5925925925926</v>
      </c>
      <c r="R39" s="38">
        <v>20.4444444444444</v>
      </c>
      <c r="S39" s="38">
        <v>21.2962962962963</v>
      </c>
      <c r="T39" s="38">
        <v>21.2962962962963</v>
      </c>
      <c r="U39" s="38">
        <v>22.1481481481481</v>
      </c>
      <c r="V39" s="38">
        <v>22.1481481481481</v>
      </c>
      <c r="W39" s="38">
        <v>23</v>
      </c>
      <c r="X39" s="38">
        <v>23</v>
      </c>
      <c r="Y39" s="38">
        <v>23</v>
      </c>
      <c r="Z39" s="38">
        <v>23</v>
      </c>
      <c r="AA39" s="38">
        <v>23</v>
      </c>
      <c r="AB39" s="38">
        <v>23</v>
      </c>
      <c r="AC39" s="38">
        <v>23</v>
      </c>
      <c r="AD39" s="38">
        <v>24</v>
      </c>
      <c r="AE39" s="38">
        <v>24</v>
      </c>
      <c r="AF39" s="38">
        <v>24</v>
      </c>
      <c r="AG39" s="38">
        <v>24</v>
      </c>
      <c r="AH39" s="38">
        <v>25</v>
      </c>
      <c r="AI39" s="38">
        <v>25</v>
      </c>
      <c r="AJ39" s="38">
        <v>25</v>
      </c>
      <c r="AK39" s="38">
        <v>26</v>
      </c>
      <c r="AL39" s="38">
        <v>26</v>
      </c>
      <c r="AM39" s="38">
        <v>26</v>
      </c>
      <c r="AN39" s="38">
        <v>26</v>
      </c>
      <c r="AO39" s="38">
        <v>27</v>
      </c>
      <c r="AP39" s="38">
        <v>27</v>
      </c>
      <c r="AQ39" s="38">
        <v>27</v>
      </c>
      <c r="AR39" s="38">
        <v>27</v>
      </c>
      <c r="AS39" s="38">
        <v>27</v>
      </c>
      <c r="AT39" s="38">
        <v>28</v>
      </c>
      <c r="AU39" s="38">
        <v>28</v>
      </c>
      <c r="AV39" s="38">
        <v>28</v>
      </c>
      <c r="AW39" s="38">
        <v>29</v>
      </c>
      <c r="AX39" s="38">
        <v>29</v>
      </c>
      <c r="AY39" s="38">
        <v>29</v>
      </c>
      <c r="AZ39" s="38">
        <v>29</v>
      </c>
      <c r="BA39" s="38">
        <v>30</v>
      </c>
      <c r="BB39" s="38">
        <v>30</v>
      </c>
      <c r="BC39" s="38">
        <v>30</v>
      </c>
      <c r="BD39" s="38">
        <v>30</v>
      </c>
    </row>
    <row r="40" spans="1:56">
      <c r="A40">
        <v>1</v>
      </c>
      <c r="B40" t="s">
        <v>172</v>
      </c>
      <c r="C40">
        <v>197</v>
      </c>
      <c r="D40" t="s">
        <v>172</v>
      </c>
      <c r="E40" s="3" t="s">
        <v>240</v>
      </c>
      <c r="F40" s="49" t="s">
        <v>241</v>
      </c>
      <c r="G40" s="38">
        <v>795.650165016502</v>
      </c>
      <c r="H40" s="38">
        <v>797.617161716172</v>
      </c>
      <c r="I40" s="38">
        <v>800.567656765677</v>
      </c>
      <c r="J40" s="38">
        <v>802.534653465347</v>
      </c>
      <c r="K40" s="38">
        <v>805.485148514852</v>
      </c>
      <c r="L40" s="38">
        <v>808.435643564356</v>
      </c>
      <c r="M40" s="38">
        <v>812.369636963696</v>
      </c>
      <c r="N40" s="38">
        <v>816.303630363036</v>
      </c>
      <c r="O40" s="38">
        <v>819.254125412541</v>
      </c>
      <c r="P40" s="38">
        <v>822.204620462046</v>
      </c>
      <c r="Q40" s="38">
        <v>829.089108910891</v>
      </c>
      <c r="R40" s="38">
        <v>834.990099009901</v>
      </c>
      <c r="S40" s="38">
        <v>841.874587458746</v>
      </c>
      <c r="T40" s="38">
        <v>848.759075907591</v>
      </c>
      <c r="U40" s="38">
        <v>855.643564356436</v>
      </c>
      <c r="V40" s="38">
        <v>862.528052805281</v>
      </c>
      <c r="W40" s="38">
        <v>870.39603960396</v>
      </c>
      <c r="X40" s="38">
        <v>878.26402640264</v>
      </c>
      <c r="Y40" s="38">
        <v>886.13201320132</v>
      </c>
      <c r="Z40" s="38">
        <v>894</v>
      </c>
      <c r="AA40" s="38">
        <v>910</v>
      </c>
      <c r="AB40" s="38">
        <v>926</v>
      </c>
      <c r="AC40" s="38">
        <v>944</v>
      </c>
      <c r="AD40" s="38">
        <v>962</v>
      </c>
      <c r="AE40" s="38">
        <v>985</v>
      </c>
      <c r="AF40" s="38">
        <v>1007</v>
      </c>
      <c r="AG40" s="38">
        <v>1032</v>
      </c>
      <c r="AH40" s="38">
        <v>1058</v>
      </c>
      <c r="AI40" s="38">
        <v>1076</v>
      </c>
      <c r="AJ40" s="38">
        <v>1083</v>
      </c>
      <c r="AK40" s="38">
        <v>1079</v>
      </c>
      <c r="AL40" s="38">
        <v>1069</v>
      </c>
      <c r="AM40" s="38">
        <v>1053</v>
      </c>
      <c r="AN40" s="38">
        <v>1036</v>
      </c>
      <c r="AO40" s="38">
        <v>1026</v>
      </c>
      <c r="AP40" s="38">
        <v>1016</v>
      </c>
      <c r="AQ40" s="38">
        <v>1013</v>
      </c>
      <c r="AR40" s="38">
        <v>1013</v>
      </c>
      <c r="AS40" s="38">
        <v>1023</v>
      </c>
      <c r="AT40" s="38">
        <v>1041</v>
      </c>
      <c r="AU40" s="38">
        <v>1070</v>
      </c>
      <c r="AV40" s="38">
        <v>1106</v>
      </c>
      <c r="AW40" s="38">
        <v>1149</v>
      </c>
      <c r="AX40" s="38">
        <v>1190</v>
      </c>
      <c r="AY40" s="38">
        <v>1225</v>
      </c>
      <c r="AZ40" s="38">
        <v>1253</v>
      </c>
      <c r="BA40" s="38">
        <v>1274</v>
      </c>
      <c r="BB40" s="38">
        <v>1293</v>
      </c>
      <c r="BC40" s="38">
        <v>1309</v>
      </c>
      <c r="BD40" s="38">
        <v>1326</v>
      </c>
    </row>
    <row r="41" spans="1:56">
      <c r="A41">
        <v>2</v>
      </c>
      <c r="B41" t="s">
        <v>173</v>
      </c>
      <c r="C41">
        <v>201</v>
      </c>
      <c r="D41" t="s">
        <v>173</v>
      </c>
      <c r="E41" s="3" t="s">
        <v>240</v>
      </c>
      <c r="F41" s="49" t="s">
        <v>241</v>
      </c>
      <c r="G41" s="38">
        <v>979.098824553766</v>
      </c>
      <c r="H41" s="38">
        <v>994.666086199391</v>
      </c>
      <c r="I41" s="38">
        <v>1010.23334784502</v>
      </c>
      <c r="J41" s="38">
        <v>1026.61993905094</v>
      </c>
      <c r="K41" s="38">
        <v>1043.00653025686</v>
      </c>
      <c r="L41" s="38">
        <v>1062.67043970396</v>
      </c>
      <c r="M41" s="38">
        <v>1083.97300827166</v>
      </c>
      <c r="N41" s="38">
        <v>1106.09490639965</v>
      </c>
      <c r="O41" s="38">
        <v>1124.93948628646</v>
      </c>
      <c r="P41" s="38">
        <v>1138.86808881149</v>
      </c>
      <c r="Q41" s="38">
        <v>1144.60339573357</v>
      </c>
      <c r="R41" s="38">
        <v>1143.78406617327</v>
      </c>
      <c r="S41" s="38">
        <v>1150.33870265564</v>
      </c>
      <c r="T41" s="38">
        <v>1183.93121462778</v>
      </c>
      <c r="U41" s="38">
        <v>1252.75489769264</v>
      </c>
      <c r="V41" s="38">
        <v>1365.0030474532</v>
      </c>
      <c r="W41" s="38">
        <v>1510.0243796256</v>
      </c>
      <c r="X41" s="38">
        <v>1664.87766652155</v>
      </c>
      <c r="Y41" s="38">
        <v>1795.97039616892</v>
      </c>
      <c r="Z41" s="38">
        <v>1882</v>
      </c>
      <c r="AA41" s="38">
        <v>1919</v>
      </c>
      <c r="AB41" s="38">
        <v>1913</v>
      </c>
      <c r="AC41" s="38">
        <v>1885</v>
      </c>
      <c r="AD41" s="38">
        <v>1852</v>
      </c>
      <c r="AE41" s="38">
        <v>1829</v>
      </c>
      <c r="AF41" s="38">
        <v>1822</v>
      </c>
      <c r="AG41" s="38">
        <v>1834</v>
      </c>
      <c r="AH41" s="38">
        <v>1850</v>
      </c>
      <c r="AI41" s="38">
        <v>1865</v>
      </c>
      <c r="AJ41" s="38">
        <v>1875</v>
      </c>
      <c r="AK41" s="38">
        <v>1873</v>
      </c>
      <c r="AL41" s="38">
        <v>1864</v>
      </c>
      <c r="AM41" s="38">
        <v>1851</v>
      </c>
      <c r="AN41" s="38">
        <v>1847</v>
      </c>
      <c r="AO41" s="38">
        <v>1855</v>
      </c>
      <c r="AP41" s="38">
        <v>1878</v>
      </c>
      <c r="AQ41" s="38">
        <v>1915</v>
      </c>
      <c r="AR41" s="38">
        <v>1958</v>
      </c>
      <c r="AS41" s="38">
        <v>2004</v>
      </c>
      <c r="AT41" s="38">
        <v>2048</v>
      </c>
      <c r="AU41" s="38">
        <v>2091</v>
      </c>
      <c r="AV41" s="38">
        <v>2132</v>
      </c>
      <c r="AW41" s="38">
        <v>2173</v>
      </c>
      <c r="AX41" s="38">
        <v>2210</v>
      </c>
      <c r="AY41" s="38">
        <v>2247</v>
      </c>
      <c r="AZ41" s="38">
        <v>2283</v>
      </c>
      <c r="BA41" s="38">
        <v>2321</v>
      </c>
      <c r="BB41" s="38">
        <v>2356</v>
      </c>
      <c r="BC41" s="38">
        <v>2396</v>
      </c>
      <c r="BD41" s="38">
        <v>2440</v>
      </c>
    </row>
    <row r="42" spans="1:56">
      <c r="A42">
        <v>3</v>
      </c>
      <c r="B42" t="s">
        <v>174</v>
      </c>
      <c r="C42">
        <v>202</v>
      </c>
      <c r="D42" t="s">
        <v>174</v>
      </c>
      <c r="E42" s="3" t="s">
        <v>240</v>
      </c>
      <c r="F42" s="49" t="s">
        <v>241</v>
      </c>
      <c r="G42" s="38">
        <v>2116.14117647059</v>
      </c>
      <c r="H42" s="38">
        <v>2129.88235294118</v>
      </c>
      <c r="I42" s="38">
        <v>2141.90588235294</v>
      </c>
      <c r="J42" s="38">
        <v>2153.92941176471</v>
      </c>
      <c r="K42" s="38">
        <v>2165.09411764706</v>
      </c>
      <c r="L42" s="38">
        <v>2175.4</v>
      </c>
      <c r="M42" s="38">
        <v>2183.98823529412</v>
      </c>
      <c r="N42" s="38">
        <v>2192.57647058824</v>
      </c>
      <c r="O42" s="38">
        <v>2200.30588235294</v>
      </c>
      <c r="P42" s="38">
        <v>2208.03529411765</v>
      </c>
      <c r="Q42" s="38">
        <v>2169.38823529412</v>
      </c>
      <c r="R42" s="38">
        <v>2127.30588235294</v>
      </c>
      <c r="S42" s="38">
        <v>2081.78823529412</v>
      </c>
      <c r="T42" s="38">
        <v>2031.11764705882</v>
      </c>
      <c r="U42" s="38">
        <v>1974.43529411765</v>
      </c>
      <c r="V42" s="38">
        <v>1910.88235294118</v>
      </c>
      <c r="W42" s="38">
        <v>1842.17647058824</v>
      </c>
      <c r="X42" s="38">
        <v>1768.31764705882</v>
      </c>
      <c r="Y42" s="38">
        <v>1689.30588235294</v>
      </c>
      <c r="Z42" s="38">
        <v>1606</v>
      </c>
      <c r="AA42" s="38">
        <v>1616</v>
      </c>
      <c r="AB42" s="38">
        <v>1628</v>
      </c>
      <c r="AC42" s="38">
        <v>1640</v>
      </c>
      <c r="AD42" s="38">
        <v>1648</v>
      </c>
      <c r="AE42" s="38">
        <v>1655</v>
      </c>
      <c r="AF42" s="38">
        <v>1650</v>
      </c>
      <c r="AG42" s="38">
        <v>1641</v>
      </c>
      <c r="AH42" s="38">
        <v>1629</v>
      </c>
      <c r="AI42" s="38">
        <v>1620</v>
      </c>
      <c r="AJ42" s="38">
        <v>1614</v>
      </c>
      <c r="AK42" s="38">
        <v>1605</v>
      </c>
      <c r="AL42" s="38">
        <v>1603</v>
      </c>
      <c r="AM42" s="38">
        <v>1601</v>
      </c>
      <c r="AN42" s="38">
        <v>1595</v>
      </c>
      <c r="AO42" s="38">
        <v>1584</v>
      </c>
      <c r="AP42" s="38">
        <v>1568</v>
      </c>
      <c r="AQ42" s="38">
        <v>1548</v>
      </c>
      <c r="AR42" s="38">
        <v>1527</v>
      </c>
      <c r="AS42" s="38">
        <v>1506</v>
      </c>
      <c r="AT42" s="38">
        <v>1482</v>
      </c>
      <c r="AU42" s="38">
        <v>1458</v>
      </c>
      <c r="AV42" s="38">
        <v>1433</v>
      </c>
      <c r="AW42" s="38">
        <v>1408</v>
      </c>
      <c r="AX42" s="38">
        <v>1375</v>
      </c>
      <c r="AY42" s="38">
        <v>1341</v>
      </c>
      <c r="AZ42" s="38">
        <v>1306</v>
      </c>
      <c r="BA42" s="38">
        <v>1286</v>
      </c>
      <c r="BB42" s="38">
        <v>1254</v>
      </c>
      <c r="BC42" s="38">
        <v>1221</v>
      </c>
      <c r="BD42" s="38">
        <v>1188</v>
      </c>
    </row>
    <row r="43" spans="2:56">
      <c r="B43" t="s">
        <v>214</v>
      </c>
      <c r="C43">
        <v>205</v>
      </c>
      <c r="D43" t="s">
        <v>214</v>
      </c>
      <c r="E43" s="3" t="s">
        <v>240</v>
      </c>
      <c r="F43" s="49" t="s">
        <v>241</v>
      </c>
      <c r="G43" s="38">
        <v>11.875</v>
      </c>
      <c r="H43" s="38">
        <v>11.875</v>
      </c>
      <c r="I43" s="38">
        <v>13.0625</v>
      </c>
      <c r="J43" s="38">
        <v>14.25</v>
      </c>
      <c r="K43" s="38">
        <v>15.4375</v>
      </c>
      <c r="L43" s="38">
        <v>16.625</v>
      </c>
      <c r="M43" s="38">
        <v>19</v>
      </c>
      <c r="N43" s="38">
        <v>20.1875</v>
      </c>
      <c r="O43" s="38">
        <v>21.375</v>
      </c>
      <c r="P43" s="38">
        <v>22.5625</v>
      </c>
      <c r="Q43" s="38">
        <v>21.375</v>
      </c>
      <c r="R43" s="38">
        <v>20.1875</v>
      </c>
      <c r="S43" s="38">
        <v>19</v>
      </c>
      <c r="T43" s="38">
        <v>19</v>
      </c>
      <c r="U43" s="38">
        <v>20.1875</v>
      </c>
      <c r="V43" s="38">
        <v>22.5625</v>
      </c>
      <c r="W43" s="38">
        <v>26.125</v>
      </c>
      <c r="X43" s="38">
        <v>30.875</v>
      </c>
      <c r="Y43" s="38">
        <v>35.625</v>
      </c>
      <c r="Z43" s="38">
        <v>38</v>
      </c>
      <c r="AA43" s="38">
        <v>40</v>
      </c>
      <c r="AB43" s="38">
        <v>41</v>
      </c>
      <c r="AC43" s="38">
        <v>41</v>
      </c>
      <c r="AD43" s="38">
        <v>41</v>
      </c>
      <c r="AE43" s="38">
        <v>41</v>
      </c>
      <c r="AF43" s="38">
        <v>41</v>
      </c>
      <c r="AG43" s="38">
        <v>41</v>
      </c>
      <c r="AH43" s="38">
        <v>42</v>
      </c>
      <c r="AI43" s="38">
        <v>42</v>
      </c>
      <c r="AJ43" s="38">
        <v>42</v>
      </c>
      <c r="AK43" s="38">
        <v>43</v>
      </c>
      <c r="AL43" s="38">
        <v>43</v>
      </c>
      <c r="AM43" s="38">
        <v>44</v>
      </c>
      <c r="AN43" s="38">
        <v>45</v>
      </c>
      <c r="AO43" s="38">
        <v>46</v>
      </c>
      <c r="AP43" s="38">
        <v>46</v>
      </c>
      <c r="AQ43" s="38">
        <v>47</v>
      </c>
      <c r="AR43" s="38">
        <v>49</v>
      </c>
      <c r="AS43" s="38">
        <v>50</v>
      </c>
      <c r="AT43" s="38">
        <v>53</v>
      </c>
      <c r="AU43" s="38">
        <v>56</v>
      </c>
      <c r="AV43" s="38">
        <v>60</v>
      </c>
      <c r="AW43" s="38">
        <v>64</v>
      </c>
      <c r="AX43" s="38">
        <v>68</v>
      </c>
      <c r="AY43" s="38">
        <v>71</v>
      </c>
      <c r="AZ43" s="38">
        <v>74</v>
      </c>
      <c r="BA43" s="38">
        <v>76</v>
      </c>
      <c r="BB43" s="38">
        <v>78</v>
      </c>
      <c r="BC43" s="38">
        <v>80</v>
      </c>
      <c r="BD43" s="38">
        <v>82</v>
      </c>
    </row>
    <row r="44" spans="1:56">
      <c r="A44">
        <v>2</v>
      </c>
      <c r="B44" t="s">
        <v>176</v>
      </c>
      <c r="C44">
        <v>206</v>
      </c>
      <c r="D44" t="s">
        <v>176</v>
      </c>
      <c r="E44" s="3" t="s">
        <v>240</v>
      </c>
      <c r="F44" s="49" t="s">
        <v>241</v>
      </c>
      <c r="G44" s="38">
        <v>3439.76064441887</v>
      </c>
      <c r="H44" s="38">
        <v>3479.05178365938</v>
      </c>
      <c r="I44" s="38">
        <v>3519.23590333717</v>
      </c>
      <c r="J44" s="38">
        <v>3560.31300345224</v>
      </c>
      <c r="K44" s="38">
        <v>3601.39010356732</v>
      </c>
      <c r="L44" s="38">
        <v>3643.36018411968</v>
      </c>
      <c r="M44" s="38">
        <v>3686.22324510932</v>
      </c>
      <c r="N44" s="38">
        <v>3731.76524741082</v>
      </c>
      <c r="O44" s="38">
        <v>3780.87917146145</v>
      </c>
      <c r="P44" s="38">
        <v>3835.35097813579</v>
      </c>
      <c r="Q44" s="38">
        <v>3899.64556962025</v>
      </c>
      <c r="R44" s="38">
        <v>3970.19102416571</v>
      </c>
      <c r="S44" s="38">
        <v>4045.20138089758</v>
      </c>
      <c r="T44" s="38">
        <v>4123.7836593786</v>
      </c>
      <c r="U44" s="38">
        <v>4205.04487917146</v>
      </c>
      <c r="V44" s="38">
        <v>4288.98504027618</v>
      </c>
      <c r="W44" s="38">
        <v>4375.60414269275</v>
      </c>
      <c r="X44" s="38">
        <v>4464.00920598389</v>
      </c>
      <c r="Y44" s="38">
        <v>4557.77215189873</v>
      </c>
      <c r="Z44" s="38">
        <v>4656</v>
      </c>
      <c r="AA44" s="38">
        <v>4796</v>
      </c>
      <c r="AB44" s="38">
        <v>4942</v>
      </c>
      <c r="AC44" s="38">
        <v>5088</v>
      </c>
      <c r="AD44" s="38">
        <v>5125</v>
      </c>
      <c r="AE44" s="38">
        <v>5149</v>
      </c>
      <c r="AF44" s="38">
        <v>5160</v>
      </c>
      <c r="AG44" s="38">
        <v>5160</v>
      </c>
      <c r="AH44" s="38">
        <v>5154</v>
      </c>
      <c r="AI44" s="38">
        <v>5150</v>
      </c>
      <c r="AJ44" s="38">
        <v>5151</v>
      </c>
      <c r="AK44" s="38">
        <v>5259</v>
      </c>
      <c r="AL44" s="38">
        <v>5359</v>
      </c>
      <c r="AM44" s="38">
        <v>5438</v>
      </c>
      <c r="AN44" s="38">
        <v>5610</v>
      </c>
      <c r="AO44" s="38">
        <v>5760</v>
      </c>
      <c r="AP44" s="38">
        <v>5898</v>
      </c>
      <c r="AQ44" s="38">
        <v>5980</v>
      </c>
      <c r="AR44" s="38">
        <v>6063</v>
      </c>
      <c r="AS44" s="38">
        <v>6144</v>
      </c>
      <c r="AT44" s="38">
        <v>6223</v>
      </c>
      <c r="AU44" s="38">
        <v>6289</v>
      </c>
      <c r="AV44" s="38">
        <v>6354</v>
      </c>
      <c r="AW44" s="38">
        <v>6422</v>
      </c>
      <c r="AX44" s="38">
        <v>6489</v>
      </c>
      <c r="AY44" s="38">
        <v>6566</v>
      </c>
      <c r="AZ44" s="38">
        <v>6653</v>
      </c>
      <c r="BA44" s="38">
        <v>6789</v>
      </c>
      <c r="BB44" s="38">
        <v>6901</v>
      </c>
      <c r="BC44" s="38">
        <v>7014</v>
      </c>
      <c r="BD44" s="38">
        <v>7124</v>
      </c>
    </row>
    <row r="45" spans="1:56">
      <c r="A45">
        <v>3</v>
      </c>
      <c r="B45" t="s">
        <v>177</v>
      </c>
      <c r="C45">
        <v>209</v>
      </c>
      <c r="D45" t="s">
        <v>177</v>
      </c>
      <c r="E45" s="3" t="s">
        <v>240</v>
      </c>
      <c r="F45" s="49" t="s">
        <v>241</v>
      </c>
      <c r="G45" s="38">
        <v>118</v>
      </c>
      <c r="H45" s="38">
        <v>118</v>
      </c>
      <c r="I45" s="38">
        <v>118</v>
      </c>
      <c r="J45" s="38">
        <v>118</v>
      </c>
      <c r="K45" s="38">
        <v>118</v>
      </c>
      <c r="L45" s="38">
        <v>118</v>
      </c>
      <c r="M45" s="38">
        <v>118</v>
      </c>
      <c r="N45" s="38">
        <v>118</v>
      </c>
      <c r="O45" s="38">
        <v>118</v>
      </c>
      <c r="P45" s="38">
        <v>119.145631067961</v>
      </c>
      <c r="Q45" s="38">
        <v>119.145631067961</v>
      </c>
      <c r="R45" s="38">
        <v>119.145631067961</v>
      </c>
      <c r="S45" s="38">
        <v>119.145631067961</v>
      </c>
      <c r="T45" s="38">
        <v>119.145631067961</v>
      </c>
      <c r="U45" s="38">
        <v>119.145631067961</v>
      </c>
      <c r="V45" s="38">
        <v>119.145631067961</v>
      </c>
      <c r="W45" s="38">
        <v>119.145631067961</v>
      </c>
      <c r="X45" s="38">
        <v>119.145631067961</v>
      </c>
      <c r="Y45" s="38">
        <v>118</v>
      </c>
      <c r="Z45" s="38">
        <v>118</v>
      </c>
      <c r="AA45" s="38">
        <v>119</v>
      </c>
      <c r="AB45" s="38">
        <v>120</v>
      </c>
      <c r="AC45" s="38">
        <v>121</v>
      </c>
      <c r="AD45" s="38">
        <v>123</v>
      </c>
      <c r="AE45" s="38">
        <v>125</v>
      </c>
      <c r="AF45" s="38">
        <v>128</v>
      </c>
      <c r="AG45" s="38">
        <v>131</v>
      </c>
      <c r="AH45" s="38">
        <v>135</v>
      </c>
      <c r="AI45" s="38">
        <v>138</v>
      </c>
      <c r="AJ45" s="38">
        <v>139</v>
      </c>
      <c r="AK45" s="38">
        <v>141</v>
      </c>
      <c r="AL45" s="38">
        <v>142</v>
      </c>
      <c r="AM45" s="38">
        <v>143</v>
      </c>
      <c r="AN45" s="38">
        <v>143</v>
      </c>
      <c r="AO45" s="38">
        <v>144</v>
      </c>
      <c r="AP45" s="38">
        <v>145</v>
      </c>
      <c r="AQ45" s="38">
        <v>146</v>
      </c>
      <c r="AR45" s="38">
        <v>147</v>
      </c>
      <c r="AS45" s="38">
        <v>148</v>
      </c>
      <c r="AT45" s="38">
        <v>148</v>
      </c>
      <c r="AU45" s="38">
        <v>147</v>
      </c>
      <c r="AV45" s="38">
        <v>146</v>
      </c>
      <c r="AW45" s="38">
        <v>144</v>
      </c>
      <c r="AX45" s="38">
        <v>142</v>
      </c>
      <c r="AY45" s="38">
        <v>141</v>
      </c>
      <c r="AZ45" s="38">
        <v>139</v>
      </c>
      <c r="BA45" s="38">
        <v>139</v>
      </c>
      <c r="BB45" s="38">
        <v>139</v>
      </c>
      <c r="BC45" s="38">
        <v>138</v>
      </c>
      <c r="BD45" s="38">
        <v>138</v>
      </c>
    </row>
    <row r="46" spans="1:56">
      <c r="A46">
        <v>2</v>
      </c>
      <c r="B46" t="s">
        <v>215</v>
      </c>
      <c r="C46">
        <v>215</v>
      </c>
      <c r="D46" t="s">
        <v>215</v>
      </c>
      <c r="E46" s="3" t="s">
        <v>240</v>
      </c>
      <c r="F46" s="49" t="s">
        <v>241</v>
      </c>
      <c r="G46" s="38">
        <v>4949.71150378651</v>
      </c>
      <c r="H46" s="38">
        <v>5071.69491525424</v>
      </c>
      <c r="I46" s="38">
        <v>5197.43166245943</v>
      </c>
      <c r="J46" s="38">
        <v>5327.86007933646</v>
      </c>
      <c r="K46" s="38">
        <v>5462.04183195096</v>
      </c>
      <c r="L46" s="38">
        <v>5599.03858636855</v>
      </c>
      <c r="M46" s="38">
        <v>5740.72701045799</v>
      </c>
      <c r="N46" s="38">
        <v>5886.16877028489</v>
      </c>
      <c r="O46" s="38">
        <v>6039.11720158673</v>
      </c>
      <c r="P46" s="38">
        <v>6198.63397042914</v>
      </c>
      <c r="Q46" s="38">
        <v>6344.07573025604</v>
      </c>
      <c r="R46" s="38">
        <v>6496.08582762351</v>
      </c>
      <c r="S46" s="38">
        <v>6651.84926072845</v>
      </c>
      <c r="T46" s="38">
        <v>6811.36602957086</v>
      </c>
      <c r="U46" s="38">
        <v>6971.82113234764</v>
      </c>
      <c r="V46" s="38">
        <v>7134.15290299315</v>
      </c>
      <c r="W46" s="38">
        <v>7298.36134150739</v>
      </c>
      <c r="X46" s="38">
        <v>7464.44644789037</v>
      </c>
      <c r="Y46" s="38">
        <v>7633.34655607645</v>
      </c>
      <c r="Z46" s="38">
        <v>7806</v>
      </c>
      <c r="AA46" s="38">
        <v>8042</v>
      </c>
      <c r="AB46" s="38">
        <v>8289</v>
      </c>
      <c r="AC46" s="38">
        <v>8545</v>
      </c>
      <c r="AD46" s="38">
        <v>8810</v>
      </c>
      <c r="AE46" s="38">
        <v>9078</v>
      </c>
      <c r="AF46" s="38">
        <v>9351</v>
      </c>
      <c r="AG46" s="38">
        <v>9627</v>
      </c>
      <c r="AH46" s="38">
        <v>9915</v>
      </c>
      <c r="AI46" s="38">
        <v>10223</v>
      </c>
      <c r="AJ46" s="38">
        <v>10554</v>
      </c>
      <c r="AK46" s="38">
        <v>10889</v>
      </c>
      <c r="AL46" s="38">
        <v>11237</v>
      </c>
      <c r="AM46" s="38">
        <v>11591</v>
      </c>
      <c r="AN46" s="38">
        <v>11935</v>
      </c>
      <c r="AO46" s="38">
        <v>12254</v>
      </c>
      <c r="AP46" s="38">
        <v>12546</v>
      </c>
      <c r="AQ46" s="38">
        <v>12816</v>
      </c>
      <c r="AR46" s="38">
        <v>13069</v>
      </c>
      <c r="AS46" s="38">
        <v>13314</v>
      </c>
      <c r="AT46" s="38">
        <v>13557</v>
      </c>
      <c r="AU46" s="38">
        <v>13798</v>
      </c>
      <c r="AV46" s="38">
        <v>14075</v>
      </c>
      <c r="AW46" s="38">
        <v>14360</v>
      </c>
      <c r="AX46" s="38">
        <v>14657</v>
      </c>
      <c r="AY46" s="38">
        <v>14970</v>
      </c>
      <c r="AZ46" s="38">
        <v>15303</v>
      </c>
      <c r="BA46" s="38">
        <v>15674</v>
      </c>
      <c r="BB46" s="38">
        <v>16052</v>
      </c>
      <c r="BC46" s="38">
        <v>16453</v>
      </c>
      <c r="BD46" s="38">
        <v>16879</v>
      </c>
    </row>
    <row r="47" spans="1:56">
      <c r="A47">
        <v>1</v>
      </c>
      <c r="B47" t="s">
        <v>179</v>
      </c>
      <c r="C47">
        <v>217</v>
      </c>
      <c r="D47" t="s">
        <v>179</v>
      </c>
      <c r="E47" s="3" t="s">
        <v>240</v>
      </c>
      <c r="F47" s="49" t="s">
        <v>241</v>
      </c>
      <c r="G47" s="38">
        <v>492.653136531365</v>
      </c>
      <c r="H47" s="38">
        <v>493.512915129151</v>
      </c>
      <c r="I47" s="38">
        <v>495.232472324723</v>
      </c>
      <c r="J47" s="38">
        <v>500.391143911439</v>
      </c>
      <c r="K47" s="38">
        <v>510.708487084871</v>
      </c>
      <c r="L47" s="38">
        <v>525.324723247232</v>
      </c>
      <c r="M47" s="38">
        <v>544.239852398524</v>
      </c>
      <c r="N47" s="38">
        <v>564.874538745387</v>
      </c>
      <c r="O47" s="38">
        <v>585.509225092251</v>
      </c>
      <c r="P47" s="38">
        <v>602.70479704797</v>
      </c>
      <c r="Q47" s="38">
        <v>615.60147601476</v>
      </c>
      <c r="R47" s="38">
        <v>626.778597785978</v>
      </c>
      <c r="S47" s="38">
        <v>635.376383763838</v>
      </c>
      <c r="T47" s="38">
        <v>643.114391143911</v>
      </c>
      <c r="U47" s="38">
        <v>650.852398523985</v>
      </c>
      <c r="V47" s="38">
        <v>658.590405904059</v>
      </c>
      <c r="W47" s="38">
        <v>666.328413284133</v>
      </c>
      <c r="X47" s="38">
        <v>674.926199261993</v>
      </c>
      <c r="Y47" s="38">
        <v>685.243542435424</v>
      </c>
      <c r="Z47" s="38">
        <v>699</v>
      </c>
      <c r="AA47" s="38">
        <v>716</v>
      </c>
      <c r="AB47" s="38">
        <v>736</v>
      </c>
      <c r="AC47" s="38">
        <v>757</v>
      </c>
      <c r="AD47" s="38">
        <v>780</v>
      </c>
      <c r="AE47" s="38">
        <v>803</v>
      </c>
      <c r="AF47" s="38">
        <v>825</v>
      </c>
      <c r="AG47" s="38">
        <v>847</v>
      </c>
      <c r="AH47" s="38">
        <v>870</v>
      </c>
      <c r="AI47" s="38">
        <v>891</v>
      </c>
      <c r="AJ47" s="38">
        <v>909</v>
      </c>
      <c r="AK47" s="38">
        <v>922</v>
      </c>
      <c r="AL47" s="38">
        <v>933</v>
      </c>
      <c r="AM47" s="38">
        <v>941</v>
      </c>
      <c r="AN47" s="38">
        <v>958</v>
      </c>
      <c r="AO47" s="38">
        <v>976</v>
      </c>
      <c r="AP47" s="38">
        <v>999</v>
      </c>
      <c r="AQ47" s="38">
        <v>1028</v>
      </c>
      <c r="AR47" s="38">
        <v>1055</v>
      </c>
      <c r="AS47" s="38">
        <v>1082</v>
      </c>
      <c r="AT47" s="38">
        <v>1106</v>
      </c>
      <c r="AU47" s="38">
        <v>1127</v>
      </c>
      <c r="AV47" s="38">
        <v>1147</v>
      </c>
      <c r="AW47" s="38">
        <v>1165</v>
      </c>
      <c r="AX47" s="38">
        <v>1182</v>
      </c>
      <c r="AY47" s="38">
        <v>1199</v>
      </c>
      <c r="AZ47" s="38">
        <v>1217</v>
      </c>
      <c r="BA47" s="38">
        <v>1233</v>
      </c>
      <c r="BB47" s="38">
        <v>1252</v>
      </c>
      <c r="BC47" s="38">
        <v>1270</v>
      </c>
      <c r="BD47" s="38">
        <v>1288</v>
      </c>
    </row>
    <row r="48" spans="1:56">
      <c r="A48">
        <v>2</v>
      </c>
      <c r="B48" t="s">
        <v>180</v>
      </c>
      <c r="C48">
        <v>226</v>
      </c>
      <c r="D48" t="s">
        <v>180</v>
      </c>
      <c r="E48" s="3" t="s">
        <v>240</v>
      </c>
      <c r="F48" s="49" t="s">
        <v>241</v>
      </c>
      <c r="G48" s="38">
        <v>3064.49202733485</v>
      </c>
      <c r="H48" s="38">
        <v>3148.55756089013</v>
      </c>
      <c r="I48" s="38">
        <v>3236.95636937095</v>
      </c>
      <c r="J48" s="38">
        <v>3329.68845277729</v>
      </c>
      <c r="K48" s="38">
        <v>3425.02050113895</v>
      </c>
      <c r="L48" s="38">
        <v>3522.08585947083</v>
      </c>
      <c r="M48" s="38">
        <v>3622.61783774312</v>
      </c>
      <c r="N48" s="38">
        <v>3723.14981601542</v>
      </c>
      <c r="O48" s="38">
        <v>3822.81513930261</v>
      </c>
      <c r="P48" s="38">
        <v>3919.88049763448</v>
      </c>
      <c r="Q48" s="38">
        <v>4013.47923602593</v>
      </c>
      <c r="R48" s="38">
        <v>4104.47800946206</v>
      </c>
      <c r="S48" s="38">
        <v>4195.47678289819</v>
      </c>
      <c r="T48" s="38">
        <v>4289.07552128964</v>
      </c>
      <c r="U48" s="38">
        <v>4387.00753460662</v>
      </c>
      <c r="V48" s="38">
        <v>4491.00613281934</v>
      </c>
      <c r="W48" s="38">
        <v>4599.3380059576</v>
      </c>
      <c r="X48" s="38">
        <v>4712.86980900648</v>
      </c>
      <c r="Y48" s="38">
        <v>4828.13492202558</v>
      </c>
      <c r="Z48" s="38">
        <v>4946</v>
      </c>
      <c r="AA48" s="38">
        <v>5079</v>
      </c>
      <c r="AB48" s="38">
        <v>5217</v>
      </c>
      <c r="AC48" s="38">
        <v>5360</v>
      </c>
      <c r="AD48" s="38">
        <v>5515</v>
      </c>
      <c r="AE48" s="38">
        <v>5683</v>
      </c>
      <c r="AF48" s="38">
        <v>5865</v>
      </c>
      <c r="AG48" s="38">
        <v>6058</v>
      </c>
      <c r="AH48" s="38">
        <v>6260</v>
      </c>
      <c r="AI48" s="38">
        <v>6464</v>
      </c>
      <c r="AJ48" s="38">
        <v>6665</v>
      </c>
      <c r="AK48" s="38">
        <v>6852</v>
      </c>
      <c r="AL48" s="38">
        <v>7036</v>
      </c>
      <c r="AM48" s="38">
        <v>7216</v>
      </c>
      <c r="AN48" s="38">
        <v>7391</v>
      </c>
      <c r="AO48" s="38">
        <v>7561</v>
      </c>
      <c r="AP48" s="38">
        <v>7727</v>
      </c>
      <c r="AQ48" s="38">
        <v>7890</v>
      </c>
      <c r="AR48" s="38">
        <v>8056</v>
      </c>
      <c r="AS48" s="38">
        <v>8231</v>
      </c>
      <c r="AT48" s="38">
        <v>8420</v>
      </c>
      <c r="AU48" s="38">
        <v>8629</v>
      </c>
      <c r="AV48" s="38">
        <v>8852</v>
      </c>
      <c r="AW48" s="38">
        <v>9090</v>
      </c>
      <c r="AX48" s="38">
        <v>9337</v>
      </c>
      <c r="AY48" s="38">
        <v>9592</v>
      </c>
      <c r="AZ48" s="38">
        <v>9854</v>
      </c>
      <c r="BA48" s="38">
        <v>10144</v>
      </c>
      <c r="BB48" s="38">
        <v>10429</v>
      </c>
      <c r="BC48" s="38">
        <v>10720</v>
      </c>
      <c r="BD48" s="38">
        <v>11016</v>
      </c>
    </row>
    <row r="49" spans="1:56">
      <c r="A49">
        <v>1</v>
      </c>
      <c r="B49" t="s">
        <v>181</v>
      </c>
      <c r="C49">
        <v>233</v>
      </c>
      <c r="D49" t="s">
        <v>181</v>
      </c>
      <c r="E49" s="3" t="s">
        <v>240</v>
      </c>
      <c r="F49" s="49" t="s">
        <v>241</v>
      </c>
      <c r="G49" s="38">
        <v>2288.35808629293</v>
      </c>
      <c r="H49" s="38">
        <v>2304.49721162313</v>
      </c>
      <c r="I49" s="38">
        <v>2322.33519225125</v>
      </c>
      <c r="J49" s="38">
        <v>2341.02260052832</v>
      </c>
      <c r="K49" s="38">
        <v>2363.10771940123</v>
      </c>
      <c r="L49" s="38">
        <v>2388.59054886997</v>
      </c>
      <c r="M49" s="38">
        <v>2415.77223363663</v>
      </c>
      <c r="N49" s="38">
        <v>2446.35162899912</v>
      </c>
      <c r="O49" s="38">
        <v>2478.62987965952</v>
      </c>
      <c r="P49" s="38">
        <v>2512.60698561785</v>
      </c>
      <c r="Q49" s="38">
        <v>2546.58409157617</v>
      </c>
      <c r="R49" s="38">
        <v>2582.2600528324</v>
      </c>
      <c r="S49" s="38">
        <v>2619.63486938656</v>
      </c>
      <c r="T49" s="38">
        <v>2657.85911358967</v>
      </c>
      <c r="U49" s="38">
        <v>2696.08335779278</v>
      </c>
      <c r="V49" s="38">
        <v>2734.30760199589</v>
      </c>
      <c r="W49" s="38">
        <v>2772.531846199</v>
      </c>
      <c r="X49" s="38">
        <v>2812.45494570003</v>
      </c>
      <c r="Y49" s="38">
        <v>2852.37804520106</v>
      </c>
      <c r="Z49" s="38">
        <v>2894</v>
      </c>
      <c r="AA49" s="38">
        <v>2954</v>
      </c>
      <c r="AB49" s="38">
        <v>3020</v>
      </c>
      <c r="AC49" s="38">
        <v>3090</v>
      </c>
      <c r="AD49" s="38">
        <v>3165</v>
      </c>
      <c r="AE49" s="38">
        <v>3248</v>
      </c>
      <c r="AF49" s="38">
        <v>3336</v>
      </c>
      <c r="AG49" s="38">
        <v>3433</v>
      </c>
      <c r="AH49" s="38">
        <v>3532</v>
      </c>
      <c r="AI49" s="38">
        <v>3636</v>
      </c>
      <c r="AJ49" s="38">
        <v>3742</v>
      </c>
      <c r="AK49" s="38">
        <v>3845</v>
      </c>
      <c r="AL49" s="38">
        <v>3956</v>
      </c>
      <c r="AM49" s="38">
        <v>4070</v>
      </c>
      <c r="AN49" s="38">
        <v>4187</v>
      </c>
      <c r="AO49" s="38">
        <v>4308</v>
      </c>
      <c r="AP49" s="38">
        <v>4432</v>
      </c>
      <c r="AQ49" s="38">
        <v>4559</v>
      </c>
      <c r="AR49" s="38">
        <v>4692</v>
      </c>
      <c r="AS49" s="38">
        <v>4832</v>
      </c>
      <c r="AT49" s="38">
        <v>4982</v>
      </c>
      <c r="AU49" s="38">
        <v>5142</v>
      </c>
      <c r="AV49" s="38">
        <v>5311</v>
      </c>
      <c r="AW49" s="38">
        <v>5489</v>
      </c>
      <c r="AX49" s="38">
        <v>5673</v>
      </c>
      <c r="AY49" s="38">
        <v>5861</v>
      </c>
      <c r="AZ49" s="38">
        <v>6054</v>
      </c>
      <c r="BA49" s="38">
        <v>6259</v>
      </c>
      <c r="BB49" s="38">
        <v>6466</v>
      </c>
      <c r="BC49" s="38">
        <v>6682</v>
      </c>
      <c r="BD49" s="38">
        <v>6909</v>
      </c>
    </row>
    <row r="50" spans="1:56">
      <c r="A50">
        <v>2</v>
      </c>
      <c r="B50" t="s">
        <v>182</v>
      </c>
      <c r="C50">
        <v>238</v>
      </c>
      <c r="D50" t="s">
        <v>182</v>
      </c>
      <c r="E50" s="3" t="s">
        <v>240</v>
      </c>
      <c r="F50" s="49" t="s">
        <v>241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38">
        <v>0</v>
      </c>
      <c r="AJ50" s="38">
        <v>0</v>
      </c>
      <c r="AK50" s="38">
        <v>0</v>
      </c>
      <c r="AL50" s="38">
        <v>0</v>
      </c>
      <c r="AM50" s="38">
        <v>19119</v>
      </c>
      <c r="AN50" s="38">
        <v>19804</v>
      </c>
      <c r="AO50" s="38">
        <v>20525</v>
      </c>
      <c r="AP50" s="38">
        <v>21232</v>
      </c>
      <c r="AQ50" s="38">
        <v>21926</v>
      </c>
      <c r="AR50" s="38">
        <v>22610</v>
      </c>
      <c r="AS50" s="38">
        <v>23294</v>
      </c>
      <c r="AT50" s="38">
        <v>24049</v>
      </c>
      <c r="AU50" s="38">
        <v>24815</v>
      </c>
      <c r="AV50" s="38">
        <v>25590</v>
      </c>
      <c r="AW50" s="38">
        <v>26373</v>
      </c>
      <c r="AX50" s="38">
        <v>27161</v>
      </c>
      <c r="AY50" s="38">
        <v>27952</v>
      </c>
      <c r="AZ50" s="38">
        <v>28530</v>
      </c>
      <c r="BA50" s="38">
        <v>29383</v>
      </c>
      <c r="BB50" s="38">
        <v>30147</v>
      </c>
      <c r="BC50" s="38">
        <v>30905</v>
      </c>
      <c r="BD50" s="38">
        <v>31657</v>
      </c>
    </row>
    <row r="51" spans="1:56">
      <c r="A51">
        <v>2</v>
      </c>
      <c r="B51" t="s">
        <v>216</v>
      </c>
      <c r="C51">
        <v>250</v>
      </c>
      <c r="D51" t="s">
        <v>216</v>
      </c>
      <c r="E51" s="3" t="s">
        <v>240</v>
      </c>
      <c r="F51" s="49" t="s">
        <v>241</v>
      </c>
      <c r="G51" s="38">
        <v>5060.28812226093</v>
      </c>
      <c r="H51" s="38">
        <v>5147.98516687268</v>
      </c>
      <c r="I51" s="38">
        <v>5239.05517473873</v>
      </c>
      <c r="J51" s="38">
        <v>5336.87110911338</v>
      </c>
      <c r="K51" s="38">
        <v>5442.2762108102</v>
      </c>
      <c r="L51" s="38">
        <v>5556.95696145634</v>
      </c>
      <c r="M51" s="38">
        <v>5680.07012023823</v>
      </c>
      <c r="N51" s="38">
        <v>5808.24272390156</v>
      </c>
      <c r="O51" s="38">
        <v>5939.78829081919</v>
      </c>
      <c r="P51" s="38">
        <v>6072.1770985504</v>
      </c>
      <c r="Q51" s="38">
        <v>6199.50646140016</v>
      </c>
      <c r="R51" s="38">
        <v>6326.83582424992</v>
      </c>
      <c r="S51" s="38">
        <v>6456.6949095404</v>
      </c>
      <c r="T51" s="38">
        <v>6591.61343971233</v>
      </c>
      <c r="U51" s="38">
        <v>6733.27789639285</v>
      </c>
      <c r="V51" s="38">
        <v>6881.68827958198</v>
      </c>
      <c r="W51" s="38">
        <v>7036.84458927969</v>
      </c>
      <c r="X51" s="38">
        <v>7194.53062141814</v>
      </c>
      <c r="Y51" s="38">
        <v>7351.373412743</v>
      </c>
      <c r="Z51" s="38">
        <v>7504</v>
      </c>
      <c r="AA51" s="38">
        <v>7663</v>
      </c>
      <c r="AB51" s="38">
        <v>7818</v>
      </c>
      <c r="AC51" s="38">
        <v>7979</v>
      </c>
      <c r="AD51" s="38">
        <v>8157</v>
      </c>
      <c r="AE51" s="38">
        <v>8342</v>
      </c>
      <c r="AF51" s="38">
        <v>8538</v>
      </c>
      <c r="AG51" s="38">
        <v>8744</v>
      </c>
      <c r="AH51" s="38">
        <v>8961</v>
      </c>
      <c r="AI51" s="38">
        <v>9199</v>
      </c>
      <c r="AJ51" s="38">
        <v>9460</v>
      </c>
      <c r="AK51" s="38">
        <v>9737</v>
      </c>
      <c r="AL51" s="38">
        <v>10006</v>
      </c>
      <c r="AM51" s="38">
        <v>10311</v>
      </c>
      <c r="AN51" s="38">
        <v>10620</v>
      </c>
      <c r="AO51" s="38">
        <v>10894</v>
      </c>
      <c r="AP51" s="38">
        <v>11077</v>
      </c>
      <c r="AQ51" s="38">
        <v>11231</v>
      </c>
      <c r="AR51" s="38">
        <v>11379</v>
      </c>
      <c r="AS51" s="38">
        <v>11534</v>
      </c>
      <c r="AT51" s="38">
        <v>11694</v>
      </c>
      <c r="AU51" s="38">
        <v>11903</v>
      </c>
      <c r="AV51" s="38">
        <v>12145</v>
      </c>
      <c r="AW51" s="38">
        <v>12417</v>
      </c>
      <c r="AX51" s="38">
        <v>12716</v>
      </c>
      <c r="AY51" s="38">
        <v>13004</v>
      </c>
      <c r="AZ51" s="38">
        <v>13273</v>
      </c>
      <c r="BA51" s="38">
        <v>13466</v>
      </c>
      <c r="BB51" s="38">
        <v>13709</v>
      </c>
      <c r="BC51" s="38">
        <v>13951</v>
      </c>
      <c r="BD51" s="38">
        <v>14194</v>
      </c>
    </row>
    <row r="52" spans="1:56">
      <c r="A52">
        <v>3</v>
      </c>
      <c r="B52" t="s">
        <v>184</v>
      </c>
      <c r="C52">
        <v>251</v>
      </c>
      <c r="D52" t="s">
        <v>184</v>
      </c>
      <c r="E52" s="3" t="s">
        <v>240</v>
      </c>
      <c r="F52" s="49" t="s">
        <v>241</v>
      </c>
      <c r="G52" s="38">
        <v>965.886328725038</v>
      </c>
      <c r="H52" s="38">
        <v>984.110599078341</v>
      </c>
      <c r="I52" s="38">
        <v>1002.33486943164</v>
      </c>
      <c r="J52" s="38">
        <v>1022.07782898105</v>
      </c>
      <c r="K52" s="38">
        <v>1041.82078853047</v>
      </c>
      <c r="L52" s="38">
        <v>1062.32309267793</v>
      </c>
      <c r="M52" s="38">
        <v>1082.8253968254</v>
      </c>
      <c r="N52" s="38">
        <v>1104.84639016897</v>
      </c>
      <c r="O52" s="38">
        <v>1127.6267281106</v>
      </c>
      <c r="P52" s="38">
        <v>1151.16641065028</v>
      </c>
      <c r="Q52" s="38">
        <v>1180.7808499744</v>
      </c>
      <c r="R52" s="38">
        <v>1211.91397849462</v>
      </c>
      <c r="S52" s="38">
        <v>1243.8064516129</v>
      </c>
      <c r="T52" s="38">
        <v>1277.21761392729</v>
      </c>
      <c r="U52" s="38">
        <v>1310.62877624168</v>
      </c>
      <c r="V52" s="38">
        <v>1344.03993855607</v>
      </c>
      <c r="W52" s="38">
        <v>1377.45110087046</v>
      </c>
      <c r="X52" s="38">
        <v>1411.6216077829</v>
      </c>
      <c r="Y52" s="38">
        <v>1447.31080389145</v>
      </c>
      <c r="Z52" s="38">
        <v>1483</v>
      </c>
      <c r="AA52" s="38">
        <v>1530</v>
      </c>
      <c r="AB52" s="38">
        <v>1588</v>
      </c>
      <c r="AC52" s="38">
        <v>1649</v>
      </c>
      <c r="AD52" s="38">
        <v>1712</v>
      </c>
      <c r="AE52" s="38">
        <v>1792</v>
      </c>
      <c r="AF52" s="38">
        <v>1875</v>
      </c>
      <c r="AG52" s="38">
        <v>1961</v>
      </c>
      <c r="AH52" s="38">
        <v>2047</v>
      </c>
      <c r="AI52" s="38">
        <v>2133</v>
      </c>
      <c r="AJ52" s="38">
        <v>2215</v>
      </c>
      <c r="AK52" s="38">
        <v>2281</v>
      </c>
      <c r="AL52" s="38">
        <v>2324</v>
      </c>
      <c r="AM52" s="38">
        <v>2368</v>
      </c>
      <c r="AN52" s="38">
        <v>2406</v>
      </c>
      <c r="AO52" s="38">
        <v>2449</v>
      </c>
      <c r="AP52" s="38">
        <v>2498</v>
      </c>
      <c r="AQ52" s="38">
        <v>2548</v>
      </c>
      <c r="AR52" s="38">
        <v>2595</v>
      </c>
      <c r="AS52" s="38">
        <v>2641</v>
      </c>
      <c r="AT52" s="38">
        <v>2685</v>
      </c>
      <c r="AU52" s="38">
        <v>2725</v>
      </c>
      <c r="AV52" s="38">
        <v>2762</v>
      </c>
      <c r="AW52" s="38">
        <v>2798</v>
      </c>
      <c r="AX52" s="38">
        <v>2840</v>
      </c>
      <c r="AY52" s="38">
        <v>2884</v>
      </c>
      <c r="AZ52" s="38">
        <v>2933</v>
      </c>
      <c r="BA52" s="38">
        <v>2997</v>
      </c>
      <c r="BB52" s="38">
        <v>3064</v>
      </c>
      <c r="BC52" s="38">
        <v>3137</v>
      </c>
      <c r="BD52" s="38">
        <v>3215</v>
      </c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C000"/>
  </sheetPr>
  <dimension ref="A1:BC52"/>
  <sheetViews>
    <sheetView topLeftCell="AF1" workbookViewId="0">
      <selection activeCell="E1" sqref="E1"/>
    </sheetView>
  </sheetViews>
  <sheetFormatPr defaultColWidth="9.1358024691358" defaultRowHeight="11.6"/>
  <cols>
    <col min="1" max="1" width="8.85185185185185" customWidth="1"/>
    <col min="2" max="2" width="29.8518518518519" customWidth="1"/>
    <col min="3" max="3" width="11.1358024691358" customWidth="1"/>
    <col min="4" max="4" width="29.8518518518519" customWidth="1"/>
    <col min="5" max="5" width="12.716049382716" customWidth="1"/>
    <col min="6" max="6" width="21.4197530864198" customWidth="1"/>
    <col min="7" max="30" width="6" customWidth="1"/>
    <col min="31" max="55" width="7" customWidth="1"/>
  </cols>
  <sheetData>
    <row r="1" spans="1:55">
      <c r="A1" s="44" t="s">
        <v>242</v>
      </c>
      <c r="B1" s="1" t="s">
        <v>243</v>
      </c>
      <c r="C1" s="1" t="s">
        <v>244</v>
      </c>
      <c r="D1" s="1" t="s">
        <v>245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256</v>
      </c>
      <c r="M1" s="1" t="s">
        <v>257</v>
      </c>
      <c r="N1" s="1" t="s">
        <v>258</v>
      </c>
      <c r="O1" s="1" t="s">
        <v>259</v>
      </c>
      <c r="P1" s="1" t="s">
        <v>260</v>
      </c>
      <c r="Q1" s="1" t="s">
        <v>261</v>
      </c>
      <c r="R1" s="1" t="s">
        <v>262</v>
      </c>
      <c r="S1" s="1" t="s">
        <v>263</v>
      </c>
      <c r="T1" s="1" t="s">
        <v>264</v>
      </c>
      <c r="U1" s="1" t="s">
        <v>265</v>
      </c>
      <c r="V1" s="1" t="s">
        <v>266</v>
      </c>
      <c r="W1" s="1" t="s">
        <v>267</v>
      </c>
      <c r="X1" s="1" t="s">
        <v>268</v>
      </c>
      <c r="Y1" s="1" t="s">
        <v>269</v>
      </c>
      <c r="Z1" s="1" t="s">
        <v>270</v>
      </c>
      <c r="AA1" s="1" t="s">
        <v>271</v>
      </c>
      <c r="AB1" s="1" t="s">
        <v>272</v>
      </c>
      <c r="AC1" s="1" t="s">
        <v>273</v>
      </c>
      <c r="AD1" s="1" t="s">
        <v>274</v>
      </c>
      <c r="AE1" s="1" t="s">
        <v>275</v>
      </c>
      <c r="AF1" s="1" t="s">
        <v>276</v>
      </c>
      <c r="AG1" s="1" t="s">
        <v>277</v>
      </c>
      <c r="AH1" s="1" t="s">
        <v>278</v>
      </c>
      <c r="AI1" s="1" t="s">
        <v>279</v>
      </c>
      <c r="AJ1" s="1" t="s">
        <v>280</v>
      </c>
      <c r="AK1" s="1" t="s">
        <v>281</v>
      </c>
      <c r="AL1" s="1" t="s">
        <v>282</v>
      </c>
      <c r="AM1" s="1" t="s">
        <v>283</v>
      </c>
      <c r="AN1" s="1" t="s">
        <v>284</v>
      </c>
      <c r="AO1" s="1" t="s">
        <v>285</v>
      </c>
      <c r="AP1" s="1" t="s">
        <v>286</v>
      </c>
      <c r="AQ1" s="1" t="s">
        <v>287</v>
      </c>
      <c r="AR1" s="1" t="s">
        <v>288</v>
      </c>
      <c r="AS1" s="1" t="s">
        <v>289</v>
      </c>
      <c r="AT1" s="1" t="s">
        <v>290</v>
      </c>
      <c r="AU1" s="1" t="s">
        <v>291</v>
      </c>
      <c r="AV1" s="1" t="s">
        <v>292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</row>
    <row r="2" spans="1:55">
      <c r="A2">
        <v>3</v>
      </c>
      <c r="B2" t="s">
        <v>131</v>
      </c>
      <c r="C2">
        <v>7</v>
      </c>
      <c r="D2" t="s">
        <v>131</v>
      </c>
      <c r="E2" s="3" t="s">
        <v>293</v>
      </c>
      <c r="F2" s="3" t="s">
        <v>294</v>
      </c>
      <c r="G2">
        <v>54000</v>
      </c>
      <c r="H2">
        <v>54000</v>
      </c>
      <c r="I2">
        <v>54000</v>
      </c>
      <c r="J2">
        <v>54000</v>
      </c>
      <c r="K2">
        <v>54000</v>
      </c>
      <c r="L2">
        <v>54000</v>
      </c>
      <c r="M2">
        <v>54000</v>
      </c>
      <c r="N2">
        <v>54000</v>
      </c>
      <c r="O2">
        <v>54000</v>
      </c>
      <c r="P2">
        <v>54000</v>
      </c>
      <c r="Q2">
        <v>54000</v>
      </c>
      <c r="R2">
        <v>54000</v>
      </c>
      <c r="S2">
        <v>54000</v>
      </c>
      <c r="T2">
        <v>54000</v>
      </c>
      <c r="U2">
        <v>54000</v>
      </c>
      <c r="V2">
        <v>54000</v>
      </c>
      <c r="W2">
        <v>54000</v>
      </c>
      <c r="X2">
        <v>54000</v>
      </c>
      <c r="Y2">
        <v>54000</v>
      </c>
      <c r="Z2">
        <v>54000</v>
      </c>
      <c r="AA2">
        <v>54000</v>
      </c>
      <c r="AB2">
        <v>54000</v>
      </c>
      <c r="AC2">
        <v>54000</v>
      </c>
      <c r="AD2">
        <v>54000</v>
      </c>
      <c r="AE2">
        <v>54000</v>
      </c>
      <c r="AF2">
        <v>54000</v>
      </c>
      <c r="AG2">
        <v>54000</v>
      </c>
      <c r="AH2">
        <v>54000</v>
      </c>
      <c r="AI2">
        <v>54000</v>
      </c>
      <c r="AJ2">
        <v>54004</v>
      </c>
      <c r="AK2">
        <v>54000</v>
      </c>
      <c r="AL2">
        <v>54000</v>
      </c>
      <c r="AM2">
        <v>54000</v>
      </c>
      <c r="AN2">
        <v>54000</v>
      </c>
      <c r="AO2">
        <v>54000</v>
      </c>
      <c r="AP2">
        <v>54000</v>
      </c>
      <c r="AQ2">
        <v>54000</v>
      </c>
      <c r="AR2">
        <v>54000</v>
      </c>
      <c r="AS2">
        <v>54000</v>
      </c>
      <c r="AT2">
        <v>54000</v>
      </c>
      <c r="AU2">
        <v>54000</v>
      </c>
      <c r="AV2">
        <v>54000</v>
      </c>
      <c r="AW2">
        <v>54000</v>
      </c>
      <c r="AX2">
        <v>54000</v>
      </c>
      <c r="AY2">
        <v>54000</v>
      </c>
      <c r="AZ2">
        <v>54000</v>
      </c>
      <c r="BA2">
        <v>54000</v>
      </c>
      <c r="BB2">
        <v>54000</v>
      </c>
      <c r="BC2">
        <v>54000</v>
      </c>
    </row>
    <row r="3" spans="1:55">
      <c r="A3">
        <v>3</v>
      </c>
      <c r="B3" t="s">
        <v>133</v>
      </c>
      <c r="C3">
        <v>20</v>
      </c>
      <c r="D3" t="s">
        <v>133</v>
      </c>
      <c r="E3" s="3" t="s">
        <v>293</v>
      </c>
      <c r="F3" s="3" t="s">
        <v>294</v>
      </c>
      <c r="G3">
        <v>25600</v>
      </c>
      <c r="H3">
        <v>25600</v>
      </c>
      <c r="I3">
        <v>25600</v>
      </c>
      <c r="J3">
        <v>25600</v>
      </c>
      <c r="K3">
        <v>25600</v>
      </c>
      <c r="L3">
        <v>25600</v>
      </c>
      <c r="M3">
        <v>25600</v>
      </c>
      <c r="N3">
        <v>25600</v>
      </c>
      <c r="O3">
        <v>25600</v>
      </c>
      <c r="P3">
        <v>25600</v>
      </c>
      <c r="Q3">
        <v>25600</v>
      </c>
      <c r="R3">
        <v>25600</v>
      </c>
      <c r="S3">
        <v>25600</v>
      </c>
      <c r="T3">
        <v>25600</v>
      </c>
      <c r="U3">
        <v>25600</v>
      </c>
      <c r="V3">
        <v>25600</v>
      </c>
      <c r="W3">
        <v>25600</v>
      </c>
      <c r="X3">
        <v>25600</v>
      </c>
      <c r="Y3">
        <v>25600</v>
      </c>
      <c r="Z3">
        <v>25600</v>
      </c>
      <c r="AA3">
        <v>25600</v>
      </c>
      <c r="AB3">
        <v>25600</v>
      </c>
      <c r="AC3">
        <v>25600</v>
      </c>
      <c r="AD3">
        <v>25600</v>
      </c>
      <c r="AE3">
        <v>25600</v>
      </c>
      <c r="AF3">
        <v>25600</v>
      </c>
      <c r="AG3">
        <v>25600</v>
      </c>
      <c r="AH3">
        <v>25600</v>
      </c>
      <c r="AI3">
        <v>25600</v>
      </c>
      <c r="AJ3">
        <v>25600</v>
      </c>
      <c r="AK3">
        <v>25600</v>
      </c>
      <c r="AL3">
        <v>25600</v>
      </c>
      <c r="AM3">
        <v>25600</v>
      </c>
      <c r="AN3">
        <v>25600</v>
      </c>
      <c r="AO3">
        <v>25600</v>
      </c>
      <c r="AP3">
        <v>25600</v>
      </c>
      <c r="AQ3">
        <v>25600</v>
      </c>
      <c r="AR3">
        <v>25600</v>
      </c>
      <c r="AS3">
        <v>25600</v>
      </c>
      <c r="AT3">
        <v>25600</v>
      </c>
      <c r="AU3">
        <v>25600</v>
      </c>
      <c r="AV3">
        <v>25600</v>
      </c>
      <c r="AW3">
        <v>25600</v>
      </c>
      <c r="AX3">
        <v>25600</v>
      </c>
      <c r="AY3">
        <v>25600</v>
      </c>
      <c r="AZ3">
        <v>25600</v>
      </c>
      <c r="BA3">
        <v>25600</v>
      </c>
      <c r="BB3">
        <v>25600</v>
      </c>
      <c r="BC3">
        <v>25600</v>
      </c>
    </row>
    <row r="4" spans="1:55">
      <c r="A4">
        <v>2</v>
      </c>
      <c r="B4" t="s">
        <v>135</v>
      </c>
      <c r="C4">
        <v>29</v>
      </c>
      <c r="D4" t="s">
        <v>135</v>
      </c>
      <c r="E4" s="3" t="s">
        <v>293</v>
      </c>
      <c r="F4" s="3" t="s">
        <v>294</v>
      </c>
      <c r="G4">
        <v>670</v>
      </c>
      <c r="H4">
        <v>660</v>
      </c>
      <c r="I4">
        <v>650</v>
      </c>
      <c r="J4">
        <v>631</v>
      </c>
      <c r="K4">
        <v>628</v>
      </c>
      <c r="L4">
        <v>628</v>
      </c>
      <c r="M4">
        <v>628</v>
      </c>
      <c r="N4">
        <v>626</v>
      </c>
      <c r="O4">
        <v>650</v>
      </c>
      <c r="P4">
        <v>680</v>
      </c>
      <c r="Q4">
        <v>710</v>
      </c>
      <c r="R4">
        <v>740</v>
      </c>
      <c r="S4">
        <v>770</v>
      </c>
      <c r="T4">
        <v>800</v>
      </c>
      <c r="U4">
        <v>830</v>
      </c>
      <c r="V4">
        <v>860</v>
      </c>
      <c r="W4">
        <v>881</v>
      </c>
      <c r="X4">
        <v>890</v>
      </c>
      <c r="Y4">
        <v>900</v>
      </c>
      <c r="Z4">
        <v>900</v>
      </c>
      <c r="AA4">
        <v>900</v>
      </c>
      <c r="AB4">
        <v>900</v>
      </c>
      <c r="AC4">
        <v>900</v>
      </c>
      <c r="AD4">
        <v>900</v>
      </c>
      <c r="AE4">
        <v>900</v>
      </c>
      <c r="AF4">
        <v>890</v>
      </c>
      <c r="AG4">
        <v>870</v>
      </c>
      <c r="AH4">
        <v>855</v>
      </c>
      <c r="AI4">
        <v>840</v>
      </c>
      <c r="AJ4">
        <v>835</v>
      </c>
      <c r="AK4">
        <v>835</v>
      </c>
      <c r="AL4">
        <v>835</v>
      </c>
      <c r="AM4">
        <v>835</v>
      </c>
      <c r="AN4">
        <v>835</v>
      </c>
      <c r="AO4">
        <v>835</v>
      </c>
      <c r="AP4">
        <v>840</v>
      </c>
      <c r="AQ4">
        <v>850</v>
      </c>
      <c r="AR4">
        <v>946</v>
      </c>
      <c r="AS4">
        <v>937</v>
      </c>
      <c r="AT4">
        <v>950</v>
      </c>
      <c r="AU4">
        <v>970</v>
      </c>
      <c r="AV4">
        <v>990</v>
      </c>
      <c r="AW4">
        <v>980</v>
      </c>
      <c r="AX4">
        <v>970</v>
      </c>
      <c r="AY4">
        <v>950</v>
      </c>
      <c r="AZ4">
        <v>930</v>
      </c>
      <c r="BA4">
        <v>900</v>
      </c>
      <c r="BB4">
        <v>900</v>
      </c>
      <c r="BC4">
        <v>900</v>
      </c>
    </row>
    <row r="5" spans="1:55">
      <c r="A5">
        <v>1</v>
      </c>
      <c r="B5" t="s">
        <v>137</v>
      </c>
      <c r="C5">
        <v>32</v>
      </c>
      <c r="D5" t="s">
        <v>137</v>
      </c>
      <c r="E5" s="3" t="s">
        <v>293</v>
      </c>
      <c r="F5" s="3" t="s">
        <v>294</v>
      </c>
      <c r="G5">
        <v>2000</v>
      </c>
      <c r="H5">
        <v>2000</v>
      </c>
      <c r="I5">
        <v>2000</v>
      </c>
      <c r="J5">
        <v>2000</v>
      </c>
      <c r="K5">
        <v>2000</v>
      </c>
      <c r="L5">
        <v>2000</v>
      </c>
      <c r="M5">
        <v>2000</v>
      </c>
      <c r="N5">
        <v>2000</v>
      </c>
      <c r="O5">
        <v>2000</v>
      </c>
      <c r="P5">
        <v>2000</v>
      </c>
      <c r="Q5">
        <v>2000</v>
      </c>
      <c r="R5">
        <v>2000</v>
      </c>
      <c r="S5">
        <v>2000</v>
      </c>
      <c r="T5">
        <v>2000</v>
      </c>
      <c r="U5">
        <v>2000</v>
      </c>
      <c r="V5">
        <v>2000</v>
      </c>
      <c r="W5">
        <v>2000</v>
      </c>
      <c r="X5">
        <v>2000</v>
      </c>
      <c r="Y5">
        <v>2000</v>
      </c>
      <c r="Z5">
        <v>2000</v>
      </c>
      <c r="AA5">
        <v>2000</v>
      </c>
      <c r="AB5">
        <v>2000</v>
      </c>
      <c r="AC5">
        <v>2000</v>
      </c>
      <c r="AD5">
        <v>2000</v>
      </c>
      <c r="AE5">
        <v>2000</v>
      </c>
      <c r="AF5">
        <v>2000</v>
      </c>
      <c r="AG5">
        <v>2000</v>
      </c>
      <c r="AH5">
        <v>2000</v>
      </c>
      <c r="AI5">
        <v>2000</v>
      </c>
      <c r="AJ5">
        <v>2000</v>
      </c>
      <c r="AK5">
        <v>2000</v>
      </c>
      <c r="AL5">
        <v>2000</v>
      </c>
      <c r="AM5">
        <v>2000</v>
      </c>
      <c r="AN5">
        <v>2000</v>
      </c>
      <c r="AO5">
        <v>2000</v>
      </c>
      <c r="AP5">
        <v>2000</v>
      </c>
      <c r="AQ5">
        <v>2000</v>
      </c>
      <c r="AR5">
        <v>2000</v>
      </c>
      <c r="AS5">
        <v>2000</v>
      </c>
      <c r="AT5">
        <v>2000</v>
      </c>
      <c r="AU5">
        <v>2000</v>
      </c>
      <c r="AV5">
        <v>2000</v>
      </c>
      <c r="AW5">
        <v>2000</v>
      </c>
      <c r="AX5">
        <v>2000</v>
      </c>
      <c r="AY5">
        <v>2000</v>
      </c>
      <c r="AZ5">
        <v>2000</v>
      </c>
      <c r="BA5">
        <v>2000</v>
      </c>
      <c r="BB5">
        <v>2000</v>
      </c>
      <c r="BC5">
        <v>2000</v>
      </c>
    </row>
    <row r="6" spans="1:55">
      <c r="A6">
        <v>1</v>
      </c>
      <c r="B6" t="s">
        <v>138</v>
      </c>
      <c r="C6">
        <v>35</v>
      </c>
      <c r="D6" t="s">
        <v>138</v>
      </c>
      <c r="E6" s="3" t="s">
        <v>293</v>
      </c>
      <c r="F6" s="3" t="s">
        <v>294</v>
      </c>
      <c r="G6">
        <v>25</v>
      </c>
      <c r="H6">
        <v>25</v>
      </c>
      <c r="I6">
        <v>25</v>
      </c>
      <c r="J6">
        <v>25</v>
      </c>
      <c r="K6">
        <v>25</v>
      </c>
      <c r="L6">
        <v>25</v>
      </c>
      <c r="M6">
        <v>25</v>
      </c>
      <c r="N6">
        <v>25</v>
      </c>
      <c r="O6">
        <v>25</v>
      </c>
      <c r="P6">
        <v>25</v>
      </c>
      <c r="Q6">
        <v>25</v>
      </c>
      <c r="R6">
        <v>25</v>
      </c>
      <c r="S6">
        <v>25</v>
      </c>
      <c r="T6">
        <v>25</v>
      </c>
      <c r="U6">
        <v>25</v>
      </c>
      <c r="V6">
        <v>25</v>
      </c>
      <c r="W6">
        <v>25</v>
      </c>
      <c r="X6">
        <v>25</v>
      </c>
      <c r="Y6">
        <v>25</v>
      </c>
      <c r="Z6">
        <v>25</v>
      </c>
      <c r="AA6">
        <v>25</v>
      </c>
      <c r="AB6">
        <v>25</v>
      </c>
      <c r="AC6">
        <v>25</v>
      </c>
      <c r="AD6">
        <v>25</v>
      </c>
      <c r="AE6">
        <v>25</v>
      </c>
      <c r="AF6">
        <v>25</v>
      </c>
      <c r="AG6">
        <v>25</v>
      </c>
      <c r="AH6">
        <v>25</v>
      </c>
      <c r="AI6">
        <v>25</v>
      </c>
      <c r="AJ6">
        <v>25</v>
      </c>
      <c r="AK6">
        <v>25</v>
      </c>
      <c r="AL6">
        <v>25</v>
      </c>
      <c r="AM6">
        <v>25</v>
      </c>
      <c r="AN6">
        <v>25</v>
      </c>
      <c r="AO6">
        <v>25</v>
      </c>
      <c r="AP6">
        <v>25</v>
      </c>
      <c r="AQ6">
        <v>25</v>
      </c>
      <c r="AR6">
        <v>25</v>
      </c>
      <c r="AS6">
        <v>25</v>
      </c>
      <c r="AT6">
        <v>25</v>
      </c>
      <c r="AU6">
        <v>25</v>
      </c>
      <c r="AV6">
        <v>25</v>
      </c>
      <c r="AW6">
        <v>25</v>
      </c>
      <c r="AX6">
        <v>25</v>
      </c>
      <c r="AY6">
        <v>25</v>
      </c>
      <c r="AZ6">
        <v>25</v>
      </c>
      <c r="BA6">
        <v>25</v>
      </c>
      <c r="BB6">
        <v>25</v>
      </c>
      <c r="BC6">
        <v>25</v>
      </c>
    </row>
    <row r="7" spans="1:55">
      <c r="A7">
        <v>1</v>
      </c>
      <c r="B7" t="s">
        <v>206</v>
      </c>
      <c r="C7">
        <v>37</v>
      </c>
      <c r="D7" t="s">
        <v>206</v>
      </c>
      <c r="E7" s="3" t="s">
        <v>293</v>
      </c>
      <c r="F7" s="3" t="s">
        <v>294</v>
      </c>
      <c r="G7">
        <v>3000</v>
      </c>
      <c r="H7">
        <v>3000</v>
      </c>
      <c r="I7">
        <v>3000</v>
      </c>
      <c r="J7">
        <v>3000</v>
      </c>
      <c r="K7">
        <v>3000</v>
      </c>
      <c r="L7">
        <v>3000</v>
      </c>
      <c r="M7">
        <v>3000</v>
      </c>
      <c r="N7">
        <v>3000</v>
      </c>
      <c r="O7">
        <v>3000</v>
      </c>
      <c r="P7">
        <v>3000</v>
      </c>
      <c r="Q7">
        <v>3000</v>
      </c>
      <c r="R7">
        <v>3000</v>
      </c>
      <c r="S7">
        <v>3000</v>
      </c>
      <c r="T7">
        <v>3000</v>
      </c>
      <c r="U7">
        <v>3000</v>
      </c>
      <c r="V7">
        <v>3000</v>
      </c>
      <c r="W7">
        <v>3000</v>
      </c>
      <c r="X7">
        <v>3000</v>
      </c>
      <c r="Y7">
        <v>3000</v>
      </c>
      <c r="Z7">
        <v>3000</v>
      </c>
      <c r="AA7">
        <v>3000</v>
      </c>
      <c r="AB7">
        <v>3000</v>
      </c>
      <c r="AC7">
        <v>3000</v>
      </c>
      <c r="AD7">
        <v>3000</v>
      </c>
      <c r="AE7">
        <v>3000</v>
      </c>
      <c r="AF7">
        <v>3000</v>
      </c>
      <c r="AG7">
        <v>3000</v>
      </c>
      <c r="AH7">
        <v>3000</v>
      </c>
      <c r="AI7">
        <v>3000</v>
      </c>
      <c r="AJ7">
        <v>3000</v>
      </c>
      <c r="AK7">
        <v>3000</v>
      </c>
      <c r="AL7">
        <v>3000</v>
      </c>
      <c r="AM7">
        <v>3000</v>
      </c>
      <c r="AN7">
        <v>3000</v>
      </c>
      <c r="AO7">
        <v>2990</v>
      </c>
      <c r="AP7">
        <v>3000</v>
      </c>
      <c r="AQ7">
        <v>3100</v>
      </c>
      <c r="AR7">
        <v>3125</v>
      </c>
      <c r="AS7">
        <v>3125</v>
      </c>
      <c r="AT7">
        <v>3125</v>
      </c>
      <c r="AU7">
        <v>3125</v>
      </c>
      <c r="AV7">
        <v>3125</v>
      </c>
      <c r="AW7">
        <v>3200</v>
      </c>
      <c r="AX7">
        <v>3200</v>
      </c>
      <c r="AY7">
        <v>3200</v>
      </c>
      <c r="AZ7">
        <v>3200</v>
      </c>
      <c r="BA7">
        <v>3200</v>
      </c>
      <c r="BB7">
        <v>3200</v>
      </c>
      <c r="BC7">
        <v>3200</v>
      </c>
    </row>
    <row r="8" spans="1:55">
      <c r="A8">
        <v>1</v>
      </c>
      <c r="B8" t="s">
        <v>140</v>
      </c>
      <c r="C8">
        <v>39</v>
      </c>
      <c r="D8" t="s">
        <v>140</v>
      </c>
      <c r="E8" s="3" t="s">
        <v>293</v>
      </c>
      <c r="F8" s="3" t="s">
        <v>294</v>
      </c>
      <c r="G8">
        <v>45000</v>
      </c>
      <c r="H8">
        <v>45000</v>
      </c>
      <c r="I8">
        <v>45000</v>
      </c>
      <c r="J8">
        <v>45000</v>
      </c>
      <c r="K8">
        <v>45000</v>
      </c>
      <c r="L8">
        <v>45000</v>
      </c>
      <c r="M8">
        <v>45000</v>
      </c>
      <c r="N8">
        <v>45000</v>
      </c>
      <c r="O8">
        <v>45000</v>
      </c>
      <c r="P8">
        <v>45000</v>
      </c>
      <c r="Q8">
        <v>45000</v>
      </c>
      <c r="R8">
        <v>45000</v>
      </c>
      <c r="S8">
        <v>45000</v>
      </c>
      <c r="T8">
        <v>45000</v>
      </c>
      <c r="U8">
        <v>45000</v>
      </c>
      <c r="V8">
        <v>45000</v>
      </c>
      <c r="W8">
        <v>45000</v>
      </c>
      <c r="X8">
        <v>45000</v>
      </c>
      <c r="Y8">
        <v>45000</v>
      </c>
      <c r="Z8">
        <v>45000</v>
      </c>
      <c r="AA8">
        <v>45000</v>
      </c>
      <c r="AB8">
        <v>45000</v>
      </c>
      <c r="AC8">
        <v>45000</v>
      </c>
      <c r="AD8">
        <v>45000</v>
      </c>
      <c r="AE8">
        <v>45000</v>
      </c>
      <c r="AF8">
        <v>45000</v>
      </c>
      <c r="AG8">
        <v>45000</v>
      </c>
      <c r="AH8">
        <v>45000</v>
      </c>
      <c r="AI8">
        <v>45000</v>
      </c>
      <c r="AJ8">
        <v>45000</v>
      </c>
      <c r="AK8">
        <v>45000</v>
      </c>
      <c r="AL8">
        <v>45000</v>
      </c>
      <c r="AM8">
        <v>45000</v>
      </c>
      <c r="AN8">
        <v>45000</v>
      </c>
      <c r="AO8">
        <v>45000</v>
      </c>
      <c r="AP8">
        <v>45000</v>
      </c>
      <c r="AQ8">
        <v>45000</v>
      </c>
      <c r="AR8">
        <v>45000</v>
      </c>
      <c r="AS8">
        <v>45000</v>
      </c>
      <c r="AT8">
        <v>45000</v>
      </c>
      <c r="AU8">
        <v>45000</v>
      </c>
      <c r="AV8">
        <v>45000</v>
      </c>
      <c r="AW8">
        <v>45000</v>
      </c>
      <c r="AX8">
        <v>45000</v>
      </c>
      <c r="AY8">
        <v>45000</v>
      </c>
      <c r="AZ8">
        <v>45000</v>
      </c>
      <c r="BA8">
        <v>45000</v>
      </c>
      <c r="BB8">
        <v>45000</v>
      </c>
      <c r="BC8">
        <v>45000</v>
      </c>
    </row>
    <row r="9" spans="1:55">
      <c r="A9">
        <v>2</v>
      </c>
      <c r="B9" t="s">
        <v>141</v>
      </c>
      <c r="C9">
        <v>45</v>
      </c>
      <c r="D9" t="s">
        <v>141</v>
      </c>
      <c r="E9" s="3" t="s">
        <v>293</v>
      </c>
      <c r="F9" s="3" t="s">
        <v>294</v>
      </c>
      <c r="G9">
        <v>15</v>
      </c>
      <c r="H9">
        <v>15</v>
      </c>
      <c r="I9">
        <v>15</v>
      </c>
      <c r="J9">
        <v>15</v>
      </c>
      <c r="K9">
        <v>15</v>
      </c>
      <c r="L9">
        <v>15</v>
      </c>
      <c r="M9">
        <v>15</v>
      </c>
      <c r="N9">
        <v>15</v>
      </c>
      <c r="O9">
        <v>15</v>
      </c>
      <c r="P9">
        <v>15</v>
      </c>
      <c r="Q9">
        <v>15</v>
      </c>
      <c r="R9">
        <v>15</v>
      </c>
      <c r="S9">
        <v>15</v>
      </c>
      <c r="T9">
        <v>15</v>
      </c>
      <c r="U9">
        <v>15</v>
      </c>
      <c r="V9">
        <v>15</v>
      </c>
      <c r="W9">
        <v>15</v>
      </c>
      <c r="X9">
        <v>15</v>
      </c>
      <c r="Y9">
        <v>15</v>
      </c>
      <c r="Z9">
        <v>15</v>
      </c>
      <c r="AA9">
        <v>15</v>
      </c>
      <c r="AB9">
        <v>15</v>
      </c>
      <c r="AC9">
        <v>15</v>
      </c>
      <c r="AD9">
        <v>15</v>
      </c>
      <c r="AE9">
        <v>15</v>
      </c>
      <c r="AF9">
        <v>15</v>
      </c>
      <c r="AG9">
        <v>15</v>
      </c>
      <c r="AH9">
        <v>15</v>
      </c>
      <c r="AI9">
        <v>15</v>
      </c>
      <c r="AJ9">
        <v>15</v>
      </c>
      <c r="AK9">
        <v>15</v>
      </c>
      <c r="AL9">
        <v>15</v>
      </c>
      <c r="AM9">
        <v>15</v>
      </c>
      <c r="AN9">
        <v>15</v>
      </c>
      <c r="AO9">
        <v>15</v>
      </c>
      <c r="AP9">
        <v>15</v>
      </c>
      <c r="AQ9">
        <v>15</v>
      </c>
      <c r="AR9">
        <v>15</v>
      </c>
      <c r="AS9">
        <v>15</v>
      </c>
      <c r="AT9">
        <v>15</v>
      </c>
      <c r="AU9">
        <v>15</v>
      </c>
      <c r="AV9">
        <v>15</v>
      </c>
      <c r="AW9">
        <v>15</v>
      </c>
      <c r="AX9">
        <v>15</v>
      </c>
      <c r="AY9">
        <v>15</v>
      </c>
      <c r="AZ9">
        <v>15</v>
      </c>
      <c r="BA9">
        <v>15</v>
      </c>
      <c r="BB9">
        <v>15</v>
      </c>
      <c r="BC9">
        <v>15</v>
      </c>
    </row>
    <row r="10" spans="1:55">
      <c r="A10">
        <v>1</v>
      </c>
      <c r="B10" t="s">
        <v>207</v>
      </c>
      <c r="C10">
        <v>46</v>
      </c>
      <c r="D10" t="s">
        <v>207</v>
      </c>
      <c r="E10" s="3" t="s">
        <v>293</v>
      </c>
      <c r="F10" s="3" t="s">
        <v>294</v>
      </c>
      <c r="G10">
        <v>10000</v>
      </c>
      <c r="H10">
        <v>10000</v>
      </c>
      <c r="I10">
        <v>10000</v>
      </c>
      <c r="J10">
        <v>10000</v>
      </c>
      <c r="K10">
        <v>10000</v>
      </c>
      <c r="L10">
        <v>10000</v>
      </c>
      <c r="M10">
        <v>10000</v>
      </c>
      <c r="N10">
        <v>10000</v>
      </c>
      <c r="O10">
        <v>10000</v>
      </c>
      <c r="P10">
        <v>10000</v>
      </c>
      <c r="Q10">
        <v>10000</v>
      </c>
      <c r="R10">
        <v>10000</v>
      </c>
      <c r="S10">
        <v>10000</v>
      </c>
      <c r="T10">
        <v>10000</v>
      </c>
      <c r="U10">
        <v>10000</v>
      </c>
      <c r="V10">
        <v>10000</v>
      </c>
      <c r="W10">
        <v>10000</v>
      </c>
      <c r="X10">
        <v>10000</v>
      </c>
      <c r="Y10">
        <v>10000</v>
      </c>
      <c r="Z10">
        <v>10000</v>
      </c>
      <c r="AA10">
        <v>10000</v>
      </c>
      <c r="AB10">
        <v>10000</v>
      </c>
      <c r="AC10">
        <v>10000</v>
      </c>
      <c r="AD10">
        <v>10000</v>
      </c>
      <c r="AE10">
        <v>10000</v>
      </c>
      <c r="AF10">
        <v>10000</v>
      </c>
      <c r="AG10">
        <v>10000</v>
      </c>
      <c r="AH10">
        <v>10000</v>
      </c>
      <c r="AI10">
        <v>10000</v>
      </c>
      <c r="AJ10">
        <v>10000</v>
      </c>
      <c r="AK10">
        <v>10000</v>
      </c>
      <c r="AL10">
        <v>10000</v>
      </c>
      <c r="AM10">
        <v>10000</v>
      </c>
      <c r="AN10">
        <v>10000</v>
      </c>
      <c r="AO10">
        <v>10000</v>
      </c>
      <c r="AP10">
        <v>10000</v>
      </c>
      <c r="AQ10">
        <v>10000</v>
      </c>
      <c r="AR10">
        <v>10000</v>
      </c>
      <c r="AS10">
        <v>10000</v>
      </c>
      <c r="AT10">
        <v>10000</v>
      </c>
      <c r="AU10">
        <v>10000</v>
      </c>
      <c r="AV10">
        <v>10000</v>
      </c>
      <c r="AW10">
        <v>10000</v>
      </c>
      <c r="AX10">
        <v>10000</v>
      </c>
      <c r="AY10">
        <v>10000</v>
      </c>
      <c r="AZ10">
        <v>10000</v>
      </c>
      <c r="BA10">
        <v>10000</v>
      </c>
      <c r="BB10">
        <v>10000</v>
      </c>
      <c r="BC10">
        <v>10000</v>
      </c>
    </row>
    <row r="11" spans="1:55">
      <c r="A11">
        <v>1</v>
      </c>
      <c r="B11" t="s">
        <v>143</v>
      </c>
      <c r="C11">
        <v>53</v>
      </c>
      <c r="D11" t="s">
        <v>143</v>
      </c>
      <c r="E11" s="3" t="s">
        <v>293</v>
      </c>
      <c r="F11" s="3" t="s">
        <v>294</v>
      </c>
      <c r="G11">
        <v>442</v>
      </c>
      <c r="H11">
        <v>442</v>
      </c>
      <c r="I11">
        <v>442</v>
      </c>
      <c r="J11">
        <v>442</v>
      </c>
      <c r="K11">
        <v>442</v>
      </c>
      <c r="L11">
        <v>442</v>
      </c>
      <c r="M11">
        <v>442</v>
      </c>
      <c r="N11">
        <v>442</v>
      </c>
      <c r="O11">
        <v>442</v>
      </c>
      <c r="P11">
        <v>442</v>
      </c>
      <c r="Q11">
        <v>442</v>
      </c>
      <c r="R11">
        <v>442</v>
      </c>
      <c r="S11">
        <v>442</v>
      </c>
      <c r="T11">
        <v>442</v>
      </c>
      <c r="U11">
        <v>442</v>
      </c>
      <c r="V11">
        <v>442</v>
      </c>
      <c r="W11">
        <v>442</v>
      </c>
      <c r="X11">
        <v>442</v>
      </c>
      <c r="Y11">
        <v>442</v>
      </c>
      <c r="Z11">
        <v>442</v>
      </c>
      <c r="AA11">
        <v>442</v>
      </c>
      <c r="AB11">
        <v>450</v>
      </c>
      <c r="AC11">
        <v>450</v>
      </c>
      <c r="AD11">
        <v>450</v>
      </c>
      <c r="AE11">
        <v>450</v>
      </c>
      <c r="AF11">
        <v>500</v>
      </c>
      <c r="AG11">
        <v>500</v>
      </c>
      <c r="AH11">
        <v>500</v>
      </c>
      <c r="AI11">
        <v>500</v>
      </c>
      <c r="AJ11">
        <v>550</v>
      </c>
      <c r="AK11">
        <v>550</v>
      </c>
      <c r="AL11">
        <v>550</v>
      </c>
      <c r="AM11">
        <v>550</v>
      </c>
      <c r="AN11">
        <v>550</v>
      </c>
      <c r="AO11">
        <v>550</v>
      </c>
      <c r="AP11">
        <v>550</v>
      </c>
      <c r="AQ11">
        <v>550</v>
      </c>
      <c r="AR11">
        <v>550</v>
      </c>
      <c r="AS11">
        <v>550</v>
      </c>
      <c r="AT11">
        <v>550</v>
      </c>
      <c r="AU11">
        <v>550</v>
      </c>
      <c r="AV11">
        <v>550</v>
      </c>
      <c r="AW11">
        <v>550</v>
      </c>
      <c r="AX11">
        <v>550</v>
      </c>
      <c r="AY11">
        <v>550</v>
      </c>
      <c r="AZ11">
        <v>550</v>
      </c>
      <c r="BA11">
        <v>550</v>
      </c>
      <c r="BB11">
        <v>550</v>
      </c>
      <c r="BC11">
        <v>550</v>
      </c>
    </row>
    <row r="12" spans="1:55">
      <c r="A12">
        <v>1</v>
      </c>
      <c r="B12" t="s">
        <v>208</v>
      </c>
      <c r="C12">
        <v>61</v>
      </c>
      <c r="D12" t="s">
        <v>208</v>
      </c>
      <c r="E12" s="3" t="s">
        <v>293</v>
      </c>
      <c r="F12" s="3" t="s">
        <v>294</v>
      </c>
      <c r="G12">
        <v>104</v>
      </c>
      <c r="H12">
        <v>104</v>
      </c>
      <c r="I12">
        <v>104</v>
      </c>
      <c r="J12">
        <v>104</v>
      </c>
      <c r="K12">
        <v>104</v>
      </c>
      <c r="L12">
        <v>104</v>
      </c>
      <c r="M12">
        <v>104</v>
      </c>
      <c r="N12">
        <v>104</v>
      </c>
      <c r="O12">
        <v>104</v>
      </c>
      <c r="P12">
        <v>104</v>
      </c>
      <c r="Q12">
        <v>104</v>
      </c>
      <c r="R12">
        <v>104</v>
      </c>
      <c r="S12">
        <v>104</v>
      </c>
      <c r="T12">
        <v>104</v>
      </c>
      <c r="U12">
        <v>104</v>
      </c>
      <c r="V12">
        <v>104</v>
      </c>
      <c r="W12">
        <v>104</v>
      </c>
      <c r="X12">
        <v>104</v>
      </c>
      <c r="Y12">
        <v>104</v>
      </c>
      <c r="Z12">
        <v>104</v>
      </c>
      <c r="AA12">
        <v>104</v>
      </c>
      <c r="AB12">
        <v>104</v>
      </c>
      <c r="AC12">
        <v>104</v>
      </c>
      <c r="AD12">
        <v>104</v>
      </c>
      <c r="AE12">
        <v>104</v>
      </c>
      <c r="AF12">
        <v>104</v>
      </c>
      <c r="AG12">
        <v>104</v>
      </c>
      <c r="AH12">
        <v>104</v>
      </c>
      <c r="AI12">
        <v>104</v>
      </c>
      <c r="AJ12">
        <v>104</v>
      </c>
      <c r="AK12">
        <v>104</v>
      </c>
      <c r="AL12">
        <v>104</v>
      </c>
      <c r="AM12">
        <v>104</v>
      </c>
      <c r="AN12">
        <v>104</v>
      </c>
      <c r="AO12">
        <v>104</v>
      </c>
      <c r="AP12">
        <v>104</v>
      </c>
      <c r="AQ12">
        <v>104</v>
      </c>
      <c r="AR12">
        <v>104</v>
      </c>
      <c r="AS12">
        <v>104</v>
      </c>
      <c r="AT12">
        <v>104</v>
      </c>
      <c r="AU12">
        <v>104</v>
      </c>
      <c r="AV12">
        <v>104</v>
      </c>
      <c r="AW12">
        <v>104</v>
      </c>
      <c r="AX12">
        <v>104</v>
      </c>
      <c r="AY12">
        <v>104</v>
      </c>
      <c r="AZ12">
        <v>104</v>
      </c>
      <c r="BA12">
        <v>104</v>
      </c>
      <c r="BB12">
        <v>104</v>
      </c>
      <c r="BC12">
        <v>104</v>
      </c>
    </row>
    <row r="13" spans="1:38">
      <c r="A13">
        <v>2</v>
      </c>
      <c r="B13" t="s">
        <v>209</v>
      </c>
      <c r="C13">
        <v>62</v>
      </c>
      <c r="D13" t="s">
        <v>209</v>
      </c>
      <c r="E13" s="3" t="s">
        <v>293</v>
      </c>
      <c r="F13" s="3" t="s">
        <v>294</v>
      </c>
      <c r="G13">
        <v>46350</v>
      </c>
      <c r="H13">
        <v>46300</v>
      </c>
      <c r="I13">
        <v>46250</v>
      </c>
      <c r="J13">
        <v>46200</v>
      </c>
      <c r="K13">
        <v>46150</v>
      </c>
      <c r="L13">
        <v>46100</v>
      </c>
      <c r="M13">
        <v>46050</v>
      </c>
      <c r="N13">
        <v>46000</v>
      </c>
      <c r="O13">
        <v>45950</v>
      </c>
      <c r="P13">
        <v>45900</v>
      </c>
      <c r="Q13">
        <v>45840</v>
      </c>
      <c r="R13">
        <v>45800</v>
      </c>
      <c r="S13">
        <v>45750</v>
      </c>
      <c r="T13">
        <v>45700</v>
      </c>
      <c r="U13">
        <v>45650</v>
      </c>
      <c r="V13">
        <v>45600</v>
      </c>
      <c r="W13">
        <v>45550</v>
      </c>
      <c r="X13">
        <v>45500</v>
      </c>
      <c r="Y13">
        <v>45450</v>
      </c>
      <c r="Z13">
        <v>45400</v>
      </c>
      <c r="AA13">
        <v>45350</v>
      </c>
      <c r="AB13">
        <v>45300</v>
      </c>
      <c r="AC13">
        <v>45250</v>
      </c>
      <c r="AD13">
        <v>45200</v>
      </c>
      <c r="AE13">
        <v>45150</v>
      </c>
      <c r="AF13">
        <v>45100</v>
      </c>
      <c r="AG13">
        <v>45050</v>
      </c>
      <c r="AH13">
        <v>45000</v>
      </c>
      <c r="AI13">
        <v>44950</v>
      </c>
      <c r="AJ13">
        <v>44900</v>
      </c>
      <c r="AK13">
        <v>44850</v>
      </c>
      <c r="AL13">
        <v>44800</v>
      </c>
    </row>
    <row r="14" spans="1:55">
      <c r="A14">
        <v>2</v>
      </c>
      <c r="B14" t="s">
        <v>146</v>
      </c>
      <c r="C14">
        <v>72</v>
      </c>
      <c r="D14" t="s">
        <v>146</v>
      </c>
      <c r="E14" s="3" t="s">
        <v>293</v>
      </c>
      <c r="F14" s="3" t="s">
        <v>294</v>
      </c>
      <c r="G14">
        <v>1300</v>
      </c>
      <c r="H14">
        <v>1300</v>
      </c>
      <c r="I14">
        <v>1300</v>
      </c>
      <c r="J14">
        <v>1300</v>
      </c>
      <c r="K14">
        <v>1300</v>
      </c>
      <c r="L14">
        <v>1300</v>
      </c>
      <c r="M14">
        <v>1300</v>
      </c>
      <c r="N14">
        <v>1300</v>
      </c>
      <c r="O14">
        <v>1300</v>
      </c>
      <c r="P14">
        <v>1300</v>
      </c>
      <c r="Q14">
        <v>1300</v>
      </c>
      <c r="R14">
        <v>1300</v>
      </c>
      <c r="S14">
        <v>1300</v>
      </c>
      <c r="T14">
        <v>1300</v>
      </c>
      <c r="U14">
        <v>1300</v>
      </c>
      <c r="V14">
        <v>1300</v>
      </c>
      <c r="W14">
        <v>1300</v>
      </c>
      <c r="X14">
        <v>1300</v>
      </c>
      <c r="Y14">
        <v>1300</v>
      </c>
      <c r="Z14">
        <v>1300</v>
      </c>
      <c r="AA14">
        <v>1300</v>
      </c>
      <c r="AB14">
        <v>1300</v>
      </c>
      <c r="AC14">
        <v>1300</v>
      </c>
      <c r="AD14">
        <v>1300</v>
      </c>
      <c r="AE14">
        <v>1300</v>
      </c>
      <c r="AF14">
        <v>1300</v>
      </c>
      <c r="AG14">
        <v>1300</v>
      </c>
      <c r="AH14">
        <v>1300</v>
      </c>
      <c r="AI14">
        <v>1300</v>
      </c>
      <c r="AJ14">
        <v>1298</v>
      </c>
      <c r="AK14">
        <v>1335</v>
      </c>
      <c r="AL14">
        <v>1370</v>
      </c>
      <c r="AM14">
        <v>1400</v>
      </c>
      <c r="AN14">
        <v>1400</v>
      </c>
      <c r="AO14">
        <v>1450</v>
      </c>
      <c r="AP14">
        <v>1480</v>
      </c>
      <c r="AQ14">
        <v>1500</v>
      </c>
      <c r="AR14">
        <v>1500</v>
      </c>
      <c r="AS14">
        <v>1550</v>
      </c>
      <c r="AT14">
        <v>1600</v>
      </c>
      <c r="AU14">
        <v>1680</v>
      </c>
      <c r="AV14">
        <v>1700</v>
      </c>
      <c r="AW14">
        <v>1700</v>
      </c>
      <c r="AX14">
        <v>1700</v>
      </c>
      <c r="AY14">
        <v>1700</v>
      </c>
      <c r="AZ14">
        <v>1700</v>
      </c>
      <c r="BA14">
        <v>1700</v>
      </c>
      <c r="BB14">
        <v>1700</v>
      </c>
      <c r="BC14">
        <v>1700</v>
      </c>
    </row>
    <row r="15" spans="1:55">
      <c r="A15">
        <v>1</v>
      </c>
      <c r="B15" t="s">
        <v>147</v>
      </c>
      <c r="C15">
        <v>74</v>
      </c>
      <c r="D15" t="s">
        <v>147</v>
      </c>
      <c r="E15" s="3" t="s">
        <v>293</v>
      </c>
      <c r="F15" s="3" t="s">
        <v>294</v>
      </c>
      <c r="G15">
        <v>5050</v>
      </c>
      <c r="H15">
        <v>5050</v>
      </c>
      <c r="I15">
        <v>5050</v>
      </c>
      <c r="J15">
        <v>5050</v>
      </c>
      <c r="K15">
        <v>5050</v>
      </c>
      <c r="L15">
        <v>5050</v>
      </c>
      <c r="M15">
        <v>5000</v>
      </c>
      <c r="N15">
        <v>5000</v>
      </c>
      <c r="O15">
        <v>4950</v>
      </c>
      <c r="P15">
        <v>4900</v>
      </c>
      <c r="Q15">
        <v>4900</v>
      </c>
      <c r="R15">
        <v>4850</v>
      </c>
      <c r="S15">
        <v>4800</v>
      </c>
      <c r="T15">
        <v>4800</v>
      </c>
      <c r="U15">
        <v>4800</v>
      </c>
      <c r="V15">
        <v>4750</v>
      </c>
      <c r="W15">
        <v>4750</v>
      </c>
      <c r="X15">
        <v>4750</v>
      </c>
      <c r="Y15">
        <v>4700</v>
      </c>
      <c r="Z15">
        <v>4700</v>
      </c>
      <c r="AA15">
        <v>4700</v>
      </c>
      <c r="AB15">
        <v>4700</v>
      </c>
      <c r="AC15">
        <v>4700</v>
      </c>
      <c r="AD15">
        <v>4700</v>
      </c>
      <c r="AE15">
        <v>4700</v>
      </c>
      <c r="AF15">
        <v>4700</v>
      </c>
      <c r="AG15">
        <v>4700</v>
      </c>
      <c r="AH15">
        <v>4700</v>
      </c>
      <c r="AI15">
        <v>4700</v>
      </c>
      <c r="AJ15">
        <v>4700</v>
      </c>
      <c r="AK15">
        <v>4700</v>
      </c>
      <c r="AL15">
        <v>4700</v>
      </c>
      <c r="AM15">
        <v>4700</v>
      </c>
      <c r="AN15">
        <v>4700</v>
      </c>
      <c r="AO15">
        <v>4665</v>
      </c>
      <c r="AP15">
        <v>4665</v>
      </c>
      <c r="AQ15">
        <v>4665</v>
      </c>
      <c r="AR15">
        <v>4665</v>
      </c>
      <c r="AS15">
        <v>4665</v>
      </c>
      <c r="AT15">
        <v>4665</v>
      </c>
      <c r="AU15">
        <v>4665</v>
      </c>
      <c r="AV15">
        <v>4665</v>
      </c>
      <c r="AW15">
        <v>4665</v>
      </c>
      <c r="AX15">
        <v>4665</v>
      </c>
      <c r="AY15">
        <v>4665</v>
      </c>
      <c r="AZ15">
        <v>4665</v>
      </c>
      <c r="BA15">
        <v>4665</v>
      </c>
      <c r="BB15">
        <v>4665</v>
      </c>
      <c r="BC15">
        <v>4665</v>
      </c>
    </row>
    <row r="16" spans="1:55">
      <c r="A16">
        <v>1</v>
      </c>
      <c r="B16" t="s">
        <v>148</v>
      </c>
      <c r="C16">
        <v>75</v>
      </c>
      <c r="D16" t="s">
        <v>148</v>
      </c>
      <c r="E16" s="3" t="s">
        <v>293</v>
      </c>
      <c r="F16" s="3" t="s">
        <v>294</v>
      </c>
      <c r="G16">
        <v>400</v>
      </c>
      <c r="H16">
        <v>400</v>
      </c>
      <c r="I16">
        <v>400</v>
      </c>
      <c r="J16">
        <v>400</v>
      </c>
      <c r="K16">
        <v>400</v>
      </c>
      <c r="L16">
        <v>400</v>
      </c>
      <c r="M16">
        <v>400</v>
      </c>
      <c r="N16">
        <v>400</v>
      </c>
      <c r="O16">
        <v>400</v>
      </c>
      <c r="P16">
        <v>400</v>
      </c>
      <c r="Q16">
        <v>400</v>
      </c>
      <c r="R16">
        <v>400</v>
      </c>
      <c r="S16">
        <v>400</v>
      </c>
      <c r="T16">
        <v>400</v>
      </c>
      <c r="U16">
        <v>400</v>
      </c>
      <c r="V16">
        <v>400</v>
      </c>
      <c r="W16">
        <v>400</v>
      </c>
      <c r="X16">
        <v>400</v>
      </c>
      <c r="Y16">
        <v>400</v>
      </c>
      <c r="Z16">
        <v>400</v>
      </c>
      <c r="AA16">
        <v>400</v>
      </c>
      <c r="AB16">
        <v>400</v>
      </c>
      <c r="AC16">
        <v>400</v>
      </c>
      <c r="AD16">
        <v>400</v>
      </c>
      <c r="AE16">
        <v>450</v>
      </c>
      <c r="AF16">
        <v>450</v>
      </c>
      <c r="AG16">
        <v>450</v>
      </c>
      <c r="AH16">
        <v>450</v>
      </c>
      <c r="AI16">
        <v>450</v>
      </c>
      <c r="AJ16">
        <v>450</v>
      </c>
      <c r="AK16">
        <v>450</v>
      </c>
      <c r="AL16">
        <v>450</v>
      </c>
      <c r="AM16">
        <v>450</v>
      </c>
      <c r="AN16">
        <v>450</v>
      </c>
      <c r="AO16">
        <v>459</v>
      </c>
      <c r="AP16">
        <v>459</v>
      </c>
      <c r="AQ16">
        <v>454</v>
      </c>
      <c r="AR16">
        <v>440</v>
      </c>
      <c r="AS16">
        <v>430</v>
      </c>
      <c r="AT16">
        <v>395</v>
      </c>
      <c r="AU16">
        <v>392</v>
      </c>
      <c r="AV16">
        <v>340</v>
      </c>
      <c r="AW16">
        <v>310</v>
      </c>
      <c r="AX16">
        <v>300</v>
      </c>
      <c r="AY16">
        <v>300</v>
      </c>
      <c r="AZ16">
        <v>290</v>
      </c>
      <c r="BA16">
        <v>290</v>
      </c>
      <c r="BB16">
        <v>260</v>
      </c>
      <c r="BC16">
        <v>260</v>
      </c>
    </row>
    <row r="17" spans="1:55">
      <c r="A17">
        <v>1</v>
      </c>
      <c r="B17" t="s">
        <v>149</v>
      </c>
      <c r="C17">
        <v>81</v>
      </c>
      <c r="D17" t="s">
        <v>149</v>
      </c>
      <c r="E17" s="3" t="s">
        <v>293</v>
      </c>
      <c r="F17" s="3" t="s">
        <v>294</v>
      </c>
      <c r="G17">
        <v>8400</v>
      </c>
      <c r="H17">
        <v>8400</v>
      </c>
      <c r="I17">
        <v>8400</v>
      </c>
      <c r="J17">
        <v>8400</v>
      </c>
      <c r="K17">
        <v>8400</v>
      </c>
      <c r="L17">
        <v>8400</v>
      </c>
      <c r="M17">
        <v>8400</v>
      </c>
      <c r="N17">
        <v>8400</v>
      </c>
      <c r="O17">
        <v>8400</v>
      </c>
      <c r="P17">
        <v>8400</v>
      </c>
      <c r="Q17">
        <v>8400</v>
      </c>
      <c r="R17">
        <v>8400</v>
      </c>
      <c r="S17">
        <v>8400</v>
      </c>
      <c r="T17">
        <v>8400</v>
      </c>
      <c r="U17">
        <v>8400</v>
      </c>
      <c r="V17">
        <v>8400</v>
      </c>
      <c r="W17">
        <v>8400</v>
      </c>
      <c r="X17">
        <v>8400</v>
      </c>
      <c r="Y17">
        <v>8400</v>
      </c>
      <c r="Z17">
        <v>8400</v>
      </c>
      <c r="AA17">
        <v>8400</v>
      </c>
      <c r="AB17">
        <v>8400</v>
      </c>
      <c r="AC17">
        <v>8400</v>
      </c>
      <c r="AD17">
        <v>8400</v>
      </c>
      <c r="AE17">
        <v>8400</v>
      </c>
      <c r="AF17">
        <v>8400</v>
      </c>
      <c r="AG17">
        <v>8400</v>
      </c>
      <c r="AH17">
        <v>8400</v>
      </c>
      <c r="AI17">
        <v>8400</v>
      </c>
      <c r="AJ17">
        <v>8405</v>
      </c>
      <c r="AK17">
        <v>8400</v>
      </c>
      <c r="AL17">
        <v>8400</v>
      </c>
      <c r="AM17">
        <v>8400</v>
      </c>
      <c r="AN17">
        <v>8400</v>
      </c>
      <c r="AO17">
        <v>8400</v>
      </c>
      <c r="AP17">
        <v>8400</v>
      </c>
      <c r="AQ17">
        <v>8328</v>
      </c>
      <c r="AR17">
        <v>8330</v>
      </c>
      <c r="AS17">
        <v>8330</v>
      </c>
      <c r="AT17">
        <v>8330</v>
      </c>
      <c r="AU17">
        <v>8300</v>
      </c>
      <c r="AV17">
        <v>8300</v>
      </c>
      <c r="AW17">
        <v>8300</v>
      </c>
      <c r="AX17">
        <v>8300</v>
      </c>
      <c r="AY17">
        <v>8300</v>
      </c>
      <c r="AZ17">
        <v>8300</v>
      </c>
      <c r="BA17">
        <v>8300</v>
      </c>
      <c r="BB17">
        <v>8300</v>
      </c>
      <c r="BC17">
        <v>8300</v>
      </c>
    </row>
    <row r="18" spans="1:55">
      <c r="A18">
        <v>1</v>
      </c>
      <c r="B18" t="s">
        <v>150</v>
      </c>
      <c r="C18">
        <v>90</v>
      </c>
      <c r="D18" t="s">
        <v>150</v>
      </c>
      <c r="E18" s="3" t="s">
        <v>293</v>
      </c>
      <c r="F18" s="3" t="s">
        <v>294</v>
      </c>
      <c r="G18">
        <v>10700</v>
      </c>
      <c r="H18">
        <v>10700</v>
      </c>
      <c r="I18">
        <v>10700</v>
      </c>
      <c r="J18">
        <v>10700</v>
      </c>
      <c r="K18">
        <v>10700</v>
      </c>
      <c r="L18">
        <v>10700</v>
      </c>
      <c r="M18">
        <v>10700</v>
      </c>
      <c r="N18">
        <v>10700</v>
      </c>
      <c r="O18">
        <v>10700</v>
      </c>
      <c r="P18">
        <v>10700</v>
      </c>
      <c r="Q18">
        <v>10700</v>
      </c>
      <c r="R18">
        <v>10700</v>
      </c>
      <c r="S18">
        <v>10700</v>
      </c>
      <c r="T18">
        <v>10700</v>
      </c>
      <c r="U18">
        <v>10700</v>
      </c>
      <c r="V18">
        <v>10700</v>
      </c>
      <c r="W18">
        <v>10700</v>
      </c>
      <c r="X18">
        <v>10700</v>
      </c>
      <c r="Y18">
        <v>10700</v>
      </c>
      <c r="Z18">
        <v>10700</v>
      </c>
      <c r="AA18">
        <v>10700</v>
      </c>
      <c r="AB18">
        <v>10700</v>
      </c>
      <c r="AC18">
        <v>10700</v>
      </c>
      <c r="AD18">
        <v>10700</v>
      </c>
      <c r="AE18">
        <v>10700</v>
      </c>
      <c r="AF18">
        <v>10700</v>
      </c>
      <c r="AG18">
        <v>10700</v>
      </c>
      <c r="AH18">
        <v>10700</v>
      </c>
      <c r="AI18">
        <v>10700</v>
      </c>
      <c r="AJ18">
        <v>10788</v>
      </c>
      <c r="AK18">
        <v>10700</v>
      </c>
      <c r="AL18">
        <v>10700</v>
      </c>
      <c r="AM18">
        <v>10700</v>
      </c>
      <c r="AN18">
        <v>10700</v>
      </c>
      <c r="AO18">
        <v>10700</v>
      </c>
      <c r="AP18">
        <v>10700</v>
      </c>
      <c r="AQ18">
        <v>10700</v>
      </c>
      <c r="AR18">
        <v>10700</v>
      </c>
      <c r="AS18">
        <v>10700</v>
      </c>
      <c r="AT18">
        <v>10700</v>
      </c>
      <c r="AU18">
        <v>10700</v>
      </c>
      <c r="AV18">
        <v>10700</v>
      </c>
      <c r="AW18">
        <v>10700</v>
      </c>
      <c r="AX18">
        <v>10700</v>
      </c>
      <c r="AY18">
        <v>10700</v>
      </c>
      <c r="AZ18">
        <v>10700</v>
      </c>
      <c r="BA18">
        <v>10700</v>
      </c>
      <c r="BB18">
        <v>10700</v>
      </c>
      <c r="BC18">
        <v>10700</v>
      </c>
    </row>
    <row r="19" spans="1:55">
      <c r="A19">
        <v>1</v>
      </c>
      <c r="B19" t="s">
        <v>210</v>
      </c>
      <c r="C19">
        <v>107</v>
      </c>
      <c r="D19" t="s">
        <v>210</v>
      </c>
      <c r="E19" s="3" t="s">
        <v>293</v>
      </c>
      <c r="F19" s="3" t="s">
        <v>294</v>
      </c>
      <c r="G19">
        <v>13000</v>
      </c>
      <c r="H19">
        <v>13000</v>
      </c>
      <c r="I19">
        <v>13000</v>
      </c>
      <c r="J19">
        <v>13000</v>
      </c>
      <c r="K19">
        <v>13000</v>
      </c>
      <c r="L19">
        <v>13000</v>
      </c>
      <c r="M19">
        <v>13000</v>
      </c>
      <c r="N19">
        <v>13000</v>
      </c>
      <c r="O19">
        <v>13000</v>
      </c>
      <c r="P19">
        <v>13000</v>
      </c>
      <c r="Q19">
        <v>13000</v>
      </c>
      <c r="R19">
        <v>13000</v>
      </c>
      <c r="S19">
        <v>13000</v>
      </c>
      <c r="T19">
        <v>13000</v>
      </c>
      <c r="U19">
        <v>13000</v>
      </c>
      <c r="V19">
        <v>13000</v>
      </c>
      <c r="W19">
        <v>13000</v>
      </c>
      <c r="X19">
        <v>13000</v>
      </c>
      <c r="Y19">
        <v>13000</v>
      </c>
      <c r="Z19">
        <v>13000</v>
      </c>
      <c r="AA19">
        <v>13000</v>
      </c>
      <c r="AB19">
        <v>13000</v>
      </c>
      <c r="AC19">
        <v>13000</v>
      </c>
      <c r="AD19">
        <v>13000</v>
      </c>
      <c r="AE19">
        <v>13000</v>
      </c>
      <c r="AF19">
        <v>13000</v>
      </c>
      <c r="AG19">
        <v>13000</v>
      </c>
      <c r="AH19">
        <v>13000</v>
      </c>
      <c r="AI19">
        <v>13000</v>
      </c>
      <c r="AJ19">
        <v>13000</v>
      </c>
      <c r="AK19">
        <v>13000</v>
      </c>
      <c r="AL19">
        <v>13000</v>
      </c>
      <c r="AM19">
        <v>13000</v>
      </c>
      <c r="AN19">
        <v>13000</v>
      </c>
      <c r="AO19">
        <v>13000</v>
      </c>
      <c r="AP19">
        <v>13000</v>
      </c>
      <c r="AQ19">
        <v>13000</v>
      </c>
      <c r="AR19">
        <v>13000</v>
      </c>
      <c r="AS19">
        <v>13000</v>
      </c>
      <c r="AT19">
        <v>13000</v>
      </c>
      <c r="AU19">
        <v>13000</v>
      </c>
      <c r="AV19">
        <v>13000</v>
      </c>
      <c r="AW19">
        <v>13000</v>
      </c>
      <c r="AX19">
        <v>13200</v>
      </c>
      <c r="AY19">
        <v>13200</v>
      </c>
      <c r="AZ19">
        <v>13200</v>
      </c>
      <c r="BA19">
        <v>13200</v>
      </c>
      <c r="BB19">
        <v>13200</v>
      </c>
      <c r="BC19">
        <v>13200</v>
      </c>
    </row>
    <row r="20" spans="1:55">
      <c r="A20">
        <v>2</v>
      </c>
      <c r="B20" t="s">
        <v>152</v>
      </c>
      <c r="C20">
        <v>114</v>
      </c>
      <c r="D20" t="s">
        <v>152</v>
      </c>
      <c r="E20" s="3" t="s">
        <v>293</v>
      </c>
      <c r="F20" s="3" t="s">
        <v>294</v>
      </c>
      <c r="G20">
        <v>21300</v>
      </c>
      <c r="H20">
        <v>21300</v>
      </c>
      <c r="I20">
        <v>21300</v>
      </c>
      <c r="J20">
        <v>21300</v>
      </c>
      <c r="K20">
        <v>21300</v>
      </c>
      <c r="L20">
        <v>21300</v>
      </c>
      <c r="M20">
        <v>21300</v>
      </c>
      <c r="N20">
        <v>21300</v>
      </c>
      <c r="O20">
        <v>21300</v>
      </c>
      <c r="P20">
        <v>21300</v>
      </c>
      <c r="Q20">
        <v>21300</v>
      </c>
      <c r="R20">
        <v>21300</v>
      </c>
      <c r="S20">
        <v>21300</v>
      </c>
      <c r="T20">
        <v>21300</v>
      </c>
      <c r="U20">
        <v>21300</v>
      </c>
      <c r="V20">
        <v>21300</v>
      </c>
      <c r="W20">
        <v>21300</v>
      </c>
      <c r="X20">
        <v>21300</v>
      </c>
      <c r="Y20">
        <v>21300</v>
      </c>
      <c r="Z20">
        <v>21300</v>
      </c>
      <c r="AA20">
        <v>21300</v>
      </c>
      <c r="AB20">
        <v>21300</v>
      </c>
      <c r="AC20">
        <v>21300</v>
      </c>
      <c r="AD20">
        <v>21300</v>
      </c>
      <c r="AE20">
        <v>21300</v>
      </c>
      <c r="AF20">
        <v>21300</v>
      </c>
      <c r="AG20">
        <v>21300</v>
      </c>
      <c r="AH20">
        <v>21300</v>
      </c>
      <c r="AI20">
        <v>21300</v>
      </c>
      <c r="AJ20">
        <v>21300</v>
      </c>
      <c r="AK20">
        <v>21300</v>
      </c>
      <c r="AL20">
        <v>21300</v>
      </c>
      <c r="AM20">
        <v>21300</v>
      </c>
      <c r="AN20">
        <v>21300</v>
      </c>
      <c r="AO20">
        <v>21300</v>
      </c>
      <c r="AP20">
        <v>21300</v>
      </c>
      <c r="AQ20">
        <v>21300</v>
      </c>
      <c r="AR20">
        <v>21300</v>
      </c>
      <c r="AS20">
        <v>21300</v>
      </c>
      <c r="AT20">
        <v>21300</v>
      </c>
      <c r="AU20">
        <v>21300</v>
      </c>
      <c r="AV20">
        <v>21300</v>
      </c>
      <c r="AW20">
        <v>21300</v>
      </c>
      <c r="AX20">
        <v>21300</v>
      </c>
      <c r="AY20">
        <v>21300</v>
      </c>
      <c r="AZ20">
        <v>21300</v>
      </c>
      <c r="BA20">
        <v>21300</v>
      </c>
      <c r="BB20">
        <v>21300</v>
      </c>
      <c r="BC20">
        <v>21300</v>
      </c>
    </row>
    <row r="21" spans="1:55">
      <c r="A21">
        <v>3</v>
      </c>
      <c r="B21" t="s">
        <v>153</v>
      </c>
      <c r="C21">
        <v>122</v>
      </c>
      <c r="D21" t="s">
        <v>153</v>
      </c>
      <c r="E21" s="3" t="s">
        <v>293</v>
      </c>
      <c r="F21" s="3" t="s">
        <v>294</v>
      </c>
      <c r="G21">
        <v>2220</v>
      </c>
      <c r="H21">
        <v>2220</v>
      </c>
      <c r="I21">
        <v>2220</v>
      </c>
      <c r="J21">
        <v>2220</v>
      </c>
      <c r="K21">
        <v>2220</v>
      </c>
      <c r="L21">
        <v>2220</v>
      </c>
      <c r="M21">
        <v>2220</v>
      </c>
      <c r="N21">
        <v>2165</v>
      </c>
      <c r="O21">
        <v>2110</v>
      </c>
      <c r="P21">
        <v>2055</v>
      </c>
      <c r="Q21">
        <v>2000</v>
      </c>
      <c r="R21">
        <v>2000</v>
      </c>
      <c r="S21">
        <v>2000</v>
      </c>
      <c r="T21">
        <v>2000</v>
      </c>
      <c r="U21">
        <v>2000</v>
      </c>
      <c r="V21">
        <v>2000</v>
      </c>
      <c r="W21">
        <v>2000</v>
      </c>
      <c r="X21">
        <v>2000</v>
      </c>
      <c r="Y21">
        <v>2000</v>
      </c>
      <c r="Z21">
        <v>2000</v>
      </c>
      <c r="AA21">
        <v>2000</v>
      </c>
      <c r="AB21">
        <v>2000</v>
      </c>
      <c r="AC21">
        <v>2000</v>
      </c>
      <c r="AD21">
        <v>2000</v>
      </c>
      <c r="AE21">
        <v>2000</v>
      </c>
      <c r="AF21">
        <v>2000</v>
      </c>
      <c r="AG21">
        <v>2000</v>
      </c>
      <c r="AH21">
        <v>2000</v>
      </c>
      <c r="AI21">
        <v>2000</v>
      </c>
      <c r="AJ21">
        <v>2000</v>
      </c>
      <c r="AK21">
        <v>2000</v>
      </c>
      <c r="AL21">
        <v>2000</v>
      </c>
      <c r="AM21">
        <v>2000</v>
      </c>
      <c r="AN21">
        <v>2000</v>
      </c>
      <c r="AO21">
        <v>2000</v>
      </c>
      <c r="AP21">
        <v>2000</v>
      </c>
      <c r="AQ21">
        <v>2000</v>
      </c>
      <c r="AR21">
        <v>2000</v>
      </c>
      <c r="AS21">
        <v>2000</v>
      </c>
      <c r="AT21">
        <v>2000</v>
      </c>
      <c r="AU21">
        <v>2000</v>
      </c>
      <c r="AV21">
        <v>2000</v>
      </c>
      <c r="AW21">
        <v>2000</v>
      </c>
      <c r="AX21">
        <v>2000</v>
      </c>
      <c r="AY21">
        <v>2000</v>
      </c>
      <c r="AZ21">
        <v>2000</v>
      </c>
      <c r="BA21">
        <v>2000</v>
      </c>
      <c r="BB21">
        <v>2000</v>
      </c>
      <c r="BC21">
        <v>2000</v>
      </c>
    </row>
    <row r="22" spans="1:55">
      <c r="A22">
        <v>1</v>
      </c>
      <c r="B22" t="s">
        <v>154</v>
      </c>
      <c r="C22">
        <v>123</v>
      </c>
      <c r="D22" t="s">
        <v>154</v>
      </c>
      <c r="E22" s="3" t="s">
        <v>293</v>
      </c>
      <c r="F22" s="3" t="s">
        <v>294</v>
      </c>
      <c r="G22">
        <v>2000</v>
      </c>
      <c r="H22">
        <v>2000</v>
      </c>
      <c r="I22">
        <v>2000</v>
      </c>
      <c r="J22">
        <v>2000</v>
      </c>
      <c r="K22">
        <v>2000</v>
      </c>
      <c r="L22">
        <v>2000</v>
      </c>
      <c r="M22">
        <v>2000</v>
      </c>
      <c r="N22">
        <v>2000</v>
      </c>
      <c r="O22">
        <v>2000</v>
      </c>
      <c r="P22">
        <v>2000</v>
      </c>
      <c r="Q22">
        <v>2000</v>
      </c>
      <c r="R22">
        <v>2000</v>
      </c>
      <c r="S22">
        <v>2000</v>
      </c>
      <c r="T22">
        <v>2000</v>
      </c>
      <c r="U22">
        <v>2000</v>
      </c>
      <c r="V22">
        <v>2000</v>
      </c>
      <c r="W22">
        <v>2000</v>
      </c>
      <c r="X22">
        <v>2000</v>
      </c>
      <c r="Y22">
        <v>2000</v>
      </c>
      <c r="Z22">
        <v>2000</v>
      </c>
      <c r="AA22">
        <v>2000</v>
      </c>
      <c r="AB22">
        <v>2000</v>
      </c>
      <c r="AC22">
        <v>2000</v>
      </c>
      <c r="AD22">
        <v>2000</v>
      </c>
      <c r="AE22">
        <v>2000</v>
      </c>
      <c r="AF22">
        <v>2000</v>
      </c>
      <c r="AG22">
        <v>2000</v>
      </c>
      <c r="AH22">
        <v>2000</v>
      </c>
      <c r="AI22">
        <v>2000</v>
      </c>
      <c r="AJ22">
        <v>1993</v>
      </c>
      <c r="AK22">
        <v>2000</v>
      </c>
      <c r="AL22">
        <v>2000</v>
      </c>
      <c r="AM22">
        <v>2000</v>
      </c>
      <c r="AN22">
        <v>2000</v>
      </c>
      <c r="AO22">
        <v>2000</v>
      </c>
      <c r="AP22">
        <v>2000</v>
      </c>
      <c r="AQ22">
        <v>2000</v>
      </c>
      <c r="AR22">
        <v>2000</v>
      </c>
      <c r="AS22">
        <v>2000</v>
      </c>
      <c r="AT22">
        <v>2000</v>
      </c>
      <c r="AU22">
        <v>2000</v>
      </c>
      <c r="AV22">
        <v>2000</v>
      </c>
      <c r="AW22">
        <v>2000</v>
      </c>
      <c r="AX22">
        <v>2000</v>
      </c>
      <c r="AY22">
        <v>2000</v>
      </c>
      <c r="AZ22">
        <v>2000</v>
      </c>
      <c r="BA22">
        <v>2000</v>
      </c>
      <c r="BB22">
        <v>2000</v>
      </c>
      <c r="BC22">
        <v>2000</v>
      </c>
    </row>
    <row r="23" spans="1:55">
      <c r="A23">
        <v>2</v>
      </c>
      <c r="B23" t="s">
        <v>155</v>
      </c>
      <c r="C23">
        <v>129</v>
      </c>
      <c r="D23" t="s">
        <v>155</v>
      </c>
      <c r="E23" s="3" t="s">
        <v>293</v>
      </c>
      <c r="F23" s="3" t="s">
        <v>294</v>
      </c>
      <c r="G23">
        <v>33000</v>
      </c>
      <c r="H23">
        <v>33000</v>
      </c>
      <c r="I23">
        <v>33000</v>
      </c>
      <c r="J23">
        <v>33000</v>
      </c>
      <c r="K23">
        <v>33000</v>
      </c>
      <c r="L23">
        <v>33000</v>
      </c>
      <c r="M23">
        <v>33000</v>
      </c>
      <c r="N23">
        <v>33000</v>
      </c>
      <c r="O23">
        <v>33000</v>
      </c>
      <c r="P23">
        <v>33000</v>
      </c>
      <c r="Q23">
        <v>33000</v>
      </c>
      <c r="R23">
        <v>33000</v>
      </c>
      <c r="S23">
        <v>33000</v>
      </c>
      <c r="T23">
        <v>33000</v>
      </c>
      <c r="U23">
        <v>33000</v>
      </c>
      <c r="V23">
        <v>33000</v>
      </c>
      <c r="W23">
        <v>33000</v>
      </c>
      <c r="X23">
        <v>33000</v>
      </c>
      <c r="Y23">
        <v>33000</v>
      </c>
      <c r="Z23">
        <v>33000</v>
      </c>
      <c r="AA23">
        <v>33000</v>
      </c>
      <c r="AB23">
        <v>33000</v>
      </c>
      <c r="AC23">
        <v>33000</v>
      </c>
      <c r="AD23">
        <v>33000</v>
      </c>
      <c r="AE23">
        <v>33000</v>
      </c>
      <c r="AF23">
        <v>33000</v>
      </c>
      <c r="AG23">
        <v>33000</v>
      </c>
      <c r="AH23">
        <v>33000</v>
      </c>
      <c r="AI23">
        <v>33000</v>
      </c>
      <c r="AJ23">
        <v>33000</v>
      </c>
      <c r="AK23">
        <v>33000</v>
      </c>
      <c r="AL23">
        <v>33000</v>
      </c>
      <c r="AM23">
        <v>33000</v>
      </c>
      <c r="AN23">
        <v>33000</v>
      </c>
      <c r="AO23">
        <v>33000</v>
      </c>
      <c r="AP23">
        <v>33116</v>
      </c>
      <c r="AQ23">
        <v>34000</v>
      </c>
      <c r="AR23">
        <v>35000</v>
      </c>
      <c r="AS23">
        <v>36000</v>
      </c>
      <c r="AT23">
        <v>37000</v>
      </c>
      <c r="AU23">
        <v>37293</v>
      </c>
      <c r="AV23">
        <v>37293</v>
      </c>
      <c r="AW23">
        <v>37293</v>
      </c>
      <c r="AX23">
        <v>37293</v>
      </c>
      <c r="AY23">
        <v>37293</v>
      </c>
      <c r="AZ23">
        <v>37293</v>
      </c>
      <c r="BA23">
        <v>37293</v>
      </c>
      <c r="BB23">
        <v>37295</v>
      </c>
      <c r="BC23">
        <v>37295</v>
      </c>
    </row>
    <row r="24" spans="1:55">
      <c r="A24">
        <v>3</v>
      </c>
      <c r="B24" t="s">
        <v>156</v>
      </c>
      <c r="C24">
        <v>130</v>
      </c>
      <c r="D24" t="s">
        <v>156</v>
      </c>
      <c r="E24" s="3" t="s">
        <v>293</v>
      </c>
      <c r="F24" s="3" t="s">
        <v>294</v>
      </c>
      <c r="G24">
        <v>1840</v>
      </c>
      <c r="H24">
        <v>1840</v>
      </c>
      <c r="I24">
        <v>1840</v>
      </c>
      <c r="J24">
        <v>1840</v>
      </c>
      <c r="K24">
        <v>1840</v>
      </c>
      <c r="L24">
        <v>1840</v>
      </c>
      <c r="M24">
        <v>1840</v>
      </c>
      <c r="N24">
        <v>1840</v>
      </c>
      <c r="O24">
        <v>1840</v>
      </c>
      <c r="P24">
        <v>1840</v>
      </c>
      <c r="Q24">
        <v>1840</v>
      </c>
      <c r="R24">
        <v>1840</v>
      </c>
      <c r="S24">
        <v>1840</v>
      </c>
      <c r="T24">
        <v>1840</v>
      </c>
      <c r="U24">
        <v>1840</v>
      </c>
      <c r="V24">
        <v>1840</v>
      </c>
      <c r="W24">
        <v>1840</v>
      </c>
      <c r="X24">
        <v>1840</v>
      </c>
      <c r="Y24">
        <v>1840</v>
      </c>
      <c r="Z24">
        <v>1840</v>
      </c>
      <c r="AA24">
        <v>1840</v>
      </c>
      <c r="AB24">
        <v>1840</v>
      </c>
      <c r="AC24">
        <v>1840</v>
      </c>
      <c r="AD24">
        <v>1840</v>
      </c>
      <c r="AE24">
        <v>1840</v>
      </c>
      <c r="AF24">
        <v>1840</v>
      </c>
      <c r="AG24">
        <v>1840</v>
      </c>
      <c r="AH24">
        <v>1840</v>
      </c>
      <c r="AI24">
        <v>1840</v>
      </c>
      <c r="AJ24">
        <v>1840</v>
      </c>
      <c r="AK24">
        <v>1840</v>
      </c>
      <c r="AL24">
        <v>1840</v>
      </c>
      <c r="AM24">
        <v>1840</v>
      </c>
      <c r="AN24">
        <v>1840</v>
      </c>
      <c r="AO24">
        <v>1850</v>
      </c>
      <c r="AP24">
        <v>1850</v>
      </c>
      <c r="AQ24">
        <v>1850</v>
      </c>
      <c r="AR24">
        <v>1850</v>
      </c>
      <c r="AS24">
        <v>1850</v>
      </c>
      <c r="AT24">
        <v>1850</v>
      </c>
      <c r="AU24">
        <v>1850</v>
      </c>
      <c r="AV24">
        <v>1850</v>
      </c>
      <c r="AW24">
        <v>1850</v>
      </c>
      <c r="AX24">
        <v>1850</v>
      </c>
      <c r="AY24">
        <v>1850</v>
      </c>
      <c r="AZ24">
        <v>1850</v>
      </c>
      <c r="BA24">
        <v>1850</v>
      </c>
      <c r="BB24">
        <v>1850</v>
      </c>
      <c r="BC24">
        <v>1850</v>
      </c>
    </row>
    <row r="25" spans="1:55">
      <c r="A25">
        <v>1</v>
      </c>
      <c r="B25" t="s">
        <v>157</v>
      </c>
      <c r="C25">
        <v>133</v>
      </c>
      <c r="D25" t="s">
        <v>157</v>
      </c>
      <c r="E25" s="3" t="s">
        <v>293</v>
      </c>
      <c r="F25" s="3" t="s">
        <v>294</v>
      </c>
      <c r="G25">
        <v>30000</v>
      </c>
      <c r="H25">
        <v>30000</v>
      </c>
      <c r="I25">
        <v>30000</v>
      </c>
      <c r="J25">
        <v>30000</v>
      </c>
      <c r="K25">
        <v>30000</v>
      </c>
      <c r="L25">
        <v>30000</v>
      </c>
      <c r="M25">
        <v>30000</v>
      </c>
      <c r="N25">
        <v>30000</v>
      </c>
      <c r="O25">
        <v>30000</v>
      </c>
      <c r="P25">
        <v>30000</v>
      </c>
      <c r="Q25">
        <v>30000</v>
      </c>
      <c r="R25">
        <v>30000</v>
      </c>
      <c r="S25">
        <v>30000</v>
      </c>
      <c r="T25">
        <v>30000</v>
      </c>
      <c r="U25">
        <v>30000</v>
      </c>
      <c r="V25">
        <v>30000</v>
      </c>
      <c r="W25">
        <v>30000</v>
      </c>
      <c r="X25">
        <v>30000</v>
      </c>
      <c r="Y25">
        <v>30000</v>
      </c>
      <c r="Z25">
        <v>30000</v>
      </c>
      <c r="AA25">
        <v>30000</v>
      </c>
      <c r="AB25">
        <v>30000</v>
      </c>
      <c r="AC25">
        <v>30000</v>
      </c>
      <c r="AD25">
        <v>30000</v>
      </c>
      <c r="AE25">
        <v>30000</v>
      </c>
      <c r="AF25">
        <v>30000</v>
      </c>
      <c r="AG25">
        <v>30000</v>
      </c>
      <c r="AH25">
        <v>30000</v>
      </c>
      <c r="AI25">
        <v>30000</v>
      </c>
      <c r="AJ25">
        <v>30000</v>
      </c>
      <c r="AK25">
        <v>30000</v>
      </c>
      <c r="AL25">
        <v>30000</v>
      </c>
      <c r="AM25">
        <v>30000</v>
      </c>
      <c r="AN25">
        <v>32000</v>
      </c>
      <c r="AO25">
        <v>32000</v>
      </c>
      <c r="AP25">
        <v>32000</v>
      </c>
      <c r="AQ25">
        <v>33000</v>
      </c>
      <c r="AR25">
        <v>33000</v>
      </c>
      <c r="AS25">
        <v>33000</v>
      </c>
      <c r="AT25">
        <v>34000</v>
      </c>
      <c r="AU25">
        <v>34639</v>
      </c>
      <c r="AV25">
        <v>34639</v>
      </c>
      <c r="AW25">
        <v>34639</v>
      </c>
      <c r="AX25">
        <v>34639</v>
      </c>
      <c r="AY25">
        <v>34639</v>
      </c>
      <c r="AZ25">
        <v>34639</v>
      </c>
      <c r="BA25">
        <v>34639</v>
      </c>
      <c r="BB25">
        <v>34640</v>
      </c>
      <c r="BC25">
        <v>34640</v>
      </c>
    </row>
    <row r="26" spans="1:55">
      <c r="A26">
        <v>1</v>
      </c>
      <c r="B26" t="s">
        <v>158</v>
      </c>
      <c r="C26">
        <v>136</v>
      </c>
      <c r="D26" t="s">
        <v>158</v>
      </c>
      <c r="E26" s="3" t="s">
        <v>293</v>
      </c>
      <c r="F26" s="3" t="s">
        <v>294</v>
      </c>
      <c r="G26">
        <v>39250</v>
      </c>
      <c r="H26">
        <v>39250</v>
      </c>
      <c r="I26">
        <v>39250</v>
      </c>
      <c r="J26">
        <v>39250</v>
      </c>
      <c r="K26">
        <v>39250</v>
      </c>
      <c r="L26">
        <v>39250</v>
      </c>
      <c r="M26">
        <v>39250</v>
      </c>
      <c r="N26">
        <v>39250</v>
      </c>
      <c r="O26">
        <v>39250</v>
      </c>
      <c r="P26">
        <v>39250</v>
      </c>
      <c r="Q26">
        <v>39250</v>
      </c>
      <c r="R26">
        <v>39250</v>
      </c>
      <c r="S26">
        <v>39250</v>
      </c>
      <c r="T26">
        <v>39250</v>
      </c>
      <c r="U26">
        <v>39250</v>
      </c>
      <c r="V26">
        <v>39250</v>
      </c>
      <c r="W26">
        <v>39250</v>
      </c>
      <c r="X26">
        <v>39250</v>
      </c>
      <c r="Y26">
        <v>39250</v>
      </c>
      <c r="Z26">
        <v>39250</v>
      </c>
      <c r="AA26">
        <v>39250</v>
      </c>
      <c r="AB26">
        <v>39250</v>
      </c>
      <c r="AC26">
        <v>39250</v>
      </c>
      <c r="AD26">
        <v>39250</v>
      </c>
      <c r="AE26">
        <v>39250</v>
      </c>
      <c r="AF26">
        <v>39250</v>
      </c>
      <c r="AG26">
        <v>39250</v>
      </c>
      <c r="AH26">
        <v>39250</v>
      </c>
      <c r="AI26">
        <v>39250</v>
      </c>
      <c r="AJ26">
        <v>39250</v>
      </c>
      <c r="AK26">
        <v>39250</v>
      </c>
      <c r="AL26">
        <v>39250</v>
      </c>
      <c r="AM26">
        <v>39250</v>
      </c>
      <c r="AN26">
        <v>39250</v>
      </c>
      <c r="AO26">
        <v>39250</v>
      </c>
      <c r="AP26">
        <v>39250</v>
      </c>
      <c r="AQ26">
        <v>39250</v>
      </c>
      <c r="AR26">
        <v>39250</v>
      </c>
      <c r="AS26">
        <v>39250</v>
      </c>
      <c r="AT26">
        <v>39250</v>
      </c>
      <c r="AU26">
        <v>39250</v>
      </c>
      <c r="AV26">
        <v>39250</v>
      </c>
      <c r="AW26">
        <v>39250</v>
      </c>
      <c r="AX26">
        <v>39250</v>
      </c>
      <c r="AY26">
        <v>39250</v>
      </c>
      <c r="AZ26">
        <v>39250</v>
      </c>
      <c r="BA26">
        <v>39250</v>
      </c>
      <c r="BB26">
        <v>39250</v>
      </c>
      <c r="BC26">
        <v>39250</v>
      </c>
    </row>
    <row r="27" spans="1:55">
      <c r="A27">
        <v>3</v>
      </c>
      <c r="B27" t="s">
        <v>159</v>
      </c>
      <c r="C27">
        <v>137</v>
      </c>
      <c r="D27" t="s">
        <v>159</v>
      </c>
      <c r="E27" s="3" t="s">
        <v>293</v>
      </c>
      <c r="F27" s="3" t="s">
        <v>294</v>
      </c>
      <c r="G27">
        <v>7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7</v>
      </c>
      <c r="Q27">
        <v>7</v>
      </c>
      <c r="R27">
        <v>7</v>
      </c>
      <c r="S27">
        <v>7</v>
      </c>
      <c r="T27">
        <v>7</v>
      </c>
      <c r="U27">
        <v>7</v>
      </c>
      <c r="V27">
        <v>7</v>
      </c>
      <c r="W27">
        <v>7</v>
      </c>
      <c r="X27">
        <v>7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</row>
    <row r="28" spans="1:55">
      <c r="A28">
        <v>3</v>
      </c>
      <c r="B28" t="s">
        <v>160</v>
      </c>
      <c r="C28">
        <v>144</v>
      </c>
      <c r="D28" t="s">
        <v>160</v>
      </c>
      <c r="E28" s="3" t="s">
        <v>293</v>
      </c>
      <c r="F28" s="3" t="s">
        <v>294</v>
      </c>
      <c r="G28">
        <v>44000</v>
      </c>
      <c r="H28">
        <v>44000</v>
      </c>
      <c r="I28">
        <v>44000</v>
      </c>
      <c r="J28">
        <v>44000</v>
      </c>
      <c r="K28">
        <v>44000</v>
      </c>
      <c r="L28">
        <v>44000</v>
      </c>
      <c r="M28">
        <v>44000</v>
      </c>
      <c r="N28">
        <v>44000</v>
      </c>
      <c r="O28">
        <v>44000</v>
      </c>
      <c r="P28">
        <v>44000</v>
      </c>
      <c r="Q28">
        <v>44000</v>
      </c>
      <c r="R28">
        <v>44000</v>
      </c>
      <c r="S28">
        <v>44000</v>
      </c>
      <c r="T28">
        <v>44000</v>
      </c>
      <c r="U28">
        <v>44000</v>
      </c>
      <c r="V28">
        <v>44000</v>
      </c>
      <c r="W28">
        <v>44000</v>
      </c>
      <c r="X28">
        <v>44000</v>
      </c>
      <c r="Y28">
        <v>44000</v>
      </c>
      <c r="Z28">
        <v>44000</v>
      </c>
      <c r="AA28">
        <v>44000</v>
      </c>
      <c r="AB28">
        <v>44000</v>
      </c>
      <c r="AC28">
        <v>44000</v>
      </c>
      <c r="AD28">
        <v>44000</v>
      </c>
      <c r="AE28">
        <v>44000</v>
      </c>
      <c r="AF28">
        <v>44000</v>
      </c>
      <c r="AG28">
        <v>44000</v>
      </c>
      <c r="AH28">
        <v>44000</v>
      </c>
      <c r="AI28">
        <v>44000</v>
      </c>
      <c r="AJ28">
        <v>44000</v>
      </c>
      <c r="AK28">
        <v>44000</v>
      </c>
      <c r="AL28">
        <v>44000</v>
      </c>
      <c r="AM28">
        <v>44000</v>
      </c>
      <c r="AN28">
        <v>44000</v>
      </c>
      <c r="AO28">
        <v>44000</v>
      </c>
      <c r="AP28">
        <v>44000</v>
      </c>
      <c r="AQ28">
        <v>44000</v>
      </c>
      <c r="AR28">
        <v>44000</v>
      </c>
      <c r="AS28">
        <v>44000</v>
      </c>
      <c r="AT28">
        <v>44000</v>
      </c>
      <c r="AU28">
        <v>44000</v>
      </c>
      <c r="AV28">
        <v>44000</v>
      </c>
      <c r="AW28">
        <v>44000</v>
      </c>
      <c r="AX28">
        <v>44000</v>
      </c>
      <c r="AY28">
        <v>44000</v>
      </c>
      <c r="AZ28">
        <v>44000</v>
      </c>
      <c r="BA28">
        <v>44000</v>
      </c>
      <c r="BB28">
        <v>44000</v>
      </c>
      <c r="BC28">
        <v>44000</v>
      </c>
    </row>
    <row r="29" spans="1:55">
      <c r="A29">
        <v>3</v>
      </c>
      <c r="B29" t="s">
        <v>161</v>
      </c>
      <c r="C29">
        <v>147</v>
      </c>
      <c r="D29" t="s">
        <v>161</v>
      </c>
      <c r="E29" s="3" t="s">
        <v>293</v>
      </c>
      <c r="F29" s="3" t="s">
        <v>294</v>
      </c>
      <c r="G29">
        <v>38000</v>
      </c>
      <c r="H29">
        <v>38000</v>
      </c>
      <c r="I29">
        <v>38000</v>
      </c>
      <c r="J29">
        <v>38000</v>
      </c>
      <c r="K29">
        <v>38000</v>
      </c>
      <c r="L29">
        <v>38000</v>
      </c>
      <c r="M29">
        <v>38000</v>
      </c>
      <c r="N29">
        <v>38000</v>
      </c>
      <c r="O29">
        <v>38000</v>
      </c>
      <c r="P29">
        <v>38000</v>
      </c>
      <c r="Q29">
        <v>38000</v>
      </c>
      <c r="R29">
        <v>38000</v>
      </c>
      <c r="S29">
        <v>38000</v>
      </c>
      <c r="T29">
        <v>38000</v>
      </c>
      <c r="U29">
        <v>38000</v>
      </c>
      <c r="V29">
        <v>38000</v>
      </c>
      <c r="W29">
        <v>38000</v>
      </c>
      <c r="X29">
        <v>38000</v>
      </c>
      <c r="Y29">
        <v>38000</v>
      </c>
      <c r="Z29">
        <v>38000</v>
      </c>
      <c r="AA29">
        <v>38000</v>
      </c>
      <c r="AB29">
        <v>38000</v>
      </c>
      <c r="AC29">
        <v>38000</v>
      </c>
      <c r="AD29">
        <v>38000</v>
      </c>
      <c r="AE29">
        <v>38000</v>
      </c>
      <c r="AF29">
        <v>38000</v>
      </c>
      <c r="AG29">
        <v>38000</v>
      </c>
      <c r="AH29">
        <v>38000</v>
      </c>
      <c r="AI29">
        <v>38000</v>
      </c>
      <c r="AJ29">
        <v>38000</v>
      </c>
      <c r="AK29">
        <v>38000</v>
      </c>
      <c r="AL29">
        <v>38000</v>
      </c>
      <c r="AM29">
        <v>38000</v>
      </c>
      <c r="AN29">
        <v>38000</v>
      </c>
      <c r="AO29">
        <v>38000</v>
      </c>
      <c r="AP29">
        <v>38000</v>
      </c>
      <c r="AQ29">
        <v>38000</v>
      </c>
      <c r="AR29">
        <v>38000</v>
      </c>
      <c r="AS29">
        <v>38000</v>
      </c>
      <c r="AT29">
        <v>38000</v>
      </c>
      <c r="AU29">
        <v>38000</v>
      </c>
      <c r="AV29">
        <v>38000</v>
      </c>
      <c r="AW29">
        <v>38000</v>
      </c>
      <c r="AX29">
        <v>38000</v>
      </c>
      <c r="AY29">
        <v>38000</v>
      </c>
      <c r="AZ29">
        <v>38000</v>
      </c>
      <c r="BA29">
        <v>38000</v>
      </c>
      <c r="BB29">
        <v>38000</v>
      </c>
      <c r="BC29">
        <v>38000</v>
      </c>
    </row>
    <row r="30" spans="1:55">
      <c r="A30">
        <v>1</v>
      </c>
      <c r="B30" t="s">
        <v>162</v>
      </c>
      <c r="C30">
        <v>158</v>
      </c>
      <c r="D30" t="s">
        <v>162</v>
      </c>
      <c r="E30" s="3" t="s">
        <v>293</v>
      </c>
      <c r="F30" s="3" t="s">
        <v>294</v>
      </c>
      <c r="G30">
        <v>20000</v>
      </c>
      <c r="H30">
        <v>20000</v>
      </c>
      <c r="I30">
        <v>20000</v>
      </c>
      <c r="J30">
        <v>20000</v>
      </c>
      <c r="K30">
        <v>20000</v>
      </c>
      <c r="L30">
        <v>20000</v>
      </c>
      <c r="M30">
        <v>20000</v>
      </c>
      <c r="N30">
        <v>20000</v>
      </c>
      <c r="O30">
        <v>20000</v>
      </c>
      <c r="P30">
        <v>20000</v>
      </c>
      <c r="Q30">
        <v>20000</v>
      </c>
      <c r="R30">
        <v>20000</v>
      </c>
      <c r="S30">
        <v>20000</v>
      </c>
      <c r="T30">
        <v>20000</v>
      </c>
      <c r="U30">
        <v>20000</v>
      </c>
      <c r="V30">
        <v>20000</v>
      </c>
      <c r="W30">
        <v>20000</v>
      </c>
      <c r="X30">
        <v>20000</v>
      </c>
      <c r="Y30">
        <v>20000</v>
      </c>
      <c r="Z30">
        <v>20500</v>
      </c>
      <c r="AA30">
        <v>20500</v>
      </c>
      <c r="AB30">
        <v>20500</v>
      </c>
      <c r="AC30">
        <v>21000</v>
      </c>
      <c r="AD30">
        <v>21000</v>
      </c>
      <c r="AE30">
        <v>21000</v>
      </c>
      <c r="AF30">
        <v>21500</v>
      </c>
      <c r="AG30">
        <v>21500</v>
      </c>
      <c r="AH30">
        <v>21800</v>
      </c>
      <c r="AI30">
        <v>21800</v>
      </c>
      <c r="AJ30">
        <v>22000</v>
      </c>
      <c r="AK30">
        <v>22000</v>
      </c>
      <c r="AL30">
        <v>22000</v>
      </c>
      <c r="AM30">
        <v>22000</v>
      </c>
      <c r="AN30">
        <v>22000</v>
      </c>
      <c r="AO30">
        <v>22000</v>
      </c>
      <c r="AP30">
        <v>22000</v>
      </c>
      <c r="AQ30">
        <v>22000</v>
      </c>
      <c r="AR30">
        <v>22000</v>
      </c>
      <c r="AS30">
        <v>23000</v>
      </c>
      <c r="AT30">
        <v>23000</v>
      </c>
      <c r="AU30">
        <v>24000</v>
      </c>
      <c r="AV30">
        <v>24000</v>
      </c>
      <c r="AW30">
        <v>24312</v>
      </c>
      <c r="AX30">
        <v>24312</v>
      </c>
      <c r="AY30">
        <v>28782</v>
      </c>
      <c r="AZ30">
        <v>28782</v>
      </c>
      <c r="BA30">
        <v>28782</v>
      </c>
      <c r="BB30">
        <v>28782</v>
      </c>
      <c r="BC30">
        <v>28782</v>
      </c>
    </row>
    <row r="31" spans="1:55">
      <c r="A31">
        <v>1</v>
      </c>
      <c r="B31" t="s">
        <v>163</v>
      </c>
      <c r="C31">
        <v>159</v>
      </c>
      <c r="D31" t="s">
        <v>163</v>
      </c>
      <c r="E31" s="3" t="s">
        <v>293</v>
      </c>
      <c r="F31" s="3" t="s">
        <v>294</v>
      </c>
      <c r="G31">
        <v>40000</v>
      </c>
      <c r="H31">
        <v>40000</v>
      </c>
      <c r="I31">
        <v>40000</v>
      </c>
      <c r="J31">
        <v>40000</v>
      </c>
      <c r="K31">
        <v>40000</v>
      </c>
      <c r="L31">
        <v>40000</v>
      </c>
      <c r="M31">
        <v>40000</v>
      </c>
      <c r="N31">
        <v>40000</v>
      </c>
      <c r="O31">
        <v>40000</v>
      </c>
      <c r="P31">
        <v>40000</v>
      </c>
      <c r="Q31">
        <v>40000</v>
      </c>
      <c r="R31">
        <v>40000</v>
      </c>
      <c r="S31">
        <v>40000</v>
      </c>
      <c r="T31">
        <v>40000</v>
      </c>
      <c r="U31">
        <v>40000</v>
      </c>
      <c r="V31">
        <v>40000</v>
      </c>
      <c r="W31">
        <v>40000</v>
      </c>
      <c r="X31">
        <v>40000</v>
      </c>
      <c r="Y31">
        <v>40000</v>
      </c>
      <c r="Z31">
        <v>40000</v>
      </c>
      <c r="AA31">
        <v>40000</v>
      </c>
      <c r="AB31">
        <v>40000</v>
      </c>
      <c r="AC31">
        <v>40000</v>
      </c>
      <c r="AD31">
        <v>40000</v>
      </c>
      <c r="AE31">
        <v>40000</v>
      </c>
      <c r="AF31">
        <v>40000</v>
      </c>
      <c r="AG31">
        <v>40000</v>
      </c>
      <c r="AH31">
        <v>40000</v>
      </c>
      <c r="AI31">
        <v>40000</v>
      </c>
      <c r="AJ31">
        <v>40000</v>
      </c>
      <c r="AK31">
        <v>40000</v>
      </c>
      <c r="AL31">
        <v>40000</v>
      </c>
      <c r="AM31">
        <v>40000</v>
      </c>
      <c r="AN31">
        <v>40000</v>
      </c>
      <c r="AO31">
        <v>39921</v>
      </c>
      <c r="AP31">
        <v>39921</v>
      </c>
      <c r="AQ31">
        <v>39200</v>
      </c>
      <c r="AR31">
        <v>39200</v>
      </c>
      <c r="AS31">
        <v>39200</v>
      </c>
      <c r="AT31">
        <v>39200</v>
      </c>
      <c r="AU31">
        <v>39200</v>
      </c>
      <c r="AV31">
        <v>39000</v>
      </c>
      <c r="AW31">
        <v>39000</v>
      </c>
      <c r="AX31">
        <v>38500</v>
      </c>
      <c r="AY31">
        <v>38500</v>
      </c>
      <c r="AZ31">
        <v>38000</v>
      </c>
      <c r="BA31">
        <v>37500</v>
      </c>
      <c r="BB31">
        <v>37500</v>
      </c>
      <c r="BC31">
        <v>37500</v>
      </c>
    </row>
    <row r="32" spans="1:55">
      <c r="A32">
        <v>1</v>
      </c>
      <c r="B32" t="s">
        <v>211</v>
      </c>
      <c r="C32">
        <v>175</v>
      </c>
      <c r="D32" t="s">
        <v>211</v>
      </c>
      <c r="E32" s="3" t="s">
        <v>293</v>
      </c>
      <c r="F32" s="3" t="s">
        <v>294</v>
      </c>
      <c r="G32">
        <v>1080</v>
      </c>
      <c r="H32">
        <v>1080</v>
      </c>
      <c r="I32">
        <v>1080</v>
      </c>
      <c r="J32">
        <v>1080</v>
      </c>
      <c r="K32">
        <v>1080</v>
      </c>
      <c r="L32">
        <v>1080</v>
      </c>
      <c r="M32">
        <v>1080</v>
      </c>
      <c r="N32">
        <v>1080</v>
      </c>
      <c r="O32">
        <v>1080</v>
      </c>
      <c r="P32">
        <v>1080</v>
      </c>
      <c r="Q32">
        <v>1080</v>
      </c>
      <c r="R32">
        <v>1080</v>
      </c>
      <c r="S32">
        <v>1080</v>
      </c>
      <c r="T32">
        <v>1080</v>
      </c>
      <c r="U32">
        <v>1080</v>
      </c>
      <c r="V32">
        <v>1080</v>
      </c>
      <c r="W32">
        <v>1080</v>
      </c>
      <c r="X32">
        <v>1080</v>
      </c>
      <c r="Y32">
        <v>1080</v>
      </c>
      <c r="Z32">
        <v>1080</v>
      </c>
      <c r="AA32">
        <v>1080</v>
      </c>
      <c r="AB32">
        <v>1080</v>
      </c>
      <c r="AC32">
        <v>1080</v>
      </c>
      <c r="AD32">
        <v>1080</v>
      </c>
      <c r="AE32">
        <v>1080</v>
      </c>
      <c r="AF32">
        <v>1080</v>
      </c>
      <c r="AG32">
        <v>1080</v>
      </c>
      <c r="AH32">
        <v>1080</v>
      </c>
      <c r="AI32">
        <v>1080</v>
      </c>
      <c r="AJ32">
        <v>1080</v>
      </c>
      <c r="AK32">
        <v>1080</v>
      </c>
      <c r="AL32">
        <v>1080</v>
      </c>
      <c r="AM32">
        <v>1080</v>
      </c>
      <c r="AN32">
        <v>1080</v>
      </c>
      <c r="AO32">
        <v>1080</v>
      </c>
      <c r="AP32">
        <v>1080</v>
      </c>
      <c r="AQ32">
        <v>1080</v>
      </c>
      <c r="AR32">
        <v>1080</v>
      </c>
      <c r="AS32">
        <v>1080</v>
      </c>
      <c r="AT32">
        <v>1080</v>
      </c>
      <c r="AU32">
        <v>1080</v>
      </c>
      <c r="AV32">
        <v>1080</v>
      </c>
      <c r="AW32">
        <v>1080</v>
      </c>
      <c r="AX32">
        <v>1080</v>
      </c>
      <c r="AY32">
        <v>1080</v>
      </c>
      <c r="AZ32">
        <v>1080</v>
      </c>
      <c r="BA32">
        <v>1080</v>
      </c>
      <c r="BB32">
        <v>1080</v>
      </c>
      <c r="BC32">
        <v>1080</v>
      </c>
    </row>
    <row r="33" spans="1:55">
      <c r="A33">
        <v>2</v>
      </c>
      <c r="B33" t="s">
        <v>165</v>
      </c>
      <c r="C33">
        <v>178</v>
      </c>
      <c r="D33" t="s">
        <v>165</v>
      </c>
      <c r="E33" s="3" t="s">
        <v>293</v>
      </c>
      <c r="F33" s="3" t="s">
        <v>294</v>
      </c>
      <c r="AM33">
        <v>6900</v>
      </c>
      <c r="AN33">
        <v>6967</v>
      </c>
      <c r="AO33">
        <v>6967</v>
      </c>
      <c r="AP33">
        <v>6967</v>
      </c>
      <c r="AQ33">
        <v>6967</v>
      </c>
      <c r="AR33">
        <v>6967</v>
      </c>
      <c r="AS33">
        <v>6967</v>
      </c>
      <c r="AT33">
        <v>6967</v>
      </c>
      <c r="AU33">
        <v>6967</v>
      </c>
      <c r="AV33">
        <v>6967</v>
      </c>
      <c r="AW33">
        <v>6967</v>
      </c>
      <c r="AX33">
        <v>6900</v>
      </c>
      <c r="AY33">
        <v>6900</v>
      </c>
      <c r="AZ33">
        <v>6900</v>
      </c>
      <c r="BA33">
        <v>6900</v>
      </c>
      <c r="BB33">
        <v>6900</v>
      </c>
      <c r="BC33">
        <v>6900</v>
      </c>
    </row>
    <row r="34" spans="1:55">
      <c r="A34">
        <v>3</v>
      </c>
      <c r="B34" t="s">
        <v>166</v>
      </c>
      <c r="C34">
        <v>181</v>
      </c>
      <c r="D34" t="s">
        <v>166</v>
      </c>
      <c r="E34" s="3" t="s">
        <v>293</v>
      </c>
      <c r="F34" s="3" t="s">
        <v>294</v>
      </c>
      <c r="G34">
        <v>9000</v>
      </c>
      <c r="H34">
        <v>9035</v>
      </c>
      <c r="I34">
        <v>9070</v>
      </c>
      <c r="J34">
        <v>9105</v>
      </c>
      <c r="K34">
        <v>9140</v>
      </c>
      <c r="L34">
        <v>9175</v>
      </c>
      <c r="M34">
        <v>9210</v>
      </c>
      <c r="N34">
        <v>9245</v>
      </c>
      <c r="O34">
        <v>9280</v>
      </c>
      <c r="P34">
        <v>9315</v>
      </c>
      <c r="Q34">
        <v>9350</v>
      </c>
      <c r="R34">
        <v>9385</v>
      </c>
      <c r="S34">
        <v>9420</v>
      </c>
      <c r="T34">
        <v>9455</v>
      </c>
      <c r="U34">
        <v>9490</v>
      </c>
      <c r="V34">
        <v>9525</v>
      </c>
      <c r="W34">
        <v>9550</v>
      </c>
      <c r="X34">
        <v>9600</v>
      </c>
      <c r="Y34">
        <v>9650</v>
      </c>
      <c r="Z34">
        <v>9670</v>
      </c>
      <c r="AA34">
        <v>9705</v>
      </c>
      <c r="AB34">
        <v>9750</v>
      </c>
      <c r="AC34">
        <v>9785</v>
      </c>
      <c r="AD34">
        <v>9800</v>
      </c>
      <c r="AE34">
        <v>9835</v>
      </c>
      <c r="AF34">
        <v>9870</v>
      </c>
      <c r="AG34">
        <v>9900</v>
      </c>
      <c r="AH34">
        <v>9950</v>
      </c>
      <c r="AI34">
        <v>9985</v>
      </c>
      <c r="AJ34">
        <v>10000</v>
      </c>
      <c r="AK34">
        <v>10130</v>
      </c>
      <c r="AL34">
        <v>10260</v>
      </c>
      <c r="AM34">
        <v>10390</v>
      </c>
      <c r="AN34">
        <v>10520</v>
      </c>
      <c r="AO34">
        <v>10650</v>
      </c>
      <c r="AP34">
        <v>10735</v>
      </c>
      <c r="AQ34">
        <v>10819</v>
      </c>
      <c r="AR34">
        <v>11020</v>
      </c>
      <c r="AS34">
        <v>11190</v>
      </c>
      <c r="AT34">
        <v>11360</v>
      </c>
      <c r="AU34">
        <v>11540</v>
      </c>
      <c r="AV34">
        <v>11720</v>
      </c>
      <c r="AW34">
        <v>11900</v>
      </c>
      <c r="AX34">
        <v>12100</v>
      </c>
      <c r="AY34">
        <v>12100</v>
      </c>
      <c r="AZ34">
        <v>12100</v>
      </c>
      <c r="BA34">
        <v>12100</v>
      </c>
      <c r="BB34">
        <v>12100</v>
      </c>
      <c r="BC34">
        <v>12100</v>
      </c>
    </row>
    <row r="35" spans="1:55">
      <c r="A35">
        <v>2</v>
      </c>
      <c r="B35" t="s">
        <v>212</v>
      </c>
      <c r="C35">
        <v>182</v>
      </c>
      <c r="D35" t="s">
        <v>212</v>
      </c>
      <c r="E35" s="3" t="s">
        <v>293</v>
      </c>
      <c r="F35" s="3" t="s">
        <v>294</v>
      </c>
      <c r="G35">
        <v>8</v>
      </c>
      <c r="H35">
        <v>8</v>
      </c>
      <c r="I35">
        <v>8</v>
      </c>
      <c r="J35">
        <v>8</v>
      </c>
      <c r="K35">
        <v>8</v>
      </c>
      <c r="L35">
        <v>8</v>
      </c>
      <c r="M35">
        <v>8</v>
      </c>
      <c r="N35">
        <v>8</v>
      </c>
      <c r="O35">
        <v>8</v>
      </c>
      <c r="P35">
        <v>8</v>
      </c>
      <c r="Q35">
        <v>8</v>
      </c>
      <c r="R35">
        <v>8</v>
      </c>
      <c r="S35">
        <v>8</v>
      </c>
      <c r="T35">
        <v>8</v>
      </c>
      <c r="U35">
        <v>8</v>
      </c>
      <c r="V35">
        <v>8</v>
      </c>
      <c r="W35">
        <v>9</v>
      </c>
      <c r="X35">
        <v>9</v>
      </c>
      <c r="Y35">
        <v>9</v>
      </c>
      <c r="Z35">
        <v>9</v>
      </c>
      <c r="AA35">
        <v>9</v>
      </c>
      <c r="AB35">
        <v>9</v>
      </c>
      <c r="AC35">
        <v>10</v>
      </c>
      <c r="AD35">
        <v>10</v>
      </c>
      <c r="AE35">
        <v>10</v>
      </c>
      <c r="AF35">
        <v>10</v>
      </c>
      <c r="AG35">
        <v>10</v>
      </c>
      <c r="AH35">
        <v>10</v>
      </c>
      <c r="AI35">
        <v>11</v>
      </c>
      <c r="AJ35">
        <v>12</v>
      </c>
      <c r="AK35">
        <v>12</v>
      </c>
      <c r="AL35">
        <v>12</v>
      </c>
      <c r="AM35">
        <v>12</v>
      </c>
      <c r="AN35">
        <v>12</v>
      </c>
      <c r="AO35">
        <v>13</v>
      </c>
      <c r="AP35">
        <v>13</v>
      </c>
      <c r="AQ35">
        <v>14</v>
      </c>
      <c r="AR35">
        <v>14</v>
      </c>
      <c r="AS35">
        <v>9</v>
      </c>
      <c r="AT35">
        <v>9</v>
      </c>
      <c r="AU35">
        <v>9</v>
      </c>
      <c r="AV35">
        <v>9</v>
      </c>
      <c r="AW35">
        <v>9</v>
      </c>
      <c r="AX35">
        <v>9</v>
      </c>
      <c r="AY35">
        <v>9</v>
      </c>
      <c r="AZ35">
        <v>10</v>
      </c>
      <c r="BA35">
        <v>11</v>
      </c>
      <c r="BB35">
        <v>11</v>
      </c>
      <c r="BC35">
        <v>11.4</v>
      </c>
    </row>
    <row r="36" spans="1:55">
      <c r="A36">
        <v>2</v>
      </c>
      <c r="B36" t="s">
        <v>168</v>
      </c>
      <c r="C36">
        <v>184</v>
      </c>
      <c r="D36" t="s">
        <v>168</v>
      </c>
      <c r="E36" s="3" t="s">
        <v>293</v>
      </c>
      <c r="F36" s="3" t="s">
        <v>294</v>
      </c>
      <c r="G36">
        <v>700</v>
      </c>
      <c r="H36">
        <v>700</v>
      </c>
      <c r="I36">
        <v>700</v>
      </c>
      <c r="J36">
        <v>700</v>
      </c>
      <c r="K36">
        <v>700</v>
      </c>
      <c r="L36">
        <v>700</v>
      </c>
      <c r="M36">
        <v>700</v>
      </c>
      <c r="N36">
        <v>700</v>
      </c>
      <c r="O36">
        <v>700</v>
      </c>
      <c r="P36">
        <v>700</v>
      </c>
      <c r="Q36">
        <v>700</v>
      </c>
      <c r="R36">
        <v>700</v>
      </c>
      <c r="S36">
        <v>700</v>
      </c>
      <c r="T36">
        <v>700</v>
      </c>
      <c r="U36">
        <v>700</v>
      </c>
      <c r="V36">
        <v>700</v>
      </c>
      <c r="W36">
        <v>700</v>
      </c>
      <c r="X36">
        <v>700</v>
      </c>
      <c r="Y36">
        <v>700</v>
      </c>
      <c r="Z36">
        <v>700</v>
      </c>
      <c r="AA36">
        <v>700</v>
      </c>
      <c r="AB36">
        <v>700</v>
      </c>
      <c r="AC36">
        <v>700</v>
      </c>
      <c r="AD36">
        <v>700</v>
      </c>
      <c r="AE36">
        <v>700</v>
      </c>
      <c r="AF36">
        <v>700</v>
      </c>
      <c r="AG36">
        <v>700</v>
      </c>
      <c r="AH36">
        <v>700</v>
      </c>
      <c r="AI36">
        <v>700</v>
      </c>
      <c r="AJ36">
        <v>694</v>
      </c>
      <c r="AK36">
        <v>690</v>
      </c>
      <c r="AL36">
        <v>650</v>
      </c>
      <c r="AM36">
        <v>600</v>
      </c>
      <c r="AN36">
        <v>545</v>
      </c>
      <c r="AO36">
        <v>545</v>
      </c>
      <c r="AP36">
        <v>545</v>
      </c>
      <c r="AQ36">
        <v>545</v>
      </c>
      <c r="AR36">
        <v>545</v>
      </c>
      <c r="AS36">
        <v>545</v>
      </c>
      <c r="AT36">
        <v>520</v>
      </c>
      <c r="AU36">
        <v>490</v>
      </c>
      <c r="AV36">
        <v>465</v>
      </c>
      <c r="AW36">
        <v>460</v>
      </c>
      <c r="AX36">
        <v>460</v>
      </c>
      <c r="AY36">
        <v>460</v>
      </c>
      <c r="AZ36">
        <v>450</v>
      </c>
      <c r="BA36">
        <v>440</v>
      </c>
      <c r="BB36">
        <v>430</v>
      </c>
      <c r="BC36">
        <v>420</v>
      </c>
    </row>
    <row r="37" spans="1:55">
      <c r="A37">
        <v>1</v>
      </c>
      <c r="B37" t="s">
        <v>213</v>
      </c>
      <c r="C37">
        <v>193</v>
      </c>
      <c r="D37" t="s">
        <v>213</v>
      </c>
      <c r="E37" s="3" t="s">
        <v>293</v>
      </c>
      <c r="F37" s="3" t="s">
        <v>294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</row>
    <row r="38" spans="1:55">
      <c r="A38">
        <v>1</v>
      </c>
      <c r="B38" t="s">
        <v>170</v>
      </c>
      <c r="C38">
        <v>195</v>
      </c>
      <c r="D38" t="s">
        <v>170</v>
      </c>
      <c r="E38" s="3" t="s">
        <v>293</v>
      </c>
      <c r="F38" s="3" t="s">
        <v>294</v>
      </c>
      <c r="G38">
        <v>5700</v>
      </c>
      <c r="H38">
        <v>5700</v>
      </c>
      <c r="I38">
        <v>5700</v>
      </c>
      <c r="J38">
        <v>5700</v>
      </c>
      <c r="K38">
        <v>5700</v>
      </c>
      <c r="L38">
        <v>5700</v>
      </c>
      <c r="M38">
        <v>5700</v>
      </c>
      <c r="N38">
        <v>5700</v>
      </c>
      <c r="O38">
        <v>5700</v>
      </c>
      <c r="P38">
        <v>5700</v>
      </c>
      <c r="Q38">
        <v>5700</v>
      </c>
      <c r="R38">
        <v>5700</v>
      </c>
      <c r="S38">
        <v>5700</v>
      </c>
      <c r="T38">
        <v>5700</v>
      </c>
      <c r="U38">
        <v>5700</v>
      </c>
      <c r="V38">
        <v>5700</v>
      </c>
      <c r="W38">
        <v>5700</v>
      </c>
      <c r="X38">
        <v>5700</v>
      </c>
      <c r="Y38">
        <v>5700</v>
      </c>
      <c r="Z38">
        <v>5700</v>
      </c>
      <c r="AA38">
        <v>5700</v>
      </c>
      <c r="AB38">
        <v>5700</v>
      </c>
      <c r="AC38">
        <v>5700</v>
      </c>
      <c r="AD38">
        <v>5700</v>
      </c>
      <c r="AE38">
        <v>5700</v>
      </c>
      <c r="AF38">
        <v>5700</v>
      </c>
      <c r="AG38">
        <v>5700</v>
      </c>
      <c r="AH38">
        <v>5700</v>
      </c>
      <c r="AI38">
        <v>5700</v>
      </c>
      <c r="AJ38">
        <v>5744</v>
      </c>
      <c r="AK38">
        <v>5700</v>
      </c>
      <c r="AL38">
        <v>5700</v>
      </c>
      <c r="AM38">
        <v>5700</v>
      </c>
      <c r="AN38">
        <v>5700</v>
      </c>
      <c r="AO38">
        <v>5700</v>
      </c>
      <c r="AP38">
        <v>5650</v>
      </c>
      <c r="AQ38">
        <v>5650</v>
      </c>
      <c r="AR38">
        <v>5650</v>
      </c>
      <c r="AS38">
        <v>5650</v>
      </c>
      <c r="AT38">
        <v>5650</v>
      </c>
      <c r="AU38">
        <v>5650</v>
      </c>
      <c r="AV38">
        <v>5650</v>
      </c>
      <c r="AW38">
        <v>5650</v>
      </c>
      <c r="AX38">
        <v>5650</v>
      </c>
      <c r="AY38">
        <v>5600</v>
      </c>
      <c r="AZ38">
        <v>5600</v>
      </c>
      <c r="BA38">
        <v>5600</v>
      </c>
      <c r="BB38">
        <v>5600</v>
      </c>
      <c r="BC38">
        <v>5600</v>
      </c>
    </row>
    <row r="39" spans="1:6">
      <c r="A39">
        <v>2</v>
      </c>
      <c r="B39" t="s">
        <v>171</v>
      </c>
      <c r="C39">
        <v>196</v>
      </c>
      <c r="D39" t="s">
        <v>171</v>
      </c>
      <c r="E39" s="3" t="s">
        <v>293</v>
      </c>
      <c r="F39" s="3" t="s">
        <v>294</v>
      </c>
    </row>
    <row r="40" spans="1:55">
      <c r="A40">
        <v>1</v>
      </c>
      <c r="B40" t="s">
        <v>172</v>
      </c>
      <c r="C40">
        <v>197</v>
      </c>
      <c r="D40" t="s">
        <v>172</v>
      </c>
      <c r="E40" s="3" t="s">
        <v>293</v>
      </c>
      <c r="F40" s="3" t="s">
        <v>294</v>
      </c>
      <c r="G40">
        <v>2202</v>
      </c>
      <c r="H40">
        <v>2202</v>
      </c>
      <c r="I40">
        <v>2204</v>
      </c>
      <c r="J40">
        <v>2204</v>
      </c>
      <c r="K40">
        <v>2204</v>
      </c>
      <c r="L40">
        <v>2204</v>
      </c>
      <c r="M40">
        <v>2204</v>
      </c>
      <c r="N40">
        <v>2204</v>
      </c>
      <c r="O40">
        <v>2204</v>
      </c>
      <c r="P40">
        <v>2204</v>
      </c>
      <c r="Q40">
        <v>2204</v>
      </c>
      <c r="R40">
        <v>2204</v>
      </c>
      <c r="S40">
        <v>2204</v>
      </c>
      <c r="T40">
        <v>2204</v>
      </c>
      <c r="U40">
        <v>2204</v>
      </c>
      <c r="V40">
        <v>2204</v>
      </c>
      <c r="W40">
        <v>2204</v>
      </c>
      <c r="X40">
        <v>2204</v>
      </c>
      <c r="Y40">
        <v>2204</v>
      </c>
      <c r="Z40">
        <v>2204</v>
      </c>
      <c r="AA40">
        <v>2204</v>
      </c>
      <c r="AB40">
        <v>2204</v>
      </c>
      <c r="AC40">
        <v>2204</v>
      </c>
      <c r="AD40">
        <v>2204</v>
      </c>
      <c r="AE40">
        <v>2204</v>
      </c>
      <c r="AF40">
        <v>2204</v>
      </c>
      <c r="AG40">
        <v>2204</v>
      </c>
      <c r="AH40">
        <v>2204</v>
      </c>
      <c r="AI40">
        <v>2204</v>
      </c>
      <c r="AJ40">
        <v>2204</v>
      </c>
      <c r="AK40">
        <v>2204</v>
      </c>
      <c r="AL40">
        <v>2204</v>
      </c>
      <c r="AM40">
        <v>2200</v>
      </c>
      <c r="AN40">
        <v>2200</v>
      </c>
      <c r="AO40">
        <v>2200</v>
      </c>
      <c r="AP40">
        <v>2200</v>
      </c>
      <c r="AQ40">
        <v>2200</v>
      </c>
      <c r="AR40">
        <v>2200</v>
      </c>
      <c r="AS40">
        <v>2200</v>
      </c>
      <c r="AT40">
        <v>2200</v>
      </c>
      <c r="AU40">
        <v>2200</v>
      </c>
      <c r="AV40">
        <v>2200</v>
      </c>
      <c r="AW40">
        <v>2200</v>
      </c>
      <c r="AX40">
        <v>2200</v>
      </c>
      <c r="AY40">
        <v>2200</v>
      </c>
      <c r="AZ40">
        <v>2200</v>
      </c>
      <c r="BA40">
        <v>2200</v>
      </c>
      <c r="BB40">
        <v>2200</v>
      </c>
      <c r="BC40">
        <v>2200</v>
      </c>
    </row>
    <row r="41" spans="1:55">
      <c r="A41">
        <v>2</v>
      </c>
      <c r="B41" t="s">
        <v>173</v>
      </c>
      <c r="C41">
        <v>201</v>
      </c>
      <c r="D41" t="s">
        <v>173</v>
      </c>
      <c r="E41" s="3" t="s">
        <v>293</v>
      </c>
      <c r="F41" s="3" t="s">
        <v>294</v>
      </c>
      <c r="G41">
        <v>43000</v>
      </c>
      <c r="H41">
        <v>43000</v>
      </c>
      <c r="I41">
        <v>43000</v>
      </c>
      <c r="J41">
        <v>43000</v>
      </c>
      <c r="K41">
        <v>43000</v>
      </c>
      <c r="L41">
        <v>43000</v>
      </c>
      <c r="M41">
        <v>43000</v>
      </c>
      <c r="N41">
        <v>43000</v>
      </c>
      <c r="O41">
        <v>43000</v>
      </c>
      <c r="P41">
        <v>43000</v>
      </c>
      <c r="Q41">
        <v>43000</v>
      </c>
      <c r="R41">
        <v>43000</v>
      </c>
      <c r="S41">
        <v>43000</v>
      </c>
      <c r="T41">
        <v>43000</v>
      </c>
      <c r="U41">
        <v>43000</v>
      </c>
      <c r="V41">
        <v>43000</v>
      </c>
      <c r="W41">
        <v>43000</v>
      </c>
      <c r="X41">
        <v>43000</v>
      </c>
      <c r="Y41">
        <v>43000</v>
      </c>
      <c r="Z41">
        <v>43000</v>
      </c>
      <c r="AA41">
        <v>43000</v>
      </c>
      <c r="AB41">
        <v>43000</v>
      </c>
      <c r="AC41">
        <v>43000</v>
      </c>
      <c r="AD41">
        <v>43000</v>
      </c>
      <c r="AE41">
        <v>43000</v>
      </c>
      <c r="AF41">
        <v>43000</v>
      </c>
      <c r="AG41">
        <v>43000</v>
      </c>
      <c r="AH41">
        <v>43000</v>
      </c>
      <c r="AI41">
        <v>43000</v>
      </c>
      <c r="AJ41">
        <v>43000</v>
      </c>
      <c r="AK41">
        <v>43000</v>
      </c>
      <c r="AL41">
        <v>43000</v>
      </c>
      <c r="AM41">
        <v>43000</v>
      </c>
      <c r="AN41">
        <v>43000</v>
      </c>
      <c r="AO41">
        <v>43000</v>
      </c>
      <c r="AP41">
        <v>43000</v>
      </c>
      <c r="AQ41">
        <v>43000</v>
      </c>
      <c r="AR41">
        <v>43000</v>
      </c>
      <c r="AS41">
        <v>43000</v>
      </c>
      <c r="AT41">
        <v>43000</v>
      </c>
      <c r="AU41">
        <v>43000</v>
      </c>
      <c r="AV41">
        <v>43000</v>
      </c>
      <c r="AW41">
        <v>43000</v>
      </c>
      <c r="AX41">
        <v>43000</v>
      </c>
      <c r="AY41">
        <v>43000</v>
      </c>
      <c r="AZ41">
        <v>43000</v>
      </c>
      <c r="BA41">
        <v>43000</v>
      </c>
      <c r="BB41">
        <v>43000</v>
      </c>
      <c r="BC41">
        <v>43000</v>
      </c>
    </row>
    <row r="42" spans="1:55">
      <c r="A42">
        <v>3</v>
      </c>
      <c r="B42" t="s">
        <v>174</v>
      </c>
      <c r="C42">
        <v>202</v>
      </c>
      <c r="D42" t="s">
        <v>174</v>
      </c>
      <c r="E42" s="3" t="s">
        <v>293</v>
      </c>
      <c r="F42" s="3" t="s">
        <v>294</v>
      </c>
      <c r="G42">
        <v>89150</v>
      </c>
      <c r="H42">
        <v>87900</v>
      </c>
      <c r="I42">
        <v>86700</v>
      </c>
      <c r="J42">
        <v>85400</v>
      </c>
      <c r="K42">
        <v>84200</v>
      </c>
      <c r="L42">
        <v>84000</v>
      </c>
      <c r="M42">
        <v>83700</v>
      </c>
      <c r="N42">
        <v>83460</v>
      </c>
      <c r="O42">
        <v>83210</v>
      </c>
      <c r="P42">
        <v>82970</v>
      </c>
      <c r="Q42">
        <v>82720</v>
      </c>
      <c r="R42">
        <v>82480</v>
      </c>
      <c r="S42">
        <v>82230</v>
      </c>
      <c r="T42">
        <v>82000</v>
      </c>
      <c r="U42">
        <v>81740</v>
      </c>
      <c r="V42">
        <v>81490</v>
      </c>
      <c r="W42">
        <v>81470</v>
      </c>
      <c r="X42">
        <v>81450</v>
      </c>
      <c r="Y42">
        <v>81430</v>
      </c>
      <c r="Z42">
        <v>81420</v>
      </c>
      <c r="AA42">
        <v>81400</v>
      </c>
      <c r="AB42">
        <v>81378</v>
      </c>
      <c r="AC42">
        <v>81378</v>
      </c>
      <c r="AD42">
        <v>81378</v>
      </c>
      <c r="AE42">
        <v>81378</v>
      </c>
      <c r="AF42">
        <v>81500</v>
      </c>
      <c r="AG42">
        <v>81800</v>
      </c>
      <c r="AH42">
        <v>82000</v>
      </c>
      <c r="AI42">
        <v>82300</v>
      </c>
      <c r="AJ42">
        <v>82500</v>
      </c>
      <c r="AK42">
        <v>82800</v>
      </c>
      <c r="AL42">
        <v>83000</v>
      </c>
      <c r="AM42">
        <v>83200</v>
      </c>
      <c r="AN42">
        <v>83500</v>
      </c>
      <c r="AO42">
        <v>83700</v>
      </c>
      <c r="AP42">
        <v>83900</v>
      </c>
      <c r="AQ42">
        <v>83900</v>
      </c>
      <c r="AR42">
        <v>83928</v>
      </c>
      <c r="AS42">
        <v>83928</v>
      </c>
      <c r="AT42">
        <v>83928</v>
      </c>
      <c r="AU42">
        <v>83928</v>
      </c>
      <c r="AV42">
        <v>83928</v>
      </c>
      <c r="AW42">
        <v>83928</v>
      </c>
      <c r="AX42">
        <v>83928</v>
      </c>
      <c r="AY42">
        <v>83928</v>
      </c>
      <c r="AZ42">
        <v>83928</v>
      </c>
      <c r="BA42">
        <v>83928</v>
      </c>
      <c r="BB42">
        <v>83928</v>
      </c>
      <c r="BC42">
        <v>83928</v>
      </c>
    </row>
    <row r="43" spans="2:55">
      <c r="B43" t="s">
        <v>214</v>
      </c>
      <c r="C43">
        <v>205</v>
      </c>
      <c r="D43" t="s">
        <v>214</v>
      </c>
      <c r="E43" s="3" t="s">
        <v>293</v>
      </c>
      <c r="F43" s="3" t="s">
        <v>294</v>
      </c>
      <c r="G43">
        <v>5000</v>
      </c>
      <c r="H43">
        <v>5000</v>
      </c>
      <c r="I43">
        <v>5000</v>
      </c>
      <c r="J43">
        <v>5000</v>
      </c>
      <c r="K43">
        <v>5000</v>
      </c>
      <c r="L43">
        <v>5000</v>
      </c>
      <c r="M43">
        <v>5000</v>
      </c>
      <c r="N43">
        <v>5000</v>
      </c>
      <c r="O43">
        <v>5000</v>
      </c>
      <c r="P43">
        <v>5000</v>
      </c>
      <c r="Q43">
        <v>5000</v>
      </c>
      <c r="R43">
        <v>5000</v>
      </c>
      <c r="S43">
        <v>5000</v>
      </c>
      <c r="T43">
        <v>5000</v>
      </c>
      <c r="U43">
        <v>5000</v>
      </c>
      <c r="V43">
        <v>5000</v>
      </c>
      <c r="W43">
        <v>5000</v>
      </c>
      <c r="X43">
        <v>5000</v>
      </c>
      <c r="Y43">
        <v>5000</v>
      </c>
      <c r="Z43">
        <v>5000</v>
      </c>
      <c r="AA43">
        <v>5000</v>
      </c>
      <c r="AB43">
        <v>5000</v>
      </c>
      <c r="AC43">
        <v>5000</v>
      </c>
      <c r="AD43">
        <v>5000</v>
      </c>
      <c r="AE43">
        <v>5000</v>
      </c>
      <c r="AF43">
        <v>5000</v>
      </c>
      <c r="AG43">
        <v>5000</v>
      </c>
      <c r="AH43">
        <v>5000</v>
      </c>
      <c r="AI43">
        <v>5000</v>
      </c>
      <c r="AJ43">
        <v>5000</v>
      </c>
      <c r="AK43">
        <v>5000</v>
      </c>
      <c r="AL43">
        <v>5000</v>
      </c>
      <c r="AM43">
        <v>5000</v>
      </c>
      <c r="AN43">
        <v>5000</v>
      </c>
      <c r="AO43">
        <v>5000</v>
      </c>
      <c r="AP43">
        <v>5000</v>
      </c>
      <c r="AQ43">
        <v>5000</v>
      </c>
      <c r="AR43">
        <v>5000</v>
      </c>
      <c r="AS43">
        <v>5000</v>
      </c>
      <c r="AT43">
        <v>5000</v>
      </c>
      <c r="AU43">
        <v>5000</v>
      </c>
      <c r="AV43">
        <v>5000</v>
      </c>
      <c r="AW43">
        <v>5000</v>
      </c>
      <c r="AX43">
        <v>5000</v>
      </c>
      <c r="AY43">
        <v>5000</v>
      </c>
      <c r="AZ43">
        <v>5000</v>
      </c>
      <c r="BA43">
        <v>5000</v>
      </c>
      <c r="BB43">
        <v>5000</v>
      </c>
      <c r="BC43">
        <v>5000</v>
      </c>
    </row>
    <row r="44" spans="1:55">
      <c r="A44">
        <v>2</v>
      </c>
      <c r="B44" t="s">
        <v>176</v>
      </c>
      <c r="C44">
        <v>206</v>
      </c>
      <c r="D44" t="s">
        <v>176</v>
      </c>
      <c r="E44" s="3" t="s">
        <v>293</v>
      </c>
      <c r="F44" s="3" t="s">
        <v>294</v>
      </c>
      <c r="G44">
        <v>98000</v>
      </c>
      <c r="H44">
        <v>98000</v>
      </c>
      <c r="I44">
        <v>98000</v>
      </c>
      <c r="J44">
        <v>98000</v>
      </c>
      <c r="K44">
        <v>98000</v>
      </c>
      <c r="L44">
        <v>98000</v>
      </c>
      <c r="M44">
        <v>98000</v>
      </c>
      <c r="N44">
        <v>98000</v>
      </c>
      <c r="O44">
        <v>98000</v>
      </c>
      <c r="P44">
        <v>98000</v>
      </c>
      <c r="Q44">
        <v>98000</v>
      </c>
      <c r="R44">
        <v>98000</v>
      </c>
      <c r="S44">
        <v>98000</v>
      </c>
      <c r="T44">
        <v>98000</v>
      </c>
      <c r="U44">
        <v>98000</v>
      </c>
      <c r="V44">
        <v>98000</v>
      </c>
      <c r="W44">
        <v>98000</v>
      </c>
      <c r="X44">
        <v>98000</v>
      </c>
      <c r="Y44">
        <v>98000</v>
      </c>
      <c r="Z44">
        <v>98000</v>
      </c>
      <c r="AA44">
        <v>98000</v>
      </c>
      <c r="AB44">
        <v>98000</v>
      </c>
      <c r="AC44">
        <v>98000</v>
      </c>
      <c r="AD44">
        <v>98000</v>
      </c>
      <c r="AE44">
        <v>100000</v>
      </c>
      <c r="AF44">
        <v>103000</v>
      </c>
      <c r="AG44">
        <v>105000</v>
      </c>
      <c r="AH44">
        <v>108000</v>
      </c>
      <c r="AI44">
        <v>110000</v>
      </c>
      <c r="AJ44">
        <v>110000</v>
      </c>
      <c r="AK44">
        <v>110000</v>
      </c>
      <c r="AL44">
        <v>111000</v>
      </c>
      <c r="AM44">
        <v>112000</v>
      </c>
      <c r="AN44">
        <v>113000</v>
      </c>
      <c r="AO44">
        <v>113370</v>
      </c>
      <c r="AP44">
        <v>113750</v>
      </c>
      <c r="AQ44">
        <v>114115</v>
      </c>
      <c r="AR44">
        <v>114485</v>
      </c>
      <c r="AS44">
        <v>114855</v>
      </c>
      <c r="AT44">
        <v>115225</v>
      </c>
      <c r="AU44">
        <v>115600</v>
      </c>
      <c r="AV44">
        <v>115970</v>
      </c>
      <c r="AW44">
        <v>116340</v>
      </c>
      <c r="AX44">
        <v>116340</v>
      </c>
      <c r="AY44">
        <v>116340</v>
      </c>
      <c r="AZ44">
        <v>116340</v>
      </c>
      <c r="BA44">
        <v>116340</v>
      </c>
      <c r="BB44">
        <v>116340</v>
      </c>
      <c r="BC44">
        <v>116340</v>
      </c>
    </row>
    <row r="45" spans="1:55">
      <c r="A45">
        <v>3</v>
      </c>
      <c r="B45" t="s">
        <v>177</v>
      </c>
      <c r="C45">
        <v>209</v>
      </c>
      <c r="D45" t="s">
        <v>177</v>
      </c>
      <c r="E45" s="3" t="s">
        <v>293</v>
      </c>
      <c r="F45" s="3" t="s">
        <v>294</v>
      </c>
      <c r="G45">
        <v>1342</v>
      </c>
      <c r="H45">
        <v>1342</v>
      </c>
      <c r="I45">
        <v>1342</v>
      </c>
      <c r="J45">
        <v>1342</v>
      </c>
      <c r="K45">
        <v>1342</v>
      </c>
      <c r="L45">
        <v>1342</v>
      </c>
      <c r="M45">
        <v>1342</v>
      </c>
      <c r="N45">
        <v>1342</v>
      </c>
      <c r="O45">
        <v>1342</v>
      </c>
      <c r="P45">
        <v>1342</v>
      </c>
      <c r="Q45">
        <v>1342</v>
      </c>
      <c r="R45">
        <v>1342</v>
      </c>
      <c r="S45">
        <v>1342</v>
      </c>
      <c r="T45">
        <v>1324</v>
      </c>
      <c r="U45">
        <v>1143</v>
      </c>
      <c r="V45">
        <v>1206</v>
      </c>
      <c r="W45">
        <v>1240</v>
      </c>
      <c r="X45">
        <v>1199</v>
      </c>
      <c r="Y45">
        <v>1150</v>
      </c>
      <c r="Z45">
        <v>1102</v>
      </c>
      <c r="AA45">
        <v>1142</v>
      </c>
      <c r="AB45">
        <v>1145</v>
      </c>
      <c r="AC45">
        <v>1147</v>
      </c>
      <c r="AD45">
        <v>1090</v>
      </c>
      <c r="AE45">
        <v>1120</v>
      </c>
      <c r="AF45">
        <v>1165</v>
      </c>
      <c r="AG45">
        <v>1130</v>
      </c>
      <c r="AH45">
        <v>1095</v>
      </c>
      <c r="AI45">
        <v>1060</v>
      </c>
      <c r="AJ45">
        <v>1046</v>
      </c>
      <c r="AK45">
        <v>1032</v>
      </c>
      <c r="AL45">
        <v>1032</v>
      </c>
      <c r="AM45">
        <v>1032</v>
      </c>
      <c r="AN45">
        <v>1032</v>
      </c>
      <c r="AO45">
        <v>1032</v>
      </c>
      <c r="AP45">
        <v>1032</v>
      </c>
      <c r="AQ45">
        <v>1032</v>
      </c>
      <c r="AR45">
        <v>1032</v>
      </c>
      <c r="AS45">
        <v>1032</v>
      </c>
      <c r="AT45">
        <v>1032</v>
      </c>
      <c r="AU45">
        <v>1032</v>
      </c>
      <c r="AV45">
        <v>1032</v>
      </c>
      <c r="AW45">
        <v>1032</v>
      </c>
      <c r="AX45">
        <v>1032</v>
      </c>
      <c r="AY45">
        <v>1032</v>
      </c>
      <c r="AZ45">
        <v>1032</v>
      </c>
      <c r="BA45">
        <v>1032</v>
      </c>
      <c r="BB45">
        <v>1032</v>
      </c>
      <c r="BC45">
        <v>1032</v>
      </c>
    </row>
    <row r="46" spans="1:55">
      <c r="A46">
        <v>2</v>
      </c>
      <c r="B46" t="s">
        <v>215</v>
      </c>
      <c r="C46">
        <v>215</v>
      </c>
      <c r="D46" t="s">
        <v>215</v>
      </c>
      <c r="E46" s="3" t="s">
        <v>293</v>
      </c>
      <c r="F46" s="3" t="s">
        <v>294</v>
      </c>
      <c r="G46">
        <v>20000</v>
      </c>
      <c r="H46">
        <v>20000</v>
      </c>
      <c r="I46">
        <v>20000</v>
      </c>
      <c r="J46">
        <v>20000</v>
      </c>
      <c r="K46">
        <v>20000</v>
      </c>
      <c r="L46">
        <v>22000</v>
      </c>
      <c r="M46">
        <v>22000</v>
      </c>
      <c r="N46">
        <v>22000</v>
      </c>
      <c r="O46">
        <v>22000</v>
      </c>
      <c r="P46">
        <v>22000</v>
      </c>
      <c r="Q46">
        <v>24000</v>
      </c>
      <c r="R46">
        <v>24000</v>
      </c>
      <c r="S46">
        <v>24000</v>
      </c>
      <c r="T46">
        <v>24000</v>
      </c>
      <c r="U46">
        <v>24000</v>
      </c>
      <c r="V46">
        <v>24000</v>
      </c>
      <c r="W46">
        <v>24000</v>
      </c>
      <c r="X46">
        <v>24000</v>
      </c>
      <c r="Y46">
        <v>24000</v>
      </c>
      <c r="Z46">
        <v>24000</v>
      </c>
      <c r="AA46">
        <v>24000</v>
      </c>
      <c r="AB46">
        <v>24000</v>
      </c>
      <c r="AC46">
        <v>24000</v>
      </c>
      <c r="AD46">
        <v>24000</v>
      </c>
      <c r="AE46">
        <v>24000</v>
      </c>
      <c r="AF46">
        <v>24000</v>
      </c>
      <c r="AG46">
        <v>24000</v>
      </c>
      <c r="AH46">
        <v>24000</v>
      </c>
      <c r="AI46">
        <v>24000</v>
      </c>
      <c r="AJ46">
        <v>24000</v>
      </c>
      <c r="AK46">
        <v>24000</v>
      </c>
      <c r="AL46">
        <v>24000</v>
      </c>
      <c r="AM46">
        <v>24000</v>
      </c>
      <c r="AN46">
        <v>24000</v>
      </c>
      <c r="AO46">
        <v>24000</v>
      </c>
      <c r="AP46">
        <v>24000</v>
      </c>
      <c r="AQ46">
        <v>24000</v>
      </c>
      <c r="AR46">
        <v>24000</v>
      </c>
      <c r="AS46">
        <v>24000</v>
      </c>
      <c r="AT46">
        <v>24000</v>
      </c>
      <c r="AU46">
        <v>24000</v>
      </c>
      <c r="AV46">
        <v>24000</v>
      </c>
      <c r="AW46">
        <v>24000</v>
      </c>
      <c r="AX46">
        <v>24000</v>
      </c>
      <c r="AY46">
        <v>24000</v>
      </c>
      <c r="AZ46">
        <v>24000</v>
      </c>
      <c r="BA46">
        <v>24000</v>
      </c>
      <c r="BB46">
        <v>24000</v>
      </c>
      <c r="BC46">
        <v>24000</v>
      </c>
    </row>
    <row r="47" spans="1:55">
      <c r="A47">
        <v>1</v>
      </c>
      <c r="B47" t="s">
        <v>179</v>
      </c>
      <c r="C47">
        <v>217</v>
      </c>
      <c r="D47" t="s">
        <v>179</v>
      </c>
      <c r="E47" s="3" t="s">
        <v>293</v>
      </c>
      <c r="F47" s="3" t="s">
        <v>294</v>
      </c>
      <c r="G47">
        <v>1200</v>
      </c>
      <c r="H47">
        <v>1200</v>
      </c>
      <c r="I47">
        <v>1200</v>
      </c>
      <c r="J47">
        <v>1200</v>
      </c>
      <c r="K47">
        <v>1200</v>
      </c>
      <c r="L47">
        <v>1200</v>
      </c>
      <c r="M47">
        <v>1200</v>
      </c>
      <c r="N47">
        <v>1200</v>
      </c>
      <c r="O47">
        <v>1200</v>
      </c>
      <c r="P47">
        <v>1200</v>
      </c>
      <c r="Q47">
        <v>1000</v>
      </c>
      <c r="R47">
        <v>1000</v>
      </c>
      <c r="S47">
        <v>1000</v>
      </c>
      <c r="T47">
        <v>1000</v>
      </c>
      <c r="U47">
        <v>1000</v>
      </c>
      <c r="V47">
        <v>1000</v>
      </c>
      <c r="W47">
        <v>1000</v>
      </c>
      <c r="X47">
        <v>1000</v>
      </c>
      <c r="Y47">
        <v>1000</v>
      </c>
      <c r="Z47">
        <v>1000</v>
      </c>
      <c r="AA47">
        <v>1000</v>
      </c>
      <c r="AB47">
        <v>1000</v>
      </c>
      <c r="AC47">
        <v>1000</v>
      </c>
      <c r="AD47">
        <v>1000</v>
      </c>
      <c r="AE47">
        <v>1000</v>
      </c>
      <c r="AF47">
        <v>1000</v>
      </c>
      <c r="AG47">
        <v>1000</v>
      </c>
      <c r="AH47">
        <v>1000</v>
      </c>
      <c r="AI47">
        <v>1000</v>
      </c>
      <c r="AJ47">
        <v>1000</v>
      </c>
      <c r="AK47">
        <v>1000</v>
      </c>
      <c r="AL47">
        <v>1000</v>
      </c>
      <c r="AM47">
        <v>1000</v>
      </c>
      <c r="AN47">
        <v>1000</v>
      </c>
      <c r="AO47">
        <v>1000</v>
      </c>
      <c r="AP47">
        <v>1000</v>
      </c>
      <c r="AQ47">
        <v>1000</v>
      </c>
      <c r="AR47">
        <v>1000</v>
      </c>
      <c r="AS47">
        <v>1000</v>
      </c>
      <c r="AT47">
        <v>1000</v>
      </c>
      <c r="AU47">
        <v>1000</v>
      </c>
      <c r="AV47">
        <v>1000</v>
      </c>
      <c r="AW47">
        <v>1000</v>
      </c>
      <c r="AX47">
        <v>1000</v>
      </c>
      <c r="AY47">
        <v>1000</v>
      </c>
      <c r="AZ47">
        <v>1000</v>
      </c>
      <c r="BA47">
        <v>1000</v>
      </c>
      <c r="BB47">
        <v>1000</v>
      </c>
      <c r="BC47">
        <v>1000</v>
      </c>
    </row>
    <row r="48" spans="1:55">
      <c r="A48">
        <v>2</v>
      </c>
      <c r="B48" t="s">
        <v>180</v>
      </c>
      <c r="C48">
        <v>226</v>
      </c>
      <c r="D48" t="s">
        <v>180</v>
      </c>
      <c r="E48" s="3" t="s">
        <v>293</v>
      </c>
      <c r="F48" s="3" t="s">
        <v>294</v>
      </c>
      <c r="G48">
        <v>5000</v>
      </c>
      <c r="H48">
        <v>5000</v>
      </c>
      <c r="I48">
        <v>5000</v>
      </c>
      <c r="J48">
        <v>5000</v>
      </c>
      <c r="K48">
        <v>5000</v>
      </c>
      <c r="L48">
        <v>5000</v>
      </c>
      <c r="M48">
        <v>5000</v>
      </c>
      <c r="N48">
        <v>5000</v>
      </c>
      <c r="O48">
        <v>5000</v>
      </c>
      <c r="P48">
        <v>5000</v>
      </c>
      <c r="Q48">
        <v>5000</v>
      </c>
      <c r="R48">
        <v>5000</v>
      </c>
      <c r="S48">
        <v>5000</v>
      </c>
      <c r="T48">
        <v>5000</v>
      </c>
      <c r="U48">
        <v>5000</v>
      </c>
      <c r="V48">
        <v>5000</v>
      </c>
      <c r="W48">
        <v>5000</v>
      </c>
      <c r="X48">
        <v>5000</v>
      </c>
      <c r="Y48">
        <v>5000</v>
      </c>
      <c r="Z48">
        <v>5000</v>
      </c>
      <c r="AA48">
        <v>5000</v>
      </c>
      <c r="AB48">
        <v>5000</v>
      </c>
      <c r="AC48">
        <v>5000</v>
      </c>
      <c r="AD48">
        <v>5000</v>
      </c>
      <c r="AE48">
        <v>5000</v>
      </c>
      <c r="AF48">
        <v>5112</v>
      </c>
      <c r="AG48">
        <v>5112</v>
      </c>
      <c r="AH48">
        <v>5112</v>
      </c>
      <c r="AI48">
        <v>5112</v>
      </c>
      <c r="AJ48">
        <v>5112</v>
      </c>
      <c r="AK48">
        <v>5112</v>
      </c>
      <c r="AL48">
        <v>5112</v>
      </c>
      <c r="AM48">
        <v>5112</v>
      </c>
      <c r="AN48">
        <v>5112</v>
      </c>
      <c r="AO48">
        <v>5112</v>
      </c>
      <c r="AP48">
        <v>5112</v>
      </c>
      <c r="AQ48">
        <v>5112</v>
      </c>
      <c r="AR48">
        <v>5112</v>
      </c>
      <c r="AS48">
        <v>5112</v>
      </c>
      <c r="AT48">
        <v>5112</v>
      </c>
      <c r="AU48">
        <v>5112</v>
      </c>
      <c r="AV48">
        <v>5112</v>
      </c>
      <c r="AW48">
        <v>5112</v>
      </c>
      <c r="AX48">
        <v>5112</v>
      </c>
      <c r="AY48">
        <v>5112</v>
      </c>
      <c r="AZ48">
        <v>5112</v>
      </c>
      <c r="BA48">
        <v>5112</v>
      </c>
      <c r="BB48">
        <v>5112</v>
      </c>
      <c r="BC48">
        <v>5112</v>
      </c>
    </row>
    <row r="49" spans="1:55">
      <c r="A49">
        <v>1</v>
      </c>
      <c r="B49" t="s">
        <v>181</v>
      </c>
      <c r="C49">
        <v>233</v>
      </c>
      <c r="D49" t="s">
        <v>181</v>
      </c>
      <c r="E49" s="3" t="s">
        <v>293</v>
      </c>
      <c r="F49" s="3" t="s">
        <v>294</v>
      </c>
      <c r="G49">
        <v>6000</v>
      </c>
      <c r="H49">
        <v>6000</v>
      </c>
      <c r="I49">
        <v>6000</v>
      </c>
      <c r="J49">
        <v>6000</v>
      </c>
      <c r="K49">
        <v>6000</v>
      </c>
      <c r="L49">
        <v>6000</v>
      </c>
      <c r="M49">
        <v>6000</v>
      </c>
      <c r="N49">
        <v>6000</v>
      </c>
      <c r="O49">
        <v>6000</v>
      </c>
      <c r="P49">
        <v>6000</v>
      </c>
      <c r="Q49">
        <v>6000</v>
      </c>
      <c r="R49">
        <v>6000</v>
      </c>
      <c r="S49">
        <v>6000</v>
      </c>
      <c r="T49">
        <v>6000</v>
      </c>
      <c r="U49">
        <v>6000</v>
      </c>
      <c r="V49">
        <v>6000</v>
      </c>
      <c r="W49">
        <v>6000</v>
      </c>
      <c r="X49">
        <v>6000</v>
      </c>
      <c r="Y49">
        <v>6000</v>
      </c>
      <c r="Z49">
        <v>6000</v>
      </c>
      <c r="AA49">
        <v>6000</v>
      </c>
      <c r="AB49">
        <v>6000</v>
      </c>
      <c r="AC49">
        <v>6000</v>
      </c>
      <c r="AD49">
        <v>6000</v>
      </c>
      <c r="AE49">
        <v>6000</v>
      </c>
      <c r="AF49">
        <v>6000</v>
      </c>
      <c r="AG49">
        <v>6000</v>
      </c>
      <c r="AH49">
        <v>6000</v>
      </c>
      <c r="AI49">
        <v>6000</v>
      </c>
      <c r="AJ49">
        <v>6000</v>
      </c>
      <c r="AK49">
        <v>6000</v>
      </c>
      <c r="AL49">
        <v>6000</v>
      </c>
      <c r="AM49">
        <v>6000</v>
      </c>
      <c r="AN49">
        <v>6000</v>
      </c>
      <c r="AO49">
        <v>6000</v>
      </c>
      <c r="AP49">
        <v>6000</v>
      </c>
      <c r="AQ49">
        <v>6000</v>
      </c>
      <c r="AR49">
        <v>6000</v>
      </c>
      <c r="AS49">
        <v>6000</v>
      </c>
      <c r="AT49">
        <v>6000</v>
      </c>
      <c r="AU49">
        <v>6000</v>
      </c>
      <c r="AV49">
        <v>6000</v>
      </c>
      <c r="AW49">
        <v>6000</v>
      </c>
      <c r="AX49">
        <v>6000</v>
      </c>
      <c r="AY49">
        <v>6000</v>
      </c>
      <c r="AZ49">
        <v>6000</v>
      </c>
      <c r="BA49">
        <v>6000</v>
      </c>
      <c r="BB49">
        <v>6000</v>
      </c>
      <c r="BC49">
        <v>6000</v>
      </c>
    </row>
    <row r="50" spans="1:55">
      <c r="A50">
        <v>2</v>
      </c>
      <c r="B50" t="s">
        <v>182</v>
      </c>
      <c r="C50">
        <v>238</v>
      </c>
      <c r="D50" t="s">
        <v>182</v>
      </c>
      <c r="E50" s="3" t="s">
        <v>293</v>
      </c>
      <c r="F50" s="3" t="s">
        <v>294</v>
      </c>
      <c r="AM50">
        <v>20000</v>
      </c>
      <c r="AN50">
        <v>20000</v>
      </c>
      <c r="AO50">
        <v>20000</v>
      </c>
      <c r="AP50">
        <v>20000</v>
      </c>
      <c r="AQ50">
        <v>20000</v>
      </c>
      <c r="AR50">
        <v>20000</v>
      </c>
      <c r="AS50">
        <v>20000</v>
      </c>
      <c r="AT50">
        <v>20000</v>
      </c>
      <c r="AU50">
        <v>20000</v>
      </c>
      <c r="AV50">
        <v>20000</v>
      </c>
      <c r="AW50">
        <v>20000</v>
      </c>
      <c r="AX50">
        <v>20000</v>
      </c>
      <c r="AY50">
        <v>20000</v>
      </c>
      <c r="AZ50">
        <v>20000</v>
      </c>
      <c r="BA50">
        <v>20000</v>
      </c>
      <c r="BB50">
        <v>20000</v>
      </c>
      <c r="BC50">
        <v>20000</v>
      </c>
    </row>
    <row r="51" spans="1:55">
      <c r="A51">
        <v>2</v>
      </c>
      <c r="B51" t="s">
        <v>216</v>
      </c>
      <c r="C51">
        <v>250</v>
      </c>
      <c r="D51" t="s">
        <v>216</v>
      </c>
      <c r="E51" s="3" t="s">
        <v>293</v>
      </c>
      <c r="F51" s="3" t="s">
        <v>294</v>
      </c>
      <c r="G51">
        <v>15000</v>
      </c>
      <c r="H51">
        <v>15000</v>
      </c>
      <c r="I51">
        <v>15000</v>
      </c>
      <c r="J51">
        <v>15000</v>
      </c>
      <c r="K51">
        <v>15000</v>
      </c>
      <c r="L51">
        <v>15000</v>
      </c>
      <c r="M51">
        <v>15000</v>
      </c>
      <c r="N51">
        <v>15000</v>
      </c>
      <c r="O51">
        <v>15000</v>
      </c>
      <c r="P51">
        <v>15000</v>
      </c>
      <c r="Q51">
        <v>15000</v>
      </c>
      <c r="R51">
        <v>15000</v>
      </c>
      <c r="S51">
        <v>15000</v>
      </c>
      <c r="T51">
        <v>15000</v>
      </c>
      <c r="U51">
        <v>15000</v>
      </c>
      <c r="V51">
        <v>15000</v>
      </c>
      <c r="W51">
        <v>15000</v>
      </c>
      <c r="X51">
        <v>15000</v>
      </c>
      <c r="Y51">
        <v>15000</v>
      </c>
      <c r="Z51">
        <v>15000</v>
      </c>
      <c r="AA51">
        <v>15000</v>
      </c>
      <c r="AB51">
        <v>15000</v>
      </c>
      <c r="AC51">
        <v>15000</v>
      </c>
      <c r="AD51">
        <v>15000</v>
      </c>
      <c r="AE51">
        <v>15000</v>
      </c>
      <c r="AF51">
        <v>15000</v>
      </c>
      <c r="AG51">
        <v>15000</v>
      </c>
      <c r="AH51">
        <v>15000</v>
      </c>
      <c r="AI51">
        <v>15000</v>
      </c>
      <c r="AJ51">
        <v>15000</v>
      </c>
      <c r="AK51">
        <v>15000</v>
      </c>
      <c r="AL51">
        <v>15000</v>
      </c>
      <c r="AM51">
        <v>15000</v>
      </c>
      <c r="AN51">
        <v>15000</v>
      </c>
      <c r="AO51">
        <v>15000</v>
      </c>
      <c r="AP51">
        <v>15000</v>
      </c>
      <c r="AQ51">
        <v>15000</v>
      </c>
      <c r="AR51">
        <v>15000</v>
      </c>
      <c r="AS51">
        <v>15000</v>
      </c>
      <c r="AT51">
        <v>15000</v>
      </c>
      <c r="AU51">
        <v>15000</v>
      </c>
      <c r="AV51">
        <v>15000</v>
      </c>
      <c r="AW51">
        <v>15000</v>
      </c>
      <c r="AX51">
        <v>15000</v>
      </c>
      <c r="AY51">
        <v>15000</v>
      </c>
      <c r="AZ51">
        <v>15000</v>
      </c>
      <c r="BA51">
        <v>15000</v>
      </c>
      <c r="BB51">
        <v>15000</v>
      </c>
      <c r="BC51">
        <v>15000</v>
      </c>
    </row>
    <row r="52" spans="1:55">
      <c r="A52">
        <v>3</v>
      </c>
      <c r="B52" t="s">
        <v>184</v>
      </c>
      <c r="C52">
        <v>251</v>
      </c>
      <c r="D52" t="s">
        <v>184</v>
      </c>
      <c r="E52" s="3" t="s">
        <v>293</v>
      </c>
      <c r="F52" s="3" t="s">
        <v>294</v>
      </c>
      <c r="G52">
        <v>16750</v>
      </c>
      <c r="H52">
        <v>16800</v>
      </c>
      <c r="I52">
        <v>16820</v>
      </c>
      <c r="J52">
        <v>16850</v>
      </c>
      <c r="K52">
        <v>16900</v>
      </c>
      <c r="L52">
        <v>16940</v>
      </c>
      <c r="M52">
        <v>16980</v>
      </c>
      <c r="N52">
        <v>17020</v>
      </c>
      <c r="O52">
        <v>17060</v>
      </c>
      <c r="P52">
        <v>17100</v>
      </c>
      <c r="Q52">
        <v>17150</v>
      </c>
      <c r="R52">
        <v>17180</v>
      </c>
      <c r="S52">
        <v>17220</v>
      </c>
      <c r="T52">
        <v>17250</v>
      </c>
      <c r="U52">
        <v>17300</v>
      </c>
      <c r="V52">
        <v>17350</v>
      </c>
      <c r="W52">
        <v>17380</v>
      </c>
      <c r="X52">
        <v>17420</v>
      </c>
      <c r="Y52">
        <v>17460</v>
      </c>
      <c r="Z52">
        <v>17500</v>
      </c>
      <c r="AA52">
        <v>17550</v>
      </c>
      <c r="AB52">
        <v>17580</v>
      </c>
      <c r="AC52">
        <v>17620</v>
      </c>
      <c r="AD52">
        <v>17650</v>
      </c>
      <c r="AE52">
        <v>17700</v>
      </c>
      <c r="AF52">
        <v>17740</v>
      </c>
      <c r="AG52">
        <v>17780</v>
      </c>
      <c r="AH52">
        <v>17820</v>
      </c>
      <c r="AI52">
        <v>17850</v>
      </c>
      <c r="AJ52">
        <v>17900</v>
      </c>
      <c r="AK52">
        <v>18050</v>
      </c>
      <c r="AL52">
        <v>18265</v>
      </c>
      <c r="AM52">
        <v>18400</v>
      </c>
      <c r="AN52">
        <v>18600</v>
      </c>
      <c r="AO52">
        <v>18785</v>
      </c>
      <c r="AP52">
        <v>18965</v>
      </c>
      <c r="AQ52">
        <v>19135</v>
      </c>
      <c r="AR52">
        <v>19300</v>
      </c>
      <c r="AS52">
        <v>19480</v>
      </c>
      <c r="AT52">
        <v>19650</v>
      </c>
      <c r="AU52">
        <v>19800</v>
      </c>
      <c r="AV52">
        <v>20000</v>
      </c>
      <c r="AW52">
        <v>20000</v>
      </c>
      <c r="AX52">
        <v>20000</v>
      </c>
      <c r="AY52">
        <v>20000</v>
      </c>
      <c r="AZ52">
        <v>20000</v>
      </c>
      <c r="BA52">
        <v>20000</v>
      </c>
      <c r="BB52">
        <v>20000</v>
      </c>
      <c r="BC52">
        <v>20000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C000"/>
  </sheetPr>
  <dimension ref="A1:BC58"/>
  <sheetViews>
    <sheetView topLeftCell="A46" workbookViewId="0">
      <selection activeCell="E1" sqref="E1"/>
    </sheetView>
  </sheetViews>
  <sheetFormatPr defaultColWidth="9.1358024691358" defaultRowHeight="11.6"/>
  <cols>
    <col min="1" max="1" width="8.85185185185185" customWidth="1"/>
    <col min="2" max="2" width="13.5679012345679" customWidth="1"/>
    <col min="3" max="3" width="11.1358024691358" customWidth="1"/>
    <col min="4" max="4" width="13.4197530864198" customWidth="1"/>
    <col min="5" max="5" width="12.716049382716" customWidth="1"/>
    <col min="6" max="6" width="13.716049382716" customWidth="1"/>
    <col min="7" max="55" width="10.716049382716" customWidth="1"/>
  </cols>
  <sheetData>
    <row r="1" ht="13.5" customHeight="1" spans="1:55">
      <c r="A1" s="44" t="s">
        <v>242</v>
      </c>
      <c r="B1" s="1" t="s">
        <v>243</v>
      </c>
      <c r="C1" s="1" t="s">
        <v>244</v>
      </c>
      <c r="D1" s="1" t="s">
        <v>245</v>
      </c>
      <c r="E1" s="1" t="s">
        <v>249</v>
      </c>
      <c r="F1" s="1" t="s">
        <v>250</v>
      </c>
      <c r="G1" s="1" t="s">
        <v>295</v>
      </c>
      <c r="H1" s="1" t="s">
        <v>296</v>
      </c>
      <c r="I1" s="1" t="s">
        <v>297</v>
      </c>
      <c r="J1" s="1" t="s">
        <v>298</v>
      </c>
      <c r="K1" s="1" t="s">
        <v>299</v>
      </c>
      <c r="L1" s="1" t="s">
        <v>300</v>
      </c>
      <c r="M1" s="1" t="s">
        <v>301</v>
      </c>
      <c r="N1" s="1" t="s">
        <v>302</v>
      </c>
      <c r="O1" s="1" t="s">
        <v>303</v>
      </c>
      <c r="P1" s="1" t="s">
        <v>304</v>
      </c>
      <c r="Q1" s="1" t="s">
        <v>305</v>
      </c>
      <c r="R1" s="1" t="s">
        <v>306</v>
      </c>
      <c r="S1" s="1" t="s">
        <v>307</v>
      </c>
      <c r="T1" s="1" t="s">
        <v>308</v>
      </c>
      <c r="U1" s="1" t="s">
        <v>309</v>
      </c>
      <c r="V1" s="1" t="s">
        <v>310</v>
      </c>
      <c r="W1" s="1" t="s">
        <v>311</v>
      </c>
      <c r="X1" s="1" t="s">
        <v>312</v>
      </c>
      <c r="Y1" s="1" t="s">
        <v>313</v>
      </c>
      <c r="Z1" s="1" t="s">
        <v>314</v>
      </c>
      <c r="AA1" s="1" t="s">
        <v>315</v>
      </c>
      <c r="AB1" s="1" t="s">
        <v>316</v>
      </c>
      <c r="AC1" s="1" t="s">
        <v>317</v>
      </c>
      <c r="AD1" s="1" t="s">
        <v>318</v>
      </c>
      <c r="AE1" s="1" t="s">
        <v>319</v>
      </c>
      <c r="AF1" s="1" t="s">
        <v>320</v>
      </c>
      <c r="AG1" s="1" t="s">
        <v>321</v>
      </c>
      <c r="AH1" s="1" t="s">
        <v>322</v>
      </c>
      <c r="AI1" s="1" t="s">
        <v>323</v>
      </c>
      <c r="AJ1" s="1" t="s">
        <v>324</v>
      </c>
      <c r="AK1" s="1" t="s">
        <v>325</v>
      </c>
      <c r="AL1" s="1" t="s">
        <v>326</v>
      </c>
      <c r="AM1" s="1" t="s">
        <v>327</v>
      </c>
      <c r="AN1" s="1" t="s">
        <v>328</v>
      </c>
      <c r="AO1" s="1" t="s">
        <v>329</v>
      </c>
      <c r="AP1" s="1" t="s">
        <v>330</v>
      </c>
      <c r="AQ1" s="1" t="s">
        <v>331</v>
      </c>
      <c r="AR1" s="1" t="s">
        <v>332</v>
      </c>
      <c r="AS1" s="1" t="s">
        <v>333</v>
      </c>
      <c r="AT1" s="1" t="s">
        <v>334</v>
      </c>
      <c r="AU1" s="1" t="s">
        <v>335</v>
      </c>
      <c r="AV1" s="1" t="s">
        <v>336</v>
      </c>
      <c r="AW1" s="1" t="s">
        <v>337</v>
      </c>
      <c r="AX1" s="1" t="s">
        <v>338</v>
      </c>
      <c r="AY1" s="1" t="s">
        <v>339</v>
      </c>
      <c r="AZ1" s="1" t="s">
        <v>340</v>
      </c>
      <c r="BA1" s="1" t="s">
        <v>341</v>
      </c>
      <c r="BB1" s="1" t="s">
        <v>342</v>
      </c>
      <c r="BC1" s="1" t="s">
        <v>343</v>
      </c>
    </row>
    <row r="2" ht="13.5" customHeight="1" spans="1:55">
      <c r="A2">
        <v>3</v>
      </c>
      <c r="B2" s="45" t="s">
        <v>131</v>
      </c>
      <c r="C2" s="46">
        <v>7</v>
      </c>
      <c r="D2" s="45" t="s">
        <v>131</v>
      </c>
      <c r="E2" s="3" t="s">
        <v>344</v>
      </c>
      <c r="F2" s="3" t="s">
        <v>345</v>
      </c>
      <c r="G2" s="46">
        <v>1750375</v>
      </c>
      <c r="H2" s="46">
        <v>1961797</v>
      </c>
      <c r="I2" s="46">
        <v>1961838</v>
      </c>
      <c r="J2" s="46">
        <v>1966200</v>
      </c>
      <c r="K2" s="46">
        <v>1950564</v>
      </c>
      <c r="L2" s="46">
        <v>1986697</v>
      </c>
      <c r="M2" s="46">
        <v>2015949</v>
      </c>
      <c r="N2" s="46">
        <v>2042927</v>
      </c>
      <c r="O2" s="46">
        <v>2129923</v>
      </c>
      <c r="P2" s="46">
        <v>2053475</v>
      </c>
      <c r="Q2" s="46">
        <v>2092275</v>
      </c>
      <c r="R2" s="46">
        <v>2075870</v>
      </c>
      <c r="S2" s="46">
        <v>2142870</v>
      </c>
      <c r="T2" s="46">
        <v>2118170</v>
      </c>
      <c r="U2" s="46">
        <v>1888200</v>
      </c>
      <c r="V2" s="46">
        <v>1716000</v>
      </c>
      <c r="W2" s="46">
        <v>1698600</v>
      </c>
      <c r="X2" s="46">
        <v>1689700</v>
      </c>
      <c r="Y2" s="46">
        <v>1663200</v>
      </c>
      <c r="Z2" s="46">
        <v>1595700</v>
      </c>
      <c r="AA2" s="46">
        <v>1544300</v>
      </c>
      <c r="AB2" s="46">
        <v>1581800</v>
      </c>
      <c r="AC2" s="46">
        <v>1597700</v>
      </c>
      <c r="AD2" s="46">
        <v>1617700</v>
      </c>
      <c r="AE2" s="46">
        <v>1636800</v>
      </c>
      <c r="AF2" s="46">
        <v>1876000</v>
      </c>
      <c r="AG2" s="46">
        <v>1942000</v>
      </c>
      <c r="AH2" s="46">
        <v>1945700</v>
      </c>
      <c r="AI2" s="46">
        <v>1925650</v>
      </c>
      <c r="AJ2" s="46">
        <v>1666689</v>
      </c>
      <c r="AK2" s="46">
        <v>1773139</v>
      </c>
      <c r="AL2" s="46">
        <v>1937712</v>
      </c>
      <c r="AM2" s="46">
        <v>2123103</v>
      </c>
      <c r="AN2" s="46">
        <v>2001280</v>
      </c>
      <c r="AO2" s="46">
        <v>1817130</v>
      </c>
      <c r="AP2" s="46">
        <v>1809112</v>
      </c>
      <c r="AQ2" s="46">
        <v>1847635</v>
      </c>
      <c r="AR2" s="46">
        <v>2026609</v>
      </c>
      <c r="AS2" s="46">
        <v>1919215</v>
      </c>
      <c r="AT2" s="46">
        <v>2020342</v>
      </c>
      <c r="AU2" s="46">
        <v>2175017</v>
      </c>
      <c r="AV2" s="46">
        <v>2403537</v>
      </c>
      <c r="AW2" s="46">
        <v>2637574</v>
      </c>
      <c r="AX2" s="46">
        <v>3110958</v>
      </c>
      <c r="AY2" s="46">
        <v>3290556</v>
      </c>
      <c r="AZ2" s="46">
        <v>3233892</v>
      </c>
      <c r="BA2" s="46">
        <v>3465581</v>
      </c>
      <c r="BB2" s="46">
        <v>2747108</v>
      </c>
      <c r="BC2" s="46">
        <v>4240711</v>
      </c>
    </row>
    <row r="3" ht="13.5" customHeight="1" spans="1:55">
      <c r="A3">
        <v>3</v>
      </c>
      <c r="B3" s="45" t="s">
        <v>133</v>
      </c>
      <c r="C3" s="46">
        <v>20</v>
      </c>
      <c r="D3" s="45" t="s">
        <v>133</v>
      </c>
      <c r="E3" s="3" t="s">
        <v>344</v>
      </c>
      <c r="F3" s="3" t="s">
        <v>345</v>
      </c>
      <c r="G3" s="46">
        <v>219341</v>
      </c>
      <c r="H3" s="46">
        <v>80924</v>
      </c>
      <c r="I3" s="46">
        <v>81200</v>
      </c>
      <c r="J3" s="46">
        <v>74232</v>
      </c>
      <c r="K3" s="46">
        <v>66149</v>
      </c>
      <c r="L3" s="46">
        <v>112750</v>
      </c>
      <c r="M3" s="46">
        <v>240852</v>
      </c>
      <c r="N3" s="46">
        <v>135275</v>
      </c>
      <c r="O3" s="46">
        <v>198197</v>
      </c>
      <c r="P3" s="46">
        <v>218659</v>
      </c>
      <c r="Q3" s="46">
        <v>259124</v>
      </c>
      <c r="R3" s="46">
        <v>126649</v>
      </c>
      <c r="S3" s="46">
        <v>168390</v>
      </c>
      <c r="T3" s="46">
        <v>203410</v>
      </c>
      <c r="U3" s="46">
        <v>200270</v>
      </c>
      <c r="V3" s="46">
        <v>242230</v>
      </c>
      <c r="W3" s="46">
        <v>230670</v>
      </c>
      <c r="X3" s="46">
        <v>181130</v>
      </c>
      <c r="Y3" s="46">
        <v>124880</v>
      </c>
      <c r="Z3" s="46">
        <v>247580</v>
      </c>
      <c r="AA3" s="46">
        <v>247680</v>
      </c>
      <c r="AB3" s="46">
        <v>113801</v>
      </c>
      <c r="AC3" s="46">
        <v>108340</v>
      </c>
      <c r="AD3" s="46">
        <v>110340</v>
      </c>
      <c r="AE3" s="46">
        <v>148940</v>
      </c>
      <c r="AF3" s="46">
        <v>164340</v>
      </c>
      <c r="AG3" s="46">
        <v>172890</v>
      </c>
      <c r="AH3" s="46">
        <v>333790</v>
      </c>
      <c r="AI3" s="46">
        <v>314790</v>
      </c>
      <c r="AJ3" s="46">
        <v>254246</v>
      </c>
      <c r="AK3" s="46">
        <v>187826</v>
      </c>
      <c r="AL3" s="46">
        <v>127106</v>
      </c>
      <c r="AM3" s="46">
        <v>152198</v>
      </c>
      <c r="AN3" s="46">
        <v>299254</v>
      </c>
      <c r="AO3" s="46">
        <v>187083</v>
      </c>
      <c r="AP3" s="46">
        <v>328316</v>
      </c>
      <c r="AQ3" s="46">
        <v>212399</v>
      </c>
      <c r="AR3" s="46">
        <v>115709</v>
      </c>
      <c r="AS3" s="46">
        <v>139171</v>
      </c>
      <c r="AT3" s="46">
        <v>231806</v>
      </c>
      <c r="AU3" s="46">
        <v>157134</v>
      </c>
      <c r="AV3" s="46">
        <v>158882</v>
      </c>
      <c r="AW3" s="46">
        <v>91796</v>
      </c>
      <c r="AX3" s="46">
        <v>99862</v>
      </c>
      <c r="AY3" s="46">
        <v>105203</v>
      </c>
      <c r="AZ3" s="46">
        <v>133154</v>
      </c>
      <c r="BA3" s="46">
        <v>114360</v>
      </c>
      <c r="BB3" s="46">
        <v>133666</v>
      </c>
      <c r="BC3" s="46">
        <v>150542</v>
      </c>
    </row>
    <row r="4" ht="13.5" customHeight="1" spans="1:55">
      <c r="A4">
        <v>2</v>
      </c>
      <c r="B4" s="45" t="s">
        <v>135</v>
      </c>
      <c r="C4" s="46">
        <v>29</v>
      </c>
      <c r="D4" s="45" t="s">
        <v>135</v>
      </c>
      <c r="E4" s="3" t="s">
        <v>344</v>
      </c>
      <c r="F4" s="3" t="s">
        <v>345</v>
      </c>
      <c r="G4" s="46">
        <v>783929</v>
      </c>
      <c r="H4" s="46">
        <v>769436</v>
      </c>
      <c r="I4" s="46">
        <v>797958</v>
      </c>
      <c r="J4" s="46">
        <v>841295</v>
      </c>
      <c r="K4" s="46">
        <v>860403</v>
      </c>
      <c r="L4" s="46">
        <v>867293</v>
      </c>
      <c r="M4" s="46">
        <v>893566</v>
      </c>
      <c r="N4" s="46">
        <v>909876</v>
      </c>
      <c r="O4" s="46">
        <v>868609</v>
      </c>
      <c r="P4" s="46">
        <v>884014</v>
      </c>
      <c r="Q4" s="46">
        <v>897581</v>
      </c>
      <c r="R4" s="46">
        <v>858954</v>
      </c>
      <c r="S4" s="46">
        <v>916529</v>
      </c>
      <c r="T4" s="46">
        <v>840857</v>
      </c>
      <c r="U4" s="46">
        <v>925791</v>
      </c>
      <c r="V4" s="46">
        <v>934010</v>
      </c>
      <c r="W4" s="46">
        <v>948151</v>
      </c>
      <c r="X4" s="46">
        <v>914802</v>
      </c>
      <c r="Y4" s="46">
        <v>946465</v>
      </c>
      <c r="Z4" s="46">
        <v>1009584</v>
      </c>
      <c r="AA4" s="46">
        <v>1006944</v>
      </c>
      <c r="AB4" s="46">
        <v>1038084</v>
      </c>
      <c r="AC4" s="46">
        <v>1037995</v>
      </c>
      <c r="AD4" s="46">
        <v>979244</v>
      </c>
      <c r="AE4" s="46">
        <v>1109739</v>
      </c>
      <c r="AF4" s="46">
        <v>1150791</v>
      </c>
      <c r="AG4" s="46">
        <v>1189392</v>
      </c>
      <c r="AH4" s="46">
        <v>1220712</v>
      </c>
      <c r="AI4" s="46">
        <v>1134937</v>
      </c>
      <c r="AJ4" s="46">
        <v>1146847</v>
      </c>
      <c r="AK4" s="46">
        <v>1202764</v>
      </c>
      <c r="AL4" s="46">
        <v>1220534</v>
      </c>
      <c r="AM4" s="46">
        <v>1182925</v>
      </c>
      <c r="AN4" s="46">
        <v>1036973</v>
      </c>
      <c r="AO4" s="46">
        <v>1091364</v>
      </c>
      <c r="AP4" s="46">
        <v>1162201</v>
      </c>
      <c r="AQ4" s="46">
        <v>1200320</v>
      </c>
      <c r="AR4" s="46">
        <v>1132301</v>
      </c>
      <c r="AS4" s="46">
        <v>1095100</v>
      </c>
      <c r="AT4" s="46">
        <v>1109525</v>
      </c>
      <c r="AU4" s="46">
        <v>1147088</v>
      </c>
      <c r="AV4" s="46">
        <v>1187022</v>
      </c>
      <c r="AW4" s="46">
        <v>1189168</v>
      </c>
      <c r="AX4" s="46">
        <v>1205548</v>
      </c>
      <c r="AY4" s="46">
        <v>1224832</v>
      </c>
      <c r="AZ4" s="46">
        <v>1181865</v>
      </c>
      <c r="BA4" s="46">
        <v>1173365</v>
      </c>
      <c r="BB4" s="46">
        <v>1170263</v>
      </c>
      <c r="BC4" s="46">
        <v>1033573</v>
      </c>
    </row>
    <row r="5" ht="13.5" customHeight="1" spans="1:55">
      <c r="A5">
        <v>1</v>
      </c>
      <c r="B5" s="45" t="s">
        <v>137</v>
      </c>
      <c r="C5" s="46">
        <v>32</v>
      </c>
      <c r="D5" s="45" t="s">
        <v>137</v>
      </c>
      <c r="E5" s="3" t="s">
        <v>344</v>
      </c>
      <c r="F5" s="3" t="s">
        <v>345</v>
      </c>
      <c r="G5" s="46">
        <v>2148746</v>
      </c>
      <c r="H5" s="46">
        <v>2295008</v>
      </c>
      <c r="I5" s="46">
        <v>2452271</v>
      </c>
      <c r="J5" s="46">
        <v>2422997</v>
      </c>
      <c r="K5" s="46">
        <v>2397471</v>
      </c>
      <c r="L5" s="46">
        <v>2457054</v>
      </c>
      <c r="M5" s="46">
        <v>2613639</v>
      </c>
      <c r="N5" s="46">
        <v>2651735</v>
      </c>
      <c r="O5" s="46">
        <v>2744985</v>
      </c>
      <c r="P5" s="46">
        <v>2855459</v>
      </c>
      <c r="Q5" s="46">
        <v>3030386</v>
      </c>
      <c r="R5" s="46">
        <v>2942391</v>
      </c>
      <c r="S5" s="46">
        <v>3059405</v>
      </c>
      <c r="T5" s="46">
        <v>3193933</v>
      </c>
      <c r="U5" s="46">
        <v>3366555</v>
      </c>
      <c r="V5" s="46">
        <v>3272362</v>
      </c>
      <c r="W5" s="46">
        <v>3315342</v>
      </c>
      <c r="X5" s="46">
        <v>3354695</v>
      </c>
      <c r="Y5" s="46">
        <v>3348748</v>
      </c>
      <c r="Z5" s="46">
        <v>3377787</v>
      </c>
      <c r="AA5" s="46">
        <v>3255765</v>
      </c>
      <c r="AB5" s="46">
        <v>3419291</v>
      </c>
      <c r="AC5" s="46">
        <v>3455254</v>
      </c>
      <c r="AD5" s="46">
        <v>2989338</v>
      </c>
      <c r="AE5" s="46">
        <v>3233722</v>
      </c>
      <c r="AF5" s="46">
        <v>3403179</v>
      </c>
      <c r="AG5" s="46">
        <v>2905841</v>
      </c>
      <c r="AH5" s="46">
        <v>3121180</v>
      </c>
      <c r="AI5" s="46">
        <v>3074714</v>
      </c>
      <c r="AJ5" s="46">
        <v>2917039</v>
      </c>
      <c r="AK5" s="46">
        <v>3178284</v>
      </c>
      <c r="AL5" s="46">
        <v>3338283</v>
      </c>
      <c r="AM5" s="46">
        <v>3514186</v>
      </c>
      <c r="AN5" s="46">
        <v>3602251</v>
      </c>
      <c r="AO5" s="46">
        <v>3727897</v>
      </c>
      <c r="AP5" s="46">
        <v>3698045</v>
      </c>
      <c r="AQ5" s="46">
        <v>3721937</v>
      </c>
      <c r="AR5" s="46">
        <v>3866968</v>
      </c>
      <c r="AS5" s="46">
        <v>3355263</v>
      </c>
      <c r="AT5" s="46">
        <v>3535656</v>
      </c>
      <c r="AU5" s="46">
        <v>3660266</v>
      </c>
      <c r="AV5" s="46">
        <v>3967296</v>
      </c>
      <c r="AW5" s="46">
        <v>4275650</v>
      </c>
      <c r="AX5" s="46">
        <v>4465590</v>
      </c>
      <c r="AY5" s="46">
        <v>4515555</v>
      </c>
      <c r="AZ5" s="46">
        <v>4617151</v>
      </c>
      <c r="BA5" s="46">
        <v>4511965</v>
      </c>
      <c r="BB5" s="46">
        <v>4621532</v>
      </c>
      <c r="BC5" s="46">
        <v>4812558</v>
      </c>
    </row>
    <row r="6" ht="13.5" customHeight="1" spans="1:55">
      <c r="A6">
        <v>1</v>
      </c>
      <c r="B6" s="45" t="s">
        <v>138</v>
      </c>
      <c r="C6" s="46">
        <v>35</v>
      </c>
      <c r="D6" s="45" t="s">
        <v>138</v>
      </c>
      <c r="E6" s="3" t="s">
        <v>344</v>
      </c>
      <c r="F6" s="3" t="s">
        <v>345</v>
      </c>
      <c r="G6" s="46">
        <v>48375</v>
      </c>
      <c r="H6" s="46">
        <v>48685</v>
      </c>
      <c r="I6" s="46">
        <v>49140</v>
      </c>
      <c r="J6" s="46">
        <v>48025</v>
      </c>
      <c r="K6" s="46">
        <v>62985</v>
      </c>
      <c r="L6" s="46">
        <v>66435</v>
      </c>
      <c r="M6" s="46">
        <v>69588</v>
      </c>
      <c r="N6" s="46">
        <v>36815</v>
      </c>
      <c r="O6" s="46">
        <v>29896</v>
      </c>
      <c r="P6" s="46">
        <v>13672</v>
      </c>
      <c r="Q6" s="46">
        <v>12212</v>
      </c>
      <c r="R6" s="46">
        <v>11554</v>
      </c>
      <c r="S6" s="46">
        <v>10328</v>
      </c>
      <c r="T6" s="46">
        <v>15440</v>
      </c>
      <c r="U6" s="46">
        <v>17940</v>
      </c>
      <c r="V6" s="46">
        <v>22632</v>
      </c>
      <c r="W6" s="46">
        <v>12280</v>
      </c>
      <c r="X6" s="46">
        <v>16055</v>
      </c>
      <c r="Y6" s="46">
        <v>33090</v>
      </c>
      <c r="Z6" s="46">
        <v>44895</v>
      </c>
      <c r="AA6" s="46">
        <v>18835</v>
      </c>
      <c r="AB6" s="46">
        <v>28394</v>
      </c>
      <c r="AC6" s="46">
        <v>23492</v>
      </c>
      <c r="AD6" s="46">
        <v>31000</v>
      </c>
      <c r="AE6" s="46">
        <v>20598</v>
      </c>
      <c r="AF6" s="46">
        <v>50280</v>
      </c>
      <c r="AG6" s="46">
        <v>91930</v>
      </c>
      <c r="AH6" s="46">
        <v>84155</v>
      </c>
      <c r="AI6" s="46">
        <v>90598</v>
      </c>
      <c r="AJ6" s="46">
        <v>86799</v>
      </c>
      <c r="AK6" s="46">
        <v>84193</v>
      </c>
      <c r="AL6" s="46">
        <v>79631</v>
      </c>
      <c r="AM6" s="46">
        <v>77360</v>
      </c>
      <c r="AN6" s="46">
        <v>78162</v>
      </c>
      <c r="AO6" s="46">
        <v>73993</v>
      </c>
      <c r="AP6" s="46">
        <v>75214</v>
      </c>
      <c r="AQ6" s="46">
        <v>74745</v>
      </c>
      <c r="AR6" s="46">
        <v>70738</v>
      </c>
      <c r="AS6" s="46">
        <v>66513</v>
      </c>
      <c r="AT6" s="46">
        <v>67791</v>
      </c>
      <c r="AU6" s="46">
        <v>77276</v>
      </c>
      <c r="AV6" s="46">
        <v>83944</v>
      </c>
      <c r="AW6" s="46">
        <v>83291</v>
      </c>
      <c r="AX6" s="46">
        <v>71792</v>
      </c>
      <c r="AY6" s="46">
        <v>57969</v>
      </c>
      <c r="AZ6" s="46">
        <v>68413</v>
      </c>
      <c r="BA6" s="46">
        <v>62086</v>
      </c>
      <c r="BB6" s="46">
        <v>67749</v>
      </c>
      <c r="BC6" s="46">
        <v>55861</v>
      </c>
    </row>
    <row r="7" ht="13.5" customHeight="1" spans="1:55">
      <c r="A7">
        <v>1</v>
      </c>
      <c r="B7" s="45" t="s">
        <v>139</v>
      </c>
      <c r="C7" s="46">
        <v>37</v>
      </c>
      <c r="D7" s="45" t="s">
        <v>139</v>
      </c>
      <c r="E7" s="3" t="s">
        <v>344</v>
      </c>
      <c r="F7" s="3" t="s">
        <v>345</v>
      </c>
      <c r="G7" s="46">
        <v>727090</v>
      </c>
      <c r="H7" s="46">
        <v>718950</v>
      </c>
      <c r="I7" s="46">
        <v>709050</v>
      </c>
      <c r="J7" s="46">
        <v>673880</v>
      </c>
      <c r="K7" s="46">
        <v>642550</v>
      </c>
      <c r="L7" s="46">
        <v>694280</v>
      </c>
      <c r="M7" s="46">
        <v>746453</v>
      </c>
      <c r="N7" s="46">
        <v>765578</v>
      </c>
      <c r="O7" s="46">
        <v>782886</v>
      </c>
      <c r="P7" s="46">
        <v>802838</v>
      </c>
      <c r="Q7" s="46">
        <v>825051</v>
      </c>
      <c r="R7" s="46">
        <v>853640</v>
      </c>
      <c r="S7" s="46">
        <v>881383</v>
      </c>
      <c r="T7" s="46">
        <v>966913</v>
      </c>
      <c r="U7" s="46">
        <v>899875</v>
      </c>
      <c r="V7" s="46">
        <v>910414</v>
      </c>
      <c r="W7" s="46">
        <v>907605</v>
      </c>
      <c r="X7" s="46">
        <v>855417</v>
      </c>
      <c r="Y7" s="46">
        <v>893245</v>
      </c>
      <c r="Z7" s="46">
        <v>887796</v>
      </c>
      <c r="AA7" s="46">
        <v>865866</v>
      </c>
      <c r="AB7" s="46">
        <v>845830</v>
      </c>
      <c r="AC7" s="46">
        <v>735272</v>
      </c>
      <c r="AD7" s="46">
        <v>657177</v>
      </c>
      <c r="AE7" s="46">
        <v>589810</v>
      </c>
      <c r="AF7" s="46">
        <v>687367</v>
      </c>
      <c r="AG7" s="46">
        <v>639576</v>
      </c>
      <c r="AH7" s="46">
        <v>656477</v>
      </c>
      <c r="AI7" s="46">
        <v>612989</v>
      </c>
      <c r="AJ7" s="46">
        <v>650112</v>
      </c>
      <c r="AK7" s="46">
        <v>611011</v>
      </c>
      <c r="AL7" s="46">
        <v>600136</v>
      </c>
      <c r="AM7" s="46">
        <v>596087</v>
      </c>
      <c r="AN7" s="46">
        <v>661582</v>
      </c>
      <c r="AO7" s="46">
        <v>679879</v>
      </c>
      <c r="AP7" s="46">
        <v>756228</v>
      </c>
      <c r="AQ7" s="46">
        <v>775989</v>
      </c>
      <c r="AR7" s="46">
        <v>815094</v>
      </c>
      <c r="AS7" s="46">
        <v>813624</v>
      </c>
      <c r="AT7" s="46">
        <v>808584</v>
      </c>
      <c r="AU7" s="46">
        <v>850059</v>
      </c>
      <c r="AV7" s="46">
        <v>829767</v>
      </c>
      <c r="AW7" s="46">
        <v>816010</v>
      </c>
      <c r="AX7" s="46">
        <v>858569</v>
      </c>
      <c r="AY7" s="46">
        <v>882522</v>
      </c>
      <c r="AZ7" s="46">
        <v>920455</v>
      </c>
      <c r="BA7" s="46">
        <v>957993</v>
      </c>
      <c r="BB7" s="46">
        <v>971580</v>
      </c>
      <c r="BC7" s="46">
        <v>1036176</v>
      </c>
    </row>
    <row r="8" ht="13.5" customHeight="1" spans="1:55">
      <c r="A8">
        <v>1</v>
      </c>
      <c r="B8" s="45" t="s">
        <v>140</v>
      </c>
      <c r="C8" s="46">
        <v>39</v>
      </c>
      <c r="D8" s="45" t="s">
        <v>140</v>
      </c>
      <c r="E8" s="3" t="s">
        <v>344</v>
      </c>
      <c r="F8" s="3" t="s">
        <v>345</v>
      </c>
      <c r="G8" s="46">
        <v>1961170</v>
      </c>
      <c r="H8" s="46">
        <v>2001970</v>
      </c>
      <c r="I8" s="46">
        <v>1914920</v>
      </c>
      <c r="J8" s="46">
        <v>1908724</v>
      </c>
      <c r="K8" s="46">
        <v>1928342</v>
      </c>
      <c r="L8" s="46">
        <v>1719031</v>
      </c>
      <c r="M8" s="46">
        <v>1742488</v>
      </c>
      <c r="N8" s="46">
        <v>1782415</v>
      </c>
      <c r="O8" s="46">
        <v>1704836</v>
      </c>
      <c r="P8" s="46">
        <v>1653837</v>
      </c>
      <c r="Q8" s="46">
        <v>1737534</v>
      </c>
      <c r="R8" s="46">
        <v>1670333</v>
      </c>
      <c r="S8" s="46">
        <v>1578173</v>
      </c>
      <c r="T8" s="46">
        <v>1596793</v>
      </c>
      <c r="U8" s="46">
        <v>1766753</v>
      </c>
      <c r="V8" s="46">
        <v>1889953</v>
      </c>
      <c r="W8" s="46">
        <v>1884418</v>
      </c>
      <c r="X8" s="46">
        <v>1927887</v>
      </c>
      <c r="Y8" s="46">
        <v>1724963</v>
      </c>
      <c r="Z8" s="46">
        <v>1656175</v>
      </c>
      <c r="AA8" s="46">
        <v>1129571</v>
      </c>
      <c r="AB8" s="46">
        <v>1094543</v>
      </c>
      <c r="AC8" s="46">
        <v>1432422</v>
      </c>
      <c r="AD8" s="46">
        <v>1251731</v>
      </c>
      <c r="AE8" s="46">
        <v>1727415</v>
      </c>
      <c r="AF8" s="46">
        <v>1643481</v>
      </c>
      <c r="AG8" s="46">
        <v>1570126</v>
      </c>
      <c r="AH8" s="46">
        <v>1696648</v>
      </c>
      <c r="AI8" s="46">
        <v>1709437</v>
      </c>
      <c r="AJ8" s="46">
        <v>1747440</v>
      </c>
      <c r="AK8" s="46">
        <v>2109875</v>
      </c>
      <c r="AL8" s="46">
        <v>2103640</v>
      </c>
      <c r="AM8" s="46">
        <v>1928315</v>
      </c>
      <c r="AN8" s="46">
        <v>2352327</v>
      </c>
      <c r="AO8" s="46">
        <v>2382099</v>
      </c>
      <c r="AP8" s="46">
        <v>2372167</v>
      </c>
      <c r="AQ8" s="46">
        <v>2850329</v>
      </c>
      <c r="AR8" s="46">
        <v>3071488</v>
      </c>
      <c r="AS8" s="46">
        <v>2931404</v>
      </c>
      <c r="AT8" s="46">
        <v>2930949</v>
      </c>
      <c r="AU8" s="46">
        <v>3389599</v>
      </c>
      <c r="AV8" s="46">
        <v>3073426</v>
      </c>
      <c r="AW8" s="46">
        <v>3298846</v>
      </c>
      <c r="AX8" s="46">
        <v>3140435</v>
      </c>
      <c r="AY8" s="46">
        <v>3774812</v>
      </c>
      <c r="AZ8" s="46">
        <v>3742504</v>
      </c>
      <c r="BA8" s="46">
        <v>3567849</v>
      </c>
      <c r="BB8" s="46">
        <v>3677101</v>
      </c>
      <c r="BC8" s="46">
        <v>3627171</v>
      </c>
    </row>
    <row r="9" ht="13.5" customHeight="1" spans="1:55">
      <c r="A9">
        <v>2</v>
      </c>
      <c r="B9" s="45" t="s">
        <v>141</v>
      </c>
      <c r="C9" s="46">
        <v>45</v>
      </c>
      <c r="D9" s="45" t="s">
        <v>141</v>
      </c>
      <c r="E9" s="3" t="s">
        <v>344</v>
      </c>
      <c r="F9" s="3" t="s">
        <v>345</v>
      </c>
      <c r="G9" s="46">
        <v>36890</v>
      </c>
      <c r="H9" s="46">
        <v>37375</v>
      </c>
      <c r="I9" s="46">
        <v>38750</v>
      </c>
      <c r="J9" s="46">
        <v>39006</v>
      </c>
      <c r="K9" s="46">
        <v>41170</v>
      </c>
      <c r="L9" s="46">
        <v>42650</v>
      </c>
      <c r="M9" s="46">
        <v>41656</v>
      </c>
      <c r="N9" s="46">
        <v>39800</v>
      </c>
      <c r="O9" s="46">
        <v>40202</v>
      </c>
      <c r="P9" s="46">
        <v>40400</v>
      </c>
      <c r="Q9" s="46">
        <v>40500</v>
      </c>
      <c r="R9" s="46">
        <v>39925</v>
      </c>
      <c r="S9" s="46">
        <v>40370</v>
      </c>
      <c r="T9" s="46">
        <v>41570</v>
      </c>
      <c r="U9" s="46">
        <v>41260</v>
      </c>
      <c r="V9" s="46">
        <v>40450</v>
      </c>
      <c r="W9" s="46">
        <v>42095</v>
      </c>
      <c r="X9" s="46">
        <v>44945</v>
      </c>
      <c r="Y9" s="46">
        <v>47695</v>
      </c>
      <c r="Z9" s="46">
        <v>48372</v>
      </c>
      <c r="AA9" s="46">
        <v>48995</v>
      </c>
      <c r="AB9" s="46">
        <v>51428</v>
      </c>
      <c r="AC9" s="46">
        <v>51335</v>
      </c>
      <c r="AD9" s="46">
        <v>50990</v>
      </c>
      <c r="AE9" s="46">
        <v>60065</v>
      </c>
      <c r="AF9" s="46">
        <v>62128</v>
      </c>
      <c r="AG9" s="46">
        <v>66446</v>
      </c>
      <c r="AH9" s="46">
        <v>67647</v>
      </c>
      <c r="AI9" s="46">
        <v>68945</v>
      </c>
      <c r="AJ9" s="46">
        <v>72150</v>
      </c>
      <c r="AK9" s="46">
        <v>72345</v>
      </c>
      <c r="AL9" s="46">
        <v>73818</v>
      </c>
      <c r="AM9" s="46">
        <v>74951</v>
      </c>
      <c r="AN9" s="46">
        <v>79516</v>
      </c>
      <c r="AO9" s="46">
        <v>81848</v>
      </c>
      <c r="AP9" s="46">
        <v>87518</v>
      </c>
      <c r="AQ9" s="46">
        <v>90659</v>
      </c>
      <c r="AR9" s="46">
        <v>96613</v>
      </c>
      <c r="AS9" s="46">
        <v>97593</v>
      </c>
      <c r="AT9" s="46">
        <v>103750</v>
      </c>
      <c r="AU9" s="46">
        <v>109938</v>
      </c>
      <c r="AV9" s="46">
        <v>109004</v>
      </c>
      <c r="AW9" s="46">
        <v>106850</v>
      </c>
      <c r="AX9" s="46">
        <v>109145</v>
      </c>
      <c r="AY9" s="46">
        <v>101112</v>
      </c>
      <c r="AZ9" s="46">
        <v>106229</v>
      </c>
      <c r="BA9" s="46">
        <v>103996</v>
      </c>
      <c r="BB9" s="46">
        <v>116135</v>
      </c>
      <c r="BC9" s="46">
        <v>123882</v>
      </c>
    </row>
    <row r="10" ht="13.5" customHeight="1" spans="1:55">
      <c r="A10">
        <v>1</v>
      </c>
      <c r="B10" s="45" t="s">
        <v>142</v>
      </c>
      <c r="C10" s="46">
        <v>46</v>
      </c>
      <c r="D10" s="45" t="s">
        <v>142</v>
      </c>
      <c r="E10" s="3" t="s">
        <v>344</v>
      </c>
      <c r="F10" s="3" t="s">
        <v>345</v>
      </c>
      <c r="G10" s="46">
        <v>196200</v>
      </c>
      <c r="H10" s="46">
        <v>202050</v>
      </c>
      <c r="I10" s="46">
        <v>196770</v>
      </c>
      <c r="J10" s="46">
        <v>198730</v>
      </c>
      <c r="K10" s="46">
        <v>198180</v>
      </c>
      <c r="L10" s="46">
        <v>194740</v>
      </c>
      <c r="M10" s="46">
        <v>203440</v>
      </c>
      <c r="N10" s="46">
        <v>208710</v>
      </c>
      <c r="O10" s="46">
        <v>210250</v>
      </c>
      <c r="P10" s="46">
        <v>209966</v>
      </c>
      <c r="Q10" s="46">
        <v>220310</v>
      </c>
      <c r="R10" s="46">
        <v>218104</v>
      </c>
      <c r="S10" s="46">
        <v>224559</v>
      </c>
      <c r="T10" s="46">
        <v>231010</v>
      </c>
      <c r="U10" s="46">
        <v>225759</v>
      </c>
      <c r="V10" s="46">
        <v>210054</v>
      </c>
      <c r="W10" s="46">
        <v>231775</v>
      </c>
      <c r="X10" s="46">
        <v>221234</v>
      </c>
      <c r="Y10" s="46">
        <v>210180</v>
      </c>
      <c r="Z10" s="46">
        <v>191895</v>
      </c>
      <c r="AA10" s="46">
        <v>197560</v>
      </c>
      <c r="AB10" s="46">
        <v>201510</v>
      </c>
      <c r="AC10" s="46">
        <v>205327</v>
      </c>
      <c r="AD10" s="46">
        <v>218755</v>
      </c>
      <c r="AE10" s="46">
        <v>228824</v>
      </c>
      <c r="AF10" s="46">
        <v>227582</v>
      </c>
      <c r="AG10" s="46">
        <v>233118</v>
      </c>
      <c r="AH10" s="46">
        <v>241600</v>
      </c>
      <c r="AI10" s="46">
        <v>244648</v>
      </c>
      <c r="AJ10" s="46">
        <v>225992</v>
      </c>
      <c r="AK10" s="46">
        <v>204834</v>
      </c>
      <c r="AL10" s="46">
        <v>207466</v>
      </c>
      <c r="AM10" s="46">
        <v>224825</v>
      </c>
      <c r="AN10" s="46">
        <v>222682</v>
      </c>
      <c r="AO10" s="46">
        <v>204931</v>
      </c>
      <c r="AP10" s="46">
        <v>210258</v>
      </c>
      <c r="AQ10" s="46">
        <v>209098</v>
      </c>
      <c r="AR10" s="46">
        <v>204690</v>
      </c>
      <c r="AS10" s="46">
        <v>232451</v>
      </c>
      <c r="AT10" s="46">
        <v>238242</v>
      </c>
      <c r="AU10" s="46">
        <v>251759</v>
      </c>
      <c r="AV10" s="46">
        <v>256515</v>
      </c>
      <c r="AW10" s="46">
        <v>263746</v>
      </c>
      <c r="AX10" s="46">
        <v>278613</v>
      </c>
      <c r="AY10" s="46">
        <v>278999</v>
      </c>
      <c r="AZ10" s="46">
        <v>288752</v>
      </c>
      <c r="BA10" s="46">
        <v>278067</v>
      </c>
      <c r="BB10" s="46">
        <v>296647</v>
      </c>
      <c r="BC10" s="46">
        <v>345254</v>
      </c>
    </row>
    <row r="11" ht="13.5" customHeight="1" spans="1:55">
      <c r="A11">
        <v>1</v>
      </c>
      <c r="B11" s="45" t="s">
        <v>143</v>
      </c>
      <c r="C11" s="46">
        <v>53</v>
      </c>
      <c r="D11" s="45" t="s">
        <v>143</v>
      </c>
      <c r="E11" s="3" t="s">
        <v>344</v>
      </c>
      <c r="F11" s="3" t="s">
        <v>345</v>
      </c>
      <c r="G11" s="46">
        <v>984279</v>
      </c>
      <c r="H11" s="46">
        <v>1026182</v>
      </c>
      <c r="I11" s="46">
        <v>991635</v>
      </c>
      <c r="J11" s="46">
        <v>942070</v>
      </c>
      <c r="K11" s="46">
        <v>945530</v>
      </c>
      <c r="L11" s="46">
        <v>908038</v>
      </c>
      <c r="M11" s="46">
        <v>988994</v>
      </c>
      <c r="N11" s="46">
        <v>972269</v>
      </c>
      <c r="O11" s="46">
        <v>979072</v>
      </c>
      <c r="P11" s="46">
        <v>1006002</v>
      </c>
      <c r="Q11" s="46">
        <v>934828</v>
      </c>
      <c r="R11" s="46">
        <v>950909</v>
      </c>
      <c r="S11" s="46">
        <v>932293</v>
      </c>
      <c r="T11" s="46">
        <v>878231</v>
      </c>
      <c r="U11" s="46">
        <v>778736</v>
      </c>
      <c r="V11" s="46">
        <v>796293</v>
      </c>
      <c r="W11" s="46">
        <v>850566</v>
      </c>
      <c r="X11" s="46">
        <v>1059115</v>
      </c>
      <c r="Y11" s="46">
        <v>1046820</v>
      </c>
      <c r="Z11" s="46">
        <v>931485</v>
      </c>
      <c r="AA11" s="46">
        <v>1015174</v>
      </c>
      <c r="AB11" s="46">
        <v>1014090</v>
      </c>
      <c r="AC11" s="46">
        <v>1052516</v>
      </c>
      <c r="AD11" s="46">
        <v>1131839</v>
      </c>
      <c r="AE11" s="46">
        <v>1218363</v>
      </c>
      <c r="AF11" s="46">
        <v>1225826</v>
      </c>
      <c r="AG11" s="46">
        <v>1122914</v>
      </c>
      <c r="AH11" s="46">
        <v>1335904</v>
      </c>
      <c r="AI11" s="46">
        <v>1319953</v>
      </c>
      <c r="AJ11" s="46">
        <v>1355759</v>
      </c>
      <c r="AK11" s="46">
        <v>1454140</v>
      </c>
      <c r="AL11" s="46">
        <v>1443166</v>
      </c>
      <c r="AM11" s="46">
        <v>1505244</v>
      </c>
      <c r="AN11" s="46">
        <v>1585253</v>
      </c>
      <c r="AO11" s="46">
        <v>1739128</v>
      </c>
      <c r="AP11" s="46">
        <v>1930634</v>
      </c>
      <c r="AQ11" s="46">
        <v>2084066</v>
      </c>
      <c r="AR11" s="46">
        <v>2151653</v>
      </c>
      <c r="AS11" s="46">
        <v>2210502</v>
      </c>
      <c r="AT11" s="46">
        <v>2281371</v>
      </c>
      <c r="AU11" s="46">
        <v>2299690</v>
      </c>
      <c r="AV11" s="46">
        <v>2569750</v>
      </c>
      <c r="AW11" s="46">
        <v>2406692</v>
      </c>
      <c r="AX11" s="46">
        <v>2459428</v>
      </c>
      <c r="AY11" s="46">
        <v>2444756</v>
      </c>
      <c r="AZ11" s="46">
        <v>2036653</v>
      </c>
      <c r="BA11" s="46">
        <v>2372632</v>
      </c>
      <c r="BB11" s="46">
        <v>2563888</v>
      </c>
      <c r="BC11" s="46">
        <v>2389392</v>
      </c>
    </row>
    <row r="12" ht="13.5" customHeight="1" spans="1:55">
      <c r="A12">
        <v>1</v>
      </c>
      <c r="B12" s="45" t="s">
        <v>144</v>
      </c>
      <c r="C12" s="46">
        <v>61</v>
      </c>
      <c r="D12" s="45" t="s">
        <v>144</v>
      </c>
      <c r="E12" s="3" t="s">
        <v>344</v>
      </c>
      <c r="F12" s="3" t="s">
        <v>345</v>
      </c>
      <c r="G12" s="46">
        <v>128600</v>
      </c>
      <c r="H12" s="46">
        <v>129400</v>
      </c>
      <c r="I12" s="46">
        <v>126000</v>
      </c>
      <c r="J12" s="46">
        <v>126500</v>
      </c>
      <c r="K12" s="46">
        <v>126000</v>
      </c>
      <c r="L12" s="46">
        <v>128300</v>
      </c>
      <c r="M12" s="46">
        <v>131300</v>
      </c>
      <c r="N12" s="46">
        <v>145500</v>
      </c>
      <c r="O12" s="46">
        <v>134500</v>
      </c>
      <c r="P12" s="46">
        <v>134500</v>
      </c>
      <c r="Q12" s="46">
        <v>135600</v>
      </c>
      <c r="R12" s="46">
        <v>114800</v>
      </c>
      <c r="S12" s="46">
        <v>112800</v>
      </c>
      <c r="T12" s="46">
        <v>112300</v>
      </c>
      <c r="U12" s="46">
        <v>112800</v>
      </c>
      <c r="V12" s="46">
        <v>112800</v>
      </c>
      <c r="W12" s="46">
        <v>111800</v>
      </c>
      <c r="X12" s="46">
        <v>113800</v>
      </c>
      <c r="Y12" s="46">
        <v>114300</v>
      </c>
      <c r="Z12" s="46">
        <v>116200</v>
      </c>
      <c r="AA12" s="46">
        <v>116300</v>
      </c>
      <c r="AB12" s="46">
        <v>119700</v>
      </c>
      <c r="AC12" s="46">
        <v>117000</v>
      </c>
      <c r="AD12" s="46">
        <v>120200</v>
      </c>
      <c r="AE12" s="46">
        <v>124200</v>
      </c>
      <c r="AF12" s="46">
        <v>125300</v>
      </c>
      <c r="AG12" s="46">
        <v>127300</v>
      </c>
      <c r="AH12" s="46">
        <v>127300</v>
      </c>
      <c r="AI12" s="46">
        <v>127400</v>
      </c>
      <c r="AJ12" s="46">
        <v>129512</v>
      </c>
      <c r="AK12" s="46">
        <v>124278</v>
      </c>
      <c r="AL12" s="46">
        <v>133787</v>
      </c>
      <c r="AM12" s="46">
        <v>133200</v>
      </c>
      <c r="AN12" s="46">
        <v>118383</v>
      </c>
      <c r="AO12" s="46">
        <v>107861</v>
      </c>
      <c r="AP12" s="46">
        <v>106416</v>
      </c>
      <c r="AQ12" s="46">
        <v>115423</v>
      </c>
      <c r="AR12" s="46">
        <v>105064</v>
      </c>
      <c r="AS12" s="46">
        <v>114547</v>
      </c>
      <c r="AT12" s="46">
        <v>113537</v>
      </c>
      <c r="AU12" s="46">
        <v>107655</v>
      </c>
      <c r="AV12" s="46">
        <v>86600</v>
      </c>
      <c r="AW12" s="46">
        <v>93145</v>
      </c>
      <c r="AX12" s="46">
        <v>100824</v>
      </c>
      <c r="AY12" s="46">
        <v>100666</v>
      </c>
      <c r="AZ12" s="46">
        <v>92730</v>
      </c>
      <c r="BA12" s="46">
        <v>97712</v>
      </c>
      <c r="BB12" s="46">
        <v>90875</v>
      </c>
      <c r="BC12" s="46">
        <v>97933</v>
      </c>
    </row>
    <row r="13" ht="13.5" customHeight="1" spans="1:55">
      <c r="A13">
        <v>2</v>
      </c>
      <c r="B13" s="45" t="s">
        <v>145</v>
      </c>
      <c r="C13" s="46">
        <v>62</v>
      </c>
      <c r="D13" s="45" t="s">
        <v>145</v>
      </c>
      <c r="E13" s="3" t="s">
        <v>344</v>
      </c>
      <c r="F13" s="3" t="s">
        <v>345</v>
      </c>
      <c r="G13" s="46">
        <v>8303000</v>
      </c>
      <c r="H13" s="46">
        <v>8726650</v>
      </c>
      <c r="I13" s="46">
        <v>8810280</v>
      </c>
      <c r="J13" s="46">
        <v>8874740</v>
      </c>
      <c r="K13" s="46">
        <v>8981450</v>
      </c>
      <c r="L13" s="46">
        <v>9087900</v>
      </c>
      <c r="M13" s="46">
        <v>9206400</v>
      </c>
      <c r="N13" s="46">
        <v>9346720</v>
      </c>
      <c r="O13" s="46">
        <v>9478170</v>
      </c>
      <c r="P13" s="46">
        <v>9611900</v>
      </c>
      <c r="Q13" s="46">
        <v>9755380</v>
      </c>
      <c r="R13" s="46">
        <v>9478195</v>
      </c>
      <c r="S13" s="46">
        <v>8401335</v>
      </c>
      <c r="T13" s="46">
        <v>8305194</v>
      </c>
      <c r="U13" s="46">
        <v>7486035</v>
      </c>
      <c r="V13" s="46">
        <v>7158888</v>
      </c>
      <c r="W13" s="46">
        <v>6970241</v>
      </c>
      <c r="X13" s="46">
        <v>7146765</v>
      </c>
      <c r="Y13" s="46">
        <v>7338528</v>
      </c>
      <c r="Z13" s="46">
        <v>7948667</v>
      </c>
      <c r="AA13" s="46">
        <v>7546882</v>
      </c>
      <c r="AB13" s="46">
        <v>7576971</v>
      </c>
      <c r="AC13" s="46">
        <v>7931802</v>
      </c>
      <c r="AD13" s="46">
        <v>7520003</v>
      </c>
      <c r="AE13" s="46">
        <v>7739268</v>
      </c>
      <c r="AF13" s="46">
        <v>7826712</v>
      </c>
      <c r="AG13" s="46">
        <v>7682325</v>
      </c>
      <c r="AH13" s="46">
        <v>7922689</v>
      </c>
      <c r="AI13" s="46">
        <v>7714092</v>
      </c>
      <c r="AJ13" s="46">
        <v>7844135</v>
      </c>
      <c r="AK13" s="46">
        <v>7422218</v>
      </c>
      <c r="AL13" s="46">
        <v>7398970</v>
      </c>
      <c r="AM13" s="46">
        <v>0</v>
      </c>
      <c r="AN13" s="46">
        <v>0</v>
      </c>
      <c r="AO13" s="46">
        <v>0</v>
      </c>
      <c r="AP13" s="46">
        <v>0</v>
      </c>
      <c r="AQ13" s="46">
        <v>0</v>
      </c>
      <c r="AR13" s="46">
        <v>0</v>
      </c>
      <c r="AS13" s="46">
        <v>0</v>
      </c>
      <c r="AT13" s="46">
        <v>0</v>
      </c>
      <c r="AU13" s="46">
        <v>0</v>
      </c>
      <c r="AV13" s="46">
        <v>0</v>
      </c>
      <c r="AW13" s="46">
        <v>0</v>
      </c>
      <c r="AX13" s="46">
        <v>0</v>
      </c>
      <c r="AY13" s="46">
        <v>0</v>
      </c>
      <c r="AZ13" s="46">
        <v>0</v>
      </c>
      <c r="BA13" s="46">
        <v>0</v>
      </c>
      <c r="BB13" s="46">
        <v>0</v>
      </c>
      <c r="BC13" s="46">
        <v>0</v>
      </c>
    </row>
    <row r="14" ht="13.5" customHeight="1" spans="1:55">
      <c r="A14">
        <v>2</v>
      </c>
      <c r="B14" s="45" t="s">
        <v>146</v>
      </c>
      <c r="C14" s="46">
        <v>72</v>
      </c>
      <c r="D14" s="45" t="s">
        <v>146</v>
      </c>
      <c r="E14" s="3" t="s">
        <v>344</v>
      </c>
      <c r="F14" s="3" t="s">
        <v>345</v>
      </c>
      <c r="G14" s="46">
        <v>200</v>
      </c>
      <c r="H14" s="46">
        <v>200</v>
      </c>
      <c r="I14" s="46">
        <v>200</v>
      </c>
      <c r="J14" s="46">
        <v>200</v>
      </c>
      <c r="K14" s="46">
        <v>280</v>
      </c>
      <c r="L14" s="46">
        <v>290</v>
      </c>
      <c r="M14" s="46">
        <v>310</v>
      </c>
      <c r="N14" s="46">
        <v>330</v>
      </c>
      <c r="O14" s="46">
        <v>340</v>
      </c>
      <c r="P14" s="46">
        <v>350</v>
      </c>
      <c r="Q14" s="46">
        <v>350</v>
      </c>
      <c r="R14" s="46">
        <v>460</v>
      </c>
      <c r="S14" s="46">
        <v>470</v>
      </c>
      <c r="T14" s="46">
        <v>480</v>
      </c>
      <c r="U14" s="46">
        <v>480</v>
      </c>
      <c r="V14" s="46">
        <v>530</v>
      </c>
      <c r="W14" s="46">
        <v>570</v>
      </c>
      <c r="X14" s="46">
        <v>600</v>
      </c>
      <c r="Y14" s="46">
        <v>900</v>
      </c>
      <c r="Z14" s="46">
        <v>3300</v>
      </c>
      <c r="AA14" s="46">
        <v>3402</v>
      </c>
      <c r="AB14" s="46">
        <v>3502</v>
      </c>
      <c r="AC14" s="46">
        <v>3502</v>
      </c>
      <c r="AD14" s="46">
        <v>3803</v>
      </c>
      <c r="AE14" s="46">
        <v>4084</v>
      </c>
      <c r="AF14" s="46">
        <v>4486</v>
      </c>
      <c r="AG14" s="46">
        <v>4561</v>
      </c>
      <c r="AH14" s="46">
        <v>4106</v>
      </c>
      <c r="AI14" s="46">
        <v>4748</v>
      </c>
      <c r="AJ14" s="46">
        <v>11655</v>
      </c>
      <c r="AK14" s="46">
        <v>12620</v>
      </c>
      <c r="AL14" s="46">
        <v>12730</v>
      </c>
      <c r="AM14" s="46">
        <v>12861</v>
      </c>
      <c r="AN14" s="46">
        <v>13877</v>
      </c>
      <c r="AO14" s="46">
        <v>14636</v>
      </c>
      <c r="AP14" s="46">
        <v>14153</v>
      </c>
      <c r="AQ14" s="46">
        <v>15192</v>
      </c>
      <c r="AR14" s="46">
        <v>12946</v>
      </c>
      <c r="AS14" s="46">
        <v>13716</v>
      </c>
      <c r="AT14" s="46">
        <v>13862</v>
      </c>
      <c r="AU14" s="46">
        <v>14449</v>
      </c>
      <c r="AV14" s="46">
        <v>15613</v>
      </c>
      <c r="AW14" s="46">
        <v>10016</v>
      </c>
      <c r="AX14" s="46">
        <v>10560</v>
      </c>
      <c r="AY14" s="46">
        <v>12012</v>
      </c>
      <c r="AZ14" s="46">
        <v>9966</v>
      </c>
      <c r="BA14" s="46">
        <v>9498</v>
      </c>
      <c r="BB14" s="46">
        <v>9718</v>
      </c>
      <c r="BC14" s="46">
        <v>11278</v>
      </c>
    </row>
    <row r="15" ht="13.5" customHeight="1" spans="1:55">
      <c r="A15">
        <v>1</v>
      </c>
      <c r="B15" s="45" t="s">
        <v>147</v>
      </c>
      <c r="C15" s="46">
        <v>74</v>
      </c>
      <c r="D15" s="45" t="s">
        <v>147</v>
      </c>
      <c r="E15" s="3" t="s">
        <v>344</v>
      </c>
      <c r="F15" s="3" t="s">
        <v>345</v>
      </c>
      <c r="G15" s="46">
        <v>92540</v>
      </c>
      <c r="H15" s="46">
        <v>95470</v>
      </c>
      <c r="I15" s="46">
        <v>91240</v>
      </c>
      <c r="J15" s="46">
        <v>92094</v>
      </c>
      <c r="K15" s="46">
        <v>93576</v>
      </c>
      <c r="L15" s="46">
        <v>105470</v>
      </c>
      <c r="M15" s="46">
        <v>105980</v>
      </c>
      <c r="N15" s="46">
        <v>112110</v>
      </c>
      <c r="O15" s="46">
        <v>110960</v>
      </c>
      <c r="P15" s="46">
        <v>111805</v>
      </c>
      <c r="Q15" s="46">
        <v>117040</v>
      </c>
      <c r="R15" s="46">
        <v>117140</v>
      </c>
      <c r="S15" s="46">
        <v>122250</v>
      </c>
      <c r="T15" s="46">
        <v>125470</v>
      </c>
      <c r="U15" s="46">
        <v>122967</v>
      </c>
      <c r="V15" s="46">
        <v>126647</v>
      </c>
      <c r="W15" s="46">
        <v>138793</v>
      </c>
      <c r="X15" s="46">
        <v>148276</v>
      </c>
      <c r="Y15" s="46">
        <v>152865</v>
      </c>
      <c r="Z15" s="46">
        <v>162558</v>
      </c>
      <c r="AA15" s="46">
        <v>157150</v>
      </c>
      <c r="AB15" s="46">
        <v>158460</v>
      </c>
      <c r="AC15" s="46">
        <v>161820</v>
      </c>
      <c r="AD15" s="46">
        <v>162779</v>
      </c>
      <c r="AE15" s="46">
        <v>168890</v>
      </c>
      <c r="AF15" s="46">
        <v>176380</v>
      </c>
      <c r="AG15" s="46">
        <v>180570</v>
      </c>
      <c r="AH15" s="46">
        <v>193790</v>
      </c>
      <c r="AI15" s="46">
        <v>195318</v>
      </c>
      <c r="AJ15" s="46">
        <v>201788</v>
      </c>
      <c r="AK15" s="46">
        <v>196718</v>
      </c>
      <c r="AL15" s="46">
        <v>200441</v>
      </c>
      <c r="AM15" s="46">
        <v>197557</v>
      </c>
      <c r="AN15" s="46">
        <v>194477</v>
      </c>
      <c r="AO15" s="46">
        <v>167544</v>
      </c>
      <c r="AP15" s="46">
        <v>182739</v>
      </c>
      <c r="AQ15" s="46">
        <v>193760</v>
      </c>
      <c r="AR15" s="46">
        <v>200087</v>
      </c>
      <c r="AS15" s="46">
        <v>196544</v>
      </c>
      <c r="AT15" s="46">
        <v>201628</v>
      </c>
      <c r="AU15" s="46">
        <v>208937</v>
      </c>
      <c r="AV15" s="46">
        <v>214433</v>
      </c>
      <c r="AW15" s="46">
        <v>221850</v>
      </c>
      <c r="AX15" s="46">
        <v>222120</v>
      </c>
      <c r="AY15" s="46">
        <v>229351</v>
      </c>
      <c r="AZ15" s="46">
        <v>223847</v>
      </c>
      <c r="BA15" s="46">
        <v>218487</v>
      </c>
      <c r="BB15" s="46">
        <v>219817</v>
      </c>
      <c r="BC15" s="46">
        <v>254236</v>
      </c>
    </row>
    <row r="16" ht="13.5" customHeight="1" spans="1:55">
      <c r="A16">
        <v>1</v>
      </c>
      <c r="B16" s="45" t="s">
        <v>148</v>
      </c>
      <c r="C16" s="46">
        <v>75</v>
      </c>
      <c r="D16" s="45" t="s">
        <v>148</v>
      </c>
      <c r="E16" s="3" t="s">
        <v>344</v>
      </c>
      <c r="F16" s="3" t="s">
        <v>345</v>
      </c>
      <c r="G16" s="46">
        <v>188879</v>
      </c>
      <c r="H16" s="46">
        <v>194010</v>
      </c>
      <c r="I16" s="46">
        <v>193360</v>
      </c>
      <c r="J16" s="46">
        <v>195489</v>
      </c>
      <c r="K16" s="46">
        <v>196891</v>
      </c>
      <c r="L16" s="46">
        <v>198340</v>
      </c>
      <c r="M16" s="46">
        <v>176840</v>
      </c>
      <c r="N16" s="46">
        <v>189972</v>
      </c>
      <c r="O16" s="46">
        <v>185044</v>
      </c>
      <c r="P16" s="46">
        <v>189673</v>
      </c>
      <c r="Q16" s="46">
        <v>200802</v>
      </c>
      <c r="R16" s="46">
        <v>188610</v>
      </c>
      <c r="S16" s="46">
        <v>204367</v>
      </c>
      <c r="T16" s="46">
        <v>182150</v>
      </c>
      <c r="U16" s="46">
        <v>174451</v>
      </c>
      <c r="V16" s="46">
        <v>175928</v>
      </c>
      <c r="W16" s="46">
        <v>175358</v>
      </c>
      <c r="X16" s="46">
        <v>187296</v>
      </c>
      <c r="Y16" s="46">
        <v>130979</v>
      </c>
      <c r="Z16" s="46">
        <v>145953</v>
      </c>
      <c r="AA16" s="46">
        <v>173235</v>
      </c>
      <c r="AB16" s="46">
        <v>195540</v>
      </c>
      <c r="AC16" s="46">
        <v>174935</v>
      </c>
      <c r="AD16" s="46">
        <v>176882</v>
      </c>
      <c r="AE16" s="46">
        <v>177913</v>
      </c>
      <c r="AF16" s="46">
        <v>185459</v>
      </c>
      <c r="AG16" s="46">
        <v>201775</v>
      </c>
      <c r="AH16" s="46">
        <v>204067</v>
      </c>
      <c r="AI16" s="46">
        <v>199977</v>
      </c>
      <c r="AJ16" s="46">
        <v>208559</v>
      </c>
      <c r="AK16" s="46">
        <v>208926</v>
      </c>
      <c r="AL16" s="46">
        <v>173008</v>
      </c>
      <c r="AM16" s="46">
        <v>176574</v>
      </c>
      <c r="AN16" s="46">
        <v>193639</v>
      </c>
      <c r="AO16" s="46">
        <v>205946</v>
      </c>
      <c r="AP16" s="46">
        <v>191935</v>
      </c>
      <c r="AQ16" s="46">
        <v>216731</v>
      </c>
      <c r="AR16" s="46">
        <v>207385</v>
      </c>
      <c r="AS16" s="46">
        <v>248443</v>
      </c>
      <c r="AT16" s="46">
        <v>283926</v>
      </c>
      <c r="AU16" s="46">
        <v>324529</v>
      </c>
      <c r="AV16" s="46">
        <v>282198</v>
      </c>
      <c r="AW16" s="46">
        <v>311218</v>
      </c>
      <c r="AX16" s="46">
        <v>338909</v>
      </c>
      <c r="AY16" s="46">
        <v>334597</v>
      </c>
      <c r="AZ16" s="46">
        <v>353313</v>
      </c>
      <c r="BA16" s="46">
        <v>337345</v>
      </c>
      <c r="BB16" s="46">
        <v>405851</v>
      </c>
      <c r="BC16" s="46">
        <v>471111</v>
      </c>
    </row>
    <row r="17" ht="13.5" customHeight="1" spans="1:55">
      <c r="A17">
        <v>1</v>
      </c>
      <c r="B17" s="45" t="s">
        <v>149</v>
      </c>
      <c r="C17" s="46">
        <v>81</v>
      </c>
      <c r="D17" s="45" t="s">
        <v>149</v>
      </c>
      <c r="E17" s="3" t="s">
        <v>344</v>
      </c>
      <c r="F17" s="3" t="s">
        <v>345</v>
      </c>
      <c r="G17" s="46">
        <v>3081958</v>
      </c>
      <c r="H17" s="46">
        <v>3116230</v>
      </c>
      <c r="I17" s="46">
        <v>3168296</v>
      </c>
      <c r="J17" s="46">
        <v>3273943</v>
      </c>
      <c r="K17" s="46">
        <v>3116911</v>
      </c>
      <c r="L17" s="46">
        <v>2849151</v>
      </c>
      <c r="M17" s="46">
        <v>3045416</v>
      </c>
      <c r="N17" s="46">
        <v>2923207</v>
      </c>
      <c r="O17" s="46">
        <v>3191842</v>
      </c>
      <c r="P17" s="46">
        <v>3838337</v>
      </c>
      <c r="Q17" s="46">
        <v>3847928</v>
      </c>
      <c r="R17" s="46">
        <v>3670314</v>
      </c>
      <c r="S17" s="46">
        <v>3650254</v>
      </c>
      <c r="T17" s="46">
        <v>3864042</v>
      </c>
      <c r="U17" s="46">
        <v>3711404</v>
      </c>
      <c r="V17" s="46">
        <v>3521990</v>
      </c>
      <c r="W17" s="46">
        <v>3199017</v>
      </c>
      <c r="X17" s="46">
        <v>3024187</v>
      </c>
      <c r="Y17" s="46">
        <v>3329140</v>
      </c>
      <c r="Z17" s="46">
        <v>3309617</v>
      </c>
      <c r="AA17" s="46">
        <v>3291500</v>
      </c>
      <c r="AB17" s="46">
        <v>2981350</v>
      </c>
      <c r="AC17" s="46">
        <v>2821050</v>
      </c>
      <c r="AD17" s="46">
        <v>3791010</v>
      </c>
      <c r="AE17" s="46">
        <v>3510979</v>
      </c>
      <c r="AF17" s="46">
        <v>3465716</v>
      </c>
      <c r="AG17" s="46">
        <v>3515653</v>
      </c>
      <c r="AH17" s="46">
        <v>3323066</v>
      </c>
      <c r="AI17" s="46">
        <v>3660017</v>
      </c>
      <c r="AJ17" s="46">
        <v>2924535</v>
      </c>
      <c r="AK17" s="46">
        <v>3698023</v>
      </c>
      <c r="AL17" s="46">
        <v>3765138</v>
      </c>
      <c r="AM17" s="46">
        <v>3769128</v>
      </c>
      <c r="AN17" s="46">
        <v>3728778</v>
      </c>
      <c r="AO17" s="46">
        <v>4285392</v>
      </c>
      <c r="AP17" s="46">
        <v>4513112</v>
      </c>
      <c r="AQ17" s="46">
        <v>4528841</v>
      </c>
      <c r="AR17" s="46">
        <v>5070535</v>
      </c>
      <c r="AS17" s="46">
        <v>5029919</v>
      </c>
      <c r="AT17" s="46">
        <v>5327242</v>
      </c>
      <c r="AU17" s="46">
        <v>5335681</v>
      </c>
      <c r="AV17" s="46">
        <v>5774856</v>
      </c>
      <c r="AW17" s="46">
        <v>6118131</v>
      </c>
      <c r="AX17" s="46">
        <v>6512140</v>
      </c>
      <c r="AY17" s="46">
        <v>6493865</v>
      </c>
      <c r="AZ17" s="46">
        <v>6616225</v>
      </c>
      <c r="BA17" s="46">
        <v>5912804</v>
      </c>
      <c r="BB17" s="46">
        <v>6599343</v>
      </c>
      <c r="BC17" s="46">
        <v>6487583</v>
      </c>
    </row>
    <row r="18" ht="13.5" customHeight="1" spans="1:55">
      <c r="A18">
        <v>1</v>
      </c>
      <c r="B18" s="45" t="s">
        <v>150</v>
      </c>
      <c r="C18" s="46">
        <v>90</v>
      </c>
      <c r="D18" s="45" t="s">
        <v>150</v>
      </c>
      <c r="E18" s="3" t="s">
        <v>344</v>
      </c>
      <c r="F18" s="3" t="s">
        <v>345</v>
      </c>
      <c r="G18" s="46">
        <v>1139010</v>
      </c>
      <c r="H18" s="46">
        <v>1137785</v>
      </c>
      <c r="I18" s="46">
        <v>1115145</v>
      </c>
      <c r="J18" s="46">
        <v>1130955</v>
      </c>
      <c r="K18" s="46">
        <v>1110240</v>
      </c>
      <c r="L18" s="46">
        <v>1149125</v>
      </c>
      <c r="M18" s="46">
        <v>1187650</v>
      </c>
      <c r="N18" s="46">
        <v>1209420</v>
      </c>
      <c r="O18" s="46">
        <v>1201200</v>
      </c>
      <c r="P18" s="46">
        <v>1238590</v>
      </c>
      <c r="Q18" s="46">
        <v>1246855</v>
      </c>
      <c r="R18" s="46">
        <v>1226500</v>
      </c>
      <c r="S18" s="46">
        <v>1240275</v>
      </c>
      <c r="T18" s="46">
        <v>1258450</v>
      </c>
      <c r="U18" s="46">
        <v>1277070</v>
      </c>
      <c r="V18" s="46">
        <v>1309190</v>
      </c>
      <c r="W18" s="46">
        <v>1326360</v>
      </c>
      <c r="X18" s="46">
        <v>1346454</v>
      </c>
      <c r="Y18" s="46">
        <v>1370776</v>
      </c>
      <c r="Z18" s="46">
        <v>1393593</v>
      </c>
      <c r="AA18" s="46">
        <v>1412343</v>
      </c>
      <c r="AB18" s="46">
        <v>1426035</v>
      </c>
      <c r="AC18" s="46">
        <v>1446711</v>
      </c>
      <c r="AD18" s="46">
        <v>1509570</v>
      </c>
      <c r="AE18" s="46">
        <v>1534286</v>
      </c>
      <c r="AF18" s="46">
        <v>1504971</v>
      </c>
      <c r="AG18" s="46">
        <v>1502899</v>
      </c>
      <c r="AH18" s="46">
        <v>1556095</v>
      </c>
      <c r="AI18" s="46">
        <v>1603201</v>
      </c>
      <c r="AJ18" s="46">
        <v>1691991</v>
      </c>
      <c r="AK18" s="46">
        <v>1788171</v>
      </c>
      <c r="AL18" s="46">
        <v>1909625</v>
      </c>
      <c r="AM18" s="46">
        <v>1988602</v>
      </c>
      <c r="AN18" s="46">
        <v>2059776</v>
      </c>
      <c r="AO18" s="46">
        <v>2110795</v>
      </c>
      <c r="AP18" s="46">
        <v>2235276</v>
      </c>
      <c r="AQ18" s="46">
        <v>2330584</v>
      </c>
      <c r="AR18" s="46">
        <v>2437472</v>
      </c>
      <c r="AS18" s="46">
        <v>2558893</v>
      </c>
      <c r="AT18" s="46">
        <v>2616936</v>
      </c>
      <c r="AU18" s="46">
        <v>2545581</v>
      </c>
      <c r="AV18" s="46">
        <v>2694240</v>
      </c>
      <c r="AW18" s="46">
        <v>2829890</v>
      </c>
      <c r="AX18" s="46">
        <v>2944126</v>
      </c>
      <c r="AY18" s="46">
        <v>3105049</v>
      </c>
      <c r="AZ18" s="46">
        <v>3004927</v>
      </c>
      <c r="BA18" s="46">
        <v>3101190</v>
      </c>
      <c r="BB18" s="46">
        <v>3306599</v>
      </c>
      <c r="BC18" s="46">
        <v>3279389</v>
      </c>
    </row>
    <row r="19" ht="13.5" customHeight="1" spans="1:55">
      <c r="A19">
        <v>1</v>
      </c>
      <c r="B19" s="45" t="s">
        <v>151</v>
      </c>
      <c r="C19" s="46">
        <v>107</v>
      </c>
      <c r="D19" s="45" t="s">
        <v>151</v>
      </c>
      <c r="E19" s="3" t="s">
        <v>344</v>
      </c>
      <c r="F19" s="3" t="s">
        <v>345</v>
      </c>
      <c r="G19" s="46">
        <v>2075273</v>
      </c>
      <c r="H19" s="46">
        <v>2372737</v>
      </c>
      <c r="I19" s="46">
        <v>2482080</v>
      </c>
      <c r="J19" s="46">
        <v>2611011</v>
      </c>
      <c r="K19" s="46">
        <v>2675644</v>
      </c>
      <c r="L19" s="46">
        <v>2704002</v>
      </c>
      <c r="M19" s="46">
        <v>2821648</v>
      </c>
      <c r="N19" s="46">
        <v>2884445</v>
      </c>
      <c r="O19" s="46">
        <v>2979103</v>
      </c>
      <c r="P19" s="46">
        <v>2965321</v>
      </c>
      <c r="Q19" s="46">
        <v>3028103</v>
      </c>
      <c r="R19" s="46">
        <v>3114401</v>
      </c>
      <c r="S19" s="46">
        <v>3283344</v>
      </c>
      <c r="T19" s="46">
        <v>3537129</v>
      </c>
      <c r="U19" s="46">
        <v>3887486</v>
      </c>
      <c r="V19" s="46">
        <v>4023987</v>
      </c>
      <c r="W19" s="46">
        <v>4271788</v>
      </c>
      <c r="X19" s="46">
        <v>4485448</v>
      </c>
      <c r="Y19" s="46">
        <v>4607501</v>
      </c>
      <c r="Z19" s="46">
        <v>4227949</v>
      </c>
      <c r="AA19" s="46">
        <v>4385768</v>
      </c>
      <c r="AB19" s="46">
        <v>4575957</v>
      </c>
      <c r="AC19" s="46">
        <v>4675287</v>
      </c>
      <c r="AD19" s="46">
        <v>4827207</v>
      </c>
      <c r="AE19" s="46">
        <v>4965653</v>
      </c>
      <c r="AF19" s="46">
        <v>5228104</v>
      </c>
      <c r="AG19" s="46">
        <v>5408781</v>
      </c>
      <c r="AH19" s="46">
        <v>5862325</v>
      </c>
      <c r="AI19" s="46">
        <v>5688454</v>
      </c>
      <c r="AJ19" s="46">
        <v>6318353</v>
      </c>
      <c r="AK19" s="46">
        <v>5955652</v>
      </c>
      <c r="AL19" s="46">
        <v>5892494</v>
      </c>
      <c r="AM19" s="46">
        <v>5800654</v>
      </c>
      <c r="AN19" s="46">
        <v>6122356</v>
      </c>
      <c r="AO19" s="46">
        <v>6705800</v>
      </c>
      <c r="AP19" s="46">
        <v>6386525</v>
      </c>
      <c r="AQ19" s="46">
        <v>6087450</v>
      </c>
      <c r="AR19" s="46">
        <v>6018207</v>
      </c>
      <c r="AS19" s="46">
        <v>6190739</v>
      </c>
      <c r="AT19" s="46">
        <v>6299672</v>
      </c>
      <c r="AU19" s="46">
        <v>5670899</v>
      </c>
      <c r="AV19" s="46">
        <v>5868395</v>
      </c>
      <c r="AW19" s="46">
        <v>5841479</v>
      </c>
      <c r="AX19" s="46">
        <v>6131361</v>
      </c>
      <c r="AY19" s="46">
        <v>6779987</v>
      </c>
      <c r="AZ19" s="46">
        <v>7164038</v>
      </c>
      <c r="BA19" s="46">
        <v>7355615</v>
      </c>
      <c r="BB19" s="46">
        <v>6874431</v>
      </c>
      <c r="BC19" s="46">
        <v>6557679</v>
      </c>
    </row>
    <row r="20" ht="13.5" customHeight="1" spans="1:55">
      <c r="A20">
        <v>2</v>
      </c>
      <c r="B20" s="45" t="s">
        <v>152</v>
      </c>
      <c r="C20" s="46">
        <v>114</v>
      </c>
      <c r="D20" s="45" t="s">
        <v>152</v>
      </c>
      <c r="E20" s="3" t="s">
        <v>344</v>
      </c>
      <c r="F20" s="3" t="s">
        <v>345</v>
      </c>
      <c r="G20" s="46">
        <v>2226561</v>
      </c>
      <c r="H20" s="46">
        <v>2444796</v>
      </c>
      <c r="I20" s="46">
        <v>2557163</v>
      </c>
      <c r="J20" s="46">
        <v>2595957</v>
      </c>
      <c r="K20" s="46">
        <v>2800173</v>
      </c>
      <c r="L20" s="46">
        <v>2669026</v>
      </c>
      <c r="M20" s="46">
        <v>2839922</v>
      </c>
      <c r="N20" s="46">
        <v>3012733</v>
      </c>
      <c r="O20" s="46">
        <v>3059996</v>
      </c>
      <c r="P20" s="46">
        <v>3011142</v>
      </c>
      <c r="Q20" s="46">
        <v>2966247</v>
      </c>
      <c r="R20" s="46">
        <v>3152183</v>
      </c>
      <c r="S20" s="46">
        <v>3370617</v>
      </c>
      <c r="T20" s="46">
        <v>3419457</v>
      </c>
      <c r="U20" s="46">
        <v>3557276</v>
      </c>
      <c r="V20" s="46">
        <v>3740118</v>
      </c>
      <c r="W20" s="46">
        <v>3832421</v>
      </c>
      <c r="X20" s="46">
        <v>3827308</v>
      </c>
      <c r="Y20" s="46">
        <v>3637789</v>
      </c>
      <c r="Z20" s="46">
        <v>3396425</v>
      </c>
      <c r="AA20" s="46">
        <v>3172000</v>
      </c>
      <c r="AB20" s="46">
        <v>3285210</v>
      </c>
      <c r="AC20" s="46">
        <v>3393392</v>
      </c>
      <c r="AD20" s="46">
        <v>2996401</v>
      </c>
      <c r="AE20" s="46">
        <v>3759803</v>
      </c>
      <c r="AF20" s="46">
        <v>3783114</v>
      </c>
      <c r="AG20" s="46">
        <v>3821106</v>
      </c>
      <c r="AH20" s="46">
        <v>4096666</v>
      </c>
      <c r="AI20" s="46">
        <v>4394068</v>
      </c>
      <c r="AJ20" s="46">
        <v>4189361</v>
      </c>
      <c r="AK20" s="46">
        <v>4300662</v>
      </c>
      <c r="AL20" s="46">
        <v>4489891</v>
      </c>
      <c r="AM20" s="46">
        <v>4292655</v>
      </c>
      <c r="AN20" s="46">
        <v>4561715</v>
      </c>
      <c r="AO20" s="46">
        <v>4526822</v>
      </c>
      <c r="AP20" s="46">
        <v>3999889</v>
      </c>
      <c r="AQ20" s="46">
        <v>4140949</v>
      </c>
      <c r="AR20" s="46">
        <v>4046639</v>
      </c>
      <c r="AS20" s="46">
        <v>4374930</v>
      </c>
      <c r="AT20" s="46">
        <v>4217680</v>
      </c>
      <c r="AU20" s="46">
        <v>4564343</v>
      </c>
      <c r="AV20" s="46">
        <v>4571994</v>
      </c>
      <c r="AW20" s="46">
        <v>4658239</v>
      </c>
      <c r="AX20" s="46">
        <v>4256093</v>
      </c>
      <c r="AY20" s="46">
        <v>4743533</v>
      </c>
      <c r="AZ20" s="46">
        <v>5126976</v>
      </c>
      <c r="BA20" s="46">
        <v>4547114</v>
      </c>
      <c r="BB20" s="46">
        <v>4398538</v>
      </c>
      <c r="BC20" s="46">
        <v>5086857</v>
      </c>
    </row>
    <row r="21" ht="13.5" customHeight="1" spans="1:55">
      <c r="A21">
        <v>3</v>
      </c>
      <c r="B21" s="45" t="s">
        <v>153</v>
      </c>
      <c r="C21" s="46">
        <v>122</v>
      </c>
      <c r="D21" s="45" t="s">
        <v>153</v>
      </c>
      <c r="E21" s="3" t="s">
        <v>344</v>
      </c>
      <c r="F21" s="3" t="s">
        <v>345</v>
      </c>
      <c r="G21" s="46">
        <v>297595</v>
      </c>
      <c r="H21" s="46">
        <v>296430</v>
      </c>
      <c r="I21" s="46">
        <v>295485</v>
      </c>
      <c r="J21" s="46">
        <v>298045</v>
      </c>
      <c r="K21" s="46">
        <v>310485</v>
      </c>
      <c r="L21" s="46">
        <v>303855</v>
      </c>
      <c r="M21" s="46">
        <v>316155</v>
      </c>
      <c r="N21" s="46">
        <v>338138</v>
      </c>
      <c r="O21" s="46">
        <v>339045</v>
      </c>
      <c r="P21" s="46">
        <v>335746</v>
      </c>
      <c r="Q21" s="46">
        <v>351487</v>
      </c>
      <c r="R21" s="46">
        <v>303892</v>
      </c>
      <c r="S21" s="46">
        <v>285650</v>
      </c>
      <c r="T21" s="46">
        <v>327117</v>
      </c>
      <c r="U21" s="46">
        <v>263651</v>
      </c>
      <c r="V21" s="46">
        <v>232715</v>
      </c>
      <c r="W21" s="46">
        <v>194638</v>
      </c>
      <c r="X21" s="46">
        <v>227587</v>
      </c>
      <c r="Y21" s="46">
        <v>223478</v>
      </c>
      <c r="Z21" s="46">
        <v>222543</v>
      </c>
      <c r="AA21" s="46">
        <v>226116</v>
      </c>
      <c r="AB21" s="46">
        <v>218752</v>
      </c>
      <c r="AC21" s="46">
        <v>202502</v>
      </c>
      <c r="AD21" s="46">
        <v>227286</v>
      </c>
      <c r="AE21" s="46">
        <v>254977</v>
      </c>
      <c r="AF21" s="46">
        <v>224160</v>
      </c>
      <c r="AG21" s="46">
        <v>268665</v>
      </c>
      <c r="AH21" s="46">
        <v>319375</v>
      </c>
      <c r="AI21" s="46">
        <v>245911</v>
      </c>
      <c r="AJ21" s="46">
        <v>258815</v>
      </c>
      <c r="AK21" s="46">
        <v>173426</v>
      </c>
      <c r="AL21" s="46">
        <v>170990</v>
      </c>
      <c r="AM21" s="46">
        <v>174011</v>
      </c>
      <c r="AN21" s="46">
        <v>296661</v>
      </c>
      <c r="AO21" s="46">
        <v>123957</v>
      </c>
      <c r="AP21" s="46">
        <v>245252</v>
      </c>
      <c r="AQ21" s="46">
        <v>233924</v>
      </c>
      <c r="AR21" s="46">
        <v>152810</v>
      </c>
      <c r="AS21" s="46">
        <v>214406</v>
      </c>
      <c r="AT21" s="46">
        <v>239442</v>
      </c>
      <c r="AU21" s="46">
        <v>287975</v>
      </c>
      <c r="AV21" s="46">
        <v>233252</v>
      </c>
      <c r="AW21" s="46">
        <v>223019</v>
      </c>
      <c r="AX21" s="46">
        <v>207868</v>
      </c>
      <c r="AY21" s="46">
        <v>188141</v>
      </c>
      <c r="AZ21" s="46">
        <v>272510</v>
      </c>
      <c r="BA21" s="46">
        <v>204964</v>
      </c>
      <c r="BB21" s="46">
        <v>217472</v>
      </c>
      <c r="BC21" s="46">
        <v>205038</v>
      </c>
    </row>
    <row r="22" ht="13.5" customHeight="1" spans="1:55">
      <c r="A22">
        <v>1</v>
      </c>
      <c r="B22" s="45" t="s">
        <v>154</v>
      </c>
      <c r="C22" s="46">
        <v>123</v>
      </c>
      <c r="D22" s="45" t="s">
        <v>154</v>
      </c>
      <c r="E22" s="3" t="s">
        <v>344</v>
      </c>
      <c r="F22" s="3" t="s">
        <v>345</v>
      </c>
      <c r="G22" s="46">
        <v>396170</v>
      </c>
      <c r="H22" s="46">
        <v>407370</v>
      </c>
      <c r="I22" s="46">
        <v>436030</v>
      </c>
      <c r="J22" s="46">
        <v>453130</v>
      </c>
      <c r="K22" s="46">
        <v>470890</v>
      </c>
      <c r="L22" s="46">
        <v>355790</v>
      </c>
      <c r="M22" s="46">
        <v>348350</v>
      </c>
      <c r="N22" s="46">
        <v>363660</v>
      </c>
      <c r="O22" s="46">
        <v>373430</v>
      </c>
      <c r="P22" s="46">
        <v>411740</v>
      </c>
      <c r="Q22" s="46">
        <v>435884</v>
      </c>
      <c r="R22" s="46">
        <v>436092</v>
      </c>
      <c r="S22" s="46">
        <v>444950</v>
      </c>
      <c r="T22" s="46">
        <v>472820</v>
      </c>
      <c r="U22" s="46">
        <v>452320</v>
      </c>
      <c r="V22" s="46">
        <v>454780</v>
      </c>
      <c r="W22" s="46">
        <v>460280</v>
      </c>
      <c r="X22" s="46">
        <v>461190</v>
      </c>
      <c r="Y22" s="46">
        <v>471430</v>
      </c>
      <c r="Z22" s="46">
        <v>476360</v>
      </c>
      <c r="AA22" s="46">
        <v>497780</v>
      </c>
      <c r="AB22" s="46">
        <v>504740</v>
      </c>
      <c r="AC22" s="46">
        <v>514760</v>
      </c>
      <c r="AD22" s="46">
        <v>510795</v>
      </c>
      <c r="AE22" s="46">
        <v>520781</v>
      </c>
      <c r="AF22" s="46">
        <v>523009</v>
      </c>
      <c r="AG22" s="46">
        <v>527155</v>
      </c>
      <c r="AH22" s="46">
        <v>530530</v>
      </c>
      <c r="AI22" s="46">
        <v>557450</v>
      </c>
      <c r="AJ22" s="46">
        <v>390401</v>
      </c>
      <c r="AK22" s="46">
        <v>287322</v>
      </c>
      <c r="AL22" s="46">
        <v>312323</v>
      </c>
      <c r="AM22" s="46">
        <v>262815</v>
      </c>
      <c r="AN22" s="46">
        <v>224614</v>
      </c>
      <c r="AO22" s="46">
        <v>227861</v>
      </c>
      <c r="AP22" s="46">
        <v>278394</v>
      </c>
      <c r="AQ22" s="46">
        <v>394961</v>
      </c>
      <c r="AR22" s="46">
        <v>452744</v>
      </c>
      <c r="AS22" s="46">
        <v>477232</v>
      </c>
      <c r="AT22" s="46">
        <v>495943</v>
      </c>
      <c r="AU22" s="46">
        <v>474522</v>
      </c>
      <c r="AV22" s="46">
        <v>476554</v>
      </c>
      <c r="AW22" s="46">
        <v>484436</v>
      </c>
      <c r="AX22" s="46">
        <v>492270</v>
      </c>
      <c r="AY22" s="46">
        <v>521951</v>
      </c>
      <c r="AZ22" s="46">
        <v>475733</v>
      </c>
      <c r="BA22" s="46">
        <v>553546</v>
      </c>
      <c r="BB22" s="46">
        <v>548944</v>
      </c>
      <c r="BC22" s="46">
        <v>493373</v>
      </c>
    </row>
    <row r="23" ht="13.5" customHeight="1" spans="1:55">
      <c r="A23">
        <v>2</v>
      </c>
      <c r="B23" s="45" t="s">
        <v>155</v>
      </c>
      <c r="C23" s="46">
        <v>129</v>
      </c>
      <c r="D23" s="45" t="s">
        <v>155</v>
      </c>
      <c r="E23" s="3" t="s">
        <v>344</v>
      </c>
      <c r="F23" s="3" t="s">
        <v>345</v>
      </c>
      <c r="G23" s="46">
        <v>1646150</v>
      </c>
      <c r="H23" s="46">
        <v>1713100</v>
      </c>
      <c r="I23" s="46">
        <v>1727105</v>
      </c>
      <c r="J23" s="46">
        <v>1777725</v>
      </c>
      <c r="K23" s="46">
        <v>1786605</v>
      </c>
      <c r="L23" s="46">
        <v>1913210</v>
      </c>
      <c r="M23" s="46">
        <v>1951975</v>
      </c>
      <c r="N23" s="46">
        <v>1988465</v>
      </c>
      <c r="O23" s="46">
        <v>1993805</v>
      </c>
      <c r="P23" s="46">
        <v>1979158</v>
      </c>
      <c r="Q23" s="46">
        <v>2015078</v>
      </c>
      <c r="R23" s="46">
        <v>2062067</v>
      </c>
      <c r="S23" s="46">
        <v>2092307</v>
      </c>
      <c r="T23" s="46">
        <v>2149467</v>
      </c>
      <c r="U23" s="46">
        <v>2198474</v>
      </c>
      <c r="V23" s="46">
        <v>2239412</v>
      </c>
      <c r="W23" s="46">
        <v>2310562</v>
      </c>
      <c r="X23" s="46">
        <v>2346419</v>
      </c>
      <c r="Y23" s="46">
        <v>2373904</v>
      </c>
      <c r="Z23" s="46">
        <v>2450218</v>
      </c>
      <c r="AA23" s="46">
        <v>2450864</v>
      </c>
      <c r="AB23" s="46">
        <v>2488866</v>
      </c>
      <c r="AC23" s="46">
        <v>2550211</v>
      </c>
      <c r="AD23" s="46">
        <v>2558350</v>
      </c>
      <c r="AE23" s="46">
        <v>2613227</v>
      </c>
      <c r="AF23" s="46">
        <v>2666372</v>
      </c>
      <c r="AG23" s="46">
        <v>2495959</v>
      </c>
      <c r="AH23" s="46">
        <v>2548673</v>
      </c>
      <c r="AI23" s="46">
        <v>2615264</v>
      </c>
      <c r="AJ23" s="46">
        <v>2675963</v>
      </c>
      <c r="AK23" s="46">
        <v>2679522</v>
      </c>
      <c r="AL23" s="46">
        <v>2659792</v>
      </c>
      <c r="AM23" s="46">
        <v>2806505</v>
      </c>
      <c r="AN23" s="46">
        <v>2635761</v>
      </c>
      <c r="AO23" s="46">
        <v>2681763</v>
      </c>
      <c r="AP23" s="46">
        <v>2708583</v>
      </c>
      <c r="AQ23" s="46">
        <v>2770529</v>
      </c>
      <c r="AR23" s="46">
        <v>2820966</v>
      </c>
      <c r="AS23" s="46">
        <v>2809063</v>
      </c>
      <c r="AT23" s="46">
        <v>2817424</v>
      </c>
      <c r="AU23" s="46">
        <v>2837327</v>
      </c>
      <c r="AV23" s="46">
        <v>2839113</v>
      </c>
      <c r="AW23" s="46">
        <v>2871872</v>
      </c>
      <c r="AX23" s="46">
        <v>2885433</v>
      </c>
      <c r="AY23" s="46">
        <v>2960129</v>
      </c>
      <c r="AZ23" s="46">
        <v>2966996</v>
      </c>
      <c r="BA23" s="46">
        <v>2857586</v>
      </c>
      <c r="BB23" s="46">
        <v>3017757</v>
      </c>
      <c r="BC23" s="46">
        <v>3220721</v>
      </c>
    </row>
    <row r="24" ht="13.5" customHeight="1" spans="1:55">
      <c r="A24">
        <v>3</v>
      </c>
      <c r="B24" s="45" t="s">
        <v>156</v>
      </c>
      <c r="C24" s="46">
        <v>130</v>
      </c>
      <c r="D24" s="45" t="s">
        <v>156</v>
      </c>
      <c r="E24" s="3" t="s">
        <v>344</v>
      </c>
      <c r="F24" s="3" t="s">
        <v>345</v>
      </c>
      <c r="G24" s="46">
        <v>1444069</v>
      </c>
      <c r="H24" s="46">
        <v>1491309</v>
      </c>
      <c r="I24" s="46">
        <v>1545028</v>
      </c>
      <c r="J24" s="46">
        <v>1529913</v>
      </c>
      <c r="K24" s="46">
        <v>1799738</v>
      </c>
      <c r="L24" s="46">
        <v>1820586</v>
      </c>
      <c r="M24" s="46">
        <v>1693573</v>
      </c>
      <c r="N24" s="46">
        <v>1874019</v>
      </c>
      <c r="O24" s="46">
        <v>1898652</v>
      </c>
      <c r="P24" s="46">
        <v>1848948</v>
      </c>
      <c r="Q24" s="46">
        <v>1988743</v>
      </c>
      <c r="R24" s="46">
        <v>2064721</v>
      </c>
      <c r="S24" s="46">
        <v>2148517</v>
      </c>
      <c r="T24" s="46">
        <v>2125693</v>
      </c>
      <c r="U24" s="46">
        <v>2001810</v>
      </c>
      <c r="V24" s="46">
        <v>2042830</v>
      </c>
      <c r="W24" s="46">
        <v>2076926</v>
      </c>
      <c r="X24" s="46">
        <v>2150451</v>
      </c>
      <c r="Y24" s="46">
        <v>2163448</v>
      </c>
      <c r="Z24" s="46">
        <v>1971790</v>
      </c>
      <c r="AA24" s="46">
        <v>2102112</v>
      </c>
      <c r="AB24" s="46">
        <v>2213562</v>
      </c>
      <c r="AC24" s="46">
        <v>2117211</v>
      </c>
      <c r="AD24" s="46">
        <v>2161129</v>
      </c>
      <c r="AE24" s="46">
        <v>2169404</v>
      </c>
      <c r="AF24" s="46">
        <v>2248016</v>
      </c>
      <c r="AG24" s="46">
        <v>2262371</v>
      </c>
      <c r="AH24" s="46">
        <v>2273293</v>
      </c>
      <c r="AI24" s="46">
        <v>2304229</v>
      </c>
      <c r="AJ24" s="46">
        <v>2359729</v>
      </c>
      <c r="AK24" s="46">
        <v>2467820</v>
      </c>
      <c r="AL24" s="46">
        <v>2374349</v>
      </c>
      <c r="AM24" s="46">
        <v>2400219</v>
      </c>
      <c r="AN24" s="46">
        <v>2198305</v>
      </c>
      <c r="AO24" s="46">
        <v>2474469</v>
      </c>
      <c r="AP24" s="46">
        <v>2526465</v>
      </c>
      <c r="AQ24" s="46">
        <v>2565872</v>
      </c>
      <c r="AR24" s="46">
        <v>2702718</v>
      </c>
      <c r="AS24" s="46">
        <v>2832539</v>
      </c>
      <c r="AT24" s="46">
        <v>2918585</v>
      </c>
      <c r="AU24" s="46">
        <v>3103011</v>
      </c>
      <c r="AV24" s="46">
        <v>3012307</v>
      </c>
      <c r="AW24" s="46">
        <v>3303357</v>
      </c>
      <c r="AX24" s="46">
        <v>3300406</v>
      </c>
      <c r="AY24" s="46">
        <v>3402495</v>
      </c>
      <c r="AZ24" s="46">
        <v>3652084</v>
      </c>
      <c r="BA24" s="46">
        <v>3120061</v>
      </c>
      <c r="BB24" s="46">
        <v>3608228</v>
      </c>
      <c r="BC24" s="46">
        <v>3841444</v>
      </c>
    </row>
    <row r="25" ht="13.5" customHeight="1" spans="1:55">
      <c r="A25">
        <v>1</v>
      </c>
      <c r="B25" s="45" t="s">
        <v>157</v>
      </c>
      <c r="C25" s="46">
        <v>133</v>
      </c>
      <c r="D25" s="45" t="s">
        <v>157</v>
      </c>
      <c r="E25" s="3" t="s">
        <v>344</v>
      </c>
      <c r="F25" s="3" t="s">
        <v>345</v>
      </c>
      <c r="G25" s="46">
        <v>1972800</v>
      </c>
      <c r="H25" s="46">
        <v>2023440</v>
      </c>
      <c r="I25" s="46">
        <v>2079958</v>
      </c>
      <c r="J25" s="46">
        <v>1667089</v>
      </c>
      <c r="K25" s="46">
        <v>1625318</v>
      </c>
      <c r="L25" s="46">
        <v>1703390</v>
      </c>
      <c r="M25" s="46">
        <v>1924689</v>
      </c>
      <c r="N25" s="46">
        <v>1791253</v>
      </c>
      <c r="O25" s="46">
        <v>1816773</v>
      </c>
      <c r="P25" s="46">
        <v>1768155</v>
      </c>
      <c r="Q25" s="46">
        <v>1719844</v>
      </c>
      <c r="R25" s="46">
        <v>1714894</v>
      </c>
      <c r="S25" s="46">
        <v>1791556</v>
      </c>
      <c r="T25" s="46">
        <v>1958774</v>
      </c>
      <c r="U25" s="46">
        <v>1976634</v>
      </c>
      <c r="V25" s="46">
        <v>2256204</v>
      </c>
      <c r="W25" s="46">
        <v>2254745</v>
      </c>
      <c r="X25" s="46">
        <v>1584644</v>
      </c>
      <c r="Y25" s="46">
        <v>1776836</v>
      </c>
      <c r="Z25" s="46">
        <v>1827130</v>
      </c>
      <c r="AA25" s="46">
        <v>1910631</v>
      </c>
      <c r="AB25" s="46">
        <v>2113715</v>
      </c>
      <c r="AC25" s="46">
        <v>2209745</v>
      </c>
      <c r="AD25" s="46">
        <v>2120654</v>
      </c>
      <c r="AE25" s="46">
        <v>2183790</v>
      </c>
      <c r="AF25" s="46">
        <v>2131927</v>
      </c>
      <c r="AG25" s="46">
        <v>2147022</v>
      </c>
      <c r="AH25" s="46">
        <v>3076612</v>
      </c>
      <c r="AI25" s="46">
        <v>2945871</v>
      </c>
      <c r="AJ25" s="46">
        <v>3281932</v>
      </c>
      <c r="AK25" s="46">
        <v>3065034</v>
      </c>
      <c r="AL25" s="46">
        <v>3554240</v>
      </c>
      <c r="AM25" s="46">
        <v>4044697</v>
      </c>
      <c r="AN25" s="46">
        <v>3880970</v>
      </c>
      <c r="AO25" s="46">
        <v>3610663</v>
      </c>
      <c r="AP25" s="46">
        <v>3156910</v>
      </c>
      <c r="AQ25" s="46">
        <v>3176529</v>
      </c>
      <c r="AR25" s="46">
        <v>3306467</v>
      </c>
      <c r="AS25" s="46">
        <v>3736885</v>
      </c>
      <c r="AT25" s="46">
        <v>3248483</v>
      </c>
      <c r="AU25" s="46">
        <v>3894529</v>
      </c>
      <c r="AV25" s="46">
        <v>4531297</v>
      </c>
      <c r="AW25" s="46">
        <v>4871749</v>
      </c>
      <c r="AX25" s="46">
        <v>4691042</v>
      </c>
      <c r="AY25" s="46">
        <v>4563041</v>
      </c>
      <c r="AZ25" s="46">
        <v>4555956</v>
      </c>
      <c r="BA25" s="46">
        <v>4716899</v>
      </c>
      <c r="BB25" s="46">
        <v>4564779</v>
      </c>
      <c r="BC25" s="46">
        <v>5224918</v>
      </c>
    </row>
    <row r="26" ht="13.5" customHeight="1" spans="1:55">
      <c r="A26">
        <v>1</v>
      </c>
      <c r="B26" s="45" t="s">
        <v>158</v>
      </c>
      <c r="C26" s="46">
        <v>136</v>
      </c>
      <c r="D26" s="45" t="s">
        <v>158</v>
      </c>
      <c r="E26" s="3" t="s">
        <v>344</v>
      </c>
      <c r="F26" s="3" t="s">
        <v>345</v>
      </c>
      <c r="G26" s="46">
        <v>297570</v>
      </c>
      <c r="H26" s="46">
        <v>297215</v>
      </c>
      <c r="I26" s="46">
        <v>316065</v>
      </c>
      <c r="J26" s="46">
        <v>317135</v>
      </c>
      <c r="K26" s="46">
        <v>375860</v>
      </c>
      <c r="L26" s="46">
        <v>324240</v>
      </c>
      <c r="M26" s="46">
        <v>326835</v>
      </c>
      <c r="N26" s="46">
        <v>320773</v>
      </c>
      <c r="O26" s="46">
        <v>356517</v>
      </c>
      <c r="P26" s="46">
        <v>331928</v>
      </c>
      <c r="Q26" s="46">
        <v>339475</v>
      </c>
      <c r="R26" s="46">
        <v>270805</v>
      </c>
      <c r="S26" s="46">
        <v>178995</v>
      </c>
      <c r="T26" s="46">
        <v>218165</v>
      </c>
      <c r="U26" s="46">
        <v>183751</v>
      </c>
      <c r="V26" s="46">
        <v>150352</v>
      </c>
      <c r="W26" s="46">
        <v>147995</v>
      </c>
      <c r="X26" s="46">
        <v>200520</v>
      </c>
      <c r="Y26" s="46">
        <v>198345</v>
      </c>
      <c r="Z26" s="46">
        <v>199037</v>
      </c>
      <c r="AA26" s="46">
        <v>229999</v>
      </c>
      <c r="AB26" s="46">
        <v>224710</v>
      </c>
      <c r="AC26" s="46">
        <v>186985</v>
      </c>
      <c r="AD26" s="46">
        <v>189233</v>
      </c>
      <c r="AE26" s="46">
        <v>257510</v>
      </c>
      <c r="AF26" s="46">
        <v>271200</v>
      </c>
      <c r="AG26" s="46">
        <v>241810</v>
      </c>
      <c r="AH26" s="46">
        <v>296572</v>
      </c>
      <c r="AI26" s="46">
        <v>295022</v>
      </c>
      <c r="AJ26" s="46">
        <v>193467</v>
      </c>
      <c r="AK26" s="46">
        <v>254784</v>
      </c>
      <c r="AL26" s="46">
        <v>226846</v>
      </c>
      <c r="AM26" s="46">
        <v>300794</v>
      </c>
      <c r="AN26" s="46">
        <v>447536</v>
      </c>
      <c r="AO26" s="46">
        <v>433415</v>
      </c>
      <c r="AP26" s="46">
        <v>430150</v>
      </c>
      <c r="AQ26" s="46">
        <v>364516</v>
      </c>
      <c r="AR26" s="46">
        <v>385444</v>
      </c>
      <c r="AS26" s="46">
        <v>352671</v>
      </c>
      <c r="AT26" s="46">
        <v>331675</v>
      </c>
      <c r="AU26" s="46">
        <v>332029</v>
      </c>
      <c r="AV26" s="46">
        <v>237723</v>
      </c>
      <c r="AW26" s="46">
        <v>342783</v>
      </c>
      <c r="AX26" s="46">
        <v>292193</v>
      </c>
      <c r="AY26" s="46">
        <v>334195</v>
      </c>
      <c r="AZ26" s="46">
        <v>383640</v>
      </c>
      <c r="BA26" s="46">
        <v>398718</v>
      </c>
      <c r="BB26" s="46">
        <v>393120</v>
      </c>
      <c r="BC26" s="46">
        <v>339180</v>
      </c>
    </row>
    <row r="27" ht="13.5" customHeight="1" spans="1:55">
      <c r="A27">
        <v>3</v>
      </c>
      <c r="B27" s="45" t="s">
        <v>159</v>
      </c>
      <c r="C27" s="46">
        <v>137</v>
      </c>
      <c r="D27" s="45" t="s">
        <v>159</v>
      </c>
      <c r="E27" s="3" t="s">
        <v>344</v>
      </c>
      <c r="F27" s="3" t="s">
        <v>345</v>
      </c>
      <c r="G27" s="46">
        <v>91161</v>
      </c>
      <c r="H27" s="46">
        <v>95369</v>
      </c>
      <c r="I27" s="46">
        <v>92720</v>
      </c>
      <c r="J27" s="46">
        <v>93617</v>
      </c>
      <c r="K27" s="46">
        <v>94159</v>
      </c>
      <c r="L27" s="46">
        <v>93851</v>
      </c>
      <c r="M27" s="46">
        <v>92437</v>
      </c>
      <c r="N27" s="46">
        <v>90470</v>
      </c>
      <c r="O27" s="46">
        <v>90007</v>
      </c>
      <c r="P27" s="46">
        <v>90813</v>
      </c>
      <c r="Q27" s="46">
        <v>91081</v>
      </c>
      <c r="R27" s="46">
        <v>90747</v>
      </c>
      <c r="S27" s="46">
        <v>91157</v>
      </c>
      <c r="T27" s="46">
        <v>91023</v>
      </c>
      <c r="U27" s="46">
        <v>92221</v>
      </c>
      <c r="V27" s="46">
        <v>92399</v>
      </c>
      <c r="W27" s="46">
        <v>93234</v>
      </c>
      <c r="X27" s="46">
        <v>92734</v>
      </c>
      <c r="Y27" s="46">
        <v>90065</v>
      </c>
      <c r="Z27" s="46">
        <v>89468</v>
      </c>
      <c r="AA27" s="46">
        <v>89076</v>
      </c>
      <c r="AB27" s="46">
        <v>90189</v>
      </c>
      <c r="AC27" s="46">
        <v>89291</v>
      </c>
      <c r="AD27" s="46">
        <v>89682</v>
      </c>
      <c r="AE27" s="46">
        <v>89557</v>
      </c>
      <c r="AF27" s="46">
        <v>89799</v>
      </c>
      <c r="AG27" s="46">
        <v>88333</v>
      </c>
      <c r="AH27" s="46">
        <v>87484</v>
      </c>
      <c r="AI27" s="46">
        <v>87293</v>
      </c>
      <c r="AJ27" s="46">
        <v>87151</v>
      </c>
      <c r="AK27" s="46">
        <v>86511</v>
      </c>
      <c r="AL27" s="46">
        <v>86393</v>
      </c>
      <c r="AM27" s="46">
        <v>85408</v>
      </c>
      <c r="AN27" s="46">
        <v>84680</v>
      </c>
      <c r="AO27" s="46">
        <v>83421</v>
      </c>
      <c r="AP27" s="46">
        <v>81834</v>
      </c>
      <c r="AQ27" s="46">
        <v>82712</v>
      </c>
      <c r="AR27" s="46">
        <v>84044</v>
      </c>
      <c r="AS27" s="46">
        <v>80774</v>
      </c>
      <c r="AT27" s="46">
        <v>82149</v>
      </c>
      <c r="AU27" s="46">
        <v>82987</v>
      </c>
      <c r="AV27" s="46">
        <v>81423</v>
      </c>
      <c r="AW27" s="46">
        <v>81128</v>
      </c>
      <c r="AX27" s="46">
        <v>80052</v>
      </c>
      <c r="AY27" s="46">
        <v>78053</v>
      </c>
      <c r="AZ27" s="46">
        <v>76294</v>
      </c>
      <c r="BA27" s="46">
        <v>74432</v>
      </c>
      <c r="BB27" s="46">
        <v>70796</v>
      </c>
      <c r="BC27" s="46">
        <v>70319</v>
      </c>
    </row>
    <row r="28" ht="13.5" customHeight="1" spans="1:55">
      <c r="A28">
        <v>3</v>
      </c>
      <c r="B28" s="45" t="s">
        <v>160</v>
      </c>
      <c r="C28" s="46">
        <v>144</v>
      </c>
      <c r="D28" s="45" t="s">
        <v>160</v>
      </c>
      <c r="E28" s="3" t="s">
        <v>344</v>
      </c>
      <c r="F28" s="3" t="s">
        <v>345</v>
      </c>
      <c r="G28" s="46">
        <v>2760125</v>
      </c>
      <c r="H28" s="46">
        <v>2700936</v>
      </c>
      <c r="I28" s="46">
        <v>2743041</v>
      </c>
      <c r="J28" s="46">
        <v>2796050</v>
      </c>
      <c r="K28" s="46">
        <v>2878912</v>
      </c>
      <c r="L28" s="46">
        <v>2914075</v>
      </c>
      <c r="M28" s="46">
        <v>3058920</v>
      </c>
      <c r="N28" s="46">
        <v>3144647</v>
      </c>
      <c r="O28" s="46">
        <v>3147847</v>
      </c>
      <c r="P28" s="46">
        <v>3060535</v>
      </c>
      <c r="Q28" s="46">
        <v>3171466</v>
      </c>
      <c r="R28" s="46">
        <v>3243611</v>
      </c>
      <c r="S28" s="46">
        <v>3541916</v>
      </c>
      <c r="T28" s="46">
        <v>3476050</v>
      </c>
      <c r="U28" s="46">
        <v>3281670</v>
      </c>
      <c r="V28" s="46">
        <v>3161970</v>
      </c>
      <c r="W28" s="46">
        <v>3005970</v>
      </c>
      <c r="X28" s="46">
        <v>2994050</v>
      </c>
      <c r="Y28" s="46">
        <v>3075307</v>
      </c>
      <c r="Z28" s="46">
        <v>3239650</v>
      </c>
      <c r="AA28" s="46">
        <v>3341450</v>
      </c>
      <c r="AB28" s="46">
        <v>3456350</v>
      </c>
      <c r="AC28" s="46">
        <v>3362950</v>
      </c>
      <c r="AD28" s="46">
        <v>3359950</v>
      </c>
      <c r="AE28" s="46">
        <v>3382400</v>
      </c>
      <c r="AF28" s="46">
        <v>3554700</v>
      </c>
      <c r="AG28" s="46">
        <v>3516300</v>
      </c>
      <c r="AH28" s="46">
        <v>3569900</v>
      </c>
      <c r="AI28" s="46">
        <v>3669900</v>
      </c>
      <c r="AJ28" s="46">
        <v>3564141</v>
      </c>
      <c r="AK28" s="46">
        <v>3694119</v>
      </c>
      <c r="AL28" s="46">
        <v>3453082</v>
      </c>
      <c r="AM28" s="46">
        <v>3165444</v>
      </c>
      <c r="AN28" s="46">
        <v>3518778</v>
      </c>
      <c r="AO28" s="46">
        <v>3906311</v>
      </c>
      <c r="AP28" s="46">
        <v>3898053</v>
      </c>
      <c r="AQ28" s="46">
        <v>4250176</v>
      </c>
      <c r="AR28" s="46">
        <v>4501459</v>
      </c>
      <c r="AS28" s="46">
        <v>4091464</v>
      </c>
      <c r="AT28" s="46">
        <v>3901661</v>
      </c>
      <c r="AU28" s="46">
        <v>3812514</v>
      </c>
      <c r="AV28" s="46">
        <v>4129832</v>
      </c>
      <c r="AW28" s="46">
        <v>4418674</v>
      </c>
      <c r="AX28" s="46">
        <v>4414491</v>
      </c>
      <c r="AY28" s="46">
        <v>4402397</v>
      </c>
      <c r="AZ28" s="46">
        <v>4985192</v>
      </c>
      <c r="BA28" s="46">
        <v>4596775</v>
      </c>
      <c r="BB28" s="46">
        <v>4677462</v>
      </c>
      <c r="BC28" s="46">
        <v>4883443</v>
      </c>
    </row>
    <row r="29" ht="13.5" customHeight="1" spans="1:55">
      <c r="A29">
        <v>3</v>
      </c>
      <c r="B29" s="45" t="s">
        <v>161</v>
      </c>
      <c r="C29" s="46">
        <v>147</v>
      </c>
      <c r="D29" s="45" t="s">
        <v>161</v>
      </c>
      <c r="E29" s="3" t="s">
        <v>344</v>
      </c>
      <c r="F29" s="3" t="s">
        <v>345</v>
      </c>
      <c r="G29" s="46">
        <v>109100</v>
      </c>
      <c r="H29" s="46">
        <v>112900</v>
      </c>
      <c r="I29" s="46">
        <v>112950</v>
      </c>
      <c r="J29" s="46">
        <v>125050</v>
      </c>
      <c r="K29" s="46">
        <v>140050</v>
      </c>
      <c r="L29" s="46">
        <v>151300</v>
      </c>
      <c r="M29" s="46">
        <v>162300</v>
      </c>
      <c r="N29" s="46">
        <v>169300</v>
      </c>
      <c r="O29" s="46">
        <v>176300</v>
      </c>
      <c r="P29" s="46">
        <v>176400</v>
      </c>
      <c r="Q29" s="46">
        <v>187500</v>
      </c>
      <c r="R29" s="46">
        <v>189800</v>
      </c>
      <c r="S29" s="46">
        <v>195800</v>
      </c>
      <c r="T29" s="46">
        <v>198300</v>
      </c>
      <c r="U29" s="46">
        <v>206300</v>
      </c>
      <c r="V29" s="46">
        <v>207900</v>
      </c>
      <c r="W29" s="46">
        <v>216100</v>
      </c>
      <c r="X29" s="46">
        <v>217100</v>
      </c>
      <c r="Y29" s="46">
        <v>222400</v>
      </c>
      <c r="Z29" s="46">
        <v>226600</v>
      </c>
      <c r="AA29" s="46">
        <v>227900</v>
      </c>
      <c r="AB29" s="46">
        <v>234000</v>
      </c>
      <c r="AC29" s="46">
        <v>241200</v>
      </c>
      <c r="AD29" s="46">
        <v>243500</v>
      </c>
      <c r="AE29" s="46">
        <v>227900</v>
      </c>
      <c r="AF29" s="46">
        <v>235330</v>
      </c>
      <c r="AG29" s="46">
        <v>230500</v>
      </c>
      <c r="AH29" s="46">
        <v>246159</v>
      </c>
      <c r="AI29" s="46">
        <v>254413</v>
      </c>
      <c r="AJ29" s="46">
        <v>252366</v>
      </c>
      <c r="AK29" s="46">
        <v>248612</v>
      </c>
      <c r="AL29" s="46">
        <v>230199</v>
      </c>
      <c r="AM29" s="46">
        <v>247131</v>
      </c>
      <c r="AN29" s="46">
        <v>387106</v>
      </c>
      <c r="AO29" s="46">
        <v>360642</v>
      </c>
      <c r="AP29" s="46">
        <v>368621</v>
      </c>
      <c r="AQ29" s="46">
        <v>400828</v>
      </c>
      <c r="AR29" s="46">
        <v>321944</v>
      </c>
      <c r="AS29" s="46">
        <v>353228</v>
      </c>
      <c r="AT29" s="46">
        <v>376596</v>
      </c>
      <c r="AU29" s="46">
        <v>332232</v>
      </c>
      <c r="AV29" s="46">
        <v>297422</v>
      </c>
      <c r="AW29" s="46">
        <v>358343</v>
      </c>
      <c r="AX29" s="46">
        <v>369517</v>
      </c>
      <c r="AY29" s="46">
        <v>344107</v>
      </c>
      <c r="AZ29" s="46">
        <v>370412</v>
      </c>
      <c r="BA29" s="46">
        <v>310804</v>
      </c>
      <c r="BB29" s="46">
        <v>293140</v>
      </c>
      <c r="BC29" s="46">
        <v>371436</v>
      </c>
    </row>
    <row r="30" ht="13.5" customHeight="1" spans="1:55">
      <c r="A30">
        <v>1</v>
      </c>
      <c r="B30" s="45" t="s">
        <v>162</v>
      </c>
      <c r="C30" s="46">
        <v>158</v>
      </c>
      <c r="D30" s="45" t="s">
        <v>162</v>
      </c>
      <c r="E30" s="3" t="s">
        <v>344</v>
      </c>
      <c r="F30" s="3" t="s">
        <v>345</v>
      </c>
      <c r="G30" s="46">
        <v>2940181</v>
      </c>
      <c r="H30" s="46">
        <v>3177700</v>
      </c>
      <c r="I30" s="46">
        <v>3276045</v>
      </c>
      <c r="J30" s="46">
        <v>3129071</v>
      </c>
      <c r="K30" s="46">
        <v>3184113</v>
      </c>
      <c r="L30" s="46">
        <v>3359763</v>
      </c>
      <c r="M30" s="46">
        <v>3560951</v>
      </c>
      <c r="N30" s="46">
        <v>3793458</v>
      </c>
      <c r="O30" s="46">
        <v>4297923</v>
      </c>
      <c r="P30" s="46">
        <v>4375465</v>
      </c>
      <c r="Q30" s="46">
        <v>4466390</v>
      </c>
      <c r="R30" s="46">
        <v>4217482</v>
      </c>
      <c r="S30" s="46">
        <v>3749029</v>
      </c>
      <c r="T30" s="46">
        <v>4062187</v>
      </c>
      <c r="U30" s="46">
        <v>3771424</v>
      </c>
      <c r="V30" s="46">
        <v>4293567</v>
      </c>
      <c r="W30" s="46">
        <v>4481415</v>
      </c>
      <c r="X30" s="46">
        <v>4796724</v>
      </c>
      <c r="Y30" s="46">
        <v>4833638</v>
      </c>
      <c r="Z30" s="46">
        <v>5234403</v>
      </c>
      <c r="AA30" s="46">
        <v>5549637</v>
      </c>
      <c r="AB30" s="46">
        <v>5893282</v>
      </c>
      <c r="AC30" s="46">
        <v>6062373</v>
      </c>
      <c r="AD30" s="46">
        <v>5884477</v>
      </c>
      <c r="AE30" s="46">
        <v>6101854</v>
      </c>
      <c r="AF30" s="46">
        <v>6171691</v>
      </c>
      <c r="AG30" s="46">
        <v>6443488</v>
      </c>
      <c r="AH30" s="46">
        <v>7107210</v>
      </c>
      <c r="AI30" s="46">
        <v>7554553</v>
      </c>
      <c r="AJ30" s="46">
        <v>9623648</v>
      </c>
      <c r="AK30" s="46">
        <v>9449337</v>
      </c>
      <c r="AL30" s="46">
        <v>11707907</v>
      </c>
      <c r="AM30" s="46">
        <v>10453678</v>
      </c>
      <c r="AN30" s="46">
        <v>10206324</v>
      </c>
      <c r="AO30" s="46">
        <v>11048686</v>
      </c>
      <c r="AP30" s="46">
        <v>10774019</v>
      </c>
      <c r="AQ30" s="46">
        <v>10122786</v>
      </c>
      <c r="AR30" s="46">
        <v>11793425</v>
      </c>
      <c r="AS30" s="46">
        <v>11725397</v>
      </c>
      <c r="AT30" s="46">
        <v>10466794</v>
      </c>
      <c r="AU30" s="46">
        <v>11797987</v>
      </c>
      <c r="AV30" s="46">
        <v>12284694</v>
      </c>
      <c r="AW30" s="46">
        <v>12835950</v>
      </c>
      <c r="AX30" s="46">
        <v>11156126</v>
      </c>
      <c r="AY30" s="46">
        <v>12409921</v>
      </c>
      <c r="AZ30" s="46">
        <v>13706475</v>
      </c>
      <c r="BA30" s="46">
        <v>14535313</v>
      </c>
      <c r="BB30" s="46">
        <v>16205815</v>
      </c>
      <c r="BC30" s="46">
        <v>15213166</v>
      </c>
    </row>
    <row r="31" ht="13.5" customHeight="1" spans="1:55">
      <c r="A31">
        <v>1</v>
      </c>
      <c r="B31" s="45" t="s">
        <v>163</v>
      </c>
      <c r="C31" s="46">
        <v>159</v>
      </c>
      <c r="D31" s="45" t="s">
        <v>163</v>
      </c>
      <c r="E31" s="3" t="s">
        <v>344</v>
      </c>
      <c r="F31" s="3" t="s">
        <v>345</v>
      </c>
      <c r="G31" s="46">
        <v>20954984</v>
      </c>
      <c r="H31" s="46">
        <v>21284284</v>
      </c>
      <c r="I31" s="46">
        <v>23130442</v>
      </c>
      <c r="J31" s="46">
        <v>23809385</v>
      </c>
      <c r="K31" s="46">
        <v>25421294</v>
      </c>
      <c r="L31" s="46">
        <v>23581982</v>
      </c>
      <c r="M31" s="46">
        <v>24551606</v>
      </c>
      <c r="N31" s="46">
        <v>24522985</v>
      </c>
      <c r="O31" s="46">
        <v>28533657</v>
      </c>
      <c r="P31" s="46">
        <v>26927876</v>
      </c>
      <c r="Q31" s="46">
        <v>25828500</v>
      </c>
      <c r="R31" s="46">
        <v>21510210</v>
      </c>
      <c r="S31" s="46">
        <v>26124360</v>
      </c>
      <c r="T31" s="46">
        <v>22762760</v>
      </c>
      <c r="U31" s="46">
        <v>21125744</v>
      </c>
      <c r="V31" s="46">
        <v>21219162</v>
      </c>
      <c r="W31" s="46">
        <v>17765010</v>
      </c>
      <c r="X31" s="46">
        <v>16308940</v>
      </c>
      <c r="Y31" s="46">
        <v>15981630</v>
      </c>
      <c r="Z31" s="46">
        <v>17229680</v>
      </c>
      <c r="AA31" s="46">
        <v>14904266</v>
      </c>
      <c r="AB31" s="46">
        <v>15558260</v>
      </c>
      <c r="AC31" s="46">
        <v>15545150</v>
      </c>
      <c r="AD31" s="46">
        <v>18445200</v>
      </c>
      <c r="AE31" s="46">
        <v>19782400</v>
      </c>
      <c r="AF31" s="46">
        <v>23360100</v>
      </c>
      <c r="AG31" s="46">
        <v>23926500</v>
      </c>
      <c r="AH31" s="46">
        <v>24190200</v>
      </c>
      <c r="AI31" s="46">
        <v>26915400</v>
      </c>
      <c r="AJ31" s="46">
        <v>28721943</v>
      </c>
      <c r="AK31" s="46">
        <v>32369414</v>
      </c>
      <c r="AL31" s="46">
        <v>33633775</v>
      </c>
      <c r="AM31" s="46">
        <v>35074958</v>
      </c>
      <c r="AN31" s="46">
        <v>36650289</v>
      </c>
      <c r="AO31" s="46">
        <v>38866456</v>
      </c>
      <c r="AP31" s="46">
        <v>39331258</v>
      </c>
      <c r="AQ31" s="46">
        <v>39583112</v>
      </c>
      <c r="AR31" s="46">
        <v>42152070</v>
      </c>
      <c r="AS31" s="46">
        <v>41337681</v>
      </c>
      <c r="AT31" s="46">
        <v>42040223</v>
      </c>
      <c r="AU31" s="46">
        <v>40029362</v>
      </c>
      <c r="AV31" s="46">
        <v>41452823</v>
      </c>
      <c r="AW31" s="46">
        <v>42283285</v>
      </c>
      <c r="AX31" s="46">
        <v>43536442</v>
      </c>
      <c r="AY31" s="46">
        <v>44660716</v>
      </c>
      <c r="AZ31" s="46">
        <v>45852440</v>
      </c>
      <c r="BA31" s="46">
        <v>46510630</v>
      </c>
      <c r="BB31" s="46">
        <v>45714753</v>
      </c>
      <c r="BC31" s="46">
        <v>37733421</v>
      </c>
    </row>
    <row r="32" ht="13.5" customHeight="1" spans="1:55">
      <c r="A32">
        <v>1</v>
      </c>
      <c r="B32" s="45" t="s">
        <v>164</v>
      </c>
      <c r="C32" s="46">
        <v>175</v>
      </c>
      <c r="D32" s="45" t="s">
        <v>164</v>
      </c>
      <c r="E32" s="3" t="s">
        <v>344</v>
      </c>
      <c r="F32" s="3" t="s">
        <v>345</v>
      </c>
      <c r="G32" s="46">
        <v>249700</v>
      </c>
      <c r="H32" s="46">
        <v>253690</v>
      </c>
      <c r="I32" s="46">
        <v>247200</v>
      </c>
      <c r="J32" s="46">
        <v>267870</v>
      </c>
      <c r="K32" s="46">
        <v>247870</v>
      </c>
      <c r="L32" s="46">
        <v>233535</v>
      </c>
      <c r="M32" s="46">
        <v>222335</v>
      </c>
      <c r="N32" s="46">
        <v>214700</v>
      </c>
      <c r="O32" s="46">
        <v>208200</v>
      </c>
      <c r="P32" s="46">
        <v>207700</v>
      </c>
      <c r="Q32" s="46">
        <v>197000</v>
      </c>
      <c r="R32" s="46">
        <v>199000</v>
      </c>
      <c r="S32" s="46">
        <v>200800</v>
      </c>
      <c r="T32" s="46">
        <v>222700</v>
      </c>
      <c r="U32" s="46">
        <v>259100</v>
      </c>
      <c r="V32" s="46">
        <v>277650</v>
      </c>
      <c r="W32" s="46">
        <v>270450</v>
      </c>
      <c r="X32" s="46">
        <v>256815</v>
      </c>
      <c r="Y32" s="46">
        <v>268910</v>
      </c>
      <c r="Z32" s="46">
        <v>280150</v>
      </c>
      <c r="AA32" s="46">
        <v>316415</v>
      </c>
      <c r="AB32" s="46">
        <v>383570</v>
      </c>
      <c r="AC32" s="46">
        <v>356760</v>
      </c>
      <c r="AD32" s="46">
        <v>352330</v>
      </c>
      <c r="AE32" s="46">
        <v>267585</v>
      </c>
      <c r="AF32" s="46">
        <v>271010</v>
      </c>
      <c r="AG32" s="46">
        <v>236160</v>
      </c>
      <c r="AH32" s="46">
        <v>207435</v>
      </c>
      <c r="AI32" s="46">
        <v>248127</v>
      </c>
      <c r="AJ32" s="46">
        <v>256680</v>
      </c>
      <c r="AK32" s="46">
        <v>246745</v>
      </c>
      <c r="AL32" s="46">
        <v>264173</v>
      </c>
      <c r="AM32" s="46">
        <v>273933</v>
      </c>
      <c r="AN32" s="46">
        <v>286721</v>
      </c>
      <c r="AO32" s="46">
        <v>305777</v>
      </c>
      <c r="AP32" s="46">
        <v>305758</v>
      </c>
      <c r="AQ32" s="46">
        <v>352304</v>
      </c>
      <c r="AR32" s="46">
        <v>360977</v>
      </c>
      <c r="AS32" s="46">
        <v>413297</v>
      </c>
      <c r="AT32" s="46">
        <v>452495</v>
      </c>
      <c r="AU32" s="46">
        <v>432738</v>
      </c>
      <c r="AV32" s="46">
        <v>437072</v>
      </c>
      <c r="AW32" s="46">
        <v>427510</v>
      </c>
      <c r="AX32" s="46">
        <v>444049</v>
      </c>
      <c r="AY32" s="46">
        <v>436812</v>
      </c>
      <c r="AZ32" s="46">
        <v>436601</v>
      </c>
      <c r="BA32" s="46">
        <v>447773</v>
      </c>
      <c r="BB32" s="46">
        <v>466895</v>
      </c>
      <c r="BC32" s="46">
        <v>465504</v>
      </c>
    </row>
    <row r="33" ht="13.5" customHeight="1" spans="1:55">
      <c r="A33">
        <v>2</v>
      </c>
      <c r="B33" s="45" t="s">
        <v>165</v>
      </c>
      <c r="C33" s="46">
        <v>178</v>
      </c>
      <c r="D33" s="45" t="s">
        <v>165</v>
      </c>
      <c r="E33" s="3" t="s">
        <v>344</v>
      </c>
      <c r="F33" s="3" t="s">
        <v>345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0</v>
      </c>
      <c r="AD33" s="46">
        <v>0</v>
      </c>
      <c r="AE33" s="46">
        <v>0</v>
      </c>
      <c r="AF33" s="46">
        <v>0</v>
      </c>
      <c r="AG33" s="46">
        <v>0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v>1781269</v>
      </c>
      <c r="AN33" s="46">
        <v>511284</v>
      </c>
      <c r="AO33" s="46">
        <v>496018</v>
      </c>
      <c r="AP33" s="46">
        <v>503912</v>
      </c>
      <c r="AQ33" s="46">
        <v>538760</v>
      </c>
      <c r="AR33" s="46">
        <v>662535</v>
      </c>
      <c r="AS33" s="46">
        <v>618190</v>
      </c>
      <c r="AT33" s="46">
        <v>528711</v>
      </c>
      <c r="AU33" s="46">
        <v>572944</v>
      </c>
      <c r="AV33" s="46">
        <v>523928</v>
      </c>
      <c r="AW33" s="46">
        <v>602692</v>
      </c>
      <c r="AX33" s="46">
        <v>628767</v>
      </c>
      <c r="AY33" s="46">
        <v>685590</v>
      </c>
      <c r="AZ33" s="46">
        <v>641718</v>
      </c>
      <c r="BA33" s="46">
        <v>651507</v>
      </c>
      <c r="BB33" s="46">
        <v>557246</v>
      </c>
      <c r="BC33" s="46">
        <v>601220</v>
      </c>
    </row>
    <row r="34" ht="13.5" customHeight="1" spans="1:55">
      <c r="A34">
        <v>3</v>
      </c>
      <c r="B34" s="45" t="s">
        <v>166</v>
      </c>
      <c r="C34" s="46">
        <v>181</v>
      </c>
      <c r="D34" s="45" t="s">
        <v>166</v>
      </c>
      <c r="E34" s="3" t="s">
        <v>344</v>
      </c>
      <c r="F34" s="3" t="s">
        <v>345</v>
      </c>
      <c r="G34" s="46">
        <v>1664946</v>
      </c>
      <c r="H34" s="46">
        <v>1696758</v>
      </c>
      <c r="I34" s="46">
        <v>1594950</v>
      </c>
      <c r="J34" s="46">
        <v>1627913</v>
      </c>
      <c r="K34" s="46">
        <v>1596047</v>
      </c>
      <c r="L34" s="46">
        <v>1647356</v>
      </c>
      <c r="M34" s="46">
        <v>1826640</v>
      </c>
      <c r="N34" s="46">
        <v>1609429</v>
      </c>
      <c r="O34" s="46">
        <v>2124942</v>
      </c>
      <c r="P34" s="46">
        <v>1965039</v>
      </c>
      <c r="Q34" s="46">
        <v>2074735</v>
      </c>
      <c r="R34" s="46">
        <v>2139033</v>
      </c>
      <c r="S34" s="46">
        <v>1854933</v>
      </c>
      <c r="T34" s="46">
        <v>2330276</v>
      </c>
      <c r="U34" s="46">
        <v>2208698</v>
      </c>
      <c r="V34" s="46">
        <v>2226732</v>
      </c>
      <c r="W34" s="46">
        <v>1949675</v>
      </c>
      <c r="X34" s="46">
        <v>2074149</v>
      </c>
      <c r="Y34" s="46">
        <v>1838234</v>
      </c>
      <c r="Z34" s="46">
        <v>2205889</v>
      </c>
      <c r="AA34" s="46">
        <v>2505701</v>
      </c>
      <c r="AB34" s="46">
        <v>2573029</v>
      </c>
      <c r="AC34" s="46">
        <v>2523326</v>
      </c>
      <c r="AD34" s="46">
        <v>2469350</v>
      </c>
      <c r="AE34" s="46">
        <v>2507314</v>
      </c>
      <c r="AF34" s="46">
        <v>2496889</v>
      </c>
      <c r="AG34" s="46">
        <v>2576120</v>
      </c>
      <c r="AH34" s="46">
        <v>2830299</v>
      </c>
      <c r="AI34" s="46">
        <v>2564011</v>
      </c>
      <c r="AJ34" s="46">
        <v>2462117</v>
      </c>
      <c r="AK34" s="46">
        <v>2501076</v>
      </c>
      <c r="AL34" s="46">
        <v>1977275</v>
      </c>
      <c r="AM34" s="46">
        <v>2491092</v>
      </c>
      <c r="AN34" s="46">
        <v>2762839</v>
      </c>
      <c r="AO34" s="46">
        <v>2724412</v>
      </c>
      <c r="AP34" s="46">
        <v>2957207</v>
      </c>
      <c r="AQ34" s="46">
        <v>3118202</v>
      </c>
      <c r="AR34" s="46">
        <v>2630891</v>
      </c>
      <c r="AS34" s="46">
        <v>2848773</v>
      </c>
      <c r="AT34" s="46">
        <v>2886003</v>
      </c>
      <c r="AU34" s="46">
        <v>2720936</v>
      </c>
      <c r="AV34" s="46">
        <v>2777793</v>
      </c>
      <c r="AW34" s="46">
        <v>2723361</v>
      </c>
      <c r="AX34" s="46">
        <v>2913365</v>
      </c>
      <c r="AY34" s="46">
        <v>3021109</v>
      </c>
      <c r="AZ34" s="46">
        <v>3164269</v>
      </c>
      <c r="BA34" s="46">
        <v>3085910</v>
      </c>
      <c r="BB34" s="46">
        <v>3281186</v>
      </c>
      <c r="BC34" s="46">
        <v>3007067</v>
      </c>
    </row>
    <row r="35" ht="13.5" customHeight="1" spans="1:55">
      <c r="A35">
        <v>2</v>
      </c>
      <c r="B35" s="45" t="s">
        <v>167</v>
      </c>
      <c r="C35" s="46">
        <v>182</v>
      </c>
      <c r="D35" s="45" t="s">
        <v>167</v>
      </c>
      <c r="E35" s="3" t="s">
        <v>344</v>
      </c>
      <c r="F35" s="3" t="s">
        <v>345</v>
      </c>
      <c r="G35" s="46">
        <v>44207</v>
      </c>
      <c r="H35" s="46">
        <v>44052</v>
      </c>
      <c r="I35" s="46">
        <v>44455</v>
      </c>
      <c r="J35" s="46">
        <v>43885</v>
      </c>
      <c r="K35" s="46">
        <v>43685</v>
      </c>
      <c r="L35" s="46">
        <v>43777</v>
      </c>
      <c r="M35" s="46">
        <v>41361</v>
      </c>
      <c r="N35" s="46">
        <v>41290</v>
      </c>
      <c r="O35" s="46">
        <v>44000</v>
      </c>
      <c r="P35" s="46">
        <v>44387</v>
      </c>
      <c r="Q35" s="46">
        <v>49992</v>
      </c>
      <c r="R35" s="46">
        <v>47943</v>
      </c>
      <c r="S35" s="46">
        <v>39581</v>
      </c>
      <c r="T35" s="46">
        <v>38763</v>
      </c>
      <c r="U35" s="46">
        <v>38841</v>
      </c>
      <c r="V35" s="46">
        <v>40455</v>
      </c>
      <c r="W35" s="46">
        <v>37365</v>
      </c>
      <c r="X35" s="46">
        <v>42149</v>
      </c>
      <c r="Y35" s="46">
        <v>45077</v>
      </c>
      <c r="Z35" s="46">
        <v>45068</v>
      </c>
      <c r="AA35" s="46">
        <v>46999</v>
      </c>
      <c r="AB35" s="46">
        <v>46282</v>
      </c>
      <c r="AC35" s="46">
        <v>46957</v>
      </c>
      <c r="AD35" s="46">
        <v>46937</v>
      </c>
      <c r="AE35" s="46">
        <v>51680</v>
      </c>
      <c r="AF35" s="46">
        <v>52626</v>
      </c>
      <c r="AG35" s="46">
        <v>53414</v>
      </c>
      <c r="AH35" s="46">
        <v>55371</v>
      </c>
      <c r="AI35" s="46">
        <v>51527</v>
      </c>
      <c r="AJ35" s="46">
        <v>53888</v>
      </c>
      <c r="AK35" s="46">
        <v>51937</v>
      </c>
      <c r="AL35" s="46">
        <v>51515</v>
      </c>
      <c r="AM35" s="46">
        <v>44249</v>
      </c>
      <c r="AN35" s="46">
        <v>45952</v>
      </c>
      <c r="AO35" s="46">
        <v>43976</v>
      </c>
      <c r="AP35" s="46">
        <v>45316</v>
      </c>
      <c r="AQ35" s="46">
        <v>45195</v>
      </c>
      <c r="AR35" s="46">
        <v>44337</v>
      </c>
      <c r="AS35" s="46">
        <v>44715</v>
      </c>
      <c r="AT35" s="46">
        <v>42145</v>
      </c>
      <c r="AU35" s="46">
        <v>43060</v>
      </c>
      <c r="AV35" s="46">
        <v>43302</v>
      </c>
      <c r="AW35" s="46">
        <v>46268</v>
      </c>
      <c r="AX35" s="46">
        <v>46367</v>
      </c>
      <c r="AY35" s="46">
        <v>47760</v>
      </c>
      <c r="AZ35" s="46">
        <v>47931</v>
      </c>
      <c r="BA35" s="46">
        <v>45927</v>
      </c>
      <c r="BB35" s="46">
        <v>46884</v>
      </c>
      <c r="BC35" s="46">
        <v>47704</v>
      </c>
    </row>
    <row r="36" ht="13.5" customHeight="1" spans="1:55">
      <c r="A36">
        <v>2</v>
      </c>
      <c r="B36" s="45" t="s">
        <v>168</v>
      </c>
      <c r="C36" s="46">
        <v>184</v>
      </c>
      <c r="D36" s="45" t="s">
        <v>168</v>
      </c>
      <c r="E36" s="3" t="s">
        <v>344</v>
      </c>
      <c r="F36" s="3" t="s">
        <v>345</v>
      </c>
      <c r="G36" s="46">
        <v>570568</v>
      </c>
      <c r="H36" s="46">
        <v>658431</v>
      </c>
      <c r="I36" s="46">
        <v>548732</v>
      </c>
      <c r="J36" s="46">
        <v>507230</v>
      </c>
      <c r="K36" s="46">
        <v>534877</v>
      </c>
      <c r="L36" s="46">
        <v>645559</v>
      </c>
      <c r="M36" s="46">
        <v>690502</v>
      </c>
      <c r="N36" s="46">
        <v>687052</v>
      </c>
      <c r="O36" s="46">
        <v>709816</v>
      </c>
      <c r="P36" s="46">
        <v>768249</v>
      </c>
      <c r="Q36" s="46">
        <v>761438</v>
      </c>
      <c r="R36" s="46">
        <v>755263</v>
      </c>
      <c r="S36" s="46">
        <v>776359</v>
      </c>
      <c r="T36" s="46">
        <v>855739</v>
      </c>
      <c r="U36" s="46">
        <v>884045</v>
      </c>
      <c r="V36" s="46">
        <v>925492</v>
      </c>
      <c r="W36" s="46">
        <v>967251</v>
      </c>
      <c r="X36" s="46">
        <v>984361</v>
      </c>
      <c r="Y36" s="46">
        <v>1012283</v>
      </c>
      <c r="Z36" s="46">
        <v>1057925</v>
      </c>
      <c r="AA36" s="46">
        <v>1143425</v>
      </c>
      <c r="AB36" s="46">
        <v>1151800</v>
      </c>
      <c r="AC36" s="46">
        <v>1177052</v>
      </c>
      <c r="AD36" s="46">
        <v>1199939</v>
      </c>
      <c r="AE36" s="46">
        <v>1273541</v>
      </c>
      <c r="AF36" s="46">
        <v>1177133</v>
      </c>
      <c r="AG36" s="46">
        <v>1135667</v>
      </c>
      <c r="AH36" s="46">
        <v>1257987</v>
      </c>
      <c r="AI36" s="46">
        <v>1343073</v>
      </c>
      <c r="AJ36" s="46">
        <v>1505255</v>
      </c>
      <c r="AK36" s="46">
        <v>1608023</v>
      </c>
      <c r="AL36" s="46">
        <v>1643445</v>
      </c>
      <c r="AM36" s="46">
        <v>1202499</v>
      </c>
      <c r="AN36" s="46">
        <v>865090</v>
      </c>
      <c r="AO36" s="46">
        <v>931430</v>
      </c>
      <c r="AP36" s="46">
        <v>1089337</v>
      </c>
      <c r="AQ36" s="46">
        <v>1240114</v>
      </c>
      <c r="AR36" s="46">
        <v>1281015</v>
      </c>
      <c r="AS36" s="46">
        <v>1382396</v>
      </c>
      <c r="AT36" s="46">
        <v>1587148</v>
      </c>
      <c r="AU36" s="46">
        <v>1688260</v>
      </c>
      <c r="AV36" s="46">
        <v>1695224</v>
      </c>
      <c r="AW36" s="46">
        <v>1685231</v>
      </c>
      <c r="AX36" s="46">
        <v>1702421</v>
      </c>
      <c r="AY36" s="46">
        <v>1705218</v>
      </c>
      <c r="AZ36" s="46">
        <v>1714664</v>
      </c>
      <c r="BA36" s="46">
        <v>1767423</v>
      </c>
      <c r="BB36" s="46">
        <v>1817676</v>
      </c>
      <c r="BC36" s="46">
        <v>1728445</v>
      </c>
    </row>
    <row r="37" ht="13.5" customHeight="1" spans="1:55">
      <c r="A37">
        <v>1</v>
      </c>
      <c r="B37" s="45" t="s">
        <v>169</v>
      </c>
      <c r="C37" s="46">
        <v>193</v>
      </c>
      <c r="D37" s="45" t="s">
        <v>169</v>
      </c>
      <c r="E37" s="3" t="s">
        <v>344</v>
      </c>
      <c r="F37" s="3" t="s">
        <v>345</v>
      </c>
      <c r="G37" s="46">
        <v>51160</v>
      </c>
      <c r="H37" s="46">
        <v>53160</v>
      </c>
      <c r="I37" s="46">
        <v>50840</v>
      </c>
      <c r="J37" s="46">
        <v>52940</v>
      </c>
      <c r="K37" s="46">
        <v>53760</v>
      </c>
      <c r="L37" s="46">
        <v>51834</v>
      </c>
      <c r="M37" s="46">
        <v>51794</v>
      </c>
      <c r="N37" s="46">
        <v>50636</v>
      </c>
      <c r="O37" s="46">
        <v>51651</v>
      </c>
      <c r="P37" s="46">
        <v>49636</v>
      </c>
      <c r="Q37" s="46">
        <v>49530</v>
      </c>
      <c r="R37" s="46">
        <v>50425</v>
      </c>
      <c r="S37" s="46">
        <v>50160</v>
      </c>
      <c r="T37" s="46">
        <v>50305</v>
      </c>
      <c r="U37" s="46">
        <v>47105</v>
      </c>
      <c r="V37" s="46">
        <v>46265</v>
      </c>
      <c r="W37" s="46">
        <v>50560</v>
      </c>
      <c r="X37" s="46">
        <v>47715</v>
      </c>
      <c r="Y37" s="46">
        <v>50650</v>
      </c>
      <c r="Z37" s="46">
        <v>47760</v>
      </c>
      <c r="AA37" s="46">
        <v>46875</v>
      </c>
      <c r="AB37" s="46">
        <v>46860</v>
      </c>
      <c r="AC37" s="46">
        <v>47160</v>
      </c>
      <c r="AD37" s="46">
        <v>41390</v>
      </c>
      <c r="AE37" s="46">
        <v>41960</v>
      </c>
      <c r="AF37" s="46">
        <v>42340</v>
      </c>
      <c r="AG37" s="46">
        <v>42700</v>
      </c>
      <c r="AH37" s="46">
        <v>43143</v>
      </c>
      <c r="AI37" s="46">
        <v>41212</v>
      </c>
      <c r="AJ37" s="46">
        <v>41479</v>
      </c>
      <c r="AK37" s="46">
        <v>43639</v>
      </c>
      <c r="AL37" s="46">
        <v>42913</v>
      </c>
      <c r="AM37" s="46">
        <v>43248</v>
      </c>
      <c r="AN37" s="46">
        <v>44220</v>
      </c>
      <c r="AO37" s="46">
        <v>38795</v>
      </c>
      <c r="AP37" s="46">
        <v>40172</v>
      </c>
      <c r="AQ37" s="46">
        <v>40437</v>
      </c>
      <c r="AR37" s="46">
        <v>41886</v>
      </c>
      <c r="AS37" s="46">
        <v>45128</v>
      </c>
      <c r="AT37" s="46">
        <v>48008</v>
      </c>
      <c r="AU37" s="46">
        <v>49031</v>
      </c>
      <c r="AV37" s="46">
        <v>47757</v>
      </c>
      <c r="AW37" s="46">
        <v>53914</v>
      </c>
      <c r="AX37" s="46">
        <v>47311</v>
      </c>
      <c r="AY37" s="46">
        <v>41755</v>
      </c>
      <c r="AZ37" s="46">
        <v>40964</v>
      </c>
      <c r="BA37" s="46">
        <v>47498</v>
      </c>
      <c r="BB37" s="46">
        <v>42386</v>
      </c>
      <c r="BC37" s="46">
        <v>48346</v>
      </c>
    </row>
    <row r="38" ht="13.5" customHeight="1" spans="1:55">
      <c r="A38">
        <v>1</v>
      </c>
      <c r="B38" s="45" t="s">
        <v>170</v>
      </c>
      <c r="C38" s="46">
        <v>195</v>
      </c>
      <c r="D38" s="45" t="s">
        <v>170</v>
      </c>
      <c r="E38" s="3" t="s">
        <v>344</v>
      </c>
      <c r="F38" s="3" t="s">
        <v>345</v>
      </c>
      <c r="G38" s="46">
        <v>2091235</v>
      </c>
      <c r="H38" s="46">
        <v>2109974</v>
      </c>
      <c r="I38" s="46">
        <v>2272833</v>
      </c>
      <c r="J38" s="46">
        <v>2323250</v>
      </c>
      <c r="K38" s="46">
        <v>2453758</v>
      </c>
      <c r="L38" s="46">
        <v>2409566</v>
      </c>
      <c r="M38" s="46">
        <v>2713882</v>
      </c>
      <c r="N38" s="46">
        <v>2528518</v>
      </c>
      <c r="O38" s="46">
        <v>2321953</v>
      </c>
      <c r="P38" s="46">
        <v>2250105</v>
      </c>
      <c r="Q38" s="46">
        <v>2334372</v>
      </c>
      <c r="R38" s="46">
        <v>2297534</v>
      </c>
      <c r="S38" s="46">
        <v>2393482</v>
      </c>
      <c r="T38" s="46">
        <v>2613194</v>
      </c>
      <c r="U38" s="46">
        <v>2587693</v>
      </c>
      <c r="V38" s="46">
        <v>2547186</v>
      </c>
      <c r="W38" s="46">
        <v>2343162</v>
      </c>
      <c r="X38" s="46">
        <v>2552801</v>
      </c>
      <c r="Y38" s="46">
        <v>2263331</v>
      </c>
      <c r="Z38" s="46">
        <v>2432063</v>
      </c>
      <c r="AA38" s="46">
        <v>2489295</v>
      </c>
      <c r="AB38" s="46">
        <v>2425031</v>
      </c>
      <c r="AC38" s="46">
        <v>2140446</v>
      </c>
      <c r="AD38" s="46">
        <v>2178568</v>
      </c>
      <c r="AE38" s="46">
        <v>2341871</v>
      </c>
      <c r="AF38" s="46">
        <v>2183016</v>
      </c>
      <c r="AG38" s="46">
        <v>2262850</v>
      </c>
      <c r="AH38" s="46">
        <v>2300980</v>
      </c>
      <c r="AI38" s="46">
        <v>2204793</v>
      </c>
      <c r="AJ38" s="46">
        <v>2307103</v>
      </c>
      <c r="AK38" s="46">
        <v>2186053</v>
      </c>
      <c r="AL38" s="46">
        <v>2246074</v>
      </c>
      <c r="AM38" s="46">
        <v>2270337</v>
      </c>
      <c r="AN38" s="46">
        <v>2383609</v>
      </c>
      <c r="AO38" s="46">
        <v>2287954</v>
      </c>
      <c r="AP38" s="46">
        <v>2440321</v>
      </c>
      <c r="AQ38" s="46">
        <v>2156532</v>
      </c>
      <c r="AR38" s="46">
        <v>1913434</v>
      </c>
      <c r="AS38" s="46">
        <v>2675861</v>
      </c>
      <c r="AT38" s="46">
        <v>2560449</v>
      </c>
      <c r="AU38" s="46">
        <v>2327452</v>
      </c>
      <c r="AV38" s="46">
        <v>2328724</v>
      </c>
      <c r="AW38" s="46">
        <v>2217364</v>
      </c>
      <c r="AX38" s="46">
        <v>2269976</v>
      </c>
      <c r="AY38" s="46">
        <v>2404316</v>
      </c>
      <c r="AZ38" s="46">
        <v>2133784</v>
      </c>
      <c r="BA38" s="46">
        <v>2076888</v>
      </c>
      <c r="BB38" s="46">
        <v>2888724</v>
      </c>
      <c r="BC38" s="46">
        <v>3116577</v>
      </c>
    </row>
    <row r="39" ht="13.5" customHeight="1" spans="1:55">
      <c r="A39">
        <v>2</v>
      </c>
      <c r="B39" s="45" t="s">
        <v>171</v>
      </c>
      <c r="C39" s="46">
        <v>196</v>
      </c>
      <c r="D39" s="45" t="s">
        <v>171</v>
      </c>
      <c r="E39" s="3" t="s">
        <v>344</v>
      </c>
      <c r="F39" s="3" t="s">
        <v>345</v>
      </c>
      <c r="G39" s="46">
        <v>14276</v>
      </c>
      <c r="H39" s="46">
        <v>15682</v>
      </c>
      <c r="I39" s="46">
        <v>13388</v>
      </c>
      <c r="J39" s="46">
        <v>16400</v>
      </c>
      <c r="K39" s="46">
        <v>15710</v>
      </c>
      <c r="L39" s="46">
        <v>18428</v>
      </c>
      <c r="M39" s="46">
        <v>23463</v>
      </c>
      <c r="N39" s="46">
        <v>25672</v>
      </c>
      <c r="O39" s="46">
        <v>15430</v>
      </c>
      <c r="P39" s="46">
        <v>14185</v>
      </c>
      <c r="Q39" s="46">
        <v>12617</v>
      </c>
      <c r="R39" s="46">
        <v>16639</v>
      </c>
      <c r="S39" s="46">
        <v>14382</v>
      </c>
      <c r="T39" s="46">
        <v>13284</v>
      </c>
      <c r="U39" s="46">
        <v>11201</v>
      </c>
      <c r="V39" s="46">
        <v>10997</v>
      </c>
      <c r="W39" s="46">
        <v>9502</v>
      </c>
      <c r="X39" s="46">
        <v>8009</v>
      </c>
      <c r="Y39" s="46">
        <v>8383</v>
      </c>
      <c r="Z39" s="46">
        <v>8783</v>
      </c>
      <c r="AA39" s="46">
        <v>7888</v>
      </c>
      <c r="AB39" s="46">
        <v>9356</v>
      </c>
      <c r="AC39" s="46">
        <v>10545</v>
      </c>
      <c r="AD39" s="46">
        <v>6468</v>
      </c>
      <c r="AE39" s="46">
        <v>8966</v>
      </c>
      <c r="AF39" s="46">
        <v>9268</v>
      </c>
      <c r="AG39" s="46">
        <v>5672</v>
      </c>
      <c r="AH39" s="46">
        <v>4374</v>
      </c>
      <c r="AI39" s="46">
        <v>3981</v>
      </c>
      <c r="AJ39" s="46">
        <v>3649</v>
      </c>
      <c r="AK39" s="46">
        <v>4785</v>
      </c>
      <c r="AL39" s="46">
        <v>3551</v>
      </c>
      <c r="AM39" s="46">
        <v>3422</v>
      </c>
      <c r="AN39" s="46">
        <v>4594</v>
      </c>
      <c r="AO39" s="46">
        <v>5260</v>
      </c>
      <c r="AP39" s="46">
        <v>5459</v>
      </c>
      <c r="AQ39" s="46">
        <v>5302</v>
      </c>
      <c r="AR39" s="46">
        <v>5120</v>
      </c>
      <c r="AS39" s="46">
        <v>4803</v>
      </c>
      <c r="AT39" s="46">
        <v>4937</v>
      </c>
      <c r="AU39" s="46">
        <v>5042</v>
      </c>
      <c r="AV39" s="46">
        <v>4982</v>
      </c>
      <c r="AW39" s="46">
        <v>5097</v>
      </c>
      <c r="AX39" s="46">
        <v>4999</v>
      </c>
      <c r="AY39" s="46">
        <v>5816</v>
      </c>
      <c r="AZ39" s="46">
        <v>6070</v>
      </c>
      <c r="BA39" s="46">
        <v>2190</v>
      </c>
      <c r="BB39" s="46">
        <v>2303</v>
      </c>
      <c r="BC39" s="46">
        <v>2093</v>
      </c>
    </row>
    <row r="40" ht="13.5" customHeight="1" spans="1:55">
      <c r="A40">
        <v>1</v>
      </c>
      <c r="B40" s="45" t="s">
        <v>172</v>
      </c>
      <c r="C40" s="46">
        <v>197</v>
      </c>
      <c r="D40" s="45" t="s">
        <v>172</v>
      </c>
      <c r="E40" s="3" t="s">
        <v>344</v>
      </c>
      <c r="F40" s="3" t="s">
        <v>345</v>
      </c>
      <c r="G40" s="46">
        <v>496145</v>
      </c>
      <c r="H40" s="46">
        <v>471300</v>
      </c>
      <c r="I40" s="46">
        <v>479371</v>
      </c>
      <c r="J40" s="46">
        <v>480004</v>
      </c>
      <c r="K40" s="46">
        <v>512840</v>
      </c>
      <c r="L40" s="46">
        <v>536210</v>
      </c>
      <c r="M40" s="46">
        <v>557320</v>
      </c>
      <c r="N40" s="46">
        <v>526920</v>
      </c>
      <c r="O40" s="46">
        <v>513004</v>
      </c>
      <c r="P40" s="46">
        <v>532241</v>
      </c>
      <c r="Q40" s="46">
        <v>560670</v>
      </c>
      <c r="R40" s="46">
        <v>556400</v>
      </c>
      <c r="S40" s="46">
        <v>561650</v>
      </c>
      <c r="T40" s="46">
        <v>577450</v>
      </c>
      <c r="U40" s="46">
        <v>589089</v>
      </c>
      <c r="V40" s="46">
        <v>611429</v>
      </c>
      <c r="W40" s="46">
        <v>625594</v>
      </c>
      <c r="X40" s="46">
        <v>645659</v>
      </c>
      <c r="Y40" s="46">
        <v>626429</v>
      </c>
      <c r="Z40" s="46">
        <v>639920</v>
      </c>
      <c r="AA40" s="46">
        <v>643150</v>
      </c>
      <c r="AB40" s="46">
        <v>655950</v>
      </c>
      <c r="AC40" s="46">
        <v>633700</v>
      </c>
      <c r="AD40" s="46">
        <v>595392</v>
      </c>
      <c r="AE40" s="46">
        <v>666435</v>
      </c>
      <c r="AF40" s="46">
        <v>669110</v>
      </c>
      <c r="AG40" s="46">
        <v>691916</v>
      </c>
      <c r="AH40" s="46">
        <v>735020</v>
      </c>
      <c r="AI40" s="46">
        <v>748890</v>
      </c>
      <c r="AJ40" s="46">
        <v>755551</v>
      </c>
      <c r="AK40" s="46">
        <v>754525</v>
      </c>
      <c r="AL40" s="46">
        <v>681196</v>
      </c>
      <c r="AM40" s="46">
        <v>715626</v>
      </c>
      <c r="AN40" s="46">
        <v>735435</v>
      </c>
      <c r="AO40" s="46">
        <v>643804</v>
      </c>
      <c r="AP40" s="46">
        <v>688406</v>
      </c>
      <c r="AQ40" s="46">
        <v>761516</v>
      </c>
      <c r="AR40" s="46">
        <v>694753</v>
      </c>
      <c r="AS40" s="46">
        <v>579667</v>
      </c>
      <c r="AT40" s="46">
        <v>505423</v>
      </c>
      <c r="AU40" s="46">
        <v>675843</v>
      </c>
      <c r="AV40" s="46">
        <v>857796</v>
      </c>
      <c r="AW40" s="46">
        <v>908743</v>
      </c>
      <c r="AX40" s="46">
        <v>1075275</v>
      </c>
      <c r="AY40" s="46">
        <v>1215828</v>
      </c>
      <c r="AZ40" s="46">
        <v>1378141</v>
      </c>
      <c r="BA40" s="46">
        <v>976691</v>
      </c>
      <c r="BB40" s="46">
        <v>1030993</v>
      </c>
      <c r="BC40" s="46">
        <v>1037674</v>
      </c>
    </row>
    <row r="41" ht="13.5" customHeight="1" spans="1:55">
      <c r="A41">
        <v>2</v>
      </c>
      <c r="B41" s="45" t="s">
        <v>173</v>
      </c>
      <c r="C41" s="46">
        <v>201</v>
      </c>
      <c r="D41" s="45" t="s">
        <v>173</v>
      </c>
      <c r="E41" s="3" t="s">
        <v>344</v>
      </c>
      <c r="F41" s="3" t="s">
        <v>345</v>
      </c>
      <c r="G41" s="46">
        <v>580024</v>
      </c>
      <c r="H41" s="46">
        <v>578640</v>
      </c>
      <c r="I41" s="46">
        <v>574074</v>
      </c>
      <c r="J41" s="46">
        <v>568148</v>
      </c>
      <c r="K41" s="46">
        <v>572622</v>
      </c>
      <c r="L41" s="46">
        <v>586370</v>
      </c>
      <c r="M41" s="46">
        <v>623040</v>
      </c>
      <c r="N41" s="46">
        <v>606020</v>
      </c>
      <c r="O41" s="46">
        <v>615170</v>
      </c>
      <c r="P41" s="46">
        <v>602100</v>
      </c>
      <c r="Q41" s="46">
        <v>546530</v>
      </c>
      <c r="R41" s="46">
        <v>752995</v>
      </c>
      <c r="S41" s="46">
        <v>487444</v>
      </c>
      <c r="T41" s="46">
        <v>491215</v>
      </c>
      <c r="U41" s="46">
        <v>634440</v>
      </c>
      <c r="V41" s="46">
        <v>727070</v>
      </c>
      <c r="W41" s="46">
        <v>758275</v>
      </c>
      <c r="X41" s="46">
        <v>724880</v>
      </c>
      <c r="Y41" s="46">
        <v>760815</v>
      </c>
      <c r="Z41" s="46">
        <v>725325</v>
      </c>
      <c r="AA41" s="46">
        <v>890930</v>
      </c>
      <c r="AB41" s="46">
        <v>928645</v>
      </c>
      <c r="AC41" s="46">
        <v>740160</v>
      </c>
      <c r="AD41" s="46">
        <v>959580</v>
      </c>
      <c r="AE41" s="46">
        <v>904390</v>
      </c>
      <c r="AF41" s="46">
        <v>805700</v>
      </c>
      <c r="AG41" s="46">
        <v>1007600</v>
      </c>
      <c r="AH41" s="46">
        <v>1080110</v>
      </c>
      <c r="AI41" s="46">
        <v>1043420</v>
      </c>
      <c r="AJ41" s="46">
        <v>940820</v>
      </c>
      <c r="AK41" s="46">
        <v>649630</v>
      </c>
      <c r="AL41" s="46">
        <v>534969</v>
      </c>
      <c r="AM41" s="46">
        <v>543116</v>
      </c>
      <c r="AN41" s="46">
        <v>1175472</v>
      </c>
      <c r="AO41" s="46">
        <v>767120</v>
      </c>
      <c r="AP41" s="46">
        <v>752097</v>
      </c>
      <c r="AQ41" s="46">
        <v>831545</v>
      </c>
      <c r="AR41" s="46">
        <v>663719</v>
      </c>
      <c r="AS41" s="46">
        <v>705381</v>
      </c>
      <c r="AT41" s="46">
        <v>721514</v>
      </c>
      <c r="AU41" s="46">
        <v>717139</v>
      </c>
      <c r="AV41" s="46">
        <v>782186</v>
      </c>
      <c r="AW41" s="46">
        <v>798400</v>
      </c>
      <c r="AX41" s="46">
        <v>969764</v>
      </c>
      <c r="AY41" s="46">
        <v>1026192</v>
      </c>
      <c r="AZ41" s="46">
        <v>879700</v>
      </c>
      <c r="BA41" s="46">
        <v>664267</v>
      </c>
      <c r="BB41" s="46">
        <v>775747</v>
      </c>
      <c r="BC41" s="46">
        <v>810154</v>
      </c>
    </row>
    <row r="42" ht="13.5" customHeight="1" spans="1:55">
      <c r="A42">
        <v>3</v>
      </c>
      <c r="B42" s="45" t="s">
        <v>174</v>
      </c>
      <c r="C42" s="46">
        <v>202</v>
      </c>
      <c r="D42" s="45" t="s">
        <v>174</v>
      </c>
      <c r="E42" s="3" t="s">
        <v>344</v>
      </c>
      <c r="F42" s="3" t="s">
        <v>345</v>
      </c>
      <c r="G42" s="46">
        <v>7257879</v>
      </c>
      <c r="H42" s="46">
        <v>7406680</v>
      </c>
      <c r="I42" s="46">
        <v>7973507</v>
      </c>
      <c r="J42" s="46">
        <v>7671384</v>
      </c>
      <c r="K42" s="46">
        <v>7710539</v>
      </c>
      <c r="L42" s="46">
        <v>7461358</v>
      </c>
      <c r="M42" s="46">
        <v>8260282</v>
      </c>
      <c r="N42" s="46">
        <v>8393090</v>
      </c>
      <c r="O42" s="46">
        <v>8251809</v>
      </c>
      <c r="P42" s="46">
        <v>8371283</v>
      </c>
      <c r="Q42" s="46">
        <v>8723845</v>
      </c>
      <c r="R42" s="46">
        <v>8897128</v>
      </c>
      <c r="S42" s="46">
        <v>7878344</v>
      </c>
      <c r="T42" s="46">
        <v>8733589</v>
      </c>
      <c r="U42" s="46">
        <v>8454758</v>
      </c>
      <c r="V42" s="46">
        <v>8699949</v>
      </c>
      <c r="W42" s="46">
        <v>8488844</v>
      </c>
      <c r="X42" s="46">
        <v>8510332</v>
      </c>
      <c r="Y42" s="46">
        <v>8606876</v>
      </c>
      <c r="Z42" s="46">
        <v>8226528</v>
      </c>
      <c r="AA42" s="46">
        <v>8335082</v>
      </c>
      <c r="AB42" s="46">
        <v>8576726</v>
      </c>
      <c r="AC42" s="46">
        <v>8447588</v>
      </c>
      <c r="AD42" s="46">
        <v>8917198</v>
      </c>
      <c r="AE42" s="46">
        <v>8559489</v>
      </c>
      <c r="AF42" s="46">
        <v>8941830</v>
      </c>
      <c r="AG42" s="46">
        <v>9100491</v>
      </c>
      <c r="AH42" s="46">
        <v>9090419</v>
      </c>
      <c r="AI42" s="46">
        <v>8440602</v>
      </c>
      <c r="AJ42" s="46">
        <v>7886842</v>
      </c>
      <c r="AK42" s="46">
        <v>7496209</v>
      </c>
      <c r="AL42" s="46">
        <v>7078010</v>
      </c>
      <c r="AM42" s="46">
        <v>7497552</v>
      </c>
      <c r="AN42" s="46">
        <v>7731963</v>
      </c>
      <c r="AO42" s="46">
        <v>6934152</v>
      </c>
      <c r="AP42" s="46">
        <v>7331186</v>
      </c>
      <c r="AQ42" s="46">
        <v>7459235</v>
      </c>
      <c r="AR42" s="46">
        <v>6406763</v>
      </c>
      <c r="AS42" s="46">
        <v>6715333</v>
      </c>
      <c r="AT42" s="46">
        <v>6893513</v>
      </c>
      <c r="AU42" s="46">
        <v>6316647</v>
      </c>
      <c r="AV42" s="46">
        <v>6636470</v>
      </c>
      <c r="AW42" s="46">
        <v>6436359</v>
      </c>
      <c r="AX42" s="46">
        <v>6098132</v>
      </c>
      <c r="AY42" s="46">
        <v>5934104</v>
      </c>
      <c r="AZ42" s="46">
        <v>4725058</v>
      </c>
      <c r="BA42" s="46">
        <v>4917259</v>
      </c>
      <c r="BB42" s="46">
        <v>5555205</v>
      </c>
      <c r="BC42" s="46">
        <v>5222884</v>
      </c>
    </row>
    <row r="43" ht="26.7" spans="2:55">
      <c r="B43" s="45" t="s">
        <v>175</v>
      </c>
      <c r="C43" s="46">
        <v>205</v>
      </c>
      <c r="D43" s="45" t="s">
        <v>175</v>
      </c>
      <c r="E43" s="3" t="s">
        <v>344</v>
      </c>
      <c r="F43" s="3" t="s">
        <v>345</v>
      </c>
      <c r="G43" s="46">
        <v>0</v>
      </c>
      <c r="H43" s="46">
        <v>0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1095</v>
      </c>
      <c r="O43" s="46">
        <v>1266</v>
      </c>
      <c r="P43" s="46">
        <v>1420</v>
      </c>
      <c r="Q43" s="46">
        <v>1420</v>
      </c>
      <c r="R43" s="46">
        <v>1420</v>
      </c>
      <c r="S43" s="46">
        <v>1450</v>
      </c>
      <c r="T43" s="46">
        <v>1500</v>
      </c>
      <c r="U43" s="46">
        <v>1500</v>
      </c>
      <c r="V43" s="46">
        <v>1600</v>
      </c>
      <c r="W43" s="46">
        <v>1700</v>
      </c>
      <c r="X43" s="46">
        <v>2000</v>
      </c>
      <c r="Y43" s="46">
        <v>2000</v>
      </c>
      <c r="Z43" s="46">
        <v>2300</v>
      </c>
      <c r="AA43" s="46">
        <v>2300</v>
      </c>
      <c r="AB43" s="46">
        <v>2300</v>
      </c>
      <c r="AC43" s="46">
        <v>2400</v>
      </c>
      <c r="AD43" s="46">
        <v>2400</v>
      </c>
      <c r="AE43" s="46">
        <v>2500</v>
      </c>
      <c r="AF43" s="46">
        <v>2600</v>
      </c>
      <c r="AG43" s="46">
        <v>2600</v>
      </c>
      <c r="AH43" s="46">
        <v>2700</v>
      </c>
      <c r="AI43" s="46">
        <v>2800</v>
      </c>
      <c r="AJ43" s="46">
        <v>2900</v>
      </c>
      <c r="AK43" s="46">
        <v>3000</v>
      </c>
      <c r="AL43" s="46">
        <v>3216</v>
      </c>
      <c r="AM43" s="46">
        <v>3100</v>
      </c>
      <c r="AN43" s="46">
        <v>2701</v>
      </c>
      <c r="AO43" s="46">
        <v>3200</v>
      </c>
      <c r="AP43" s="46">
        <v>3956</v>
      </c>
      <c r="AQ43" s="46">
        <v>3300</v>
      </c>
      <c r="AR43" s="46">
        <v>3912</v>
      </c>
      <c r="AS43" s="46">
        <v>3400</v>
      </c>
      <c r="AT43" s="46">
        <v>2600</v>
      </c>
      <c r="AU43" s="46">
        <v>3000</v>
      </c>
      <c r="AV43" s="46">
        <v>2600</v>
      </c>
      <c r="AW43" s="46">
        <v>2809</v>
      </c>
      <c r="AX43" s="46">
        <v>2500</v>
      </c>
      <c r="AY43" s="46">
        <v>3000</v>
      </c>
      <c r="AZ43" s="46">
        <v>2500</v>
      </c>
      <c r="BA43" s="46">
        <v>2600</v>
      </c>
      <c r="BB43" s="46">
        <v>3000</v>
      </c>
      <c r="BC43" s="46">
        <v>3256</v>
      </c>
    </row>
    <row r="44" ht="13.35" spans="1:55">
      <c r="A44">
        <v>2</v>
      </c>
      <c r="B44" s="45" t="s">
        <v>176</v>
      </c>
      <c r="C44" s="46">
        <v>206</v>
      </c>
      <c r="D44" s="45" t="s">
        <v>176</v>
      </c>
      <c r="E44" s="3" t="s">
        <v>344</v>
      </c>
      <c r="F44" s="3" t="s">
        <v>345</v>
      </c>
      <c r="G44" s="46">
        <v>3133721</v>
      </c>
      <c r="H44" s="46">
        <v>3378813</v>
      </c>
      <c r="I44" s="46">
        <v>3653120</v>
      </c>
      <c r="J44" s="46">
        <v>3560310</v>
      </c>
      <c r="K44" s="46">
        <v>3604716</v>
      </c>
      <c r="L44" s="46">
        <v>3531366</v>
      </c>
      <c r="M44" s="46">
        <v>4392486</v>
      </c>
      <c r="N44" s="46">
        <v>3514041</v>
      </c>
      <c r="O44" s="46">
        <v>4308792</v>
      </c>
      <c r="P44" s="46">
        <v>4964309</v>
      </c>
      <c r="Q44" s="46">
        <v>5187946</v>
      </c>
      <c r="R44" s="46">
        <v>5690712</v>
      </c>
      <c r="S44" s="46">
        <v>6073426</v>
      </c>
      <c r="T44" s="46">
        <v>6208519</v>
      </c>
      <c r="U44" s="46">
        <v>6894963</v>
      </c>
      <c r="V44" s="46">
        <v>6822500</v>
      </c>
      <c r="W44" s="46">
        <v>7395669</v>
      </c>
      <c r="X44" s="46">
        <v>7196653</v>
      </c>
      <c r="Y44" s="46">
        <v>6259238</v>
      </c>
      <c r="Z44" s="46">
        <v>6800995</v>
      </c>
      <c r="AA44" s="46">
        <v>8025510</v>
      </c>
      <c r="AB44" s="46">
        <v>6721154</v>
      </c>
      <c r="AC44" s="46">
        <v>7611135</v>
      </c>
      <c r="AD44" s="46">
        <v>7307348</v>
      </c>
      <c r="AE44" s="46">
        <v>9679091</v>
      </c>
      <c r="AF44" s="46">
        <v>9046153</v>
      </c>
      <c r="AG44" s="46">
        <v>7225006</v>
      </c>
      <c r="AH44" s="46">
        <v>10953598</v>
      </c>
      <c r="AI44" s="46">
        <v>8066574</v>
      </c>
      <c r="AJ44" s="46">
        <v>5315768</v>
      </c>
      <c r="AK44" s="46">
        <v>8323040</v>
      </c>
      <c r="AL44" s="46">
        <v>10988234</v>
      </c>
      <c r="AM44" s="46">
        <v>8938780</v>
      </c>
      <c r="AN44" s="46">
        <v>13127794</v>
      </c>
      <c r="AO44" s="46">
        <v>11192622</v>
      </c>
      <c r="AP44" s="46">
        <v>12279600</v>
      </c>
      <c r="AQ44" s="46">
        <v>13795323</v>
      </c>
      <c r="AR44" s="46">
        <v>13097375</v>
      </c>
      <c r="AS44" s="46">
        <v>11623064</v>
      </c>
      <c r="AT44" s="46">
        <v>10799151</v>
      </c>
      <c r="AU44" s="46">
        <v>12609433</v>
      </c>
      <c r="AV44" s="46">
        <v>11084077</v>
      </c>
      <c r="AW44" s="46">
        <v>13378677</v>
      </c>
      <c r="AX44" s="46">
        <v>8919459</v>
      </c>
      <c r="AY44" s="46">
        <v>15737042</v>
      </c>
      <c r="AZ44" s="46">
        <v>12589261</v>
      </c>
      <c r="BA44" s="46">
        <v>12119515</v>
      </c>
      <c r="BB44" s="46">
        <v>13141004</v>
      </c>
      <c r="BC44" s="46">
        <v>13176400</v>
      </c>
    </row>
    <row r="45" ht="13.35" spans="1:55">
      <c r="A45">
        <v>3</v>
      </c>
      <c r="B45" s="45" t="s">
        <v>177</v>
      </c>
      <c r="C45" s="46">
        <v>209</v>
      </c>
      <c r="D45" s="45" t="s">
        <v>177</v>
      </c>
      <c r="E45" s="3" t="s">
        <v>344</v>
      </c>
      <c r="F45" s="3" t="s">
        <v>345</v>
      </c>
      <c r="G45" s="46">
        <v>140279</v>
      </c>
      <c r="H45" s="46">
        <v>138372</v>
      </c>
      <c r="I45" s="46">
        <v>128386</v>
      </c>
      <c r="J45" s="46">
        <v>127954</v>
      </c>
      <c r="K45" s="46">
        <v>133574</v>
      </c>
      <c r="L45" s="46">
        <v>147832</v>
      </c>
      <c r="M45" s="46">
        <v>158844</v>
      </c>
      <c r="N45" s="46">
        <v>164098</v>
      </c>
      <c r="O45" s="46">
        <v>167254</v>
      </c>
      <c r="P45" s="46">
        <v>171816</v>
      </c>
      <c r="Q45" s="46">
        <v>129314</v>
      </c>
      <c r="R45" s="46">
        <v>133386</v>
      </c>
      <c r="S45" s="46">
        <v>142431</v>
      </c>
      <c r="T45" s="46">
        <v>138362</v>
      </c>
      <c r="U45" s="46">
        <v>138618</v>
      </c>
      <c r="V45" s="46">
        <v>138614</v>
      </c>
      <c r="W45" s="46">
        <v>119797</v>
      </c>
      <c r="X45" s="46">
        <v>132817</v>
      </c>
      <c r="Y45" s="46">
        <v>151975</v>
      </c>
      <c r="Z45" s="46">
        <v>158373</v>
      </c>
      <c r="AA45" s="46">
        <v>139528</v>
      </c>
      <c r="AB45" s="46">
        <v>139467</v>
      </c>
      <c r="AC45" s="46">
        <v>123156</v>
      </c>
      <c r="AD45" s="46">
        <v>164963</v>
      </c>
      <c r="AE45" s="46">
        <v>167141</v>
      </c>
      <c r="AF45" s="46">
        <v>157251</v>
      </c>
      <c r="AG45" s="46">
        <v>162284</v>
      </c>
      <c r="AH45" s="46">
        <v>207986</v>
      </c>
      <c r="AI45" s="46">
        <v>201811</v>
      </c>
      <c r="AJ45" s="46">
        <v>188582</v>
      </c>
      <c r="AK45" s="46">
        <v>158686</v>
      </c>
      <c r="AL45" s="46">
        <v>151144</v>
      </c>
      <c r="AM45" s="46">
        <v>146393</v>
      </c>
      <c r="AN45" s="46">
        <v>153224</v>
      </c>
      <c r="AO45" s="46">
        <v>149524</v>
      </c>
      <c r="AP45" s="46">
        <v>155823</v>
      </c>
      <c r="AQ45" s="46">
        <v>177875</v>
      </c>
      <c r="AR45" s="46">
        <v>170464</v>
      </c>
      <c r="AS45" s="46">
        <v>187775</v>
      </c>
      <c r="AT45" s="46">
        <v>171509</v>
      </c>
      <c r="AU45" s="46">
        <v>147439</v>
      </c>
      <c r="AV45" s="46">
        <v>162276</v>
      </c>
      <c r="AW45" s="46">
        <v>159433</v>
      </c>
      <c r="AX45" s="46">
        <v>146888</v>
      </c>
      <c r="AY45" s="46">
        <v>152142</v>
      </c>
      <c r="AZ45" s="46">
        <v>139738</v>
      </c>
      <c r="BA45" s="46">
        <v>138465</v>
      </c>
      <c r="BB45" s="46">
        <v>147169</v>
      </c>
      <c r="BC45" s="46">
        <v>146327</v>
      </c>
    </row>
    <row r="46" ht="13.35" spans="1:55">
      <c r="A46">
        <v>2</v>
      </c>
      <c r="B46" s="45" t="s">
        <v>178</v>
      </c>
      <c r="C46" s="46">
        <v>215</v>
      </c>
      <c r="D46" s="45" t="s">
        <v>178</v>
      </c>
      <c r="E46" s="3" t="s">
        <v>344</v>
      </c>
      <c r="F46" s="3" t="s">
        <v>345</v>
      </c>
      <c r="G46" s="46">
        <v>3512581</v>
      </c>
      <c r="H46" s="46">
        <v>3604215</v>
      </c>
      <c r="I46" s="46">
        <v>3971977</v>
      </c>
      <c r="J46" s="46">
        <v>3961653</v>
      </c>
      <c r="K46" s="46">
        <v>4048965</v>
      </c>
      <c r="L46" s="46">
        <v>4653668</v>
      </c>
      <c r="M46" s="46">
        <v>4440236</v>
      </c>
      <c r="N46" s="46">
        <v>4520110</v>
      </c>
      <c r="O46" s="46">
        <v>4755522</v>
      </c>
      <c r="P46" s="46">
        <v>4976437</v>
      </c>
      <c r="Q46" s="46">
        <v>4775251</v>
      </c>
      <c r="R46" s="46">
        <v>4907362</v>
      </c>
      <c r="S46" s="46">
        <v>4997677</v>
      </c>
      <c r="T46" s="46">
        <v>5112594</v>
      </c>
      <c r="U46" s="46">
        <v>5076003</v>
      </c>
      <c r="V46" s="46">
        <v>5523392</v>
      </c>
      <c r="W46" s="46">
        <v>5793570</v>
      </c>
      <c r="X46" s="46">
        <v>6115987</v>
      </c>
      <c r="Y46" s="46">
        <v>5991725</v>
      </c>
      <c r="Z46" s="46">
        <v>6150840</v>
      </c>
      <c r="AA46" s="46">
        <v>6024652</v>
      </c>
      <c r="AB46" s="46">
        <v>5401354</v>
      </c>
      <c r="AC46" s="46">
        <v>5713177</v>
      </c>
      <c r="AD46" s="46">
        <v>6114765</v>
      </c>
      <c r="AE46" s="46">
        <v>6547330</v>
      </c>
      <c r="AF46" s="46">
        <v>6901540</v>
      </c>
      <c r="AG46" s="46">
        <v>6935750</v>
      </c>
      <c r="AH46" s="46">
        <v>6649048</v>
      </c>
      <c r="AI46" s="46">
        <v>7004249</v>
      </c>
      <c r="AJ46" s="46">
        <v>6322052</v>
      </c>
      <c r="AK46" s="46">
        <v>6947194</v>
      </c>
      <c r="AL46" s="46">
        <v>6799661</v>
      </c>
      <c r="AM46" s="46">
        <v>6835153</v>
      </c>
      <c r="AN46" s="46">
        <v>5986501</v>
      </c>
      <c r="AO46" s="46">
        <v>6263441</v>
      </c>
      <c r="AP46" s="46">
        <v>6937920</v>
      </c>
      <c r="AQ46" s="46">
        <v>7086955</v>
      </c>
      <c r="AR46" s="46">
        <v>8030279</v>
      </c>
      <c r="AS46" s="46">
        <v>6506124</v>
      </c>
      <c r="AT46" s="46">
        <v>7198619</v>
      </c>
      <c r="AU46" s="46">
        <v>7329465</v>
      </c>
      <c r="AV46" s="46">
        <v>8939009</v>
      </c>
      <c r="AW46" s="46">
        <v>10142010</v>
      </c>
      <c r="AX46" s="46">
        <v>10675292</v>
      </c>
      <c r="AY46" s="46">
        <v>11074148</v>
      </c>
      <c r="AZ46" s="46">
        <v>10832237</v>
      </c>
      <c r="BA46" s="46">
        <v>10633032</v>
      </c>
      <c r="BB46" s="46">
        <v>11230059</v>
      </c>
      <c r="BC46" s="46">
        <v>12313259</v>
      </c>
    </row>
    <row r="47" ht="13.35" spans="1:55">
      <c r="A47">
        <v>1</v>
      </c>
      <c r="B47" s="45" t="s">
        <v>179</v>
      </c>
      <c r="C47" s="46">
        <v>217</v>
      </c>
      <c r="D47" s="45" t="s">
        <v>179</v>
      </c>
      <c r="E47" s="3" t="s">
        <v>344</v>
      </c>
      <c r="F47" s="3" t="s">
        <v>345</v>
      </c>
      <c r="G47" s="46">
        <v>654933</v>
      </c>
      <c r="H47" s="46">
        <v>672797</v>
      </c>
      <c r="I47" s="46">
        <v>739920</v>
      </c>
      <c r="J47" s="46">
        <v>783690</v>
      </c>
      <c r="K47" s="46">
        <v>851837</v>
      </c>
      <c r="L47" s="46">
        <v>970142</v>
      </c>
      <c r="M47" s="46">
        <v>874979</v>
      </c>
      <c r="N47" s="46">
        <v>780997</v>
      </c>
      <c r="O47" s="46">
        <v>657625</v>
      </c>
      <c r="P47" s="46">
        <v>736010</v>
      </c>
      <c r="Q47" s="46">
        <v>709545</v>
      </c>
      <c r="R47" s="46">
        <v>550410</v>
      </c>
      <c r="S47" s="46">
        <v>585730</v>
      </c>
      <c r="T47" s="46">
        <v>540043</v>
      </c>
      <c r="U47" s="46">
        <v>549455</v>
      </c>
      <c r="V47" s="46">
        <v>575170</v>
      </c>
      <c r="W47" s="46">
        <v>597358</v>
      </c>
      <c r="X47" s="46">
        <v>636300</v>
      </c>
      <c r="Y47" s="46">
        <v>766759</v>
      </c>
      <c r="Z47" s="46">
        <v>866076</v>
      </c>
      <c r="AA47" s="46">
        <v>808874</v>
      </c>
      <c r="AB47" s="46">
        <v>821130</v>
      </c>
      <c r="AC47" s="46">
        <v>847400</v>
      </c>
      <c r="AD47" s="46">
        <v>936200</v>
      </c>
      <c r="AE47" s="46">
        <v>902170</v>
      </c>
      <c r="AF47" s="46">
        <v>940338</v>
      </c>
      <c r="AG47" s="46">
        <v>974087</v>
      </c>
      <c r="AH47" s="46">
        <v>1068135</v>
      </c>
      <c r="AI47" s="46">
        <v>1098144</v>
      </c>
      <c r="AJ47" s="46">
        <v>1160472</v>
      </c>
      <c r="AK47" s="46">
        <v>1066926</v>
      </c>
      <c r="AL47" s="46">
        <v>1053962</v>
      </c>
      <c r="AM47" s="46">
        <v>1325389</v>
      </c>
      <c r="AN47" s="46">
        <v>1391024</v>
      </c>
      <c r="AO47" s="46">
        <v>1329460</v>
      </c>
      <c r="AP47" s="46">
        <v>1595934</v>
      </c>
      <c r="AQ47" s="46">
        <v>1506595</v>
      </c>
      <c r="AR47" s="46">
        <v>1523445</v>
      </c>
      <c r="AS47" s="46">
        <v>1440223</v>
      </c>
      <c r="AT47" s="46">
        <v>1424872</v>
      </c>
      <c r="AU47" s="46">
        <v>1405335</v>
      </c>
      <c r="AV47" s="46">
        <v>1429577</v>
      </c>
      <c r="AW47" s="46">
        <v>1438195</v>
      </c>
      <c r="AX47" s="46">
        <v>1494420</v>
      </c>
      <c r="AY47" s="46">
        <v>1461888</v>
      </c>
      <c r="AZ47" s="46">
        <v>1525187</v>
      </c>
      <c r="BA47" s="46">
        <v>1515311</v>
      </c>
      <c r="BB47" s="46">
        <v>1596852</v>
      </c>
      <c r="BC47" s="46">
        <v>1389916</v>
      </c>
    </row>
    <row r="48" ht="13.35" spans="1:55">
      <c r="A48">
        <v>2</v>
      </c>
      <c r="B48" s="45" t="s">
        <v>180</v>
      </c>
      <c r="C48" s="46">
        <v>226</v>
      </c>
      <c r="D48" s="45" t="s">
        <v>180</v>
      </c>
      <c r="E48" s="3" t="s">
        <v>344</v>
      </c>
      <c r="F48" s="3" t="s">
        <v>345</v>
      </c>
      <c r="G48" s="46">
        <v>3919109</v>
      </c>
      <c r="H48" s="46">
        <v>3790556</v>
      </c>
      <c r="I48" s="46">
        <v>3983421</v>
      </c>
      <c r="J48" s="46">
        <v>4166113</v>
      </c>
      <c r="K48" s="46">
        <v>4168783</v>
      </c>
      <c r="L48" s="46">
        <v>4053479</v>
      </c>
      <c r="M48" s="46">
        <v>4306195</v>
      </c>
      <c r="N48" s="46">
        <v>4438334</v>
      </c>
      <c r="O48" s="46">
        <v>4774624</v>
      </c>
      <c r="P48" s="46">
        <v>5235126</v>
      </c>
      <c r="Q48" s="46">
        <v>5798540</v>
      </c>
      <c r="R48" s="46">
        <v>5609890</v>
      </c>
      <c r="S48" s="46">
        <v>5570340</v>
      </c>
      <c r="T48" s="46">
        <v>5306780</v>
      </c>
      <c r="U48" s="46">
        <v>5563093</v>
      </c>
      <c r="V48" s="46">
        <v>5615998</v>
      </c>
      <c r="W48" s="46">
        <v>5331512</v>
      </c>
      <c r="X48" s="46">
        <v>5719650</v>
      </c>
      <c r="Y48" s="46">
        <v>4053900</v>
      </c>
      <c r="Z48" s="46">
        <v>3697000</v>
      </c>
      <c r="AA48" s="46">
        <v>3769600</v>
      </c>
      <c r="AB48" s="46">
        <v>4055150</v>
      </c>
      <c r="AC48" s="46">
        <v>4307950</v>
      </c>
      <c r="AD48" s="46">
        <v>4340950</v>
      </c>
      <c r="AE48" s="46">
        <v>3994040</v>
      </c>
      <c r="AF48" s="46">
        <v>4334785</v>
      </c>
      <c r="AG48" s="46">
        <v>4229370</v>
      </c>
      <c r="AH48" s="46">
        <v>4505040</v>
      </c>
      <c r="AI48" s="46">
        <v>4742948</v>
      </c>
      <c r="AJ48" s="46">
        <v>4933469</v>
      </c>
      <c r="AK48" s="46">
        <v>5121086</v>
      </c>
      <c r="AL48" s="46">
        <v>5265029</v>
      </c>
      <c r="AM48" s="46">
        <v>5370070</v>
      </c>
      <c r="AN48" s="46">
        <v>5467833</v>
      </c>
      <c r="AO48" s="46">
        <v>5566740</v>
      </c>
      <c r="AP48" s="46">
        <v>5703857</v>
      </c>
      <c r="AQ48" s="46">
        <v>5791295</v>
      </c>
      <c r="AR48" s="46">
        <v>5947689</v>
      </c>
      <c r="AS48" s="46">
        <v>6130937</v>
      </c>
      <c r="AT48" s="46">
        <v>6348030</v>
      </c>
      <c r="AU48" s="46">
        <v>6461384</v>
      </c>
      <c r="AV48" s="46">
        <v>6587565</v>
      </c>
      <c r="AW48" s="46">
        <v>6863648</v>
      </c>
      <c r="AX48" s="46">
        <v>6947248</v>
      </c>
      <c r="AY48" s="46">
        <v>6966467</v>
      </c>
      <c r="AZ48" s="46">
        <v>7048824</v>
      </c>
      <c r="BA48" s="46">
        <v>7217747</v>
      </c>
      <c r="BB48" s="46">
        <v>7450560</v>
      </c>
      <c r="BC48" s="46">
        <v>7550896</v>
      </c>
    </row>
    <row r="49" ht="26.7" spans="1:55">
      <c r="A49">
        <v>1</v>
      </c>
      <c r="B49" s="45" t="s">
        <v>181</v>
      </c>
      <c r="C49" s="46">
        <v>233</v>
      </c>
      <c r="D49" s="45" t="s">
        <v>181</v>
      </c>
      <c r="E49" s="3" t="s">
        <v>344</v>
      </c>
      <c r="F49" s="3" t="s">
        <v>345</v>
      </c>
      <c r="G49" s="46">
        <v>2211609</v>
      </c>
      <c r="H49" s="46">
        <v>2368583</v>
      </c>
      <c r="I49" s="46">
        <v>2422238</v>
      </c>
      <c r="J49" s="46">
        <v>2485140</v>
      </c>
      <c r="K49" s="46">
        <v>2495011</v>
      </c>
      <c r="L49" s="46">
        <v>2571103</v>
      </c>
      <c r="M49" s="46">
        <v>2865041</v>
      </c>
      <c r="N49" s="46">
        <v>2337290</v>
      </c>
      <c r="O49" s="46">
        <v>2733985</v>
      </c>
      <c r="P49" s="46">
        <v>2665989</v>
      </c>
      <c r="Q49" s="46">
        <v>2538143</v>
      </c>
      <c r="R49" s="46">
        <v>2428350</v>
      </c>
      <c r="S49" s="46">
        <v>2465539</v>
      </c>
      <c r="T49" s="46">
        <v>2851830</v>
      </c>
      <c r="U49" s="46">
        <v>2909503</v>
      </c>
      <c r="V49" s="46">
        <v>2611848</v>
      </c>
      <c r="W49" s="46">
        <v>2733201</v>
      </c>
      <c r="X49" s="46">
        <v>2676864</v>
      </c>
      <c r="Y49" s="46">
        <v>2693779</v>
      </c>
      <c r="Z49" s="46">
        <v>2426927</v>
      </c>
      <c r="AA49" s="46">
        <v>2856586</v>
      </c>
      <c r="AB49" s="46">
        <v>2794346</v>
      </c>
      <c r="AC49" s="46">
        <v>2804163</v>
      </c>
      <c r="AD49" s="46">
        <v>2460384</v>
      </c>
      <c r="AE49" s="46">
        <v>3085277</v>
      </c>
      <c r="AF49" s="46">
        <v>3691913</v>
      </c>
      <c r="AG49" s="46">
        <v>3510119</v>
      </c>
      <c r="AH49" s="46">
        <v>3988133</v>
      </c>
      <c r="AI49" s="46">
        <v>3913933</v>
      </c>
      <c r="AJ49" s="46">
        <v>3452414</v>
      </c>
      <c r="AK49" s="46">
        <v>4004642</v>
      </c>
      <c r="AL49" s="46">
        <v>4042803</v>
      </c>
      <c r="AM49" s="46">
        <v>3752935</v>
      </c>
      <c r="AN49" s="46">
        <v>3906607</v>
      </c>
      <c r="AO49" s="46">
        <v>3788544</v>
      </c>
      <c r="AP49" s="46">
        <v>3916187</v>
      </c>
      <c r="AQ49" s="46">
        <v>3997833</v>
      </c>
      <c r="AR49" s="46">
        <v>4406396</v>
      </c>
      <c r="AS49" s="46">
        <v>4279718</v>
      </c>
      <c r="AT49" s="46">
        <v>3595494</v>
      </c>
      <c r="AU49" s="46">
        <v>4960004</v>
      </c>
      <c r="AV49" s="46">
        <v>5014788</v>
      </c>
      <c r="AW49" s="46">
        <v>5642445</v>
      </c>
      <c r="AX49" s="46">
        <v>4799302</v>
      </c>
      <c r="AY49" s="46">
        <v>5354884</v>
      </c>
      <c r="AZ49" s="46">
        <v>5139134</v>
      </c>
      <c r="BA49" s="46">
        <v>4892269</v>
      </c>
      <c r="BB49" s="46">
        <v>6023101</v>
      </c>
      <c r="BC49" s="46">
        <v>5452433</v>
      </c>
    </row>
    <row r="50" ht="13.35" spans="1:55">
      <c r="A50">
        <v>2</v>
      </c>
      <c r="B50" s="45" t="s">
        <v>182</v>
      </c>
      <c r="C50" s="46">
        <v>238</v>
      </c>
      <c r="D50" s="45" t="s">
        <v>182</v>
      </c>
      <c r="E50" s="3" t="s">
        <v>344</v>
      </c>
      <c r="F50" s="3" t="s">
        <v>345</v>
      </c>
      <c r="G50" s="46">
        <v>0</v>
      </c>
      <c r="H50" s="46">
        <v>0</v>
      </c>
      <c r="I50" s="46">
        <v>0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6">
        <v>6808938</v>
      </c>
      <c r="AN50" s="46">
        <v>8289165</v>
      </c>
      <c r="AO50" s="46">
        <v>9550251</v>
      </c>
      <c r="AP50" s="46">
        <v>10893214</v>
      </c>
      <c r="AQ50" s="46">
        <v>10525464</v>
      </c>
      <c r="AR50" s="46">
        <v>9505274</v>
      </c>
      <c r="AS50" s="46">
        <v>10769605</v>
      </c>
      <c r="AT50" s="46">
        <v>10572708</v>
      </c>
      <c r="AU50" s="46">
        <v>11910766</v>
      </c>
      <c r="AV50" s="46">
        <v>10209684</v>
      </c>
      <c r="AW50" s="46">
        <v>12193816</v>
      </c>
      <c r="AX50" s="46">
        <v>13338446</v>
      </c>
      <c r="AY50" s="46">
        <v>14142885</v>
      </c>
      <c r="AZ50" s="46">
        <v>12404204</v>
      </c>
      <c r="BA50" s="46">
        <v>13097011</v>
      </c>
      <c r="BB50" s="46">
        <v>13783543</v>
      </c>
      <c r="BC50" s="46">
        <v>14207922</v>
      </c>
    </row>
    <row r="51" ht="26.7" spans="1:55">
      <c r="A51">
        <v>2</v>
      </c>
      <c r="B51" s="45" t="s">
        <v>183</v>
      </c>
      <c r="C51" s="46">
        <v>250</v>
      </c>
      <c r="D51" s="45" t="s">
        <v>183</v>
      </c>
      <c r="E51" s="3" t="s">
        <v>344</v>
      </c>
      <c r="F51" s="3" t="s">
        <v>345</v>
      </c>
      <c r="G51" s="46">
        <v>3669088</v>
      </c>
      <c r="H51" s="46">
        <v>3687213</v>
      </c>
      <c r="I51" s="46">
        <v>3635350</v>
      </c>
      <c r="J51" s="46">
        <v>3631065</v>
      </c>
      <c r="K51" s="46">
        <v>3632229</v>
      </c>
      <c r="L51" s="46">
        <v>3706092</v>
      </c>
      <c r="M51" s="46">
        <v>3844490</v>
      </c>
      <c r="N51" s="46">
        <v>4094336</v>
      </c>
      <c r="O51" s="46">
        <v>4169334</v>
      </c>
      <c r="P51" s="46">
        <v>4344792</v>
      </c>
      <c r="Q51" s="46">
        <v>4398032</v>
      </c>
      <c r="R51" s="46">
        <v>4466166</v>
      </c>
      <c r="S51" s="46">
        <v>4554506</v>
      </c>
      <c r="T51" s="46">
        <v>4638089</v>
      </c>
      <c r="U51" s="46">
        <v>4722611</v>
      </c>
      <c r="V51" s="46">
        <v>4795330</v>
      </c>
      <c r="W51" s="46">
        <v>4869020</v>
      </c>
      <c r="X51" s="46">
        <v>4909190</v>
      </c>
      <c r="Y51" s="46">
        <v>4927220</v>
      </c>
      <c r="Z51" s="46">
        <v>5119513</v>
      </c>
      <c r="AA51" s="46">
        <v>5260203</v>
      </c>
      <c r="AB51" s="46">
        <v>5491925</v>
      </c>
      <c r="AC51" s="46">
        <v>5645973</v>
      </c>
      <c r="AD51" s="46">
        <v>5770573</v>
      </c>
      <c r="AE51" s="46">
        <v>5845003</v>
      </c>
      <c r="AF51" s="46">
        <v>6018343</v>
      </c>
      <c r="AG51" s="46">
        <v>6037263</v>
      </c>
      <c r="AH51" s="46">
        <v>6271723</v>
      </c>
      <c r="AI51" s="46">
        <v>6536053</v>
      </c>
      <c r="AJ51" s="46">
        <v>6812115</v>
      </c>
      <c r="AK51" s="46">
        <v>6967149</v>
      </c>
      <c r="AL51" s="46">
        <v>7180896</v>
      </c>
      <c r="AM51" s="46">
        <v>7329319</v>
      </c>
      <c r="AN51" s="46">
        <v>7427600</v>
      </c>
      <c r="AO51" s="46">
        <v>6296776</v>
      </c>
      <c r="AP51" s="46">
        <v>6331465</v>
      </c>
      <c r="AQ51" s="46">
        <v>6118599</v>
      </c>
      <c r="AR51" s="46">
        <v>6238430</v>
      </c>
      <c r="AS51" s="46">
        <v>6126651</v>
      </c>
      <c r="AT51" s="46">
        <v>5995860</v>
      </c>
      <c r="AU51" s="46">
        <v>5859429</v>
      </c>
      <c r="AV51" s="46">
        <v>5746570</v>
      </c>
      <c r="AW51" s="46">
        <v>5775743</v>
      </c>
      <c r="AX51" s="46">
        <v>5828483</v>
      </c>
      <c r="AY51" s="46">
        <v>5843023</v>
      </c>
      <c r="AZ51" s="46">
        <v>5882607</v>
      </c>
      <c r="BA51" s="46">
        <v>5847121</v>
      </c>
      <c r="BB51" s="46">
        <v>5863291</v>
      </c>
      <c r="BC51" s="46">
        <v>5823522</v>
      </c>
    </row>
    <row r="52" ht="13.35" spans="1:55">
      <c r="A52">
        <v>3</v>
      </c>
      <c r="B52" s="45" t="s">
        <v>184</v>
      </c>
      <c r="C52" s="46">
        <v>251</v>
      </c>
      <c r="D52" s="45" t="s">
        <v>184</v>
      </c>
      <c r="E52" s="3" t="s">
        <v>344</v>
      </c>
      <c r="F52" s="3" t="s">
        <v>345</v>
      </c>
      <c r="G52" s="46">
        <v>1064347</v>
      </c>
      <c r="H52" s="46">
        <v>1067570</v>
      </c>
      <c r="I52" s="46">
        <v>1093556</v>
      </c>
      <c r="J52" s="46">
        <v>1121006</v>
      </c>
      <c r="K52" s="46">
        <v>1124748</v>
      </c>
      <c r="L52" s="46">
        <v>1172959</v>
      </c>
      <c r="M52" s="46">
        <v>1185108</v>
      </c>
      <c r="N52" s="46">
        <v>1220299</v>
      </c>
      <c r="O52" s="46">
        <v>1248909</v>
      </c>
      <c r="P52" s="46">
        <v>1278851</v>
      </c>
      <c r="Q52" s="46">
        <v>1408598</v>
      </c>
      <c r="R52" s="46">
        <v>1575926</v>
      </c>
      <c r="S52" s="46">
        <v>1428470</v>
      </c>
      <c r="T52" s="46">
        <v>1457556</v>
      </c>
      <c r="U52" s="46">
        <v>1444927</v>
      </c>
      <c r="V52" s="46">
        <v>1569282</v>
      </c>
      <c r="W52" s="46">
        <v>1399183</v>
      </c>
      <c r="X52" s="46">
        <v>1237960</v>
      </c>
      <c r="Y52" s="46">
        <v>824146</v>
      </c>
      <c r="Z52" s="46">
        <v>850648</v>
      </c>
      <c r="AA52" s="46">
        <v>788398</v>
      </c>
      <c r="AB52" s="46">
        <v>730200</v>
      </c>
      <c r="AC52" s="46">
        <v>843787</v>
      </c>
      <c r="AD52" s="46">
        <v>834692</v>
      </c>
      <c r="AE52" s="46">
        <v>926411</v>
      </c>
      <c r="AF52" s="46">
        <v>988797</v>
      </c>
      <c r="AG52" s="46">
        <v>1088032</v>
      </c>
      <c r="AH52" s="46">
        <v>1213890</v>
      </c>
      <c r="AI52" s="46">
        <v>1552408</v>
      </c>
      <c r="AJ52" s="46">
        <v>1316026</v>
      </c>
      <c r="AK52" s="46">
        <v>1178502</v>
      </c>
      <c r="AL52" s="46">
        <v>1205277</v>
      </c>
      <c r="AM52" s="46">
        <v>1215704</v>
      </c>
      <c r="AN52" s="46">
        <v>1279597</v>
      </c>
      <c r="AO52" s="46">
        <v>1075438</v>
      </c>
      <c r="AP52" s="46">
        <v>1303487</v>
      </c>
      <c r="AQ52" s="46">
        <v>1238419</v>
      </c>
      <c r="AR52" s="46">
        <v>1128341</v>
      </c>
      <c r="AS52" s="46">
        <v>1333251</v>
      </c>
      <c r="AT52" s="46">
        <v>1256894</v>
      </c>
      <c r="AU52" s="46">
        <v>1163821</v>
      </c>
      <c r="AV52" s="46">
        <v>1027736</v>
      </c>
      <c r="AW52" s="46">
        <v>1324077</v>
      </c>
      <c r="AX52" s="46">
        <v>1317749</v>
      </c>
      <c r="AY52" s="46">
        <v>1185462</v>
      </c>
      <c r="AZ52" s="46">
        <v>1509005</v>
      </c>
      <c r="BA52" s="46">
        <v>1418505</v>
      </c>
      <c r="BB52" s="46">
        <v>1545398</v>
      </c>
      <c r="BC52" s="46">
        <v>1877694</v>
      </c>
    </row>
    <row r="53" spans="1:55">
      <c r="A53">
        <v>2</v>
      </c>
      <c r="B53" t="s">
        <v>217</v>
      </c>
      <c r="C53" s="6"/>
      <c r="D53" t="s">
        <v>217</v>
      </c>
      <c r="E53" s="3" t="s">
        <v>344</v>
      </c>
      <c r="F53" s="3" t="s">
        <v>345</v>
      </c>
      <c r="G53">
        <f>SUMIF($A$2:$A$52,$A53,G$2:G$52)</f>
        <v>28440304</v>
      </c>
      <c r="H53">
        <f t="shared" ref="H53:BC55" si="0">SUMIF($A$2:$A$52,$A53,H$2:H$52)</f>
        <v>29449159</v>
      </c>
      <c r="I53">
        <f t="shared" si="0"/>
        <v>30355973</v>
      </c>
      <c r="J53">
        <f t="shared" si="0"/>
        <v>30583727</v>
      </c>
      <c r="K53">
        <f t="shared" si="0"/>
        <v>31091668</v>
      </c>
      <c r="L53">
        <f t="shared" si="0"/>
        <v>31819108</v>
      </c>
      <c r="M53">
        <f t="shared" si="0"/>
        <v>33295602</v>
      </c>
      <c r="N53">
        <f t="shared" si="0"/>
        <v>33224779</v>
      </c>
      <c r="O53">
        <f t="shared" si="0"/>
        <v>34833810</v>
      </c>
      <c r="P53">
        <f t="shared" si="0"/>
        <v>36476549</v>
      </c>
      <c r="Q53">
        <f t="shared" si="0"/>
        <v>37205482</v>
      </c>
      <c r="R53">
        <f t="shared" si="0"/>
        <v>37838754</v>
      </c>
      <c r="S53">
        <f t="shared" si="0"/>
        <v>37335343</v>
      </c>
      <c r="T53">
        <f t="shared" si="0"/>
        <v>37422008</v>
      </c>
      <c r="U53">
        <f t="shared" si="0"/>
        <v>38034513</v>
      </c>
      <c r="V53">
        <f t="shared" si="0"/>
        <v>38574642</v>
      </c>
      <c r="W53">
        <f t="shared" si="0"/>
        <v>39266204</v>
      </c>
      <c r="X53">
        <f t="shared" si="0"/>
        <v>39981718</v>
      </c>
      <c r="Y53">
        <f t="shared" si="0"/>
        <v>37403922</v>
      </c>
      <c r="Z53">
        <f t="shared" si="0"/>
        <v>38462015</v>
      </c>
      <c r="AA53">
        <f t="shared" si="0"/>
        <v>39398294</v>
      </c>
      <c r="AB53">
        <f t="shared" si="0"/>
        <v>38249727</v>
      </c>
      <c r="AC53">
        <f t="shared" si="0"/>
        <v>40221186</v>
      </c>
      <c r="AD53">
        <f t="shared" si="0"/>
        <v>39855351</v>
      </c>
      <c r="AE53">
        <f t="shared" si="0"/>
        <v>43590227</v>
      </c>
      <c r="AF53">
        <f t="shared" si="0"/>
        <v>43839151</v>
      </c>
      <c r="AG53">
        <f t="shared" si="0"/>
        <v>41889531</v>
      </c>
      <c r="AH53">
        <f t="shared" si="0"/>
        <v>46637744</v>
      </c>
      <c r="AI53">
        <f t="shared" si="0"/>
        <v>44723879</v>
      </c>
      <c r="AJ53">
        <f t="shared" si="0"/>
        <v>41827127</v>
      </c>
      <c r="AK53">
        <f t="shared" si="0"/>
        <v>45362975</v>
      </c>
      <c r="AL53">
        <f t="shared" si="0"/>
        <v>48323035</v>
      </c>
      <c r="AM53">
        <f t="shared" si="0"/>
        <v>47226712</v>
      </c>
      <c r="AN53">
        <f t="shared" si="0"/>
        <v>51229127</v>
      </c>
      <c r="AO53">
        <f t="shared" si="0"/>
        <v>49510067</v>
      </c>
      <c r="AP53">
        <f t="shared" si="0"/>
        <v>52514521</v>
      </c>
      <c r="AQ53">
        <f t="shared" si="0"/>
        <v>54196201</v>
      </c>
      <c r="AR53">
        <f t="shared" si="0"/>
        <v>53585238</v>
      </c>
      <c r="AS53">
        <f t="shared" si="0"/>
        <v>52302268</v>
      </c>
      <c r="AT53">
        <f t="shared" si="0"/>
        <v>52061064</v>
      </c>
      <c r="AU53">
        <f t="shared" si="0"/>
        <v>55870067</v>
      </c>
      <c r="AV53">
        <f t="shared" si="0"/>
        <v>54339273</v>
      </c>
      <c r="AW53">
        <f t="shared" si="0"/>
        <v>60327727</v>
      </c>
      <c r="AX53">
        <f t="shared" si="0"/>
        <v>57528025</v>
      </c>
      <c r="AY53">
        <f t="shared" si="0"/>
        <v>66275759</v>
      </c>
      <c r="AZ53">
        <f t="shared" si="0"/>
        <v>61439248</v>
      </c>
      <c r="BA53">
        <f t="shared" si="0"/>
        <v>60737299</v>
      </c>
      <c r="BB53">
        <f t="shared" si="0"/>
        <v>63380724</v>
      </c>
      <c r="BC53">
        <f t="shared" si="0"/>
        <v>65737926</v>
      </c>
    </row>
    <row r="54" spans="1:55">
      <c r="A54">
        <v>1</v>
      </c>
      <c r="B54" t="s">
        <v>218</v>
      </c>
      <c r="C54" s="6"/>
      <c r="D54" t="s">
        <v>218</v>
      </c>
      <c r="E54" s="3" t="s">
        <v>344</v>
      </c>
      <c r="F54" s="3" t="s">
        <v>345</v>
      </c>
      <c r="G54">
        <f>SUMIF($A$2:$A$52,$A54,G$2:G$52)</f>
        <v>45088607</v>
      </c>
      <c r="H54">
        <f t="shared" si="0"/>
        <v>46457990</v>
      </c>
      <c r="I54">
        <f t="shared" si="0"/>
        <v>48940849</v>
      </c>
      <c r="J54">
        <f t="shared" si="0"/>
        <v>49393122</v>
      </c>
      <c r="K54">
        <f t="shared" si="0"/>
        <v>51186871</v>
      </c>
      <c r="L54">
        <f t="shared" si="0"/>
        <v>49271521</v>
      </c>
      <c r="M54">
        <f t="shared" si="0"/>
        <v>51831218</v>
      </c>
      <c r="N54">
        <f t="shared" si="0"/>
        <v>51113366</v>
      </c>
      <c r="O54">
        <f t="shared" si="0"/>
        <v>56119292</v>
      </c>
      <c r="P54">
        <f t="shared" si="0"/>
        <v>55276845</v>
      </c>
      <c r="Q54">
        <f t="shared" si="0"/>
        <v>54516002</v>
      </c>
      <c r="R54">
        <f t="shared" si="0"/>
        <v>49310298</v>
      </c>
      <c r="S54">
        <f t="shared" si="0"/>
        <v>53845682</v>
      </c>
      <c r="T54">
        <f t="shared" si="0"/>
        <v>52292089</v>
      </c>
      <c r="U54">
        <f t="shared" si="0"/>
        <v>50793614</v>
      </c>
      <c r="V54">
        <f t="shared" si="0"/>
        <v>51415863</v>
      </c>
      <c r="W54">
        <f t="shared" si="0"/>
        <v>48154872</v>
      </c>
      <c r="X54">
        <f t="shared" si="0"/>
        <v>46908036</v>
      </c>
      <c r="Y54">
        <f t="shared" si="0"/>
        <v>46894344</v>
      </c>
      <c r="Z54">
        <f t="shared" si="0"/>
        <v>48105409</v>
      </c>
      <c r="AA54">
        <f t="shared" si="0"/>
        <v>46272575</v>
      </c>
      <c r="AB54">
        <f t="shared" si="0"/>
        <v>47482294</v>
      </c>
      <c r="AC54">
        <f t="shared" si="0"/>
        <v>47649728</v>
      </c>
      <c r="AD54">
        <f t="shared" si="0"/>
        <v>50582111</v>
      </c>
      <c r="AE54">
        <f t="shared" si="0"/>
        <v>53652286</v>
      </c>
      <c r="AF54">
        <f t="shared" si="0"/>
        <v>58179299</v>
      </c>
      <c r="AG54">
        <f t="shared" si="0"/>
        <v>58504290</v>
      </c>
      <c r="AH54">
        <f t="shared" si="0"/>
        <v>61946577</v>
      </c>
      <c r="AI54">
        <f t="shared" si="0"/>
        <v>65050101</v>
      </c>
      <c r="AJ54">
        <f t="shared" si="0"/>
        <v>68642969</v>
      </c>
      <c r="AK54">
        <f t="shared" si="0"/>
        <v>73342526</v>
      </c>
      <c r="AL54">
        <f t="shared" si="0"/>
        <v>77613027</v>
      </c>
      <c r="AM54">
        <f t="shared" si="0"/>
        <v>78430142</v>
      </c>
      <c r="AN54">
        <f t="shared" si="0"/>
        <v>81077015</v>
      </c>
      <c r="AO54">
        <f t="shared" si="0"/>
        <v>84972680</v>
      </c>
      <c r="AP54">
        <f t="shared" si="0"/>
        <v>85616058</v>
      </c>
      <c r="AQ54">
        <f t="shared" si="0"/>
        <v>85646074</v>
      </c>
      <c r="AR54">
        <f t="shared" si="0"/>
        <v>91250422</v>
      </c>
      <c r="AS54">
        <f t="shared" si="0"/>
        <v>91012602</v>
      </c>
      <c r="AT54">
        <f t="shared" si="0"/>
        <v>89875393</v>
      </c>
      <c r="AU54">
        <f t="shared" si="0"/>
        <v>91100763</v>
      </c>
      <c r="AV54">
        <f t="shared" si="0"/>
        <v>94800225</v>
      </c>
      <c r="AW54">
        <f t="shared" si="0"/>
        <v>98066322</v>
      </c>
      <c r="AX54">
        <f t="shared" si="0"/>
        <v>97822313</v>
      </c>
      <c r="AY54">
        <f t="shared" si="0"/>
        <v>102403435</v>
      </c>
      <c r="AZ54">
        <f t="shared" si="0"/>
        <v>104757063</v>
      </c>
      <c r="BA54">
        <f t="shared" si="0"/>
        <v>105445281</v>
      </c>
      <c r="BB54">
        <f t="shared" si="0"/>
        <v>109171775</v>
      </c>
      <c r="BC54">
        <f t="shared" si="0"/>
        <v>99928851</v>
      </c>
    </row>
    <row r="55" spans="1:55">
      <c r="A55">
        <v>3</v>
      </c>
      <c r="B55" t="s">
        <v>219</v>
      </c>
      <c r="C55" s="6"/>
      <c r="D55" t="s">
        <v>219</v>
      </c>
      <c r="E55" s="3" t="s">
        <v>344</v>
      </c>
      <c r="F55" s="3" t="s">
        <v>345</v>
      </c>
      <c r="G55">
        <f>SUMIF($A$2:$A$52,$A55,G$2:G$52)</f>
        <v>16799217</v>
      </c>
      <c r="H55">
        <f t="shared" si="0"/>
        <v>17049045</v>
      </c>
      <c r="I55">
        <f t="shared" si="0"/>
        <v>17622661</v>
      </c>
      <c r="J55">
        <f t="shared" si="0"/>
        <v>17431364</v>
      </c>
      <c r="K55">
        <f t="shared" si="0"/>
        <v>17804965</v>
      </c>
      <c r="L55">
        <f t="shared" si="0"/>
        <v>17812619</v>
      </c>
      <c r="M55">
        <f t="shared" si="0"/>
        <v>19011060</v>
      </c>
      <c r="N55">
        <f t="shared" si="0"/>
        <v>19181692</v>
      </c>
      <c r="O55">
        <f t="shared" si="0"/>
        <v>19772885</v>
      </c>
      <c r="P55">
        <f t="shared" si="0"/>
        <v>19571565</v>
      </c>
      <c r="Q55">
        <f t="shared" si="0"/>
        <v>20478168</v>
      </c>
      <c r="R55">
        <f t="shared" si="0"/>
        <v>20840763</v>
      </c>
      <c r="S55">
        <f t="shared" si="0"/>
        <v>19878478</v>
      </c>
      <c r="T55">
        <f t="shared" si="0"/>
        <v>21199546</v>
      </c>
      <c r="U55">
        <f t="shared" si="0"/>
        <v>20181123</v>
      </c>
      <c r="V55">
        <f t="shared" si="0"/>
        <v>20330621</v>
      </c>
      <c r="W55">
        <f t="shared" si="0"/>
        <v>19473637</v>
      </c>
      <c r="X55">
        <f t="shared" si="0"/>
        <v>19508010</v>
      </c>
      <c r="Y55">
        <f t="shared" si="0"/>
        <v>18984009</v>
      </c>
      <c r="Z55">
        <f t="shared" si="0"/>
        <v>19034769</v>
      </c>
      <c r="AA55">
        <f t="shared" si="0"/>
        <v>19547343</v>
      </c>
      <c r="AB55">
        <f t="shared" si="0"/>
        <v>19927876</v>
      </c>
      <c r="AC55">
        <f t="shared" si="0"/>
        <v>19657051</v>
      </c>
      <c r="AD55">
        <f t="shared" si="0"/>
        <v>20195790</v>
      </c>
      <c r="AE55">
        <f t="shared" si="0"/>
        <v>20070333</v>
      </c>
      <c r="AF55">
        <f t="shared" si="0"/>
        <v>20977112</v>
      </c>
      <c r="AG55">
        <f t="shared" si="0"/>
        <v>21407986</v>
      </c>
      <c r="AH55">
        <f t="shared" si="0"/>
        <v>22118295</v>
      </c>
      <c r="AI55">
        <f t="shared" si="0"/>
        <v>21561018</v>
      </c>
      <c r="AJ55">
        <f t="shared" si="0"/>
        <v>20296704</v>
      </c>
      <c r="AK55">
        <f t="shared" si="0"/>
        <v>19965926</v>
      </c>
      <c r="AL55">
        <f t="shared" si="0"/>
        <v>18791537</v>
      </c>
      <c r="AM55">
        <f t="shared" si="0"/>
        <v>19698255</v>
      </c>
      <c r="AN55">
        <f t="shared" si="0"/>
        <v>20713687</v>
      </c>
      <c r="AO55">
        <f t="shared" si="0"/>
        <v>19836539</v>
      </c>
      <c r="AP55">
        <f t="shared" si="0"/>
        <v>21005356</v>
      </c>
      <c r="AQ55">
        <f t="shared" si="0"/>
        <v>21587277</v>
      </c>
      <c r="AR55">
        <f t="shared" si="0"/>
        <v>20241752</v>
      </c>
      <c r="AS55">
        <f t="shared" si="0"/>
        <v>20715929</v>
      </c>
      <c r="AT55">
        <f t="shared" si="0"/>
        <v>20978500</v>
      </c>
      <c r="AU55">
        <f t="shared" si="0"/>
        <v>20299713</v>
      </c>
      <c r="AV55">
        <f t="shared" si="0"/>
        <v>20920930</v>
      </c>
      <c r="AW55">
        <f t="shared" si="0"/>
        <v>21757121</v>
      </c>
      <c r="AX55">
        <f t="shared" si="0"/>
        <v>22059288</v>
      </c>
      <c r="AY55">
        <f t="shared" si="0"/>
        <v>22103769</v>
      </c>
      <c r="AZ55">
        <f t="shared" si="0"/>
        <v>22261608</v>
      </c>
      <c r="BA55">
        <f t="shared" si="0"/>
        <v>21447116</v>
      </c>
      <c r="BB55">
        <f t="shared" si="0"/>
        <v>22276830</v>
      </c>
      <c r="BC55">
        <f t="shared" si="0"/>
        <v>24016905</v>
      </c>
    </row>
    <row r="56" spans="2:55">
      <c r="B56" t="s">
        <v>220</v>
      </c>
      <c r="C56" s="6"/>
      <c r="D56" t="s">
        <v>220</v>
      </c>
      <c r="E56" s="3" t="s">
        <v>344</v>
      </c>
      <c r="F56" s="3" t="s">
        <v>345</v>
      </c>
      <c r="G56">
        <f>SUM(G53:G55)</f>
        <v>90328128</v>
      </c>
      <c r="H56">
        <f t="shared" ref="H56:BC56" si="1">SUM(H53:H55)</f>
        <v>92956194</v>
      </c>
      <c r="I56">
        <f t="shared" si="1"/>
        <v>96919483</v>
      </c>
      <c r="J56">
        <f t="shared" si="1"/>
        <v>97408213</v>
      </c>
      <c r="K56">
        <f t="shared" si="1"/>
        <v>100083504</v>
      </c>
      <c r="L56">
        <f t="shared" si="1"/>
        <v>98903248</v>
      </c>
      <c r="M56">
        <f t="shared" si="1"/>
        <v>104137880</v>
      </c>
      <c r="N56">
        <f t="shared" si="1"/>
        <v>103519837</v>
      </c>
      <c r="O56">
        <f t="shared" si="1"/>
        <v>110725987</v>
      </c>
      <c r="P56">
        <f t="shared" si="1"/>
        <v>111324959</v>
      </c>
      <c r="Q56">
        <f t="shared" si="1"/>
        <v>112199652</v>
      </c>
      <c r="R56">
        <f t="shared" si="1"/>
        <v>107989815</v>
      </c>
      <c r="S56">
        <f t="shared" si="1"/>
        <v>111059503</v>
      </c>
      <c r="T56">
        <f t="shared" si="1"/>
        <v>110913643</v>
      </c>
      <c r="U56">
        <f t="shared" si="1"/>
        <v>109009250</v>
      </c>
      <c r="V56">
        <f t="shared" si="1"/>
        <v>110321126</v>
      </c>
      <c r="W56">
        <f t="shared" si="1"/>
        <v>106894713</v>
      </c>
      <c r="X56">
        <f t="shared" si="1"/>
        <v>106397764</v>
      </c>
      <c r="Y56">
        <f t="shared" si="1"/>
        <v>103282275</v>
      </c>
      <c r="Z56">
        <f t="shared" si="1"/>
        <v>105602193</v>
      </c>
      <c r="AA56">
        <f t="shared" si="1"/>
        <v>105218212</v>
      </c>
      <c r="AB56">
        <f t="shared" si="1"/>
        <v>105659897</v>
      </c>
      <c r="AC56">
        <f t="shared" si="1"/>
        <v>107527965</v>
      </c>
      <c r="AD56">
        <f t="shared" si="1"/>
        <v>110633252</v>
      </c>
      <c r="AE56">
        <f t="shared" si="1"/>
        <v>117312846</v>
      </c>
      <c r="AF56">
        <f t="shared" si="1"/>
        <v>122995562</v>
      </c>
      <c r="AG56">
        <f t="shared" si="1"/>
        <v>121801807</v>
      </c>
      <c r="AH56">
        <f t="shared" si="1"/>
        <v>130702616</v>
      </c>
      <c r="AI56">
        <f t="shared" si="1"/>
        <v>131334998</v>
      </c>
      <c r="AJ56">
        <f t="shared" si="1"/>
        <v>130766800</v>
      </c>
      <c r="AK56">
        <f t="shared" si="1"/>
        <v>138671427</v>
      </c>
      <c r="AL56">
        <f t="shared" si="1"/>
        <v>144727599</v>
      </c>
      <c r="AM56">
        <f t="shared" si="1"/>
        <v>145355109</v>
      </c>
      <c r="AN56">
        <f t="shared" si="1"/>
        <v>153019829</v>
      </c>
      <c r="AO56">
        <f t="shared" si="1"/>
        <v>154319286</v>
      </c>
      <c r="AP56">
        <f t="shared" si="1"/>
        <v>159135935</v>
      </c>
      <c r="AQ56">
        <f t="shared" si="1"/>
        <v>161429552</v>
      </c>
      <c r="AR56">
        <f t="shared" si="1"/>
        <v>165077412</v>
      </c>
      <c r="AS56">
        <f t="shared" si="1"/>
        <v>164030799</v>
      </c>
      <c r="AT56">
        <f t="shared" si="1"/>
        <v>162914957</v>
      </c>
      <c r="AU56">
        <f t="shared" si="1"/>
        <v>167270543</v>
      </c>
      <c r="AV56">
        <f t="shared" si="1"/>
        <v>170060428</v>
      </c>
      <c r="AW56">
        <f t="shared" si="1"/>
        <v>180151170</v>
      </c>
      <c r="AX56">
        <f t="shared" si="1"/>
        <v>177409626</v>
      </c>
      <c r="AY56">
        <f t="shared" si="1"/>
        <v>190782963</v>
      </c>
      <c r="AZ56">
        <f t="shared" si="1"/>
        <v>188457919</v>
      </c>
      <c r="BA56">
        <f t="shared" si="1"/>
        <v>187629696</v>
      </c>
      <c r="BB56">
        <f t="shared" si="1"/>
        <v>194829329</v>
      </c>
      <c r="BC56">
        <f t="shared" si="1"/>
        <v>189683682</v>
      </c>
    </row>
    <row r="57" s="6" customFormat="1" spans="2:55">
      <c r="B57" s="6" t="s">
        <v>202</v>
      </c>
      <c r="D57" s="6" t="s">
        <v>202</v>
      </c>
      <c r="E57" s="3" t="s">
        <v>344</v>
      </c>
      <c r="F57" s="3" t="s">
        <v>345</v>
      </c>
      <c r="G57" s="6">
        <f>G55-G42</f>
        <v>9541338</v>
      </c>
      <c r="H57" s="6">
        <f t="shared" ref="H57:BC57" si="2">H55-H42</f>
        <v>9642365</v>
      </c>
      <c r="I57" s="6">
        <f t="shared" si="2"/>
        <v>9649154</v>
      </c>
      <c r="J57" s="6">
        <f t="shared" si="2"/>
        <v>9759980</v>
      </c>
      <c r="K57" s="6">
        <f t="shared" si="2"/>
        <v>10094426</v>
      </c>
      <c r="L57" s="6">
        <f t="shared" si="2"/>
        <v>10351261</v>
      </c>
      <c r="M57" s="6">
        <f t="shared" si="2"/>
        <v>10750778</v>
      </c>
      <c r="N57" s="6">
        <f t="shared" si="2"/>
        <v>10788602</v>
      </c>
      <c r="O57" s="6">
        <f t="shared" si="2"/>
        <v>11521076</v>
      </c>
      <c r="P57" s="6">
        <f t="shared" si="2"/>
        <v>11200282</v>
      </c>
      <c r="Q57" s="6">
        <f t="shared" si="2"/>
        <v>11754323</v>
      </c>
      <c r="R57" s="6">
        <f t="shared" si="2"/>
        <v>11943635</v>
      </c>
      <c r="S57" s="6">
        <f t="shared" si="2"/>
        <v>12000134</v>
      </c>
      <c r="T57" s="6">
        <f t="shared" si="2"/>
        <v>12465957</v>
      </c>
      <c r="U57" s="6">
        <f t="shared" si="2"/>
        <v>11726365</v>
      </c>
      <c r="V57" s="6">
        <f t="shared" si="2"/>
        <v>11630672</v>
      </c>
      <c r="W57" s="6">
        <f t="shared" si="2"/>
        <v>10984793</v>
      </c>
      <c r="X57" s="6">
        <f t="shared" si="2"/>
        <v>10997678</v>
      </c>
      <c r="Y57" s="6">
        <f t="shared" si="2"/>
        <v>10377133</v>
      </c>
      <c r="Z57" s="6">
        <f t="shared" si="2"/>
        <v>10808241</v>
      </c>
      <c r="AA57" s="6">
        <f t="shared" si="2"/>
        <v>11212261</v>
      </c>
      <c r="AB57" s="6">
        <f t="shared" si="2"/>
        <v>11351150</v>
      </c>
      <c r="AC57" s="6">
        <f t="shared" si="2"/>
        <v>11209463</v>
      </c>
      <c r="AD57" s="6">
        <f t="shared" si="2"/>
        <v>11278592</v>
      </c>
      <c r="AE57" s="6">
        <f t="shared" si="2"/>
        <v>11510844</v>
      </c>
      <c r="AF57" s="6">
        <f t="shared" si="2"/>
        <v>12035282</v>
      </c>
      <c r="AG57" s="6">
        <f t="shared" si="2"/>
        <v>12307495</v>
      </c>
      <c r="AH57" s="6">
        <f t="shared" si="2"/>
        <v>13027876</v>
      </c>
      <c r="AI57" s="6">
        <f t="shared" si="2"/>
        <v>13120416</v>
      </c>
      <c r="AJ57" s="6">
        <f t="shared" si="2"/>
        <v>12409862</v>
      </c>
      <c r="AK57" s="6">
        <f t="shared" si="2"/>
        <v>12469717</v>
      </c>
      <c r="AL57" s="6">
        <f t="shared" si="2"/>
        <v>11713527</v>
      </c>
      <c r="AM57" s="6">
        <f t="shared" si="2"/>
        <v>12200703</v>
      </c>
      <c r="AN57" s="6">
        <f t="shared" si="2"/>
        <v>12981724</v>
      </c>
      <c r="AO57" s="6">
        <f t="shared" si="2"/>
        <v>12902387</v>
      </c>
      <c r="AP57" s="6">
        <f t="shared" si="2"/>
        <v>13674170</v>
      </c>
      <c r="AQ57" s="6">
        <f t="shared" si="2"/>
        <v>14128042</v>
      </c>
      <c r="AR57" s="6">
        <f t="shared" si="2"/>
        <v>13834989</v>
      </c>
      <c r="AS57" s="6">
        <f t="shared" si="2"/>
        <v>14000596</v>
      </c>
      <c r="AT57" s="6">
        <f t="shared" si="2"/>
        <v>14084987</v>
      </c>
      <c r="AU57" s="6">
        <f t="shared" si="2"/>
        <v>13983066</v>
      </c>
      <c r="AV57" s="6">
        <f t="shared" si="2"/>
        <v>14284460</v>
      </c>
      <c r="AW57" s="6">
        <f t="shared" si="2"/>
        <v>15320762</v>
      </c>
      <c r="AX57" s="6">
        <f t="shared" si="2"/>
        <v>15961156</v>
      </c>
      <c r="AY57" s="6">
        <f t="shared" si="2"/>
        <v>16169665</v>
      </c>
      <c r="AZ57" s="6">
        <f t="shared" si="2"/>
        <v>17536550</v>
      </c>
      <c r="BA57" s="6">
        <f t="shared" si="2"/>
        <v>16529857</v>
      </c>
      <c r="BB57" s="6">
        <f t="shared" si="2"/>
        <v>16721625</v>
      </c>
      <c r="BC57" s="6">
        <f t="shared" si="2"/>
        <v>18794021</v>
      </c>
    </row>
    <row r="58" s="6" customFormat="1" spans="2:55">
      <c r="B58" s="6" t="s">
        <v>229</v>
      </c>
      <c r="D58" s="6" t="s">
        <v>229</v>
      </c>
      <c r="E58" s="3" t="s">
        <v>344</v>
      </c>
      <c r="F58" s="3" t="s">
        <v>345</v>
      </c>
      <c r="G58" s="6">
        <f>G50+G13+G33</f>
        <v>8303000</v>
      </c>
      <c r="H58" s="6">
        <f t="shared" ref="H58:BC58" si="3">H50+H13+H33</f>
        <v>8726650</v>
      </c>
      <c r="I58" s="6">
        <f t="shared" si="3"/>
        <v>8810280</v>
      </c>
      <c r="J58" s="6">
        <f t="shared" si="3"/>
        <v>8874740</v>
      </c>
      <c r="K58" s="6">
        <f t="shared" si="3"/>
        <v>8981450</v>
      </c>
      <c r="L58" s="6">
        <f t="shared" si="3"/>
        <v>9087900</v>
      </c>
      <c r="M58" s="6">
        <f t="shared" si="3"/>
        <v>9206400</v>
      </c>
      <c r="N58" s="6">
        <f t="shared" si="3"/>
        <v>9346720</v>
      </c>
      <c r="O58" s="6">
        <f t="shared" si="3"/>
        <v>9478170</v>
      </c>
      <c r="P58" s="6">
        <f t="shared" si="3"/>
        <v>9611900</v>
      </c>
      <c r="Q58" s="6">
        <f t="shared" si="3"/>
        <v>9755380</v>
      </c>
      <c r="R58" s="6">
        <f t="shared" si="3"/>
        <v>9478195</v>
      </c>
      <c r="S58" s="6">
        <f t="shared" si="3"/>
        <v>8401335</v>
      </c>
      <c r="T58" s="6">
        <f t="shared" si="3"/>
        <v>8305194</v>
      </c>
      <c r="U58" s="6">
        <f t="shared" si="3"/>
        <v>7486035</v>
      </c>
      <c r="V58" s="6">
        <f t="shared" si="3"/>
        <v>7158888</v>
      </c>
      <c r="W58" s="6">
        <f t="shared" si="3"/>
        <v>6970241</v>
      </c>
      <c r="X58" s="6">
        <f t="shared" si="3"/>
        <v>7146765</v>
      </c>
      <c r="Y58" s="6">
        <f t="shared" si="3"/>
        <v>7338528</v>
      </c>
      <c r="Z58" s="6">
        <f t="shared" si="3"/>
        <v>7948667</v>
      </c>
      <c r="AA58" s="6">
        <f t="shared" si="3"/>
        <v>7546882</v>
      </c>
      <c r="AB58" s="6">
        <f t="shared" si="3"/>
        <v>7576971</v>
      </c>
      <c r="AC58" s="6">
        <f t="shared" si="3"/>
        <v>7931802</v>
      </c>
      <c r="AD58" s="6">
        <f t="shared" si="3"/>
        <v>7520003</v>
      </c>
      <c r="AE58" s="6">
        <f t="shared" si="3"/>
        <v>7739268</v>
      </c>
      <c r="AF58" s="6">
        <f t="shared" si="3"/>
        <v>7826712</v>
      </c>
      <c r="AG58" s="6">
        <f t="shared" si="3"/>
        <v>7682325</v>
      </c>
      <c r="AH58" s="6">
        <f t="shared" si="3"/>
        <v>7922689</v>
      </c>
      <c r="AI58" s="6">
        <f t="shared" si="3"/>
        <v>7714092</v>
      </c>
      <c r="AJ58" s="6">
        <f t="shared" si="3"/>
        <v>7844135</v>
      </c>
      <c r="AK58" s="6">
        <f t="shared" si="3"/>
        <v>7422218</v>
      </c>
      <c r="AL58" s="6">
        <f t="shared" si="3"/>
        <v>7398970</v>
      </c>
      <c r="AM58" s="6">
        <f t="shared" si="3"/>
        <v>8590207</v>
      </c>
      <c r="AN58" s="6">
        <f t="shared" si="3"/>
        <v>8800449</v>
      </c>
      <c r="AO58" s="6">
        <f t="shared" si="3"/>
        <v>10046269</v>
      </c>
      <c r="AP58" s="6">
        <f t="shared" si="3"/>
        <v>11397126</v>
      </c>
      <c r="AQ58" s="6">
        <f t="shared" si="3"/>
        <v>11064224</v>
      </c>
      <c r="AR58" s="6">
        <f t="shared" si="3"/>
        <v>10167809</v>
      </c>
      <c r="AS58" s="6">
        <f t="shared" si="3"/>
        <v>11387795</v>
      </c>
      <c r="AT58" s="6">
        <f t="shared" si="3"/>
        <v>11101419</v>
      </c>
      <c r="AU58" s="6">
        <f t="shared" si="3"/>
        <v>12483710</v>
      </c>
      <c r="AV58" s="6">
        <f t="shared" si="3"/>
        <v>10733612</v>
      </c>
      <c r="AW58" s="6">
        <f t="shared" si="3"/>
        <v>12796508</v>
      </c>
      <c r="AX58" s="6">
        <f t="shared" si="3"/>
        <v>13967213</v>
      </c>
      <c r="AY58" s="6">
        <f t="shared" si="3"/>
        <v>14828475</v>
      </c>
      <c r="AZ58" s="6">
        <f t="shared" si="3"/>
        <v>13045922</v>
      </c>
      <c r="BA58" s="6">
        <f t="shared" si="3"/>
        <v>13748518</v>
      </c>
      <c r="BB58" s="6">
        <f t="shared" si="3"/>
        <v>14340789</v>
      </c>
      <c r="BC58" s="6">
        <f t="shared" si="3"/>
        <v>14809142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FFC000"/>
  </sheetPr>
  <dimension ref="A1:BC58"/>
  <sheetViews>
    <sheetView workbookViewId="0">
      <selection activeCell="G2" sqref="G2"/>
    </sheetView>
  </sheetViews>
  <sheetFormatPr defaultColWidth="9.1358024691358" defaultRowHeight="11.6"/>
  <cols>
    <col min="1" max="1" width="8.85185185185185" customWidth="1"/>
    <col min="2" max="2" width="13.5679012345679" customWidth="1"/>
    <col min="3" max="3" width="11.1358024691358" customWidth="1"/>
    <col min="4" max="4" width="13.4197530864198" customWidth="1"/>
    <col min="5" max="5" width="12.716049382716" customWidth="1"/>
    <col min="6" max="6" width="38.1358024691358" customWidth="1"/>
    <col min="7" max="55" width="10.716049382716" customWidth="1"/>
  </cols>
  <sheetData>
    <row r="1" ht="13.5" customHeight="1" spans="1:55">
      <c r="A1" s="44" t="s">
        <v>242</v>
      </c>
      <c r="B1" s="1" t="s">
        <v>243</v>
      </c>
      <c r="C1" s="1" t="s">
        <v>244</v>
      </c>
      <c r="D1" s="1" t="s">
        <v>245</v>
      </c>
      <c r="E1" s="1" t="s">
        <v>249</v>
      </c>
      <c r="F1" s="1" t="s">
        <v>250</v>
      </c>
      <c r="G1" s="1" t="s">
        <v>295</v>
      </c>
      <c r="H1" s="1" t="s">
        <v>296</v>
      </c>
      <c r="I1" s="1" t="s">
        <v>297</v>
      </c>
      <c r="J1" s="1" t="s">
        <v>298</v>
      </c>
      <c r="K1" s="1" t="s">
        <v>299</v>
      </c>
      <c r="L1" s="1" t="s">
        <v>300</v>
      </c>
      <c r="M1" s="1" t="s">
        <v>301</v>
      </c>
      <c r="N1" s="1" t="s">
        <v>302</v>
      </c>
      <c r="O1" s="1" t="s">
        <v>303</v>
      </c>
      <c r="P1" s="1" t="s">
        <v>304</v>
      </c>
      <c r="Q1" s="1" t="s">
        <v>305</v>
      </c>
      <c r="R1" s="1" t="s">
        <v>306</v>
      </c>
      <c r="S1" s="1" t="s">
        <v>307</v>
      </c>
      <c r="T1" s="1" t="s">
        <v>308</v>
      </c>
      <c r="U1" s="1" t="s">
        <v>309</v>
      </c>
      <c r="V1" s="1" t="s">
        <v>310</v>
      </c>
      <c r="W1" s="1" t="s">
        <v>311</v>
      </c>
      <c r="X1" s="1" t="s">
        <v>312</v>
      </c>
      <c r="Y1" s="1" t="s">
        <v>313</v>
      </c>
      <c r="Z1" s="1" t="s">
        <v>314</v>
      </c>
      <c r="AA1" s="1" t="s">
        <v>315</v>
      </c>
      <c r="AB1" s="1" t="s">
        <v>316</v>
      </c>
      <c r="AC1" s="1" t="s">
        <v>317</v>
      </c>
      <c r="AD1" s="1" t="s">
        <v>318</v>
      </c>
      <c r="AE1" s="1" t="s">
        <v>319</v>
      </c>
      <c r="AF1" s="1" t="s">
        <v>320</v>
      </c>
      <c r="AG1" s="1" t="s">
        <v>321</v>
      </c>
      <c r="AH1" s="1" t="s">
        <v>322</v>
      </c>
      <c r="AI1" s="1" t="s">
        <v>323</v>
      </c>
      <c r="AJ1" s="1" t="s">
        <v>324</v>
      </c>
      <c r="AK1" s="1" t="s">
        <v>325</v>
      </c>
      <c r="AL1" s="1" t="s">
        <v>326</v>
      </c>
      <c r="AM1" s="1" t="s">
        <v>327</v>
      </c>
      <c r="AN1" s="1" t="s">
        <v>328</v>
      </c>
      <c r="AO1" s="1" t="s">
        <v>329</v>
      </c>
      <c r="AP1" s="1" t="s">
        <v>330</v>
      </c>
      <c r="AQ1" s="1" t="s">
        <v>331</v>
      </c>
      <c r="AR1" s="1" t="s">
        <v>332</v>
      </c>
      <c r="AS1" s="1" t="s">
        <v>333</v>
      </c>
      <c r="AT1" s="1" t="s">
        <v>334</v>
      </c>
      <c r="AU1" s="1" t="s">
        <v>335</v>
      </c>
      <c r="AV1" s="1" t="s">
        <v>336</v>
      </c>
      <c r="AW1" s="1" t="s">
        <v>337</v>
      </c>
      <c r="AX1" s="1" t="s">
        <v>338</v>
      </c>
      <c r="AY1" s="1" t="s">
        <v>339</v>
      </c>
      <c r="AZ1" s="1" t="s">
        <v>340</v>
      </c>
      <c r="BA1" s="1" t="s">
        <v>341</v>
      </c>
      <c r="BB1" s="1" t="s">
        <v>342</v>
      </c>
      <c r="BC1" s="1" t="s">
        <v>343</v>
      </c>
    </row>
    <row r="2" ht="13.5" customHeight="1" spans="1:55">
      <c r="A2">
        <v>3</v>
      </c>
      <c r="B2" s="45" t="s">
        <v>131</v>
      </c>
      <c r="C2" s="46">
        <v>7</v>
      </c>
      <c r="D2" s="45" t="s">
        <v>131</v>
      </c>
      <c r="E2" s="47" t="s">
        <v>346</v>
      </c>
      <c r="F2" s="47" t="s">
        <v>347</v>
      </c>
      <c r="G2" s="46">
        <v>3170</v>
      </c>
      <c r="H2" s="46">
        <v>3200</v>
      </c>
      <c r="I2" s="46">
        <v>3220</v>
      </c>
      <c r="J2" s="46">
        <v>3250</v>
      </c>
      <c r="K2" s="46">
        <v>3270</v>
      </c>
      <c r="L2" s="46">
        <v>3300</v>
      </c>
      <c r="M2" s="46">
        <v>3330</v>
      </c>
      <c r="N2" s="46">
        <v>3360</v>
      </c>
      <c r="O2" s="46">
        <v>3400</v>
      </c>
      <c r="P2" s="46">
        <v>3400</v>
      </c>
      <c r="Q2" s="46">
        <v>3400</v>
      </c>
      <c r="R2" s="46">
        <v>3400</v>
      </c>
      <c r="S2" s="46">
        <v>3400</v>
      </c>
      <c r="T2" s="46">
        <v>3400</v>
      </c>
      <c r="U2" s="46">
        <v>3400</v>
      </c>
      <c r="V2" s="46">
        <v>3400</v>
      </c>
      <c r="W2" s="46">
        <v>3400</v>
      </c>
      <c r="X2" s="46">
        <v>3400</v>
      </c>
      <c r="Y2" s="46">
        <v>3400</v>
      </c>
      <c r="Z2" s="46">
        <v>3400</v>
      </c>
      <c r="AA2" s="46">
        <v>3400</v>
      </c>
      <c r="AB2" s="46">
        <v>3400</v>
      </c>
      <c r="AC2" s="46">
        <v>3400</v>
      </c>
      <c r="AD2" s="46">
        <v>3400</v>
      </c>
      <c r="AE2" s="46">
        <v>3400</v>
      </c>
      <c r="AF2" s="46">
        <v>3400</v>
      </c>
      <c r="AG2" s="46">
        <v>3400</v>
      </c>
      <c r="AH2" s="46">
        <v>3400</v>
      </c>
      <c r="AI2" s="46">
        <v>3400</v>
      </c>
      <c r="AJ2" s="46">
        <v>3400</v>
      </c>
      <c r="AK2" s="46">
        <v>3450</v>
      </c>
      <c r="AL2" s="46">
        <v>3500</v>
      </c>
      <c r="AM2" s="46">
        <v>3500</v>
      </c>
      <c r="AN2" s="46">
        <v>3500</v>
      </c>
      <c r="AO2" s="46">
        <v>3500</v>
      </c>
      <c r="AP2" s="46">
        <v>3500</v>
      </c>
      <c r="AQ2" s="46">
        <v>3500</v>
      </c>
      <c r="AR2" s="46">
        <v>3500</v>
      </c>
      <c r="AS2" s="46">
        <v>3400</v>
      </c>
      <c r="AT2" s="46">
        <v>3300</v>
      </c>
      <c r="AU2" s="46">
        <v>3300</v>
      </c>
      <c r="AV2" s="46">
        <v>3390</v>
      </c>
      <c r="AW2" s="46">
        <v>3590</v>
      </c>
      <c r="AX2" s="46">
        <v>3590</v>
      </c>
      <c r="AY2" s="46">
        <v>3590</v>
      </c>
      <c r="AZ2" s="46">
        <v>3590</v>
      </c>
      <c r="BA2" s="46">
        <v>3690</v>
      </c>
      <c r="BB2" s="46">
        <v>3690</v>
      </c>
      <c r="BC2" s="46">
        <v>4290</v>
      </c>
    </row>
    <row r="3" ht="13.5" customHeight="1" spans="1:55">
      <c r="A3">
        <v>3</v>
      </c>
      <c r="B3" s="45" t="s">
        <v>133</v>
      </c>
      <c r="C3" s="46">
        <v>20</v>
      </c>
      <c r="D3" s="45" t="s">
        <v>133</v>
      </c>
      <c r="E3" s="47" t="s">
        <v>346</v>
      </c>
      <c r="F3" s="47" t="s">
        <v>347</v>
      </c>
      <c r="G3" s="46">
        <v>400</v>
      </c>
      <c r="H3" s="46">
        <v>400</v>
      </c>
      <c r="I3" s="46">
        <v>400</v>
      </c>
      <c r="J3" s="46">
        <v>400</v>
      </c>
      <c r="K3" s="46">
        <v>401</v>
      </c>
      <c r="L3" s="46">
        <v>401</v>
      </c>
      <c r="M3" s="46">
        <v>401</v>
      </c>
      <c r="N3" s="46">
        <v>401</v>
      </c>
      <c r="O3" s="46">
        <v>401</v>
      </c>
      <c r="P3" s="46">
        <v>401</v>
      </c>
      <c r="Q3" s="46">
        <v>401</v>
      </c>
      <c r="R3" s="46">
        <v>402</v>
      </c>
      <c r="S3" s="46">
        <v>402</v>
      </c>
      <c r="T3" s="46">
        <v>402</v>
      </c>
      <c r="U3" s="46">
        <v>402</v>
      </c>
      <c r="V3" s="46">
        <v>402</v>
      </c>
      <c r="W3" s="46">
        <v>402</v>
      </c>
      <c r="X3" s="46">
        <v>402</v>
      </c>
      <c r="Y3" s="46">
        <v>404</v>
      </c>
      <c r="Z3" s="46">
        <v>404</v>
      </c>
      <c r="AA3" s="46">
        <v>404</v>
      </c>
      <c r="AB3" s="46">
        <v>406</v>
      </c>
      <c r="AC3" s="46">
        <v>406</v>
      </c>
      <c r="AD3" s="46">
        <v>406</v>
      </c>
      <c r="AE3" s="46">
        <v>408</v>
      </c>
      <c r="AF3" s="46">
        <v>408</v>
      </c>
      <c r="AG3" s="46">
        <v>410</v>
      </c>
      <c r="AH3" s="46">
        <v>410</v>
      </c>
      <c r="AI3" s="46">
        <v>415</v>
      </c>
      <c r="AJ3" s="46">
        <v>421</v>
      </c>
      <c r="AK3" s="46">
        <v>301</v>
      </c>
      <c r="AL3" s="46">
        <v>251</v>
      </c>
      <c r="AM3" s="46">
        <v>351</v>
      </c>
      <c r="AN3" s="46">
        <v>396</v>
      </c>
      <c r="AO3" s="46">
        <v>346</v>
      </c>
      <c r="AP3" s="46">
        <v>346</v>
      </c>
      <c r="AQ3" s="46">
        <v>301</v>
      </c>
      <c r="AR3" s="46">
        <v>231</v>
      </c>
      <c r="AS3" s="46">
        <v>241</v>
      </c>
      <c r="AT3" s="46">
        <v>351</v>
      </c>
      <c r="AU3" s="46">
        <v>201</v>
      </c>
      <c r="AV3" s="46">
        <v>246</v>
      </c>
      <c r="AW3" s="46">
        <v>196</v>
      </c>
      <c r="AX3" s="46">
        <v>226</v>
      </c>
      <c r="AY3" s="46">
        <v>241.5</v>
      </c>
      <c r="AZ3" s="46">
        <v>242</v>
      </c>
      <c r="BA3" s="46">
        <v>252</v>
      </c>
      <c r="BB3" s="46">
        <v>252</v>
      </c>
      <c r="BC3" s="46">
        <v>252</v>
      </c>
    </row>
    <row r="4" ht="13.5" customHeight="1" spans="1:55">
      <c r="A4">
        <v>2</v>
      </c>
      <c r="B4" s="45" t="s">
        <v>135</v>
      </c>
      <c r="C4" s="46">
        <v>29</v>
      </c>
      <c r="D4" s="45" t="s">
        <v>135</v>
      </c>
      <c r="E4" s="47" t="s">
        <v>346</v>
      </c>
      <c r="F4" s="47" t="s">
        <v>347</v>
      </c>
      <c r="G4" s="46">
        <v>905</v>
      </c>
      <c r="H4" s="46">
        <v>930</v>
      </c>
      <c r="I4" s="46">
        <v>954</v>
      </c>
      <c r="J4" s="46">
        <v>974</v>
      </c>
      <c r="K4" s="46">
        <v>996</v>
      </c>
      <c r="L4" s="46">
        <v>993</v>
      </c>
      <c r="M4" s="46">
        <v>1038</v>
      </c>
      <c r="N4" s="46">
        <v>1050</v>
      </c>
      <c r="O4" s="46">
        <v>1247</v>
      </c>
      <c r="P4" s="46">
        <v>1200</v>
      </c>
      <c r="Q4" s="46">
        <v>1189</v>
      </c>
      <c r="R4" s="46">
        <v>1166</v>
      </c>
      <c r="S4" s="46">
        <v>1230</v>
      </c>
      <c r="T4" s="46">
        <v>1230</v>
      </c>
      <c r="U4" s="46">
        <v>1230</v>
      </c>
      <c r="V4" s="46">
        <v>1235</v>
      </c>
      <c r="W4" s="46">
        <v>1262</v>
      </c>
      <c r="X4" s="46">
        <v>1255</v>
      </c>
      <c r="Y4" s="46">
        <v>1250</v>
      </c>
      <c r="Z4" s="46">
        <v>1250</v>
      </c>
      <c r="AA4" s="46">
        <v>1250</v>
      </c>
      <c r="AB4" s="46">
        <v>1250</v>
      </c>
      <c r="AC4" s="46">
        <v>1250</v>
      </c>
      <c r="AD4" s="46">
        <v>1250</v>
      </c>
      <c r="AE4" s="46">
        <v>1250</v>
      </c>
      <c r="AF4" s="46">
        <v>1270</v>
      </c>
      <c r="AG4" s="46">
        <v>1280</v>
      </c>
      <c r="AH4" s="46">
        <v>1290</v>
      </c>
      <c r="AI4" s="46">
        <v>1290</v>
      </c>
      <c r="AJ4" s="46">
        <v>1290</v>
      </c>
      <c r="AK4" s="46">
        <v>1290</v>
      </c>
      <c r="AL4" s="46">
        <v>1300</v>
      </c>
      <c r="AM4" s="46">
        <v>1300</v>
      </c>
      <c r="AN4" s="46">
        <v>1300</v>
      </c>
      <c r="AO4" s="46">
        <v>1310</v>
      </c>
      <c r="AP4" s="46">
        <v>1310</v>
      </c>
      <c r="AQ4" s="46">
        <v>1310</v>
      </c>
      <c r="AR4" s="46">
        <v>1310</v>
      </c>
      <c r="AS4" s="46">
        <v>1320</v>
      </c>
      <c r="AT4" s="46">
        <v>1320</v>
      </c>
      <c r="AU4" s="46">
        <v>1337</v>
      </c>
      <c r="AV4" s="46">
        <v>1351</v>
      </c>
      <c r="AW4" s="46">
        <v>1350</v>
      </c>
      <c r="AX4" s="46">
        <v>1375</v>
      </c>
      <c r="AY4" s="46">
        <v>1336</v>
      </c>
      <c r="AZ4" s="46">
        <v>1290</v>
      </c>
      <c r="BA4" s="46">
        <v>1290</v>
      </c>
      <c r="BB4" s="46">
        <v>1290</v>
      </c>
      <c r="BC4" s="46">
        <v>1250</v>
      </c>
    </row>
    <row r="5" ht="13.5" customHeight="1" spans="1:55">
      <c r="A5">
        <v>1</v>
      </c>
      <c r="B5" s="45" t="s">
        <v>137</v>
      </c>
      <c r="C5" s="46">
        <v>32</v>
      </c>
      <c r="D5" s="45" t="s">
        <v>137</v>
      </c>
      <c r="E5" s="47" t="s">
        <v>346</v>
      </c>
      <c r="F5" s="47" t="s">
        <v>347</v>
      </c>
      <c r="G5" s="46">
        <v>5510</v>
      </c>
      <c r="H5" s="46">
        <v>5570</v>
      </c>
      <c r="I5" s="46">
        <v>5620</v>
      </c>
      <c r="J5" s="46">
        <v>5680</v>
      </c>
      <c r="K5" s="46">
        <v>5740</v>
      </c>
      <c r="L5" s="46">
        <v>5800</v>
      </c>
      <c r="M5" s="46">
        <v>5870</v>
      </c>
      <c r="N5" s="46">
        <v>5920</v>
      </c>
      <c r="O5" s="46">
        <v>5970</v>
      </c>
      <c r="P5" s="46">
        <v>5978</v>
      </c>
      <c r="Q5" s="46">
        <v>6028</v>
      </c>
      <c r="R5" s="46">
        <v>6095</v>
      </c>
      <c r="S5" s="46">
        <v>6160</v>
      </c>
      <c r="T5" s="46">
        <v>6280</v>
      </c>
      <c r="U5" s="46">
        <v>6395</v>
      </c>
      <c r="V5" s="46">
        <v>6510</v>
      </c>
      <c r="W5" s="46">
        <v>6644</v>
      </c>
      <c r="X5" s="46">
        <v>6671</v>
      </c>
      <c r="Y5" s="46">
        <v>6912</v>
      </c>
      <c r="Z5" s="46">
        <v>6930</v>
      </c>
      <c r="AA5" s="46">
        <v>6960</v>
      </c>
      <c r="AB5" s="46">
        <v>7010</v>
      </c>
      <c r="AC5" s="46">
        <v>7060</v>
      </c>
      <c r="AD5" s="46">
        <v>7110</v>
      </c>
      <c r="AE5" s="46">
        <v>7160</v>
      </c>
      <c r="AF5" s="46">
        <v>7230</v>
      </c>
      <c r="AG5" s="46">
        <v>7210</v>
      </c>
      <c r="AH5" s="46">
        <v>7210</v>
      </c>
      <c r="AI5" s="46">
        <v>7190</v>
      </c>
      <c r="AJ5" s="46">
        <v>7170</v>
      </c>
      <c r="AK5" s="46">
        <v>7150</v>
      </c>
      <c r="AL5" s="46">
        <v>7160</v>
      </c>
      <c r="AM5" s="46">
        <v>7160</v>
      </c>
      <c r="AN5" s="46">
        <v>7160</v>
      </c>
      <c r="AO5" s="46">
        <v>7160</v>
      </c>
      <c r="AP5" s="46">
        <v>7160</v>
      </c>
      <c r="AQ5" s="46">
        <v>7160</v>
      </c>
      <c r="AR5" s="46">
        <v>7160</v>
      </c>
      <c r="AS5" s="46">
        <v>7160</v>
      </c>
      <c r="AT5" s="46">
        <v>7160</v>
      </c>
      <c r="AU5" s="46">
        <v>7160</v>
      </c>
      <c r="AV5" s="46">
        <v>7160</v>
      </c>
      <c r="AW5" s="46">
        <v>7160</v>
      </c>
      <c r="AX5" s="46">
        <v>7160</v>
      </c>
      <c r="AY5" s="46">
        <v>7163</v>
      </c>
      <c r="AZ5" s="46">
        <v>7163</v>
      </c>
      <c r="BA5" s="46">
        <v>7163</v>
      </c>
      <c r="BB5" s="46">
        <v>7213</v>
      </c>
      <c r="BC5" s="46">
        <v>7363</v>
      </c>
    </row>
    <row r="6" ht="13.5" customHeight="1" spans="1:55">
      <c r="A6">
        <v>1</v>
      </c>
      <c r="B6" s="45" t="s">
        <v>138</v>
      </c>
      <c r="C6" s="46">
        <v>35</v>
      </c>
      <c r="D6" s="45" t="s">
        <v>138</v>
      </c>
      <c r="E6" s="47" t="s">
        <v>346</v>
      </c>
      <c r="F6" s="47" t="s">
        <v>347</v>
      </c>
      <c r="G6" s="46">
        <v>40</v>
      </c>
      <c r="H6" s="46">
        <v>40</v>
      </c>
      <c r="I6" s="46">
        <v>40</v>
      </c>
      <c r="J6" s="46">
        <v>40</v>
      </c>
      <c r="K6" s="46">
        <v>40</v>
      </c>
      <c r="L6" s="46">
        <v>40</v>
      </c>
      <c r="M6" s="46">
        <v>40</v>
      </c>
      <c r="N6" s="46">
        <v>40</v>
      </c>
      <c r="O6" s="46">
        <v>40</v>
      </c>
      <c r="P6" s="46">
        <v>40</v>
      </c>
      <c r="Q6" s="46">
        <v>40</v>
      </c>
      <c r="R6" s="46">
        <v>40</v>
      </c>
      <c r="S6" s="46">
        <v>40</v>
      </c>
      <c r="T6" s="46">
        <v>40</v>
      </c>
      <c r="U6" s="46">
        <v>40</v>
      </c>
      <c r="V6" s="46">
        <v>40</v>
      </c>
      <c r="W6" s="46">
        <v>40</v>
      </c>
      <c r="X6" s="46">
        <v>40</v>
      </c>
      <c r="Y6" s="46">
        <v>40</v>
      </c>
      <c r="Z6" s="46">
        <v>40</v>
      </c>
      <c r="AA6" s="46">
        <v>40</v>
      </c>
      <c r="AB6" s="46">
        <v>40</v>
      </c>
      <c r="AC6" s="46">
        <v>40</v>
      </c>
      <c r="AD6" s="46">
        <v>40</v>
      </c>
      <c r="AE6" s="46">
        <v>40</v>
      </c>
      <c r="AF6" s="46">
        <v>40</v>
      </c>
      <c r="AG6" s="46">
        <v>40</v>
      </c>
      <c r="AH6" s="46">
        <v>42</v>
      </c>
      <c r="AI6" s="46">
        <v>42</v>
      </c>
      <c r="AJ6" s="46">
        <v>43</v>
      </c>
      <c r="AK6" s="46">
        <v>43</v>
      </c>
      <c r="AL6" s="46">
        <v>44</v>
      </c>
      <c r="AM6" s="46">
        <v>44</v>
      </c>
      <c r="AN6" s="46">
        <v>44</v>
      </c>
      <c r="AO6" s="46">
        <v>45</v>
      </c>
      <c r="AP6" s="46">
        <v>45</v>
      </c>
      <c r="AQ6" s="46">
        <v>47</v>
      </c>
      <c r="AR6" s="46">
        <v>47</v>
      </c>
      <c r="AS6" s="46">
        <v>46</v>
      </c>
      <c r="AT6" s="46">
        <v>46</v>
      </c>
      <c r="AU6" s="46">
        <v>52</v>
      </c>
      <c r="AV6" s="46">
        <v>52</v>
      </c>
      <c r="AW6" s="46">
        <v>52</v>
      </c>
      <c r="AX6" s="46">
        <v>52</v>
      </c>
      <c r="AY6" s="46">
        <v>52</v>
      </c>
      <c r="AZ6" s="46">
        <v>58</v>
      </c>
      <c r="BA6" s="46">
        <v>58</v>
      </c>
      <c r="BB6" s="46">
        <v>68</v>
      </c>
      <c r="BC6" s="46">
        <v>63</v>
      </c>
    </row>
    <row r="7" ht="13.5" customHeight="1" spans="1:55">
      <c r="A7">
        <v>1</v>
      </c>
      <c r="B7" s="45" t="s">
        <v>139</v>
      </c>
      <c r="C7" s="46">
        <v>37</v>
      </c>
      <c r="D7" s="45" t="s">
        <v>139</v>
      </c>
      <c r="E7" s="47" t="s">
        <v>346</v>
      </c>
      <c r="F7" s="47" t="s">
        <v>347</v>
      </c>
      <c r="G7" s="46">
        <v>1738</v>
      </c>
      <c r="H7" s="46">
        <v>1748</v>
      </c>
      <c r="I7" s="46">
        <v>1756</v>
      </c>
      <c r="J7" s="46">
        <v>1770</v>
      </c>
      <c r="K7" s="46">
        <v>1780</v>
      </c>
      <c r="L7" s="46">
        <v>1790</v>
      </c>
      <c r="M7" s="46">
        <v>1800</v>
      </c>
      <c r="N7" s="46">
        <v>1810</v>
      </c>
      <c r="O7" s="46">
        <v>1820</v>
      </c>
      <c r="P7" s="46">
        <v>1830</v>
      </c>
      <c r="Q7" s="46">
        <v>1840</v>
      </c>
      <c r="R7" s="46">
        <v>1850</v>
      </c>
      <c r="S7" s="46">
        <v>1860</v>
      </c>
      <c r="T7" s="46">
        <v>1870</v>
      </c>
      <c r="U7" s="46">
        <v>1890</v>
      </c>
      <c r="V7" s="46">
        <v>1900</v>
      </c>
      <c r="W7" s="46">
        <v>1910</v>
      </c>
      <c r="X7" s="46">
        <v>1920</v>
      </c>
      <c r="Y7" s="46">
        <v>1930</v>
      </c>
      <c r="Z7" s="46">
        <v>1945</v>
      </c>
      <c r="AA7" s="46">
        <v>1945</v>
      </c>
      <c r="AB7" s="46">
        <v>1960</v>
      </c>
      <c r="AC7" s="46">
        <v>1970</v>
      </c>
      <c r="AD7" s="46">
        <v>1982</v>
      </c>
      <c r="AE7" s="46">
        <v>1983</v>
      </c>
      <c r="AF7" s="46">
        <v>2004</v>
      </c>
      <c r="AG7" s="46">
        <v>2005</v>
      </c>
      <c r="AH7" s="46">
        <v>2006</v>
      </c>
      <c r="AI7" s="46">
        <v>2006</v>
      </c>
      <c r="AJ7" s="46">
        <v>2006</v>
      </c>
      <c r="AK7" s="46">
        <v>2008</v>
      </c>
      <c r="AL7" s="46">
        <v>2020</v>
      </c>
      <c r="AM7" s="46">
        <v>2020</v>
      </c>
      <c r="AN7" s="46">
        <v>2020</v>
      </c>
      <c r="AO7" s="46">
        <v>2020</v>
      </c>
      <c r="AP7" s="46">
        <v>2022</v>
      </c>
      <c r="AQ7" s="46">
        <v>2023</v>
      </c>
      <c r="AR7" s="46">
        <v>2024</v>
      </c>
      <c r="AS7" s="46">
        <v>2024</v>
      </c>
      <c r="AT7" s="46">
        <v>2024</v>
      </c>
      <c r="AU7" s="46">
        <v>2024</v>
      </c>
      <c r="AV7" s="46">
        <v>2024</v>
      </c>
      <c r="AW7" s="46">
        <v>1995</v>
      </c>
      <c r="AX7" s="46">
        <v>2015</v>
      </c>
      <c r="AY7" s="46">
        <v>2015</v>
      </c>
      <c r="AZ7" s="46">
        <v>2010</v>
      </c>
      <c r="BA7" s="46">
        <v>2010</v>
      </c>
      <c r="BB7" s="46">
        <v>2010</v>
      </c>
      <c r="BC7" s="46">
        <v>2035</v>
      </c>
    </row>
    <row r="8" ht="13.5" customHeight="1" spans="1:55">
      <c r="A8">
        <v>1</v>
      </c>
      <c r="B8" s="45" t="s">
        <v>140</v>
      </c>
      <c r="C8" s="46">
        <v>39</v>
      </c>
      <c r="D8" s="45" t="s">
        <v>140</v>
      </c>
      <c r="E8" s="47" t="s">
        <v>346</v>
      </c>
      <c r="F8" s="47" t="s">
        <v>347</v>
      </c>
      <c r="G8" s="46">
        <v>2900</v>
      </c>
      <c r="H8" s="46">
        <v>2900</v>
      </c>
      <c r="I8" s="46">
        <v>2900</v>
      </c>
      <c r="J8" s="46">
        <v>2900</v>
      </c>
      <c r="K8" s="46">
        <v>2900</v>
      </c>
      <c r="L8" s="46">
        <v>2900</v>
      </c>
      <c r="M8" s="46">
        <v>2900</v>
      </c>
      <c r="N8" s="46">
        <v>2900</v>
      </c>
      <c r="O8" s="46">
        <v>2900</v>
      </c>
      <c r="P8" s="46">
        <v>2900</v>
      </c>
      <c r="Q8" s="46">
        <v>2900</v>
      </c>
      <c r="R8" s="46">
        <v>2900</v>
      </c>
      <c r="S8" s="46">
        <v>2910</v>
      </c>
      <c r="T8" s="46">
        <v>2920</v>
      </c>
      <c r="U8" s="46">
        <v>3000</v>
      </c>
      <c r="V8" s="46">
        <v>3100</v>
      </c>
      <c r="W8" s="46">
        <v>3100</v>
      </c>
      <c r="X8" s="46">
        <v>3150</v>
      </c>
      <c r="Y8" s="46">
        <v>3150</v>
      </c>
      <c r="Z8" s="46">
        <v>3150</v>
      </c>
      <c r="AA8" s="46">
        <v>3150</v>
      </c>
      <c r="AB8" s="46">
        <v>3150</v>
      </c>
      <c r="AC8" s="46">
        <v>3150</v>
      </c>
      <c r="AD8" s="46">
        <v>3150</v>
      </c>
      <c r="AE8" s="46">
        <v>3155</v>
      </c>
      <c r="AF8" s="46">
        <v>3205</v>
      </c>
      <c r="AG8" s="46">
        <v>3205</v>
      </c>
      <c r="AH8" s="46">
        <v>3230</v>
      </c>
      <c r="AI8" s="46">
        <v>3250</v>
      </c>
      <c r="AJ8" s="46">
        <v>3300</v>
      </c>
      <c r="AK8" s="46">
        <v>3350</v>
      </c>
      <c r="AL8" s="46">
        <v>3370</v>
      </c>
      <c r="AM8" s="46">
        <v>3400</v>
      </c>
      <c r="AN8" s="46">
        <v>3420</v>
      </c>
      <c r="AO8" s="46">
        <v>3450</v>
      </c>
      <c r="AP8" s="46">
        <v>3500</v>
      </c>
      <c r="AQ8" s="46">
        <v>3530</v>
      </c>
      <c r="AR8" s="46">
        <v>3550</v>
      </c>
      <c r="AS8" s="46">
        <v>3550</v>
      </c>
      <c r="AT8" s="46">
        <v>3550</v>
      </c>
      <c r="AU8" s="46">
        <v>3630</v>
      </c>
      <c r="AV8" s="46">
        <v>3630</v>
      </c>
      <c r="AW8" s="46">
        <v>3830</v>
      </c>
      <c r="AX8" s="46">
        <v>3830</v>
      </c>
      <c r="AY8" s="46">
        <v>4230</v>
      </c>
      <c r="AZ8" s="46">
        <v>4330</v>
      </c>
      <c r="BA8" s="46">
        <v>4130</v>
      </c>
      <c r="BB8" s="46">
        <v>4230</v>
      </c>
      <c r="BC8" s="46">
        <v>4332</v>
      </c>
    </row>
    <row r="9" ht="13.5" customHeight="1" spans="1:55">
      <c r="A9">
        <v>2</v>
      </c>
      <c r="B9" s="45" t="s">
        <v>141</v>
      </c>
      <c r="C9" s="46">
        <v>45</v>
      </c>
      <c r="D9" s="45" t="s">
        <v>141</v>
      </c>
      <c r="E9" s="47" t="s">
        <v>346</v>
      </c>
      <c r="F9" s="47" t="s">
        <v>347</v>
      </c>
      <c r="G9" s="46">
        <v>80</v>
      </c>
      <c r="H9" s="46">
        <v>80</v>
      </c>
      <c r="I9" s="46">
        <v>85</v>
      </c>
      <c r="J9" s="46">
        <v>85</v>
      </c>
      <c r="K9" s="46">
        <v>90</v>
      </c>
      <c r="L9" s="46">
        <v>90</v>
      </c>
      <c r="M9" s="46">
        <v>90</v>
      </c>
      <c r="N9" s="46">
        <v>90</v>
      </c>
      <c r="O9" s="46">
        <v>90</v>
      </c>
      <c r="P9" s="46">
        <v>90</v>
      </c>
      <c r="Q9" s="46">
        <v>90</v>
      </c>
      <c r="R9" s="46">
        <v>90</v>
      </c>
      <c r="S9" s="46">
        <v>90</v>
      </c>
      <c r="T9" s="46">
        <v>90</v>
      </c>
      <c r="U9" s="46">
        <v>90</v>
      </c>
      <c r="V9" s="46">
        <v>90</v>
      </c>
      <c r="W9" s="46">
        <v>90</v>
      </c>
      <c r="X9" s="46">
        <v>95</v>
      </c>
      <c r="Y9" s="46">
        <v>95</v>
      </c>
      <c r="Z9" s="46">
        <v>95</v>
      </c>
      <c r="AA9" s="46">
        <v>95</v>
      </c>
      <c r="AB9" s="46">
        <v>95</v>
      </c>
      <c r="AC9" s="46">
        <v>95</v>
      </c>
      <c r="AD9" s="46">
        <v>105</v>
      </c>
      <c r="AE9" s="46">
        <v>106</v>
      </c>
      <c r="AF9" s="46">
        <v>112</v>
      </c>
      <c r="AG9" s="46">
        <v>112</v>
      </c>
      <c r="AH9" s="46">
        <v>112</v>
      </c>
      <c r="AI9" s="46">
        <v>113</v>
      </c>
      <c r="AJ9" s="46">
        <v>113</v>
      </c>
      <c r="AK9" s="46">
        <v>118</v>
      </c>
      <c r="AL9" s="46">
        <v>118</v>
      </c>
      <c r="AM9" s="46">
        <v>118</v>
      </c>
      <c r="AN9" s="46">
        <v>118</v>
      </c>
      <c r="AO9" s="46">
        <v>120</v>
      </c>
      <c r="AP9" s="46">
        <v>122</v>
      </c>
      <c r="AQ9" s="46">
        <v>124</v>
      </c>
      <c r="AR9" s="46">
        <v>126</v>
      </c>
      <c r="AS9" s="46">
        <v>128</v>
      </c>
      <c r="AT9" s="46">
        <v>130</v>
      </c>
      <c r="AU9" s="46">
        <v>132</v>
      </c>
      <c r="AV9" s="46">
        <v>132</v>
      </c>
      <c r="AW9" s="46">
        <v>132</v>
      </c>
      <c r="AX9" s="46">
        <v>133</v>
      </c>
      <c r="AY9" s="46">
        <v>133</v>
      </c>
      <c r="AZ9" s="46">
        <v>135</v>
      </c>
      <c r="BA9" s="46">
        <v>135</v>
      </c>
      <c r="BB9" s="46">
        <v>135</v>
      </c>
      <c r="BC9" s="46">
        <v>140</v>
      </c>
    </row>
    <row r="10" ht="13.5" customHeight="1" spans="1:55">
      <c r="A10">
        <v>1</v>
      </c>
      <c r="B10" s="45" t="s">
        <v>142</v>
      </c>
      <c r="C10" s="46">
        <v>46</v>
      </c>
      <c r="D10" s="45" t="s">
        <v>142</v>
      </c>
      <c r="E10" s="47" t="s">
        <v>346</v>
      </c>
      <c r="F10" s="47" t="s">
        <v>347</v>
      </c>
      <c r="G10" s="46">
        <v>540</v>
      </c>
      <c r="H10" s="46">
        <v>540</v>
      </c>
      <c r="I10" s="46">
        <v>542</v>
      </c>
      <c r="J10" s="46">
        <v>543</v>
      </c>
      <c r="K10" s="46">
        <v>543</v>
      </c>
      <c r="L10" s="46">
        <v>543</v>
      </c>
      <c r="M10" s="46">
        <v>543</v>
      </c>
      <c r="N10" s="46">
        <v>543</v>
      </c>
      <c r="O10" s="46">
        <v>544</v>
      </c>
      <c r="P10" s="46">
        <v>548</v>
      </c>
      <c r="Q10" s="46">
        <v>548</v>
      </c>
      <c r="R10" s="46">
        <v>550</v>
      </c>
      <c r="S10" s="46">
        <v>554</v>
      </c>
      <c r="T10" s="46">
        <v>558</v>
      </c>
      <c r="U10" s="46">
        <v>562</v>
      </c>
      <c r="V10" s="46">
        <v>568</v>
      </c>
      <c r="W10" s="46">
        <v>565</v>
      </c>
      <c r="X10" s="46">
        <v>520</v>
      </c>
      <c r="Y10" s="46">
        <v>522</v>
      </c>
      <c r="Z10" s="46">
        <v>525</v>
      </c>
      <c r="AA10" s="46">
        <v>528</v>
      </c>
      <c r="AB10" s="46">
        <v>554</v>
      </c>
      <c r="AC10" s="46">
        <v>558</v>
      </c>
      <c r="AD10" s="46">
        <v>562</v>
      </c>
      <c r="AE10" s="46">
        <v>568</v>
      </c>
      <c r="AF10" s="46">
        <v>565</v>
      </c>
      <c r="AG10" s="46">
        <v>540</v>
      </c>
      <c r="AH10" s="46">
        <v>542</v>
      </c>
      <c r="AI10" s="46">
        <v>544</v>
      </c>
      <c r="AJ10" s="46">
        <v>521</v>
      </c>
      <c r="AK10" s="46">
        <v>523</v>
      </c>
      <c r="AL10" s="46">
        <v>525</v>
      </c>
      <c r="AM10" s="46">
        <v>530</v>
      </c>
      <c r="AN10" s="46">
        <v>518</v>
      </c>
      <c r="AO10" s="46">
        <v>520</v>
      </c>
      <c r="AP10" s="46">
        <v>522</v>
      </c>
      <c r="AQ10" s="46">
        <v>536</v>
      </c>
      <c r="AR10" s="46">
        <v>538</v>
      </c>
      <c r="AS10" s="46">
        <v>544</v>
      </c>
      <c r="AT10" s="46">
        <v>540</v>
      </c>
      <c r="AU10" s="46">
        <v>540</v>
      </c>
      <c r="AV10" s="46">
        <v>540</v>
      </c>
      <c r="AW10" s="46">
        <v>540</v>
      </c>
      <c r="AX10" s="46">
        <v>540</v>
      </c>
      <c r="AY10" s="46">
        <v>542</v>
      </c>
      <c r="AZ10" s="46">
        <v>545</v>
      </c>
      <c r="BA10" s="46">
        <v>548</v>
      </c>
      <c r="BB10" s="46">
        <v>550</v>
      </c>
      <c r="BC10" s="46">
        <v>560</v>
      </c>
    </row>
    <row r="11" ht="13.5" customHeight="1" spans="1:55">
      <c r="A11">
        <v>1</v>
      </c>
      <c r="B11" s="45" t="s">
        <v>143</v>
      </c>
      <c r="C11" s="46">
        <v>53</v>
      </c>
      <c r="D11" s="45" t="s">
        <v>143</v>
      </c>
      <c r="E11" s="47" t="s">
        <v>346</v>
      </c>
      <c r="F11" s="47" t="s">
        <v>347</v>
      </c>
      <c r="G11" s="46">
        <v>1000</v>
      </c>
      <c r="H11" s="46">
        <v>1020</v>
      </c>
      <c r="I11" s="46">
        <v>1040</v>
      </c>
      <c r="J11" s="46">
        <v>1060</v>
      </c>
      <c r="K11" s="46">
        <v>1080</v>
      </c>
      <c r="L11" s="46">
        <v>1110</v>
      </c>
      <c r="M11" s="46">
        <v>1150</v>
      </c>
      <c r="N11" s="46">
        <v>1180</v>
      </c>
      <c r="O11" s="46">
        <v>1265</v>
      </c>
      <c r="P11" s="46">
        <v>1285</v>
      </c>
      <c r="Q11" s="46">
        <v>1335</v>
      </c>
      <c r="R11" s="46">
        <v>1365</v>
      </c>
      <c r="S11" s="46">
        <v>1385</v>
      </c>
      <c r="T11" s="46">
        <v>1415</v>
      </c>
      <c r="U11" s="46">
        <v>1455</v>
      </c>
      <c r="V11" s="46">
        <v>1485</v>
      </c>
      <c r="W11" s="46">
        <v>1515</v>
      </c>
      <c r="X11" s="46">
        <v>1535</v>
      </c>
      <c r="Y11" s="46">
        <v>1555</v>
      </c>
      <c r="Z11" s="46">
        <v>1585</v>
      </c>
      <c r="AA11" s="46">
        <v>1615</v>
      </c>
      <c r="AB11" s="46">
        <v>1640</v>
      </c>
      <c r="AC11" s="46">
        <v>1650</v>
      </c>
      <c r="AD11" s="46">
        <v>1660</v>
      </c>
      <c r="AE11" s="46">
        <v>1680</v>
      </c>
      <c r="AF11" s="46">
        <v>1690</v>
      </c>
      <c r="AG11" s="46">
        <v>1700</v>
      </c>
      <c r="AH11" s="46">
        <v>1710</v>
      </c>
      <c r="AI11" s="46">
        <v>1720</v>
      </c>
      <c r="AJ11" s="46">
        <v>1720</v>
      </c>
      <c r="AK11" s="46">
        <v>1730</v>
      </c>
      <c r="AL11" s="46">
        <v>1745</v>
      </c>
      <c r="AM11" s="46">
        <v>1770</v>
      </c>
      <c r="AN11" s="46">
        <v>1850</v>
      </c>
      <c r="AO11" s="46">
        <v>1970</v>
      </c>
      <c r="AP11" s="46">
        <v>2160</v>
      </c>
      <c r="AQ11" s="46">
        <v>2340</v>
      </c>
      <c r="AR11" s="46">
        <v>2500</v>
      </c>
      <c r="AS11" s="46">
        <v>2560</v>
      </c>
      <c r="AT11" s="46">
        <v>2645</v>
      </c>
      <c r="AU11" s="46">
        <v>2715</v>
      </c>
      <c r="AV11" s="46">
        <v>2815</v>
      </c>
      <c r="AW11" s="46">
        <v>2917</v>
      </c>
      <c r="AX11" s="46">
        <v>3017</v>
      </c>
      <c r="AY11" s="46">
        <v>2970</v>
      </c>
      <c r="AZ11" s="46">
        <v>2785</v>
      </c>
      <c r="BA11" s="46">
        <v>2790</v>
      </c>
      <c r="BB11" s="46">
        <v>2845</v>
      </c>
      <c r="BC11" s="46">
        <v>2750</v>
      </c>
    </row>
    <row r="12" ht="13.5" customHeight="1" spans="1:55">
      <c r="A12">
        <v>1</v>
      </c>
      <c r="B12" s="45" t="s">
        <v>144</v>
      </c>
      <c r="C12" s="46">
        <v>61</v>
      </c>
      <c r="D12" s="45" t="s">
        <v>144</v>
      </c>
      <c r="E12" s="47" t="s">
        <v>346</v>
      </c>
      <c r="F12" s="47" t="s">
        <v>347</v>
      </c>
      <c r="G12" s="46">
        <v>210</v>
      </c>
      <c r="H12" s="46">
        <v>215</v>
      </c>
      <c r="I12" s="46">
        <v>220</v>
      </c>
      <c r="J12" s="46">
        <v>221</v>
      </c>
      <c r="K12" s="46">
        <v>221</v>
      </c>
      <c r="L12" s="46">
        <v>225</v>
      </c>
      <c r="M12" s="46">
        <v>225</v>
      </c>
      <c r="N12" s="46">
        <v>225</v>
      </c>
      <c r="O12" s="46">
        <v>225</v>
      </c>
      <c r="P12" s="46">
        <v>225</v>
      </c>
      <c r="Q12" s="46">
        <v>230</v>
      </c>
      <c r="R12" s="46">
        <v>230</v>
      </c>
      <c r="S12" s="46">
        <v>230</v>
      </c>
      <c r="T12" s="46">
        <v>230</v>
      </c>
      <c r="U12" s="46">
        <v>230</v>
      </c>
      <c r="V12" s="46">
        <v>230</v>
      </c>
      <c r="W12" s="46">
        <v>230</v>
      </c>
      <c r="X12" s="46">
        <v>230</v>
      </c>
      <c r="Y12" s="46">
        <v>230</v>
      </c>
      <c r="Z12" s="46">
        <v>230</v>
      </c>
      <c r="AA12" s="46">
        <v>230</v>
      </c>
      <c r="AB12" s="46">
        <v>230</v>
      </c>
      <c r="AC12" s="46">
        <v>230</v>
      </c>
      <c r="AD12" s="46">
        <v>230</v>
      </c>
      <c r="AE12" s="46">
        <v>230</v>
      </c>
      <c r="AF12" s="46">
        <v>230</v>
      </c>
      <c r="AG12" s="46">
        <v>230</v>
      </c>
      <c r="AH12" s="46">
        <v>230</v>
      </c>
      <c r="AI12" s="46">
        <v>230</v>
      </c>
      <c r="AJ12" s="46">
        <v>230</v>
      </c>
      <c r="AK12" s="46">
        <v>230</v>
      </c>
      <c r="AL12" s="46">
        <v>230</v>
      </c>
      <c r="AM12" s="46">
        <v>230</v>
      </c>
      <c r="AN12" s="46">
        <v>230</v>
      </c>
      <c r="AO12" s="46">
        <v>230</v>
      </c>
      <c r="AP12" s="46">
        <v>230</v>
      </c>
      <c r="AQ12" s="46">
        <v>230</v>
      </c>
      <c r="AR12" s="46">
        <v>230</v>
      </c>
      <c r="AS12" s="46">
        <v>230</v>
      </c>
      <c r="AT12" s="46">
        <v>230</v>
      </c>
      <c r="AU12" s="46">
        <v>230</v>
      </c>
      <c r="AV12" s="46">
        <v>220</v>
      </c>
      <c r="AW12" s="46">
        <v>220</v>
      </c>
      <c r="AX12" s="46">
        <v>220</v>
      </c>
      <c r="AY12" s="46">
        <v>220</v>
      </c>
      <c r="AZ12" s="46">
        <v>210</v>
      </c>
      <c r="BA12" s="46">
        <v>210</v>
      </c>
      <c r="BB12" s="46">
        <v>206</v>
      </c>
      <c r="BC12" s="46">
        <v>202</v>
      </c>
    </row>
    <row r="13" ht="13.5" customHeight="1" spans="1:55">
      <c r="A13">
        <v>2</v>
      </c>
      <c r="B13" s="45" t="s">
        <v>145</v>
      </c>
      <c r="C13" s="46">
        <v>62</v>
      </c>
      <c r="D13" s="45" t="s">
        <v>145</v>
      </c>
      <c r="E13" s="47" t="s">
        <v>346</v>
      </c>
      <c r="F13" s="47" t="s">
        <v>347</v>
      </c>
      <c r="G13" s="46">
        <v>11486</v>
      </c>
      <c r="H13" s="46">
        <v>11949</v>
      </c>
      <c r="I13" s="46">
        <v>12130</v>
      </c>
      <c r="J13" s="46">
        <v>12130</v>
      </c>
      <c r="K13" s="46">
        <v>12525</v>
      </c>
      <c r="L13" s="46">
        <v>12670</v>
      </c>
      <c r="M13" s="46">
        <v>12800</v>
      </c>
      <c r="N13" s="46">
        <v>12970</v>
      </c>
      <c r="O13" s="46">
        <v>13250</v>
      </c>
      <c r="P13" s="46">
        <v>13250</v>
      </c>
      <c r="Q13" s="46">
        <v>13500</v>
      </c>
      <c r="R13" s="46">
        <v>13730</v>
      </c>
      <c r="S13" s="46">
        <v>13730</v>
      </c>
      <c r="T13" s="46">
        <v>13730</v>
      </c>
      <c r="U13" s="46">
        <v>13730</v>
      </c>
      <c r="V13" s="46">
        <v>13730</v>
      </c>
      <c r="W13" s="46">
        <v>13760</v>
      </c>
      <c r="X13" s="46">
        <v>13789</v>
      </c>
      <c r="Y13" s="46">
        <v>13827</v>
      </c>
      <c r="Z13" s="46">
        <v>13715</v>
      </c>
      <c r="AA13" s="46">
        <v>13510</v>
      </c>
      <c r="AB13" s="46">
        <v>13305</v>
      </c>
      <c r="AC13" s="46">
        <v>13098</v>
      </c>
      <c r="AD13" s="46">
        <v>12690</v>
      </c>
      <c r="AE13" s="46">
        <v>12540</v>
      </c>
      <c r="AF13" s="46">
        <v>12285</v>
      </c>
      <c r="AG13" s="46">
        <v>11980</v>
      </c>
      <c r="AH13" s="46">
        <v>11775</v>
      </c>
      <c r="AI13" s="46">
        <v>11570</v>
      </c>
      <c r="AJ13" s="46">
        <v>11412</v>
      </c>
      <c r="AK13" s="46">
        <v>11308</v>
      </c>
      <c r="AL13" s="46">
        <v>11305</v>
      </c>
      <c r="AM13" s="46">
        <v>0</v>
      </c>
      <c r="AN13" s="46">
        <v>0</v>
      </c>
      <c r="AO13" s="46">
        <v>0</v>
      </c>
      <c r="AP13" s="46">
        <v>0</v>
      </c>
      <c r="AQ13" s="46">
        <v>0</v>
      </c>
      <c r="AR13" s="46">
        <v>0</v>
      </c>
      <c r="AS13" s="46">
        <v>0</v>
      </c>
      <c r="AT13" s="46">
        <v>0</v>
      </c>
      <c r="AU13" s="46">
        <v>0</v>
      </c>
      <c r="AV13" s="46">
        <v>0</v>
      </c>
      <c r="AW13" s="46">
        <v>0</v>
      </c>
      <c r="AX13" s="46">
        <v>0</v>
      </c>
      <c r="AY13" s="46">
        <v>0</v>
      </c>
      <c r="AZ13" s="46">
        <v>0</v>
      </c>
      <c r="BA13" s="46">
        <v>0</v>
      </c>
      <c r="BB13" s="46">
        <v>0</v>
      </c>
      <c r="BC13" s="46">
        <v>0</v>
      </c>
    </row>
    <row r="14" ht="13.5" customHeight="1" spans="1:55">
      <c r="A14">
        <v>2</v>
      </c>
      <c r="B14" s="45" t="s">
        <v>146</v>
      </c>
      <c r="C14" s="46">
        <v>72</v>
      </c>
      <c r="D14" s="45" t="s">
        <v>146</v>
      </c>
      <c r="E14" s="47" t="s">
        <v>346</v>
      </c>
      <c r="F14" s="47" t="s">
        <v>347</v>
      </c>
      <c r="G14" s="46">
        <v>1</v>
      </c>
      <c r="H14" s="46">
        <v>1</v>
      </c>
      <c r="I14" s="46">
        <v>1</v>
      </c>
      <c r="J14" s="46">
        <v>1</v>
      </c>
      <c r="K14" s="46">
        <v>1</v>
      </c>
      <c r="L14" s="46">
        <v>1</v>
      </c>
      <c r="M14" s="46">
        <v>1</v>
      </c>
      <c r="N14" s="46">
        <v>1</v>
      </c>
      <c r="O14" s="46">
        <v>1</v>
      </c>
      <c r="P14" s="46">
        <v>1</v>
      </c>
      <c r="Q14" s="46">
        <v>1</v>
      </c>
      <c r="R14" s="46">
        <v>1</v>
      </c>
      <c r="S14" s="46">
        <v>1</v>
      </c>
      <c r="T14" s="46">
        <v>1</v>
      </c>
      <c r="U14" s="46">
        <v>1</v>
      </c>
      <c r="V14" s="46">
        <v>1</v>
      </c>
      <c r="W14" s="46">
        <v>1</v>
      </c>
      <c r="X14" s="46">
        <v>1</v>
      </c>
      <c r="Y14" s="46">
        <v>1</v>
      </c>
      <c r="Z14" s="46">
        <v>1</v>
      </c>
      <c r="AA14" s="46">
        <v>1</v>
      </c>
      <c r="AB14" s="46">
        <v>1</v>
      </c>
      <c r="AC14" s="46">
        <v>1</v>
      </c>
      <c r="AD14" s="46">
        <v>1</v>
      </c>
      <c r="AE14" s="46">
        <v>1</v>
      </c>
      <c r="AF14" s="46">
        <v>1</v>
      </c>
      <c r="AG14" s="46">
        <v>1</v>
      </c>
      <c r="AH14" s="46">
        <v>1</v>
      </c>
      <c r="AI14" s="46">
        <v>1</v>
      </c>
      <c r="AJ14" s="46">
        <v>1</v>
      </c>
      <c r="AK14" s="46">
        <v>1</v>
      </c>
      <c r="AL14" s="46">
        <v>1</v>
      </c>
      <c r="AM14" s="46">
        <v>1</v>
      </c>
      <c r="AN14" s="46">
        <v>1</v>
      </c>
      <c r="AO14" s="46">
        <v>1</v>
      </c>
      <c r="AP14" s="46">
        <v>1</v>
      </c>
      <c r="AQ14" s="46">
        <v>1</v>
      </c>
      <c r="AR14" s="46">
        <v>1</v>
      </c>
      <c r="AS14" s="46">
        <v>1</v>
      </c>
      <c r="AT14" s="46">
        <v>1</v>
      </c>
      <c r="AU14" s="46">
        <v>1</v>
      </c>
      <c r="AV14" s="46">
        <v>1</v>
      </c>
      <c r="AW14" s="46">
        <v>1</v>
      </c>
      <c r="AX14" s="46">
        <v>1</v>
      </c>
      <c r="AY14" s="46">
        <v>1</v>
      </c>
      <c r="AZ14" s="46">
        <v>1.3</v>
      </c>
      <c r="BA14" s="46">
        <v>1.3</v>
      </c>
      <c r="BB14" s="46">
        <v>1</v>
      </c>
      <c r="BC14" s="46">
        <v>2</v>
      </c>
    </row>
    <row r="15" ht="13.5" customHeight="1" spans="1:55">
      <c r="A15">
        <v>1</v>
      </c>
      <c r="B15" s="45" t="s">
        <v>147</v>
      </c>
      <c r="C15" s="46">
        <v>74</v>
      </c>
      <c r="D15" s="45" t="s">
        <v>147</v>
      </c>
      <c r="E15" s="47" t="s">
        <v>346</v>
      </c>
      <c r="F15" s="47" t="s">
        <v>347</v>
      </c>
      <c r="G15" s="46">
        <v>145</v>
      </c>
      <c r="H15" s="46">
        <v>160</v>
      </c>
      <c r="I15" s="46">
        <v>175</v>
      </c>
      <c r="J15" s="46">
        <v>190</v>
      </c>
      <c r="K15" s="46">
        <v>205</v>
      </c>
      <c r="L15" s="46">
        <v>220</v>
      </c>
      <c r="M15" s="46">
        <v>235</v>
      </c>
      <c r="N15" s="46">
        <v>250</v>
      </c>
      <c r="O15" s="46">
        <v>265</v>
      </c>
      <c r="P15" s="46">
        <v>280</v>
      </c>
      <c r="Q15" s="46">
        <v>300</v>
      </c>
      <c r="R15" s="46">
        <v>315</v>
      </c>
      <c r="S15" s="46">
        <v>335</v>
      </c>
      <c r="T15" s="46">
        <v>350</v>
      </c>
      <c r="U15" s="46">
        <v>369</v>
      </c>
      <c r="V15" s="46">
        <v>404</v>
      </c>
      <c r="W15" s="46">
        <v>427</v>
      </c>
      <c r="X15" s="46">
        <v>449</v>
      </c>
      <c r="Y15" s="46">
        <v>450</v>
      </c>
      <c r="Z15" s="46">
        <v>452</v>
      </c>
      <c r="AA15" s="46">
        <v>452</v>
      </c>
      <c r="AB15" s="46">
        <v>452</v>
      </c>
      <c r="AC15" s="46">
        <v>452</v>
      </c>
      <c r="AD15" s="46">
        <v>452</v>
      </c>
      <c r="AE15" s="46">
        <v>452</v>
      </c>
      <c r="AF15" s="46">
        <v>452</v>
      </c>
      <c r="AG15" s="46">
        <v>452</v>
      </c>
      <c r="AH15" s="46">
        <v>452</v>
      </c>
      <c r="AI15" s="46">
        <v>452</v>
      </c>
      <c r="AJ15" s="46">
        <v>457</v>
      </c>
      <c r="AK15" s="46">
        <v>457</v>
      </c>
      <c r="AL15" s="46">
        <v>460</v>
      </c>
      <c r="AM15" s="46">
        <v>460</v>
      </c>
      <c r="AN15" s="46">
        <v>460</v>
      </c>
      <c r="AO15" s="46">
        <v>495</v>
      </c>
      <c r="AP15" s="46">
        <v>495</v>
      </c>
      <c r="AQ15" s="46">
        <v>495</v>
      </c>
      <c r="AR15" s="46">
        <v>495</v>
      </c>
      <c r="AS15" s="46">
        <v>495</v>
      </c>
      <c r="AT15" s="46">
        <v>495</v>
      </c>
      <c r="AU15" s="46">
        <v>495</v>
      </c>
      <c r="AV15" s="46">
        <v>495</v>
      </c>
      <c r="AW15" s="46">
        <v>495</v>
      </c>
      <c r="AX15" s="46">
        <v>475</v>
      </c>
      <c r="AY15" s="46">
        <v>475</v>
      </c>
      <c r="AZ15" s="46">
        <v>475</v>
      </c>
      <c r="BA15" s="46">
        <v>475</v>
      </c>
      <c r="BB15" s="46">
        <v>475</v>
      </c>
      <c r="BC15" s="46">
        <v>475</v>
      </c>
    </row>
    <row r="16" ht="13.5" customHeight="1" spans="1:55">
      <c r="A16">
        <v>1</v>
      </c>
      <c r="B16" s="45" t="s">
        <v>148</v>
      </c>
      <c r="C16" s="46">
        <v>75</v>
      </c>
      <c r="D16" s="45" t="s">
        <v>148</v>
      </c>
      <c r="E16" s="47" t="s">
        <v>346</v>
      </c>
      <c r="F16" s="47" t="s">
        <v>347</v>
      </c>
      <c r="G16" s="46">
        <v>121</v>
      </c>
      <c r="H16" s="46">
        <v>122</v>
      </c>
      <c r="I16" s="46">
        <v>123</v>
      </c>
      <c r="J16" s="46">
        <v>124</v>
      </c>
      <c r="K16" s="46">
        <v>125</v>
      </c>
      <c r="L16" s="46">
        <v>126</v>
      </c>
      <c r="M16" s="46">
        <v>128</v>
      </c>
      <c r="N16" s="46">
        <v>128</v>
      </c>
      <c r="O16" s="46">
        <v>130</v>
      </c>
      <c r="P16" s="46">
        <v>130</v>
      </c>
      <c r="Q16" s="46">
        <v>133</v>
      </c>
      <c r="R16" s="46">
        <v>138</v>
      </c>
      <c r="S16" s="46">
        <v>143</v>
      </c>
      <c r="T16" s="46">
        <v>170</v>
      </c>
      <c r="U16" s="46">
        <v>164</v>
      </c>
      <c r="V16" s="46">
        <v>163</v>
      </c>
      <c r="W16" s="46">
        <v>170</v>
      </c>
      <c r="X16" s="46">
        <v>177</v>
      </c>
      <c r="Y16" s="46">
        <v>166</v>
      </c>
      <c r="Z16" s="46">
        <v>159</v>
      </c>
      <c r="AA16" s="46">
        <v>181</v>
      </c>
      <c r="AB16" s="46">
        <v>202</v>
      </c>
      <c r="AC16" s="46">
        <v>183</v>
      </c>
      <c r="AD16" s="46">
        <v>169</v>
      </c>
      <c r="AE16" s="46">
        <v>169</v>
      </c>
      <c r="AF16" s="46">
        <v>177</v>
      </c>
      <c r="AG16" s="46">
        <v>184</v>
      </c>
      <c r="AH16" s="46">
        <v>199</v>
      </c>
      <c r="AI16" s="46">
        <v>181</v>
      </c>
      <c r="AJ16" s="46">
        <v>187</v>
      </c>
      <c r="AK16" s="46">
        <v>196</v>
      </c>
      <c r="AL16" s="46">
        <v>162</v>
      </c>
      <c r="AM16" s="46">
        <v>161</v>
      </c>
      <c r="AN16" s="46">
        <v>180</v>
      </c>
      <c r="AO16" s="46">
        <v>185</v>
      </c>
      <c r="AP16" s="46">
        <v>190</v>
      </c>
      <c r="AQ16" s="46">
        <v>210</v>
      </c>
      <c r="AR16" s="46">
        <v>205</v>
      </c>
      <c r="AS16" s="46">
        <v>245</v>
      </c>
      <c r="AT16" s="46">
        <v>285</v>
      </c>
      <c r="AU16" s="46">
        <v>325</v>
      </c>
      <c r="AV16" s="46">
        <v>285</v>
      </c>
      <c r="AW16" s="46">
        <v>310</v>
      </c>
      <c r="AX16" s="46">
        <v>340</v>
      </c>
      <c r="AY16" s="46">
        <v>335</v>
      </c>
      <c r="AZ16" s="46">
        <v>350</v>
      </c>
      <c r="BA16" s="46">
        <v>345</v>
      </c>
      <c r="BB16" s="46">
        <v>395</v>
      </c>
      <c r="BC16" s="46">
        <v>405</v>
      </c>
    </row>
    <row r="17" ht="13.5" customHeight="1" spans="1:55">
      <c r="A17">
        <v>1</v>
      </c>
      <c r="B17" s="45" t="s">
        <v>149</v>
      </c>
      <c r="C17" s="46">
        <v>81</v>
      </c>
      <c r="D17" s="45" t="s">
        <v>149</v>
      </c>
      <c r="E17" s="47" t="s">
        <v>346</v>
      </c>
      <c r="F17" s="47" t="s">
        <v>347</v>
      </c>
      <c r="G17" s="46">
        <v>3300</v>
      </c>
      <c r="H17" s="46">
        <v>3300</v>
      </c>
      <c r="I17" s="46">
        <v>3300</v>
      </c>
      <c r="J17" s="46">
        <v>3300</v>
      </c>
      <c r="K17" s="46">
        <v>3300</v>
      </c>
      <c r="L17" s="46">
        <v>3300</v>
      </c>
      <c r="M17" s="46">
        <v>3300</v>
      </c>
      <c r="N17" s="46">
        <v>3300</v>
      </c>
      <c r="O17" s="46">
        <v>3300</v>
      </c>
      <c r="P17" s="46">
        <v>3300</v>
      </c>
      <c r="Q17" s="46">
        <v>3300</v>
      </c>
      <c r="R17" s="46">
        <v>3300</v>
      </c>
      <c r="S17" s="46">
        <v>3300</v>
      </c>
      <c r="T17" s="46">
        <v>3300</v>
      </c>
      <c r="U17" s="46">
        <v>3400</v>
      </c>
      <c r="V17" s="46">
        <v>3400</v>
      </c>
      <c r="W17" s="46">
        <v>3500</v>
      </c>
      <c r="X17" s="46">
        <v>3600</v>
      </c>
      <c r="Y17" s="46">
        <v>3600</v>
      </c>
      <c r="Z17" s="46">
        <v>3600</v>
      </c>
      <c r="AA17" s="46">
        <v>3600</v>
      </c>
      <c r="AB17" s="46">
        <v>3800</v>
      </c>
      <c r="AC17" s="46">
        <v>3800</v>
      </c>
      <c r="AD17" s="46">
        <v>3900</v>
      </c>
      <c r="AE17" s="46">
        <v>4000</v>
      </c>
      <c r="AF17" s="46">
        <v>4000</v>
      </c>
      <c r="AG17" s="46">
        <v>4000</v>
      </c>
      <c r="AH17" s="46">
        <v>4100</v>
      </c>
      <c r="AI17" s="46">
        <v>4100</v>
      </c>
      <c r="AJ17" s="46">
        <v>4200</v>
      </c>
      <c r="AK17" s="46">
        <v>4320</v>
      </c>
      <c r="AL17" s="46">
        <v>4320</v>
      </c>
      <c r="AM17" s="46">
        <v>4400</v>
      </c>
      <c r="AN17" s="46">
        <v>4500</v>
      </c>
      <c r="AO17" s="46">
        <v>4700</v>
      </c>
      <c r="AP17" s="46">
        <v>4900</v>
      </c>
      <c r="AQ17" s="46">
        <v>5300</v>
      </c>
      <c r="AR17" s="46">
        <v>5700</v>
      </c>
      <c r="AS17" s="46">
        <v>5850</v>
      </c>
      <c r="AT17" s="46">
        <v>6100</v>
      </c>
      <c r="AU17" s="46">
        <v>6210</v>
      </c>
      <c r="AV17" s="46">
        <v>6331</v>
      </c>
      <c r="AW17" s="46">
        <v>6535</v>
      </c>
      <c r="AX17" s="46">
        <v>6800</v>
      </c>
      <c r="AY17" s="46">
        <v>6800</v>
      </c>
      <c r="AZ17" s="46">
        <v>7000</v>
      </c>
      <c r="BA17" s="46">
        <v>7200</v>
      </c>
      <c r="BB17" s="46">
        <v>7200</v>
      </c>
      <c r="BC17" s="46">
        <v>7200</v>
      </c>
    </row>
    <row r="18" ht="13.5" customHeight="1" spans="1:55">
      <c r="A18">
        <v>1</v>
      </c>
      <c r="B18" s="45" t="s">
        <v>150</v>
      </c>
      <c r="C18" s="46">
        <v>90</v>
      </c>
      <c r="D18" s="45" t="s">
        <v>150</v>
      </c>
      <c r="E18" s="47" t="s">
        <v>346</v>
      </c>
      <c r="F18" s="47" t="s">
        <v>347</v>
      </c>
      <c r="G18" s="46">
        <v>3920</v>
      </c>
      <c r="H18" s="46">
        <v>3919</v>
      </c>
      <c r="I18" s="46">
        <v>3895</v>
      </c>
      <c r="J18" s="46">
        <v>3871</v>
      </c>
      <c r="K18" s="46">
        <v>3848</v>
      </c>
      <c r="L18" s="46">
        <v>3824</v>
      </c>
      <c r="M18" s="46">
        <v>3800</v>
      </c>
      <c r="N18" s="46">
        <v>3776</v>
      </c>
      <c r="O18" s="46">
        <v>3752</v>
      </c>
      <c r="P18" s="46">
        <v>3729</v>
      </c>
      <c r="Q18" s="46">
        <v>3705</v>
      </c>
      <c r="R18" s="46">
        <v>3681</v>
      </c>
      <c r="S18" s="46">
        <v>3657</v>
      </c>
      <c r="T18" s="46">
        <v>3634</v>
      </c>
      <c r="U18" s="46">
        <v>3620</v>
      </c>
      <c r="V18" s="46">
        <v>3596</v>
      </c>
      <c r="W18" s="46">
        <v>3572</v>
      </c>
      <c r="X18" s="46">
        <v>3548</v>
      </c>
      <c r="Y18" s="46">
        <v>3545</v>
      </c>
      <c r="Z18" s="46">
        <v>3521</v>
      </c>
      <c r="AA18" s="46">
        <v>3497</v>
      </c>
      <c r="AB18" s="46">
        <v>3473</v>
      </c>
      <c r="AC18" s="46">
        <v>3459</v>
      </c>
      <c r="AD18" s="46">
        <v>3436</v>
      </c>
      <c r="AE18" s="46">
        <v>3422</v>
      </c>
      <c r="AF18" s="46">
        <v>3398</v>
      </c>
      <c r="AG18" s="46">
        <v>3374</v>
      </c>
      <c r="AH18" s="46">
        <v>3381</v>
      </c>
      <c r="AI18" s="46">
        <v>3357</v>
      </c>
      <c r="AJ18" s="46">
        <v>3353</v>
      </c>
      <c r="AK18" s="46">
        <v>3349</v>
      </c>
      <c r="AL18" s="46">
        <v>3355</v>
      </c>
      <c r="AM18" s="46">
        <v>3352</v>
      </c>
      <c r="AN18" s="46">
        <v>3348</v>
      </c>
      <c r="AO18" s="46">
        <v>3324</v>
      </c>
      <c r="AP18" s="46">
        <v>3217</v>
      </c>
      <c r="AQ18" s="46">
        <v>3100</v>
      </c>
      <c r="AR18" s="46">
        <v>3015</v>
      </c>
      <c r="AS18" s="46">
        <v>2840</v>
      </c>
      <c r="AT18" s="46">
        <v>2789</v>
      </c>
      <c r="AU18" s="46">
        <v>2840</v>
      </c>
      <c r="AV18" s="46">
        <v>3040</v>
      </c>
      <c r="AW18" s="46">
        <v>3145</v>
      </c>
      <c r="AX18" s="46">
        <v>3230</v>
      </c>
      <c r="AY18" s="46">
        <v>3421</v>
      </c>
      <c r="AZ18" s="46">
        <v>3430</v>
      </c>
      <c r="BA18" s="46">
        <v>3480</v>
      </c>
      <c r="BB18" s="46">
        <v>3540</v>
      </c>
      <c r="BC18" s="46">
        <v>3540</v>
      </c>
    </row>
    <row r="19" ht="13.5" customHeight="1" spans="1:55">
      <c r="A19">
        <v>1</v>
      </c>
      <c r="B19" s="45" t="s">
        <v>151</v>
      </c>
      <c r="C19" s="46">
        <v>107</v>
      </c>
      <c r="D19" s="45" t="s">
        <v>151</v>
      </c>
      <c r="E19" s="47" t="s">
        <v>346</v>
      </c>
      <c r="F19" s="47" t="s">
        <v>347</v>
      </c>
      <c r="G19" s="46">
        <v>2680</v>
      </c>
      <c r="H19" s="46">
        <v>2880</v>
      </c>
      <c r="I19" s="46">
        <v>2880</v>
      </c>
      <c r="J19" s="46">
        <v>2980</v>
      </c>
      <c r="K19" s="46">
        <v>3080</v>
      </c>
      <c r="L19" s="46">
        <v>3080</v>
      </c>
      <c r="M19" s="46">
        <v>3150</v>
      </c>
      <c r="N19" s="46">
        <v>3150</v>
      </c>
      <c r="O19" s="46">
        <v>3200</v>
      </c>
      <c r="P19" s="46">
        <v>3200</v>
      </c>
      <c r="Q19" s="46">
        <v>3300</v>
      </c>
      <c r="R19" s="46">
        <v>3310</v>
      </c>
      <c r="S19" s="46">
        <v>3440</v>
      </c>
      <c r="T19" s="46">
        <v>3625</v>
      </c>
      <c r="U19" s="46">
        <v>3715</v>
      </c>
      <c r="V19" s="46">
        <v>3840</v>
      </c>
      <c r="W19" s="46">
        <v>4080</v>
      </c>
      <c r="X19" s="46">
        <v>4210</v>
      </c>
      <c r="Y19" s="46">
        <v>4225</v>
      </c>
      <c r="Z19" s="46">
        <v>4255</v>
      </c>
      <c r="AA19" s="46">
        <v>4370</v>
      </c>
      <c r="AB19" s="46">
        <v>4490</v>
      </c>
      <c r="AC19" s="46">
        <v>4584</v>
      </c>
      <c r="AD19" s="46">
        <v>4901</v>
      </c>
      <c r="AE19" s="46">
        <v>5180</v>
      </c>
      <c r="AF19" s="46">
        <v>5280</v>
      </c>
      <c r="AG19" s="46">
        <v>5400</v>
      </c>
      <c r="AH19" s="46">
        <v>5720</v>
      </c>
      <c r="AI19" s="46">
        <v>5820</v>
      </c>
      <c r="AJ19" s="46">
        <v>5930</v>
      </c>
      <c r="AK19" s="46">
        <v>5950</v>
      </c>
      <c r="AL19" s="46">
        <v>6200</v>
      </c>
      <c r="AM19" s="46">
        <v>6502</v>
      </c>
      <c r="AN19" s="46">
        <v>6700</v>
      </c>
      <c r="AO19" s="46">
        <v>6800</v>
      </c>
      <c r="AP19" s="46">
        <v>6800</v>
      </c>
      <c r="AQ19" s="46">
        <v>6700</v>
      </c>
      <c r="AR19" s="46">
        <v>6700</v>
      </c>
      <c r="AS19" s="46">
        <v>6600</v>
      </c>
      <c r="AT19" s="46">
        <v>6600</v>
      </c>
      <c r="AU19" s="46">
        <v>6600</v>
      </c>
      <c r="AV19" s="46">
        <v>6600</v>
      </c>
      <c r="AW19" s="46">
        <v>6500</v>
      </c>
      <c r="AX19" s="46">
        <v>6700</v>
      </c>
      <c r="AY19" s="46">
        <v>7000</v>
      </c>
      <c r="AZ19" s="46">
        <v>7050</v>
      </c>
      <c r="BA19" s="46">
        <v>7100</v>
      </c>
      <c r="BB19" s="46">
        <v>7100</v>
      </c>
      <c r="BC19" s="46">
        <v>7100</v>
      </c>
    </row>
    <row r="20" ht="13.5" customHeight="1" spans="1:55">
      <c r="A20">
        <v>2</v>
      </c>
      <c r="B20" s="45" t="s">
        <v>152</v>
      </c>
      <c r="C20" s="46">
        <v>114</v>
      </c>
      <c r="D20" s="45" t="s">
        <v>152</v>
      </c>
      <c r="E20" s="47" t="s">
        <v>346</v>
      </c>
      <c r="F20" s="47" t="s">
        <v>347</v>
      </c>
      <c r="G20" s="46">
        <v>3900</v>
      </c>
      <c r="H20" s="46">
        <v>3905</v>
      </c>
      <c r="I20" s="46">
        <v>3910</v>
      </c>
      <c r="J20" s="46">
        <v>3915</v>
      </c>
      <c r="K20" s="46">
        <v>3920</v>
      </c>
      <c r="L20" s="46">
        <v>3925</v>
      </c>
      <c r="M20" s="46">
        <v>3930</v>
      </c>
      <c r="N20" s="46">
        <v>3935</v>
      </c>
      <c r="O20" s="46">
        <v>3940</v>
      </c>
      <c r="P20" s="46">
        <v>3945</v>
      </c>
      <c r="Q20" s="46">
        <v>3950</v>
      </c>
      <c r="R20" s="46">
        <v>3955</v>
      </c>
      <c r="S20" s="46">
        <v>3960</v>
      </c>
      <c r="T20" s="46">
        <v>3965</v>
      </c>
      <c r="U20" s="46">
        <v>4272</v>
      </c>
      <c r="V20" s="46">
        <v>4278</v>
      </c>
      <c r="W20" s="46">
        <v>4280</v>
      </c>
      <c r="X20" s="46">
        <v>4280</v>
      </c>
      <c r="Y20" s="46">
        <v>4280</v>
      </c>
      <c r="Z20" s="46">
        <v>4280</v>
      </c>
      <c r="AA20" s="46">
        <v>4280</v>
      </c>
      <c r="AB20" s="46">
        <v>4280</v>
      </c>
      <c r="AC20" s="46">
        <v>4280</v>
      </c>
      <c r="AD20" s="46">
        <v>4205</v>
      </c>
      <c r="AE20" s="46">
        <v>5054</v>
      </c>
      <c r="AF20" s="46">
        <v>5073</v>
      </c>
      <c r="AG20" s="46">
        <v>5135</v>
      </c>
      <c r="AH20" s="46">
        <v>5362</v>
      </c>
      <c r="AI20" s="46">
        <v>5753</v>
      </c>
      <c r="AJ20" s="46">
        <v>5470</v>
      </c>
      <c r="AK20" s="46">
        <v>5577</v>
      </c>
      <c r="AL20" s="46">
        <v>5772</v>
      </c>
      <c r="AM20" s="46">
        <v>5540</v>
      </c>
      <c r="AN20" s="46">
        <v>5932</v>
      </c>
      <c r="AO20" s="46">
        <v>5918</v>
      </c>
      <c r="AP20" s="46">
        <v>5151</v>
      </c>
      <c r="AQ20" s="46">
        <v>5294</v>
      </c>
      <c r="AR20" s="46">
        <v>5158</v>
      </c>
      <c r="AS20" s="46">
        <v>5576</v>
      </c>
      <c r="AT20" s="46">
        <v>5371</v>
      </c>
      <c r="AU20" s="46">
        <v>5539</v>
      </c>
      <c r="AV20" s="46">
        <v>5518</v>
      </c>
      <c r="AW20" s="46">
        <v>5574</v>
      </c>
      <c r="AX20" s="46">
        <v>5692</v>
      </c>
      <c r="AY20" s="46">
        <v>5702</v>
      </c>
      <c r="AZ20" s="46">
        <v>5754</v>
      </c>
      <c r="BA20" s="46">
        <v>5800</v>
      </c>
      <c r="BB20" s="46">
        <v>5900</v>
      </c>
      <c r="BC20" s="46">
        <v>6050</v>
      </c>
    </row>
    <row r="21" ht="13.5" customHeight="1" spans="1:55">
      <c r="A21">
        <v>3</v>
      </c>
      <c r="B21" s="45" t="s">
        <v>153</v>
      </c>
      <c r="C21" s="46">
        <v>122</v>
      </c>
      <c r="D21" s="45" t="s">
        <v>153</v>
      </c>
      <c r="E21" s="47" t="s">
        <v>346</v>
      </c>
      <c r="F21" s="47" t="s">
        <v>347</v>
      </c>
      <c r="G21" s="46">
        <v>361</v>
      </c>
      <c r="H21" s="46">
        <v>356</v>
      </c>
      <c r="I21" s="46">
        <v>356</v>
      </c>
      <c r="J21" s="46">
        <v>358</v>
      </c>
      <c r="K21" s="46">
        <v>358</v>
      </c>
      <c r="L21" s="46">
        <v>363</v>
      </c>
      <c r="M21" s="46">
        <v>363</v>
      </c>
      <c r="N21" s="46">
        <v>368</v>
      </c>
      <c r="O21" s="46">
        <v>368</v>
      </c>
      <c r="P21" s="46">
        <v>372</v>
      </c>
      <c r="Q21" s="46">
        <v>364</v>
      </c>
      <c r="R21" s="46">
        <v>359</v>
      </c>
      <c r="S21" s="46">
        <v>359</v>
      </c>
      <c r="T21" s="46">
        <v>359</v>
      </c>
      <c r="U21" s="46">
        <v>376</v>
      </c>
      <c r="V21" s="46">
        <v>359</v>
      </c>
      <c r="W21" s="46">
        <v>292</v>
      </c>
      <c r="X21" s="46">
        <v>293</v>
      </c>
      <c r="Y21" s="46">
        <v>309</v>
      </c>
      <c r="Z21" s="46">
        <v>296</v>
      </c>
      <c r="AA21" s="46">
        <v>302</v>
      </c>
      <c r="AB21" s="46">
        <v>292</v>
      </c>
      <c r="AC21" s="46">
        <v>287</v>
      </c>
      <c r="AD21" s="46">
        <v>301</v>
      </c>
      <c r="AE21" s="46">
        <v>308</v>
      </c>
      <c r="AF21" s="46">
        <v>291</v>
      </c>
      <c r="AG21" s="46">
        <v>330</v>
      </c>
      <c r="AH21" s="46">
        <v>343</v>
      </c>
      <c r="AI21" s="46">
        <v>305</v>
      </c>
      <c r="AJ21" s="46">
        <v>321</v>
      </c>
      <c r="AK21" s="46">
        <v>323</v>
      </c>
      <c r="AL21" s="46">
        <v>336</v>
      </c>
      <c r="AM21" s="46">
        <v>334</v>
      </c>
      <c r="AN21" s="46">
        <v>329</v>
      </c>
      <c r="AO21" s="46">
        <v>324</v>
      </c>
      <c r="AP21" s="46">
        <v>326</v>
      </c>
      <c r="AQ21" s="46">
        <v>329</v>
      </c>
      <c r="AR21" s="46">
        <v>329</v>
      </c>
      <c r="AS21" s="46">
        <v>329</v>
      </c>
      <c r="AT21" s="46">
        <v>334</v>
      </c>
      <c r="AU21" s="46">
        <v>334</v>
      </c>
      <c r="AV21" s="46">
        <v>304</v>
      </c>
      <c r="AW21" s="46">
        <v>304</v>
      </c>
      <c r="AX21" s="46">
        <v>314</v>
      </c>
      <c r="AY21" s="46">
        <v>327</v>
      </c>
      <c r="AZ21" s="46">
        <v>307</v>
      </c>
      <c r="BA21" s="46">
        <v>329</v>
      </c>
      <c r="BB21" s="46">
        <v>362</v>
      </c>
      <c r="BC21" s="46">
        <v>339</v>
      </c>
    </row>
    <row r="22" ht="13.5" customHeight="1" spans="1:55">
      <c r="A22">
        <v>1</v>
      </c>
      <c r="B22" s="45" t="s">
        <v>154</v>
      </c>
      <c r="C22" s="46">
        <v>123</v>
      </c>
      <c r="D22" s="45" t="s">
        <v>154</v>
      </c>
      <c r="E22" s="47" t="s">
        <v>346</v>
      </c>
      <c r="F22" s="47" t="s">
        <v>347</v>
      </c>
      <c r="G22" s="46">
        <v>583</v>
      </c>
      <c r="H22" s="46">
        <v>581</v>
      </c>
      <c r="I22" s="46">
        <v>581</v>
      </c>
      <c r="J22" s="46">
        <v>578</v>
      </c>
      <c r="K22" s="46">
        <v>578</v>
      </c>
      <c r="L22" s="46">
        <v>575</v>
      </c>
      <c r="M22" s="46">
        <v>575</v>
      </c>
      <c r="N22" s="46">
        <v>573</v>
      </c>
      <c r="O22" s="46">
        <v>573</v>
      </c>
      <c r="P22" s="46">
        <v>571</v>
      </c>
      <c r="Q22" s="46">
        <v>571</v>
      </c>
      <c r="R22" s="46">
        <v>571</v>
      </c>
      <c r="S22" s="46">
        <v>571</v>
      </c>
      <c r="T22" s="46">
        <v>571</v>
      </c>
      <c r="U22" s="46">
        <v>571</v>
      </c>
      <c r="V22" s="46">
        <v>571</v>
      </c>
      <c r="W22" s="46">
        <v>576</v>
      </c>
      <c r="X22" s="46">
        <v>576</v>
      </c>
      <c r="Y22" s="46">
        <v>576</v>
      </c>
      <c r="Z22" s="46">
        <v>576</v>
      </c>
      <c r="AA22" s="46">
        <v>576</v>
      </c>
      <c r="AB22" s="46">
        <v>580</v>
      </c>
      <c r="AC22" s="46">
        <v>585</v>
      </c>
      <c r="AD22" s="46">
        <v>586</v>
      </c>
      <c r="AE22" s="46">
        <v>588</v>
      </c>
      <c r="AF22" s="46">
        <v>597</v>
      </c>
      <c r="AG22" s="46">
        <v>603</v>
      </c>
      <c r="AH22" s="46">
        <v>600</v>
      </c>
      <c r="AI22" s="46">
        <v>600</v>
      </c>
      <c r="AJ22" s="46">
        <v>500</v>
      </c>
      <c r="AK22" s="46">
        <v>500</v>
      </c>
      <c r="AL22" s="46">
        <v>500</v>
      </c>
      <c r="AM22" s="46">
        <v>500</v>
      </c>
      <c r="AN22" s="46">
        <v>500</v>
      </c>
      <c r="AO22" s="46">
        <v>500</v>
      </c>
      <c r="AP22" s="46">
        <v>500</v>
      </c>
      <c r="AQ22" s="46">
        <v>520</v>
      </c>
      <c r="AR22" s="46">
        <v>560</v>
      </c>
      <c r="AS22" s="46">
        <v>570</v>
      </c>
      <c r="AT22" s="46">
        <v>590</v>
      </c>
      <c r="AU22" s="46">
        <v>590</v>
      </c>
      <c r="AV22" s="46">
        <v>590</v>
      </c>
      <c r="AW22" s="46">
        <v>590</v>
      </c>
      <c r="AX22" s="46">
        <v>595</v>
      </c>
      <c r="AY22" s="46">
        <v>595</v>
      </c>
      <c r="AZ22" s="46">
        <v>600</v>
      </c>
      <c r="BA22" s="46">
        <v>600</v>
      </c>
      <c r="BB22" s="46">
        <v>610</v>
      </c>
      <c r="BC22" s="46">
        <v>610</v>
      </c>
    </row>
    <row r="23" ht="13.5" customHeight="1" spans="1:55">
      <c r="A23">
        <v>2</v>
      </c>
      <c r="B23" s="45" t="s">
        <v>155</v>
      </c>
      <c r="C23" s="46">
        <v>129</v>
      </c>
      <c r="D23" s="45" t="s">
        <v>155</v>
      </c>
      <c r="E23" s="47" t="s">
        <v>346</v>
      </c>
      <c r="F23" s="47" t="s">
        <v>347</v>
      </c>
      <c r="G23" s="46">
        <v>2145</v>
      </c>
      <c r="H23" s="46">
        <v>2170</v>
      </c>
      <c r="I23" s="46">
        <v>2195</v>
      </c>
      <c r="J23" s="46">
        <v>2220</v>
      </c>
      <c r="K23" s="46">
        <v>2245</v>
      </c>
      <c r="L23" s="46">
        <v>2270</v>
      </c>
      <c r="M23" s="46">
        <v>2295</v>
      </c>
      <c r="N23" s="46">
        <v>2320</v>
      </c>
      <c r="O23" s="46">
        <v>2350</v>
      </c>
      <c r="P23" s="46">
        <v>2370</v>
      </c>
      <c r="Q23" s="46">
        <v>2390</v>
      </c>
      <c r="R23" s="46">
        <v>2420</v>
      </c>
      <c r="S23" s="46">
        <v>2440</v>
      </c>
      <c r="T23" s="46">
        <v>2475</v>
      </c>
      <c r="U23" s="46">
        <v>2759</v>
      </c>
      <c r="V23" s="46">
        <v>2764</v>
      </c>
      <c r="W23" s="46">
        <v>2929</v>
      </c>
      <c r="X23" s="46">
        <v>3000</v>
      </c>
      <c r="Y23" s="46">
        <v>3020</v>
      </c>
      <c r="Z23" s="46">
        <v>3040</v>
      </c>
      <c r="AA23" s="46">
        <v>3075</v>
      </c>
      <c r="AB23" s="46">
        <v>3100</v>
      </c>
      <c r="AC23" s="46">
        <v>3135</v>
      </c>
      <c r="AD23" s="46">
        <v>3160</v>
      </c>
      <c r="AE23" s="46">
        <v>3195</v>
      </c>
      <c r="AF23" s="46">
        <v>3220</v>
      </c>
      <c r="AG23" s="46">
        <v>3240</v>
      </c>
      <c r="AH23" s="46">
        <v>3270</v>
      </c>
      <c r="AI23" s="46">
        <v>3295</v>
      </c>
      <c r="AJ23" s="46">
        <v>3325</v>
      </c>
      <c r="AK23" s="46">
        <v>3350</v>
      </c>
      <c r="AL23" s="46">
        <v>3370</v>
      </c>
      <c r="AM23" s="46">
        <v>3490</v>
      </c>
      <c r="AN23" s="46">
        <v>3480</v>
      </c>
      <c r="AO23" s="46">
        <v>3480</v>
      </c>
      <c r="AP23" s="46">
        <v>3480</v>
      </c>
      <c r="AQ23" s="46">
        <v>3490</v>
      </c>
      <c r="AR23" s="46">
        <v>3490</v>
      </c>
      <c r="AS23" s="46">
        <v>3500</v>
      </c>
      <c r="AT23" s="46">
        <v>3500</v>
      </c>
      <c r="AU23" s="46">
        <v>3550</v>
      </c>
      <c r="AV23" s="46">
        <v>3550</v>
      </c>
      <c r="AW23" s="46">
        <v>3550</v>
      </c>
      <c r="AX23" s="46">
        <v>3550</v>
      </c>
      <c r="AY23" s="46">
        <v>3550</v>
      </c>
      <c r="AZ23" s="46">
        <v>3550</v>
      </c>
      <c r="BA23" s="46">
        <v>3550</v>
      </c>
      <c r="BB23" s="46">
        <v>3550</v>
      </c>
      <c r="BC23" s="46">
        <v>3550</v>
      </c>
    </row>
    <row r="24" ht="13.5" customHeight="1" spans="1:55">
      <c r="A24">
        <v>3</v>
      </c>
      <c r="B24" s="45" t="s">
        <v>156</v>
      </c>
      <c r="C24" s="46">
        <v>130</v>
      </c>
      <c r="D24" s="45" t="s">
        <v>156</v>
      </c>
      <c r="E24" s="47" t="s">
        <v>346</v>
      </c>
      <c r="F24" s="47" t="s">
        <v>347</v>
      </c>
      <c r="G24" s="46">
        <v>1360</v>
      </c>
      <c r="H24" s="46">
        <v>1460</v>
      </c>
      <c r="I24" s="46">
        <v>1510</v>
      </c>
      <c r="J24" s="46">
        <v>1560</v>
      </c>
      <c r="K24" s="46">
        <v>1763</v>
      </c>
      <c r="L24" s="46">
        <v>1813</v>
      </c>
      <c r="M24" s="46">
        <v>1765</v>
      </c>
      <c r="N24" s="46">
        <v>1867</v>
      </c>
      <c r="O24" s="46">
        <v>1917</v>
      </c>
      <c r="P24" s="46">
        <v>1867</v>
      </c>
      <c r="Q24" s="46">
        <v>2017</v>
      </c>
      <c r="R24" s="46">
        <v>2067</v>
      </c>
      <c r="S24" s="46">
        <v>2117</v>
      </c>
      <c r="T24" s="46">
        <v>2120</v>
      </c>
      <c r="U24" s="46">
        <v>2070</v>
      </c>
      <c r="V24" s="46">
        <v>2072</v>
      </c>
      <c r="W24" s="46">
        <v>2075</v>
      </c>
      <c r="X24" s="46">
        <v>2128</v>
      </c>
      <c r="Y24" s="46">
        <v>2130</v>
      </c>
      <c r="Z24" s="46">
        <v>1990</v>
      </c>
      <c r="AA24" s="46">
        <v>2090</v>
      </c>
      <c r="AB24" s="46">
        <v>2190</v>
      </c>
      <c r="AC24" s="46">
        <v>2100</v>
      </c>
      <c r="AD24" s="46">
        <v>2150</v>
      </c>
      <c r="AE24" s="46">
        <v>2165</v>
      </c>
      <c r="AF24" s="46">
        <v>2265</v>
      </c>
      <c r="AG24" s="46">
        <v>2270</v>
      </c>
      <c r="AH24" s="46">
        <v>2275</v>
      </c>
      <c r="AI24" s="46">
        <v>2325</v>
      </c>
      <c r="AJ24" s="46">
        <v>2378</v>
      </c>
      <c r="AK24" s="46">
        <v>2480</v>
      </c>
      <c r="AL24" s="46">
        <v>2430</v>
      </c>
      <c r="AM24" s="46">
        <v>2430</v>
      </c>
      <c r="AN24" s="46">
        <v>2230</v>
      </c>
      <c r="AO24" s="46">
        <v>2430</v>
      </c>
      <c r="AP24" s="46">
        <v>2530</v>
      </c>
      <c r="AQ24" s="46">
        <v>2580</v>
      </c>
      <c r="AR24" s="46">
        <v>2730</v>
      </c>
      <c r="AS24" s="46">
        <v>2825</v>
      </c>
      <c r="AT24" s="46">
        <v>2870</v>
      </c>
      <c r="AU24" s="46">
        <v>2970</v>
      </c>
      <c r="AV24" s="46">
        <v>2970</v>
      </c>
      <c r="AW24" s="46">
        <v>2970</v>
      </c>
      <c r="AX24" s="46">
        <v>3120</v>
      </c>
      <c r="AY24" s="46">
        <v>3120</v>
      </c>
      <c r="AZ24" s="46">
        <v>3120</v>
      </c>
      <c r="BA24" s="46">
        <v>3122</v>
      </c>
      <c r="BB24" s="46">
        <v>3622</v>
      </c>
      <c r="BC24" s="46">
        <v>3722</v>
      </c>
    </row>
    <row r="25" ht="13.5" customHeight="1" spans="1:55">
      <c r="A25">
        <v>1</v>
      </c>
      <c r="B25" s="45" t="s">
        <v>157</v>
      </c>
      <c r="C25" s="46">
        <v>133</v>
      </c>
      <c r="D25" s="45" t="s">
        <v>157</v>
      </c>
      <c r="E25" s="47" t="s">
        <v>346</v>
      </c>
      <c r="F25" s="47" t="s">
        <v>347</v>
      </c>
      <c r="G25" s="46">
        <v>1698</v>
      </c>
      <c r="H25" s="46">
        <v>1703</v>
      </c>
      <c r="I25" s="46">
        <v>1708</v>
      </c>
      <c r="J25" s="46">
        <v>1713</v>
      </c>
      <c r="K25" s="46">
        <v>1718</v>
      </c>
      <c r="L25" s="46">
        <v>1722</v>
      </c>
      <c r="M25" s="46">
        <v>1728</v>
      </c>
      <c r="N25" s="46">
        <v>1728</v>
      </c>
      <c r="O25" s="46">
        <v>1728</v>
      </c>
      <c r="P25" s="46">
        <v>1778</v>
      </c>
      <c r="Q25" s="46">
        <v>1778</v>
      </c>
      <c r="R25" s="46">
        <v>1778</v>
      </c>
      <c r="S25" s="46">
        <v>1778</v>
      </c>
      <c r="T25" s="46">
        <v>1828</v>
      </c>
      <c r="U25" s="46">
        <v>1878</v>
      </c>
      <c r="V25" s="46">
        <v>2077</v>
      </c>
      <c r="W25" s="46">
        <v>2075</v>
      </c>
      <c r="X25" s="46">
        <v>2075</v>
      </c>
      <c r="Y25" s="46">
        <v>2080</v>
      </c>
      <c r="Z25" s="46">
        <v>2080</v>
      </c>
      <c r="AA25" s="46">
        <v>2083</v>
      </c>
      <c r="AB25" s="46">
        <v>2083</v>
      </c>
      <c r="AC25" s="46">
        <v>2083</v>
      </c>
      <c r="AD25" s="46">
        <v>2083</v>
      </c>
      <c r="AE25" s="46">
        <v>2103</v>
      </c>
      <c r="AF25" s="46">
        <v>2106</v>
      </c>
      <c r="AG25" s="46">
        <v>2106</v>
      </c>
      <c r="AH25" s="46">
        <v>2123</v>
      </c>
      <c r="AI25" s="46">
        <v>2123</v>
      </c>
      <c r="AJ25" s="46">
        <v>2123</v>
      </c>
      <c r="AK25" s="46">
        <v>2133</v>
      </c>
      <c r="AL25" s="46">
        <v>2233</v>
      </c>
      <c r="AM25" s="46">
        <v>3130</v>
      </c>
      <c r="AN25" s="46">
        <v>3240</v>
      </c>
      <c r="AO25" s="46">
        <v>3419</v>
      </c>
      <c r="AP25" s="46">
        <v>4650</v>
      </c>
      <c r="AQ25" s="46">
        <v>4650</v>
      </c>
      <c r="AR25" s="46">
        <v>4650</v>
      </c>
      <c r="AS25" s="46">
        <v>4650</v>
      </c>
      <c r="AT25" s="46">
        <v>4674</v>
      </c>
      <c r="AU25" s="46">
        <v>4700</v>
      </c>
      <c r="AV25" s="46">
        <v>4990</v>
      </c>
      <c r="AW25" s="46">
        <v>6032</v>
      </c>
      <c r="AX25" s="46">
        <v>5102</v>
      </c>
      <c r="AY25" s="46">
        <v>5703</v>
      </c>
      <c r="AZ25" s="46">
        <v>5777</v>
      </c>
      <c r="BA25" s="46">
        <v>5908</v>
      </c>
      <c r="BB25" s="46">
        <v>5861</v>
      </c>
      <c r="BC25" s="46">
        <v>6461</v>
      </c>
    </row>
    <row r="26" ht="13.5" customHeight="1" spans="1:55">
      <c r="A26">
        <v>1</v>
      </c>
      <c r="B26" s="45" t="s">
        <v>158</v>
      </c>
      <c r="C26" s="46">
        <v>136</v>
      </c>
      <c r="D26" s="45" t="s">
        <v>158</v>
      </c>
      <c r="E26" s="47" t="s">
        <v>346</v>
      </c>
      <c r="F26" s="47" t="s">
        <v>347</v>
      </c>
      <c r="G26" s="46">
        <v>272</v>
      </c>
      <c r="H26" s="46">
        <v>272</v>
      </c>
      <c r="I26" s="46">
        <v>273</v>
      </c>
      <c r="J26" s="46">
        <v>273</v>
      </c>
      <c r="K26" s="46">
        <v>273</v>
      </c>
      <c r="L26" s="46">
        <v>273</v>
      </c>
      <c r="M26" s="46">
        <v>273</v>
      </c>
      <c r="N26" s="46">
        <v>273</v>
      </c>
      <c r="O26" s="46">
        <v>283</v>
      </c>
      <c r="P26" s="46">
        <v>283</v>
      </c>
      <c r="Q26" s="46">
        <v>243</v>
      </c>
      <c r="R26" s="46">
        <v>243</v>
      </c>
      <c r="S26" s="46">
        <v>230</v>
      </c>
      <c r="T26" s="46">
        <v>200</v>
      </c>
      <c r="U26" s="46">
        <v>196</v>
      </c>
      <c r="V26" s="46">
        <v>199</v>
      </c>
      <c r="W26" s="46">
        <v>200</v>
      </c>
      <c r="X26" s="46">
        <v>196</v>
      </c>
      <c r="Y26" s="46">
        <v>199</v>
      </c>
      <c r="Z26" s="46">
        <v>214</v>
      </c>
      <c r="AA26" s="46">
        <v>234</v>
      </c>
      <c r="AB26" s="46">
        <v>254</v>
      </c>
      <c r="AC26" s="46">
        <v>274</v>
      </c>
      <c r="AD26" s="46">
        <v>285</v>
      </c>
      <c r="AE26" s="46">
        <v>305</v>
      </c>
      <c r="AF26" s="46">
        <v>325</v>
      </c>
      <c r="AG26" s="46">
        <v>345</v>
      </c>
      <c r="AH26" s="46">
        <v>365</v>
      </c>
      <c r="AI26" s="46">
        <v>385</v>
      </c>
      <c r="AJ26" s="46">
        <v>406</v>
      </c>
      <c r="AK26" s="46">
        <v>416</v>
      </c>
      <c r="AL26" s="46">
        <v>428</v>
      </c>
      <c r="AM26" s="46">
        <v>440</v>
      </c>
      <c r="AN26" s="46">
        <v>480</v>
      </c>
      <c r="AO26" s="46">
        <v>510</v>
      </c>
      <c r="AP26" s="46">
        <v>500</v>
      </c>
      <c r="AQ26" s="46">
        <v>500</v>
      </c>
      <c r="AR26" s="46">
        <v>500</v>
      </c>
      <c r="AS26" s="46">
        <v>500</v>
      </c>
      <c r="AT26" s="46">
        <v>500</v>
      </c>
      <c r="AU26" s="46">
        <v>462</v>
      </c>
      <c r="AV26" s="46">
        <v>412</v>
      </c>
      <c r="AW26" s="46">
        <v>412</v>
      </c>
      <c r="AX26" s="46">
        <v>411</v>
      </c>
      <c r="AY26" s="46">
        <v>411</v>
      </c>
      <c r="AZ26" s="46">
        <v>411</v>
      </c>
      <c r="BA26" s="46">
        <v>411</v>
      </c>
      <c r="BB26" s="46">
        <v>411</v>
      </c>
      <c r="BC26" s="46">
        <v>401</v>
      </c>
    </row>
    <row r="27" ht="13.5" customHeight="1" spans="1:55">
      <c r="A27">
        <v>3</v>
      </c>
      <c r="B27" s="45" t="s">
        <v>159</v>
      </c>
      <c r="C27" s="46">
        <v>137</v>
      </c>
      <c r="D27" s="45" t="s">
        <v>159</v>
      </c>
      <c r="E27" s="47" t="s">
        <v>346</v>
      </c>
      <c r="F27" s="47" t="s">
        <v>347</v>
      </c>
      <c r="G27" s="46">
        <v>92</v>
      </c>
      <c r="H27" s="46">
        <v>93</v>
      </c>
      <c r="I27" s="46">
        <v>93</v>
      </c>
      <c r="J27" s="46">
        <v>93</v>
      </c>
      <c r="K27" s="46">
        <v>94</v>
      </c>
      <c r="L27" s="46">
        <v>92</v>
      </c>
      <c r="M27" s="46">
        <v>98</v>
      </c>
      <c r="N27" s="46">
        <v>104</v>
      </c>
      <c r="O27" s="46">
        <v>104</v>
      </c>
      <c r="P27" s="46">
        <v>105</v>
      </c>
      <c r="Q27" s="46">
        <v>105</v>
      </c>
      <c r="R27" s="46">
        <v>106</v>
      </c>
      <c r="S27" s="46">
        <v>106</v>
      </c>
      <c r="T27" s="46">
        <v>106</v>
      </c>
      <c r="U27" s="46">
        <v>106</v>
      </c>
      <c r="V27" s="46">
        <v>107</v>
      </c>
      <c r="W27" s="46">
        <v>107</v>
      </c>
      <c r="X27" s="46">
        <v>107</v>
      </c>
      <c r="Y27" s="46">
        <v>107</v>
      </c>
      <c r="Z27" s="46">
        <v>107</v>
      </c>
      <c r="AA27" s="46">
        <v>107</v>
      </c>
      <c r="AB27" s="46">
        <v>107</v>
      </c>
      <c r="AC27" s="46">
        <v>107</v>
      </c>
      <c r="AD27" s="46">
        <v>107</v>
      </c>
      <c r="AE27" s="46">
        <v>107</v>
      </c>
      <c r="AF27" s="46">
        <v>107</v>
      </c>
      <c r="AG27" s="46">
        <v>107</v>
      </c>
      <c r="AH27" s="46">
        <v>106</v>
      </c>
      <c r="AI27" s="46">
        <v>106</v>
      </c>
      <c r="AJ27" s="46">
        <v>106</v>
      </c>
      <c r="AK27" s="46">
        <v>106</v>
      </c>
      <c r="AL27" s="46">
        <v>106</v>
      </c>
      <c r="AM27" s="46">
        <v>106</v>
      </c>
      <c r="AN27" s="46">
        <v>105</v>
      </c>
      <c r="AO27" s="46">
        <v>105</v>
      </c>
      <c r="AP27" s="46">
        <v>105</v>
      </c>
      <c r="AQ27" s="46">
        <v>105</v>
      </c>
      <c r="AR27" s="46">
        <v>104</v>
      </c>
      <c r="AS27" s="46">
        <v>104</v>
      </c>
      <c r="AT27" s="46">
        <v>104</v>
      </c>
      <c r="AU27" s="46">
        <v>104</v>
      </c>
      <c r="AV27" s="46">
        <v>99</v>
      </c>
      <c r="AW27" s="46">
        <v>99</v>
      </c>
      <c r="AX27" s="46">
        <v>97</v>
      </c>
      <c r="AY27" s="46">
        <v>97</v>
      </c>
      <c r="AZ27" s="46">
        <v>96</v>
      </c>
      <c r="BA27" s="46">
        <v>94</v>
      </c>
      <c r="BB27" s="46">
        <v>91</v>
      </c>
      <c r="BC27" s="46">
        <v>91</v>
      </c>
    </row>
    <row r="28" ht="13.5" customHeight="1" spans="1:55">
      <c r="A28">
        <v>3</v>
      </c>
      <c r="B28" s="45" t="s">
        <v>160</v>
      </c>
      <c r="C28" s="46">
        <v>144</v>
      </c>
      <c r="D28" s="45" t="s">
        <v>160</v>
      </c>
      <c r="E28" s="47" t="s">
        <v>346</v>
      </c>
      <c r="F28" s="47" t="s">
        <v>347</v>
      </c>
      <c r="G28" s="46">
        <v>2649</v>
      </c>
      <c r="H28" s="46">
        <v>2660</v>
      </c>
      <c r="I28" s="46">
        <v>2670</v>
      </c>
      <c r="J28" s="46">
        <v>2678</v>
      </c>
      <c r="K28" s="46">
        <v>2688</v>
      </c>
      <c r="L28" s="46">
        <v>2694</v>
      </c>
      <c r="M28" s="46">
        <v>2720</v>
      </c>
      <c r="N28" s="46">
        <v>2820</v>
      </c>
      <c r="O28" s="46">
        <v>2924</v>
      </c>
      <c r="P28" s="46">
        <v>3009</v>
      </c>
      <c r="Q28" s="46">
        <v>3009</v>
      </c>
      <c r="R28" s="46">
        <v>3028</v>
      </c>
      <c r="S28" s="46">
        <v>3080</v>
      </c>
      <c r="T28" s="46">
        <v>3080</v>
      </c>
      <c r="U28" s="46">
        <v>3100</v>
      </c>
      <c r="V28" s="46">
        <v>3100</v>
      </c>
      <c r="W28" s="46">
        <v>3100</v>
      </c>
      <c r="X28" s="46">
        <v>3100</v>
      </c>
      <c r="Y28" s="46">
        <v>3100</v>
      </c>
      <c r="Z28" s="46">
        <v>3100</v>
      </c>
      <c r="AA28" s="46">
        <v>3150</v>
      </c>
      <c r="AB28" s="46">
        <v>3230</v>
      </c>
      <c r="AC28" s="46">
        <v>3230</v>
      </c>
      <c r="AD28" s="46">
        <v>3330</v>
      </c>
      <c r="AE28" s="46">
        <v>3380</v>
      </c>
      <c r="AF28" s="46">
        <v>3430</v>
      </c>
      <c r="AG28" s="46">
        <v>3530</v>
      </c>
      <c r="AH28" s="46">
        <v>3580</v>
      </c>
      <c r="AI28" s="46">
        <v>3630</v>
      </c>
      <c r="AJ28" s="46">
        <v>3680</v>
      </c>
      <c r="AK28" s="46">
        <v>3730</v>
      </c>
      <c r="AL28" s="46">
        <v>3750</v>
      </c>
      <c r="AM28" s="46">
        <v>3750</v>
      </c>
      <c r="AN28" s="46">
        <v>3800</v>
      </c>
      <c r="AO28" s="46">
        <v>3880</v>
      </c>
      <c r="AP28" s="46">
        <v>3985</v>
      </c>
      <c r="AQ28" s="46">
        <v>4135</v>
      </c>
      <c r="AR28" s="46">
        <v>4235</v>
      </c>
      <c r="AS28" s="46">
        <v>4190</v>
      </c>
      <c r="AT28" s="46">
        <v>4150</v>
      </c>
      <c r="AU28" s="46">
        <v>4250</v>
      </c>
      <c r="AV28" s="46">
        <v>4700</v>
      </c>
      <c r="AW28" s="46">
        <v>4750</v>
      </c>
      <c r="AX28" s="46">
        <v>4850</v>
      </c>
      <c r="AY28" s="46">
        <v>4750</v>
      </c>
      <c r="AZ28" s="46">
        <v>5050</v>
      </c>
      <c r="BA28" s="46">
        <v>5050</v>
      </c>
      <c r="BB28" s="46">
        <v>5050</v>
      </c>
      <c r="BC28" s="46">
        <v>5300</v>
      </c>
    </row>
    <row r="29" ht="13.5" customHeight="1" spans="1:55">
      <c r="A29">
        <v>3</v>
      </c>
      <c r="B29" s="45" t="s">
        <v>161</v>
      </c>
      <c r="C29" s="46">
        <v>147</v>
      </c>
      <c r="D29" s="45" t="s">
        <v>161</v>
      </c>
      <c r="E29" s="47" t="s">
        <v>346</v>
      </c>
      <c r="F29" s="47" t="s">
        <v>347</v>
      </c>
      <c r="G29" s="46">
        <v>642</v>
      </c>
      <c r="H29" s="46">
        <v>642</v>
      </c>
      <c r="I29" s="46">
        <v>642</v>
      </c>
      <c r="J29" s="46">
        <v>646</v>
      </c>
      <c r="K29" s="46">
        <v>646</v>
      </c>
      <c r="L29" s="46">
        <v>646</v>
      </c>
      <c r="M29" s="46">
        <v>649</v>
      </c>
      <c r="N29" s="46">
        <v>649</v>
      </c>
      <c r="O29" s="46">
        <v>649</v>
      </c>
      <c r="P29" s="46">
        <v>651</v>
      </c>
      <c r="Q29" s="46">
        <v>653</v>
      </c>
      <c r="R29" s="46">
        <v>653</v>
      </c>
      <c r="S29" s="46">
        <v>653</v>
      </c>
      <c r="T29" s="46">
        <v>653</v>
      </c>
      <c r="U29" s="46">
        <v>653</v>
      </c>
      <c r="V29" s="46">
        <v>655</v>
      </c>
      <c r="W29" s="46">
        <v>655</v>
      </c>
      <c r="X29" s="46">
        <v>656</v>
      </c>
      <c r="Y29" s="46">
        <v>656</v>
      </c>
      <c r="Z29" s="46">
        <v>657</v>
      </c>
      <c r="AA29" s="46">
        <v>657</v>
      </c>
      <c r="AB29" s="46">
        <v>657</v>
      </c>
      <c r="AC29" s="46">
        <v>662</v>
      </c>
      <c r="AD29" s="46">
        <v>662</v>
      </c>
      <c r="AE29" s="46">
        <v>662</v>
      </c>
      <c r="AF29" s="46">
        <v>662</v>
      </c>
      <c r="AG29" s="46">
        <v>662</v>
      </c>
      <c r="AH29" s="46">
        <v>662</v>
      </c>
      <c r="AI29" s="46">
        <v>662</v>
      </c>
      <c r="AJ29" s="46">
        <v>662</v>
      </c>
      <c r="AK29" s="46">
        <v>662</v>
      </c>
      <c r="AL29" s="46">
        <v>662</v>
      </c>
      <c r="AM29" s="46">
        <v>700</v>
      </c>
      <c r="AN29" s="46">
        <v>750</v>
      </c>
      <c r="AO29" s="46">
        <v>820</v>
      </c>
      <c r="AP29" s="46">
        <v>820</v>
      </c>
      <c r="AQ29" s="46">
        <v>820</v>
      </c>
      <c r="AR29" s="46">
        <v>820</v>
      </c>
      <c r="AS29" s="46">
        <v>820</v>
      </c>
      <c r="AT29" s="46">
        <v>820</v>
      </c>
      <c r="AU29" s="46">
        <v>820</v>
      </c>
      <c r="AV29" s="46">
        <v>820</v>
      </c>
      <c r="AW29" s="46">
        <v>820</v>
      </c>
      <c r="AX29" s="46">
        <v>820</v>
      </c>
      <c r="AY29" s="46">
        <v>820</v>
      </c>
      <c r="AZ29" s="46">
        <v>820</v>
      </c>
      <c r="BA29" s="46">
        <v>808</v>
      </c>
      <c r="BB29" s="46">
        <v>808</v>
      </c>
      <c r="BC29" s="46">
        <v>808</v>
      </c>
    </row>
    <row r="30" ht="13.5" customHeight="1" spans="1:55">
      <c r="A30">
        <v>1</v>
      </c>
      <c r="B30" s="45" t="s">
        <v>162</v>
      </c>
      <c r="C30" s="46">
        <v>158</v>
      </c>
      <c r="D30" s="45" t="s">
        <v>162</v>
      </c>
      <c r="E30" s="47" t="s">
        <v>346</v>
      </c>
      <c r="F30" s="47" t="s">
        <v>347</v>
      </c>
      <c r="G30" s="46">
        <v>11500</v>
      </c>
      <c r="H30" s="46">
        <v>11500</v>
      </c>
      <c r="I30" s="46">
        <v>11500</v>
      </c>
      <c r="J30" s="46">
        <v>11500</v>
      </c>
      <c r="K30" s="46">
        <v>11500</v>
      </c>
      <c r="L30" s="46">
        <v>11500</v>
      </c>
      <c r="M30" s="46">
        <v>11500</v>
      </c>
      <c r="N30" s="46">
        <v>12177</v>
      </c>
      <c r="O30" s="46">
        <v>12176</v>
      </c>
      <c r="P30" s="46">
        <v>11200</v>
      </c>
      <c r="Q30" s="46">
        <v>11230</v>
      </c>
      <c r="R30" s="46">
        <v>11177</v>
      </c>
      <c r="S30" s="46">
        <v>10814</v>
      </c>
      <c r="T30" s="46">
        <v>9780</v>
      </c>
      <c r="U30" s="46">
        <v>9780</v>
      </c>
      <c r="V30" s="46">
        <v>9780</v>
      </c>
      <c r="W30" s="46">
        <v>9780</v>
      </c>
      <c r="X30" s="46">
        <v>9780</v>
      </c>
      <c r="Y30" s="46">
        <v>9958</v>
      </c>
      <c r="Z30" s="46">
        <v>10220</v>
      </c>
      <c r="AA30" s="46">
        <v>9780</v>
      </c>
      <c r="AB30" s="46">
        <v>9860</v>
      </c>
      <c r="AC30" s="46">
        <v>10010</v>
      </c>
      <c r="AD30" s="46">
        <v>9780</v>
      </c>
      <c r="AE30" s="46">
        <v>9780</v>
      </c>
      <c r="AF30" s="46">
        <v>9780</v>
      </c>
      <c r="AG30" s="46">
        <v>9512</v>
      </c>
      <c r="AH30" s="46">
        <v>9500</v>
      </c>
      <c r="AI30" s="46">
        <v>9605</v>
      </c>
      <c r="AJ30" s="46">
        <v>11047</v>
      </c>
      <c r="AK30" s="46">
        <v>12105</v>
      </c>
      <c r="AL30" s="46">
        <v>13000</v>
      </c>
      <c r="AM30" s="46">
        <v>13000</v>
      </c>
      <c r="AN30" s="46">
        <v>13000</v>
      </c>
      <c r="AO30" s="46">
        <v>14000</v>
      </c>
      <c r="AP30" s="46">
        <v>14000</v>
      </c>
      <c r="AQ30" s="46">
        <v>14000</v>
      </c>
      <c r="AR30" s="46">
        <v>14000</v>
      </c>
      <c r="AS30" s="46">
        <v>14000</v>
      </c>
      <c r="AT30" s="46">
        <v>14000</v>
      </c>
      <c r="AU30" s="46">
        <v>14000</v>
      </c>
      <c r="AV30" s="46">
        <v>14000</v>
      </c>
      <c r="AW30" s="46">
        <v>14100</v>
      </c>
      <c r="AX30" s="46">
        <v>14160</v>
      </c>
      <c r="AY30" s="46">
        <v>14183</v>
      </c>
      <c r="AZ30" s="46">
        <v>14207</v>
      </c>
      <c r="BA30" s="46">
        <v>15000</v>
      </c>
      <c r="BB30" s="46">
        <v>15000</v>
      </c>
      <c r="BC30" s="46">
        <v>15000</v>
      </c>
    </row>
    <row r="31" ht="13.5" customHeight="1" spans="1:55">
      <c r="A31">
        <v>1</v>
      </c>
      <c r="B31" s="45" t="s">
        <v>163</v>
      </c>
      <c r="C31" s="46">
        <v>159</v>
      </c>
      <c r="D31" s="45" t="s">
        <v>163</v>
      </c>
      <c r="E31" s="47" t="s">
        <v>346</v>
      </c>
      <c r="F31" s="47" t="s">
        <v>347</v>
      </c>
      <c r="G31" s="46">
        <v>28800</v>
      </c>
      <c r="H31" s="46">
        <v>28900</v>
      </c>
      <c r="I31" s="46">
        <v>29000</v>
      </c>
      <c r="J31" s="46">
        <v>29110</v>
      </c>
      <c r="K31" s="46">
        <v>29210</v>
      </c>
      <c r="L31" s="46">
        <v>29270</v>
      </c>
      <c r="M31" s="46">
        <v>29350</v>
      </c>
      <c r="N31" s="46">
        <v>29350</v>
      </c>
      <c r="O31" s="46">
        <v>29750</v>
      </c>
      <c r="P31" s="46">
        <v>29900</v>
      </c>
      <c r="Q31" s="46">
        <v>29900</v>
      </c>
      <c r="R31" s="46">
        <v>29900</v>
      </c>
      <c r="S31" s="46">
        <v>29900</v>
      </c>
      <c r="T31" s="46">
        <v>29900</v>
      </c>
      <c r="U31" s="46">
        <v>30000</v>
      </c>
      <c r="V31" s="46">
        <v>30100</v>
      </c>
      <c r="W31" s="46">
        <v>30250</v>
      </c>
      <c r="X31" s="46">
        <v>30250</v>
      </c>
      <c r="Y31" s="46">
        <v>30310</v>
      </c>
      <c r="Z31" s="46">
        <v>30385</v>
      </c>
      <c r="AA31" s="46">
        <v>30385</v>
      </c>
      <c r="AB31" s="46">
        <v>30548</v>
      </c>
      <c r="AC31" s="46">
        <v>30710</v>
      </c>
      <c r="AD31" s="46">
        <v>30873</v>
      </c>
      <c r="AE31" s="46">
        <v>31035</v>
      </c>
      <c r="AF31" s="46">
        <v>31360</v>
      </c>
      <c r="AG31" s="46">
        <v>31482</v>
      </c>
      <c r="AH31" s="46">
        <v>31712</v>
      </c>
      <c r="AI31" s="46">
        <v>31888</v>
      </c>
      <c r="AJ31" s="46">
        <v>32074</v>
      </c>
      <c r="AK31" s="46">
        <v>32335</v>
      </c>
      <c r="AL31" s="46">
        <v>32457</v>
      </c>
      <c r="AM31" s="46">
        <v>32579</v>
      </c>
      <c r="AN31" s="46">
        <v>32700</v>
      </c>
      <c r="AO31" s="46">
        <v>32909</v>
      </c>
      <c r="AP31" s="46">
        <v>31238</v>
      </c>
      <c r="AQ31" s="46">
        <v>30738</v>
      </c>
      <c r="AR31" s="46">
        <v>32538</v>
      </c>
      <c r="AS31" s="46">
        <v>32600</v>
      </c>
      <c r="AT31" s="46">
        <v>32650</v>
      </c>
      <c r="AU31" s="46">
        <v>32700</v>
      </c>
      <c r="AV31" s="46">
        <v>34800</v>
      </c>
      <c r="AW31" s="46">
        <v>34900</v>
      </c>
      <c r="AX31" s="46">
        <v>36000</v>
      </c>
      <c r="AY31" s="46">
        <v>38000</v>
      </c>
      <c r="AZ31" s="46">
        <v>40000</v>
      </c>
      <c r="BA31" s="46">
        <v>40500</v>
      </c>
      <c r="BB31" s="46">
        <v>40000</v>
      </c>
      <c r="BC31" s="46">
        <v>37000</v>
      </c>
    </row>
    <row r="32" ht="13.5" customHeight="1" spans="1:55">
      <c r="A32">
        <v>1</v>
      </c>
      <c r="B32" s="45" t="s">
        <v>164</v>
      </c>
      <c r="C32" s="46">
        <v>175</v>
      </c>
      <c r="D32" s="45" t="s">
        <v>164</v>
      </c>
      <c r="E32" s="47" t="s">
        <v>346</v>
      </c>
      <c r="F32" s="47" t="s">
        <v>347</v>
      </c>
      <c r="G32" s="46">
        <v>278</v>
      </c>
      <c r="H32" s="46">
        <v>278</v>
      </c>
      <c r="I32" s="46">
        <v>278</v>
      </c>
      <c r="J32" s="46">
        <v>278</v>
      </c>
      <c r="K32" s="46">
        <v>278</v>
      </c>
      <c r="L32" s="46">
        <v>278</v>
      </c>
      <c r="M32" s="46">
        <v>288</v>
      </c>
      <c r="N32" s="46">
        <v>288</v>
      </c>
      <c r="O32" s="46">
        <v>288</v>
      </c>
      <c r="P32" s="46">
        <v>288</v>
      </c>
      <c r="Q32" s="46">
        <v>288</v>
      </c>
      <c r="R32" s="46">
        <v>288</v>
      </c>
      <c r="S32" s="46">
        <v>293</v>
      </c>
      <c r="T32" s="46">
        <v>298</v>
      </c>
      <c r="U32" s="46">
        <v>298</v>
      </c>
      <c r="V32" s="46">
        <v>298</v>
      </c>
      <c r="W32" s="46">
        <v>299</v>
      </c>
      <c r="X32" s="46">
        <v>299</v>
      </c>
      <c r="Y32" s="46">
        <v>300</v>
      </c>
      <c r="Z32" s="46">
        <v>303</v>
      </c>
      <c r="AA32" s="46">
        <v>310</v>
      </c>
      <c r="AB32" s="46">
        <v>323</v>
      </c>
      <c r="AC32" s="46">
        <v>333</v>
      </c>
      <c r="AD32" s="46">
        <v>360</v>
      </c>
      <c r="AE32" s="46">
        <v>368</v>
      </c>
      <c r="AF32" s="46">
        <v>335</v>
      </c>
      <c r="AG32" s="46">
        <v>330</v>
      </c>
      <c r="AH32" s="46">
        <v>320</v>
      </c>
      <c r="AI32" s="46">
        <v>357</v>
      </c>
      <c r="AJ32" s="46">
        <v>367</v>
      </c>
      <c r="AK32" s="46">
        <v>367</v>
      </c>
      <c r="AL32" s="46">
        <v>367</v>
      </c>
      <c r="AM32" s="46">
        <v>387</v>
      </c>
      <c r="AN32" s="46">
        <v>397</v>
      </c>
      <c r="AO32" s="46">
        <v>406</v>
      </c>
      <c r="AP32" s="46">
        <v>412</v>
      </c>
      <c r="AQ32" s="46">
        <v>457</v>
      </c>
      <c r="AR32" s="46">
        <v>457</v>
      </c>
      <c r="AS32" s="46">
        <v>508</v>
      </c>
      <c r="AT32" s="46">
        <v>548</v>
      </c>
      <c r="AU32" s="46">
        <v>548</v>
      </c>
      <c r="AV32" s="46">
        <v>539</v>
      </c>
      <c r="AW32" s="46">
        <v>540</v>
      </c>
      <c r="AX32" s="46">
        <v>540</v>
      </c>
      <c r="AY32" s="46">
        <v>540</v>
      </c>
      <c r="AZ32" s="46">
        <v>550</v>
      </c>
      <c r="BA32" s="46">
        <v>550</v>
      </c>
      <c r="BB32" s="46">
        <v>550</v>
      </c>
      <c r="BC32" s="46">
        <v>550</v>
      </c>
    </row>
    <row r="33" ht="13.5" customHeight="1" spans="1:55">
      <c r="A33">
        <v>2</v>
      </c>
      <c r="B33" s="45" t="s">
        <v>165</v>
      </c>
      <c r="C33" s="46">
        <v>178</v>
      </c>
      <c r="D33" s="45" t="s">
        <v>165</v>
      </c>
      <c r="E33" s="47" t="s">
        <v>346</v>
      </c>
      <c r="F33" s="47" t="s">
        <v>347</v>
      </c>
      <c r="G33" s="46">
        <v>0</v>
      </c>
      <c r="H33" s="46">
        <v>0</v>
      </c>
      <c r="I33" s="46">
        <v>0</v>
      </c>
      <c r="J33" s="46">
        <v>0</v>
      </c>
      <c r="K33" s="46">
        <v>0</v>
      </c>
      <c r="L33" s="46">
        <v>0</v>
      </c>
      <c r="M33" s="46">
        <v>0</v>
      </c>
      <c r="N33" s="46">
        <v>0</v>
      </c>
      <c r="O33" s="46">
        <v>0</v>
      </c>
      <c r="P33" s="46">
        <v>0</v>
      </c>
      <c r="Q33" s="46">
        <v>0</v>
      </c>
      <c r="R33" s="46">
        <v>0</v>
      </c>
      <c r="S33" s="46">
        <v>0</v>
      </c>
      <c r="T33" s="46">
        <v>0</v>
      </c>
      <c r="U33" s="46">
        <v>0</v>
      </c>
      <c r="V33" s="46">
        <v>0</v>
      </c>
      <c r="W33" s="46">
        <v>0</v>
      </c>
      <c r="X33" s="46">
        <v>0</v>
      </c>
      <c r="Y33" s="46">
        <v>0</v>
      </c>
      <c r="Z33" s="46">
        <v>0</v>
      </c>
      <c r="AA33" s="46">
        <v>0</v>
      </c>
      <c r="AB33" s="46">
        <v>0</v>
      </c>
      <c r="AC33" s="46">
        <v>0</v>
      </c>
      <c r="AD33" s="46">
        <v>0</v>
      </c>
      <c r="AE33" s="46">
        <v>0</v>
      </c>
      <c r="AF33" s="46">
        <v>0</v>
      </c>
      <c r="AG33" s="46">
        <v>0</v>
      </c>
      <c r="AH33" s="46">
        <v>0</v>
      </c>
      <c r="AI33" s="46">
        <v>0</v>
      </c>
      <c r="AJ33" s="46">
        <v>0</v>
      </c>
      <c r="AK33" s="46">
        <v>0</v>
      </c>
      <c r="AL33" s="46">
        <v>0</v>
      </c>
      <c r="AM33" s="46">
        <v>500</v>
      </c>
      <c r="AN33" s="46">
        <v>439</v>
      </c>
      <c r="AO33" s="46">
        <v>440</v>
      </c>
      <c r="AP33" s="46">
        <v>371</v>
      </c>
      <c r="AQ33" s="46">
        <v>393</v>
      </c>
      <c r="AR33" s="46">
        <v>500</v>
      </c>
      <c r="AS33" s="46">
        <v>500</v>
      </c>
      <c r="AT33" s="46">
        <v>563</v>
      </c>
      <c r="AU33" s="46">
        <v>565</v>
      </c>
      <c r="AV33" s="46">
        <v>565</v>
      </c>
      <c r="AW33" s="46">
        <v>600</v>
      </c>
      <c r="AX33" s="46">
        <v>600</v>
      </c>
      <c r="AY33" s="46">
        <v>622</v>
      </c>
      <c r="AZ33" s="46">
        <v>672</v>
      </c>
      <c r="BA33" s="46">
        <v>672</v>
      </c>
      <c r="BB33" s="46">
        <v>672</v>
      </c>
      <c r="BC33" s="46">
        <v>692</v>
      </c>
    </row>
    <row r="34" ht="13.5" customHeight="1" spans="1:55">
      <c r="A34">
        <v>3</v>
      </c>
      <c r="B34" s="45" t="s">
        <v>166</v>
      </c>
      <c r="C34" s="46">
        <v>181</v>
      </c>
      <c r="D34" s="45" t="s">
        <v>166</v>
      </c>
      <c r="E34" s="47" t="s">
        <v>346</v>
      </c>
      <c r="F34" s="47" t="s">
        <v>347</v>
      </c>
      <c r="G34" s="46">
        <v>1985</v>
      </c>
      <c r="H34" s="46">
        <v>2035</v>
      </c>
      <c r="I34" s="46">
        <v>2085</v>
      </c>
      <c r="J34" s="46">
        <v>2135</v>
      </c>
      <c r="K34" s="46">
        <v>2165</v>
      </c>
      <c r="L34" s="46">
        <v>2235</v>
      </c>
      <c r="M34" s="46">
        <v>2285</v>
      </c>
      <c r="N34" s="46">
        <v>2335</v>
      </c>
      <c r="O34" s="46">
        <v>2385</v>
      </c>
      <c r="P34" s="46">
        <v>2435</v>
      </c>
      <c r="Q34" s="46">
        <v>2485</v>
      </c>
      <c r="R34" s="46">
        <v>2515</v>
      </c>
      <c r="S34" s="46">
        <v>2515</v>
      </c>
      <c r="T34" s="46">
        <v>2565</v>
      </c>
      <c r="U34" s="46">
        <v>2565</v>
      </c>
      <c r="V34" s="46">
        <v>2565</v>
      </c>
      <c r="W34" s="46">
        <v>2565</v>
      </c>
      <c r="X34" s="46">
        <v>2565</v>
      </c>
      <c r="Y34" s="46">
        <v>2565</v>
      </c>
      <c r="Z34" s="46">
        <v>2605</v>
      </c>
      <c r="AA34" s="46">
        <v>2645</v>
      </c>
      <c r="AB34" s="46">
        <v>2685</v>
      </c>
      <c r="AC34" s="46">
        <v>2725</v>
      </c>
      <c r="AD34" s="46">
        <v>2765</v>
      </c>
      <c r="AE34" s="46">
        <v>2805</v>
      </c>
      <c r="AF34" s="46">
        <v>2845</v>
      </c>
      <c r="AG34" s="46">
        <v>2890</v>
      </c>
      <c r="AH34" s="46">
        <v>2930</v>
      </c>
      <c r="AI34" s="46">
        <v>2970</v>
      </c>
      <c r="AJ34" s="46">
        <v>3010</v>
      </c>
      <c r="AK34" s="46">
        <v>3050</v>
      </c>
      <c r="AL34" s="46">
        <v>3090</v>
      </c>
      <c r="AM34" s="46">
        <v>3130</v>
      </c>
      <c r="AN34" s="46">
        <v>3170</v>
      </c>
      <c r="AO34" s="46">
        <v>3210</v>
      </c>
      <c r="AP34" s="46">
        <v>3295</v>
      </c>
      <c r="AQ34" s="46">
        <v>3500</v>
      </c>
      <c r="AR34" s="46">
        <v>3500</v>
      </c>
      <c r="AS34" s="46">
        <v>3650</v>
      </c>
      <c r="AT34" s="46">
        <v>3700</v>
      </c>
      <c r="AU34" s="46">
        <v>3700</v>
      </c>
      <c r="AV34" s="46">
        <v>3750</v>
      </c>
      <c r="AW34" s="46">
        <v>3750</v>
      </c>
      <c r="AX34" s="46">
        <v>3900</v>
      </c>
      <c r="AY34" s="46">
        <v>4000</v>
      </c>
      <c r="AZ34" s="46">
        <v>4150</v>
      </c>
      <c r="BA34" s="46">
        <v>4150</v>
      </c>
      <c r="BB34" s="46">
        <v>4350</v>
      </c>
      <c r="BC34" s="46">
        <v>4300</v>
      </c>
    </row>
    <row r="35" ht="13.5" customHeight="1" spans="1:55">
      <c r="A35">
        <v>2</v>
      </c>
      <c r="B35" s="45" t="s">
        <v>167</v>
      </c>
      <c r="C35" s="46">
        <v>182</v>
      </c>
      <c r="D35" s="45" t="s">
        <v>167</v>
      </c>
      <c r="E35" s="47" t="s">
        <v>346</v>
      </c>
      <c r="F35" s="47" t="s">
        <v>347</v>
      </c>
      <c r="G35" s="46">
        <v>53</v>
      </c>
      <c r="H35" s="46">
        <v>53</v>
      </c>
      <c r="I35" s="46">
        <v>53</v>
      </c>
      <c r="J35" s="46">
        <v>53</v>
      </c>
      <c r="K35" s="46">
        <v>53</v>
      </c>
      <c r="L35" s="46">
        <v>53</v>
      </c>
      <c r="M35" s="46">
        <v>54</v>
      </c>
      <c r="N35" s="46">
        <v>54</v>
      </c>
      <c r="O35" s="46">
        <v>54</v>
      </c>
      <c r="P35" s="46">
        <v>54</v>
      </c>
      <c r="Q35" s="46">
        <v>54</v>
      </c>
      <c r="R35" s="46">
        <v>48</v>
      </c>
      <c r="S35" s="46">
        <v>48</v>
      </c>
      <c r="T35" s="46">
        <v>48</v>
      </c>
      <c r="U35" s="46">
        <v>48</v>
      </c>
      <c r="V35" s="46">
        <v>48</v>
      </c>
      <c r="W35" s="46">
        <v>48</v>
      </c>
      <c r="X35" s="46">
        <v>48</v>
      </c>
      <c r="Y35" s="46">
        <v>47</v>
      </c>
      <c r="Z35" s="46">
        <v>52</v>
      </c>
      <c r="AA35" s="46">
        <v>56</v>
      </c>
      <c r="AB35" s="46">
        <v>55</v>
      </c>
      <c r="AC35" s="46">
        <v>54</v>
      </c>
      <c r="AD35" s="46">
        <v>55</v>
      </c>
      <c r="AE35" s="46">
        <v>55</v>
      </c>
      <c r="AF35" s="46">
        <v>55</v>
      </c>
      <c r="AG35" s="46">
        <v>55</v>
      </c>
      <c r="AH35" s="46">
        <v>54</v>
      </c>
      <c r="AI35" s="46">
        <v>52</v>
      </c>
      <c r="AJ35" s="46">
        <v>52</v>
      </c>
      <c r="AK35" s="46">
        <v>51</v>
      </c>
      <c r="AL35" s="46">
        <v>40</v>
      </c>
      <c r="AM35" s="46">
        <v>41</v>
      </c>
      <c r="AN35" s="46">
        <v>40</v>
      </c>
      <c r="AO35" s="46">
        <v>37</v>
      </c>
      <c r="AP35" s="46">
        <v>37</v>
      </c>
      <c r="AQ35" s="46">
        <v>38</v>
      </c>
      <c r="AR35" s="46">
        <v>38</v>
      </c>
      <c r="AS35" s="46">
        <v>41</v>
      </c>
      <c r="AT35" s="46">
        <v>41</v>
      </c>
      <c r="AU35" s="46">
        <v>40</v>
      </c>
      <c r="AV35" s="46">
        <v>40</v>
      </c>
      <c r="AW35" s="46">
        <v>39</v>
      </c>
      <c r="AX35" s="46">
        <v>38</v>
      </c>
      <c r="AY35" s="46">
        <v>38</v>
      </c>
      <c r="AZ35" s="46">
        <v>37</v>
      </c>
      <c r="BA35" s="46">
        <v>36</v>
      </c>
      <c r="BB35" s="46">
        <v>36</v>
      </c>
      <c r="BC35" s="46">
        <v>35.7</v>
      </c>
    </row>
    <row r="36" ht="13.5" customHeight="1" spans="1:55">
      <c r="A36">
        <v>2</v>
      </c>
      <c r="B36" s="45" t="s">
        <v>168</v>
      </c>
      <c r="C36" s="46">
        <v>184</v>
      </c>
      <c r="D36" s="45" t="s">
        <v>168</v>
      </c>
      <c r="E36" s="47" t="s">
        <v>346</v>
      </c>
      <c r="F36" s="47" t="s">
        <v>347</v>
      </c>
      <c r="G36" s="46">
        <v>615</v>
      </c>
      <c r="H36" s="46">
        <v>625</v>
      </c>
      <c r="I36" s="46">
        <v>635</v>
      </c>
      <c r="J36" s="46">
        <v>645</v>
      </c>
      <c r="K36" s="46">
        <v>655</v>
      </c>
      <c r="L36" s="46">
        <v>665</v>
      </c>
      <c r="M36" s="46">
        <v>675</v>
      </c>
      <c r="N36" s="46">
        <v>683</v>
      </c>
      <c r="O36" s="46">
        <v>697</v>
      </c>
      <c r="P36" s="46">
        <v>704</v>
      </c>
      <c r="Q36" s="46">
        <v>748</v>
      </c>
      <c r="R36" s="46">
        <v>808</v>
      </c>
      <c r="S36" s="46">
        <v>805</v>
      </c>
      <c r="T36" s="46">
        <v>884</v>
      </c>
      <c r="U36" s="46">
        <v>912</v>
      </c>
      <c r="V36" s="46">
        <v>939</v>
      </c>
      <c r="W36" s="46">
        <v>965</v>
      </c>
      <c r="X36" s="46">
        <v>980</v>
      </c>
      <c r="Y36" s="46">
        <v>997</v>
      </c>
      <c r="Z36" s="46">
        <v>1015</v>
      </c>
      <c r="AA36" s="46">
        <v>1060</v>
      </c>
      <c r="AB36" s="46">
        <v>1075</v>
      </c>
      <c r="AC36" s="46">
        <v>1090</v>
      </c>
      <c r="AD36" s="46">
        <v>1108</v>
      </c>
      <c r="AE36" s="46">
        <v>1119</v>
      </c>
      <c r="AF36" s="46">
        <v>1130</v>
      </c>
      <c r="AG36" s="46">
        <v>1142</v>
      </c>
      <c r="AH36" s="46">
        <v>1153</v>
      </c>
      <c r="AI36" s="46">
        <v>1155</v>
      </c>
      <c r="AJ36" s="46">
        <v>1185</v>
      </c>
      <c r="AK36" s="46">
        <v>1187</v>
      </c>
      <c r="AL36" s="46">
        <v>1187</v>
      </c>
      <c r="AM36" s="46">
        <v>1130</v>
      </c>
      <c r="AN36" s="46">
        <v>940</v>
      </c>
      <c r="AO36" s="46">
        <v>940</v>
      </c>
      <c r="AP36" s="46">
        <v>1000</v>
      </c>
      <c r="AQ36" s="46">
        <v>1050</v>
      </c>
      <c r="AR36" s="46">
        <v>1070</v>
      </c>
      <c r="AS36" s="46">
        <v>1116</v>
      </c>
      <c r="AT36" s="46">
        <v>1150</v>
      </c>
      <c r="AU36" s="46">
        <v>1259</v>
      </c>
      <c r="AV36" s="46">
        <v>1385</v>
      </c>
      <c r="AW36" s="46">
        <v>1420</v>
      </c>
      <c r="AX36" s="46">
        <v>1420</v>
      </c>
      <c r="AY36" s="46">
        <v>1420</v>
      </c>
      <c r="AZ36" s="46">
        <v>1425</v>
      </c>
      <c r="BA36" s="46">
        <v>1475</v>
      </c>
      <c r="BB36" s="46">
        <v>1570</v>
      </c>
      <c r="BC36" s="46">
        <v>1580</v>
      </c>
    </row>
    <row r="37" ht="13.5" customHeight="1" spans="1:55">
      <c r="A37">
        <v>1</v>
      </c>
      <c r="B37" s="45" t="s">
        <v>169</v>
      </c>
      <c r="C37" s="46">
        <v>193</v>
      </c>
      <c r="D37" s="45" t="s">
        <v>169</v>
      </c>
      <c r="E37" s="47" t="s">
        <v>346</v>
      </c>
      <c r="F37" s="47" t="s">
        <v>347</v>
      </c>
      <c r="G37" s="46">
        <v>34</v>
      </c>
      <c r="H37" s="46">
        <v>34</v>
      </c>
      <c r="I37" s="46">
        <v>34</v>
      </c>
      <c r="J37" s="46">
        <v>34</v>
      </c>
      <c r="K37" s="46">
        <v>35</v>
      </c>
      <c r="L37" s="46">
        <v>35</v>
      </c>
      <c r="M37" s="46">
        <v>35</v>
      </c>
      <c r="N37" s="46">
        <v>35</v>
      </c>
      <c r="O37" s="46">
        <v>35</v>
      </c>
      <c r="P37" s="46">
        <v>35</v>
      </c>
      <c r="Q37" s="46">
        <v>36</v>
      </c>
      <c r="R37" s="46">
        <v>36</v>
      </c>
      <c r="S37" s="46">
        <v>36</v>
      </c>
      <c r="T37" s="46">
        <v>36</v>
      </c>
      <c r="U37" s="46">
        <v>36</v>
      </c>
      <c r="V37" s="46">
        <v>36</v>
      </c>
      <c r="W37" s="46">
        <v>36</v>
      </c>
      <c r="X37" s="46">
        <v>36</v>
      </c>
      <c r="Y37" s="46">
        <v>36</v>
      </c>
      <c r="Z37" s="46">
        <v>36</v>
      </c>
      <c r="AA37" s="46">
        <v>36</v>
      </c>
      <c r="AB37" s="46">
        <v>36</v>
      </c>
      <c r="AC37" s="46">
        <v>36</v>
      </c>
      <c r="AD37" s="46">
        <v>36</v>
      </c>
      <c r="AE37" s="46">
        <v>37</v>
      </c>
      <c r="AF37" s="46">
        <v>37</v>
      </c>
      <c r="AG37" s="46">
        <v>37</v>
      </c>
      <c r="AH37" s="46">
        <v>37</v>
      </c>
      <c r="AI37" s="46">
        <v>41</v>
      </c>
      <c r="AJ37" s="46">
        <v>41</v>
      </c>
      <c r="AK37" s="46">
        <v>41</v>
      </c>
      <c r="AL37" s="46">
        <v>41</v>
      </c>
      <c r="AM37" s="46">
        <v>41</v>
      </c>
      <c r="AN37" s="46">
        <v>43</v>
      </c>
      <c r="AO37" s="46">
        <v>44</v>
      </c>
      <c r="AP37" s="46">
        <v>44</v>
      </c>
      <c r="AQ37" s="46">
        <v>45</v>
      </c>
      <c r="AR37" s="46">
        <v>46</v>
      </c>
      <c r="AS37" s="46">
        <v>48</v>
      </c>
      <c r="AT37" s="46">
        <v>51</v>
      </c>
      <c r="AU37" s="46">
        <v>51</v>
      </c>
      <c r="AV37" s="46">
        <v>52</v>
      </c>
      <c r="AW37" s="46">
        <v>53</v>
      </c>
      <c r="AX37" s="46">
        <v>54</v>
      </c>
      <c r="AY37" s="46">
        <v>54</v>
      </c>
      <c r="AZ37" s="46">
        <v>54</v>
      </c>
      <c r="BA37" s="46">
        <v>54</v>
      </c>
      <c r="BB37" s="46">
        <v>54</v>
      </c>
      <c r="BC37" s="46">
        <v>55</v>
      </c>
    </row>
    <row r="38" ht="13.5" customHeight="1" spans="1:55">
      <c r="A38">
        <v>1</v>
      </c>
      <c r="B38" s="45" t="s">
        <v>170</v>
      </c>
      <c r="C38" s="46">
        <v>195</v>
      </c>
      <c r="D38" s="45" t="s">
        <v>170</v>
      </c>
      <c r="E38" s="47" t="s">
        <v>346</v>
      </c>
      <c r="F38" s="47" t="s">
        <v>347</v>
      </c>
      <c r="G38" s="46">
        <v>2947</v>
      </c>
      <c r="H38" s="46">
        <v>2947</v>
      </c>
      <c r="I38" s="46">
        <v>3047</v>
      </c>
      <c r="J38" s="46">
        <v>3047</v>
      </c>
      <c r="K38" s="46">
        <v>3147</v>
      </c>
      <c r="L38" s="46">
        <v>3147</v>
      </c>
      <c r="M38" s="46">
        <v>3247</v>
      </c>
      <c r="N38" s="46">
        <v>3417</v>
      </c>
      <c r="O38" s="46">
        <v>3203</v>
      </c>
      <c r="P38" s="46">
        <v>3164</v>
      </c>
      <c r="Q38" s="46">
        <v>3246</v>
      </c>
      <c r="R38" s="46">
        <v>3246</v>
      </c>
      <c r="S38" s="46">
        <v>3296</v>
      </c>
      <c r="T38" s="46">
        <v>3346</v>
      </c>
      <c r="U38" s="46">
        <v>3346</v>
      </c>
      <c r="V38" s="46">
        <v>3345</v>
      </c>
      <c r="W38" s="46">
        <v>3144</v>
      </c>
      <c r="X38" s="46">
        <v>3143</v>
      </c>
      <c r="Y38" s="46">
        <v>3142</v>
      </c>
      <c r="Z38" s="46">
        <v>3141</v>
      </c>
      <c r="AA38" s="46">
        <v>3140</v>
      </c>
      <c r="AB38" s="46">
        <v>3139</v>
      </c>
      <c r="AC38" s="46">
        <v>3138</v>
      </c>
      <c r="AD38" s="46">
        <v>3137</v>
      </c>
      <c r="AE38" s="46">
        <v>3136</v>
      </c>
      <c r="AF38" s="46">
        <v>3134</v>
      </c>
      <c r="AG38" s="46">
        <v>3132</v>
      </c>
      <c r="AH38" s="46">
        <v>3130</v>
      </c>
      <c r="AI38" s="46">
        <v>3127</v>
      </c>
      <c r="AJ38" s="46">
        <v>3125</v>
      </c>
      <c r="AK38" s="46">
        <v>3009</v>
      </c>
      <c r="AL38" s="46">
        <v>3070</v>
      </c>
      <c r="AM38" s="46">
        <v>3068</v>
      </c>
      <c r="AN38" s="46">
        <v>3081</v>
      </c>
      <c r="AO38" s="46">
        <v>2980</v>
      </c>
      <c r="AP38" s="46">
        <v>3000</v>
      </c>
      <c r="AQ38" s="46">
        <v>3004</v>
      </c>
      <c r="AR38" s="46">
        <v>3013</v>
      </c>
      <c r="AS38" s="46">
        <v>3063</v>
      </c>
      <c r="AT38" s="46">
        <v>3105</v>
      </c>
      <c r="AU38" s="46">
        <v>3160</v>
      </c>
      <c r="AV38" s="46">
        <v>3150</v>
      </c>
      <c r="AW38" s="46">
        <v>3032</v>
      </c>
      <c r="AX38" s="46">
        <v>3087</v>
      </c>
      <c r="AY38" s="46">
        <v>3226</v>
      </c>
      <c r="AZ38" s="46">
        <v>3038</v>
      </c>
      <c r="BA38" s="46">
        <v>3038</v>
      </c>
      <c r="BB38" s="46">
        <v>3704</v>
      </c>
      <c r="BC38" s="46">
        <v>3905</v>
      </c>
    </row>
    <row r="39" ht="13.5" customHeight="1" spans="1:55">
      <c r="A39">
        <v>2</v>
      </c>
      <c r="B39" s="45" t="s">
        <v>171</v>
      </c>
      <c r="C39" s="46">
        <v>196</v>
      </c>
      <c r="D39" s="45" t="s">
        <v>171</v>
      </c>
      <c r="E39" s="47" t="s">
        <v>346</v>
      </c>
      <c r="F39" s="47" t="s">
        <v>347</v>
      </c>
      <c r="G39" s="46">
        <v>5</v>
      </c>
      <c r="H39" s="46">
        <v>5</v>
      </c>
      <c r="I39" s="46">
        <v>5</v>
      </c>
      <c r="J39" s="46">
        <v>5</v>
      </c>
      <c r="K39" s="46">
        <v>5</v>
      </c>
      <c r="L39" s="46">
        <v>5</v>
      </c>
      <c r="M39" s="46">
        <v>5</v>
      </c>
      <c r="N39" s="46">
        <v>5</v>
      </c>
      <c r="O39" s="46">
        <v>5</v>
      </c>
      <c r="P39" s="46">
        <v>5</v>
      </c>
      <c r="Q39" s="46">
        <v>5</v>
      </c>
      <c r="R39" s="46">
        <v>5</v>
      </c>
      <c r="S39" s="46">
        <v>5</v>
      </c>
      <c r="T39" s="46">
        <v>5</v>
      </c>
      <c r="U39" s="46">
        <v>5</v>
      </c>
      <c r="V39" s="46">
        <v>5</v>
      </c>
      <c r="W39" s="46">
        <v>5</v>
      </c>
      <c r="X39" s="46">
        <v>5</v>
      </c>
      <c r="Y39" s="46">
        <v>5</v>
      </c>
      <c r="Z39" s="46">
        <v>5</v>
      </c>
      <c r="AA39" s="46">
        <v>5</v>
      </c>
      <c r="AB39" s="46">
        <v>6</v>
      </c>
      <c r="AC39" s="46">
        <v>6</v>
      </c>
      <c r="AD39" s="46">
        <v>6</v>
      </c>
      <c r="AE39" s="46">
        <v>6</v>
      </c>
      <c r="AF39" s="46">
        <v>6</v>
      </c>
      <c r="AG39" s="46">
        <v>6</v>
      </c>
      <c r="AH39" s="46">
        <v>5</v>
      </c>
      <c r="AI39" s="46">
        <v>5</v>
      </c>
      <c r="AJ39" s="46">
        <v>4</v>
      </c>
      <c r="AK39" s="46">
        <v>4</v>
      </c>
      <c r="AL39" s="46">
        <v>4</v>
      </c>
      <c r="AM39" s="46">
        <v>4</v>
      </c>
      <c r="AN39" s="46">
        <v>4</v>
      </c>
      <c r="AO39" s="46">
        <v>4</v>
      </c>
      <c r="AP39" s="46">
        <v>4</v>
      </c>
      <c r="AQ39" s="46">
        <v>4</v>
      </c>
      <c r="AR39" s="46">
        <v>4</v>
      </c>
      <c r="AS39" s="46">
        <v>4</v>
      </c>
      <c r="AT39" s="46">
        <v>4</v>
      </c>
      <c r="AU39" s="46">
        <v>4</v>
      </c>
      <c r="AV39" s="46">
        <v>4</v>
      </c>
      <c r="AW39" s="46">
        <v>4</v>
      </c>
      <c r="AX39" s="46">
        <v>4</v>
      </c>
      <c r="AY39" s="46">
        <v>4</v>
      </c>
      <c r="AZ39" s="46">
        <v>4</v>
      </c>
      <c r="BA39" s="46">
        <v>3</v>
      </c>
      <c r="BB39" s="46">
        <v>3</v>
      </c>
      <c r="BC39" s="46">
        <v>3</v>
      </c>
    </row>
    <row r="40" ht="13.5" customHeight="1" spans="1:55">
      <c r="A40">
        <v>1</v>
      </c>
      <c r="B40" s="45" t="s">
        <v>172</v>
      </c>
      <c r="C40" s="46">
        <v>197</v>
      </c>
      <c r="D40" s="45" t="s">
        <v>172</v>
      </c>
      <c r="E40" s="47" t="s">
        <v>346</v>
      </c>
      <c r="F40" s="47" t="s">
        <v>347</v>
      </c>
      <c r="G40" s="46">
        <v>410</v>
      </c>
      <c r="H40" s="46">
        <v>415</v>
      </c>
      <c r="I40" s="46">
        <v>420</v>
      </c>
      <c r="J40" s="46">
        <v>425</v>
      </c>
      <c r="K40" s="46">
        <v>430</v>
      </c>
      <c r="L40" s="46">
        <v>435</v>
      </c>
      <c r="M40" s="46">
        <v>440</v>
      </c>
      <c r="N40" s="46">
        <v>450</v>
      </c>
      <c r="O40" s="46">
        <v>455</v>
      </c>
      <c r="P40" s="46">
        <v>460</v>
      </c>
      <c r="Q40" s="46">
        <v>465</v>
      </c>
      <c r="R40" s="46">
        <v>470</v>
      </c>
      <c r="S40" s="46">
        <v>475</v>
      </c>
      <c r="T40" s="46">
        <v>480</v>
      </c>
      <c r="U40" s="46">
        <v>485</v>
      </c>
      <c r="V40" s="46">
        <v>490</v>
      </c>
      <c r="W40" s="46">
        <v>495</v>
      </c>
      <c r="X40" s="46">
        <v>505</v>
      </c>
      <c r="Y40" s="46">
        <v>515</v>
      </c>
      <c r="Z40" s="46">
        <v>520</v>
      </c>
      <c r="AA40" s="46">
        <v>525</v>
      </c>
      <c r="AB40" s="46">
        <v>540</v>
      </c>
      <c r="AC40" s="46">
        <v>545</v>
      </c>
      <c r="AD40" s="46">
        <v>560</v>
      </c>
      <c r="AE40" s="46">
        <v>610</v>
      </c>
      <c r="AF40" s="46">
        <v>615</v>
      </c>
      <c r="AG40" s="46">
        <v>620</v>
      </c>
      <c r="AH40" s="46">
        <v>621</v>
      </c>
      <c r="AI40" s="46">
        <v>621</v>
      </c>
      <c r="AJ40" s="46">
        <v>621</v>
      </c>
      <c r="AK40" s="46">
        <v>621</v>
      </c>
      <c r="AL40" s="46">
        <v>611</v>
      </c>
      <c r="AM40" s="46">
        <v>611</v>
      </c>
      <c r="AN40" s="46">
        <v>610</v>
      </c>
      <c r="AO40" s="46">
        <v>610</v>
      </c>
      <c r="AP40" s="46">
        <v>610</v>
      </c>
      <c r="AQ40" s="46">
        <v>609</v>
      </c>
      <c r="AR40" s="46">
        <v>609</v>
      </c>
      <c r="AS40" s="46">
        <v>604</v>
      </c>
      <c r="AT40" s="46">
        <v>610</v>
      </c>
      <c r="AU40" s="46">
        <v>792</v>
      </c>
      <c r="AV40" s="46">
        <v>1006</v>
      </c>
      <c r="AW40" s="46">
        <v>1070</v>
      </c>
      <c r="AX40" s="46">
        <v>1258</v>
      </c>
      <c r="AY40" s="46">
        <v>1425</v>
      </c>
      <c r="AZ40" s="46">
        <v>1617</v>
      </c>
      <c r="BA40" s="46">
        <v>1141</v>
      </c>
      <c r="BB40" s="46">
        <v>1214</v>
      </c>
      <c r="BC40" s="46">
        <v>1215</v>
      </c>
    </row>
    <row r="41" ht="13.5" customHeight="1" spans="1:55">
      <c r="A41">
        <v>2</v>
      </c>
      <c r="B41" s="45" t="s">
        <v>173</v>
      </c>
      <c r="C41" s="46">
        <v>201</v>
      </c>
      <c r="D41" s="45" t="s">
        <v>173</v>
      </c>
      <c r="E41" s="47" t="s">
        <v>346</v>
      </c>
      <c r="F41" s="47" t="s">
        <v>347</v>
      </c>
      <c r="G41" s="46">
        <v>905</v>
      </c>
      <c r="H41" s="46">
        <v>910</v>
      </c>
      <c r="I41" s="46">
        <v>915</v>
      </c>
      <c r="J41" s="46">
        <v>920</v>
      </c>
      <c r="K41" s="46">
        <v>925</v>
      </c>
      <c r="L41" s="46">
        <v>930</v>
      </c>
      <c r="M41" s="46">
        <v>935</v>
      </c>
      <c r="N41" s="46">
        <v>940</v>
      </c>
      <c r="O41" s="46">
        <v>945</v>
      </c>
      <c r="P41" s="46">
        <v>950</v>
      </c>
      <c r="Q41" s="46">
        <v>955</v>
      </c>
      <c r="R41" s="46">
        <v>960</v>
      </c>
      <c r="S41" s="46">
        <v>965</v>
      </c>
      <c r="T41" s="46">
        <v>970</v>
      </c>
      <c r="U41" s="46">
        <v>975</v>
      </c>
      <c r="V41" s="46">
        <v>980</v>
      </c>
      <c r="W41" s="46">
        <v>985</v>
      </c>
      <c r="X41" s="46">
        <v>990</v>
      </c>
      <c r="Y41" s="46">
        <v>995</v>
      </c>
      <c r="Z41" s="46">
        <v>1000</v>
      </c>
      <c r="AA41" s="46">
        <v>1005</v>
      </c>
      <c r="AB41" s="46">
        <v>1010</v>
      </c>
      <c r="AC41" s="46">
        <v>1015</v>
      </c>
      <c r="AD41" s="46">
        <v>1020</v>
      </c>
      <c r="AE41" s="46">
        <v>1025</v>
      </c>
      <c r="AF41" s="46">
        <v>1030</v>
      </c>
      <c r="AG41" s="46">
        <v>1035</v>
      </c>
      <c r="AH41" s="46">
        <v>1039</v>
      </c>
      <c r="AI41" s="46">
        <v>1040</v>
      </c>
      <c r="AJ41" s="46">
        <v>1042</v>
      </c>
      <c r="AK41" s="46">
        <v>1042</v>
      </c>
      <c r="AL41" s="46">
        <v>1043</v>
      </c>
      <c r="AM41" s="46">
        <v>1044</v>
      </c>
      <c r="AN41" s="46">
        <v>1050</v>
      </c>
      <c r="AO41" s="46">
        <v>1056</v>
      </c>
      <c r="AP41" s="46">
        <v>1061</v>
      </c>
      <c r="AQ41" s="46">
        <v>1066</v>
      </c>
      <c r="AR41" s="46">
        <v>1067</v>
      </c>
      <c r="AS41" s="46">
        <v>1067</v>
      </c>
      <c r="AT41" s="46">
        <v>1067</v>
      </c>
      <c r="AU41" s="46">
        <v>1071</v>
      </c>
      <c r="AV41" s="46">
        <v>1226</v>
      </c>
      <c r="AW41" s="46">
        <v>1276</v>
      </c>
      <c r="AX41" s="46">
        <v>1377</v>
      </c>
      <c r="AY41" s="46">
        <v>1377</v>
      </c>
      <c r="AZ41" s="46">
        <v>1167</v>
      </c>
      <c r="BA41" s="46">
        <v>1027</v>
      </c>
      <c r="BB41" s="46">
        <v>1027</v>
      </c>
      <c r="BC41" s="46">
        <v>1028</v>
      </c>
    </row>
    <row r="42" ht="13.5" customHeight="1" spans="1:55">
      <c r="A42">
        <v>3</v>
      </c>
      <c r="B42" s="45" t="s">
        <v>174</v>
      </c>
      <c r="C42" s="46">
        <v>202</v>
      </c>
      <c r="D42" s="45" t="s">
        <v>174</v>
      </c>
      <c r="E42" s="47" t="s">
        <v>346</v>
      </c>
      <c r="F42" s="47" t="s">
        <v>347</v>
      </c>
      <c r="G42" s="46">
        <v>12878</v>
      </c>
      <c r="H42" s="46">
        <v>12924</v>
      </c>
      <c r="I42" s="46">
        <v>12970</v>
      </c>
      <c r="J42" s="46">
        <v>13016</v>
      </c>
      <c r="K42" s="46">
        <v>13062</v>
      </c>
      <c r="L42" s="46">
        <v>13088</v>
      </c>
      <c r="M42" s="46">
        <v>13104</v>
      </c>
      <c r="N42" s="46">
        <v>13140</v>
      </c>
      <c r="O42" s="46">
        <v>13176</v>
      </c>
      <c r="P42" s="46">
        <v>13212</v>
      </c>
      <c r="Q42" s="46">
        <v>13248</v>
      </c>
      <c r="R42" s="46">
        <v>13284</v>
      </c>
      <c r="S42" s="46">
        <v>13320</v>
      </c>
      <c r="T42" s="46">
        <v>13356</v>
      </c>
      <c r="U42" s="46">
        <v>13392</v>
      </c>
      <c r="V42" s="46">
        <v>13430</v>
      </c>
      <c r="W42" s="46">
        <v>13384</v>
      </c>
      <c r="X42" s="46">
        <v>13344</v>
      </c>
      <c r="Y42" s="46">
        <v>13294</v>
      </c>
      <c r="Z42" s="46">
        <v>13254</v>
      </c>
      <c r="AA42" s="46">
        <v>13214</v>
      </c>
      <c r="AB42" s="46">
        <v>13169</v>
      </c>
      <c r="AC42" s="46">
        <v>13169</v>
      </c>
      <c r="AD42" s="46">
        <v>13169</v>
      </c>
      <c r="AE42" s="46">
        <v>13169</v>
      </c>
      <c r="AF42" s="46">
        <v>13300</v>
      </c>
      <c r="AG42" s="46">
        <v>13500</v>
      </c>
      <c r="AH42" s="46">
        <v>13700</v>
      </c>
      <c r="AI42" s="46">
        <v>14000</v>
      </c>
      <c r="AJ42" s="46">
        <v>14300</v>
      </c>
      <c r="AK42" s="46">
        <v>14600</v>
      </c>
      <c r="AL42" s="46">
        <v>14900</v>
      </c>
      <c r="AM42" s="46">
        <v>15200</v>
      </c>
      <c r="AN42" s="46">
        <v>15500</v>
      </c>
      <c r="AO42" s="46">
        <v>15825</v>
      </c>
      <c r="AP42" s="46">
        <v>15800</v>
      </c>
      <c r="AQ42" s="46">
        <v>15750</v>
      </c>
      <c r="AR42" s="46">
        <v>15750</v>
      </c>
      <c r="AS42" s="46">
        <v>15712</v>
      </c>
      <c r="AT42" s="46">
        <v>15712</v>
      </c>
      <c r="AU42" s="46">
        <v>15712</v>
      </c>
      <c r="AV42" s="46">
        <v>15712</v>
      </c>
      <c r="AW42" s="46">
        <v>15712</v>
      </c>
      <c r="AX42" s="46">
        <v>15650</v>
      </c>
      <c r="AY42" s="46">
        <v>15650</v>
      </c>
      <c r="AZ42" s="46">
        <v>15450</v>
      </c>
      <c r="BA42" s="46">
        <v>15450</v>
      </c>
      <c r="BB42" s="46">
        <v>15450</v>
      </c>
      <c r="BC42" s="46">
        <v>15300</v>
      </c>
    </row>
    <row r="43" ht="26.7" spans="2:55">
      <c r="B43" s="45" t="s">
        <v>175</v>
      </c>
      <c r="C43" s="46">
        <v>205</v>
      </c>
      <c r="D43" s="45" t="s">
        <v>175</v>
      </c>
      <c r="E43" s="47" t="s">
        <v>346</v>
      </c>
      <c r="F43" s="47" t="s">
        <v>347</v>
      </c>
      <c r="G43" s="46">
        <v>0</v>
      </c>
      <c r="H43" s="46">
        <v>0</v>
      </c>
      <c r="I43" s="46">
        <v>0</v>
      </c>
      <c r="J43" s="46">
        <v>0</v>
      </c>
      <c r="K43" s="46">
        <v>0</v>
      </c>
      <c r="L43" s="46">
        <v>0</v>
      </c>
      <c r="M43" s="46">
        <v>0</v>
      </c>
      <c r="N43" s="46">
        <v>0</v>
      </c>
      <c r="O43" s="46">
        <v>1</v>
      </c>
      <c r="P43" s="46">
        <v>2</v>
      </c>
      <c r="Q43" s="46">
        <v>2</v>
      </c>
      <c r="R43" s="46">
        <v>2</v>
      </c>
      <c r="S43" s="46">
        <v>2</v>
      </c>
      <c r="T43" s="46">
        <v>2</v>
      </c>
      <c r="U43" s="46">
        <v>2</v>
      </c>
      <c r="V43" s="46">
        <v>2</v>
      </c>
      <c r="W43" s="46">
        <v>2</v>
      </c>
      <c r="X43" s="46">
        <v>2</v>
      </c>
      <c r="Y43" s="46">
        <v>2</v>
      </c>
      <c r="Z43" s="46">
        <v>2</v>
      </c>
      <c r="AA43" s="46">
        <v>2</v>
      </c>
      <c r="AB43" s="46">
        <v>2</v>
      </c>
      <c r="AC43" s="46">
        <v>3</v>
      </c>
      <c r="AD43" s="46">
        <v>3</v>
      </c>
      <c r="AE43" s="46">
        <v>3</v>
      </c>
      <c r="AF43" s="46">
        <v>3</v>
      </c>
      <c r="AG43" s="46">
        <v>3</v>
      </c>
      <c r="AH43" s="46">
        <v>3</v>
      </c>
      <c r="AI43" s="46">
        <v>3</v>
      </c>
      <c r="AJ43" s="46">
        <v>4</v>
      </c>
      <c r="AK43" s="46">
        <v>4</v>
      </c>
      <c r="AL43" s="46">
        <v>4</v>
      </c>
      <c r="AM43" s="46">
        <v>4</v>
      </c>
      <c r="AN43" s="46">
        <v>4</v>
      </c>
      <c r="AO43" s="46">
        <v>4</v>
      </c>
      <c r="AP43" s="46">
        <v>4</v>
      </c>
      <c r="AQ43" s="46">
        <v>4</v>
      </c>
      <c r="AR43" s="46">
        <v>5</v>
      </c>
      <c r="AS43" s="46">
        <v>5</v>
      </c>
      <c r="AT43" s="46">
        <v>5</v>
      </c>
      <c r="AU43" s="46">
        <v>4</v>
      </c>
      <c r="AV43" s="46">
        <v>4</v>
      </c>
      <c r="AW43" s="46">
        <v>4</v>
      </c>
      <c r="AX43" s="46">
        <v>4</v>
      </c>
      <c r="AY43" s="46">
        <v>4</v>
      </c>
      <c r="AZ43" s="46">
        <v>4</v>
      </c>
      <c r="BA43" s="46">
        <v>4</v>
      </c>
      <c r="BB43" s="46">
        <v>4</v>
      </c>
      <c r="BC43" s="46">
        <v>4</v>
      </c>
    </row>
    <row r="44" ht="13.35" spans="1:55">
      <c r="A44">
        <v>2</v>
      </c>
      <c r="B44" s="45" t="s">
        <v>176</v>
      </c>
      <c r="C44" s="46">
        <v>206</v>
      </c>
      <c r="D44" s="45" t="s">
        <v>176</v>
      </c>
      <c r="E44" s="47" t="s">
        <v>346</v>
      </c>
      <c r="F44" s="47" t="s">
        <v>347</v>
      </c>
      <c r="G44" s="46">
        <v>10840</v>
      </c>
      <c r="H44" s="46">
        <v>10940</v>
      </c>
      <c r="I44" s="46">
        <v>11040</v>
      </c>
      <c r="J44" s="46">
        <v>11142</v>
      </c>
      <c r="K44" s="46">
        <v>11242</v>
      </c>
      <c r="L44" s="46">
        <v>11340</v>
      </c>
      <c r="M44" s="46">
        <v>11450</v>
      </c>
      <c r="N44" s="46">
        <v>11547</v>
      </c>
      <c r="O44" s="46">
        <v>11647</v>
      </c>
      <c r="P44" s="46">
        <v>11745</v>
      </c>
      <c r="Q44" s="46">
        <v>11843</v>
      </c>
      <c r="R44" s="46">
        <v>11941</v>
      </c>
      <c r="S44" s="46">
        <v>12048</v>
      </c>
      <c r="T44" s="46">
        <v>12105</v>
      </c>
      <c r="U44" s="46">
        <v>12205</v>
      </c>
      <c r="V44" s="46">
        <v>12300</v>
      </c>
      <c r="W44" s="46">
        <v>12398</v>
      </c>
      <c r="X44" s="46">
        <v>12436</v>
      </c>
      <c r="Y44" s="46">
        <v>12435</v>
      </c>
      <c r="Z44" s="46">
        <v>12450</v>
      </c>
      <c r="AA44" s="46">
        <v>12480</v>
      </c>
      <c r="AB44" s="46">
        <v>12540</v>
      </c>
      <c r="AC44" s="46">
        <v>12590</v>
      </c>
      <c r="AD44" s="46">
        <v>12645</v>
      </c>
      <c r="AE44" s="46">
        <v>12700</v>
      </c>
      <c r="AF44" s="46">
        <v>12750</v>
      </c>
      <c r="AG44" s="46">
        <v>12805</v>
      </c>
      <c r="AH44" s="46">
        <v>12845</v>
      </c>
      <c r="AI44" s="46">
        <v>12860</v>
      </c>
      <c r="AJ44" s="46">
        <v>12910</v>
      </c>
      <c r="AK44" s="46">
        <v>12965</v>
      </c>
      <c r="AL44" s="46">
        <v>13015</v>
      </c>
      <c r="AM44" s="46">
        <v>14733</v>
      </c>
      <c r="AN44" s="46">
        <v>15115</v>
      </c>
      <c r="AO44" s="46">
        <v>16274</v>
      </c>
      <c r="AP44" s="46">
        <v>16789</v>
      </c>
      <c r="AQ44" s="46">
        <v>16717</v>
      </c>
      <c r="AR44" s="46">
        <v>16617</v>
      </c>
      <c r="AS44" s="46">
        <v>16497</v>
      </c>
      <c r="AT44" s="46">
        <v>16350</v>
      </c>
      <c r="AU44" s="46">
        <v>16493</v>
      </c>
      <c r="AV44" s="46">
        <v>16644</v>
      </c>
      <c r="AW44" s="46">
        <v>18190</v>
      </c>
      <c r="AX44" s="46">
        <v>18157</v>
      </c>
      <c r="AY44" s="46">
        <v>19657</v>
      </c>
      <c r="AZ44" s="46">
        <v>19470</v>
      </c>
      <c r="BA44" s="46">
        <v>19546</v>
      </c>
      <c r="BB44" s="46">
        <v>18705</v>
      </c>
      <c r="BC44" s="46">
        <v>20391</v>
      </c>
    </row>
    <row r="45" ht="13.35" spans="1:55">
      <c r="A45">
        <v>3</v>
      </c>
      <c r="B45" s="45" t="s">
        <v>177</v>
      </c>
      <c r="C45" s="46">
        <v>209</v>
      </c>
      <c r="D45" s="45" t="s">
        <v>177</v>
      </c>
      <c r="E45" s="47" t="s">
        <v>346</v>
      </c>
      <c r="F45" s="47" t="s">
        <v>347</v>
      </c>
      <c r="G45" s="46">
        <v>126</v>
      </c>
      <c r="H45" s="46">
        <v>136</v>
      </c>
      <c r="I45" s="46">
        <v>132</v>
      </c>
      <c r="J45" s="46">
        <v>135</v>
      </c>
      <c r="K45" s="46">
        <v>142</v>
      </c>
      <c r="L45" s="46">
        <v>151</v>
      </c>
      <c r="M45" s="46">
        <v>155</v>
      </c>
      <c r="N45" s="46">
        <v>156</v>
      </c>
      <c r="O45" s="46">
        <v>152</v>
      </c>
      <c r="P45" s="46">
        <v>152</v>
      </c>
      <c r="Q45" s="46">
        <v>152</v>
      </c>
      <c r="R45" s="46">
        <v>171</v>
      </c>
      <c r="S45" s="46">
        <v>171</v>
      </c>
      <c r="T45" s="46">
        <v>158</v>
      </c>
      <c r="U45" s="46">
        <v>170</v>
      </c>
      <c r="V45" s="46">
        <v>165</v>
      </c>
      <c r="W45" s="46">
        <v>153</v>
      </c>
      <c r="X45" s="46">
        <v>194</v>
      </c>
      <c r="Y45" s="46">
        <v>190</v>
      </c>
      <c r="Z45" s="46">
        <v>189</v>
      </c>
      <c r="AA45" s="46">
        <v>142</v>
      </c>
      <c r="AB45" s="46">
        <v>141</v>
      </c>
      <c r="AC45" s="46">
        <v>141</v>
      </c>
      <c r="AD45" s="46">
        <v>179</v>
      </c>
      <c r="AE45" s="46">
        <v>164</v>
      </c>
      <c r="AF45" s="46">
        <v>164</v>
      </c>
      <c r="AG45" s="46">
        <v>177</v>
      </c>
      <c r="AH45" s="46">
        <v>190</v>
      </c>
      <c r="AI45" s="46">
        <v>204</v>
      </c>
      <c r="AJ45" s="46">
        <v>192</v>
      </c>
      <c r="AK45" s="46">
        <v>195</v>
      </c>
      <c r="AL45" s="46">
        <v>191</v>
      </c>
      <c r="AM45" s="46">
        <v>190</v>
      </c>
      <c r="AN45" s="46">
        <v>190</v>
      </c>
      <c r="AO45" s="46">
        <v>190</v>
      </c>
      <c r="AP45" s="46">
        <v>190</v>
      </c>
      <c r="AQ45" s="46">
        <v>191</v>
      </c>
      <c r="AR45" s="46">
        <v>191</v>
      </c>
      <c r="AS45" s="46">
        <v>191</v>
      </c>
      <c r="AT45" s="46">
        <v>191</v>
      </c>
      <c r="AU45" s="46">
        <v>192</v>
      </c>
      <c r="AV45" s="46">
        <v>192</v>
      </c>
      <c r="AW45" s="46">
        <v>192</v>
      </c>
      <c r="AX45" s="46">
        <v>192</v>
      </c>
      <c r="AY45" s="46">
        <v>192</v>
      </c>
      <c r="AZ45" s="46">
        <v>192</v>
      </c>
      <c r="BA45" s="46">
        <v>192</v>
      </c>
      <c r="BB45" s="46">
        <v>192</v>
      </c>
      <c r="BC45" s="46">
        <v>190</v>
      </c>
    </row>
    <row r="46" ht="13.35" spans="1:55">
      <c r="A46">
        <v>2</v>
      </c>
      <c r="B46" s="45" t="s">
        <v>178</v>
      </c>
      <c r="C46" s="46">
        <v>215</v>
      </c>
      <c r="D46" s="45" t="s">
        <v>178</v>
      </c>
      <c r="E46" s="47" t="s">
        <v>346</v>
      </c>
      <c r="F46" s="47" t="s">
        <v>347</v>
      </c>
      <c r="G46" s="46">
        <v>6000</v>
      </c>
      <c r="H46" s="46">
        <v>6000</v>
      </c>
      <c r="I46" s="46">
        <v>7000</v>
      </c>
      <c r="J46" s="46">
        <v>7000</v>
      </c>
      <c r="K46" s="46">
        <v>7000</v>
      </c>
      <c r="L46" s="46">
        <v>7000</v>
      </c>
      <c r="M46" s="46">
        <v>7000</v>
      </c>
      <c r="N46" s="46">
        <v>7000</v>
      </c>
      <c r="O46" s="46">
        <v>7000</v>
      </c>
      <c r="P46" s="46">
        <v>8000</v>
      </c>
      <c r="Q46" s="46">
        <v>8000</v>
      </c>
      <c r="R46" s="46">
        <v>8000</v>
      </c>
      <c r="S46" s="46">
        <v>8000</v>
      </c>
      <c r="T46" s="46">
        <v>8000</v>
      </c>
      <c r="U46" s="46">
        <v>8000</v>
      </c>
      <c r="V46" s="46">
        <v>8000</v>
      </c>
      <c r="W46" s="46">
        <v>8000</v>
      </c>
      <c r="X46" s="46">
        <v>9000</v>
      </c>
      <c r="Y46" s="46">
        <v>9000</v>
      </c>
      <c r="Z46" s="46">
        <v>9000</v>
      </c>
      <c r="AA46" s="46">
        <v>9000</v>
      </c>
      <c r="AB46" s="46">
        <v>9000</v>
      </c>
      <c r="AC46" s="46">
        <v>9000</v>
      </c>
      <c r="AD46" s="46">
        <v>9000</v>
      </c>
      <c r="AE46" s="46">
        <v>10000</v>
      </c>
      <c r="AF46" s="46">
        <v>10000</v>
      </c>
      <c r="AG46" s="46">
        <v>10000</v>
      </c>
      <c r="AH46" s="46">
        <v>10000</v>
      </c>
      <c r="AI46" s="46">
        <v>10000</v>
      </c>
      <c r="AJ46" s="46">
        <v>10000</v>
      </c>
      <c r="AK46" s="46">
        <v>10003</v>
      </c>
      <c r="AL46" s="46">
        <v>10000</v>
      </c>
      <c r="AM46" s="46">
        <v>10000</v>
      </c>
      <c r="AN46" s="46">
        <v>10000</v>
      </c>
      <c r="AO46" s="46">
        <v>10000</v>
      </c>
      <c r="AP46" s="46">
        <v>10000</v>
      </c>
      <c r="AQ46" s="46">
        <v>10003</v>
      </c>
      <c r="AR46" s="46">
        <v>10000</v>
      </c>
      <c r="AS46" s="46">
        <v>10000</v>
      </c>
      <c r="AT46" s="46">
        <v>10000</v>
      </c>
      <c r="AU46" s="46">
        <v>10100</v>
      </c>
      <c r="AV46" s="46">
        <v>10300</v>
      </c>
      <c r="AW46" s="46">
        <v>10721</v>
      </c>
      <c r="AX46" s="46">
        <v>10750</v>
      </c>
      <c r="AY46" s="46">
        <v>10750</v>
      </c>
      <c r="AZ46" s="46">
        <v>10800</v>
      </c>
      <c r="BA46" s="46">
        <v>10850</v>
      </c>
      <c r="BB46" s="46">
        <v>10950</v>
      </c>
      <c r="BC46" s="46">
        <v>11500</v>
      </c>
    </row>
    <row r="47" ht="13.35" spans="1:55">
      <c r="A47">
        <v>1</v>
      </c>
      <c r="B47" s="45" t="s">
        <v>179</v>
      </c>
      <c r="C47" s="46">
        <v>217</v>
      </c>
      <c r="D47" s="45" t="s">
        <v>179</v>
      </c>
      <c r="E47" s="47" t="s">
        <v>346</v>
      </c>
      <c r="F47" s="47" t="s">
        <v>347</v>
      </c>
      <c r="G47" s="46">
        <v>1870</v>
      </c>
      <c r="H47" s="46">
        <v>1870</v>
      </c>
      <c r="I47" s="46">
        <v>1870</v>
      </c>
      <c r="J47" s="46">
        <v>1870</v>
      </c>
      <c r="K47" s="46">
        <v>1875</v>
      </c>
      <c r="L47" s="46">
        <v>1875</v>
      </c>
      <c r="M47" s="46">
        <v>1875</v>
      </c>
      <c r="N47" s="46">
        <v>1875</v>
      </c>
      <c r="O47" s="46">
        <v>1875</v>
      </c>
      <c r="P47" s="46">
        <v>1875</v>
      </c>
      <c r="Q47" s="46">
        <v>1880</v>
      </c>
      <c r="R47" s="46">
        <v>1880</v>
      </c>
      <c r="S47" s="46">
        <v>1880</v>
      </c>
      <c r="T47" s="46">
        <v>1880</v>
      </c>
      <c r="U47" s="46">
        <v>1880</v>
      </c>
      <c r="V47" s="46">
        <v>1880</v>
      </c>
      <c r="W47" s="46">
        <v>1880</v>
      </c>
      <c r="X47" s="46">
        <v>1980</v>
      </c>
      <c r="Y47" s="46">
        <v>2030</v>
      </c>
      <c r="Z47" s="46">
        <v>2035</v>
      </c>
      <c r="AA47" s="46">
        <v>2035</v>
      </c>
      <c r="AB47" s="46">
        <v>2035</v>
      </c>
      <c r="AC47" s="46">
        <v>2035</v>
      </c>
      <c r="AD47" s="46">
        <v>2085</v>
      </c>
      <c r="AE47" s="46">
        <v>2090</v>
      </c>
      <c r="AF47" s="46">
        <v>2090</v>
      </c>
      <c r="AG47" s="46">
        <v>2110</v>
      </c>
      <c r="AH47" s="46">
        <v>2140</v>
      </c>
      <c r="AI47" s="46">
        <v>2140</v>
      </c>
      <c r="AJ47" s="46">
        <v>2190</v>
      </c>
      <c r="AK47" s="46">
        <v>2195</v>
      </c>
      <c r="AL47" s="46">
        <v>2195</v>
      </c>
      <c r="AM47" s="46">
        <v>2300</v>
      </c>
      <c r="AN47" s="46">
        <v>2300</v>
      </c>
      <c r="AO47" s="46">
        <v>2300</v>
      </c>
      <c r="AP47" s="46">
        <v>2400</v>
      </c>
      <c r="AQ47" s="46">
        <v>2450</v>
      </c>
      <c r="AR47" s="46">
        <v>2530</v>
      </c>
      <c r="AS47" s="46">
        <v>2630</v>
      </c>
      <c r="AT47" s="46">
        <v>2630</v>
      </c>
      <c r="AU47" s="46">
        <v>2520</v>
      </c>
      <c r="AV47" s="46">
        <v>2495</v>
      </c>
      <c r="AW47" s="46">
        <v>2470</v>
      </c>
      <c r="AX47" s="46">
        <v>2455</v>
      </c>
      <c r="AY47" s="46">
        <v>2445</v>
      </c>
      <c r="AZ47" s="46">
        <v>2445</v>
      </c>
      <c r="BA47" s="46">
        <v>2420</v>
      </c>
      <c r="BB47" s="46">
        <v>2405</v>
      </c>
      <c r="BC47" s="46">
        <v>2380</v>
      </c>
    </row>
    <row r="48" ht="13.35" spans="1:55">
      <c r="A48">
        <v>2</v>
      </c>
      <c r="B48" s="45" t="s">
        <v>180</v>
      </c>
      <c r="C48" s="46">
        <v>226</v>
      </c>
      <c r="D48" s="45" t="s">
        <v>180</v>
      </c>
      <c r="E48" s="47" t="s">
        <v>346</v>
      </c>
      <c r="F48" s="47" t="s">
        <v>347</v>
      </c>
      <c r="G48" s="46">
        <v>4018</v>
      </c>
      <c r="H48" s="46">
        <v>4114</v>
      </c>
      <c r="I48" s="46">
        <v>4258</v>
      </c>
      <c r="J48" s="46">
        <v>4873</v>
      </c>
      <c r="K48" s="46">
        <v>4871</v>
      </c>
      <c r="L48" s="46">
        <v>4885</v>
      </c>
      <c r="M48" s="46">
        <v>4888</v>
      </c>
      <c r="N48" s="46">
        <v>4925</v>
      </c>
      <c r="O48" s="46">
        <v>4950</v>
      </c>
      <c r="P48" s="46">
        <v>4980</v>
      </c>
      <c r="Q48" s="46">
        <v>5030</v>
      </c>
      <c r="R48" s="46">
        <v>5100</v>
      </c>
      <c r="S48" s="46">
        <v>5180</v>
      </c>
      <c r="T48" s="46">
        <v>5264</v>
      </c>
      <c r="U48" s="46">
        <v>5407</v>
      </c>
      <c r="V48" s="46">
        <v>5538</v>
      </c>
      <c r="W48" s="46">
        <v>5538</v>
      </c>
      <c r="X48" s="46">
        <v>5610</v>
      </c>
      <c r="Y48" s="46">
        <v>5610</v>
      </c>
      <c r="Z48" s="46">
        <v>5680</v>
      </c>
      <c r="AA48" s="46">
        <v>5760</v>
      </c>
      <c r="AB48" s="46">
        <v>5840</v>
      </c>
      <c r="AC48" s="46">
        <v>6300</v>
      </c>
      <c r="AD48" s="46">
        <v>6500</v>
      </c>
      <c r="AE48" s="46">
        <v>6600</v>
      </c>
      <c r="AF48" s="46">
        <v>6705</v>
      </c>
      <c r="AG48" s="46">
        <v>6705</v>
      </c>
      <c r="AH48" s="46">
        <v>6705</v>
      </c>
      <c r="AI48" s="46">
        <v>6750</v>
      </c>
      <c r="AJ48" s="46">
        <v>6850</v>
      </c>
      <c r="AK48" s="46">
        <v>6920</v>
      </c>
      <c r="AL48" s="46">
        <v>6940</v>
      </c>
      <c r="AM48" s="46">
        <v>6970</v>
      </c>
      <c r="AN48" s="46">
        <v>6990</v>
      </c>
      <c r="AO48" s="46">
        <v>7010</v>
      </c>
      <c r="AP48" s="46">
        <v>7060</v>
      </c>
      <c r="AQ48" s="46">
        <v>7060</v>
      </c>
      <c r="AR48" s="46">
        <v>7130</v>
      </c>
      <c r="AS48" s="46">
        <v>7150</v>
      </c>
      <c r="AT48" s="46">
        <v>7400</v>
      </c>
      <c r="AU48" s="46">
        <v>7500</v>
      </c>
      <c r="AV48" s="46">
        <v>7700</v>
      </c>
      <c r="AW48" s="46">
        <v>8000</v>
      </c>
      <c r="AX48" s="46">
        <v>8150</v>
      </c>
      <c r="AY48" s="46">
        <v>8150</v>
      </c>
      <c r="AZ48" s="46">
        <v>8250</v>
      </c>
      <c r="BA48" s="46">
        <v>8400</v>
      </c>
      <c r="BB48" s="46">
        <v>8650</v>
      </c>
      <c r="BC48" s="46">
        <v>8850</v>
      </c>
    </row>
    <row r="49" ht="26.7" spans="1:55">
      <c r="A49">
        <v>1</v>
      </c>
      <c r="B49" s="45" t="s">
        <v>181</v>
      </c>
      <c r="C49" s="46">
        <v>233</v>
      </c>
      <c r="D49" s="45" t="s">
        <v>181</v>
      </c>
      <c r="E49" s="47" t="s">
        <v>346</v>
      </c>
      <c r="F49" s="47" t="s">
        <v>347</v>
      </c>
      <c r="G49" s="46">
        <v>2139</v>
      </c>
      <c r="H49" s="46">
        <v>2149</v>
      </c>
      <c r="I49" s="46">
        <v>2159</v>
      </c>
      <c r="J49" s="46">
        <v>2169</v>
      </c>
      <c r="K49" s="46">
        <v>2179</v>
      </c>
      <c r="L49" s="46">
        <v>2190</v>
      </c>
      <c r="M49" s="46">
        <v>2200</v>
      </c>
      <c r="N49" s="46">
        <v>2210</v>
      </c>
      <c r="O49" s="46">
        <v>2222</v>
      </c>
      <c r="P49" s="46">
        <v>2236</v>
      </c>
      <c r="Q49" s="46">
        <v>2220</v>
      </c>
      <c r="R49" s="46">
        <v>2302</v>
      </c>
      <c r="S49" s="46">
        <v>2373</v>
      </c>
      <c r="T49" s="46">
        <v>2453</v>
      </c>
      <c r="U49" s="46">
        <v>2536</v>
      </c>
      <c r="V49" s="46">
        <v>2585</v>
      </c>
      <c r="W49" s="46">
        <v>2635</v>
      </c>
      <c r="X49" s="46">
        <v>2685</v>
      </c>
      <c r="Y49" s="46">
        <v>2735</v>
      </c>
      <c r="Z49" s="46">
        <v>2785</v>
      </c>
      <c r="AA49" s="46">
        <v>2835</v>
      </c>
      <c r="AB49" s="46">
        <v>2885</v>
      </c>
      <c r="AC49" s="46">
        <v>2935</v>
      </c>
      <c r="AD49" s="46">
        <v>2985</v>
      </c>
      <c r="AE49" s="46">
        <v>3035</v>
      </c>
      <c r="AF49" s="46">
        <v>3085</v>
      </c>
      <c r="AG49" s="46">
        <v>3140</v>
      </c>
      <c r="AH49" s="46">
        <v>3564</v>
      </c>
      <c r="AI49" s="46">
        <v>3600</v>
      </c>
      <c r="AJ49" s="46">
        <v>3575</v>
      </c>
      <c r="AK49" s="46">
        <v>3550</v>
      </c>
      <c r="AL49" s="46">
        <v>3525</v>
      </c>
      <c r="AM49" s="46">
        <v>3500</v>
      </c>
      <c r="AN49" s="46">
        <v>3431</v>
      </c>
      <c r="AO49" s="46">
        <v>3450</v>
      </c>
      <c r="AP49" s="46">
        <v>3550</v>
      </c>
      <c r="AQ49" s="46">
        <v>3800</v>
      </c>
      <c r="AR49" s="46">
        <v>3950</v>
      </c>
      <c r="AS49" s="46">
        <v>4000</v>
      </c>
      <c r="AT49" s="46">
        <v>4100</v>
      </c>
      <c r="AU49" s="46">
        <v>4600</v>
      </c>
      <c r="AV49" s="46">
        <v>4700</v>
      </c>
      <c r="AW49" s="46">
        <v>4900</v>
      </c>
      <c r="AX49" s="46">
        <v>4900</v>
      </c>
      <c r="AY49" s="46">
        <v>4910</v>
      </c>
      <c r="AZ49" s="46">
        <v>5060</v>
      </c>
      <c r="BA49" s="46">
        <v>5260</v>
      </c>
      <c r="BB49" s="46">
        <v>6360</v>
      </c>
      <c r="BC49" s="46">
        <v>5965</v>
      </c>
    </row>
    <row r="50" ht="13.35" spans="1:55">
      <c r="A50">
        <v>2</v>
      </c>
      <c r="B50" s="45" t="s">
        <v>182</v>
      </c>
      <c r="C50" s="46">
        <v>238</v>
      </c>
      <c r="D50" s="45" t="s">
        <v>182</v>
      </c>
      <c r="E50" s="47" t="s">
        <v>346</v>
      </c>
      <c r="F50" s="47" t="s">
        <v>347</v>
      </c>
      <c r="G50" s="46">
        <v>0</v>
      </c>
      <c r="H50" s="46">
        <v>0</v>
      </c>
      <c r="I50" s="46">
        <v>0</v>
      </c>
      <c r="J50" s="46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6">
        <v>10540</v>
      </c>
      <c r="AN50" s="46">
        <v>10472</v>
      </c>
      <c r="AO50" s="46">
        <v>10500</v>
      </c>
      <c r="AP50" s="46">
        <v>10500</v>
      </c>
      <c r="AQ50" s="46">
        <v>10492</v>
      </c>
      <c r="AR50" s="46">
        <v>10508</v>
      </c>
      <c r="AS50" s="46">
        <v>10676</v>
      </c>
      <c r="AT50" s="46">
        <v>10662</v>
      </c>
      <c r="AU50" s="46">
        <v>11409</v>
      </c>
      <c r="AV50" s="46">
        <v>10604</v>
      </c>
      <c r="AW50" s="46">
        <v>11607</v>
      </c>
      <c r="AX50" s="46">
        <v>13101</v>
      </c>
      <c r="AY50" s="46">
        <v>13691</v>
      </c>
      <c r="AZ50" s="46">
        <v>14219</v>
      </c>
      <c r="BA50" s="46">
        <v>15077</v>
      </c>
      <c r="BB50" s="46">
        <v>14513</v>
      </c>
      <c r="BC50" s="46">
        <v>14985</v>
      </c>
    </row>
    <row r="51" ht="26.7" spans="1:55">
      <c r="A51">
        <v>2</v>
      </c>
      <c r="B51" s="45" t="s">
        <v>183</v>
      </c>
      <c r="C51" s="46">
        <v>250</v>
      </c>
      <c r="D51" s="45" t="s">
        <v>183</v>
      </c>
      <c r="E51" s="47" t="s">
        <v>346</v>
      </c>
      <c r="F51" s="47" t="s">
        <v>347</v>
      </c>
      <c r="G51" s="46">
        <v>6950</v>
      </c>
      <c r="H51" s="46">
        <v>6970</v>
      </c>
      <c r="I51" s="46">
        <v>7000</v>
      </c>
      <c r="J51" s="46">
        <v>7030</v>
      </c>
      <c r="K51" s="46">
        <v>7050</v>
      </c>
      <c r="L51" s="46">
        <v>7070</v>
      </c>
      <c r="M51" s="46">
        <v>7100</v>
      </c>
      <c r="N51" s="46">
        <v>7150</v>
      </c>
      <c r="O51" s="46">
        <v>7200</v>
      </c>
      <c r="P51" s="46">
        <v>7250</v>
      </c>
      <c r="Q51" s="46">
        <v>7300</v>
      </c>
      <c r="R51" s="46">
        <v>7350</v>
      </c>
      <c r="S51" s="46">
        <v>7400</v>
      </c>
      <c r="T51" s="46">
        <v>7450</v>
      </c>
      <c r="U51" s="46">
        <v>7450</v>
      </c>
      <c r="V51" s="46">
        <v>7500</v>
      </c>
      <c r="W51" s="46">
        <v>7530</v>
      </c>
      <c r="X51" s="46">
        <v>7550</v>
      </c>
      <c r="Y51" s="46">
        <v>7550</v>
      </c>
      <c r="Z51" s="46">
        <v>7600</v>
      </c>
      <c r="AA51" s="46">
        <v>7650</v>
      </c>
      <c r="AB51" s="46">
        <v>7670</v>
      </c>
      <c r="AC51" s="46">
        <v>7700</v>
      </c>
      <c r="AD51" s="46">
        <v>7750</v>
      </c>
      <c r="AE51" s="46">
        <v>7800</v>
      </c>
      <c r="AF51" s="46">
        <v>7850</v>
      </c>
      <c r="AG51" s="46">
        <v>7850</v>
      </c>
      <c r="AH51" s="46">
        <v>7850</v>
      </c>
      <c r="AI51" s="46">
        <v>7850</v>
      </c>
      <c r="AJ51" s="46">
        <v>7860</v>
      </c>
      <c r="AK51" s="46">
        <v>7880</v>
      </c>
      <c r="AL51" s="46">
        <v>7900</v>
      </c>
      <c r="AM51" s="46">
        <v>7900</v>
      </c>
      <c r="AN51" s="46">
        <v>7900</v>
      </c>
      <c r="AO51" s="46">
        <v>7700</v>
      </c>
      <c r="AP51" s="46">
        <v>7700</v>
      </c>
      <c r="AQ51" s="46">
        <v>7600</v>
      </c>
      <c r="AR51" s="46">
        <v>7600</v>
      </c>
      <c r="AS51" s="46">
        <v>7500</v>
      </c>
      <c r="AT51" s="46">
        <v>7500</v>
      </c>
      <c r="AU51" s="46">
        <v>7450</v>
      </c>
      <c r="AV51" s="46">
        <v>7450</v>
      </c>
      <c r="AW51" s="46">
        <v>7450</v>
      </c>
      <c r="AX51" s="46">
        <v>7450</v>
      </c>
      <c r="AY51" s="46">
        <v>7450</v>
      </c>
      <c r="AZ51" s="46">
        <v>7450</v>
      </c>
      <c r="BA51" s="46">
        <v>7450</v>
      </c>
      <c r="BB51" s="46">
        <v>7450</v>
      </c>
      <c r="BC51" s="46">
        <v>7450</v>
      </c>
    </row>
    <row r="52" ht="13.35" spans="1:55">
      <c r="A52">
        <v>3</v>
      </c>
      <c r="B52" s="45" t="s">
        <v>184</v>
      </c>
      <c r="C52" s="46">
        <v>251</v>
      </c>
      <c r="D52" s="45" t="s">
        <v>184</v>
      </c>
      <c r="E52" s="47" t="s">
        <v>346</v>
      </c>
      <c r="F52" s="47" t="s">
        <v>347</v>
      </c>
      <c r="G52" s="46">
        <v>2557</v>
      </c>
      <c r="H52" s="46">
        <v>2560</v>
      </c>
      <c r="I52" s="46">
        <v>2584</v>
      </c>
      <c r="J52" s="46">
        <v>2609</v>
      </c>
      <c r="K52" s="46">
        <v>2613</v>
      </c>
      <c r="L52" s="46">
        <v>2667</v>
      </c>
      <c r="M52" s="46">
        <v>2681</v>
      </c>
      <c r="N52" s="46">
        <v>2715</v>
      </c>
      <c r="O52" s="46">
        <v>2744</v>
      </c>
      <c r="P52" s="46">
        <v>2774</v>
      </c>
      <c r="Q52" s="46">
        <v>2903</v>
      </c>
      <c r="R52" s="46">
        <v>3071</v>
      </c>
      <c r="S52" s="46">
        <v>2924</v>
      </c>
      <c r="T52" s="46">
        <v>2952</v>
      </c>
      <c r="U52" s="46">
        <v>2937</v>
      </c>
      <c r="V52" s="46">
        <v>3060</v>
      </c>
      <c r="W52" s="46">
        <v>2894</v>
      </c>
      <c r="X52" s="46">
        <v>2735</v>
      </c>
      <c r="Y52" s="46">
        <v>2320</v>
      </c>
      <c r="Z52" s="46">
        <v>2346</v>
      </c>
      <c r="AA52" s="46">
        <v>2286</v>
      </c>
      <c r="AB52" s="46">
        <v>2228</v>
      </c>
      <c r="AC52" s="46">
        <v>2341</v>
      </c>
      <c r="AD52" s="46">
        <v>2332</v>
      </c>
      <c r="AE52" s="46">
        <v>2425</v>
      </c>
      <c r="AF52" s="46">
        <v>2485</v>
      </c>
      <c r="AG52" s="46">
        <v>2586</v>
      </c>
      <c r="AH52" s="46">
        <v>2709</v>
      </c>
      <c r="AI52" s="46">
        <v>3047</v>
      </c>
      <c r="AJ52" s="46">
        <v>2911</v>
      </c>
      <c r="AK52" s="46">
        <v>2776</v>
      </c>
      <c r="AL52" s="46">
        <v>2800</v>
      </c>
      <c r="AM52" s="46">
        <v>2802</v>
      </c>
      <c r="AN52" s="46">
        <v>2873</v>
      </c>
      <c r="AO52" s="46">
        <v>2673</v>
      </c>
      <c r="AP52" s="46">
        <v>2900</v>
      </c>
      <c r="AQ52" s="46">
        <v>2836</v>
      </c>
      <c r="AR52" s="46">
        <v>2725</v>
      </c>
      <c r="AS52" s="46">
        <v>2925</v>
      </c>
      <c r="AT52" s="46">
        <v>2848</v>
      </c>
      <c r="AU52" s="46">
        <v>2755</v>
      </c>
      <c r="AV52" s="46">
        <v>2616</v>
      </c>
      <c r="AW52" s="46">
        <v>2909</v>
      </c>
      <c r="AX52" s="46">
        <v>2897</v>
      </c>
      <c r="AY52" s="46">
        <v>2762</v>
      </c>
      <c r="AZ52" s="46">
        <v>3048</v>
      </c>
      <c r="BA52" s="46">
        <v>2984</v>
      </c>
      <c r="BB52" s="46">
        <v>3087</v>
      </c>
      <c r="BC52" s="46">
        <v>3385</v>
      </c>
    </row>
    <row r="53" spans="1:55">
      <c r="A53">
        <v>2</v>
      </c>
      <c r="B53" t="s">
        <v>217</v>
      </c>
      <c r="C53" s="6"/>
      <c r="D53" t="s">
        <v>217</v>
      </c>
      <c r="E53" s="47" t="s">
        <v>346</v>
      </c>
      <c r="F53" s="47" t="s">
        <v>347</v>
      </c>
      <c r="G53">
        <f t="shared" ref="G53:I55" si="0">SUMIF($A$2:$A$52,$A53,G$2:G$52)</f>
        <v>47903</v>
      </c>
      <c r="H53">
        <f t="shared" si="0"/>
        <v>48652</v>
      </c>
      <c r="I53">
        <f t="shared" si="0"/>
        <v>50181</v>
      </c>
      <c r="J53">
        <f t="shared" ref="J53:BC55" si="1">SUMIF($A$2:$A$52,$A53,J$2:J$52)</f>
        <v>50993</v>
      </c>
      <c r="K53">
        <f t="shared" si="1"/>
        <v>51578</v>
      </c>
      <c r="L53">
        <f t="shared" si="1"/>
        <v>51897</v>
      </c>
      <c r="M53">
        <f t="shared" si="1"/>
        <v>52261</v>
      </c>
      <c r="N53">
        <f t="shared" si="1"/>
        <v>52670</v>
      </c>
      <c r="O53">
        <f t="shared" si="1"/>
        <v>53376</v>
      </c>
      <c r="P53">
        <f t="shared" si="1"/>
        <v>54544</v>
      </c>
      <c r="Q53">
        <f t="shared" si="1"/>
        <v>55055</v>
      </c>
      <c r="R53">
        <f t="shared" si="1"/>
        <v>55574</v>
      </c>
      <c r="S53">
        <f t="shared" si="1"/>
        <v>55902</v>
      </c>
      <c r="T53">
        <f t="shared" si="1"/>
        <v>56217</v>
      </c>
      <c r="U53">
        <f t="shared" si="1"/>
        <v>57084</v>
      </c>
      <c r="V53">
        <f t="shared" si="1"/>
        <v>57408</v>
      </c>
      <c r="W53">
        <f t="shared" si="1"/>
        <v>57791</v>
      </c>
      <c r="X53">
        <f t="shared" si="1"/>
        <v>59039</v>
      </c>
      <c r="Y53">
        <f t="shared" si="1"/>
        <v>59112</v>
      </c>
      <c r="Z53">
        <f t="shared" si="1"/>
        <v>59183</v>
      </c>
      <c r="AA53">
        <f t="shared" si="1"/>
        <v>59227</v>
      </c>
      <c r="AB53">
        <f t="shared" si="1"/>
        <v>59227</v>
      </c>
      <c r="AC53">
        <f t="shared" si="1"/>
        <v>59614</v>
      </c>
      <c r="AD53">
        <f t="shared" si="1"/>
        <v>59495</v>
      </c>
      <c r="AE53">
        <f t="shared" si="1"/>
        <v>61451</v>
      </c>
      <c r="AF53">
        <f t="shared" si="1"/>
        <v>61487</v>
      </c>
      <c r="AG53">
        <f t="shared" si="1"/>
        <v>61346</v>
      </c>
      <c r="AH53">
        <f t="shared" si="1"/>
        <v>61461</v>
      </c>
      <c r="AI53">
        <f t="shared" si="1"/>
        <v>61734</v>
      </c>
      <c r="AJ53">
        <f t="shared" si="1"/>
        <v>61514</v>
      </c>
      <c r="AK53">
        <f t="shared" si="1"/>
        <v>61696</v>
      </c>
      <c r="AL53">
        <f t="shared" si="1"/>
        <v>61995</v>
      </c>
      <c r="AM53">
        <f t="shared" si="1"/>
        <v>63311</v>
      </c>
      <c r="AN53">
        <f t="shared" si="1"/>
        <v>63781</v>
      </c>
      <c r="AO53">
        <f t="shared" si="1"/>
        <v>64790</v>
      </c>
      <c r="AP53">
        <f t="shared" si="1"/>
        <v>64586</v>
      </c>
      <c r="AQ53">
        <f t="shared" si="1"/>
        <v>64642</v>
      </c>
      <c r="AR53">
        <f t="shared" si="1"/>
        <v>64619</v>
      </c>
      <c r="AS53">
        <f t="shared" si="1"/>
        <v>65076</v>
      </c>
      <c r="AT53">
        <f t="shared" si="1"/>
        <v>65059</v>
      </c>
      <c r="AU53">
        <f t="shared" si="1"/>
        <v>66450</v>
      </c>
      <c r="AV53">
        <f t="shared" si="1"/>
        <v>66470</v>
      </c>
      <c r="AW53">
        <f t="shared" si="1"/>
        <v>69914</v>
      </c>
      <c r="AX53">
        <f t="shared" si="1"/>
        <v>71798</v>
      </c>
      <c r="AY53">
        <f t="shared" si="1"/>
        <v>73881</v>
      </c>
      <c r="AZ53">
        <f t="shared" si="1"/>
        <v>74224.3</v>
      </c>
      <c r="BA53">
        <f t="shared" si="1"/>
        <v>75312.3</v>
      </c>
      <c r="BB53">
        <f t="shared" si="1"/>
        <v>74452</v>
      </c>
      <c r="BC53">
        <f t="shared" si="1"/>
        <v>77506.7</v>
      </c>
    </row>
    <row r="54" spans="1:55">
      <c r="A54">
        <v>1</v>
      </c>
      <c r="B54" t="s">
        <v>218</v>
      </c>
      <c r="C54" s="6"/>
      <c r="D54" t="s">
        <v>218</v>
      </c>
      <c r="E54" s="47" t="s">
        <v>346</v>
      </c>
      <c r="F54" s="47" t="s">
        <v>347</v>
      </c>
      <c r="G54">
        <f t="shared" si="0"/>
        <v>72635</v>
      </c>
      <c r="H54">
        <f t="shared" si="0"/>
        <v>73063</v>
      </c>
      <c r="I54">
        <f t="shared" si="0"/>
        <v>73361</v>
      </c>
      <c r="J54">
        <f t="shared" si="1"/>
        <v>73676</v>
      </c>
      <c r="K54">
        <f t="shared" si="1"/>
        <v>74085</v>
      </c>
      <c r="L54">
        <f t="shared" si="1"/>
        <v>74258</v>
      </c>
      <c r="M54">
        <f t="shared" si="1"/>
        <v>74652</v>
      </c>
      <c r="N54">
        <f t="shared" si="1"/>
        <v>75598</v>
      </c>
      <c r="O54">
        <f t="shared" si="1"/>
        <v>75999</v>
      </c>
      <c r="P54">
        <f t="shared" si="1"/>
        <v>75235</v>
      </c>
      <c r="Q54">
        <f t="shared" si="1"/>
        <v>75516</v>
      </c>
      <c r="R54">
        <f t="shared" si="1"/>
        <v>75665</v>
      </c>
      <c r="S54">
        <f t="shared" si="1"/>
        <v>75660</v>
      </c>
      <c r="T54">
        <f t="shared" si="1"/>
        <v>75164</v>
      </c>
      <c r="U54">
        <f t="shared" si="1"/>
        <v>75846</v>
      </c>
      <c r="V54">
        <f t="shared" si="1"/>
        <v>76597</v>
      </c>
      <c r="W54">
        <f t="shared" si="1"/>
        <v>77123</v>
      </c>
      <c r="X54">
        <f t="shared" si="1"/>
        <v>77575</v>
      </c>
      <c r="Y54">
        <f t="shared" si="1"/>
        <v>78206</v>
      </c>
      <c r="Z54">
        <f t="shared" si="1"/>
        <v>78687</v>
      </c>
      <c r="AA54">
        <f t="shared" si="1"/>
        <v>78507</v>
      </c>
      <c r="AB54">
        <f t="shared" si="1"/>
        <v>79284</v>
      </c>
      <c r="AC54">
        <f t="shared" si="1"/>
        <v>79820</v>
      </c>
      <c r="AD54">
        <f t="shared" si="1"/>
        <v>80362</v>
      </c>
      <c r="AE54">
        <f t="shared" si="1"/>
        <v>81126</v>
      </c>
      <c r="AF54">
        <f t="shared" si="1"/>
        <v>81735</v>
      </c>
      <c r="AG54">
        <f t="shared" si="1"/>
        <v>81757</v>
      </c>
      <c r="AH54">
        <f t="shared" si="1"/>
        <v>82934</v>
      </c>
      <c r="AI54">
        <f t="shared" si="1"/>
        <v>83379</v>
      </c>
      <c r="AJ54">
        <f t="shared" si="1"/>
        <v>85186</v>
      </c>
      <c r="AK54">
        <f t="shared" si="1"/>
        <v>86578</v>
      </c>
      <c r="AL54">
        <f t="shared" si="1"/>
        <v>88018</v>
      </c>
      <c r="AM54">
        <f t="shared" si="1"/>
        <v>89585</v>
      </c>
      <c r="AN54">
        <f t="shared" si="1"/>
        <v>90212</v>
      </c>
      <c r="AO54">
        <f t="shared" si="1"/>
        <v>92027</v>
      </c>
      <c r="AP54">
        <f t="shared" si="1"/>
        <v>92145</v>
      </c>
      <c r="AQ54">
        <f t="shared" si="1"/>
        <v>92444</v>
      </c>
      <c r="AR54">
        <f t="shared" si="1"/>
        <v>95017</v>
      </c>
      <c r="AS54">
        <f t="shared" si="1"/>
        <v>95317</v>
      </c>
      <c r="AT54">
        <f t="shared" si="1"/>
        <v>95922</v>
      </c>
      <c r="AU54">
        <f t="shared" si="1"/>
        <v>96944</v>
      </c>
      <c r="AV54">
        <f t="shared" si="1"/>
        <v>99926</v>
      </c>
      <c r="AW54">
        <f t="shared" si="1"/>
        <v>101798</v>
      </c>
      <c r="AX54">
        <f t="shared" si="1"/>
        <v>102941</v>
      </c>
      <c r="AY54">
        <f t="shared" si="1"/>
        <v>106715</v>
      </c>
      <c r="AZ54">
        <f t="shared" si="1"/>
        <v>109165</v>
      </c>
      <c r="BA54">
        <f t="shared" si="1"/>
        <v>110391</v>
      </c>
      <c r="BB54">
        <f t="shared" si="1"/>
        <v>112001</v>
      </c>
      <c r="BC54">
        <f t="shared" si="1"/>
        <v>109567</v>
      </c>
    </row>
    <row r="55" spans="1:55">
      <c r="A55">
        <v>3</v>
      </c>
      <c r="B55" t="s">
        <v>219</v>
      </c>
      <c r="C55" s="6"/>
      <c r="D55" t="s">
        <v>219</v>
      </c>
      <c r="E55" s="47" t="s">
        <v>346</v>
      </c>
      <c r="F55" s="47" t="s">
        <v>347</v>
      </c>
      <c r="G55">
        <f t="shared" si="0"/>
        <v>26220</v>
      </c>
      <c r="H55">
        <f t="shared" si="0"/>
        <v>26466</v>
      </c>
      <c r="I55">
        <f t="shared" si="0"/>
        <v>26662</v>
      </c>
      <c r="J55">
        <f t="shared" si="1"/>
        <v>26880</v>
      </c>
      <c r="K55">
        <f t="shared" si="1"/>
        <v>27202</v>
      </c>
      <c r="L55">
        <f t="shared" si="1"/>
        <v>27450</v>
      </c>
      <c r="M55">
        <f t="shared" si="1"/>
        <v>27551</v>
      </c>
      <c r="N55">
        <f t="shared" si="1"/>
        <v>27915</v>
      </c>
      <c r="O55">
        <f t="shared" si="1"/>
        <v>28220</v>
      </c>
      <c r="P55">
        <f t="shared" si="1"/>
        <v>28378</v>
      </c>
      <c r="Q55">
        <f t="shared" si="1"/>
        <v>28737</v>
      </c>
      <c r="R55">
        <f t="shared" si="1"/>
        <v>29056</v>
      </c>
      <c r="S55">
        <f t="shared" si="1"/>
        <v>29047</v>
      </c>
      <c r="T55">
        <f t="shared" si="1"/>
        <v>29151</v>
      </c>
      <c r="U55">
        <f t="shared" si="1"/>
        <v>29171</v>
      </c>
      <c r="V55">
        <f t="shared" si="1"/>
        <v>29315</v>
      </c>
      <c r="W55">
        <f t="shared" si="1"/>
        <v>29027</v>
      </c>
      <c r="X55">
        <f t="shared" si="1"/>
        <v>28924</v>
      </c>
      <c r="Y55">
        <f t="shared" si="1"/>
        <v>28475</v>
      </c>
      <c r="Z55">
        <f t="shared" si="1"/>
        <v>28348</v>
      </c>
      <c r="AA55">
        <f t="shared" si="1"/>
        <v>28397</v>
      </c>
      <c r="AB55">
        <f t="shared" si="1"/>
        <v>28505</v>
      </c>
      <c r="AC55">
        <f t="shared" si="1"/>
        <v>28568</v>
      </c>
      <c r="AD55">
        <f t="shared" si="1"/>
        <v>28801</v>
      </c>
      <c r="AE55">
        <f t="shared" si="1"/>
        <v>28993</v>
      </c>
      <c r="AF55">
        <f t="shared" si="1"/>
        <v>29357</v>
      </c>
      <c r="AG55">
        <f t="shared" si="1"/>
        <v>29862</v>
      </c>
      <c r="AH55">
        <f t="shared" si="1"/>
        <v>30305</v>
      </c>
      <c r="AI55">
        <f t="shared" si="1"/>
        <v>31064</v>
      </c>
      <c r="AJ55">
        <f t="shared" si="1"/>
        <v>31381</v>
      </c>
      <c r="AK55">
        <f t="shared" si="1"/>
        <v>31673</v>
      </c>
      <c r="AL55">
        <f t="shared" si="1"/>
        <v>32016</v>
      </c>
      <c r="AM55">
        <f t="shared" si="1"/>
        <v>32493</v>
      </c>
      <c r="AN55">
        <f t="shared" si="1"/>
        <v>32843</v>
      </c>
      <c r="AO55">
        <f t="shared" si="1"/>
        <v>33303</v>
      </c>
      <c r="AP55">
        <f t="shared" si="1"/>
        <v>33797</v>
      </c>
      <c r="AQ55">
        <f t="shared" si="1"/>
        <v>34047</v>
      </c>
      <c r="AR55">
        <f t="shared" si="1"/>
        <v>34115</v>
      </c>
      <c r="AS55">
        <f t="shared" si="1"/>
        <v>34387</v>
      </c>
      <c r="AT55">
        <f t="shared" si="1"/>
        <v>34380</v>
      </c>
      <c r="AU55">
        <f t="shared" si="1"/>
        <v>34338</v>
      </c>
      <c r="AV55">
        <f t="shared" si="1"/>
        <v>34799</v>
      </c>
      <c r="AW55">
        <f t="shared" si="1"/>
        <v>35292</v>
      </c>
      <c r="AX55">
        <f t="shared" si="1"/>
        <v>35656</v>
      </c>
      <c r="AY55">
        <f t="shared" si="1"/>
        <v>35549.5</v>
      </c>
      <c r="AZ55">
        <f t="shared" si="1"/>
        <v>36065</v>
      </c>
      <c r="BA55">
        <f t="shared" si="1"/>
        <v>36121</v>
      </c>
      <c r="BB55">
        <f t="shared" si="1"/>
        <v>36954</v>
      </c>
      <c r="BC55">
        <f t="shared" si="1"/>
        <v>37977</v>
      </c>
    </row>
    <row r="56" spans="2:55">
      <c r="B56" t="s">
        <v>220</v>
      </c>
      <c r="C56" s="6"/>
      <c r="D56" t="s">
        <v>220</v>
      </c>
      <c r="E56" s="47" t="s">
        <v>346</v>
      </c>
      <c r="F56" s="47" t="s">
        <v>347</v>
      </c>
      <c r="G56">
        <f t="shared" ref="G56:I56" si="2">SUM(G53:G55)</f>
        <v>146758</v>
      </c>
      <c r="H56">
        <f t="shared" si="2"/>
        <v>148181</v>
      </c>
      <c r="I56">
        <f t="shared" si="2"/>
        <v>150204</v>
      </c>
      <c r="J56">
        <f t="shared" ref="J56:BC56" si="3">SUM(J53:J55)</f>
        <v>151549</v>
      </c>
      <c r="K56">
        <f t="shared" si="3"/>
        <v>152865</v>
      </c>
      <c r="L56">
        <f t="shared" si="3"/>
        <v>153605</v>
      </c>
      <c r="M56">
        <f t="shared" si="3"/>
        <v>154464</v>
      </c>
      <c r="N56">
        <f t="shared" si="3"/>
        <v>156183</v>
      </c>
      <c r="O56">
        <f t="shared" si="3"/>
        <v>157595</v>
      </c>
      <c r="P56">
        <f t="shared" si="3"/>
        <v>158157</v>
      </c>
      <c r="Q56">
        <f t="shared" si="3"/>
        <v>159308</v>
      </c>
      <c r="R56">
        <f t="shared" si="3"/>
        <v>160295</v>
      </c>
      <c r="S56">
        <f t="shared" si="3"/>
        <v>160609</v>
      </c>
      <c r="T56">
        <f t="shared" si="3"/>
        <v>160532</v>
      </c>
      <c r="U56">
        <f t="shared" si="3"/>
        <v>162101</v>
      </c>
      <c r="V56">
        <f t="shared" si="3"/>
        <v>163320</v>
      </c>
      <c r="W56">
        <f t="shared" si="3"/>
        <v>163941</v>
      </c>
      <c r="X56">
        <f t="shared" si="3"/>
        <v>165538</v>
      </c>
      <c r="Y56">
        <f t="shared" si="3"/>
        <v>165793</v>
      </c>
      <c r="Z56">
        <f t="shared" si="3"/>
        <v>166218</v>
      </c>
      <c r="AA56">
        <f t="shared" si="3"/>
        <v>166131</v>
      </c>
      <c r="AB56">
        <f t="shared" si="3"/>
        <v>167016</v>
      </c>
      <c r="AC56">
        <f t="shared" si="3"/>
        <v>168002</v>
      </c>
      <c r="AD56">
        <f t="shared" si="3"/>
        <v>168658</v>
      </c>
      <c r="AE56">
        <f t="shared" si="3"/>
        <v>171570</v>
      </c>
      <c r="AF56">
        <f t="shared" si="3"/>
        <v>172579</v>
      </c>
      <c r="AG56">
        <f t="shared" si="3"/>
        <v>172965</v>
      </c>
      <c r="AH56">
        <f t="shared" si="3"/>
        <v>174700</v>
      </c>
      <c r="AI56">
        <f t="shared" si="3"/>
        <v>176177</v>
      </c>
      <c r="AJ56">
        <f t="shared" si="3"/>
        <v>178081</v>
      </c>
      <c r="AK56">
        <f t="shared" si="3"/>
        <v>179947</v>
      </c>
      <c r="AL56">
        <f t="shared" si="3"/>
        <v>182029</v>
      </c>
      <c r="AM56">
        <f t="shared" si="3"/>
        <v>185389</v>
      </c>
      <c r="AN56">
        <f t="shared" si="3"/>
        <v>186836</v>
      </c>
      <c r="AO56">
        <f t="shared" si="3"/>
        <v>190120</v>
      </c>
      <c r="AP56">
        <f t="shared" si="3"/>
        <v>190528</v>
      </c>
      <c r="AQ56">
        <f t="shared" si="3"/>
        <v>191133</v>
      </c>
      <c r="AR56">
        <f t="shared" si="3"/>
        <v>193751</v>
      </c>
      <c r="AS56">
        <f t="shared" si="3"/>
        <v>194780</v>
      </c>
      <c r="AT56">
        <f t="shared" si="3"/>
        <v>195361</v>
      </c>
      <c r="AU56">
        <f t="shared" si="3"/>
        <v>197732</v>
      </c>
      <c r="AV56">
        <f t="shared" si="3"/>
        <v>201195</v>
      </c>
      <c r="AW56">
        <f t="shared" si="3"/>
        <v>207004</v>
      </c>
      <c r="AX56">
        <f t="shared" si="3"/>
        <v>210395</v>
      </c>
      <c r="AY56">
        <f t="shared" si="3"/>
        <v>216145.5</v>
      </c>
      <c r="AZ56">
        <f t="shared" si="3"/>
        <v>219454.3</v>
      </c>
      <c r="BA56">
        <f t="shared" si="3"/>
        <v>221824.3</v>
      </c>
      <c r="BB56">
        <f t="shared" si="3"/>
        <v>223407</v>
      </c>
      <c r="BC56">
        <f t="shared" si="3"/>
        <v>225050.7</v>
      </c>
    </row>
    <row r="57" s="6" customFormat="1" spans="2:55">
      <c r="B57" s="6" t="s">
        <v>202</v>
      </c>
      <c r="D57" s="6" t="s">
        <v>202</v>
      </c>
      <c r="E57" s="47" t="s">
        <v>346</v>
      </c>
      <c r="F57" s="47" t="s">
        <v>347</v>
      </c>
      <c r="G57" s="6">
        <f t="shared" ref="G57:I57" si="4">G55-G42</f>
        <v>13342</v>
      </c>
      <c r="H57" s="6">
        <f t="shared" si="4"/>
        <v>13542</v>
      </c>
      <c r="I57" s="6">
        <f t="shared" si="4"/>
        <v>13692</v>
      </c>
      <c r="J57" s="6">
        <f t="shared" ref="J57:BC57" si="5">J55-J42</f>
        <v>13864</v>
      </c>
      <c r="K57" s="6">
        <f t="shared" si="5"/>
        <v>14140</v>
      </c>
      <c r="L57" s="6">
        <f t="shared" si="5"/>
        <v>14362</v>
      </c>
      <c r="M57" s="6">
        <f t="shared" si="5"/>
        <v>14447</v>
      </c>
      <c r="N57" s="6">
        <f t="shared" si="5"/>
        <v>14775</v>
      </c>
      <c r="O57" s="6">
        <f t="shared" si="5"/>
        <v>15044</v>
      </c>
      <c r="P57" s="6">
        <f t="shared" si="5"/>
        <v>15166</v>
      </c>
      <c r="Q57" s="6">
        <f t="shared" si="5"/>
        <v>15489</v>
      </c>
      <c r="R57" s="6">
        <f t="shared" si="5"/>
        <v>15772</v>
      </c>
      <c r="S57" s="6">
        <f t="shared" si="5"/>
        <v>15727</v>
      </c>
      <c r="T57" s="6">
        <f t="shared" si="5"/>
        <v>15795</v>
      </c>
      <c r="U57" s="6">
        <f t="shared" si="5"/>
        <v>15779</v>
      </c>
      <c r="V57" s="6">
        <f t="shared" si="5"/>
        <v>15885</v>
      </c>
      <c r="W57" s="6">
        <f t="shared" si="5"/>
        <v>15643</v>
      </c>
      <c r="X57" s="6">
        <f t="shared" si="5"/>
        <v>15580</v>
      </c>
      <c r="Y57" s="6">
        <f t="shared" si="5"/>
        <v>15181</v>
      </c>
      <c r="Z57" s="6">
        <f t="shared" si="5"/>
        <v>15094</v>
      </c>
      <c r="AA57" s="6">
        <f t="shared" si="5"/>
        <v>15183</v>
      </c>
      <c r="AB57" s="6">
        <f t="shared" si="5"/>
        <v>15336</v>
      </c>
      <c r="AC57" s="6">
        <f t="shared" si="5"/>
        <v>15399</v>
      </c>
      <c r="AD57" s="6">
        <f t="shared" si="5"/>
        <v>15632</v>
      </c>
      <c r="AE57" s="6">
        <f t="shared" si="5"/>
        <v>15824</v>
      </c>
      <c r="AF57" s="6">
        <f t="shared" si="5"/>
        <v>16057</v>
      </c>
      <c r="AG57" s="6">
        <f t="shared" si="5"/>
        <v>16362</v>
      </c>
      <c r="AH57" s="6">
        <f t="shared" si="5"/>
        <v>16605</v>
      </c>
      <c r="AI57" s="6">
        <f t="shared" si="5"/>
        <v>17064</v>
      </c>
      <c r="AJ57" s="6">
        <f t="shared" si="5"/>
        <v>17081</v>
      </c>
      <c r="AK57" s="6">
        <f t="shared" si="5"/>
        <v>17073</v>
      </c>
      <c r="AL57" s="6">
        <f t="shared" si="5"/>
        <v>17116</v>
      </c>
      <c r="AM57" s="6">
        <f t="shared" si="5"/>
        <v>17293</v>
      </c>
      <c r="AN57" s="6">
        <f t="shared" si="5"/>
        <v>17343</v>
      </c>
      <c r="AO57" s="6">
        <f t="shared" si="5"/>
        <v>17478</v>
      </c>
      <c r="AP57" s="6">
        <f t="shared" si="5"/>
        <v>17997</v>
      </c>
      <c r="AQ57" s="6">
        <f t="shared" si="5"/>
        <v>18297</v>
      </c>
      <c r="AR57" s="6">
        <f t="shared" si="5"/>
        <v>18365</v>
      </c>
      <c r="AS57" s="6">
        <f t="shared" si="5"/>
        <v>18675</v>
      </c>
      <c r="AT57" s="6">
        <f t="shared" si="5"/>
        <v>18668</v>
      </c>
      <c r="AU57" s="6">
        <f t="shared" si="5"/>
        <v>18626</v>
      </c>
      <c r="AV57" s="6">
        <f t="shared" si="5"/>
        <v>19087</v>
      </c>
      <c r="AW57" s="6">
        <f t="shared" si="5"/>
        <v>19580</v>
      </c>
      <c r="AX57" s="6">
        <f t="shared" si="5"/>
        <v>20006</v>
      </c>
      <c r="AY57" s="6">
        <f t="shared" si="5"/>
        <v>19899.5</v>
      </c>
      <c r="AZ57" s="6">
        <f t="shared" si="5"/>
        <v>20615</v>
      </c>
      <c r="BA57" s="6">
        <f t="shared" si="5"/>
        <v>20671</v>
      </c>
      <c r="BB57" s="6">
        <f t="shared" si="5"/>
        <v>21504</v>
      </c>
      <c r="BC57" s="6">
        <f t="shared" si="5"/>
        <v>22677</v>
      </c>
    </row>
    <row r="58" s="6" customFormat="1" spans="2:55">
      <c r="B58" s="6" t="s">
        <v>229</v>
      </c>
      <c r="D58" s="6" t="s">
        <v>229</v>
      </c>
      <c r="E58" s="47" t="s">
        <v>346</v>
      </c>
      <c r="F58" s="47" t="s">
        <v>347</v>
      </c>
      <c r="G58" s="6">
        <f t="shared" ref="G58:I58" si="6">G50+G13+G33</f>
        <v>11486</v>
      </c>
      <c r="H58" s="6">
        <f t="shared" si="6"/>
        <v>11949</v>
      </c>
      <c r="I58" s="6">
        <f t="shared" si="6"/>
        <v>12130</v>
      </c>
      <c r="J58" s="6">
        <f t="shared" ref="J58:BC58" si="7">J50+J13+J33</f>
        <v>12130</v>
      </c>
      <c r="K58" s="6">
        <f t="shared" si="7"/>
        <v>12525</v>
      </c>
      <c r="L58" s="6">
        <f t="shared" si="7"/>
        <v>12670</v>
      </c>
      <c r="M58" s="6">
        <f t="shared" si="7"/>
        <v>12800</v>
      </c>
      <c r="N58" s="6">
        <f t="shared" si="7"/>
        <v>12970</v>
      </c>
      <c r="O58" s="6">
        <f t="shared" si="7"/>
        <v>13250</v>
      </c>
      <c r="P58" s="6">
        <f t="shared" si="7"/>
        <v>13250</v>
      </c>
      <c r="Q58" s="6">
        <f t="shared" si="7"/>
        <v>13500</v>
      </c>
      <c r="R58" s="6">
        <f t="shared" si="7"/>
        <v>13730</v>
      </c>
      <c r="S58" s="6">
        <f t="shared" si="7"/>
        <v>13730</v>
      </c>
      <c r="T58" s="6">
        <f t="shared" si="7"/>
        <v>13730</v>
      </c>
      <c r="U58" s="6">
        <f t="shared" si="7"/>
        <v>13730</v>
      </c>
      <c r="V58" s="6">
        <f t="shared" si="7"/>
        <v>13730</v>
      </c>
      <c r="W58" s="6">
        <f t="shared" si="7"/>
        <v>13760</v>
      </c>
      <c r="X58" s="6">
        <f t="shared" si="7"/>
        <v>13789</v>
      </c>
      <c r="Y58" s="6">
        <f t="shared" si="7"/>
        <v>13827</v>
      </c>
      <c r="Z58" s="6">
        <f t="shared" si="7"/>
        <v>13715</v>
      </c>
      <c r="AA58" s="6">
        <f t="shared" si="7"/>
        <v>13510</v>
      </c>
      <c r="AB58" s="6">
        <f t="shared" si="7"/>
        <v>13305</v>
      </c>
      <c r="AC58" s="6">
        <f t="shared" si="7"/>
        <v>13098</v>
      </c>
      <c r="AD58" s="6">
        <f t="shared" si="7"/>
        <v>12690</v>
      </c>
      <c r="AE58" s="6">
        <f t="shared" si="7"/>
        <v>12540</v>
      </c>
      <c r="AF58" s="6">
        <f t="shared" si="7"/>
        <v>12285</v>
      </c>
      <c r="AG58" s="6">
        <f t="shared" si="7"/>
        <v>11980</v>
      </c>
      <c r="AH58" s="6">
        <f t="shared" si="7"/>
        <v>11775</v>
      </c>
      <c r="AI58" s="6">
        <f t="shared" si="7"/>
        <v>11570</v>
      </c>
      <c r="AJ58" s="6">
        <f t="shared" si="7"/>
        <v>11412</v>
      </c>
      <c r="AK58" s="6">
        <f t="shared" si="7"/>
        <v>11308</v>
      </c>
      <c r="AL58" s="6">
        <f t="shared" si="7"/>
        <v>11305</v>
      </c>
      <c r="AM58" s="6">
        <f t="shared" si="7"/>
        <v>11040</v>
      </c>
      <c r="AN58" s="6">
        <f t="shared" si="7"/>
        <v>10911</v>
      </c>
      <c r="AO58" s="6">
        <f t="shared" si="7"/>
        <v>10940</v>
      </c>
      <c r="AP58" s="6">
        <f t="shared" si="7"/>
        <v>10871</v>
      </c>
      <c r="AQ58" s="6">
        <f t="shared" si="7"/>
        <v>10885</v>
      </c>
      <c r="AR58" s="6">
        <f t="shared" si="7"/>
        <v>11008</v>
      </c>
      <c r="AS58" s="6">
        <f t="shared" si="7"/>
        <v>11176</v>
      </c>
      <c r="AT58" s="6">
        <f t="shared" si="7"/>
        <v>11225</v>
      </c>
      <c r="AU58" s="6">
        <f t="shared" si="7"/>
        <v>11974</v>
      </c>
      <c r="AV58" s="6">
        <f t="shared" si="7"/>
        <v>11169</v>
      </c>
      <c r="AW58" s="6">
        <f t="shared" si="7"/>
        <v>12207</v>
      </c>
      <c r="AX58" s="6">
        <f t="shared" si="7"/>
        <v>13701</v>
      </c>
      <c r="AY58" s="6">
        <f t="shared" si="7"/>
        <v>14313</v>
      </c>
      <c r="AZ58" s="6">
        <f t="shared" si="7"/>
        <v>14891</v>
      </c>
      <c r="BA58" s="6">
        <f t="shared" si="7"/>
        <v>15749</v>
      </c>
      <c r="BB58" s="6">
        <f t="shared" si="7"/>
        <v>15185</v>
      </c>
      <c r="BC58" s="6">
        <f t="shared" si="7"/>
        <v>15677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3" tint="0.399975585192419"/>
  </sheetPr>
  <dimension ref="A1:BD96"/>
  <sheetViews>
    <sheetView workbookViewId="0">
      <pane xSplit="3" ySplit="1" topLeftCell="D41" activePane="bottomRight" state="frozen"/>
      <selection/>
      <selection pane="topRight"/>
      <selection pane="bottomLeft"/>
      <selection pane="bottomRight" activeCell="A1" sqref="A1"/>
    </sheetView>
  </sheetViews>
  <sheetFormatPr defaultColWidth="9.1358024691358" defaultRowHeight="11.6"/>
  <cols>
    <col min="4" max="4" width="36.4197530864198" customWidth="1"/>
  </cols>
  <sheetData>
    <row r="1" spans="1:56">
      <c r="A1" s="16" t="s">
        <v>126</v>
      </c>
      <c r="B1" t="s">
        <v>348</v>
      </c>
      <c r="C1" t="s">
        <v>349</v>
      </c>
      <c r="D1" t="s">
        <v>350</v>
      </c>
      <c r="E1" t="s">
        <v>351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</row>
    <row r="2" spans="1:56">
      <c r="A2">
        <f>VLOOKUP(B2,'AHarv+PermP'!$B$2:$C$52,2,0)</f>
        <v>7</v>
      </c>
      <c r="B2" t="s">
        <v>131</v>
      </c>
      <c r="C2" t="s">
        <v>352</v>
      </c>
      <c r="D2" t="s">
        <v>353</v>
      </c>
      <c r="E2" t="s">
        <v>354</v>
      </c>
      <c r="AE2">
        <v>29007576283</v>
      </c>
      <c r="AF2">
        <v>29819788419</v>
      </c>
      <c r="AG2">
        <v>32175551704</v>
      </c>
      <c r="AH2">
        <v>33977382600</v>
      </c>
      <c r="AI2">
        <v>34113292130</v>
      </c>
      <c r="AJ2">
        <v>34010952254</v>
      </c>
      <c r="AK2">
        <v>33602820827</v>
      </c>
      <c r="AL2">
        <v>31284226190</v>
      </c>
      <c r="AM2">
        <v>23557022321</v>
      </c>
      <c r="AN2">
        <v>24381518102</v>
      </c>
      <c r="AO2">
        <v>26917195985</v>
      </c>
      <c r="AP2">
        <v>29931921935</v>
      </c>
      <c r="AQ2">
        <v>32296543768</v>
      </c>
      <c r="AR2">
        <v>34494246742</v>
      </c>
      <c r="AS2">
        <v>35611791235</v>
      </c>
      <c r="AT2">
        <v>36684445514</v>
      </c>
      <c r="AU2">
        <v>37837058401</v>
      </c>
      <c r="AV2">
        <v>43319855807</v>
      </c>
      <c r="AW2">
        <v>44752997032</v>
      </c>
      <c r="AX2">
        <v>49757638659</v>
      </c>
      <c r="AY2">
        <v>60014300241</v>
      </c>
      <c r="AZ2">
        <v>71154958279</v>
      </c>
      <c r="BA2">
        <v>87307133808</v>
      </c>
      <c r="BB2">
        <v>99355518274</v>
      </c>
      <c r="BC2" s="43">
        <v>101740000000</v>
      </c>
      <c r="BD2" s="43">
        <v>104080000000</v>
      </c>
    </row>
    <row r="3" spans="1:56">
      <c r="A3">
        <f>VLOOKUP(B3,'AHarv+PermP'!$B$2:$C$52,2,0)</f>
        <v>53</v>
      </c>
      <c r="B3" t="s">
        <v>143</v>
      </c>
      <c r="C3" t="s">
        <v>355</v>
      </c>
      <c r="D3" t="s">
        <v>353</v>
      </c>
      <c r="E3" t="s">
        <v>354</v>
      </c>
      <c r="Z3">
        <v>4094640440</v>
      </c>
      <c r="AA3">
        <v>4502230415</v>
      </c>
      <c r="AB3">
        <v>4602858251</v>
      </c>
      <c r="AC3">
        <v>4402734134</v>
      </c>
      <c r="AD3">
        <v>4751863888</v>
      </c>
      <c r="AE3">
        <v>5109694675</v>
      </c>
      <c r="AF3">
        <v>5220633381</v>
      </c>
      <c r="AG3">
        <v>5142323727</v>
      </c>
      <c r="AH3">
        <v>5317432463</v>
      </c>
      <c r="AI3">
        <v>5165664407</v>
      </c>
      <c r="AJ3">
        <v>5331646930</v>
      </c>
      <c r="AK3">
        <v>5583434455</v>
      </c>
      <c r="AL3">
        <v>5807329064</v>
      </c>
      <c r="AM3">
        <v>6011708897</v>
      </c>
      <c r="AN3">
        <v>6274568196</v>
      </c>
      <c r="AO3">
        <v>6563465731</v>
      </c>
      <c r="AP3">
        <v>6927567648</v>
      </c>
      <c r="AQ3">
        <v>7353479392</v>
      </c>
      <c r="AR3">
        <v>7687382391</v>
      </c>
      <c r="AS3">
        <v>8048476187</v>
      </c>
      <c r="AT3">
        <v>8515287806</v>
      </c>
      <c r="AU3">
        <v>8941052196</v>
      </c>
      <c r="AV3">
        <v>9343399545</v>
      </c>
      <c r="AW3">
        <v>9707792128</v>
      </c>
      <c r="AX3">
        <v>10008733683</v>
      </c>
      <c r="AY3">
        <v>10298986960</v>
      </c>
      <c r="AZ3">
        <v>10721245149</v>
      </c>
      <c r="BA3">
        <v>11214422426</v>
      </c>
      <c r="BB3">
        <v>11786357970</v>
      </c>
      <c r="BC3">
        <v>12234239573</v>
      </c>
      <c r="BD3">
        <v>12601266760</v>
      </c>
    </row>
    <row r="4" spans="1:56">
      <c r="A4">
        <f>VLOOKUP(B4,'AHarv+PermP'!$B$2:$C$52,2,0)</f>
        <v>20</v>
      </c>
      <c r="B4" t="s">
        <v>133</v>
      </c>
      <c r="C4" t="s">
        <v>356</v>
      </c>
      <c r="D4" s="16" t="s">
        <v>353</v>
      </c>
      <c r="E4" t="s">
        <v>354</v>
      </c>
      <c r="Z4">
        <v>3419579680</v>
      </c>
      <c r="AA4">
        <v>3729559708</v>
      </c>
      <c r="AB4">
        <v>4183280475</v>
      </c>
      <c r="AC4">
        <v>4733245041</v>
      </c>
      <c r="AD4">
        <v>5137718982</v>
      </c>
      <c r="AE4">
        <v>5503795396</v>
      </c>
      <c r="AF4">
        <v>5953616414</v>
      </c>
      <c r="AG4">
        <v>6661020837</v>
      </c>
      <c r="AH4">
        <v>7956587365</v>
      </c>
      <c r="AI4">
        <v>8995670417</v>
      </c>
      <c r="AJ4">
        <v>9604931163</v>
      </c>
      <c r="AK4">
        <v>10321335006</v>
      </c>
      <c r="AL4">
        <v>10622415608</v>
      </c>
      <c r="AM4">
        <v>10825952494</v>
      </c>
      <c r="AN4">
        <v>11218708951</v>
      </c>
      <c r="AO4">
        <v>11712763976</v>
      </c>
      <c r="AP4">
        <v>12363075608</v>
      </c>
      <c r="AQ4">
        <v>13620357745</v>
      </c>
      <c r="AR4">
        <v>15060479667</v>
      </c>
      <c r="AS4">
        <v>15823380929</v>
      </c>
      <c r="AT4">
        <v>16754678581</v>
      </c>
      <c r="AU4">
        <v>17340412629</v>
      </c>
      <c r="AV4">
        <v>18895551590</v>
      </c>
      <c r="AW4">
        <v>20081284758</v>
      </c>
      <c r="AX4">
        <v>21299620532</v>
      </c>
      <c r="AY4">
        <v>21649422857</v>
      </c>
      <c r="AZ4">
        <v>22761318605</v>
      </c>
      <c r="BA4">
        <v>23853283420</v>
      </c>
      <c r="BB4">
        <v>24537289949</v>
      </c>
      <c r="BC4">
        <v>23326798665</v>
      </c>
      <c r="BD4">
        <v>25004944750</v>
      </c>
    </row>
    <row r="5" spans="1:56">
      <c r="A5">
        <f>VLOOKUP(B5,'AHarv+PermP'!$B$2:$C$52,2,0)</f>
        <v>233</v>
      </c>
      <c r="B5" t="s">
        <v>181</v>
      </c>
      <c r="C5" t="s">
        <v>357</v>
      </c>
      <c r="D5" t="s">
        <v>353</v>
      </c>
      <c r="E5" t="s">
        <v>354</v>
      </c>
      <c r="Z5">
        <v>4489406436</v>
      </c>
      <c r="AA5">
        <v>4680444301</v>
      </c>
      <c r="AB5">
        <v>5127997587</v>
      </c>
      <c r="AC5">
        <v>5145739676</v>
      </c>
      <c r="AD5">
        <v>5054212575</v>
      </c>
      <c r="AE5">
        <v>5484698308</v>
      </c>
      <c r="AF5">
        <v>5921025953</v>
      </c>
      <c r="AG5">
        <v>5907032390</v>
      </c>
      <c r="AH5">
        <v>6249379944</v>
      </c>
      <c r="AI5">
        <v>6383758315</v>
      </c>
      <c r="AJ5">
        <v>6345268818</v>
      </c>
      <c r="AK5">
        <v>6920783714</v>
      </c>
      <c r="AL5">
        <v>6936889123</v>
      </c>
      <c r="AM5">
        <v>7177001557</v>
      </c>
      <c r="AN5">
        <v>7271379650</v>
      </c>
      <c r="AO5">
        <v>7687038896</v>
      </c>
      <c r="AP5">
        <v>8533746542</v>
      </c>
      <c r="AQ5">
        <v>9072809207</v>
      </c>
      <c r="AR5">
        <v>9735824667</v>
      </c>
      <c r="AS5">
        <v>10456682549</v>
      </c>
      <c r="AT5">
        <v>10649819707</v>
      </c>
      <c r="AU5">
        <v>11357878031</v>
      </c>
      <c r="AV5">
        <v>11891644099</v>
      </c>
      <c r="AW5">
        <v>12848257073</v>
      </c>
      <c r="AX5">
        <v>13443737034</v>
      </c>
      <c r="AY5">
        <v>14297802801</v>
      </c>
      <c r="AZ5">
        <v>15084873480</v>
      </c>
      <c r="BA5">
        <v>15627507757</v>
      </c>
      <c r="BB5">
        <v>16408882863</v>
      </c>
      <c r="BC5">
        <v>16983189256</v>
      </c>
      <c r="BD5">
        <v>18552806831</v>
      </c>
    </row>
    <row r="6" spans="1:56">
      <c r="A6">
        <f>VLOOKUP(B6,'AHarv+PermP'!$B$2:$C$52,2,0)</f>
        <v>29</v>
      </c>
      <c r="B6" t="s">
        <v>135</v>
      </c>
      <c r="C6" t="s">
        <v>358</v>
      </c>
      <c r="D6" t="s">
        <v>353</v>
      </c>
      <c r="E6" t="s">
        <v>354</v>
      </c>
      <c r="Z6">
        <v>1777887732</v>
      </c>
      <c r="AA6">
        <v>1994137116</v>
      </c>
      <c r="AB6">
        <v>1973126891</v>
      </c>
      <c r="AC6">
        <v>2046435007</v>
      </c>
      <c r="AD6">
        <v>2049618114</v>
      </c>
      <c r="AE6">
        <v>2291128309</v>
      </c>
      <c r="AF6">
        <v>2365594114</v>
      </c>
      <c r="AG6">
        <v>2495775031</v>
      </c>
      <c r="AH6">
        <v>2621338081</v>
      </c>
      <c r="AI6">
        <v>2656713097</v>
      </c>
      <c r="AJ6">
        <v>2749693330</v>
      </c>
      <c r="AK6">
        <v>2887091009</v>
      </c>
      <c r="AL6">
        <v>2916250581</v>
      </c>
      <c r="AM6">
        <v>2734276545</v>
      </c>
      <c r="AN6">
        <v>2629553753</v>
      </c>
      <c r="AO6">
        <v>2421293096</v>
      </c>
      <c r="AP6">
        <v>2227589648</v>
      </c>
      <c r="AQ6">
        <v>2192170973</v>
      </c>
      <c r="AR6">
        <v>2296299094</v>
      </c>
      <c r="AS6">
        <v>2273106473</v>
      </c>
      <c r="AT6">
        <v>2253629041</v>
      </c>
      <c r="AU6">
        <v>2299959307</v>
      </c>
      <c r="AV6">
        <v>2402227444</v>
      </c>
      <c r="AW6">
        <v>2372830715</v>
      </c>
      <c r="AX6">
        <v>2487525231</v>
      </c>
      <c r="AY6">
        <v>2509912958</v>
      </c>
      <c r="AZ6">
        <v>2638545998</v>
      </c>
      <c r="BA6">
        <v>2733541532</v>
      </c>
      <c r="BB6">
        <v>2856548646</v>
      </c>
      <c r="BC6">
        <v>2956527848</v>
      </c>
      <c r="BD6">
        <v>3071832434</v>
      </c>
    </row>
    <row r="7" spans="1:56">
      <c r="A7">
        <f>VLOOKUP(B7,'AHarv+PermP'!$B$2:$C$52,2,0)</f>
        <v>32</v>
      </c>
      <c r="B7" t="s">
        <v>137</v>
      </c>
      <c r="C7" t="s">
        <v>359</v>
      </c>
      <c r="D7" t="s">
        <v>353</v>
      </c>
      <c r="E7" t="s">
        <v>354</v>
      </c>
      <c r="Z7">
        <v>18280742819</v>
      </c>
      <c r="AA7">
        <v>21403584027</v>
      </c>
      <c r="AB7">
        <v>23012320768</v>
      </c>
      <c r="AC7">
        <v>24592537844</v>
      </c>
      <c r="AD7">
        <v>26430724925</v>
      </c>
      <c r="AE7">
        <v>28561877007</v>
      </c>
      <c r="AF7">
        <v>30495991087</v>
      </c>
      <c r="AG7">
        <v>29841348830</v>
      </c>
      <c r="AH7">
        <v>27506671521</v>
      </c>
      <c r="AI7">
        <v>27006292017</v>
      </c>
      <c r="AJ7">
        <v>25357369481</v>
      </c>
      <c r="AK7">
        <v>24391608867</v>
      </c>
      <c r="AL7">
        <v>23635468208</v>
      </c>
      <c r="AM7">
        <v>22879133851</v>
      </c>
      <c r="AN7">
        <v>22307155292</v>
      </c>
      <c r="AO7">
        <v>23043290557</v>
      </c>
      <c r="AP7">
        <v>24195456105</v>
      </c>
      <c r="AQ7">
        <v>25429423899</v>
      </c>
      <c r="AR7">
        <v>26710876891</v>
      </c>
      <c r="AS7">
        <v>27884502275</v>
      </c>
      <c r="AT7">
        <v>29055650348</v>
      </c>
      <c r="AU7">
        <v>30367301170</v>
      </c>
      <c r="AV7">
        <v>31584739809</v>
      </c>
      <c r="AW7">
        <v>32857918560</v>
      </c>
      <c r="AX7">
        <v>34074270750</v>
      </c>
      <c r="AY7">
        <v>34856839003</v>
      </c>
      <c r="AZ7">
        <v>35979977450</v>
      </c>
      <c r="BA7">
        <v>37239276661</v>
      </c>
      <c r="BB7">
        <v>38319215684</v>
      </c>
      <c r="BC7">
        <v>39085599998</v>
      </c>
      <c r="BD7">
        <v>40101825598</v>
      </c>
    </row>
    <row r="8" spans="1:56">
      <c r="A8">
        <f>VLOOKUP(B8,'AHarv+PermP'!$B$2:$C$52,2,0)</f>
        <v>35</v>
      </c>
      <c r="B8" t="s">
        <v>138</v>
      </c>
      <c r="C8" t="s">
        <v>360</v>
      </c>
      <c r="D8" t="s">
        <v>353</v>
      </c>
      <c r="E8" t="s">
        <v>354</v>
      </c>
      <c r="AA8">
        <v>343976663.1</v>
      </c>
      <c r="AB8">
        <v>362551402.9</v>
      </c>
      <c r="AC8">
        <v>401706954.4</v>
      </c>
      <c r="AD8">
        <v>443444307</v>
      </c>
      <c r="AE8">
        <v>478476407.2</v>
      </c>
      <c r="AF8">
        <v>490438317.4</v>
      </c>
      <c r="AG8">
        <v>503282009.4</v>
      </c>
      <c r="AH8">
        <v>533463195.7</v>
      </c>
      <c r="AI8">
        <v>563864900.2</v>
      </c>
      <c r="AJ8">
        <v>567834226.8</v>
      </c>
      <c r="AK8">
        <v>575856319.4</v>
      </c>
      <c r="AL8">
        <v>594636121.5</v>
      </c>
      <c r="AM8">
        <v>636606088.7</v>
      </c>
      <c r="AN8">
        <v>680721637.9</v>
      </c>
      <c r="AO8">
        <v>731744769</v>
      </c>
      <c r="AP8">
        <v>761035381</v>
      </c>
      <c r="AQ8">
        <v>802132647.2</v>
      </c>
      <c r="AR8">
        <v>861490463.1</v>
      </c>
      <c r="AS8">
        <v>935578650.1</v>
      </c>
      <c r="AT8">
        <v>997326832.7</v>
      </c>
      <c r="AU8">
        <v>1035225253</v>
      </c>
      <c r="AV8">
        <v>1082845615</v>
      </c>
      <c r="AW8">
        <v>1149982043</v>
      </c>
      <c r="AX8">
        <v>1141788935</v>
      </c>
      <c r="AY8">
        <v>1277543887</v>
      </c>
      <c r="AZ8">
        <v>1407105742</v>
      </c>
      <c r="BA8">
        <v>1528814875</v>
      </c>
      <c r="BB8">
        <v>1623565114</v>
      </c>
      <c r="BC8">
        <v>1681466471</v>
      </c>
      <c r="BD8">
        <v>1772432483</v>
      </c>
    </row>
    <row r="9" spans="1:56">
      <c r="A9">
        <v>37</v>
      </c>
      <c r="B9" t="s">
        <v>206</v>
      </c>
      <c r="C9" t="s">
        <v>361</v>
      </c>
      <c r="D9" t="s">
        <v>353</v>
      </c>
      <c r="E9" t="s">
        <v>354</v>
      </c>
      <c r="Z9">
        <v>2172342789</v>
      </c>
      <c r="AA9">
        <v>2138790793</v>
      </c>
      <c r="AB9">
        <v>2303814000</v>
      </c>
      <c r="AC9">
        <v>2116595759</v>
      </c>
      <c r="AD9">
        <v>2317281951</v>
      </c>
      <c r="AE9">
        <v>2408288075</v>
      </c>
      <c r="AF9">
        <v>2494455823</v>
      </c>
      <c r="AG9">
        <v>2371253822</v>
      </c>
      <c r="AH9">
        <v>2411808735</v>
      </c>
      <c r="AI9">
        <v>2459497781</v>
      </c>
      <c r="AJ9">
        <v>2406676563</v>
      </c>
      <c r="AK9">
        <v>2393381434</v>
      </c>
      <c r="AL9">
        <v>2239628352</v>
      </c>
      <c r="AM9">
        <v>2247134372</v>
      </c>
      <c r="AN9">
        <v>2357243936</v>
      </c>
      <c r="AO9">
        <v>2526965554</v>
      </c>
      <c r="AP9">
        <v>2425886897</v>
      </c>
      <c r="AQ9">
        <v>2554458967</v>
      </c>
      <c r="AR9">
        <v>2674518382</v>
      </c>
      <c r="AS9">
        <v>2770801122</v>
      </c>
      <c r="AT9">
        <v>2834529539</v>
      </c>
      <c r="AU9">
        <v>2841927160</v>
      </c>
      <c r="AV9">
        <v>2825370404</v>
      </c>
      <c r="AW9">
        <v>2610642254</v>
      </c>
      <c r="AX9">
        <v>2636748676</v>
      </c>
      <c r="AY9">
        <v>2700030644</v>
      </c>
      <c r="AZ9">
        <v>2802631809</v>
      </c>
      <c r="BA9">
        <v>2906329186</v>
      </c>
      <c r="BB9">
        <v>2964455770</v>
      </c>
      <c r="BC9">
        <v>3014851518</v>
      </c>
      <c r="BD9">
        <v>3114341618</v>
      </c>
    </row>
    <row r="10" spans="1:56">
      <c r="A10">
        <f>VLOOKUP(B10,'AHarv+PermP'!$B$2:$C$52,2,0)</f>
        <v>39</v>
      </c>
      <c r="B10" t="s">
        <v>140</v>
      </c>
      <c r="C10" t="s">
        <v>362</v>
      </c>
      <c r="D10" t="s">
        <v>353</v>
      </c>
      <c r="E10" t="s">
        <v>354</v>
      </c>
      <c r="Z10">
        <v>2962100339</v>
      </c>
      <c r="AA10">
        <v>2992992620</v>
      </c>
      <c r="AB10">
        <v>3153016232</v>
      </c>
      <c r="AC10">
        <v>3647368749</v>
      </c>
      <c r="AD10">
        <v>3722099648</v>
      </c>
      <c r="AE10">
        <v>4533248395</v>
      </c>
      <c r="AF10">
        <v>4348216267</v>
      </c>
      <c r="AG10">
        <v>4244345708</v>
      </c>
      <c r="AH10">
        <v>4901470550</v>
      </c>
      <c r="AI10">
        <v>5140894403</v>
      </c>
      <c r="AJ10">
        <v>4926083550</v>
      </c>
      <c r="AK10">
        <v>5346531539</v>
      </c>
      <c r="AL10">
        <v>5774331230</v>
      </c>
      <c r="AM10">
        <v>4867193204</v>
      </c>
      <c r="AN10">
        <v>5360575110</v>
      </c>
      <c r="AO10">
        <v>5426861265</v>
      </c>
      <c r="AP10">
        <v>5547037644</v>
      </c>
      <c r="AQ10">
        <v>5860633444</v>
      </c>
      <c r="AR10">
        <v>6268040062</v>
      </c>
      <c r="AS10">
        <v>6225238737</v>
      </c>
      <c r="AT10">
        <v>6170476493</v>
      </c>
      <c r="AU10">
        <v>6889838951</v>
      </c>
      <c r="AV10">
        <v>7474869633</v>
      </c>
      <c r="AW10">
        <v>8575295050</v>
      </c>
      <c r="AX10">
        <v>11459112909</v>
      </c>
      <c r="AY10">
        <v>13445267520</v>
      </c>
      <c r="AZ10">
        <v>13472158055</v>
      </c>
      <c r="BA10">
        <v>13499102371</v>
      </c>
      <c r="BB10">
        <v>13445105962</v>
      </c>
      <c r="BC10">
        <v>13229984266</v>
      </c>
      <c r="BD10">
        <v>13798873590</v>
      </c>
    </row>
    <row r="11" spans="1:56">
      <c r="A11">
        <f>VLOOKUP(B11,'AHarv+PermP'!$B$2:$C$52,2,0)</f>
        <v>45</v>
      </c>
      <c r="B11" t="s">
        <v>141</v>
      </c>
      <c r="C11" t="s">
        <v>363</v>
      </c>
      <c r="D11" t="s">
        <v>353</v>
      </c>
      <c r="E11" t="s">
        <v>354</v>
      </c>
      <c r="Z11">
        <v>396497125.9</v>
      </c>
      <c r="AA11">
        <v>411821427.3</v>
      </c>
      <c r="AB11">
        <v>438110556.2</v>
      </c>
      <c r="AC11">
        <v>459231988.5</v>
      </c>
      <c r="AD11">
        <v>478107637</v>
      </c>
      <c r="AE11">
        <v>489010268.9</v>
      </c>
      <c r="AF11">
        <v>498141126.5</v>
      </c>
      <c r="AG11">
        <v>506300633.9</v>
      </c>
      <c r="AH11">
        <v>519907558.1</v>
      </c>
      <c r="AI11">
        <v>503370986.6</v>
      </c>
      <c r="AJ11">
        <v>528999580.3</v>
      </c>
      <c r="AK11">
        <v>500456884.7</v>
      </c>
      <c r="AL11">
        <v>543150478.4</v>
      </c>
      <c r="AM11">
        <v>559477242.2</v>
      </c>
      <c r="AN11">
        <v>529955407</v>
      </c>
      <c r="AO11">
        <v>549087483.4</v>
      </c>
      <c r="AP11">
        <v>541995093.8</v>
      </c>
      <c r="AQ11">
        <v>563839342.6</v>
      </c>
      <c r="AR11">
        <v>571071498</v>
      </c>
      <c r="AS11">
        <v>582059619.9</v>
      </c>
      <c r="AT11">
        <v>590312367.7</v>
      </c>
      <c r="AU11">
        <v>609965097.6</v>
      </c>
      <c r="AV11">
        <v>635275078.5</v>
      </c>
      <c r="AW11">
        <v>650995708.2</v>
      </c>
      <c r="AX11">
        <v>649433747.5</v>
      </c>
      <c r="AY11">
        <v>676904052.1</v>
      </c>
      <c r="AZ11">
        <v>685312218.9</v>
      </c>
      <c r="BA11">
        <v>688677039.8</v>
      </c>
      <c r="BB11">
        <v>695391139.7</v>
      </c>
      <c r="BC11">
        <v>707980077</v>
      </c>
      <c r="BD11">
        <v>722847658.6</v>
      </c>
    </row>
    <row r="12" spans="1:56">
      <c r="A12">
        <v>250</v>
      </c>
      <c r="B12" t="s">
        <v>364</v>
      </c>
      <c r="C12" t="s">
        <v>365</v>
      </c>
      <c r="D12" t="s">
        <v>353</v>
      </c>
      <c r="E12" t="s">
        <v>354</v>
      </c>
      <c r="Z12">
        <v>21041583646</v>
      </c>
      <c r="AA12">
        <v>21536171135</v>
      </c>
      <c r="AB12">
        <v>21437604902</v>
      </c>
      <c r="AC12">
        <v>21740240362</v>
      </c>
      <c r="AD12">
        <v>22944883172</v>
      </c>
      <c r="AE12">
        <v>23052231026</v>
      </c>
      <c r="AF12">
        <v>24139653094</v>
      </c>
      <c r="AG12">
        <v>24785543900</v>
      </c>
      <c r="AH12">
        <v>24902130472</v>
      </c>
      <c r="AI12">
        <v>24586856891</v>
      </c>
      <c r="AJ12">
        <v>22971915741</v>
      </c>
      <c r="AK12">
        <v>21037438886</v>
      </c>
      <c r="AL12">
        <v>18828506001</v>
      </c>
      <c r="AM12">
        <v>16292485012</v>
      </c>
      <c r="AN12">
        <v>15657078617</v>
      </c>
      <c r="AO12">
        <v>15766677985</v>
      </c>
      <c r="AP12">
        <v>15605357649</v>
      </c>
      <c r="AQ12">
        <v>14728797438</v>
      </c>
      <c r="AR12">
        <v>14489579078</v>
      </c>
      <c r="AS12">
        <v>13870853646</v>
      </c>
      <c r="AT12">
        <v>12913750630</v>
      </c>
      <c r="AU12">
        <v>12642577671</v>
      </c>
      <c r="AV12">
        <v>13081070882</v>
      </c>
      <c r="AW12">
        <v>13838650610</v>
      </c>
      <c r="AX12">
        <v>14757521549</v>
      </c>
      <c r="AY12">
        <v>15711356315</v>
      </c>
      <c r="AZ12">
        <v>16510155655</v>
      </c>
      <c r="BA12">
        <v>17543133083</v>
      </c>
      <c r="BB12">
        <v>18630341834</v>
      </c>
      <c r="BC12">
        <v>19158398207</v>
      </c>
      <c r="BD12">
        <v>20546354479</v>
      </c>
    </row>
    <row r="13" spans="1:56">
      <c r="A13">
        <v>46</v>
      </c>
      <c r="B13" t="s">
        <v>366</v>
      </c>
      <c r="C13" t="s">
        <v>367</v>
      </c>
      <c r="D13" t="s">
        <v>353</v>
      </c>
      <c r="E13" t="s">
        <v>354</v>
      </c>
      <c r="Z13">
        <v>5306282560</v>
      </c>
      <c r="AA13">
        <v>6241234819</v>
      </c>
      <c r="AB13">
        <v>7714022686</v>
      </c>
      <c r="AC13">
        <v>8165598708</v>
      </c>
      <c r="AD13">
        <v>8735241575</v>
      </c>
      <c r="AE13">
        <v>8631671235</v>
      </c>
      <c r="AF13">
        <v>8039406832</v>
      </c>
      <c r="AG13">
        <v>8054631590</v>
      </c>
      <c r="AH13">
        <v>8196897603</v>
      </c>
      <c r="AI13">
        <v>8410006818</v>
      </c>
      <c r="AJ13">
        <v>8494107186</v>
      </c>
      <c r="AK13">
        <v>8697965759</v>
      </c>
      <c r="AL13">
        <v>8924112869</v>
      </c>
      <c r="AM13">
        <v>8834871740</v>
      </c>
      <c r="AN13">
        <v>8348953794</v>
      </c>
      <c r="AO13">
        <v>8682911946</v>
      </c>
      <c r="AP13">
        <v>9056277160</v>
      </c>
      <c r="AQ13">
        <v>9001939497</v>
      </c>
      <c r="AR13">
        <v>9335011258</v>
      </c>
      <c r="AS13">
        <v>9092300965</v>
      </c>
      <c r="AT13">
        <v>9783315839</v>
      </c>
      <c r="AU13">
        <v>10155081841</v>
      </c>
      <c r="AV13">
        <v>10622215605</v>
      </c>
      <c r="AW13">
        <v>10707193330</v>
      </c>
      <c r="AX13">
        <v>11081945097</v>
      </c>
      <c r="AY13">
        <v>11946336814</v>
      </c>
      <c r="AZ13">
        <v>12679537363</v>
      </c>
      <c r="BA13">
        <v>12477932719</v>
      </c>
      <c r="BB13">
        <v>13172953571</v>
      </c>
      <c r="BC13">
        <v>14156825406</v>
      </c>
      <c r="BD13">
        <v>15395738934</v>
      </c>
    </row>
    <row r="14" spans="1:56">
      <c r="A14">
        <v>107</v>
      </c>
      <c r="B14" t="s">
        <v>368</v>
      </c>
      <c r="C14" t="s">
        <v>369</v>
      </c>
      <c r="D14" t="s">
        <v>353</v>
      </c>
      <c r="E14" t="s">
        <v>354</v>
      </c>
      <c r="Z14">
        <v>22272202955</v>
      </c>
      <c r="AA14">
        <v>23051841177</v>
      </c>
      <c r="AB14">
        <v>23098134426</v>
      </c>
      <c r="AC14">
        <v>22197251646</v>
      </c>
      <c r="AD14">
        <v>21597645848</v>
      </c>
      <c r="AE14">
        <v>22569804088</v>
      </c>
      <c r="AF14">
        <v>23305432720</v>
      </c>
      <c r="AG14">
        <v>23224103073</v>
      </c>
      <c r="AH14">
        <v>23488041280</v>
      </c>
      <c r="AI14">
        <v>24180469898</v>
      </c>
      <c r="AJ14">
        <v>23915474094</v>
      </c>
      <c r="AK14">
        <v>23925261543</v>
      </c>
      <c r="AL14">
        <v>23866749777</v>
      </c>
      <c r="AM14">
        <v>23820809839</v>
      </c>
      <c r="AN14">
        <v>24014045842</v>
      </c>
      <c r="AO14">
        <v>25725225446</v>
      </c>
      <c r="AP14">
        <v>27713612351</v>
      </c>
      <c r="AQ14">
        <v>29298570080</v>
      </c>
      <c r="AR14">
        <v>30690977371</v>
      </c>
      <c r="AS14">
        <v>31177873638</v>
      </c>
      <c r="AT14">
        <v>30024228495</v>
      </c>
      <c r="AU14">
        <v>30017854210</v>
      </c>
      <c r="AV14">
        <v>29588356305</v>
      </c>
      <c r="AW14">
        <v>29128149466</v>
      </c>
      <c r="AX14">
        <v>29650666276</v>
      </c>
      <c r="AY14">
        <v>30023069144</v>
      </c>
      <c r="AZ14">
        <v>30228418143</v>
      </c>
      <c r="BA14">
        <v>30746736284</v>
      </c>
      <c r="BB14">
        <v>31463135239</v>
      </c>
      <c r="BC14">
        <v>32643002811</v>
      </c>
      <c r="BD14">
        <v>33625557196</v>
      </c>
    </row>
    <row r="15" spans="1:56">
      <c r="A15">
        <v>61</v>
      </c>
      <c r="B15" t="s">
        <v>208</v>
      </c>
      <c r="C15" t="s">
        <v>370</v>
      </c>
      <c r="D15" t="s">
        <v>353</v>
      </c>
      <c r="E15" t="s">
        <v>354</v>
      </c>
      <c r="AE15">
        <v>699851626.6</v>
      </c>
      <c r="AF15">
        <v>683541190</v>
      </c>
      <c r="AG15">
        <v>713868118</v>
      </c>
      <c r="AH15">
        <v>732823187.6</v>
      </c>
      <c r="AI15">
        <v>723815486</v>
      </c>
      <c r="AJ15">
        <v>747420196.4</v>
      </c>
      <c r="AK15">
        <v>738923778.5</v>
      </c>
      <c r="AL15">
        <v>817955019</v>
      </c>
      <c r="AM15">
        <v>869455217.4</v>
      </c>
      <c r="AN15">
        <v>913933264.2</v>
      </c>
      <c r="AO15">
        <v>1044283788</v>
      </c>
      <c r="AP15">
        <v>1348607354</v>
      </c>
      <c r="AQ15">
        <v>2308653761</v>
      </c>
      <c r="AR15">
        <v>2814500537</v>
      </c>
      <c r="AS15">
        <v>3981011190</v>
      </c>
      <c r="AT15">
        <v>4517747350</v>
      </c>
      <c r="AU15">
        <v>7314114785</v>
      </c>
      <c r="AV15">
        <v>8737648807</v>
      </c>
      <c r="AW15">
        <v>9957009570</v>
      </c>
      <c r="AX15">
        <v>13740546440</v>
      </c>
      <c r="AY15">
        <v>15080074883</v>
      </c>
      <c r="AZ15">
        <v>15270045704</v>
      </c>
      <c r="BA15">
        <v>18544321751</v>
      </c>
      <c r="BB15">
        <v>20524349534</v>
      </c>
      <c r="BC15">
        <v>21617382467</v>
      </c>
      <c r="BD15">
        <v>21821722943</v>
      </c>
    </row>
    <row r="16" spans="1:56">
      <c r="A16">
        <f>VLOOKUP(B16,'AHarv+PermP'!$B$2:$C$52,2,0)</f>
        <v>178</v>
      </c>
      <c r="B16" t="s">
        <v>165</v>
      </c>
      <c r="C16" t="s">
        <v>371</v>
      </c>
      <c r="D16" t="s">
        <v>353</v>
      </c>
      <c r="E16" t="s">
        <v>354</v>
      </c>
      <c r="AL16">
        <v>1596071498</v>
      </c>
      <c r="AM16">
        <v>1810819116</v>
      </c>
      <c r="AN16">
        <v>2195100483</v>
      </c>
      <c r="AO16">
        <v>2257844770</v>
      </c>
      <c r="AP16">
        <v>2466895003</v>
      </c>
      <c r="AQ16">
        <v>2661993944</v>
      </c>
      <c r="AR16">
        <v>2709179985</v>
      </c>
      <c r="AS16">
        <v>2709545202</v>
      </c>
      <c r="AT16">
        <v>2354042938</v>
      </c>
      <c r="AU16">
        <v>2563022151</v>
      </c>
      <c r="AV16">
        <v>2640051953</v>
      </c>
      <c r="AW16">
        <v>2569944968</v>
      </c>
      <c r="AX16">
        <v>2607381447</v>
      </c>
      <c r="AY16">
        <v>2674281821</v>
      </c>
      <c r="AZ16">
        <v>2648630901</v>
      </c>
      <c r="BA16">
        <v>2686414014</v>
      </c>
      <c r="BB16">
        <v>2423318757</v>
      </c>
      <c r="BC16">
        <v>2517256589</v>
      </c>
      <c r="BD16">
        <v>2572718040</v>
      </c>
    </row>
    <row r="17" spans="1:56">
      <c r="A17">
        <f>VLOOKUP(B17,'AHarv+PermP'!$B$2:$C$52,2,0)</f>
        <v>238</v>
      </c>
      <c r="B17" t="s">
        <v>182</v>
      </c>
      <c r="C17" t="s">
        <v>372</v>
      </c>
      <c r="D17" t="s">
        <v>353</v>
      </c>
      <c r="E17" t="s">
        <v>354</v>
      </c>
      <c r="AA17">
        <v>21759731604</v>
      </c>
      <c r="AB17">
        <v>21959062604</v>
      </c>
      <c r="AC17">
        <v>23767408915</v>
      </c>
      <c r="AD17">
        <v>23090518215</v>
      </c>
      <c r="AE17">
        <v>20517241138</v>
      </c>
      <c r="AF17">
        <v>22499489790</v>
      </c>
      <c r="AG17">
        <v>25617828824</v>
      </c>
      <c r="AH17">
        <v>25746794897</v>
      </c>
      <c r="AI17">
        <v>25653877733</v>
      </c>
      <c r="AJ17">
        <v>26353311616</v>
      </c>
      <c r="AK17">
        <v>24472398662</v>
      </c>
      <c r="AL17">
        <v>22349962245</v>
      </c>
      <c r="AM17">
        <v>25287381352</v>
      </c>
      <c r="AN17">
        <v>26094099887</v>
      </c>
      <c r="AO17">
        <v>27693017962</v>
      </c>
      <c r="AP17">
        <v>31134129329</v>
      </c>
      <c r="AQ17">
        <v>32109892658</v>
      </c>
      <c r="AR17">
        <v>30999469794</v>
      </c>
      <c r="AS17">
        <v>32599788134</v>
      </c>
      <c r="AT17">
        <v>34579527322</v>
      </c>
      <c r="AU17">
        <v>37450123332</v>
      </c>
      <c r="AV17">
        <v>38017386537</v>
      </c>
      <c r="AW17">
        <v>37195799456</v>
      </c>
      <c r="AX17">
        <v>42244147745</v>
      </c>
      <c r="AY17">
        <v>47236917845</v>
      </c>
      <c r="AZ17">
        <v>52354862832</v>
      </c>
      <c r="BA17">
        <v>58352643954</v>
      </c>
      <c r="BB17">
        <v>64648050523</v>
      </c>
      <c r="BC17">
        <v>70331904305</v>
      </c>
      <c r="BD17">
        <v>77461410589</v>
      </c>
    </row>
    <row r="18" spans="1:56">
      <c r="A18">
        <f>VLOOKUP(B18,'AHarv+PermP'!$B$2:$C$52,2,0)</f>
        <v>74</v>
      </c>
      <c r="B18" t="s">
        <v>147</v>
      </c>
      <c r="C18" t="s">
        <v>373</v>
      </c>
      <c r="D18" t="s">
        <v>353</v>
      </c>
      <c r="E18" t="s">
        <v>354</v>
      </c>
      <c r="Z18">
        <v>11609480956</v>
      </c>
      <c r="AA18">
        <v>12201022238</v>
      </c>
      <c r="AB18">
        <v>11823093085</v>
      </c>
      <c r="AC18">
        <v>12486160601</v>
      </c>
      <c r="AD18">
        <v>13423734203</v>
      </c>
      <c r="AE18">
        <v>13110565286</v>
      </c>
      <c r="AF18">
        <v>13005209080</v>
      </c>
      <c r="AG18">
        <v>10775330441</v>
      </c>
      <c r="AH18">
        <v>12159459699</v>
      </c>
      <c r="AI18">
        <v>13198523224</v>
      </c>
      <c r="AJ18">
        <v>13883821867</v>
      </c>
      <c r="AK18">
        <v>14732470962</v>
      </c>
      <c r="AL18">
        <v>14277216151</v>
      </c>
      <c r="AM18">
        <v>14840674340</v>
      </c>
      <c r="AN18">
        <v>15391672195</v>
      </c>
      <c r="AO18">
        <v>16157230538</v>
      </c>
      <c r="AP18">
        <v>16742938066</v>
      </c>
      <c r="AQ18">
        <v>17703709365</v>
      </c>
      <c r="AR18">
        <v>18319414916</v>
      </c>
      <c r="AS18">
        <v>16683010681</v>
      </c>
      <c r="AT18">
        <v>16368875196</v>
      </c>
      <c r="AU18">
        <v>16717807227</v>
      </c>
      <c r="AV18">
        <v>16673144894</v>
      </c>
      <c r="AW18">
        <v>17085837273</v>
      </c>
      <c r="AX18">
        <v>17315815308</v>
      </c>
      <c r="AY18">
        <v>17839029266</v>
      </c>
      <c r="AZ18">
        <v>18049741684</v>
      </c>
      <c r="BA18">
        <v>19052107715</v>
      </c>
      <c r="BB18">
        <v>19494774050</v>
      </c>
      <c r="BC18">
        <v>19219460461</v>
      </c>
      <c r="BD18">
        <v>20307869327</v>
      </c>
    </row>
    <row r="19" spans="1:56">
      <c r="A19">
        <v>75</v>
      </c>
      <c r="B19" t="s">
        <v>374</v>
      </c>
      <c r="C19" t="s">
        <v>375</v>
      </c>
      <c r="D19" t="s">
        <v>353</v>
      </c>
      <c r="E19" t="s">
        <v>354</v>
      </c>
      <c r="Z19">
        <v>761349467.7</v>
      </c>
      <c r="AA19">
        <v>786640690.3</v>
      </c>
      <c r="AB19">
        <v>780626174.8</v>
      </c>
      <c r="AC19">
        <v>865583499.3</v>
      </c>
      <c r="AD19">
        <v>896184107.7</v>
      </c>
      <c r="AE19">
        <v>888904712.3</v>
      </c>
      <c r="AF19">
        <v>925270436.4</v>
      </c>
      <c r="AG19">
        <v>947979655.9</v>
      </c>
      <c r="AH19">
        <v>990419057.9</v>
      </c>
      <c r="AI19">
        <v>1048811417</v>
      </c>
      <c r="AJ19">
        <v>1086137346</v>
      </c>
      <c r="AK19">
        <v>1119884061</v>
      </c>
      <c r="AL19">
        <v>1157721462</v>
      </c>
      <c r="AM19">
        <v>1192593197</v>
      </c>
      <c r="AN19">
        <v>1194433920</v>
      </c>
      <c r="AO19">
        <v>1204967019</v>
      </c>
      <c r="AP19">
        <v>1231760004</v>
      </c>
      <c r="AQ19">
        <v>1292116232</v>
      </c>
      <c r="AR19">
        <v>1337340280</v>
      </c>
      <c r="AS19">
        <v>1422930058</v>
      </c>
      <c r="AT19">
        <v>1501191211</v>
      </c>
      <c r="AU19">
        <v>1588260301</v>
      </c>
      <c r="AV19">
        <v>1536641835</v>
      </c>
      <c r="AW19">
        <v>1642209129</v>
      </c>
      <c r="AX19">
        <v>1757984873</v>
      </c>
      <c r="AY19">
        <v>1742509832</v>
      </c>
      <c r="AZ19">
        <v>1768807287</v>
      </c>
      <c r="BA19">
        <v>1860342660</v>
      </c>
      <c r="BB19">
        <v>1961587862</v>
      </c>
      <c r="BC19">
        <v>2082353867</v>
      </c>
      <c r="BD19">
        <v>2186734535</v>
      </c>
    </row>
    <row r="20" spans="1:56">
      <c r="A20">
        <f>VLOOKUP(B20,'AHarv+PermP'!$B$2:$C$52,2,0)</f>
        <v>81</v>
      </c>
      <c r="B20" t="s">
        <v>149</v>
      </c>
      <c r="C20" t="s">
        <v>376</v>
      </c>
      <c r="D20" t="s">
        <v>353</v>
      </c>
      <c r="E20" t="s">
        <v>354</v>
      </c>
      <c r="Z20">
        <v>10843554712</v>
      </c>
      <c r="AA20">
        <v>10463697674</v>
      </c>
      <c r="AB20">
        <v>9739227839</v>
      </c>
      <c r="AC20">
        <v>9294755024</v>
      </c>
      <c r="AD20">
        <v>10098525402</v>
      </c>
      <c r="AE20">
        <v>10612703737</v>
      </c>
      <c r="AF20">
        <v>11164475192</v>
      </c>
      <c r="AG20">
        <v>11699800471</v>
      </c>
      <c r="AH20">
        <v>12358285101</v>
      </c>
      <c r="AI20">
        <v>12986811726</v>
      </c>
      <c r="AJ20">
        <v>13419119082</v>
      </c>
      <c r="AK20">
        <v>14127893622</v>
      </c>
      <c r="AL20">
        <v>14675973835</v>
      </c>
      <c r="AM20">
        <v>15387758566</v>
      </c>
      <c r="AN20">
        <v>15895554599</v>
      </c>
      <c r="AO20">
        <v>16549246397</v>
      </c>
      <c r="AP20">
        <v>17310919000</v>
      </c>
      <c r="AQ20">
        <v>18037347114</v>
      </c>
      <c r="AR20">
        <v>18885172917</v>
      </c>
      <c r="AS20">
        <v>19716119871</v>
      </c>
      <c r="AT20">
        <v>20445616306</v>
      </c>
      <c r="AU20">
        <v>21263440959</v>
      </c>
      <c r="AV20">
        <v>22220295802</v>
      </c>
      <c r="AW20">
        <v>23375751184</v>
      </c>
      <c r="AX20">
        <v>24684793250</v>
      </c>
      <c r="AY20">
        <v>26141197001</v>
      </c>
      <c r="AZ20">
        <v>27814233610</v>
      </c>
      <c r="BA20">
        <v>29610959554</v>
      </c>
      <c r="BB20">
        <v>32107312708</v>
      </c>
      <c r="BC20">
        <v>33602775162</v>
      </c>
      <c r="BD20">
        <v>35827307160</v>
      </c>
    </row>
    <row r="21" spans="1:56">
      <c r="A21">
        <f>VLOOKUP(B21,'AHarv+PermP'!$B$2:$C$52,2,0)</f>
        <v>90</v>
      </c>
      <c r="B21" t="s">
        <v>150</v>
      </c>
      <c r="C21" t="s">
        <v>377</v>
      </c>
      <c r="D21" t="s">
        <v>353</v>
      </c>
      <c r="E21" t="s">
        <v>354</v>
      </c>
      <c r="AF21">
        <v>4166788037</v>
      </c>
      <c r="AG21">
        <v>4304289494</v>
      </c>
      <c r="AH21">
        <v>4575809098</v>
      </c>
      <c r="AI21">
        <v>4759000518</v>
      </c>
      <c r="AJ21">
        <v>4964782687</v>
      </c>
      <c r="AK21">
        <v>5094533460</v>
      </c>
      <c r="AL21">
        <v>5261172964</v>
      </c>
      <c r="AM21">
        <v>5526554133</v>
      </c>
      <c r="AN21">
        <v>5745963810</v>
      </c>
      <c r="AO21">
        <v>6010719044</v>
      </c>
      <c r="AP21">
        <v>6324623108</v>
      </c>
      <c r="AQ21">
        <v>6618764946</v>
      </c>
      <c r="AR21">
        <v>6938648219</v>
      </c>
      <c r="AS21">
        <v>7262835610</v>
      </c>
      <c r="AT21">
        <v>7399539643</v>
      </c>
      <c r="AU21">
        <v>7612941080</v>
      </c>
      <c r="AV21">
        <v>7899870452</v>
      </c>
      <c r="AW21">
        <v>8327890678</v>
      </c>
      <c r="AX21">
        <v>8522666662</v>
      </c>
      <c r="AY21">
        <v>8778188406</v>
      </c>
      <c r="AZ21">
        <v>8997311389</v>
      </c>
      <c r="BA21">
        <v>9155457100</v>
      </c>
      <c r="BB21">
        <v>9607458507</v>
      </c>
      <c r="BC21">
        <v>9580542937</v>
      </c>
      <c r="BD21">
        <v>9765701607</v>
      </c>
    </row>
    <row r="22" spans="1:56">
      <c r="A22">
        <v>175</v>
      </c>
      <c r="B22" t="s">
        <v>211</v>
      </c>
      <c r="C22" t="s">
        <v>378</v>
      </c>
      <c r="D22" t="s">
        <v>353</v>
      </c>
      <c r="E22" t="s">
        <v>354</v>
      </c>
      <c r="Z22">
        <v>755685324.3</v>
      </c>
      <c r="AA22">
        <v>892974668</v>
      </c>
      <c r="AB22">
        <v>930480337.6</v>
      </c>
      <c r="AC22">
        <v>898859941.3</v>
      </c>
      <c r="AD22">
        <v>980739097.9</v>
      </c>
      <c r="AE22">
        <v>1021601523</v>
      </c>
      <c r="AF22">
        <v>1013491563</v>
      </c>
      <c r="AG22">
        <v>1042882819</v>
      </c>
      <c r="AH22">
        <v>1090855428</v>
      </c>
      <c r="AI22">
        <v>1157397609</v>
      </c>
      <c r="AJ22">
        <v>1227998863</v>
      </c>
      <c r="AK22">
        <v>1290626806</v>
      </c>
      <c r="AL22">
        <v>1304823700</v>
      </c>
      <c r="AM22">
        <v>1332224998</v>
      </c>
      <c r="AN22">
        <v>1374856198</v>
      </c>
      <c r="AO22">
        <v>1435349871</v>
      </c>
      <c r="AP22">
        <v>1601850456</v>
      </c>
      <c r="AQ22">
        <v>1705970735</v>
      </c>
      <c r="AR22">
        <v>1226593304</v>
      </c>
      <c r="AS22">
        <v>1322267582</v>
      </c>
      <c r="AT22">
        <v>1421437651</v>
      </c>
      <c r="AU22">
        <v>1424280526</v>
      </c>
      <c r="AV22">
        <v>1323156609</v>
      </c>
      <c r="AW22">
        <v>1323987761</v>
      </c>
      <c r="AX22">
        <v>1333196214</v>
      </c>
      <c r="AY22">
        <v>1390527001</v>
      </c>
      <c r="AZ22">
        <v>1420233809</v>
      </c>
      <c r="BA22">
        <v>1465711889</v>
      </c>
      <c r="BB22">
        <v>1512930834</v>
      </c>
      <c r="BC22">
        <v>1558254347</v>
      </c>
      <c r="BD22">
        <v>1612365096</v>
      </c>
    </row>
    <row r="23" spans="1:56">
      <c r="A23">
        <f>VLOOKUP(B23,'AHarv+PermP'!$B$2:$C$52,2,0)</f>
        <v>114</v>
      </c>
      <c r="B23" t="s">
        <v>152</v>
      </c>
      <c r="C23" t="s">
        <v>379</v>
      </c>
      <c r="D23" t="s">
        <v>353</v>
      </c>
      <c r="E23" t="s">
        <v>354</v>
      </c>
      <c r="Z23">
        <v>22366736109</v>
      </c>
      <c r="AA23">
        <v>23210754783</v>
      </c>
      <c r="AB23">
        <v>23560419757</v>
      </c>
      <c r="AC23">
        <v>23868837488</v>
      </c>
      <c r="AD23">
        <v>24287787377</v>
      </c>
      <c r="AE23">
        <v>25332298687</v>
      </c>
      <c r="AF23">
        <v>27150538459</v>
      </c>
      <c r="AG23">
        <v>28762495098</v>
      </c>
      <c r="AH23">
        <v>30546685537</v>
      </c>
      <c r="AI23">
        <v>31979431630</v>
      </c>
      <c r="AJ23">
        <v>33320025703</v>
      </c>
      <c r="AK23">
        <v>33799283225</v>
      </c>
      <c r="AL23">
        <v>33529059994</v>
      </c>
      <c r="AM23">
        <v>33647483717</v>
      </c>
      <c r="AN23">
        <v>34533349460</v>
      </c>
      <c r="AO23">
        <v>36054963609</v>
      </c>
      <c r="AP23">
        <v>37550104997</v>
      </c>
      <c r="AQ23">
        <v>37728431167</v>
      </c>
      <c r="AR23">
        <v>38969777187</v>
      </c>
      <c r="AS23">
        <v>39868181986</v>
      </c>
      <c r="AT23">
        <v>40107269636</v>
      </c>
      <c r="AU23">
        <v>41623286927</v>
      </c>
      <c r="AV23">
        <v>41850907838</v>
      </c>
      <c r="AW23">
        <v>43078175476</v>
      </c>
      <c r="AX23">
        <v>45277014691</v>
      </c>
      <c r="AY23">
        <v>47951376759</v>
      </c>
      <c r="AZ23">
        <v>50981330188</v>
      </c>
      <c r="BA23">
        <v>54553688986</v>
      </c>
      <c r="BB23">
        <v>55401085154</v>
      </c>
      <c r="BC23">
        <v>56837161720</v>
      </c>
      <c r="BD23">
        <v>59849531291</v>
      </c>
    </row>
    <row r="24" spans="1:56">
      <c r="A24">
        <f>VLOOKUP(B24,'AHarv+PermP'!$B$2:$C$52,2,0)</f>
        <v>122</v>
      </c>
      <c r="B24" t="s">
        <v>153</v>
      </c>
      <c r="C24" t="s">
        <v>380</v>
      </c>
      <c r="D24" t="s">
        <v>353</v>
      </c>
      <c r="E24" t="s">
        <v>354</v>
      </c>
      <c r="Z24">
        <v>1083376333</v>
      </c>
      <c r="AA24">
        <v>1090901881</v>
      </c>
      <c r="AB24">
        <v>1118794080</v>
      </c>
      <c r="AC24">
        <v>1083077681</v>
      </c>
      <c r="AD24">
        <v>1195721579</v>
      </c>
      <c r="AE24">
        <v>1255447935</v>
      </c>
      <c r="AF24">
        <v>1262435895</v>
      </c>
      <c r="AG24">
        <v>1172229697</v>
      </c>
      <c r="AH24">
        <v>1275715966</v>
      </c>
      <c r="AI24">
        <v>1362488339</v>
      </c>
      <c r="AJ24">
        <v>1450699992</v>
      </c>
      <c r="AK24">
        <v>1484818146</v>
      </c>
      <c r="AL24">
        <v>1594144505</v>
      </c>
      <c r="AM24">
        <v>1646657904</v>
      </c>
      <c r="AN24">
        <v>1740055686</v>
      </c>
      <c r="AO24">
        <v>1770987175</v>
      </c>
      <c r="AP24">
        <v>1853737337</v>
      </c>
      <c r="AQ24">
        <v>1917455222</v>
      </c>
      <c r="AR24">
        <v>2022709076</v>
      </c>
      <c r="AS24">
        <v>2030322312</v>
      </c>
      <c r="AT24">
        <v>2145247039</v>
      </c>
      <c r="AU24">
        <v>2234599529</v>
      </c>
      <c r="AV24">
        <v>2258500753</v>
      </c>
      <c r="AW24">
        <v>2356654581</v>
      </c>
      <c r="AX24">
        <v>2409777711</v>
      </c>
      <c r="AY24">
        <v>2468700175</v>
      </c>
      <c r="AZ24">
        <v>2585336438</v>
      </c>
      <c r="BA24">
        <v>2700461868</v>
      </c>
      <c r="BB24">
        <v>2826465292</v>
      </c>
      <c r="BC24">
        <v>2912884907</v>
      </c>
      <c r="BD24">
        <v>3009010109</v>
      </c>
    </row>
    <row r="25" spans="1:56">
      <c r="A25">
        <f>VLOOKUP(B25,'AHarv+PermP'!$B$2:$C$52,2,0)</f>
        <v>123</v>
      </c>
      <c r="B25" t="s">
        <v>154</v>
      </c>
      <c r="C25" t="s">
        <v>381</v>
      </c>
      <c r="D25" t="s">
        <v>353</v>
      </c>
      <c r="E25" t="s">
        <v>354</v>
      </c>
      <c r="Z25">
        <v>3370273530</v>
      </c>
      <c r="AA25">
        <v>3298259260</v>
      </c>
      <c r="AB25">
        <v>3218014548</v>
      </c>
      <c r="AC25">
        <v>3156973642</v>
      </c>
      <c r="AD25">
        <v>3090446221</v>
      </c>
      <c r="AE25">
        <v>3064383771</v>
      </c>
      <c r="AF25">
        <v>3012945102</v>
      </c>
      <c r="AG25">
        <v>2982767598</v>
      </c>
      <c r="AH25">
        <v>2921862533</v>
      </c>
      <c r="AI25">
        <v>2142646951</v>
      </c>
      <c r="AJ25">
        <v>1049235720</v>
      </c>
      <c r="AK25">
        <v>899979717.1</v>
      </c>
      <c r="AL25">
        <v>584215703.7</v>
      </c>
      <c r="AM25">
        <v>391568288.2</v>
      </c>
      <c r="AN25">
        <v>306353827.6</v>
      </c>
      <c r="AO25">
        <v>293284125.1</v>
      </c>
      <c r="AP25">
        <v>328833716</v>
      </c>
      <c r="AQ25">
        <v>678317562</v>
      </c>
      <c r="AR25">
        <v>879777846.5</v>
      </c>
      <c r="AS25">
        <v>1081246998</v>
      </c>
      <c r="AT25">
        <v>1359127443</v>
      </c>
      <c r="AU25">
        <v>1398542153</v>
      </c>
      <c r="AV25">
        <v>1450288305</v>
      </c>
      <c r="AW25">
        <v>996348050</v>
      </c>
      <c r="AX25">
        <v>1022253079</v>
      </c>
      <c r="AY25">
        <v>1076432496</v>
      </c>
      <c r="AZ25">
        <v>1160394189</v>
      </c>
      <c r="BA25">
        <v>1269471291</v>
      </c>
      <c r="BB25">
        <v>1359603753</v>
      </c>
      <c r="BC25">
        <v>1421983637</v>
      </c>
      <c r="BD25">
        <v>1500401852</v>
      </c>
    </row>
    <row r="26" spans="1:56">
      <c r="A26">
        <f>VLOOKUP(B26,'AHarv+PermP'!$B$2:$C$52,2,0)</f>
        <v>129</v>
      </c>
      <c r="B26" t="s">
        <v>155</v>
      </c>
      <c r="C26" t="s">
        <v>382</v>
      </c>
      <c r="D26" t="s">
        <v>353</v>
      </c>
      <c r="E26" t="s">
        <v>354</v>
      </c>
      <c r="Z26">
        <v>11094896498</v>
      </c>
      <c r="AA26">
        <v>10018825964</v>
      </c>
      <c r="AB26">
        <v>9837465762</v>
      </c>
      <c r="AC26">
        <v>9926210163</v>
      </c>
      <c r="AD26">
        <v>10095420167</v>
      </c>
      <c r="AE26">
        <v>10212110825</v>
      </c>
      <c r="AF26">
        <v>10412176875</v>
      </c>
      <c r="AG26">
        <v>10534841224</v>
      </c>
      <c r="AH26">
        <v>10893385803</v>
      </c>
      <c r="AI26">
        <v>11337715330</v>
      </c>
      <c r="AJ26">
        <v>11692589156</v>
      </c>
      <c r="AK26">
        <v>10954841220</v>
      </c>
      <c r="AL26">
        <v>11084782322</v>
      </c>
      <c r="AM26">
        <v>11317181413</v>
      </c>
      <c r="AN26">
        <v>11309077378</v>
      </c>
      <c r="AO26">
        <v>11502712891</v>
      </c>
      <c r="AP26">
        <v>11749896417</v>
      </c>
      <c r="AQ26">
        <v>12183877973</v>
      </c>
      <c r="AR26">
        <v>12662989046</v>
      </c>
      <c r="AS26">
        <v>13252972359</v>
      </c>
      <c r="AT26">
        <v>13883822470</v>
      </c>
      <c r="AU26">
        <v>14719326526</v>
      </c>
      <c r="AV26">
        <v>12853830267</v>
      </c>
      <c r="AW26">
        <v>14111563692</v>
      </c>
      <c r="AX26">
        <v>14853409107</v>
      </c>
      <c r="AY26">
        <v>15537093713</v>
      </c>
      <c r="AZ26">
        <v>16317458710</v>
      </c>
      <c r="BA26">
        <v>17335782741</v>
      </c>
      <c r="BB26">
        <v>18571536122</v>
      </c>
      <c r="BC26">
        <v>17721291301</v>
      </c>
      <c r="BD26">
        <v>17998751072</v>
      </c>
    </row>
    <row r="27" spans="1:56">
      <c r="A27">
        <f>VLOOKUP(B27,'AHarv+PermP'!$B$2:$C$52,2,0)</f>
        <v>130</v>
      </c>
      <c r="B27" t="s">
        <v>156</v>
      </c>
      <c r="C27" t="s">
        <v>383</v>
      </c>
      <c r="D27" t="s">
        <v>353</v>
      </c>
      <c r="E27" t="s">
        <v>354</v>
      </c>
      <c r="Z27">
        <v>4296289493</v>
      </c>
      <c r="AA27">
        <v>4069010657</v>
      </c>
      <c r="AB27">
        <v>4170876459</v>
      </c>
      <c r="AC27">
        <v>4325979220</v>
      </c>
      <c r="AD27">
        <v>4557864861</v>
      </c>
      <c r="AE27">
        <v>4766204057</v>
      </c>
      <c r="AF27">
        <v>4755966129</v>
      </c>
      <c r="AG27">
        <v>4833261956</v>
      </c>
      <c r="AH27">
        <v>4986828765</v>
      </c>
      <c r="AI27">
        <v>5053886139</v>
      </c>
      <c r="AJ27">
        <v>5341568221</v>
      </c>
      <c r="AK27">
        <v>5807899510</v>
      </c>
      <c r="AL27">
        <v>5382007509</v>
      </c>
      <c r="AM27">
        <v>5903623080</v>
      </c>
      <c r="AN27">
        <v>5299081348</v>
      </c>
      <c r="AO27">
        <v>6185555000</v>
      </c>
      <c r="AP27">
        <v>6638132359</v>
      </c>
      <c r="AQ27">
        <v>6889878160</v>
      </c>
      <c r="AR27">
        <v>7158256388</v>
      </c>
      <c r="AS27">
        <v>7376030454</v>
      </c>
      <c r="AT27">
        <v>7492282436</v>
      </c>
      <c r="AU27">
        <v>7119544093</v>
      </c>
      <c r="AV27">
        <v>7240576343</v>
      </c>
      <c r="AW27">
        <v>7638808042</v>
      </c>
      <c r="AX27">
        <v>8058942484</v>
      </c>
      <c r="AY27">
        <v>8268474989</v>
      </c>
      <c r="AZ27">
        <v>8905147563</v>
      </c>
      <c r="BA27">
        <v>9421646122</v>
      </c>
      <c r="BB27">
        <v>10231907688</v>
      </c>
      <c r="BC27">
        <v>11009532672</v>
      </c>
      <c r="BD27">
        <v>11791209492</v>
      </c>
    </row>
    <row r="28" spans="1:56">
      <c r="A28">
        <f>VLOOKUP(B28,'AHarv+PermP'!$B$2:$C$52,2,0)</f>
        <v>133</v>
      </c>
      <c r="B28" t="s">
        <v>157</v>
      </c>
      <c r="C28" t="s">
        <v>384</v>
      </c>
      <c r="D28" t="s">
        <v>353</v>
      </c>
      <c r="E28" t="s">
        <v>354</v>
      </c>
      <c r="Z28">
        <v>5434820623</v>
      </c>
      <c r="AA28">
        <v>5195060997</v>
      </c>
      <c r="AB28">
        <v>4954132014</v>
      </c>
      <c r="AC28">
        <v>5191829618</v>
      </c>
      <c r="AD28">
        <v>5418691810</v>
      </c>
      <c r="AE28">
        <v>4803328013</v>
      </c>
      <c r="AF28">
        <v>5208503625</v>
      </c>
      <c r="AG28">
        <v>5181511319</v>
      </c>
      <c r="AH28">
        <v>5258274692</v>
      </c>
      <c r="AI28">
        <v>5876842666</v>
      </c>
      <c r="AJ28">
        <v>5767963813</v>
      </c>
      <c r="AK28">
        <v>5861177734</v>
      </c>
      <c r="AL28">
        <v>6349604922</v>
      </c>
      <c r="AM28">
        <v>6213761256</v>
      </c>
      <c r="AN28">
        <v>6270440828</v>
      </c>
      <c r="AO28">
        <v>6659772799</v>
      </c>
      <c r="AP28">
        <v>6874111352</v>
      </c>
      <c r="AQ28">
        <v>7338876472</v>
      </c>
      <c r="AR28">
        <v>7781639266</v>
      </c>
      <c r="AS28">
        <v>8305718121</v>
      </c>
      <c r="AT28">
        <v>8571501101</v>
      </c>
      <c r="AU28">
        <v>9608652734</v>
      </c>
      <c r="AV28">
        <v>10007730728</v>
      </c>
      <c r="AW28">
        <v>10752445502</v>
      </c>
      <c r="AX28">
        <v>10987442375</v>
      </c>
      <c r="AY28">
        <v>11655456275</v>
      </c>
      <c r="AZ28">
        <v>12273195458</v>
      </c>
      <c r="BA28">
        <v>12800942863</v>
      </c>
      <c r="BB28">
        <v>13440990006</v>
      </c>
      <c r="BC28">
        <v>14045834556</v>
      </c>
      <c r="BD28">
        <v>14677897111</v>
      </c>
    </row>
    <row r="29" spans="1:56">
      <c r="A29">
        <f>VLOOKUP(B29,'AHarv+PermP'!$B$2:$C$52,2,0)</f>
        <v>136</v>
      </c>
      <c r="B29" t="s">
        <v>158</v>
      </c>
      <c r="C29" t="s">
        <v>385</v>
      </c>
      <c r="D29" t="s">
        <v>353</v>
      </c>
      <c r="E29" t="s">
        <v>354</v>
      </c>
      <c r="Z29">
        <v>2624453012</v>
      </c>
      <c r="AA29">
        <v>2715004212</v>
      </c>
      <c r="AB29">
        <v>2651475173</v>
      </c>
      <c r="AC29">
        <v>2750516840</v>
      </c>
      <c r="AD29">
        <v>2661761389</v>
      </c>
      <c r="AE29">
        <v>2741474769</v>
      </c>
      <c r="AF29">
        <v>2898111104</v>
      </c>
      <c r="AG29">
        <v>2953186350</v>
      </c>
      <c r="AH29">
        <v>3003992907</v>
      </c>
      <c r="AI29">
        <v>3147511235</v>
      </c>
      <c r="AJ29">
        <v>3091759225</v>
      </c>
      <c r="AK29">
        <v>3147042574</v>
      </c>
      <c r="AL29">
        <v>3206022113</v>
      </c>
      <c r="AM29">
        <v>3394332223</v>
      </c>
      <c r="AN29">
        <v>3290440806</v>
      </c>
      <c r="AO29">
        <v>3613555527</v>
      </c>
      <c r="AP29">
        <v>3823822058</v>
      </c>
      <c r="AQ29">
        <v>3669160056</v>
      </c>
      <c r="AR29">
        <v>3771086962</v>
      </c>
      <c r="AS29">
        <v>4022632436</v>
      </c>
      <c r="AT29">
        <v>4097064361</v>
      </c>
      <c r="AU29">
        <v>4215565999</v>
      </c>
      <c r="AV29">
        <v>4261810399</v>
      </c>
      <c r="AW29">
        <v>4500224221</v>
      </c>
      <c r="AX29">
        <v>4733273063</v>
      </c>
      <c r="AY29">
        <v>4990999901</v>
      </c>
      <c r="AZ29">
        <v>5959242130</v>
      </c>
      <c r="BA29">
        <v>5619095785</v>
      </c>
      <c r="BB29">
        <v>5816719599</v>
      </c>
      <c r="BC29">
        <v>5745744515</v>
      </c>
      <c r="BD29">
        <v>6033414762</v>
      </c>
    </row>
    <row r="30" spans="1:56">
      <c r="A30">
        <f>VLOOKUP(B30,'AHarv+PermP'!$B$2:$C$52,2,0)</f>
        <v>137</v>
      </c>
      <c r="B30" t="s">
        <v>159</v>
      </c>
      <c r="C30" t="s">
        <v>386</v>
      </c>
      <c r="D30" t="s">
        <v>353</v>
      </c>
      <c r="E30" t="s">
        <v>354</v>
      </c>
      <c r="Z30">
        <v>3602124293</v>
      </c>
      <c r="AA30">
        <v>3814013957</v>
      </c>
      <c r="AB30">
        <v>4023673204</v>
      </c>
      <c r="AC30">
        <v>4039115873</v>
      </c>
      <c r="AD30">
        <v>4228889117</v>
      </c>
      <c r="AE30">
        <v>4522986169</v>
      </c>
      <c r="AF30">
        <v>4963616992</v>
      </c>
      <c r="AG30">
        <v>5404934155</v>
      </c>
      <c r="AH30">
        <v>5772001973</v>
      </c>
      <c r="AI30">
        <v>6029730441</v>
      </c>
      <c r="AJ30">
        <v>6463071293</v>
      </c>
      <c r="AK30">
        <v>6749737346</v>
      </c>
      <c r="AL30">
        <v>7189327399</v>
      </c>
      <c r="AM30">
        <v>7554693541</v>
      </c>
      <c r="AN30">
        <v>7867166462</v>
      </c>
      <c r="AO30">
        <v>8204489839</v>
      </c>
      <c r="AP30">
        <v>8662943922</v>
      </c>
      <c r="AQ30">
        <v>9155646905</v>
      </c>
      <c r="AR30">
        <v>9711452180</v>
      </c>
      <c r="AS30">
        <v>9964996786</v>
      </c>
      <c r="AT30">
        <v>10864498587</v>
      </c>
      <c r="AU30">
        <v>11144104097</v>
      </c>
      <c r="AV30">
        <v>11379613929</v>
      </c>
      <c r="AW30">
        <v>11795750071</v>
      </c>
      <c r="AX30">
        <v>12473506444</v>
      </c>
      <c r="AY30">
        <v>12628351002</v>
      </c>
      <c r="AZ30">
        <v>13126874482</v>
      </c>
      <c r="BA30">
        <v>13898108669</v>
      </c>
      <c r="BB30">
        <v>14665145931</v>
      </c>
      <c r="BC30">
        <v>15110148902</v>
      </c>
      <c r="BD30">
        <v>15719880595</v>
      </c>
    </row>
    <row r="31" spans="1:56">
      <c r="A31">
        <f>VLOOKUP(B31,'AHarv+PermP'!$B$2:$C$52,2,0)</f>
        <v>144</v>
      </c>
      <c r="B31" t="s">
        <v>160</v>
      </c>
      <c r="C31" t="s">
        <v>387</v>
      </c>
      <c r="D31" t="s">
        <v>353</v>
      </c>
      <c r="E31" t="s">
        <v>354</v>
      </c>
      <c r="Z31">
        <v>5338198478</v>
      </c>
      <c r="AA31">
        <v>5605108557</v>
      </c>
      <c r="AB31">
        <v>5218356095</v>
      </c>
      <c r="AC31">
        <v>4399074083</v>
      </c>
      <c r="AD31">
        <v>4113134271</v>
      </c>
      <c r="AE31">
        <v>4154265486</v>
      </c>
      <c r="AF31">
        <v>4058717538</v>
      </c>
      <c r="AG31">
        <v>4655349031</v>
      </c>
      <c r="AH31">
        <v>5037087433</v>
      </c>
      <c r="AI31">
        <v>5364498349</v>
      </c>
      <c r="AJ31">
        <v>5418142947</v>
      </c>
      <c r="AK31">
        <v>5683631899</v>
      </c>
      <c r="AL31">
        <v>5393498317</v>
      </c>
      <c r="AM31">
        <v>5860288553</v>
      </c>
      <c r="AN31">
        <v>6256765791</v>
      </c>
      <c r="AO31">
        <v>6425747405</v>
      </c>
      <c r="AP31">
        <v>6901252713</v>
      </c>
      <c r="AQ31">
        <v>7607841646</v>
      </c>
      <c r="AR31">
        <v>8428129926</v>
      </c>
      <c r="AS31">
        <v>9112306427</v>
      </c>
      <c r="AT31">
        <v>9211720050</v>
      </c>
      <c r="AU31">
        <v>10307815720</v>
      </c>
      <c r="AV31">
        <v>11216651533</v>
      </c>
      <c r="AW31">
        <v>11892312353</v>
      </c>
      <c r="AX31">
        <v>12829873033</v>
      </c>
      <c r="AY31">
        <v>13906009356</v>
      </c>
      <c r="AZ31">
        <v>15113418924</v>
      </c>
      <c r="BA31">
        <v>16213930857</v>
      </c>
      <c r="BB31">
        <v>17321505509</v>
      </c>
      <c r="BC31">
        <v>18438103820</v>
      </c>
      <c r="BD31">
        <v>19765659945</v>
      </c>
    </row>
    <row r="32" spans="1:56">
      <c r="A32">
        <f>VLOOKUP(B32,'AHarv+PermP'!$B$2:$C$52,2,0)</f>
        <v>147</v>
      </c>
      <c r="B32" t="s">
        <v>161</v>
      </c>
      <c r="C32" t="s">
        <v>388</v>
      </c>
      <c r="D32" t="s">
        <v>353</v>
      </c>
      <c r="E32" t="s">
        <v>354</v>
      </c>
      <c r="Z32">
        <v>4991637044</v>
      </c>
      <c r="AA32">
        <v>5036163819</v>
      </c>
      <c r="AB32">
        <v>5017610996</v>
      </c>
      <c r="AC32">
        <v>4928557445</v>
      </c>
      <c r="AD32">
        <v>4916498110</v>
      </c>
      <c r="AE32">
        <v>4943399704</v>
      </c>
      <c r="AF32">
        <v>5176237633</v>
      </c>
      <c r="AG32">
        <v>5358055299</v>
      </c>
      <c r="AH32">
        <v>5404437357</v>
      </c>
      <c r="AI32">
        <v>5503694960</v>
      </c>
      <c r="AJ32">
        <v>5640985851</v>
      </c>
      <c r="AK32">
        <v>6102023503</v>
      </c>
      <c r="AL32">
        <v>6540797769</v>
      </c>
      <c r="AM32">
        <v>6409418199</v>
      </c>
      <c r="AN32">
        <v>6878345032</v>
      </c>
      <c r="AO32">
        <v>7161279251</v>
      </c>
      <c r="AP32">
        <v>7390106528</v>
      </c>
      <c r="AQ32">
        <v>7701785059</v>
      </c>
      <c r="AR32">
        <v>7955411351</v>
      </c>
      <c r="AS32">
        <v>8223691606</v>
      </c>
      <c r="AT32">
        <v>8510571123</v>
      </c>
      <c r="AU32">
        <v>8611027335</v>
      </c>
      <c r="AV32">
        <v>9023244206</v>
      </c>
      <c r="AW32">
        <v>9405769586</v>
      </c>
      <c r="AX32">
        <v>10560026310</v>
      </c>
      <c r="AY32">
        <v>10827002303</v>
      </c>
      <c r="AZ32">
        <v>11592795349</v>
      </c>
      <c r="BA32">
        <v>12215821808</v>
      </c>
      <c r="BB32">
        <v>12741102146</v>
      </c>
      <c r="BC32">
        <v>12651914431</v>
      </c>
      <c r="BD32">
        <v>13259206324</v>
      </c>
    </row>
    <row r="33" spans="1:56">
      <c r="A33">
        <f>VLOOKUP(B33,'AHarv+PermP'!$B$2:$C$52,2,0)</f>
        <v>158</v>
      </c>
      <c r="B33" t="s">
        <v>162</v>
      </c>
      <c r="C33" t="s">
        <v>389</v>
      </c>
      <c r="D33" t="s">
        <v>353</v>
      </c>
      <c r="E33" t="s">
        <v>354</v>
      </c>
      <c r="Z33">
        <v>5524365529</v>
      </c>
      <c r="AA33">
        <v>5558004232</v>
      </c>
      <c r="AB33">
        <v>5648216321</v>
      </c>
      <c r="AC33">
        <v>5379872770</v>
      </c>
      <c r="AD33">
        <v>4474690079</v>
      </c>
      <c r="AE33">
        <v>4820249983</v>
      </c>
      <c r="AF33">
        <v>5126819174</v>
      </c>
      <c r="AG33">
        <v>5130641538</v>
      </c>
      <c r="AH33">
        <v>5484610743</v>
      </c>
      <c r="AI33">
        <v>5535833120</v>
      </c>
      <c r="AJ33">
        <v>5464733350</v>
      </c>
      <c r="AK33">
        <v>5601581381</v>
      </c>
      <c r="AL33">
        <v>5236557434</v>
      </c>
      <c r="AM33">
        <v>5312458081</v>
      </c>
      <c r="AN33">
        <v>5525198743</v>
      </c>
      <c r="AO33">
        <v>5669171932</v>
      </c>
      <c r="AP33">
        <v>5863006199</v>
      </c>
      <c r="AQ33">
        <v>6024471374</v>
      </c>
      <c r="AR33">
        <v>6652357596</v>
      </c>
      <c r="AS33">
        <v>6614521758</v>
      </c>
      <c r="AT33">
        <v>6521289455</v>
      </c>
      <c r="AU33">
        <v>6984584070</v>
      </c>
      <c r="AV33">
        <v>7194060270</v>
      </c>
      <c r="AW33">
        <v>7575345465</v>
      </c>
      <c r="AX33">
        <v>7582920810</v>
      </c>
      <c r="AY33">
        <v>7924152247</v>
      </c>
      <c r="AZ33">
        <v>8383753077</v>
      </c>
      <c r="BA33">
        <v>8668800681</v>
      </c>
      <c r="BB33">
        <v>9422986341</v>
      </c>
      <c r="BC33">
        <v>9309910505</v>
      </c>
      <c r="BD33">
        <v>10129710316</v>
      </c>
    </row>
    <row r="34" spans="1:56">
      <c r="A34">
        <f>VLOOKUP(B34,'AHarv+PermP'!$B$2:$C$52,2,0)</f>
        <v>159</v>
      </c>
      <c r="B34" t="s">
        <v>163</v>
      </c>
      <c r="C34" t="s">
        <v>390</v>
      </c>
      <c r="D34" t="s">
        <v>353</v>
      </c>
      <c r="E34" t="s">
        <v>354</v>
      </c>
      <c r="Z34" s="43">
        <v>124299000000</v>
      </c>
      <c r="AA34" s="43">
        <v>107982000000</v>
      </c>
      <c r="AB34" s="43">
        <v>107728000000</v>
      </c>
      <c r="AC34" s="43">
        <v>102024000000</v>
      </c>
      <c r="AD34">
        <v>97108570034</v>
      </c>
      <c r="AE34" s="43">
        <v>106533000000</v>
      </c>
      <c r="AF34" s="43">
        <v>109211000000</v>
      </c>
      <c r="AG34" s="43">
        <v>108446000000</v>
      </c>
      <c r="AH34" s="43">
        <v>119181000000</v>
      </c>
      <c r="AI34" s="43">
        <v>127763000000</v>
      </c>
      <c r="AJ34" s="43">
        <v>138234000000</v>
      </c>
      <c r="AK34" s="43">
        <v>144808000000</v>
      </c>
      <c r="AL34" s="43">
        <v>149034000000</v>
      </c>
      <c r="AM34" s="43">
        <v>152312000000</v>
      </c>
      <c r="AN34" s="43">
        <v>152464000000</v>
      </c>
      <c r="AO34" s="43">
        <v>156276000000</v>
      </c>
      <c r="AP34" s="43">
        <v>162995000000</v>
      </c>
      <c r="AQ34" s="43">
        <v>167396000000</v>
      </c>
      <c r="AR34" s="43">
        <v>170542000000</v>
      </c>
      <c r="AS34" s="43">
        <v>172419000000</v>
      </c>
      <c r="AT34" s="43">
        <v>181730000000</v>
      </c>
      <c r="AU34" s="43">
        <v>187363000000</v>
      </c>
      <c r="AV34" s="43">
        <v>190265000000</v>
      </c>
      <c r="AW34" s="43">
        <v>209863000000</v>
      </c>
      <c r="AX34" s="43">
        <v>232108000000</v>
      </c>
      <c r="AY34" s="43">
        <v>244642000000</v>
      </c>
      <c r="AZ34" s="43">
        <v>259810000000</v>
      </c>
      <c r="BA34" s="43">
        <v>276567000000</v>
      </c>
      <c r="BB34" s="43">
        <v>293161000000</v>
      </c>
      <c r="BC34" s="43">
        <v>313683000000</v>
      </c>
      <c r="BD34" s="43">
        <v>338307000000</v>
      </c>
    </row>
    <row r="35" spans="1:56">
      <c r="A35">
        <f>VLOOKUP(B35,'AHarv+PermP'!$B$2:$C$52,2,0)</f>
        <v>184</v>
      </c>
      <c r="B35" t="s">
        <v>168</v>
      </c>
      <c r="C35" t="s">
        <v>391</v>
      </c>
      <c r="D35" t="s">
        <v>353</v>
      </c>
      <c r="E35" t="s">
        <v>354</v>
      </c>
      <c r="Z35">
        <v>4221662241</v>
      </c>
      <c r="AA35">
        <v>4451160221</v>
      </c>
      <c r="AB35">
        <v>4531763898</v>
      </c>
      <c r="AC35">
        <v>4802779237</v>
      </c>
      <c r="AD35">
        <v>4599104259</v>
      </c>
      <c r="AE35">
        <v>4801591245</v>
      </c>
      <c r="AF35">
        <v>5064340919</v>
      </c>
      <c r="AG35">
        <v>5063123649</v>
      </c>
      <c r="AH35">
        <v>5290904721</v>
      </c>
      <c r="AI35">
        <v>5288971727</v>
      </c>
      <c r="AJ35">
        <v>5162073900</v>
      </c>
      <c r="AK35">
        <v>5032279764</v>
      </c>
      <c r="AL35">
        <v>5327811727</v>
      </c>
      <c r="AM35">
        <v>4895795891</v>
      </c>
      <c r="AN35">
        <v>2435753086</v>
      </c>
      <c r="AO35">
        <v>3293724661</v>
      </c>
      <c r="AP35">
        <v>3713532785</v>
      </c>
      <c r="AQ35">
        <v>4227847884</v>
      </c>
      <c r="AR35">
        <v>4602378955</v>
      </c>
      <c r="AS35">
        <v>4951289743</v>
      </c>
      <c r="AT35">
        <v>5352344212</v>
      </c>
      <c r="AU35">
        <v>5807293470</v>
      </c>
      <c r="AV35">
        <v>6446095752</v>
      </c>
      <c r="AW35">
        <v>6587909858</v>
      </c>
      <c r="AX35">
        <v>7075415188</v>
      </c>
      <c r="AY35">
        <v>7733428800</v>
      </c>
      <c r="AZ35">
        <v>8444904250</v>
      </c>
      <c r="BA35">
        <v>8909373984</v>
      </c>
      <c r="BB35">
        <v>9907223870</v>
      </c>
      <c r="BC35">
        <v>10313420048</v>
      </c>
      <c r="BD35">
        <v>11086926552</v>
      </c>
    </row>
    <row r="36" spans="1:56">
      <c r="A36">
        <v>193</v>
      </c>
      <c r="B36" t="s">
        <v>213</v>
      </c>
      <c r="C36" t="s">
        <v>392</v>
      </c>
      <c r="D36" t="s">
        <v>353</v>
      </c>
      <c r="E36" t="s">
        <v>354</v>
      </c>
      <c r="AU36">
        <v>163144730.9</v>
      </c>
      <c r="AV36">
        <v>182046055.4</v>
      </c>
      <c r="AW36">
        <v>191919639.1</v>
      </c>
      <c r="AX36">
        <v>204588517.8</v>
      </c>
      <c r="AY36">
        <v>216187518.7</v>
      </c>
      <c r="AZ36">
        <v>230618076.7</v>
      </c>
      <c r="BA36">
        <v>244455161.3</v>
      </c>
      <c r="BB36">
        <v>258633554</v>
      </c>
      <c r="BC36">
        <v>268978896.2</v>
      </c>
      <c r="BD36">
        <v>281082946.5</v>
      </c>
    </row>
    <row r="37" spans="1:56">
      <c r="A37">
        <f>VLOOKUP(B37,'AHarv+PermP'!$B$2:$C$52,2,0)</f>
        <v>195</v>
      </c>
      <c r="B37" t="s">
        <v>170</v>
      </c>
      <c r="C37" t="s">
        <v>393</v>
      </c>
      <c r="D37" t="s">
        <v>353</v>
      </c>
      <c r="E37" t="s">
        <v>354</v>
      </c>
      <c r="Z37">
        <v>8289466487</v>
      </c>
      <c r="AA37">
        <v>8709702355</v>
      </c>
      <c r="AB37">
        <v>9392809938</v>
      </c>
      <c r="AC37">
        <v>8892511994</v>
      </c>
      <c r="AD37">
        <v>9225604539</v>
      </c>
      <c r="AE37">
        <v>9528524561</v>
      </c>
      <c r="AF37">
        <v>9825179901</v>
      </c>
      <c r="AG37">
        <v>10423963168</v>
      </c>
      <c r="AH37">
        <v>10362208378</v>
      </c>
      <c r="AI37">
        <v>10774402115</v>
      </c>
      <c r="AJ37">
        <v>10701606144</v>
      </c>
      <c r="AK37">
        <v>10975120515</v>
      </c>
      <c r="AL37">
        <v>11111502547</v>
      </c>
      <c r="AM37">
        <v>11256038795</v>
      </c>
      <c r="AN37">
        <v>11254088275</v>
      </c>
      <c r="AO37">
        <v>11857698248</v>
      </c>
      <c r="AP37">
        <v>12096289969</v>
      </c>
      <c r="AQ37">
        <v>12474182099</v>
      </c>
      <c r="AR37">
        <v>13209993249</v>
      </c>
      <c r="AS37">
        <v>14048446817</v>
      </c>
      <c r="AT37">
        <v>14497854956</v>
      </c>
      <c r="AU37">
        <v>15161989574</v>
      </c>
      <c r="AV37">
        <v>15261270842</v>
      </c>
      <c r="AW37">
        <v>16277864276</v>
      </c>
      <c r="AX37">
        <v>17238344297</v>
      </c>
      <c r="AY37">
        <v>18208361231</v>
      </c>
      <c r="AZ37">
        <v>18668667065</v>
      </c>
      <c r="BA37">
        <v>19575290046</v>
      </c>
      <c r="BB37">
        <v>20226614458</v>
      </c>
      <c r="BC37">
        <v>20676019249</v>
      </c>
      <c r="BD37">
        <v>21537698380</v>
      </c>
    </row>
    <row r="38" spans="1:56">
      <c r="A38">
        <f>VLOOKUP(B38,'AHarv+PermP'!$B$2:$C$52,2,0)</f>
        <v>196</v>
      </c>
      <c r="B38" t="s">
        <v>171</v>
      </c>
      <c r="C38" t="s">
        <v>394</v>
      </c>
      <c r="D38" t="s">
        <v>353</v>
      </c>
      <c r="E38" t="s">
        <v>354</v>
      </c>
      <c r="Z38">
        <v>702513094.7</v>
      </c>
      <c r="AA38">
        <v>644800384.3</v>
      </c>
      <c r="AB38">
        <v>637593619.4</v>
      </c>
      <c r="AC38">
        <v>626695584.8</v>
      </c>
      <c r="AD38">
        <v>654966663.6</v>
      </c>
      <c r="AE38">
        <v>727836524</v>
      </c>
      <c r="AF38">
        <v>726549688.5</v>
      </c>
      <c r="AG38">
        <v>758547729</v>
      </c>
      <c r="AH38">
        <v>799484612.9</v>
      </c>
      <c r="AI38">
        <v>889017494</v>
      </c>
      <c r="AJ38">
        <v>951209106.1</v>
      </c>
      <c r="AK38">
        <v>977466529.2</v>
      </c>
      <c r="AL38">
        <v>1047467461</v>
      </c>
      <c r="AM38">
        <v>1112375358</v>
      </c>
      <c r="AN38">
        <v>1103490842</v>
      </c>
      <c r="AO38">
        <v>1094379969</v>
      </c>
      <c r="AP38">
        <v>1148196369</v>
      </c>
      <c r="AQ38">
        <v>1285538537</v>
      </c>
      <c r="AR38">
        <v>1393567461</v>
      </c>
      <c r="AS38">
        <v>1419655116</v>
      </c>
      <c r="AT38">
        <v>1480035815</v>
      </c>
      <c r="AU38">
        <v>1446421787</v>
      </c>
      <c r="AV38">
        <v>1463964461</v>
      </c>
      <c r="AW38">
        <v>1377779001</v>
      </c>
      <c r="AX38">
        <v>1338506046</v>
      </c>
      <c r="AY38">
        <v>1438499344</v>
      </c>
      <c r="AZ38">
        <v>1557902712</v>
      </c>
      <c r="BA38">
        <v>1708996074</v>
      </c>
      <c r="BB38">
        <v>1686779125</v>
      </c>
      <c r="BC38">
        <v>1698586579</v>
      </c>
      <c r="BD38">
        <v>1803898947</v>
      </c>
    </row>
    <row r="39" spans="1:56">
      <c r="A39">
        <f>VLOOKUP(B39,'AHarv+PermP'!$B$2:$C$52,2,0)</f>
        <v>197</v>
      </c>
      <c r="B39" t="s">
        <v>172</v>
      </c>
      <c r="C39" t="s">
        <v>395</v>
      </c>
      <c r="D39" t="s">
        <v>353</v>
      </c>
      <c r="E39" t="s">
        <v>354</v>
      </c>
      <c r="Z39">
        <v>2567343635</v>
      </c>
      <c r="AA39">
        <v>2641319807</v>
      </c>
      <c r="AB39">
        <v>2767621264</v>
      </c>
      <c r="AC39">
        <v>2709423679</v>
      </c>
      <c r="AD39">
        <v>2820321318</v>
      </c>
      <c r="AE39">
        <v>2670524450</v>
      </c>
      <c r="AF39">
        <v>2703533385</v>
      </c>
      <c r="AG39">
        <v>2899033149</v>
      </c>
      <c r="AH39">
        <v>2693781602</v>
      </c>
      <c r="AI39">
        <v>2713446208</v>
      </c>
      <c r="AJ39">
        <v>2804346656</v>
      </c>
      <c r="AK39">
        <v>2870248802</v>
      </c>
      <c r="AL39">
        <v>2324614505</v>
      </c>
      <c r="AM39">
        <v>2356694185</v>
      </c>
      <c r="AN39">
        <v>2310738649</v>
      </c>
      <c r="AO39">
        <v>2125925772</v>
      </c>
      <c r="AP39">
        <v>2232222060</v>
      </c>
      <c r="AQ39">
        <v>1858548456</v>
      </c>
      <c r="AR39">
        <v>1842984316</v>
      </c>
      <c r="AS39">
        <v>1693301294</v>
      </c>
      <c r="AT39">
        <v>1757770072</v>
      </c>
      <c r="AU39">
        <v>2077155794</v>
      </c>
      <c r="AV39">
        <v>2647578407</v>
      </c>
      <c r="AW39">
        <v>2893486902</v>
      </c>
      <c r="AX39">
        <v>3110901881</v>
      </c>
      <c r="AY39">
        <v>3334211241</v>
      </c>
      <c r="AZ39">
        <v>3576972014</v>
      </c>
      <c r="BA39">
        <v>3807401236</v>
      </c>
      <c r="BB39">
        <v>4018105369</v>
      </c>
      <c r="BC39">
        <v>4146684741</v>
      </c>
      <c r="BD39">
        <v>4351883436</v>
      </c>
    </row>
    <row r="40" spans="1:5">
      <c r="A40">
        <f>VLOOKUP(B40,'AHarv+PermP'!$B$2:$C$52,2,0)</f>
        <v>201</v>
      </c>
      <c r="B40" t="s">
        <v>173</v>
      </c>
      <c r="C40" t="s">
        <v>396</v>
      </c>
      <c r="D40" t="s">
        <v>353</v>
      </c>
      <c r="E40" t="s">
        <v>354</v>
      </c>
    </row>
    <row r="41" spans="1:56">
      <c r="A41">
        <f>VLOOKUP(B41,'AHarv+PermP'!$B$2:$C$52,2,0)</f>
        <v>202</v>
      </c>
      <c r="B41" t="s">
        <v>174</v>
      </c>
      <c r="C41" t="s">
        <v>397</v>
      </c>
      <c r="D41" t="s">
        <v>353</v>
      </c>
      <c r="E41" t="s">
        <v>354</v>
      </c>
      <c r="Z41" s="43">
        <v>241638000000</v>
      </c>
      <c r="AA41" s="43">
        <v>254592000000</v>
      </c>
      <c r="AB41" s="43">
        <v>253616000000</v>
      </c>
      <c r="AC41" s="43">
        <v>248933000000</v>
      </c>
      <c r="AD41" s="43">
        <v>261626000000</v>
      </c>
      <c r="AE41" s="43">
        <v>258456000000</v>
      </c>
      <c r="AF41" s="43">
        <v>258502000000</v>
      </c>
      <c r="AG41" s="43">
        <v>263933000000</v>
      </c>
      <c r="AH41" s="43">
        <v>275018000000</v>
      </c>
      <c r="AI41" s="43">
        <v>281605000000</v>
      </c>
      <c r="AJ41" s="43">
        <v>280710000000</v>
      </c>
      <c r="AK41" s="43">
        <v>277851000000</v>
      </c>
      <c r="AL41" s="43">
        <v>271913000000</v>
      </c>
      <c r="AM41" s="43">
        <v>275268000000</v>
      </c>
      <c r="AN41" s="43">
        <v>284170000000</v>
      </c>
      <c r="AO41" s="43">
        <v>293024000000</v>
      </c>
      <c r="AP41" s="43">
        <v>305644000000</v>
      </c>
      <c r="AQ41" s="43">
        <v>313733000000</v>
      </c>
      <c r="AR41" s="43">
        <v>315357000000</v>
      </c>
      <c r="AS41" s="43">
        <v>322793000000</v>
      </c>
      <c r="AT41" s="43">
        <v>336204000000</v>
      </c>
      <c r="AU41" s="43">
        <v>345400000000</v>
      </c>
      <c r="AV41" s="43">
        <v>358069000000</v>
      </c>
      <c r="AW41" s="43">
        <v>368629000000</v>
      </c>
      <c r="AX41" s="43">
        <v>385418000000</v>
      </c>
      <c r="AY41" s="43">
        <v>405757000000</v>
      </c>
      <c r="AZ41" s="43">
        <v>428495000000</v>
      </c>
      <c r="BA41" s="43">
        <v>452353000000</v>
      </c>
      <c r="BB41" s="43">
        <v>468529000000</v>
      </c>
      <c r="BC41" s="43">
        <v>460648000000</v>
      </c>
      <c r="BD41" s="43">
        <v>473735000000</v>
      </c>
    </row>
    <row r="42" spans="1:56">
      <c r="A42">
        <f>VLOOKUP(B42,'AHarv+PermP'!$B$2:$C$52,2,0)</f>
        <v>206</v>
      </c>
      <c r="B42" t="s">
        <v>176</v>
      </c>
      <c r="C42" t="s">
        <v>398</v>
      </c>
      <c r="D42" t="s">
        <v>353</v>
      </c>
      <c r="E42" t="s">
        <v>354</v>
      </c>
      <c r="Z42">
        <v>21337226491</v>
      </c>
      <c r="AA42">
        <v>22924196313</v>
      </c>
      <c r="AB42">
        <v>24290172616</v>
      </c>
      <c r="AC42">
        <v>24791158090</v>
      </c>
      <c r="AD42">
        <v>23549392033</v>
      </c>
      <c r="AE42">
        <v>22070244564</v>
      </c>
      <c r="AF42">
        <v>23265085703</v>
      </c>
      <c r="AG42">
        <v>26573586726</v>
      </c>
      <c r="AH42">
        <v>26485603768</v>
      </c>
      <c r="AI42">
        <v>28851137325</v>
      </c>
      <c r="AJ42">
        <v>27272964454</v>
      </c>
      <c r="AK42">
        <v>29321412529</v>
      </c>
      <c r="AL42">
        <v>31250134616</v>
      </c>
      <c r="AM42">
        <v>32677874592</v>
      </c>
      <c r="AN42">
        <v>33006688781</v>
      </c>
      <c r="AO42">
        <v>34986130416</v>
      </c>
      <c r="AP42">
        <v>37057003144</v>
      </c>
      <c r="AQ42">
        <v>40972719124</v>
      </c>
      <c r="AR42">
        <v>42738029871</v>
      </c>
      <c r="AS42">
        <v>44064660426</v>
      </c>
      <c r="AT42">
        <v>47756919253</v>
      </c>
      <c r="AU42">
        <v>50701343810</v>
      </c>
      <c r="AV42">
        <v>53419211192</v>
      </c>
      <c r="AW42">
        <v>57235920554</v>
      </c>
      <c r="AX42">
        <v>58269414074</v>
      </c>
      <c r="AY42">
        <v>61955397193</v>
      </c>
      <c r="AZ42">
        <v>68952851778</v>
      </c>
      <c r="BA42">
        <v>75960161933</v>
      </c>
      <c r="BB42">
        <v>81154047238</v>
      </c>
      <c r="BC42">
        <v>84370248195</v>
      </c>
      <c r="BD42">
        <v>88125220304</v>
      </c>
    </row>
    <row r="43" spans="1:56">
      <c r="A43">
        <f>VLOOKUP(B43,'AHarv+PermP'!$B$2:$C$52,2,0)</f>
        <v>209</v>
      </c>
      <c r="B43" t="s">
        <v>177</v>
      </c>
      <c r="C43" t="s">
        <v>399</v>
      </c>
      <c r="D43" t="s">
        <v>353</v>
      </c>
      <c r="E43" t="s">
        <v>354</v>
      </c>
      <c r="Z43">
        <v>1374238262</v>
      </c>
      <c r="AA43">
        <v>1575446530</v>
      </c>
      <c r="AB43">
        <v>1593919746</v>
      </c>
      <c r="AC43">
        <v>1613084267</v>
      </c>
      <c r="AD43">
        <v>1712478617</v>
      </c>
      <c r="AE43">
        <v>1777422915</v>
      </c>
      <c r="AF43">
        <v>1995414542</v>
      </c>
      <c r="AG43">
        <v>2286876567</v>
      </c>
      <c r="AH43">
        <v>2437120267</v>
      </c>
      <c r="AI43">
        <v>2751779427</v>
      </c>
      <c r="AJ43">
        <v>3020159534</v>
      </c>
      <c r="AK43">
        <v>3099005177</v>
      </c>
      <c r="AL43">
        <v>3150143659</v>
      </c>
      <c r="AM43">
        <v>3238346998</v>
      </c>
      <c r="AN43">
        <v>3361468575</v>
      </c>
      <c r="AO43">
        <v>3460325748</v>
      </c>
      <c r="AP43">
        <v>3584509020</v>
      </c>
      <c r="AQ43">
        <v>3720104068</v>
      </c>
      <c r="AR43">
        <v>3822539211</v>
      </c>
      <c r="AS43">
        <v>3955332210</v>
      </c>
      <c r="AT43">
        <v>4353758336</v>
      </c>
      <c r="AU43">
        <v>4397301040</v>
      </c>
      <c r="AV43">
        <v>4477826775</v>
      </c>
      <c r="AW43">
        <v>4651818396</v>
      </c>
      <c r="AX43">
        <v>4768632815</v>
      </c>
      <c r="AY43">
        <v>4873954804</v>
      </c>
      <c r="AZ43">
        <v>5013916862</v>
      </c>
      <c r="BA43">
        <v>5189936069</v>
      </c>
      <c r="BB43">
        <v>5314494534</v>
      </c>
      <c r="BC43">
        <v>5335752512</v>
      </c>
      <c r="BD43">
        <v>5394445790</v>
      </c>
    </row>
    <row r="44" spans="1:56">
      <c r="A44">
        <f>VLOOKUP(B44,'AHarv+PermP'!$B$2:$C$52,2,0)</f>
        <v>215</v>
      </c>
      <c r="B44" t="s">
        <v>178</v>
      </c>
      <c r="C44" t="s">
        <v>400</v>
      </c>
      <c r="D44" t="s">
        <v>353</v>
      </c>
      <c r="E44" t="s">
        <v>354</v>
      </c>
      <c r="AH44">
        <v>19149502031</v>
      </c>
      <c r="AI44">
        <v>19870374198</v>
      </c>
      <c r="AJ44">
        <v>21270256296</v>
      </c>
      <c r="AK44">
        <v>21710973499</v>
      </c>
      <c r="AL44">
        <v>21837835523</v>
      </c>
      <c r="AM44">
        <v>22101156320</v>
      </c>
      <c r="AN44">
        <v>22447627697</v>
      </c>
      <c r="AO44">
        <v>23248988223</v>
      </c>
      <c r="AP44">
        <v>24305507525</v>
      </c>
      <c r="AQ44">
        <v>25162344281</v>
      </c>
      <c r="AR44">
        <v>26095492737</v>
      </c>
      <c r="AS44">
        <v>27358614355</v>
      </c>
      <c r="AT44">
        <v>28708446427</v>
      </c>
      <c r="AU44">
        <v>30430329911</v>
      </c>
      <c r="AV44">
        <v>32610222886</v>
      </c>
      <c r="AW44">
        <v>34855836706</v>
      </c>
      <c r="AX44">
        <v>37584455607</v>
      </c>
      <c r="AY44">
        <v>40354384944</v>
      </c>
      <c r="AZ44">
        <v>43073212930</v>
      </c>
      <c r="BA44">
        <v>46152127363</v>
      </c>
      <c r="BB44">
        <v>49584377846</v>
      </c>
      <c r="BC44">
        <v>52570325337</v>
      </c>
      <c r="BD44">
        <v>56242358481</v>
      </c>
    </row>
    <row r="45" spans="1:56">
      <c r="A45">
        <f>VLOOKUP(B45,'AHarv+PermP'!$B$2:$C$52,2,0)</f>
        <v>217</v>
      </c>
      <c r="B45" t="s">
        <v>179</v>
      </c>
      <c r="C45" t="s">
        <v>401</v>
      </c>
      <c r="D45" t="s">
        <v>353</v>
      </c>
      <c r="E45" t="s">
        <v>354</v>
      </c>
      <c r="Z45">
        <v>3026224628</v>
      </c>
      <c r="AA45">
        <v>2925899650</v>
      </c>
      <c r="AB45">
        <v>2821082147</v>
      </c>
      <c r="AC45">
        <v>2668348540</v>
      </c>
      <c r="AD45">
        <v>2816590112</v>
      </c>
      <c r="AE45">
        <v>2973067245</v>
      </c>
      <c r="AF45">
        <v>3020235085</v>
      </c>
      <c r="AG45">
        <v>3035643182</v>
      </c>
      <c r="AH45">
        <v>3237281827</v>
      </c>
      <c r="AI45">
        <v>3368716171</v>
      </c>
      <c r="AJ45">
        <v>3360508087</v>
      </c>
      <c r="AK45">
        <v>3336985623</v>
      </c>
      <c r="AL45">
        <v>3204150676</v>
      </c>
      <c r="AM45">
        <v>2720457618</v>
      </c>
      <c r="AN45">
        <v>3128047851</v>
      </c>
      <c r="AO45">
        <v>3373469240</v>
      </c>
      <c r="AP45">
        <v>3671556121</v>
      </c>
      <c r="AQ45">
        <v>4199429607</v>
      </c>
      <c r="AR45">
        <v>4102847910</v>
      </c>
      <c r="AS45">
        <v>4204670397</v>
      </c>
      <c r="AT45">
        <v>4171727662</v>
      </c>
      <c r="AU45">
        <v>4164240609</v>
      </c>
      <c r="AV45">
        <v>4336440846</v>
      </c>
      <c r="AW45">
        <v>4453524721</v>
      </c>
      <c r="AX45">
        <v>4587130257</v>
      </c>
      <c r="AY45">
        <v>4641277061</v>
      </c>
      <c r="AZ45">
        <v>4829360755</v>
      </c>
      <c r="BA45">
        <v>4939976550</v>
      </c>
      <c r="BB45">
        <v>5057511850</v>
      </c>
      <c r="BC45">
        <v>5220686031</v>
      </c>
      <c r="BD45">
        <v>5396533630</v>
      </c>
    </row>
    <row r="46" spans="1:56">
      <c r="A46">
        <f>VLOOKUP(B46,'AHarv+PermP'!$B$2:$C$52,2,0)</f>
        <v>226</v>
      </c>
      <c r="B46" t="s">
        <v>180</v>
      </c>
      <c r="C46" t="s">
        <v>402</v>
      </c>
      <c r="D46" t="s">
        <v>353</v>
      </c>
      <c r="E46" t="s">
        <v>354</v>
      </c>
      <c r="AB46">
        <v>7637836528</v>
      </c>
      <c r="AC46">
        <v>8076596455</v>
      </c>
      <c r="AD46">
        <v>8048758310</v>
      </c>
      <c r="AE46">
        <v>7782635775</v>
      </c>
      <c r="AF46">
        <v>7812994821</v>
      </c>
      <c r="AG46">
        <v>8122538081</v>
      </c>
      <c r="AH46">
        <v>8794034278</v>
      </c>
      <c r="AI46">
        <v>9353505572</v>
      </c>
      <c r="AJ46">
        <v>9959064631</v>
      </c>
      <c r="AK46">
        <v>10512200591</v>
      </c>
      <c r="AL46">
        <v>10871545125</v>
      </c>
      <c r="AM46">
        <v>11776741774</v>
      </c>
      <c r="AN46">
        <v>12530881419</v>
      </c>
      <c r="AO46">
        <v>13974845436</v>
      </c>
      <c r="AP46">
        <v>15242659427</v>
      </c>
      <c r="AQ46">
        <v>16020035342</v>
      </c>
      <c r="AR46">
        <v>16805860606</v>
      </c>
      <c r="AS46">
        <v>18159395943</v>
      </c>
      <c r="AT46">
        <v>18729947337</v>
      </c>
      <c r="AU46">
        <v>19700844336</v>
      </c>
      <c r="AV46">
        <v>21421257165</v>
      </c>
      <c r="AW46">
        <v>22807910552</v>
      </c>
      <c r="AX46">
        <v>24360498244</v>
      </c>
      <c r="AY46">
        <v>25903142658</v>
      </c>
      <c r="AZ46">
        <v>28696730382</v>
      </c>
      <c r="BA46">
        <v>31110821580</v>
      </c>
      <c r="BB46">
        <v>33820218450</v>
      </c>
      <c r="BC46">
        <v>36271322381</v>
      </c>
      <c r="BD46">
        <v>38150724959</v>
      </c>
    </row>
    <row r="47" spans="1:56">
      <c r="A47">
        <f>VLOOKUP(B47,'AHarv+PermP'!$B$2:$C$52,2,0)</f>
        <v>251</v>
      </c>
      <c r="B47" t="s">
        <v>184</v>
      </c>
      <c r="C47" t="s">
        <v>403</v>
      </c>
      <c r="D47" t="s">
        <v>353</v>
      </c>
      <c r="E47" t="s">
        <v>354</v>
      </c>
      <c r="Z47">
        <v>8848667043</v>
      </c>
      <c r="AA47">
        <v>9394449087</v>
      </c>
      <c r="AB47">
        <v>9130203640</v>
      </c>
      <c r="AC47">
        <v>8950640898</v>
      </c>
      <c r="AD47">
        <v>8920492030</v>
      </c>
      <c r="AE47">
        <v>9064585676</v>
      </c>
      <c r="AF47">
        <v>9130203640</v>
      </c>
      <c r="AG47">
        <v>9374496999</v>
      </c>
      <c r="AH47">
        <v>9963285630</v>
      </c>
      <c r="AI47">
        <v>9861311225</v>
      </c>
      <c r="AJ47">
        <v>9813871207</v>
      </c>
      <c r="AK47">
        <v>9810325123</v>
      </c>
      <c r="AL47">
        <v>9640516038</v>
      </c>
      <c r="AM47">
        <v>10295808329</v>
      </c>
      <c r="AN47">
        <v>9407749379</v>
      </c>
      <c r="AO47">
        <v>9142328693</v>
      </c>
      <c r="AP47">
        <v>9777323754</v>
      </c>
      <c r="AQ47">
        <v>10099859950</v>
      </c>
      <c r="AR47">
        <v>9912133289</v>
      </c>
      <c r="AS47">
        <v>10132618014</v>
      </c>
      <c r="AT47">
        <v>10495238939</v>
      </c>
      <c r="AU47">
        <v>11009505647</v>
      </c>
      <c r="AV47">
        <v>11372819333</v>
      </c>
      <c r="AW47">
        <v>11952833119</v>
      </c>
      <c r="AX47">
        <v>12595960871</v>
      </c>
      <c r="AY47">
        <v>13268758899</v>
      </c>
      <c r="AZ47">
        <v>14094764205</v>
      </c>
      <c r="BA47">
        <v>14967723616</v>
      </c>
      <c r="BB47">
        <v>15818131929</v>
      </c>
      <c r="BC47">
        <v>16830971196</v>
      </c>
      <c r="BD47">
        <v>18111837394</v>
      </c>
    </row>
    <row r="48" spans="1:5">
      <c r="A48">
        <f>VLOOKUP(B48,'AHarv+PermP'!$B$2:$C$52,2,0)</f>
        <v>181</v>
      </c>
      <c r="B48" t="s">
        <v>166</v>
      </c>
      <c r="C48" t="s">
        <v>404</v>
      </c>
      <c r="D48" t="s">
        <v>353</v>
      </c>
      <c r="E48" t="s">
        <v>354</v>
      </c>
    </row>
    <row r="49" spans="1:56">
      <c r="A49" s="16" t="s">
        <v>405</v>
      </c>
      <c r="B49" s="16" t="s">
        <v>405</v>
      </c>
      <c r="C49" s="16" t="s">
        <v>405</v>
      </c>
      <c r="D49" s="16" t="s">
        <v>405</v>
      </c>
      <c r="E49" s="16" t="s">
        <v>405</v>
      </c>
      <c r="F49" s="16" t="s">
        <v>405</v>
      </c>
      <c r="G49" s="16" t="s">
        <v>405</v>
      </c>
      <c r="H49" s="16" t="s">
        <v>405</v>
      </c>
      <c r="I49" s="16" t="s">
        <v>405</v>
      </c>
      <c r="J49" s="16" t="s">
        <v>405</v>
      </c>
      <c r="K49" s="16" t="s">
        <v>405</v>
      </c>
      <c r="L49" s="16" t="s">
        <v>405</v>
      </c>
      <c r="M49" s="16" t="s">
        <v>405</v>
      </c>
      <c r="N49" s="16" t="s">
        <v>405</v>
      </c>
      <c r="O49" s="16" t="s">
        <v>405</v>
      </c>
      <c r="P49" s="16" t="s">
        <v>405</v>
      </c>
      <c r="Q49" s="16" t="s">
        <v>405</v>
      </c>
      <c r="R49" s="16" t="s">
        <v>405</v>
      </c>
      <c r="S49" s="16" t="s">
        <v>405</v>
      </c>
      <c r="T49" s="16" t="s">
        <v>405</v>
      </c>
      <c r="U49" s="16" t="s">
        <v>405</v>
      </c>
      <c r="V49" s="16" t="s">
        <v>405</v>
      </c>
      <c r="W49" s="16" t="s">
        <v>405</v>
      </c>
      <c r="X49" s="16" t="s">
        <v>405</v>
      </c>
      <c r="Y49" s="16" t="s">
        <v>405</v>
      </c>
      <c r="Z49" s="16" t="s">
        <v>405</v>
      </c>
      <c r="AA49" s="16" t="s">
        <v>405</v>
      </c>
      <c r="AB49" s="16" t="s">
        <v>405</v>
      </c>
      <c r="AC49" s="16" t="s">
        <v>405</v>
      </c>
      <c r="AD49" s="16" t="s">
        <v>405</v>
      </c>
      <c r="AE49" s="16" t="s">
        <v>405</v>
      </c>
      <c r="AF49" s="16" t="s">
        <v>405</v>
      </c>
      <c r="AG49" s="16" t="s">
        <v>405</v>
      </c>
      <c r="AH49" s="16" t="s">
        <v>405</v>
      </c>
      <c r="AI49" s="16" t="s">
        <v>405</v>
      </c>
      <c r="AJ49" s="16" t="s">
        <v>405</v>
      </c>
      <c r="AK49" s="16" t="s">
        <v>405</v>
      </c>
      <c r="AL49" s="16" t="s">
        <v>405</v>
      </c>
      <c r="AM49" s="16" t="s">
        <v>405</v>
      </c>
      <c r="AN49" s="16" t="s">
        <v>405</v>
      </c>
      <c r="AO49" s="16" t="s">
        <v>405</v>
      </c>
      <c r="AP49" s="16" t="s">
        <v>405</v>
      </c>
      <c r="AQ49" s="16" t="s">
        <v>405</v>
      </c>
      <c r="AR49" s="16" t="s">
        <v>405</v>
      </c>
      <c r="AS49" s="16" t="s">
        <v>405</v>
      </c>
      <c r="AT49" s="16" t="s">
        <v>405</v>
      </c>
      <c r="AU49" s="16" t="s">
        <v>405</v>
      </c>
      <c r="AV49" s="16" t="s">
        <v>405</v>
      </c>
      <c r="AW49" s="16" t="s">
        <v>405</v>
      </c>
      <c r="AX49" s="16" t="s">
        <v>405</v>
      </c>
      <c r="AY49" s="16" t="s">
        <v>405</v>
      </c>
      <c r="AZ49" s="16" t="s">
        <v>405</v>
      </c>
      <c r="BA49" s="16" t="s">
        <v>405</v>
      </c>
      <c r="BB49" s="16" t="s">
        <v>405</v>
      </c>
      <c r="BC49" s="16" t="s">
        <v>405</v>
      </c>
      <c r="BD49" s="16" t="s">
        <v>405</v>
      </c>
    </row>
    <row r="50" spans="1:56">
      <c r="A50">
        <v>7</v>
      </c>
      <c r="B50" t="s">
        <v>131</v>
      </c>
      <c r="C50" t="s">
        <v>352</v>
      </c>
      <c r="D50" t="s">
        <v>353</v>
      </c>
      <c r="E50" s="16" t="s">
        <v>406</v>
      </c>
      <c r="G50">
        <f t="shared" ref="G50:AL50" si="0">IF(G2=0,0,(G2-F2)/G2*100)</f>
        <v>0</v>
      </c>
      <c r="H50">
        <f t="shared" si="0"/>
        <v>0</v>
      </c>
      <c r="I50">
        <f t="shared" si="0"/>
        <v>0</v>
      </c>
      <c r="J50">
        <f t="shared" si="0"/>
        <v>0</v>
      </c>
      <c r="K50">
        <f t="shared" si="0"/>
        <v>0</v>
      </c>
      <c r="L50">
        <f t="shared" si="0"/>
        <v>0</v>
      </c>
      <c r="M50">
        <f t="shared" si="0"/>
        <v>0</v>
      </c>
      <c r="N50">
        <f t="shared" si="0"/>
        <v>0</v>
      </c>
      <c r="O50">
        <f t="shared" si="0"/>
        <v>0</v>
      </c>
      <c r="P50">
        <f t="shared" si="0"/>
        <v>0</v>
      </c>
      <c r="Q50">
        <f t="shared" si="0"/>
        <v>0</v>
      </c>
      <c r="R50">
        <f t="shared" si="0"/>
        <v>0</v>
      </c>
      <c r="S50">
        <f t="shared" si="0"/>
        <v>0</v>
      </c>
      <c r="T50">
        <f t="shared" si="0"/>
        <v>0</v>
      </c>
      <c r="U50">
        <f t="shared" si="0"/>
        <v>0</v>
      </c>
      <c r="V50">
        <f t="shared" si="0"/>
        <v>0</v>
      </c>
      <c r="W50">
        <f t="shared" si="0"/>
        <v>0</v>
      </c>
      <c r="X50">
        <f t="shared" si="0"/>
        <v>0</v>
      </c>
      <c r="Y50">
        <f t="shared" si="0"/>
        <v>0</v>
      </c>
      <c r="Z50">
        <f t="shared" si="0"/>
        <v>0</v>
      </c>
      <c r="AA50">
        <f t="shared" si="0"/>
        <v>0</v>
      </c>
      <c r="AB50">
        <f t="shared" si="0"/>
        <v>0</v>
      </c>
      <c r="AC50">
        <f t="shared" si="0"/>
        <v>0</v>
      </c>
      <c r="AD50">
        <f t="shared" si="0"/>
        <v>0</v>
      </c>
      <c r="AE50">
        <f t="shared" si="0"/>
        <v>100</v>
      </c>
      <c r="AF50">
        <f t="shared" si="0"/>
        <v>2.72373540880823</v>
      </c>
      <c r="AG50">
        <f t="shared" si="0"/>
        <v>7.3215940682911</v>
      </c>
      <c r="AH50">
        <f t="shared" si="0"/>
        <v>5.30303030463565</v>
      </c>
      <c r="AI50">
        <f t="shared" si="0"/>
        <v>0.3984063733341</v>
      </c>
      <c r="AJ50">
        <f t="shared" si="0"/>
        <v>-0.300902706974233</v>
      </c>
      <c r="AK50">
        <f t="shared" si="0"/>
        <v>-1.21457489864084</v>
      </c>
      <c r="AL50">
        <f t="shared" si="0"/>
        <v>-7.41138560665802</v>
      </c>
      <c r="AM50">
        <f t="shared" ref="AM50:BD50" si="1">IF(AM2=0,0,(AM2-AL2)/AM2*100)</f>
        <v>-32.802124834392</v>
      </c>
      <c r="AN50">
        <f t="shared" si="1"/>
        <v>3.38164251114604</v>
      </c>
      <c r="AO50">
        <f t="shared" si="1"/>
        <v>9.42028985639159</v>
      </c>
      <c r="AP50">
        <f t="shared" si="1"/>
        <v>10.0719424450818</v>
      </c>
      <c r="AQ50">
        <f t="shared" si="1"/>
        <v>7.32159406896942</v>
      </c>
      <c r="AR50">
        <f t="shared" si="1"/>
        <v>6.37121601882696</v>
      </c>
      <c r="AS50">
        <f t="shared" si="1"/>
        <v>3.13813052992868</v>
      </c>
      <c r="AT50">
        <f t="shared" si="1"/>
        <v>2.92400297720362</v>
      </c>
      <c r="AU50">
        <f t="shared" si="1"/>
        <v>3.04625395236734</v>
      </c>
      <c r="AV50">
        <f t="shared" si="1"/>
        <v>12.6565458353027</v>
      </c>
      <c r="AW50">
        <f t="shared" si="1"/>
        <v>3.20233575412894</v>
      </c>
      <c r="AX50">
        <f t="shared" si="1"/>
        <v>10.058036839927</v>
      </c>
      <c r="AY50">
        <f t="shared" si="1"/>
        <v>17.090362698244</v>
      </c>
      <c r="AZ50">
        <f t="shared" si="1"/>
        <v>15.656896311171</v>
      </c>
      <c r="BA50">
        <f t="shared" si="1"/>
        <v>18.5004074976517</v>
      </c>
      <c r="BB50">
        <f t="shared" si="1"/>
        <v>12.1265377860274</v>
      </c>
      <c r="BC50">
        <f t="shared" si="1"/>
        <v>2.34370132298015</v>
      </c>
      <c r="BD50">
        <f t="shared" si="1"/>
        <v>2.24827056110684</v>
      </c>
    </row>
    <row r="51" spans="1:56">
      <c r="A51">
        <v>53</v>
      </c>
      <c r="B51" t="s">
        <v>143</v>
      </c>
      <c r="C51" t="s">
        <v>355</v>
      </c>
      <c r="D51" t="s">
        <v>353</v>
      </c>
      <c r="E51" s="16" t="s">
        <v>406</v>
      </c>
      <c r="G51">
        <f t="shared" ref="G51:AL51" si="2">IF(G3=0,0,(G3-F3)/G3*100)</f>
        <v>0</v>
      </c>
      <c r="H51">
        <f t="shared" si="2"/>
        <v>0</v>
      </c>
      <c r="I51">
        <f t="shared" si="2"/>
        <v>0</v>
      </c>
      <c r="J51">
        <f t="shared" si="2"/>
        <v>0</v>
      </c>
      <c r="K51">
        <f t="shared" si="2"/>
        <v>0</v>
      </c>
      <c r="L51">
        <f t="shared" si="2"/>
        <v>0</v>
      </c>
      <c r="M51">
        <f t="shared" si="2"/>
        <v>0</v>
      </c>
      <c r="N51">
        <f t="shared" si="2"/>
        <v>0</v>
      </c>
      <c r="O51">
        <f t="shared" si="2"/>
        <v>0</v>
      </c>
      <c r="P51">
        <f t="shared" si="2"/>
        <v>0</v>
      </c>
      <c r="Q51">
        <f t="shared" si="2"/>
        <v>0</v>
      </c>
      <c r="R51">
        <f t="shared" si="2"/>
        <v>0</v>
      </c>
      <c r="S51">
        <f t="shared" si="2"/>
        <v>0</v>
      </c>
      <c r="T51">
        <f t="shared" si="2"/>
        <v>0</v>
      </c>
      <c r="U51">
        <f t="shared" si="2"/>
        <v>0</v>
      </c>
      <c r="V51">
        <f t="shared" si="2"/>
        <v>0</v>
      </c>
      <c r="W51">
        <f t="shared" si="2"/>
        <v>0</v>
      </c>
      <c r="X51">
        <f t="shared" si="2"/>
        <v>0</v>
      </c>
      <c r="Y51">
        <f t="shared" si="2"/>
        <v>0</v>
      </c>
      <c r="Z51">
        <f t="shared" si="2"/>
        <v>100</v>
      </c>
      <c r="AA51">
        <f t="shared" si="2"/>
        <v>9.05306786702963</v>
      </c>
      <c r="AB51">
        <f t="shared" si="2"/>
        <v>2.18620323530793</v>
      </c>
      <c r="AC51">
        <f t="shared" si="2"/>
        <v>-4.54545087005247</v>
      </c>
      <c r="AD51">
        <f t="shared" si="2"/>
        <v>7.34721705479961</v>
      </c>
      <c r="AE51">
        <f t="shared" si="2"/>
        <v>7.0029778638388</v>
      </c>
      <c r="AF51">
        <f t="shared" si="2"/>
        <v>2.12500472459435</v>
      </c>
      <c r="AG51">
        <f t="shared" si="2"/>
        <v>-1.52284566583842</v>
      </c>
      <c r="AH51">
        <f t="shared" si="2"/>
        <v>3.29310691237641</v>
      </c>
      <c r="AI51">
        <f t="shared" si="2"/>
        <v>-2.93801617840948</v>
      </c>
      <c r="AJ51">
        <f t="shared" si="2"/>
        <v>3.11315668834058</v>
      </c>
      <c r="AK51">
        <f t="shared" si="2"/>
        <v>4.50954563950371</v>
      </c>
      <c r="AL51">
        <f t="shared" si="2"/>
        <v>3.85538009870901</v>
      </c>
      <c r="AM51">
        <f t="shared" ref="AM51:BD51" si="3">IF(AM3=0,0,(AM3-AL3)/AM3*100)</f>
        <v>3.39969610141953</v>
      </c>
      <c r="AN51">
        <f t="shared" si="3"/>
        <v>4.18928109136771</v>
      </c>
      <c r="AO51">
        <f t="shared" si="3"/>
        <v>4.40160041722323</v>
      </c>
      <c r="AP51">
        <f t="shared" si="3"/>
        <v>5.25584065721995</v>
      </c>
      <c r="AQ51">
        <f t="shared" si="3"/>
        <v>5.7919757613431</v>
      </c>
      <c r="AR51">
        <f t="shared" si="3"/>
        <v>4.34352009587707</v>
      </c>
      <c r="AS51">
        <f t="shared" si="3"/>
        <v>4.48648648030099</v>
      </c>
      <c r="AT51">
        <f t="shared" si="3"/>
        <v>5.48204158961107</v>
      </c>
      <c r="AU51">
        <f t="shared" si="3"/>
        <v>4.76190475870923</v>
      </c>
      <c r="AV51">
        <f t="shared" si="3"/>
        <v>4.30622009753731</v>
      </c>
      <c r="AW51">
        <f t="shared" si="3"/>
        <v>3.7536092470397</v>
      </c>
      <c r="AX51">
        <f t="shared" si="3"/>
        <v>3.00678951535252</v>
      </c>
      <c r="AY51">
        <f t="shared" si="3"/>
        <v>2.8182701670301</v>
      </c>
      <c r="AZ51">
        <f t="shared" si="3"/>
        <v>3.93851817705507</v>
      </c>
      <c r="BA51">
        <f t="shared" si="3"/>
        <v>4.39770554617772</v>
      </c>
      <c r="BB51">
        <f t="shared" si="3"/>
        <v>4.8525214103946</v>
      </c>
      <c r="BC51">
        <f t="shared" si="3"/>
        <v>3.66088632094829</v>
      </c>
      <c r="BD51">
        <f t="shared" si="3"/>
        <v>2.91262135775943</v>
      </c>
    </row>
    <row r="52" spans="1:56">
      <c r="A52">
        <v>20</v>
      </c>
      <c r="B52" t="s">
        <v>133</v>
      </c>
      <c r="C52" t="s">
        <v>356</v>
      </c>
      <c r="D52" t="s">
        <v>353</v>
      </c>
      <c r="E52" s="16" t="s">
        <v>406</v>
      </c>
      <c r="G52">
        <f t="shared" ref="G52:AL52" si="4">IF(G4=0,0,(G4-F4)/G4*100)</f>
        <v>0</v>
      </c>
      <c r="H52">
        <f t="shared" si="4"/>
        <v>0</v>
      </c>
      <c r="I52">
        <f t="shared" si="4"/>
        <v>0</v>
      </c>
      <c r="J52">
        <f t="shared" si="4"/>
        <v>0</v>
      </c>
      <c r="K52">
        <f t="shared" si="4"/>
        <v>0</v>
      </c>
      <c r="L52">
        <f t="shared" si="4"/>
        <v>0</v>
      </c>
      <c r="M52">
        <f t="shared" si="4"/>
        <v>0</v>
      </c>
      <c r="N52">
        <f t="shared" si="4"/>
        <v>0</v>
      </c>
      <c r="O52">
        <f t="shared" si="4"/>
        <v>0</v>
      </c>
      <c r="P52">
        <f t="shared" si="4"/>
        <v>0</v>
      </c>
      <c r="Q52">
        <f t="shared" si="4"/>
        <v>0</v>
      </c>
      <c r="R52">
        <f t="shared" si="4"/>
        <v>0</v>
      </c>
      <c r="S52">
        <f t="shared" si="4"/>
        <v>0</v>
      </c>
      <c r="T52">
        <f t="shared" si="4"/>
        <v>0</v>
      </c>
      <c r="U52">
        <f t="shared" si="4"/>
        <v>0</v>
      </c>
      <c r="V52">
        <f t="shared" si="4"/>
        <v>0</v>
      </c>
      <c r="W52">
        <f t="shared" si="4"/>
        <v>0</v>
      </c>
      <c r="X52">
        <f t="shared" si="4"/>
        <v>0</v>
      </c>
      <c r="Y52">
        <f t="shared" si="4"/>
        <v>0</v>
      </c>
      <c r="Z52">
        <f t="shared" si="4"/>
        <v>100</v>
      </c>
      <c r="AA52">
        <f t="shared" si="4"/>
        <v>8.31143760307912</v>
      </c>
      <c r="AB52">
        <f t="shared" si="4"/>
        <v>10.8460517938377</v>
      </c>
      <c r="AC52">
        <f t="shared" si="4"/>
        <v>11.6191864405103</v>
      </c>
      <c r="AD52">
        <f t="shared" si="4"/>
        <v>7.87263652249324</v>
      </c>
      <c r="AE52">
        <f t="shared" si="4"/>
        <v>6.65134489312691</v>
      </c>
      <c r="AF52">
        <f t="shared" si="4"/>
        <v>7.55542491689993</v>
      </c>
      <c r="AG52">
        <f t="shared" si="4"/>
        <v>10.6200602026431</v>
      </c>
      <c r="AH52">
        <f t="shared" si="4"/>
        <v>16.2829422787341</v>
      </c>
      <c r="AI52">
        <f t="shared" si="4"/>
        <v>11.5509239871254</v>
      </c>
      <c r="AJ52">
        <f t="shared" si="4"/>
        <v>6.34320783419028</v>
      </c>
      <c r="AK52">
        <f t="shared" si="4"/>
        <v>6.94099980848931</v>
      </c>
      <c r="AL52">
        <f t="shared" si="4"/>
        <v>2.83438921155795</v>
      </c>
      <c r="AM52">
        <f t="shared" ref="AM52:BD52" si="5">IF(AM4=0,0,(AM4-AL4)/AM4*100)</f>
        <v>1.88008294062629</v>
      </c>
      <c r="AN52">
        <f t="shared" si="5"/>
        <v>3.50090601971621</v>
      </c>
      <c r="AO52">
        <f t="shared" si="5"/>
        <v>4.21809084527223</v>
      </c>
      <c r="AP52">
        <f t="shared" si="5"/>
        <v>5.26011206773815</v>
      </c>
      <c r="AQ52">
        <f t="shared" si="5"/>
        <v>9.23090391999098</v>
      </c>
      <c r="AR52">
        <f t="shared" si="5"/>
        <v>9.562258001354</v>
      </c>
      <c r="AS52">
        <f t="shared" si="5"/>
        <v>4.82135433270021</v>
      </c>
      <c r="AT52">
        <f t="shared" si="5"/>
        <v>5.558433410093</v>
      </c>
      <c r="AU52">
        <f t="shared" si="5"/>
        <v>3.37785530559072</v>
      </c>
      <c r="AV52">
        <f t="shared" si="5"/>
        <v>8.23018557353477</v>
      </c>
      <c r="AW52">
        <f t="shared" si="5"/>
        <v>5.90466786507585</v>
      </c>
      <c r="AX52">
        <f t="shared" si="5"/>
        <v>5.71998816678261</v>
      </c>
      <c r="AY52">
        <f t="shared" si="5"/>
        <v>1.61575819970137</v>
      </c>
      <c r="AZ52">
        <f t="shared" si="5"/>
        <v>4.88502343513503</v>
      </c>
      <c r="BA52">
        <f t="shared" si="5"/>
        <v>4.57783859677965</v>
      </c>
      <c r="BB52">
        <f t="shared" si="5"/>
        <v>2.78762051726856</v>
      </c>
      <c r="BC52">
        <f t="shared" si="5"/>
        <v>-5.18927308193492</v>
      </c>
      <c r="BD52">
        <f t="shared" si="5"/>
        <v>6.7112569204937</v>
      </c>
    </row>
    <row r="53" spans="1:56">
      <c r="A53">
        <v>233</v>
      </c>
      <c r="B53" t="s">
        <v>181</v>
      </c>
      <c r="C53" t="s">
        <v>357</v>
      </c>
      <c r="D53" t="s">
        <v>353</v>
      </c>
      <c r="E53" s="16" t="s">
        <v>406</v>
      </c>
      <c r="G53">
        <f t="shared" ref="G53:AL53" si="6">IF(G5=0,0,(G5-F5)/G5*100)</f>
        <v>0</v>
      </c>
      <c r="H53">
        <f t="shared" si="6"/>
        <v>0</v>
      </c>
      <c r="I53">
        <f t="shared" si="6"/>
        <v>0</v>
      </c>
      <c r="J53">
        <f t="shared" si="6"/>
        <v>0</v>
      </c>
      <c r="K53">
        <f t="shared" si="6"/>
        <v>0</v>
      </c>
      <c r="L53">
        <f t="shared" si="6"/>
        <v>0</v>
      </c>
      <c r="M53">
        <f t="shared" si="6"/>
        <v>0</v>
      </c>
      <c r="N53">
        <f t="shared" si="6"/>
        <v>0</v>
      </c>
      <c r="O53">
        <f t="shared" si="6"/>
        <v>0</v>
      </c>
      <c r="P53">
        <f t="shared" si="6"/>
        <v>0</v>
      </c>
      <c r="Q53">
        <f t="shared" si="6"/>
        <v>0</v>
      </c>
      <c r="R53">
        <f t="shared" si="6"/>
        <v>0</v>
      </c>
      <c r="S53">
        <f t="shared" si="6"/>
        <v>0</v>
      </c>
      <c r="T53">
        <f t="shared" si="6"/>
        <v>0</v>
      </c>
      <c r="U53">
        <f t="shared" si="6"/>
        <v>0</v>
      </c>
      <c r="V53">
        <f t="shared" si="6"/>
        <v>0</v>
      </c>
      <c r="W53">
        <f t="shared" si="6"/>
        <v>0</v>
      </c>
      <c r="X53">
        <f t="shared" si="6"/>
        <v>0</v>
      </c>
      <c r="Y53">
        <f t="shared" si="6"/>
        <v>0</v>
      </c>
      <c r="Z53">
        <f t="shared" si="6"/>
        <v>100</v>
      </c>
      <c r="AA53">
        <f t="shared" si="6"/>
        <v>4.08161816943712</v>
      </c>
      <c r="AB53">
        <f t="shared" si="6"/>
        <v>8.72764228935274</v>
      </c>
      <c r="AC53">
        <f t="shared" si="6"/>
        <v>0.344791810645805</v>
      </c>
      <c r="AD53">
        <f t="shared" si="6"/>
        <v>-1.8109072311823</v>
      </c>
      <c r="AE53">
        <f t="shared" si="6"/>
        <v>7.84884981498603</v>
      </c>
      <c r="AF53">
        <f t="shared" si="6"/>
        <v>7.36912231872462</v>
      </c>
      <c r="AG53">
        <f t="shared" si="6"/>
        <v>-0.236896669530536</v>
      </c>
      <c r="AH53">
        <f t="shared" si="6"/>
        <v>5.47810434103445</v>
      </c>
      <c r="AI53">
        <f t="shared" si="6"/>
        <v>2.10500404885707</v>
      </c>
      <c r="AJ53">
        <f t="shared" si="6"/>
        <v>-0.606585758680776</v>
      </c>
      <c r="AK53">
        <f t="shared" si="6"/>
        <v>8.31574746131418</v>
      </c>
      <c r="AL53">
        <f t="shared" si="6"/>
        <v>0.232170483258854</v>
      </c>
      <c r="AM53">
        <f t="shared" ref="AM53:BD53" si="7">IF(AM5=0,0,(AM5-AL5)/AM5*100)</f>
        <v>3.34558146731638</v>
      </c>
      <c r="AN53">
        <f t="shared" si="7"/>
        <v>1.29793928446578</v>
      </c>
      <c r="AO53">
        <f t="shared" si="7"/>
        <v>5.40727387520168</v>
      </c>
      <c r="AP53">
        <f t="shared" si="7"/>
        <v>9.9218747807052</v>
      </c>
      <c r="AQ53">
        <f t="shared" si="7"/>
        <v>5.9415188030637</v>
      </c>
      <c r="AR53">
        <f t="shared" si="7"/>
        <v>6.81005957561376</v>
      </c>
      <c r="AS53">
        <f t="shared" si="7"/>
        <v>6.8937531441933</v>
      </c>
      <c r="AT53">
        <f t="shared" si="7"/>
        <v>1.81352514233695</v>
      </c>
      <c r="AU53">
        <f t="shared" si="7"/>
        <v>6.23407226303573</v>
      </c>
      <c r="AV53">
        <f t="shared" si="7"/>
        <v>4.48858091914209</v>
      </c>
      <c r="AW53">
        <f t="shared" si="7"/>
        <v>7.44546881779223</v>
      </c>
      <c r="AX53">
        <f t="shared" si="7"/>
        <v>4.42942285685889</v>
      </c>
      <c r="AY53">
        <f t="shared" si="7"/>
        <v>5.97340569657504</v>
      </c>
      <c r="AZ53">
        <f t="shared" si="7"/>
        <v>5.21761538168366</v>
      </c>
      <c r="BA53">
        <f t="shared" si="7"/>
        <v>3.47230208064967</v>
      </c>
      <c r="BB53">
        <f t="shared" si="7"/>
        <v>4.76190312603123</v>
      </c>
      <c r="BC53">
        <f t="shared" si="7"/>
        <v>3.3816168703243</v>
      </c>
      <c r="BD53">
        <f t="shared" si="7"/>
        <v>8.46027013215767</v>
      </c>
    </row>
    <row r="54" spans="1:56">
      <c r="A54">
        <v>29</v>
      </c>
      <c r="B54" t="s">
        <v>135</v>
      </c>
      <c r="C54" t="s">
        <v>358</v>
      </c>
      <c r="D54" t="s">
        <v>353</v>
      </c>
      <c r="E54" s="16" t="s">
        <v>406</v>
      </c>
      <c r="G54">
        <f t="shared" ref="G54:AL54" si="8">IF(G6=0,0,(G6-F6)/G6*100)</f>
        <v>0</v>
      </c>
      <c r="H54">
        <f t="shared" si="8"/>
        <v>0</v>
      </c>
      <c r="I54">
        <f t="shared" si="8"/>
        <v>0</v>
      </c>
      <c r="J54">
        <f t="shared" si="8"/>
        <v>0</v>
      </c>
      <c r="K54">
        <f t="shared" si="8"/>
        <v>0</v>
      </c>
      <c r="L54">
        <f t="shared" si="8"/>
        <v>0</v>
      </c>
      <c r="M54">
        <f t="shared" si="8"/>
        <v>0</v>
      </c>
      <c r="N54">
        <f t="shared" si="8"/>
        <v>0</v>
      </c>
      <c r="O54">
        <f t="shared" si="8"/>
        <v>0</v>
      </c>
      <c r="P54">
        <f t="shared" si="8"/>
        <v>0</v>
      </c>
      <c r="Q54">
        <f t="shared" si="8"/>
        <v>0</v>
      </c>
      <c r="R54">
        <f t="shared" si="8"/>
        <v>0</v>
      </c>
      <c r="S54">
        <f t="shared" si="8"/>
        <v>0</v>
      </c>
      <c r="T54">
        <f t="shared" si="8"/>
        <v>0</v>
      </c>
      <c r="U54">
        <f t="shared" si="8"/>
        <v>0</v>
      </c>
      <c r="V54">
        <f t="shared" si="8"/>
        <v>0</v>
      </c>
      <c r="W54">
        <f t="shared" si="8"/>
        <v>0</v>
      </c>
      <c r="X54">
        <f t="shared" si="8"/>
        <v>0</v>
      </c>
      <c r="Y54">
        <f t="shared" si="8"/>
        <v>0</v>
      </c>
      <c r="Z54">
        <f t="shared" si="8"/>
        <v>100</v>
      </c>
      <c r="AA54">
        <f t="shared" si="8"/>
        <v>10.8442585148693</v>
      </c>
      <c r="AB54">
        <f t="shared" si="8"/>
        <v>-1.06481874510117</v>
      </c>
      <c r="AC54">
        <f t="shared" si="8"/>
        <v>3.58223524075984</v>
      </c>
      <c r="AD54">
        <f t="shared" si="8"/>
        <v>0.155302442843262</v>
      </c>
      <c r="AE54">
        <f t="shared" si="8"/>
        <v>10.5411030037602</v>
      </c>
      <c r="AF54">
        <f t="shared" si="8"/>
        <v>3.14786905155446</v>
      </c>
      <c r="AG54">
        <f t="shared" si="8"/>
        <v>5.21605174276623</v>
      </c>
      <c r="AH54">
        <f t="shared" si="8"/>
        <v>4.79003646687571</v>
      </c>
      <c r="AI54">
        <f t="shared" si="8"/>
        <v>1.33153316554753</v>
      </c>
      <c r="AJ54">
        <f t="shared" si="8"/>
        <v>3.38147647177804</v>
      </c>
      <c r="AK54">
        <f t="shared" si="8"/>
        <v>4.75903525630771</v>
      </c>
      <c r="AL54">
        <f t="shared" si="8"/>
        <v>0.999899397876879</v>
      </c>
      <c r="AM54">
        <f t="shared" ref="AM54:BD54" si="9">IF(AM6=0,0,(AM6-AL6)/AM6*100)</f>
        <v>-6.65529009246576</v>
      </c>
      <c r="AN54">
        <f t="shared" si="9"/>
        <v>-3.982530947714</v>
      </c>
      <c r="AO54">
        <f t="shared" si="9"/>
        <v>-8.60121632296597</v>
      </c>
      <c r="AP54">
        <f t="shared" si="9"/>
        <v>-8.6956521895275</v>
      </c>
      <c r="AQ54">
        <f t="shared" si="9"/>
        <v>-1.61568944376311</v>
      </c>
      <c r="AR54">
        <f t="shared" si="9"/>
        <v>4.53460619620834</v>
      </c>
      <c r="AS54">
        <f t="shared" si="9"/>
        <v>-1.02030508801424</v>
      </c>
      <c r="AT54">
        <f t="shared" si="9"/>
        <v>-0.864269657767514</v>
      </c>
      <c r="AU54">
        <f t="shared" si="9"/>
        <v>2.01439503120739</v>
      </c>
      <c r="AV54">
        <f t="shared" si="9"/>
        <v>4.25722124087098</v>
      </c>
      <c r="AW54">
        <f t="shared" si="9"/>
        <v>-1.23888859049939</v>
      </c>
      <c r="AX54">
        <f t="shared" si="9"/>
        <v>4.61078804631429</v>
      </c>
      <c r="AY54">
        <f t="shared" si="9"/>
        <v>0.891972246632785</v>
      </c>
      <c r="AZ54">
        <f t="shared" si="9"/>
        <v>4.87514866511719</v>
      </c>
      <c r="BA54">
        <f t="shared" si="9"/>
        <v>3.47518166041898</v>
      </c>
      <c r="BB54">
        <f t="shared" si="9"/>
        <v>4.30614455567721</v>
      </c>
      <c r="BC54">
        <f t="shared" si="9"/>
        <v>3.3816424921427</v>
      </c>
      <c r="BD54">
        <f t="shared" si="9"/>
        <v>3.75360923739761</v>
      </c>
    </row>
    <row r="55" spans="1:56">
      <c r="A55">
        <v>32</v>
      </c>
      <c r="B55" t="s">
        <v>137</v>
      </c>
      <c r="C55" t="s">
        <v>359</v>
      </c>
      <c r="D55" t="s">
        <v>353</v>
      </c>
      <c r="E55" s="16" t="s">
        <v>406</v>
      </c>
      <c r="G55">
        <f t="shared" ref="G55:AL55" si="10">IF(G7=0,0,(G7-F7)/G7*100)</f>
        <v>0</v>
      </c>
      <c r="H55">
        <f t="shared" si="10"/>
        <v>0</v>
      </c>
      <c r="I55">
        <f t="shared" si="10"/>
        <v>0</v>
      </c>
      <c r="J55">
        <f t="shared" si="10"/>
        <v>0</v>
      </c>
      <c r="K55">
        <f t="shared" si="10"/>
        <v>0</v>
      </c>
      <c r="L55">
        <f t="shared" si="10"/>
        <v>0</v>
      </c>
      <c r="M55">
        <f t="shared" si="10"/>
        <v>0</v>
      </c>
      <c r="N55">
        <f t="shared" si="10"/>
        <v>0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S55">
        <f t="shared" si="10"/>
        <v>0</v>
      </c>
      <c r="T55">
        <f t="shared" si="10"/>
        <v>0</v>
      </c>
      <c r="U55">
        <f t="shared" si="10"/>
        <v>0</v>
      </c>
      <c r="V55">
        <f t="shared" si="10"/>
        <v>0</v>
      </c>
      <c r="W55">
        <f t="shared" si="10"/>
        <v>0</v>
      </c>
      <c r="X55">
        <f t="shared" si="10"/>
        <v>0</v>
      </c>
      <c r="Y55">
        <f t="shared" si="10"/>
        <v>0</v>
      </c>
      <c r="Z55">
        <f t="shared" si="10"/>
        <v>100</v>
      </c>
      <c r="AA55">
        <f t="shared" si="10"/>
        <v>14.5902723770964</v>
      </c>
      <c r="AB55">
        <f t="shared" si="10"/>
        <v>6.99076271888685</v>
      </c>
      <c r="AC55">
        <f t="shared" si="10"/>
        <v>6.42559578854338</v>
      </c>
      <c r="AD55">
        <f t="shared" si="10"/>
        <v>6.95473577140261</v>
      </c>
      <c r="AE55">
        <f t="shared" si="10"/>
        <v>7.461526710859</v>
      </c>
      <c r="AF55">
        <f t="shared" si="10"/>
        <v>6.3421912555073</v>
      </c>
      <c r="AG55">
        <f t="shared" si="10"/>
        <v>-2.1937421821291</v>
      </c>
      <c r="AH55">
        <f t="shared" si="10"/>
        <v>-8.48767655227783</v>
      </c>
      <c r="AI55">
        <f t="shared" si="10"/>
        <v>-1.85282564405739</v>
      </c>
      <c r="AJ55">
        <f t="shared" si="10"/>
        <v>-6.50273498296233</v>
      </c>
      <c r="AK55">
        <f t="shared" si="10"/>
        <v>-3.95939693550351</v>
      </c>
      <c r="AL55">
        <f t="shared" si="10"/>
        <v>-3.19917783030871</v>
      </c>
      <c r="AM55">
        <f t="shared" ref="AM55:BD55" si="11">IF(AM7=0,0,(AM7-AL7)/AM7*100)</f>
        <v>-3.30578229895247</v>
      </c>
      <c r="AN55">
        <f t="shared" si="11"/>
        <v>-2.56410354217209</v>
      </c>
      <c r="AO55">
        <f t="shared" si="11"/>
        <v>3.19457528506657</v>
      </c>
      <c r="AP55">
        <f t="shared" si="11"/>
        <v>4.7619087774167</v>
      </c>
      <c r="AQ55">
        <f t="shared" si="11"/>
        <v>4.8525196595135</v>
      </c>
      <c r="AR55">
        <f t="shared" si="11"/>
        <v>4.79749503256396</v>
      </c>
      <c r="AS55">
        <f t="shared" si="11"/>
        <v>4.20888051873969</v>
      </c>
      <c r="AT55">
        <f t="shared" si="11"/>
        <v>4.03070679531568</v>
      </c>
      <c r="AU55">
        <f t="shared" si="11"/>
        <v>4.31928677052074</v>
      </c>
      <c r="AV55">
        <f t="shared" si="11"/>
        <v>3.85451533355071</v>
      </c>
      <c r="AW55">
        <f t="shared" si="11"/>
        <v>3.8748003732346</v>
      </c>
      <c r="AX55">
        <f t="shared" si="11"/>
        <v>3.56970864886375</v>
      </c>
      <c r="AY55">
        <f t="shared" si="11"/>
        <v>2.24509242772314</v>
      </c>
      <c r="AZ55">
        <f t="shared" si="11"/>
        <v>3.12156517763465</v>
      </c>
      <c r="BA55">
        <f t="shared" si="11"/>
        <v>3.38164251272593</v>
      </c>
      <c r="BB55">
        <f t="shared" si="11"/>
        <v>2.81827016478034</v>
      </c>
      <c r="BC55">
        <f t="shared" si="11"/>
        <v>1.96078431452815</v>
      </c>
      <c r="BD55">
        <f t="shared" si="11"/>
        <v>2.53411306055523</v>
      </c>
    </row>
    <row r="56" spans="1:56">
      <c r="A56">
        <v>35</v>
      </c>
      <c r="B56" t="s">
        <v>138</v>
      </c>
      <c r="C56" t="s">
        <v>360</v>
      </c>
      <c r="D56" t="s">
        <v>353</v>
      </c>
      <c r="E56" s="16" t="s">
        <v>406</v>
      </c>
      <c r="G56">
        <f t="shared" ref="G56:AL56" si="12">IF(G8=0,0,(G8-F8)/G8*100)</f>
        <v>0</v>
      </c>
      <c r="H56">
        <f t="shared" si="12"/>
        <v>0</v>
      </c>
      <c r="I56">
        <f t="shared" si="12"/>
        <v>0</v>
      </c>
      <c r="J56">
        <f t="shared" si="12"/>
        <v>0</v>
      </c>
      <c r="K56">
        <f t="shared" si="12"/>
        <v>0</v>
      </c>
      <c r="L56">
        <f t="shared" si="12"/>
        <v>0</v>
      </c>
      <c r="M56">
        <f t="shared" si="12"/>
        <v>0</v>
      </c>
      <c r="N56">
        <f t="shared" si="12"/>
        <v>0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S56">
        <f t="shared" si="12"/>
        <v>0</v>
      </c>
      <c r="T56">
        <f t="shared" si="12"/>
        <v>0</v>
      </c>
      <c r="U56">
        <f t="shared" si="12"/>
        <v>0</v>
      </c>
      <c r="V56">
        <f t="shared" si="12"/>
        <v>0</v>
      </c>
      <c r="W56">
        <f t="shared" si="12"/>
        <v>0</v>
      </c>
      <c r="X56">
        <f t="shared" si="12"/>
        <v>0</v>
      </c>
      <c r="Y56">
        <f t="shared" si="12"/>
        <v>0</v>
      </c>
      <c r="Z56">
        <f t="shared" si="12"/>
        <v>0</v>
      </c>
      <c r="AA56">
        <f t="shared" si="12"/>
        <v>100</v>
      </c>
      <c r="AB56">
        <f t="shared" si="12"/>
        <v>5.12333965650749</v>
      </c>
      <c r="AC56">
        <f t="shared" si="12"/>
        <v>9.74729241580688</v>
      </c>
      <c r="AD56">
        <f t="shared" si="12"/>
        <v>9.41208443566737</v>
      </c>
      <c r="AE56">
        <f t="shared" si="12"/>
        <v>7.32159405831619</v>
      </c>
      <c r="AF56">
        <f t="shared" si="12"/>
        <v>2.43902439422242</v>
      </c>
      <c r="AG56">
        <f t="shared" si="12"/>
        <v>2.55198710864152</v>
      </c>
      <c r="AH56">
        <f t="shared" si="12"/>
        <v>5.65759485251777</v>
      </c>
      <c r="AI56">
        <f t="shared" si="12"/>
        <v>5.39166465038287</v>
      </c>
      <c r="AJ56">
        <f t="shared" si="12"/>
        <v>0.699029120236171</v>
      </c>
      <c r="AK56">
        <f t="shared" si="12"/>
        <v>1.39307190522081</v>
      </c>
      <c r="AL56">
        <f t="shared" si="12"/>
        <v>3.15820069131135</v>
      </c>
      <c r="AM56">
        <f t="shared" ref="AM56:BD56" si="13">IF(AM8=0,0,(AM8-AL8)/AM8*100)</f>
        <v>6.59276873799716</v>
      </c>
      <c r="AN56">
        <f t="shared" si="13"/>
        <v>6.48070323371749</v>
      </c>
      <c r="AO56">
        <f t="shared" si="13"/>
        <v>6.97280435222353</v>
      </c>
      <c r="AP56">
        <f t="shared" si="13"/>
        <v>3.84878452845545</v>
      </c>
      <c r="AQ56">
        <f t="shared" si="13"/>
        <v>5.12350000258162</v>
      </c>
      <c r="AR56">
        <f t="shared" si="13"/>
        <v>6.89013035459568</v>
      </c>
      <c r="AS56">
        <f t="shared" si="13"/>
        <v>7.91896939846597</v>
      </c>
      <c r="AT56">
        <f t="shared" si="13"/>
        <v>6.19136882468439</v>
      </c>
      <c r="AU56">
        <f t="shared" si="13"/>
        <v>3.66088638102416</v>
      </c>
      <c r="AV56">
        <f t="shared" si="13"/>
        <v>4.39770557689334</v>
      </c>
      <c r="AW56">
        <f t="shared" si="13"/>
        <v>5.83804142061721</v>
      </c>
      <c r="AX56">
        <f t="shared" si="13"/>
        <v>-0.71756764747418</v>
      </c>
      <c r="AY56">
        <f t="shared" si="13"/>
        <v>10.6262456719814</v>
      </c>
      <c r="AZ56">
        <f t="shared" si="13"/>
        <v>9.20768433620677</v>
      </c>
      <c r="BA56">
        <f t="shared" si="13"/>
        <v>7.96101182623566</v>
      </c>
      <c r="BB56">
        <f t="shared" si="13"/>
        <v>5.83593711043486</v>
      </c>
      <c r="BC56">
        <f t="shared" si="13"/>
        <v>3.44350351307124</v>
      </c>
      <c r="BD56">
        <f t="shared" si="13"/>
        <v>5.13226951505831</v>
      </c>
    </row>
    <row r="57" spans="1:56">
      <c r="A57">
        <v>37</v>
      </c>
      <c r="B57" t="s">
        <v>206</v>
      </c>
      <c r="C57" t="s">
        <v>361</v>
      </c>
      <c r="D57" t="s">
        <v>353</v>
      </c>
      <c r="E57" s="16" t="s">
        <v>406</v>
      </c>
      <c r="G57">
        <f t="shared" ref="G57:AL57" si="14">IF(G9=0,0,(G9-F9)/G9*100)</f>
        <v>0</v>
      </c>
      <c r="H57">
        <f t="shared" si="14"/>
        <v>0</v>
      </c>
      <c r="I57">
        <f t="shared" si="14"/>
        <v>0</v>
      </c>
      <c r="J57">
        <f t="shared" si="14"/>
        <v>0</v>
      </c>
      <c r="K57">
        <f t="shared" si="14"/>
        <v>0</v>
      </c>
      <c r="L57">
        <f t="shared" si="14"/>
        <v>0</v>
      </c>
      <c r="M57">
        <f t="shared" si="14"/>
        <v>0</v>
      </c>
      <c r="N57">
        <f t="shared" si="14"/>
        <v>0</v>
      </c>
      <c r="O57">
        <f t="shared" si="14"/>
        <v>0</v>
      </c>
      <c r="P57">
        <f t="shared" si="14"/>
        <v>0</v>
      </c>
      <c r="Q57">
        <f t="shared" si="14"/>
        <v>0</v>
      </c>
      <c r="R57">
        <f t="shared" si="14"/>
        <v>0</v>
      </c>
      <c r="S57">
        <f t="shared" si="14"/>
        <v>0</v>
      </c>
      <c r="T57">
        <f t="shared" si="14"/>
        <v>0</v>
      </c>
      <c r="U57">
        <f t="shared" si="14"/>
        <v>0</v>
      </c>
      <c r="V57">
        <f t="shared" si="14"/>
        <v>0</v>
      </c>
      <c r="W57">
        <f t="shared" si="14"/>
        <v>0</v>
      </c>
      <c r="X57">
        <f t="shared" si="14"/>
        <v>0</v>
      </c>
      <c r="Y57">
        <f t="shared" si="14"/>
        <v>0</v>
      </c>
      <c r="Z57">
        <f t="shared" si="14"/>
        <v>100</v>
      </c>
      <c r="AA57">
        <f t="shared" si="14"/>
        <v>-1.56873669504337</v>
      </c>
      <c r="AB57">
        <f t="shared" si="14"/>
        <v>7.16304384815788</v>
      </c>
      <c r="AC57">
        <f t="shared" si="14"/>
        <v>-8.84525258089209</v>
      </c>
      <c r="AD57">
        <f t="shared" si="14"/>
        <v>8.66041320148357</v>
      </c>
      <c r="AE57">
        <f t="shared" si="14"/>
        <v>3.77887201056709</v>
      </c>
      <c r="AF57">
        <f t="shared" si="14"/>
        <v>3.45437057676046</v>
      </c>
      <c r="AG57">
        <f t="shared" si="14"/>
        <v>-5.19564796720442</v>
      </c>
      <c r="AH57">
        <f t="shared" si="14"/>
        <v>1.68151447548348</v>
      </c>
      <c r="AI57">
        <f t="shared" si="14"/>
        <v>1.9389749553102</v>
      </c>
      <c r="AJ57">
        <f t="shared" si="14"/>
        <v>-2.19477842648522</v>
      </c>
      <c r="AK57">
        <f t="shared" si="14"/>
        <v>-0.555495618505746</v>
      </c>
      <c r="AL57">
        <f t="shared" si="14"/>
        <v>-6.8651158958002</v>
      </c>
      <c r="AM57">
        <f t="shared" ref="AM57:BD57" si="15">IF(AM9=0,0,(AM9-AL9)/AM9*100)</f>
        <v>0.334026308952743</v>
      </c>
      <c r="AN57">
        <f t="shared" si="15"/>
        <v>4.67111452991346</v>
      </c>
      <c r="AO57">
        <f t="shared" si="15"/>
        <v>6.7164199263161</v>
      </c>
      <c r="AP57">
        <f t="shared" si="15"/>
        <v>-4.1666681626831</v>
      </c>
      <c r="AQ57">
        <f t="shared" si="15"/>
        <v>5.03324076295487</v>
      </c>
      <c r="AR57">
        <f t="shared" si="15"/>
        <v>4.48901064984342</v>
      </c>
      <c r="AS57">
        <f t="shared" si="15"/>
        <v>3.47490620079228</v>
      </c>
      <c r="AT57">
        <f t="shared" si="15"/>
        <v>2.24828904137943</v>
      </c>
      <c r="AU57">
        <f t="shared" si="15"/>
        <v>0.260302976941886</v>
      </c>
      <c r="AV57">
        <f t="shared" si="15"/>
        <v>-0.586003023764951</v>
      </c>
      <c r="AW57">
        <f t="shared" si="15"/>
        <v>-8.22510819592365</v>
      </c>
      <c r="AX57">
        <f t="shared" si="15"/>
        <v>0.990098989623992</v>
      </c>
      <c r="AY57">
        <f t="shared" si="15"/>
        <v>2.34374999189824</v>
      </c>
      <c r="AZ57">
        <f t="shared" si="15"/>
        <v>3.6608863379956</v>
      </c>
      <c r="BA57">
        <f t="shared" si="15"/>
        <v>3.56798457310059</v>
      </c>
      <c r="BB57">
        <f t="shared" si="15"/>
        <v>1.96078432298553</v>
      </c>
      <c r="BC57">
        <f t="shared" si="15"/>
        <v>1.67158308457697</v>
      </c>
      <c r="BD57">
        <f t="shared" si="15"/>
        <v>3.19457889349633</v>
      </c>
    </row>
    <row r="58" spans="1:56">
      <c r="A58">
        <v>39</v>
      </c>
      <c r="B58" t="s">
        <v>140</v>
      </c>
      <c r="C58" t="s">
        <v>362</v>
      </c>
      <c r="D58" t="s">
        <v>353</v>
      </c>
      <c r="E58" s="16" t="s">
        <v>406</v>
      </c>
      <c r="G58">
        <f t="shared" ref="G58:AL58" si="16">IF(G10=0,0,(G10-F10)/G10*100)</f>
        <v>0</v>
      </c>
      <c r="H58">
        <f t="shared" si="16"/>
        <v>0</v>
      </c>
      <c r="I58">
        <f t="shared" si="16"/>
        <v>0</v>
      </c>
      <c r="J58">
        <f t="shared" si="16"/>
        <v>0</v>
      </c>
      <c r="K58">
        <f t="shared" si="16"/>
        <v>0</v>
      </c>
      <c r="L58">
        <f t="shared" si="16"/>
        <v>0</v>
      </c>
      <c r="M58">
        <f t="shared" si="16"/>
        <v>0</v>
      </c>
      <c r="N58">
        <f t="shared" si="16"/>
        <v>0</v>
      </c>
      <c r="O58">
        <f t="shared" si="16"/>
        <v>0</v>
      </c>
      <c r="P58">
        <f t="shared" si="16"/>
        <v>0</v>
      </c>
      <c r="Q58">
        <f t="shared" si="16"/>
        <v>0</v>
      </c>
      <c r="R58">
        <f t="shared" si="16"/>
        <v>0</v>
      </c>
      <c r="S58">
        <f t="shared" si="16"/>
        <v>0</v>
      </c>
      <c r="T58">
        <f t="shared" si="16"/>
        <v>0</v>
      </c>
      <c r="U58">
        <f t="shared" si="16"/>
        <v>0</v>
      </c>
      <c r="V58">
        <f t="shared" si="16"/>
        <v>0</v>
      </c>
      <c r="W58">
        <f t="shared" si="16"/>
        <v>0</v>
      </c>
      <c r="X58">
        <f t="shared" si="16"/>
        <v>0</v>
      </c>
      <c r="Y58">
        <f t="shared" si="16"/>
        <v>0</v>
      </c>
      <c r="Z58">
        <f t="shared" si="16"/>
        <v>100</v>
      </c>
      <c r="AA58">
        <f t="shared" si="16"/>
        <v>1.032153597492</v>
      </c>
      <c r="AB58">
        <f t="shared" si="16"/>
        <v>5.0752549376663</v>
      </c>
      <c r="AC58">
        <f t="shared" si="16"/>
        <v>13.5536752936082</v>
      </c>
      <c r="AD58">
        <f t="shared" si="16"/>
        <v>2.00776191040869</v>
      </c>
      <c r="AE58">
        <f t="shared" si="16"/>
        <v>17.8933223225682</v>
      </c>
      <c r="AF58">
        <f t="shared" si="16"/>
        <v>-4.25535706225718</v>
      </c>
      <c r="AG58">
        <f t="shared" si="16"/>
        <v>-2.44726905266502</v>
      </c>
      <c r="AH58">
        <f t="shared" si="16"/>
        <v>13.4066875501272</v>
      </c>
      <c r="AI58">
        <f t="shared" si="16"/>
        <v>4.65724121585308</v>
      </c>
      <c r="AJ58">
        <f t="shared" si="16"/>
        <v>-4.3606822909043</v>
      </c>
      <c r="AK58">
        <f t="shared" si="16"/>
        <v>7.86393918997884</v>
      </c>
      <c r="AL58">
        <f t="shared" si="16"/>
        <v>7.40864481028394</v>
      </c>
      <c r="AM58">
        <f t="shared" ref="AM58:BD58" si="17">IF(AM10=0,0,(AM10-AL10)/AM10*100)</f>
        <v>-18.6378059793165</v>
      </c>
      <c r="AN58">
        <f t="shared" si="17"/>
        <v>9.20389875854197</v>
      </c>
      <c r="AO58">
        <f t="shared" si="17"/>
        <v>1.22144554214986</v>
      </c>
      <c r="AP58">
        <f t="shared" si="17"/>
        <v>2.1664965466746</v>
      </c>
      <c r="AQ58">
        <f t="shared" si="17"/>
        <v>5.35088575316126</v>
      </c>
      <c r="AR58">
        <f t="shared" si="17"/>
        <v>6.49974495967094</v>
      </c>
      <c r="AS58">
        <f t="shared" si="17"/>
        <v>-0.687545117677308</v>
      </c>
      <c r="AT58">
        <f t="shared" si="17"/>
        <v>-0.887488090459856</v>
      </c>
      <c r="AU58">
        <f t="shared" si="17"/>
        <v>10.4409183308355</v>
      </c>
      <c r="AV58">
        <f t="shared" si="17"/>
        <v>7.82663391769685</v>
      </c>
      <c r="AW58">
        <f t="shared" si="17"/>
        <v>12.8325079263599</v>
      </c>
      <c r="AX58">
        <f t="shared" si="17"/>
        <v>25.166152754591</v>
      </c>
      <c r="AY58">
        <f t="shared" si="17"/>
        <v>14.7721464674881</v>
      </c>
      <c r="AZ58">
        <f t="shared" si="17"/>
        <v>0.199600798106878</v>
      </c>
      <c r="BA58">
        <f t="shared" si="17"/>
        <v>0.199600797589951</v>
      </c>
      <c r="BB58">
        <f t="shared" si="17"/>
        <v>-0.401606422088531</v>
      </c>
      <c r="BC58">
        <f t="shared" si="17"/>
        <v>-1.62601626483295</v>
      </c>
      <c r="BD58">
        <f t="shared" si="17"/>
        <v>4.12272291857411</v>
      </c>
    </row>
    <row r="59" spans="1:56">
      <c r="A59">
        <v>45</v>
      </c>
      <c r="B59" t="s">
        <v>141</v>
      </c>
      <c r="C59" t="s">
        <v>363</v>
      </c>
      <c r="D59" t="s">
        <v>353</v>
      </c>
      <c r="E59" s="16" t="s">
        <v>406</v>
      </c>
      <c r="G59">
        <f t="shared" ref="G59:AL59" si="18">IF(G11=0,0,(G11-F11)/G11*100)</f>
        <v>0</v>
      </c>
      <c r="H59">
        <f t="shared" si="18"/>
        <v>0</v>
      </c>
      <c r="I59">
        <f t="shared" si="18"/>
        <v>0</v>
      </c>
      <c r="J59">
        <f t="shared" si="18"/>
        <v>0</v>
      </c>
      <c r="K59">
        <f t="shared" si="18"/>
        <v>0</v>
      </c>
      <c r="L59">
        <f t="shared" si="18"/>
        <v>0</v>
      </c>
      <c r="M59">
        <f t="shared" si="18"/>
        <v>0</v>
      </c>
      <c r="N59">
        <f t="shared" si="18"/>
        <v>0</v>
      </c>
      <c r="O59">
        <f t="shared" si="18"/>
        <v>0</v>
      </c>
      <c r="P59">
        <f t="shared" si="18"/>
        <v>0</v>
      </c>
      <c r="Q59">
        <f t="shared" si="18"/>
        <v>0</v>
      </c>
      <c r="R59">
        <f t="shared" si="18"/>
        <v>0</v>
      </c>
      <c r="S59">
        <f t="shared" si="18"/>
        <v>0</v>
      </c>
      <c r="T59">
        <f t="shared" si="18"/>
        <v>0</v>
      </c>
      <c r="U59">
        <f t="shared" si="18"/>
        <v>0</v>
      </c>
      <c r="V59">
        <f t="shared" si="18"/>
        <v>0</v>
      </c>
      <c r="W59">
        <f t="shared" si="18"/>
        <v>0</v>
      </c>
      <c r="X59">
        <f t="shared" si="18"/>
        <v>0</v>
      </c>
      <c r="Y59">
        <f t="shared" si="18"/>
        <v>0</v>
      </c>
      <c r="Z59">
        <f t="shared" si="18"/>
        <v>100</v>
      </c>
      <c r="AA59">
        <f t="shared" si="18"/>
        <v>3.72110346478808</v>
      </c>
      <c r="AB59">
        <f t="shared" si="18"/>
        <v>6.0005696114747</v>
      </c>
      <c r="AC59">
        <f t="shared" si="18"/>
        <v>4.59929465475378</v>
      </c>
      <c r="AD59">
        <f t="shared" si="18"/>
        <v>3.94799142269296</v>
      </c>
      <c r="AE59">
        <f t="shared" si="18"/>
        <v>2.22953025598518</v>
      </c>
      <c r="AF59">
        <f t="shared" si="18"/>
        <v>1.832986098569</v>
      </c>
      <c r="AG59">
        <f t="shared" si="18"/>
        <v>1.61159336047989</v>
      </c>
      <c r="AH59">
        <f t="shared" si="18"/>
        <v>2.61718145620473</v>
      </c>
      <c r="AI59">
        <f t="shared" si="18"/>
        <v>-3.28516580021738</v>
      </c>
      <c r="AJ59">
        <f t="shared" si="18"/>
        <v>4.8447285507232</v>
      </c>
      <c r="AK59">
        <f t="shared" si="18"/>
        <v>-5.70332759376665</v>
      </c>
      <c r="AL59">
        <f t="shared" si="18"/>
        <v>7.86036198030531</v>
      </c>
      <c r="AM59">
        <f t="shared" ref="AM59:BD59" si="19">IF(AM11=0,0,(AM11-AL11)/AM11*100)</f>
        <v>2.91821768045458</v>
      </c>
      <c r="AN59">
        <f t="shared" si="19"/>
        <v>-5.57062628478853</v>
      </c>
      <c r="AO59">
        <f t="shared" si="19"/>
        <v>3.48434028791412</v>
      </c>
      <c r="AP59">
        <f t="shared" si="19"/>
        <v>-1.30857081201129</v>
      </c>
      <c r="AQ59">
        <f t="shared" si="19"/>
        <v>3.8741973377152</v>
      </c>
      <c r="AR59">
        <f t="shared" si="19"/>
        <v>1.2664185527256</v>
      </c>
      <c r="AS59">
        <f t="shared" si="19"/>
        <v>1.88780006795314</v>
      </c>
      <c r="AT59">
        <f t="shared" si="19"/>
        <v>1.39803064471693</v>
      </c>
      <c r="AU59">
        <f t="shared" si="19"/>
        <v>3.22194335009111</v>
      </c>
      <c r="AV59">
        <f t="shared" si="19"/>
        <v>3.98409787453987</v>
      </c>
      <c r="AW59">
        <f t="shared" si="19"/>
        <v>2.41485919215466</v>
      </c>
      <c r="AX59">
        <f t="shared" si="19"/>
        <v>-0.240511169309083</v>
      </c>
      <c r="AY59">
        <f t="shared" si="19"/>
        <v>4.0582272354224</v>
      </c>
      <c r="AZ59">
        <f t="shared" si="19"/>
        <v>1.22691038742837</v>
      </c>
      <c r="BA59">
        <f t="shared" si="19"/>
        <v>0.48859199676196</v>
      </c>
      <c r="BB59">
        <f t="shared" si="19"/>
        <v>0.965514156952969</v>
      </c>
      <c r="BC59">
        <f t="shared" si="19"/>
        <v>1.77814852549868</v>
      </c>
      <c r="BD59">
        <f t="shared" si="19"/>
        <v>2.05680704960646</v>
      </c>
    </row>
    <row r="60" spans="1:56">
      <c r="A60">
        <v>250</v>
      </c>
      <c r="B60" t="s">
        <v>364</v>
      </c>
      <c r="C60" t="s">
        <v>365</v>
      </c>
      <c r="D60" t="s">
        <v>353</v>
      </c>
      <c r="E60" s="16" t="s">
        <v>406</v>
      </c>
      <c r="G60">
        <f t="shared" ref="G60:AL60" si="20">IF(G12=0,0,(G12-F12)/G12*100)</f>
        <v>0</v>
      </c>
      <c r="H60">
        <f t="shared" si="20"/>
        <v>0</v>
      </c>
      <c r="I60">
        <f t="shared" si="20"/>
        <v>0</v>
      </c>
      <c r="J60">
        <f t="shared" si="20"/>
        <v>0</v>
      </c>
      <c r="K60">
        <f t="shared" si="20"/>
        <v>0</v>
      </c>
      <c r="L60">
        <f t="shared" si="20"/>
        <v>0</v>
      </c>
      <c r="M60">
        <f t="shared" si="20"/>
        <v>0</v>
      </c>
      <c r="N60">
        <f t="shared" si="20"/>
        <v>0</v>
      </c>
      <c r="O60">
        <f t="shared" si="20"/>
        <v>0</v>
      </c>
      <c r="P60">
        <f t="shared" si="20"/>
        <v>0</v>
      </c>
      <c r="Q60">
        <f t="shared" si="20"/>
        <v>0</v>
      </c>
      <c r="R60">
        <f t="shared" si="20"/>
        <v>0</v>
      </c>
      <c r="S60">
        <f t="shared" si="20"/>
        <v>0</v>
      </c>
      <c r="T60">
        <f t="shared" si="20"/>
        <v>0</v>
      </c>
      <c r="U60">
        <f t="shared" si="20"/>
        <v>0</v>
      </c>
      <c r="V60">
        <f t="shared" si="20"/>
        <v>0</v>
      </c>
      <c r="W60">
        <f t="shared" si="20"/>
        <v>0</v>
      </c>
      <c r="X60">
        <f t="shared" si="20"/>
        <v>0</v>
      </c>
      <c r="Y60">
        <f t="shared" si="20"/>
        <v>0</v>
      </c>
      <c r="Z60">
        <f t="shared" si="20"/>
        <v>100</v>
      </c>
      <c r="AA60">
        <f t="shared" si="20"/>
        <v>2.29654327085194</v>
      </c>
      <c r="AB60">
        <f t="shared" si="20"/>
        <v>-0.459781927368222</v>
      </c>
      <c r="AC60">
        <f t="shared" si="20"/>
        <v>1.3920520424833</v>
      </c>
      <c r="AD60">
        <f t="shared" si="20"/>
        <v>5.25015883048838</v>
      </c>
      <c r="AE60">
        <f t="shared" si="20"/>
        <v>0.46567229817767</v>
      </c>
      <c r="AF60">
        <f t="shared" si="20"/>
        <v>4.50471290438835</v>
      </c>
      <c r="AG60">
        <f t="shared" si="20"/>
        <v>2.60591741946805</v>
      </c>
      <c r="AH60">
        <f t="shared" si="20"/>
        <v>0.468179106727796</v>
      </c>
      <c r="AI60">
        <f t="shared" si="20"/>
        <v>-1.28228501267035</v>
      </c>
      <c r="AJ60">
        <f t="shared" si="20"/>
        <v>-7.03006735793338</v>
      </c>
      <c r="AK60">
        <f t="shared" si="20"/>
        <v>-9.19540094914955</v>
      </c>
      <c r="AL60">
        <f t="shared" si="20"/>
        <v>-11.7318542686429</v>
      </c>
      <c r="AM60">
        <f t="shared" ref="AM60:BD60" si="21">IF(AM12=0,0,(AM12-AL12)/AM12*100)</f>
        <v>-15.5655873682384</v>
      </c>
      <c r="AN60">
        <f t="shared" si="21"/>
        <v>-4.05826917359982</v>
      </c>
      <c r="AO60">
        <f t="shared" si="21"/>
        <v>0.695132913250781</v>
      </c>
      <c r="AP60">
        <f t="shared" si="21"/>
        <v>-1.03374968794988</v>
      </c>
      <c r="AQ60">
        <f t="shared" si="21"/>
        <v>-5.9513359097362</v>
      </c>
      <c r="AR60">
        <f t="shared" si="21"/>
        <v>-1.65096831807359</v>
      </c>
      <c r="AS60">
        <f t="shared" si="21"/>
        <v>-4.46061538669918</v>
      </c>
      <c r="AT60">
        <f t="shared" si="21"/>
        <v>-7.41150300499492</v>
      </c>
      <c r="AU60">
        <f t="shared" si="21"/>
        <v>-2.14491827581986</v>
      </c>
      <c r="AV60">
        <f t="shared" si="21"/>
        <v>3.35212013569456</v>
      </c>
      <c r="AW60">
        <f t="shared" si="21"/>
        <v>5.47437571299446</v>
      </c>
      <c r="AX60">
        <f t="shared" si="21"/>
        <v>6.2264583924139</v>
      </c>
      <c r="AY60">
        <f t="shared" si="21"/>
        <v>6.07098933329742</v>
      </c>
      <c r="AZ60">
        <f t="shared" si="21"/>
        <v>4.83823021836919</v>
      </c>
      <c r="BA60">
        <f t="shared" si="21"/>
        <v>5.88821519572805</v>
      </c>
      <c r="BB60">
        <f t="shared" si="21"/>
        <v>5.8356886883088</v>
      </c>
      <c r="BC60">
        <f t="shared" si="21"/>
        <v>2.75626577595126</v>
      </c>
      <c r="BD60">
        <f t="shared" si="21"/>
        <v>6.75524348330796</v>
      </c>
    </row>
    <row r="61" spans="1:56">
      <c r="A61">
        <v>46</v>
      </c>
      <c r="B61" t="s">
        <v>366</v>
      </c>
      <c r="C61" t="s">
        <v>367</v>
      </c>
      <c r="D61" t="s">
        <v>353</v>
      </c>
      <c r="E61" s="16" t="s">
        <v>406</v>
      </c>
      <c r="G61">
        <f t="shared" ref="G61:AL61" si="22">IF(G13=0,0,(G13-F13)/G13*100)</f>
        <v>0</v>
      </c>
      <c r="H61">
        <f t="shared" si="22"/>
        <v>0</v>
      </c>
      <c r="I61">
        <f t="shared" si="22"/>
        <v>0</v>
      </c>
      <c r="J61">
        <f t="shared" si="22"/>
        <v>0</v>
      </c>
      <c r="K61">
        <f t="shared" si="22"/>
        <v>0</v>
      </c>
      <c r="L61">
        <f t="shared" si="22"/>
        <v>0</v>
      </c>
      <c r="M61">
        <f t="shared" si="22"/>
        <v>0</v>
      </c>
      <c r="N61">
        <f t="shared" si="22"/>
        <v>0</v>
      </c>
      <c r="O61">
        <f t="shared" si="22"/>
        <v>0</v>
      </c>
      <c r="P61">
        <f t="shared" si="22"/>
        <v>0</v>
      </c>
      <c r="Q61">
        <f t="shared" si="22"/>
        <v>0</v>
      </c>
      <c r="R61">
        <f t="shared" si="22"/>
        <v>0</v>
      </c>
      <c r="S61">
        <f t="shared" si="22"/>
        <v>0</v>
      </c>
      <c r="T61">
        <f t="shared" si="22"/>
        <v>0</v>
      </c>
      <c r="U61">
        <f t="shared" si="22"/>
        <v>0</v>
      </c>
      <c r="V61">
        <f t="shared" si="22"/>
        <v>0</v>
      </c>
      <c r="W61">
        <f t="shared" si="22"/>
        <v>0</v>
      </c>
      <c r="X61">
        <f t="shared" si="22"/>
        <v>0</v>
      </c>
      <c r="Y61">
        <f t="shared" si="22"/>
        <v>0</v>
      </c>
      <c r="Z61">
        <f t="shared" si="22"/>
        <v>100</v>
      </c>
      <c r="AA61">
        <f t="shared" si="22"/>
        <v>14.9802448732381</v>
      </c>
      <c r="AB61">
        <f t="shared" si="22"/>
        <v>19.092345549786</v>
      </c>
      <c r="AC61">
        <f t="shared" si="22"/>
        <v>5.53022550027571</v>
      </c>
      <c r="AD61">
        <f t="shared" si="22"/>
        <v>6.52120335893515</v>
      </c>
      <c r="AE61">
        <f t="shared" si="22"/>
        <v>-1.19988745145945</v>
      </c>
      <c r="AF61">
        <f t="shared" si="22"/>
        <v>-7.36701619132589</v>
      </c>
      <c r="AG61">
        <f t="shared" si="22"/>
        <v>0.189018676147794</v>
      </c>
      <c r="AH61">
        <f t="shared" si="22"/>
        <v>1.73560802989575</v>
      </c>
      <c r="AI61">
        <f t="shared" si="22"/>
        <v>2.53399574592354</v>
      </c>
      <c r="AJ61">
        <f t="shared" si="22"/>
        <v>0.990102504694247</v>
      </c>
      <c r="AK61">
        <f t="shared" si="22"/>
        <v>2.34375000601793</v>
      </c>
      <c r="AL61">
        <f t="shared" si="22"/>
        <v>2.534113063334</v>
      </c>
      <c r="AM61">
        <f t="shared" ref="AM61:BD61" si="23">IF(AM13=0,0,(AM13-AL13)/AM13*100)</f>
        <v>-1.01010101364528</v>
      </c>
      <c r="AN61">
        <f t="shared" si="23"/>
        <v>-5.82010582390822</v>
      </c>
      <c r="AO61">
        <f t="shared" si="23"/>
        <v>3.84615384881159</v>
      </c>
      <c r="AP61">
        <f t="shared" si="23"/>
        <v>4.12272291807818</v>
      </c>
      <c r="AQ61">
        <f t="shared" si="23"/>
        <v>-0.603621730829325</v>
      </c>
      <c r="AR61">
        <f t="shared" si="23"/>
        <v>3.5679845668591</v>
      </c>
      <c r="AS61">
        <f t="shared" si="23"/>
        <v>-2.66940452075104</v>
      </c>
      <c r="AT61">
        <f t="shared" si="23"/>
        <v>7.06319703229199</v>
      </c>
      <c r="AU61">
        <f t="shared" si="23"/>
        <v>3.6608863209653</v>
      </c>
      <c r="AV61">
        <f t="shared" si="23"/>
        <v>4.39770553875893</v>
      </c>
      <c r="AW61">
        <f t="shared" si="23"/>
        <v>0.793650795133257</v>
      </c>
      <c r="AX61">
        <f t="shared" si="23"/>
        <v>3.38164251600064</v>
      </c>
      <c r="AY61">
        <f t="shared" si="23"/>
        <v>7.23562151694077</v>
      </c>
      <c r="AZ61">
        <f t="shared" si="23"/>
        <v>5.7825496941201</v>
      </c>
      <c r="BA61">
        <f t="shared" si="23"/>
        <v>-1.6156894618691</v>
      </c>
      <c r="BB61">
        <f t="shared" si="23"/>
        <v>5.27612010665607</v>
      </c>
      <c r="BC61">
        <f t="shared" si="23"/>
        <v>6.94980553043348</v>
      </c>
      <c r="BD61">
        <f t="shared" si="23"/>
        <v>8.04711961738958</v>
      </c>
    </row>
    <row r="62" spans="1:56">
      <c r="A62">
        <v>107</v>
      </c>
      <c r="B62" t="s">
        <v>368</v>
      </c>
      <c r="C62" t="s">
        <v>369</v>
      </c>
      <c r="D62" t="s">
        <v>353</v>
      </c>
      <c r="E62" s="16" t="s">
        <v>406</v>
      </c>
      <c r="G62">
        <f t="shared" ref="G62:AL62" si="24">IF(G14=0,0,(G14-F14)/G14*100)</f>
        <v>0</v>
      </c>
      <c r="H62">
        <f t="shared" si="24"/>
        <v>0</v>
      </c>
      <c r="I62">
        <f t="shared" si="24"/>
        <v>0</v>
      </c>
      <c r="J62">
        <f t="shared" si="24"/>
        <v>0</v>
      </c>
      <c r="K62">
        <f t="shared" si="24"/>
        <v>0</v>
      </c>
      <c r="L62">
        <f t="shared" si="24"/>
        <v>0</v>
      </c>
      <c r="M62">
        <f t="shared" si="24"/>
        <v>0</v>
      </c>
      <c r="N62">
        <f t="shared" si="24"/>
        <v>0</v>
      </c>
      <c r="O62">
        <f t="shared" si="24"/>
        <v>0</v>
      </c>
      <c r="P62">
        <f t="shared" si="24"/>
        <v>0</v>
      </c>
      <c r="Q62">
        <f t="shared" si="24"/>
        <v>0</v>
      </c>
      <c r="R62">
        <f t="shared" si="24"/>
        <v>0</v>
      </c>
      <c r="S62">
        <f t="shared" si="24"/>
        <v>0</v>
      </c>
      <c r="T62">
        <f t="shared" si="24"/>
        <v>0</v>
      </c>
      <c r="U62">
        <f t="shared" si="24"/>
        <v>0</v>
      </c>
      <c r="V62">
        <f t="shared" si="24"/>
        <v>0</v>
      </c>
      <c r="W62">
        <f t="shared" si="24"/>
        <v>0</v>
      </c>
      <c r="X62">
        <f t="shared" si="24"/>
        <v>0</v>
      </c>
      <c r="Y62">
        <f t="shared" si="24"/>
        <v>0</v>
      </c>
      <c r="Z62">
        <f t="shared" si="24"/>
        <v>100</v>
      </c>
      <c r="AA62">
        <f t="shared" si="24"/>
        <v>3.38210824902735</v>
      </c>
      <c r="AB62">
        <f t="shared" si="24"/>
        <v>0.200419861388852</v>
      </c>
      <c r="AC62">
        <f t="shared" si="24"/>
        <v>-4.05853298582729</v>
      </c>
      <c r="AD62">
        <f t="shared" si="24"/>
        <v>-2.77625534847598</v>
      </c>
      <c r="AE62">
        <f t="shared" si="24"/>
        <v>4.30734017986838</v>
      </c>
      <c r="AF62">
        <f t="shared" si="24"/>
        <v>3.15646845453638</v>
      </c>
      <c r="AG62">
        <f t="shared" si="24"/>
        <v>-0.350194996742641</v>
      </c>
      <c r="AH62">
        <f t="shared" si="24"/>
        <v>1.12371314344012</v>
      </c>
      <c r="AI62">
        <f t="shared" si="24"/>
        <v>2.8635862781859</v>
      </c>
      <c r="AJ62">
        <f t="shared" si="24"/>
        <v>-1.10805164454793</v>
      </c>
      <c r="AK62">
        <f t="shared" si="24"/>
        <v>0.0409084305407043</v>
      </c>
      <c r="AL62">
        <f t="shared" si="24"/>
        <v>-0.245160177010725</v>
      </c>
      <c r="AM62">
        <f t="shared" ref="AM62:BD62" si="25">IF(AM14=0,0,(AM14-AL14)/AM14*100)</f>
        <v>-0.192856323149795</v>
      </c>
      <c r="AN62">
        <f t="shared" si="25"/>
        <v>0.804679079366271</v>
      </c>
      <c r="AO62">
        <f t="shared" si="25"/>
        <v>6.6517574650296</v>
      </c>
      <c r="AP62">
        <f t="shared" si="25"/>
        <v>7.1747662477795</v>
      </c>
      <c r="AQ62">
        <f t="shared" si="25"/>
        <v>5.40967605133035</v>
      </c>
      <c r="AR62">
        <f t="shared" si="25"/>
        <v>4.5368620039963</v>
      </c>
      <c r="AS62">
        <f t="shared" si="25"/>
        <v>1.5616724625074</v>
      </c>
      <c r="AT62">
        <f t="shared" si="25"/>
        <v>-3.84238063999586</v>
      </c>
      <c r="AU62">
        <f t="shared" si="25"/>
        <v>-0.0212349788742611</v>
      </c>
      <c r="AV62">
        <f t="shared" si="25"/>
        <v>-1.45157744003313</v>
      </c>
      <c r="AW62">
        <f t="shared" si="25"/>
        <v>-1.57993846995731</v>
      </c>
      <c r="AX62">
        <f t="shared" si="25"/>
        <v>1.76224306440944</v>
      </c>
      <c r="AY62">
        <f t="shared" si="25"/>
        <v>1.2403890695313</v>
      </c>
      <c r="AZ62">
        <f t="shared" si="25"/>
        <v>0.679324329935381</v>
      </c>
      <c r="BA62">
        <f t="shared" si="25"/>
        <v>1.68576637277018</v>
      </c>
      <c r="BB62">
        <f t="shared" si="25"/>
        <v>2.27694713053259</v>
      </c>
      <c r="BC62">
        <f t="shared" si="25"/>
        <v>3.61445783291239</v>
      </c>
      <c r="BD62">
        <f t="shared" si="25"/>
        <v>2.92204640438458</v>
      </c>
    </row>
    <row r="63" spans="1:56">
      <c r="A63">
        <v>61</v>
      </c>
      <c r="B63" t="s">
        <v>208</v>
      </c>
      <c r="C63" t="s">
        <v>370</v>
      </c>
      <c r="D63" t="s">
        <v>353</v>
      </c>
      <c r="E63" s="16" t="s">
        <v>406</v>
      </c>
      <c r="G63">
        <f t="shared" ref="G63:AL63" si="26">IF(G15=0,0,(G15-F15)/G15*100)</f>
        <v>0</v>
      </c>
      <c r="H63">
        <f t="shared" si="26"/>
        <v>0</v>
      </c>
      <c r="I63">
        <f t="shared" si="26"/>
        <v>0</v>
      </c>
      <c r="J63">
        <f t="shared" si="26"/>
        <v>0</v>
      </c>
      <c r="K63">
        <f t="shared" si="26"/>
        <v>0</v>
      </c>
      <c r="L63">
        <f t="shared" si="26"/>
        <v>0</v>
      </c>
      <c r="M63">
        <f t="shared" si="26"/>
        <v>0</v>
      </c>
      <c r="N63">
        <f t="shared" si="26"/>
        <v>0</v>
      </c>
      <c r="O63">
        <f t="shared" si="26"/>
        <v>0</v>
      </c>
      <c r="P63">
        <f t="shared" si="26"/>
        <v>0</v>
      </c>
      <c r="Q63">
        <f t="shared" si="26"/>
        <v>0</v>
      </c>
      <c r="R63">
        <f t="shared" si="26"/>
        <v>0</v>
      </c>
      <c r="S63">
        <f t="shared" si="26"/>
        <v>0</v>
      </c>
      <c r="T63">
        <f t="shared" si="26"/>
        <v>0</v>
      </c>
      <c r="U63">
        <f t="shared" si="26"/>
        <v>0</v>
      </c>
      <c r="V63">
        <f t="shared" si="26"/>
        <v>0</v>
      </c>
      <c r="W63">
        <f t="shared" si="26"/>
        <v>0</v>
      </c>
      <c r="X63">
        <f t="shared" si="26"/>
        <v>0</v>
      </c>
      <c r="Y63">
        <f t="shared" si="26"/>
        <v>0</v>
      </c>
      <c r="Z63">
        <f t="shared" si="26"/>
        <v>0</v>
      </c>
      <c r="AA63">
        <f t="shared" si="26"/>
        <v>0</v>
      </c>
      <c r="AB63">
        <f t="shared" si="26"/>
        <v>0</v>
      </c>
      <c r="AC63">
        <f t="shared" si="26"/>
        <v>0</v>
      </c>
      <c r="AD63">
        <f t="shared" si="26"/>
        <v>0</v>
      </c>
      <c r="AE63">
        <f t="shared" si="26"/>
        <v>100</v>
      </c>
      <c r="AF63">
        <f t="shared" si="26"/>
        <v>-2.38616733543154</v>
      </c>
      <c r="AG63">
        <f t="shared" si="26"/>
        <v>4.24825359689197</v>
      </c>
      <c r="AH63">
        <f t="shared" si="26"/>
        <v>2.5865815821246</v>
      </c>
      <c r="AI63">
        <f t="shared" si="26"/>
        <v>-1.2444748384397</v>
      </c>
      <c r="AJ63">
        <f t="shared" si="26"/>
        <v>3.15815795635356</v>
      </c>
      <c r="AK63">
        <f t="shared" si="26"/>
        <v>-1.14983685018873</v>
      </c>
      <c r="AL63">
        <f t="shared" si="26"/>
        <v>9.66205215008284</v>
      </c>
      <c r="AM63">
        <f t="shared" ref="AM63:BD63" si="27">IF(AM15=0,0,(AM15-AL15)/AM15*100)</f>
        <v>5.92327210986266</v>
      </c>
      <c r="AN63">
        <f t="shared" si="27"/>
        <v>4.86666242955205</v>
      </c>
      <c r="AO63">
        <f t="shared" si="27"/>
        <v>12.4822893257441</v>
      </c>
      <c r="AP63">
        <f t="shared" si="27"/>
        <v>22.5657649795079</v>
      </c>
      <c r="AQ63">
        <f t="shared" si="27"/>
        <v>41.5846855521615</v>
      </c>
      <c r="AR63">
        <f t="shared" si="27"/>
        <v>17.9728790010886</v>
      </c>
      <c r="AS63">
        <f t="shared" si="27"/>
        <v>29.3018682271024</v>
      </c>
      <c r="AT63">
        <f t="shared" si="27"/>
        <v>11.8806147935652</v>
      </c>
      <c r="AU63">
        <f t="shared" si="27"/>
        <v>38.2324794893139</v>
      </c>
      <c r="AV63">
        <f t="shared" si="27"/>
        <v>16.2919574068892</v>
      </c>
      <c r="AW63">
        <f t="shared" si="27"/>
        <v>12.246254806</v>
      </c>
      <c r="AX63">
        <f t="shared" si="27"/>
        <v>27.5355633527483</v>
      </c>
      <c r="AY63">
        <f t="shared" si="27"/>
        <v>8.88277049943612</v>
      </c>
      <c r="AZ63">
        <f t="shared" si="27"/>
        <v>1.24407499939726</v>
      </c>
      <c r="BA63">
        <f t="shared" si="27"/>
        <v>17.6564885519387</v>
      </c>
      <c r="BB63">
        <f t="shared" si="27"/>
        <v>9.6472133244464</v>
      </c>
      <c r="BC63">
        <f t="shared" si="27"/>
        <v>5.05626865171382</v>
      </c>
      <c r="BD63">
        <f t="shared" si="27"/>
        <v>0.936408534439525</v>
      </c>
    </row>
    <row r="64" spans="1:56">
      <c r="A64">
        <v>178</v>
      </c>
      <c r="B64" t="s">
        <v>165</v>
      </c>
      <c r="C64" t="s">
        <v>371</v>
      </c>
      <c r="D64" t="s">
        <v>353</v>
      </c>
      <c r="E64" s="16" t="s">
        <v>406</v>
      </c>
      <c r="G64">
        <f t="shared" ref="G64:AL64" si="28">IF(G16=0,0,(G16-F16)/G16*100)</f>
        <v>0</v>
      </c>
      <c r="H64">
        <f t="shared" si="28"/>
        <v>0</v>
      </c>
      <c r="I64">
        <f t="shared" si="28"/>
        <v>0</v>
      </c>
      <c r="J64">
        <f t="shared" si="28"/>
        <v>0</v>
      </c>
      <c r="K64">
        <f t="shared" si="28"/>
        <v>0</v>
      </c>
      <c r="L64">
        <f t="shared" si="28"/>
        <v>0</v>
      </c>
      <c r="M64">
        <f t="shared" si="28"/>
        <v>0</v>
      </c>
      <c r="N64">
        <f t="shared" si="28"/>
        <v>0</v>
      </c>
      <c r="O64">
        <f t="shared" si="28"/>
        <v>0</v>
      </c>
      <c r="P64">
        <f t="shared" si="28"/>
        <v>0</v>
      </c>
      <c r="Q64">
        <f t="shared" si="28"/>
        <v>0</v>
      </c>
      <c r="R64">
        <f t="shared" si="28"/>
        <v>0</v>
      </c>
      <c r="S64">
        <f t="shared" si="28"/>
        <v>0</v>
      </c>
      <c r="T64">
        <f t="shared" si="28"/>
        <v>0</v>
      </c>
      <c r="U64">
        <f t="shared" si="28"/>
        <v>0</v>
      </c>
      <c r="V64">
        <f t="shared" si="28"/>
        <v>0</v>
      </c>
      <c r="W64">
        <f t="shared" si="28"/>
        <v>0</v>
      </c>
      <c r="X64">
        <f t="shared" si="28"/>
        <v>0</v>
      </c>
      <c r="Y64">
        <f t="shared" si="28"/>
        <v>0</v>
      </c>
      <c r="Z64">
        <f t="shared" si="28"/>
        <v>0</v>
      </c>
      <c r="AA64">
        <f t="shared" si="28"/>
        <v>0</v>
      </c>
      <c r="AB64">
        <f t="shared" si="28"/>
        <v>0</v>
      </c>
      <c r="AC64">
        <f t="shared" si="28"/>
        <v>0</v>
      </c>
      <c r="AD64">
        <f t="shared" si="28"/>
        <v>0</v>
      </c>
      <c r="AE64">
        <f t="shared" si="28"/>
        <v>0</v>
      </c>
      <c r="AF64">
        <f t="shared" si="28"/>
        <v>0</v>
      </c>
      <c r="AG64">
        <f t="shared" si="28"/>
        <v>0</v>
      </c>
      <c r="AH64">
        <f t="shared" si="28"/>
        <v>0</v>
      </c>
      <c r="AI64">
        <f t="shared" si="28"/>
        <v>0</v>
      </c>
      <c r="AJ64">
        <f t="shared" si="28"/>
        <v>0</v>
      </c>
      <c r="AK64">
        <f t="shared" si="28"/>
        <v>0</v>
      </c>
      <c r="AL64">
        <f t="shared" si="28"/>
        <v>100</v>
      </c>
      <c r="AM64">
        <f t="shared" ref="AM64:BD64" si="29">IF(AM16=0,0,(AM16-AL16)/AM16*100)</f>
        <v>11.8591424235882</v>
      </c>
      <c r="AN64">
        <f t="shared" si="29"/>
        <v>17.5063223745826</v>
      </c>
      <c r="AO64">
        <f t="shared" si="29"/>
        <v>2.77894600344912</v>
      </c>
      <c r="AP64">
        <f t="shared" si="29"/>
        <v>8.47422499724444</v>
      </c>
      <c r="AQ64">
        <f t="shared" si="29"/>
        <v>7.32905277413358</v>
      </c>
      <c r="AR64">
        <f t="shared" si="29"/>
        <v>1.74170934604775</v>
      </c>
      <c r="AS64">
        <f t="shared" si="29"/>
        <v>0.0134789041249588</v>
      </c>
      <c r="AT64">
        <f t="shared" si="29"/>
        <v>-15.1017748343212</v>
      </c>
      <c r="AU64">
        <f t="shared" si="29"/>
        <v>8.15362492744995</v>
      </c>
      <c r="AV64">
        <f t="shared" si="29"/>
        <v>2.91773811164844</v>
      </c>
      <c r="AW64">
        <f t="shared" si="29"/>
        <v>-2.72795666338953</v>
      </c>
      <c r="AX64">
        <f t="shared" si="29"/>
        <v>1.4357883478489</v>
      </c>
      <c r="AY64">
        <f t="shared" si="29"/>
        <v>2.50162019106063</v>
      </c>
      <c r="AZ64">
        <f t="shared" si="29"/>
        <v>-0.96845959134266</v>
      </c>
      <c r="BA64">
        <f t="shared" si="29"/>
        <v>1.40645160437285</v>
      </c>
      <c r="BB64">
        <f t="shared" si="29"/>
        <v>-10.8568159364105</v>
      </c>
      <c r="BC64">
        <f t="shared" si="29"/>
        <v>3.73175433964471</v>
      </c>
      <c r="BD64">
        <f t="shared" si="29"/>
        <v>2.15575318156513</v>
      </c>
    </row>
    <row r="65" spans="1:56">
      <c r="A65">
        <v>238</v>
      </c>
      <c r="B65" t="s">
        <v>182</v>
      </c>
      <c r="C65" t="s">
        <v>372</v>
      </c>
      <c r="D65" t="s">
        <v>353</v>
      </c>
      <c r="E65" s="16" t="s">
        <v>406</v>
      </c>
      <c r="G65">
        <f t="shared" ref="G65:AL65" si="30">IF(G17=0,0,(G17-F17)/G17*100)</f>
        <v>0</v>
      </c>
      <c r="H65">
        <f t="shared" si="30"/>
        <v>0</v>
      </c>
      <c r="I65">
        <f t="shared" si="30"/>
        <v>0</v>
      </c>
      <c r="J65">
        <f t="shared" si="30"/>
        <v>0</v>
      </c>
      <c r="K65">
        <f t="shared" si="30"/>
        <v>0</v>
      </c>
      <c r="L65">
        <f t="shared" si="30"/>
        <v>0</v>
      </c>
      <c r="M65">
        <f t="shared" si="30"/>
        <v>0</v>
      </c>
      <c r="N65">
        <f t="shared" si="30"/>
        <v>0</v>
      </c>
      <c r="O65">
        <f t="shared" si="30"/>
        <v>0</v>
      </c>
      <c r="P65">
        <f t="shared" si="30"/>
        <v>0</v>
      </c>
      <c r="Q65">
        <f t="shared" si="30"/>
        <v>0</v>
      </c>
      <c r="R65">
        <f t="shared" si="30"/>
        <v>0</v>
      </c>
      <c r="S65">
        <f t="shared" si="30"/>
        <v>0</v>
      </c>
      <c r="T65">
        <f t="shared" si="30"/>
        <v>0</v>
      </c>
      <c r="U65">
        <f t="shared" si="30"/>
        <v>0</v>
      </c>
      <c r="V65">
        <f t="shared" si="30"/>
        <v>0</v>
      </c>
      <c r="W65">
        <f t="shared" si="30"/>
        <v>0</v>
      </c>
      <c r="X65">
        <f t="shared" si="30"/>
        <v>0</v>
      </c>
      <c r="Y65">
        <f t="shared" si="30"/>
        <v>0</v>
      </c>
      <c r="Z65">
        <f t="shared" si="30"/>
        <v>0</v>
      </c>
      <c r="AA65">
        <f t="shared" si="30"/>
        <v>100</v>
      </c>
      <c r="AB65">
        <f t="shared" si="30"/>
        <v>0.907739112523366</v>
      </c>
      <c r="AC65">
        <f t="shared" si="30"/>
        <v>7.60851263790359</v>
      </c>
      <c r="AD65">
        <f t="shared" si="30"/>
        <v>-2.93146604029129</v>
      </c>
      <c r="AE65">
        <f t="shared" si="30"/>
        <v>-12.5420228757463</v>
      </c>
      <c r="AF65">
        <f t="shared" si="30"/>
        <v>8.81019378884324</v>
      </c>
      <c r="AG65">
        <f t="shared" si="30"/>
        <v>12.1725344307032</v>
      </c>
      <c r="AH65">
        <f t="shared" si="30"/>
        <v>0.500901465661759</v>
      </c>
      <c r="AI65">
        <f t="shared" si="30"/>
        <v>-0.362195395826946</v>
      </c>
      <c r="AJ65">
        <f t="shared" si="30"/>
        <v>2.65406448036439</v>
      </c>
      <c r="AK65">
        <f t="shared" si="30"/>
        <v>-7.68585450073035</v>
      </c>
      <c r="AL65">
        <f t="shared" si="30"/>
        <v>-9.4963758494707</v>
      </c>
      <c r="AM65">
        <f t="shared" ref="AM65:BD65" si="31">IF(AM17=0,0,(AM17-AL17)/AM17*100)</f>
        <v>11.6161458796827</v>
      </c>
      <c r="AN65">
        <f t="shared" si="31"/>
        <v>3.09157448807768</v>
      </c>
      <c r="AO65">
        <f t="shared" si="31"/>
        <v>5.77372273832348</v>
      </c>
      <c r="AP65">
        <f t="shared" si="31"/>
        <v>11.0525376529311</v>
      </c>
      <c r="AQ65">
        <f t="shared" si="31"/>
        <v>3.03882463698269</v>
      </c>
      <c r="AR65">
        <f t="shared" si="31"/>
        <v>-3.58207050436367</v>
      </c>
      <c r="AS65">
        <f t="shared" si="31"/>
        <v>4.90898386646552</v>
      </c>
      <c r="AT65">
        <f t="shared" si="31"/>
        <v>5.72517712450182</v>
      </c>
      <c r="AU65">
        <f t="shared" si="31"/>
        <v>7.66511764073995</v>
      </c>
      <c r="AV65">
        <f t="shared" si="31"/>
        <v>1.49211520483639</v>
      </c>
      <c r="AW65">
        <f t="shared" si="31"/>
        <v>-2.20881683689009</v>
      </c>
      <c r="AX65">
        <f t="shared" si="31"/>
        <v>11.9504086565399</v>
      </c>
      <c r="AY65">
        <f t="shared" si="31"/>
        <v>10.5696356319922</v>
      </c>
      <c r="AZ65">
        <f t="shared" si="31"/>
        <v>9.77549115814289</v>
      </c>
      <c r="BA65">
        <f t="shared" si="31"/>
        <v>10.2785079057054</v>
      </c>
      <c r="BB65">
        <f t="shared" si="31"/>
        <v>9.73796814918691</v>
      </c>
      <c r="BC65">
        <f t="shared" si="31"/>
        <v>8.08147289365507</v>
      </c>
      <c r="BD65">
        <f t="shared" si="31"/>
        <v>9.20394584837632</v>
      </c>
    </row>
    <row r="66" spans="1:56">
      <c r="A66">
        <v>74</v>
      </c>
      <c r="B66" t="s">
        <v>147</v>
      </c>
      <c r="C66" t="s">
        <v>373</v>
      </c>
      <c r="D66" t="s">
        <v>353</v>
      </c>
      <c r="E66" s="16" t="s">
        <v>406</v>
      </c>
      <c r="G66">
        <f t="shared" ref="G66:AL66" si="32">IF(G18=0,0,(G18-F18)/G18*100)</f>
        <v>0</v>
      </c>
      <c r="H66">
        <f t="shared" si="32"/>
        <v>0</v>
      </c>
      <c r="I66">
        <f t="shared" si="32"/>
        <v>0</v>
      </c>
      <c r="J66">
        <f t="shared" si="32"/>
        <v>0</v>
      </c>
      <c r="K66">
        <f t="shared" si="32"/>
        <v>0</v>
      </c>
      <c r="L66">
        <f t="shared" si="32"/>
        <v>0</v>
      </c>
      <c r="M66">
        <f t="shared" si="32"/>
        <v>0</v>
      </c>
      <c r="N66">
        <f t="shared" si="32"/>
        <v>0</v>
      </c>
      <c r="O66">
        <f t="shared" si="32"/>
        <v>0</v>
      </c>
      <c r="P66">
        <f t="shared" si="32"/>
        <v>0</v>
      </c>
      <c r="Q66">
        <f t="shared" si="32"/>
        <v>0</v>
      </c>
      <c r="R66">
        <f t="shared" si="32"/>
        <v>0</v>
      </c>
      <c r="S66">
        <f t="shared" si="32"/>
        <v>0</v>
      </c>
      <c r="T66">
        <f t="shared" si="32"/>
        <v>0</v>
      </c>
      <c r="U66">
        <f t="shared" si="32"/>
        <v>0</v>
      </c>
      <c r="V66">
        <f t="shared" si="32"/>
        <v>0</v>
      </c>
      <c r="W66">
        <f t="shared" si="32"/>
        <v>0</v>
      </c>
      <c r="X66">
        <f t="shared" si="32"/>
        <v>0</v>
      </c>
      <c r="Y66">
        <f t="shared" si="32"/>
        <v>0</v>
      </c>
      <c r="Z66">
        <f t="shared" si="32"/>
        <v>100</v>
      </c>
      <c r="AA66">
        <f t="shared" si="32"/>
        <v>4.84829279433365</v>
      </c>
      <c r="AB66">
        <f t="shared" si="32"/>
        <v>-3.19653368440007</v>
      </c>
      <c r="AC66">
        <f t="shared" si="32"/>
        <v>5.31041956922207</v>
      </c>
      <c r="AD66">
        <f t="shared" si="32"/>
        <v>6.98444700872032</v>
      </c>
      <c r="AE66">
        <f t="shared" si="32"/>
        <v>-2.388675927913</v>
      </c>
      <c r="AF66">
        <f t="shared" si="32"/>
        <v>-0.810107744919084</v>
      </c>
      <c r="AG66">
        <f t="shared" si="32"/>
        <v>-20.6942947245064</v>
      </c>
      <c r="AH66">
        <f t="shared" si="32"/>
        <v>11.3831477077376</v>
      </c>
      <c r="AI66">
        <f t="shared" si="32"/>
        <v>7.87257413094961</v>
      </c>
      <c r="AJ66">
        <f t="shared" si="32"/>
        <v>4.93595099076331</v>
      </c>
      <c r="AK66">
        <f t="shared" si="32"/>
        <v>5.76039889838542</v>
      </c>
      <c r="AL66">
        <f t="shared" si="32"/>
        <v>-3.1886805255667</v>
      </c>
      <c r="AM66">
        <f t="shared" ref="AM66:BD66" si="33">IF(AM18=0,0,(AM18-AL18)/AM18*100)</f>
        <v>3.7967155406228</v>
      </c>
      <c r="AN66">
        <f t="shared" si="33"/>
        <v>3.5798440092753</v>
      </c>
      <c r="AO66">
        <f t="shared" si="33"/>
        <v>4.73817800148047</v>
      </c>
      <c r="AP66">
        <f t="shared" si="33"/>
        <v>3.49823624558106</v>
      </c>
      <c r="AQ66">
        <f t="shared" si="33"/>
        <v>5.42694911666044</v>
      </c>
      <c r="AR66">
        <f t="shared" si="33"/>
        <v>3.36094549865918</v>
      </c>
      <c r="AS66">
        <f t="shared" si="33"/>
        <v>-9.80880649356458</v>
      </c>
      <c r="AT66">
        <f t="shared" si="33"/>
        <v>-1.91910245046504</v>
      </c>
      <c r="AU66">
        <f t="shared" si="33"/>
        <v>2.08718778881754</v>
      </c>
      <c r="AV66">
        <f t="shared" si="33"/>
        <v>-0.267869878681809</v>
      </c>
      <c r="AW66">
        <f t="shared" si="33"/>
        <v>2.4154062362057</v>
      </c>
      <c r="AX66">
        <f t="shared" si="33"/>
        <v>1.3281386461413</v>
      </c>
      <c r="AY66">
        <f t="shared" si="33"/>
        <v>2.93297325879279</v>
      </c>
      <c r="AZ66">
        <f t="shared" si="33"/>
        <v>1.16739852397325</v>
      </c>
      <c r="BA66">
        <f t="shared" si="33"/>
        <v>5.2611818387465</v>
      </c>
      <c r="BB66">
        <f t="shared" si="33"/>
        <v>2.27069230894728</v>
      </c>
      <c r="BC66">
        <f t="shared" si="33"/>
        <v>-1.43247303720448</v>
      </c>
      <c r="BD66">
        <f t="shared" si="33"/>
        <v>5.35954239449888</v>
      </c>
    </row>
    <row r="67" spans="1:56">
      <c r="A67">
        <v>75</v>
      </c>
      <c r="B67" t="s">
        <v>374</v>
      </c>
      <c r="C67" t="s">
        <v>375</v>
      </c>
      <c r="D67" t="s">
        <v>353</v>
      </c>
      <c r="E67" s="16" t="s">
        <v>406</v>
      </c>
      <c r="G67">
        <f t="shared" ref="G67:AL67" si="34">IF(G19=0,0,(G19-F19)/G19*100)</f>
        <v>0</v>
      </c>
      <c r="H67">
        <f t="shared" si="34"/>
        <v>0</v>
      </c>
      <c r="I67">
        <f t="shared" si="34"/>
        <v>0</v>
      </c>
      <c r="J67">
        <f t="shared" si="34"/>
        <v>0</v>
      </c>
      <c r="K67">
        <f t="shared" si="34"/>
        <v>0</v>
      </c>
      <c r="L67">
        <f t="shared" si="34"/>
        <v>0</v>
      </c>
      <c r="M67">
        <f t="shared" si="34"/>
        <v>0</v>
      </c>
      <c r="N67">
        <f t="shared" si="34"/>
        <v>0</v>
      </c>
      <c r="O67">
        <f t="shared" si="34"/>
        <v>0</v>
      </c>
      <c r="P67">
        <f t="shared" si="34"/>
        <v>0</v>
      </c>
      <c r="Q67">
        <f t="shared" si="34"/>
        <v>0</v>
      </c>
      <c r="R67">
        <f t="shared" si="34"/>
        <v>0</v>
      </c>
      <c r="S67">
        <f t="shared" si="34"/>
        <v>0</v>
      </c>
      <c r="T67">
        <f t="shared" si="34"/>
        <v>0</v>
      </c>
      <c r="U67">
        <f t="shared" si="34"/>
        <v>0</v>
      </c>
      <c r="V67">
        <f t="shared" si="34"/>
        <v>0</v>
      </c>
      <c r="W67">
        <f t="shared" si="34"/>
        <v>0</v>
      </c>
      <c r="X67">
        <f t="shared" si="34"/>
        <v>0</v>
      </c>
      <c r="Y67">
        <f t="shared" si="34"/>
        <v>0</v>
      </c>
      <c r="Z67">
        <f t="shared" si="34"/>
        <v>100</v>
      </c>
      <c r="AA67">
        <f t="shared" si="34"/>
        <v>3.21509208865799</v>
      </c>
      <c r="AB67">
        <f t="shared" si="34"/>
        <v>-0.770473203968717</v>
      </c>
      <c r="AC67">
        <f t="shared" si="34"/>
        <v>9.81503512586657</v>
      </c>
      <c r="AD67">
        <f t="shared" si="34"/>
        <v>3.41454486160602</v>
      </c>
      <c r="AE67">
        <f t="shared" si="34"/>
        <v>-0.818917404674905</v>
      </c>
      <c r="AF67">
        <f t="shared" si="34"/>
        <v>3.93028056116114</v>
      </c>
      <c r="AG67">
        <f t="shared" si="34"/>
        <v>2.39553869734052</v>
      </c>
      <c r="AH67">
        <f t="shared" si="34"/>
        <v>4.28499448405051</v>
      </c>
      <c r="AI67">
        <f t="shared" si="34"/>
        <v>5.56747935363103</v>
      </c>
      <c r="AJ67">
        <f t="shared" si="34"/>
        <v>3.43657541446881</v>
      </c>
      <c r="AK67">
        <f t="shared" si="34"/>
        <v>3.0134114927813</v>
      </c>
      <c r="AL67">
        <f t="shared" si="34"/>
        <v>3.26826462512276</v>
      </c>
      <c r="AM67">
        <f t="shared" ref="AM67:BD67" si="35">IF(AM19=0,0,(AM19-AL19)/AM19*100)</f>
        <v>2.9240259870441</v>
      </c>
      <c r="AN67">
        <f t="shared" si="35"/>
        <v>0.154108399734663</v>
      </c>
      <c r="AO67">
        <f t="shared" si="35"/>
        <v>0.874140024906358</v>
      </c>
      <c r="AP67">
        <f t="shared" si="35"/>
        <v>2.17517900508158</v>
      </c>
      <c r="AQ67">
        <f t="shared" si="35"/>
        <v>4.67111444816212</v>
      </c>
      <c r="AR67">
        <f t="shared" si="35"/>
        <v>3.38164105847466</v>
      </c>
      <c r="AS67">
        <f t="shared" si="35"/>
        <v>6.01503759926899</v>
      </c>
      <c r="AT67">
        <f t="shared" si="35"/>
        <v>5.2132701301833</v>
      </c>
      <c r="AU67">
        <f t="shared" si="35"/>
        <v>5.48204157373823</v>
      </c>
      <c r="AV67">
        <f t="shared" si="35"/>
        <v>-3.35917354482282</v>
      </c>
      <c r="AW67">
        <f t="shared" si="35"/>
        <v>6.42837091426253</v>
      </c>
      <c r="AX67">
        <f t="shared" si="35"/>
        <v>6.58570763481194</v>
      </c>
      <c r="AY67">
        <f t="shared" si="35"/>
        <v>-0.888089164021429</v>
      </c>
      <c r="AZ67">
        <f t="shared" si="35"/>
        <v>1.48673375518494</v>
      </c>
      <c r="BA67">
        <f t="shared" si="35"/>
        <v>4.92035015742745</v>
      </c>
      <c r="BB67">
        <f t="shared" si="35"/>
        <v>5.16139011467843</v>
      </c>
      <c r="BC67">
        <f t="shared" si="35"/>
        <v>5.79949483677262</v>
      </c>
      <c r="BD67">
        <f t="shared" si="35"/>
        <v>4.77335800616511</v>
      </c>
    </row>
    <row r="68" spans="1:56">
      <c r="A68">
        <v>81</v>
      </c>
      <c r="B68" t="s">
        <v>149</v>
      </c>
      <c r="C68" t="s">
        <v>376</v>
      </c>
      <c r="D68" t="s">
        <v>353</v>
      </c>
      <c r="E68" s="16" t="s">
        <v>406</v>
      </c>
      <c r="G68">
        <f t="shared" ref="G68:AL68" si="36">IF(G20=0,0,(G20-F20)/G20*100)</f>
        <v>0</v>
      </c>
      <c r="H68">
        <f t="shared" si="36"/>
        <v>0</v>
      </c>
      <c r="I68">
        <f t="shared" si="36"/>
        <v>0</v>
      </c>
      <c r="J68">
        <f t="shared" si="36"/>
        <v>0</v>
      </c>
      <c r="K68">
        <f t="shared" si="36"/>
        <v>0</v>
      </c>
      <c r="L68">
        <f t="shared" si="36"/>
        <v>0</v>
      </c>
      <c r="M68">
        <f t="shared" si="36"/>
        <v>0</v>
      </c>
      <c r="N68">
        <f t="shared" si="36"/>
        <v>0</v>
      </c>
      <c r="O68">
        <f t="shared" si="36"/>
        <v>0</v>
      </c>
      <c r="P68">
        <f t="shared" si="36"/>
        <v>0</v>
      </c>
      <c r="Q68">
        <f t="shared" si="36"/>
        <v>0</v>
      </c>
      <c r="R68">
        <f t="shared" si="36"/>
        <v>0</v>
      </c>
      <c r="S68">
        <f t="shared" si="36"/>
        <v>0</v>
      </c>
      <c r="T68">
        <f t="shared" si="36"/>
        <v>0</v>
      </c>
      <c r="U68">
        <f t="shared" si="36"/>
        <v>0</v>
      </c>
      <c r="V68">
        <f t="shared" si="36"/>
        <v>0</v>
      </c>
      <c r="W68">
        <f t="shared" si="36"/>
        <v>0</v>
      </c>
      <c r="X68">
        <f t="shared" si="36"/>
        <v>0</v>
      </c>
      <c r="Y68">
        <f t="shared" si="36"/>
        <v>0</v>
      </c>
      <c r="Z68">
        <f t="shared" si="36"/>
        <v>100</v>
      </c>
      <c r="AA68">
        <f t="shared" si="36"/>
        <v>-3.63023712873377</v>
      </c>
      <c r="AB68">
        <f t="shared" si="36"/>
        <v>-7.43867837344266</v>
      </c>
      <c r="AC68">
        <f t="shared" si="36"/>
        <v>-4.7819744990839</v>
      </c>
      <c r="AD68">
        <f t="shared" si="36"/>
        <v>7.95928460843218</v>
      </c>
      <c r="AE68">
        <f t="shared" si="36"/>
        <v>4.84493252372037</v>
      </c>
      <c r="AF68">
        <f t="shared" si="36"/>
        <v>4.94220682576622</v>
      </c>
      <c r="AG68">
        <f t="shared" si="36"/>
        <v>4.57550776465716</v>
      </c>
      <c r="AH68">
        <f t="shared" si="36"/>
        <v>5.32828482769601</v>
      </c>
      <c r="AI68">
        <f t="shared" si="36"/>
        <v>4.83973001427032</v>
      </c>
      <c r="AJ68">
        <f t="shared" si="36"/>
        <v>3.22157776049461</v>
      </c>
      <c r="AK68">
        <f t="shared" si="36"/>
        <v>5.01684510772571</v>
      </c>
      <c r="AL68">
        <f t="shared" si="36"/>
        <v>3.73454067963048</v>
      </c>
      <c r="AM68">
        <f t="shared" ref="AM68:BD68" si="37">IF(AM20=0,0,(AM20-AL20)/AM20*100)</f>
        <v>4.62565569863257</v>
      </c>
      <c r="AN68">
        <f t="shared" si="37"/>
        <v>3.19457889837921</v>
      </c>
      <c r="AO68">
        <f t="shared" si="37"/>
        <v>3.94997924569242</v>
      </c>
      <c r="AP68">
        <f t="shared" si="37"/>
        <v>4.39995475110247</v>
      </c>
      <c r="AQ68">
        <f t="shared" si="37"/>
        <v>4.02735562723728</v>
      </c>
      <c r="AR68">
        <f t="shared" si="37"/>
        <v>4.48937273026929</v>
      </c>
      <c r="AS68">
        <f t="shared" si="37"/>
        <v>4.21455620800024</v>
      </c>
      <c r="AT68">
        <f t="shared" si="37"/>
        <v>3.56798456980688</v>
      </c>
      <c r="AU68">
        <f t="shared" si="37"/>
        <v>3.84615384959059</v>
      </c>
      <c r="AV68">
        <f t="shared" si="37"/>
        <v>4.30622009502626</v>
      </c>
      <c r="AW68">
        <f t="shared" si="37"/>
        <v>4.94296578067136</v>
      </c>
      <c r="AX68">
        <f t="shared" si="37"/>
        <v>5.30303030186408</v>
      </c>
      <c r="AY68">
        <f t="shared" si="37"/>
        <v>5.57129710221107</v>
      </c>
      <c r="AZ68">
        <f t="shared" si="37"/>
        <v>6.01503759714773</v>
      </c>
      <c r="BA68">
        <f t="shared" si="37"/>
        <v>6.06777345639003</v>
      </c>
      <c r="BB68">
        <f t="shared" si="37"/>
        <v>7.77502987155321</v>
      </c>
      <c r="BC68">
        <f t="shared" si="37"/>
        <v>4.45041353516288</v>
      </c>
      <c r="BD68">
        <f t="shared" si="37"/>
        <v>6.2090404619737</v>
      </c>
    </row>
    <row r="69" spans="1:56">
      <c r="A69">
        <v>90</v>
      </c>
      <c r="B69" t="s">
        <v>150</v>
      </c>
      <c r="C69" t="s">
        <v>377</v>
      </c>
      <c r="D69" t="s">
        <v>353</v>
      </c>
      <c r="E69" s="16" t="s">
        <v>406</v>
      </c>
      <c r="G69">
        <f t="shared" ref="G69:AL69" si="38">IF(G21=0,0,(G21-F21)/G21*100)</f>
        <v>0</v>
      </c>
      <c r="H69">
        <f t="shared" si="38"/>
        <v>0</v>
      </c>
      <c r="I69">
        <f t="shared" si="38"/>
        <v>0</v>
      </c>
      <c r="J69">
        <f t="shared" si="38"/>
        <v>0</v>
      </c>
      <c r="K69">
        <f t="shared" si="38"/>
        <v>0</v>
      </c>
      <c r="L69">
        <f t="shared" si="38"/>
        <v>0</v>
      </c>
      <c r="M69">
        <f t="shared" si="38"/>
        <v>0</v>
      </c>
      <c r="N69">
        <f t="shared" si="38"/>
        <v>0</v>
      </c>
      <c r="O69">
        <f t="shared" si="38"/>
        <v>0</v>
      </c>
      <c r="P69">
        <f t="shared" si="38"/>
        <v>0</v>
      </c>
      <c r="Q69">
        <f t="shared" si="38"/>
        <v>0</v>
      </c>
      <c r="R69">
        <f t="shared" si="38"/>
        <v>0</v>
      </c>
      <c r="S69">
        <f t="shared" si="38"/>
        <v>0</v>
      </c>
      <c r="T69">
        <f t="shared" si="38"/>
        <v>0</v>
      </c>
      <c r="U69">
        <f t="shared" si="38"/>
        <v>0</v>
      </c>
      <c r="V69">
        <f t="shared" si="38"/>
        <v>0</v>
      </c>
      <c r="W69">
        <f t="shared" si="38"/>
        <v>0</v>
      </c>
      <c r="X69">
        <f t="shared" si="38"/>
        <v>0</v>
      </c>
      <c r="Y69">
        <f t="shared" si="38"/>
        <v>0</v>
      </c>
      <c r="Z69">
        <f t="shared" si="38"/>
        <v>0</v>
      </c>
      <c r="AA69">
        <f t="shared" si="38"/>
        <v>0</v>
      </c>
      <c r="AB69">
        <f t="shared" si="38"/>
        <v>0</v>
      </c>
      <c r="AC69">
        <f t="shared" si="38"/>
        <v>0</v>
      </c>
      <c r="AD69">
        <f t="shared" si="38"/>
        <v>0</v>
      </c>
      <c r="AE69">
        <f t="shared" si="38"/>
        <v>0</v>
      </c>
      <c r="AF69">
        <f t="shared" si="38"/>
        <v>100</v>
      </c>
      <c r="AG69">
        <f t="shared" si="38"/>
        <v>3.19452158577325</v>
      </c>
      <c r="AH69">
        <f t="shared" si="38"/>
        <v>5.93380532677109</v>
      </c>
      <c r="AI69">
        <f t="shared" si="38"/>
        <v>3.84936751545023</v>
      </c>
      <c r="AJ69">
        <f t="shared" si="38"/>
        <v>4.14483738711926</v>
      </c>
      <c r="AK69">
        <f t="shared" si="38"/>
        <v>2.54686271115393</v>
      </c>
      <c r="AL69">
        <f t="shared" si="38"/>
        <v>3.16734509852165</v>
      </c>
      <c r="AM69">
        <f t="shared" ref="AM69:BD69" si="39">IF(AM21=0,0,(AM21-AL21)/AM21*100)</f>
        <v>4.80192833750354</v>
      </c>
      <c r="AN69">
        <f t="shared" si="39"/>
        <v>3.81850085129582</v>
      </c>
      <c r="AO69">
        <f t="shared" si="39"/>
        <v>4.40471817201776</v>
      </c>
      <c r="AP69">
        <f t="shared" si="39"/>
        <v>4.96320584862904</v>
      </c>
      <c r="AQ69">
        <f t="shared" si="39"/>
        <v>4.44405928295977</v>
      </c>
      <c r="AR69">
        <f t="shared" si="39"/>
        <v>4.61016703691748</v>
      </c>
      <c r="AS69">
        <f t="shared" si="39"/>
        <v>4.46364764959894</v>
      </c>
      <c r="AT69">
        <f t="shared" si="39"/>
        <v>1.84746672895148</v>
      </c>
      <c r="AU69">
        <f t="shared" si="39"/>
        <v>2.80314053080784</v>
      </c>
      <c r="AV69">
        <f t="shared" si="39"/>
        <v>3.63207692763314</v>
      </c>
      <c r="AW69">
        <f t="shared" si="39"/>
        <v>5.13959948022267</v>
      </c>
      <c r="AX69">
        <f t="shared" si="39"/>
        <v>2.28538779849794</v>
      </c>
      <c r="AY69">
        <f t="shared" si="39"/>
        <v>2.91087103832663</v>
      </c>
      <c r="AZ69">
        <f t="shared" si="39"/>
        <v>2.43542735742032</v>
      </c>
      <c r="BA69">
        <f t="shared" si="39"/>
        <v>1.72733823415545</v>
      </c>
      <c r="BB69">
        <f t="shared" si="39"/>
        <v>4.70469278291102</v>
      </c>
      <c r="BC69">
        <f t="shared" si="39"/>
        <v>-0.280939923519911</v>
      </c>
      <c r="BD69">
        <f t="shared" si="39"/>
        <v>1.89600990744259</v>
      </c>
    </row>
    <row r="70" spans="1:56">
      <c r="A70">
        <v>175</v>
      </c>
      <c r="B70" t="s">
        <v>211</v>
      </c>
      <c r="C70" t="s">
        <v>378</v>
      </c>
      <c r="D70" t="s">
        <v>353</v>
      </c>
      <c r="E70" s="16" t="s">
        <v>406</v>
      </c>
      <c r="G70">
        <f t="shared" ref="G70:AL70" si="40">IF(G22=0,0,(G22-F22)/G22*100)</f>
        <v>0</v>
      </c>
      <c r="H70">
        <f t="shared" si="40"/>
        <v>0</v>
      </c>
      <c r="I70">
        <f t="shared" si="40"/>
        <v>0</v>
      </c>
      <c r="J70">
        <f t="shared" si="40"/>
        <v>0</v>
      </c>
      <c r="K70">
        <f t="shared" si="40"/>
        <v>0</v>
      </c>
      <c r="L70">
        <f t="shared" si="40"/>
        <v>0</v>
      </c>
      <c r="M70">
        <f t="shared" si="40"/>
        <v>0</v>
      </c>
      <c r="N70">
        <f t="shared" si="40"/>
        <v>0</v>
      </c>
      <c r="O70">
        <f t="shared" si="40"/>
        <v>0</v>
      </c>
      <c r="P70">
        <f t="shared" si="40"/>
        <v>0</v>
      </c>
      <c r="Q70">
        <f t="shared" si="40"/>
        <v>0</v>
      </c>
      <c r="R70">
        <f t="shared" si="40"/>
        <v>0</v>
      </c>
      <c r="S70">
        <f t="shared" si="40"/>
        <v>0</v>
      </c>
      <c r="T70">
        <f t="shared" si="40"/>
        <v>0</v>
      </c>
      <c r="U70">
        <f t="shared" si="40"/>
        <v>0</v>
      </c>
      <c r="V70">
        <f t="shared" si="40"/>
        <v>0</v>
      </c>
      <c r="W70">
        <f t="shared" si="40"/>
        <v>0</v>
      </c>
      <c r="X70">
        <f t="shared" si="40"/>
        <v>0</v>
      </c>
      <c r="Y70">
        <f t="shared" si="40"/>
        <v>0</v>
      </c>
      <c r="Z70">
        <f t="shared" si="40"/>
        <v>100</v>
      </c>
      <c r="AA70">
        <f t="shared" si="40"/>
        <v>15.3743827926819</v>
      </c>
      <c r="AB70">
        <f t="shared" si="40"/>
        <v>4.0307858301164</v>
      </c>
      <c r="AC70">
        <f t="shared" si="40"/>
        <v>-3.51783351856444</v>
      </c>
      <c r="AD70">
        <f t="shared" si="40"/>
        <v>8.34871952951842</v>
      </c>
      <c r="AE70">
        <f t="shared" si="40"/>
        <v>3.99983987690277</v>
      </c>
      <c r="AF70">
        <f t="shared" si="40"/>
        <v>-0.800200050604664</v>
      </c>
      <c r="AG70">
        <f t="shared" si="40"/>
        <v>2.81827022792289</v>
      </c>
      <c r="AH70">
        <f t="shared" si="40"/>
        <v>4.39770548586389</v>
      </c>
      <c r="AI70">
        <f t="shared" si="40"/>
        <v>5.7492931109036</v>
      </c>
      <c r="AJ70">
        <f t="shared" si="40"/>
        <v>5.74929310826243</v>
      </c>
      <c r="AK70">
        <f t="shared" si="40"/>
        <v>4.85252148094621</v>
      </c>
      <c r="AL70">
        <f t="shared" si="40"/>
        <v>1.08803158618287</v>
      </c>
      <c r="AM70">
        <f t="shared" ref="AM70:BD70" si="41">IF(AM22=0,0,(AM22-AL22)/AM22*100)</f>
        <v>2.05680707396544</v>
      </c>
      <c r="AN70">
        <f t="shared" si="41"/>
        <v>3.10077519830914</v>
      </c>
      <c r="AO70">
        <f t="shared" si="41"/>
        <v>4.21455940619233</v>
      </c>
      <c r="AP70">
        <f t="shared" si="41"/>
        <v>10.3942652309611</v>
      </c>
      <c r="AQ70">
        <f t="shared" si="41"/>
        <v>6.10328634975089</v>
      </c>
      <c r="AR70">
        <f t="shared" si="41"/>
        <v>-39.082019234633</v>
      </c>
      <c r="AS70">
        <f t="shared" si="41"/>
        <v>7.2356215415406</v>
      </c>
      <c r="AT70">
        <f t="shared" si="41"/>
        <v>6.97674420895159</v>
      </c>
      <c r="AU70">
        <f t="shared" si="41"/>
        <v>0.199600777241828</v>
      </c>
      <c r="AV70">
        <f t="shared" si="41"/>
        <v>-7.64262645193801</v>
      </c>
      <c r="AW70">
        <f t="shared" si="41"/>
        <v>0.0627764111181991</v>
      </c>
      <c r="AX70">
        <f t="shared" si="41"/>
        <v>0.690705006757542</v>
      </c>
      <c r="AY70">
        <f t="shared" si="41"/>
        <v>4.12295388430217</v>
      </c>
      <c r="AZ70">
        <f t="shared" si="41"/>
        <v>2.0916843277317</v>
      </c>
      <c r="BA70">
        <f t="shared" si="41"/>
        <v>3.10279805610555</v>
      </c>
      <c r="BB70">
        <f t="shared" si="41"/>
        <v>3.12102469847607</v>
      </c>
      <c r="BC70">
        <f t="shared" si="41"/>
        <v>2.90860815419885</v>
      </c>
      <c r="BD70">
        <f t="shared" si="41"/>
        <v>3.35598613082356</v>
      </c>
    </row>
    <row r="71" spans="1:56">
      <c r="A71">
        <v>114</v>
      </c>
      <c r="B71" t="s">
        <v>152</v>
      </c>
      <c r="C71" t="s">
        <v>379</v>
      </c>
      <c r="D71" t="s">
        <v>353</v>
      </c>
      <c r="E71" s="16" t="s">
        <v>406</v>
      </c>
      <c r="G71">
        <f t="shared" ref="G71:AL71" si="42">IF(G23=0,0,(G23-F23)/G23*100)</f>
        <v>0</v>
      </c>
      <c r="H71">
        <f t="shared" si="42"/>
        <v>0</v>
      </c>
      <c r="I71">
        <f t="shared" si="42"/>
        <v>0</v>
      </c>
      <c r="J71">
        <f t="shared" si="42"/>
        <v>0</v>
      </c>
      <c r="K71">
        <f t="shared" si="42"/>
        <v>0</v>
      </c>
      <c r="L71">
        <f t="shared" si="42"/>
        <v>0</v>
      </c>
      <c r="M71">
        <f t="shared" si="42"/>
        <v>0</v>
      </c>
      <c r="N71">
        <f t="shared" si="42"/>
        <v>0</v>
      </c>
      <c r="O71">
        <f t="shared" si="42"/>
        <v>0</v>
      </c>
      <c r="P71">
        <f t="shared" si="42"/>
        <v>0</v>
      </c>
      <c r="Q71">
        <f t="shared" si="42"/>
        <v>0</v>
      </c>
      <c r="R71">
        <f t="shared" si="42"/>
        <v>0</v>
      </c>
      <c r="S71">
        <f t="shared" si="42"/>
        <v>0</v>
      </c>
      <c r="T71">
        <f t="shared" si="42"/>
        <v>0</v>
      </c>
      <c r="U71">
        <f t="shared" si="42"/>
        <v>0</v>
      </c>
      <c r="V71">
        <f t="shared" si="42"/>
        <v>0</v>
      </c>
      <c r="W71">
        <f t="shared" si="42"/>
        <v>0</v>
      </c>
      <c r="X71">
        <f t="shared" si="42"/>
        <v>0</v>
      </c>
      <c r="Y71">
        <f t="shared" si="42"/>
        <v>0</v>
      </c>
      <c r="Z71">
        <f t="shared" si="42"/>
        <v>100</v>
      </c>
      <c r="AA71">
        <f t="shared" si="42"/>
        <v>3.63632584071835</v>
      </c>
      <c r="AB71">
        <f t="shared" si="42"/>
        <v>1.48412030688083</v>
      </c>
      <c r="AC71">
        <f t="shared" si="42"/>
        <v>1.29213553510956</v>
      </c>
      <c r="AD71">
        <f t="shared" si="42"/>
        <v>1.724940532857</v>
      </c>
      <c r="AE71">
        <f t="shared" si="42"/>
        <v>4.1232393589928</v>
      </c>
      <c r="AF71">
        <f t="shared" si="42"/>
        <v>6.69688291724203</v>
      </c>
      <c r="AG71">
        <f t="shared" si="42"/>
        <v>5.60436997384169</v>
      </c>
      <c r="AH71">
        <f t="shared" si="42"/>
        <v>5.84086426279827</v>
      </c>
      <c r="AI71">
        <f t="shared" si="42"/>
        <v>4.48021124820723</v>
      </c>
      <c r="AJ71">
        <f t="shared" si="42"/>
        <v>4.02338847199418</v>
      </c>
      <c r="AK71">
        <f t="shared" si="42"/>
        <v>1.41795173231813</v>
      </c>
      <c r="AL71">
        <f t="shared" si="42"/>
        <v>-0.805937389978592</v>
      </c>
      <c r="AM71">
        <f t="shared" ref="AM71:BD71" si="43">IF(AM23=0,0,(AM23-AL23)/AM23*100)</f>
        <v>0.351954172847011</v>
      </c>
      <c r="AN71">
        <f t="shared" si="43"/>
        <v>2.56524709259986</v>
      </c>
      <c r="AO71">
        <f t="shared" si="43"/>
        <v>4.22026261210863</v>
      </c>
      <c r="AP71">
        <f t="shared" si="43"/>
        <v>3.98172358804177</v>
      </c>
      <c r="AQ71">
        <f t="shared" si="43"/>
        <v>0.472657262663964</v>
      </c>
      <c r="AR71">
        <f t="shared" si="43"/>
        <v>3.18540702463678</v>
      </c>
      <c r="AS71">
        <f t="shared" si="43"/>
        <v>2.25343809084518</v>
      </c>
      <c r="AT71">
        <f t="shared" si="43"/>
        <v>0.596120484315882</v>
      </c>
      <c r="AU71">
        <f t="shared" si="43"/>
        <v>3.64223347776169</v>
      </c>
      <c r="AV71">
        <f t="shared" si="43"/>
        <v>0.543885241106583</v>
      </c>
      <c r="AW71">
        <f t="shared" si="43"/>
        <v>2.84893133109536</v>
      </c>
      <c r="AX71">
        <f t="shared" si="43"/>
        <v>4.85641385591855</v>
      </c>
      <c r="AY71">
        <f t="shared" si="43"/>
        <v>5.57723729485629</v>
      </c>
      <c r="AZ71">
        <f t="shared" si="43"/>
        <v>5.9432608325963</v>
      </c>
      <c r="BA71">
        <f t="shared" si="43"/>
        <v>6.54833589515233</v>
      </c>
      <c r="BB71">
        <f t="shared" si="43"/>
        <v>1.52956601056544</v>
      </c>
      <c r="BC71">
        <f t="shared" si="43"/>
        <v>2.52665073790036</v>
      </c>
      <c r="BD71">
        <f t="shared" si="43"/>
        <v>5.03323836631782</v>
      </c>
    </row>
    <row r="72" spans="1:56">
      <c r="A72">
        <v>122</v>
      </c>
      <c r="B72" t="s">
        <v>153</v>
      </c>
      <c r="C72" t="s">
        <v>380</v>
      </c>
      <c r="D72" t="s">
        <v>353</v>
      </c>
      <c r="E72" s="16" t="s">
        <v>406</v>
      </c>
      <c r="G72">
        <f t="shared" ref="G72:AL72" si="44">IF(G24=0,0,(G24-F24)/G24*100)</f>
        <v>0</v>
      </c>
      <c r="H72">
        <f t="shared" si="44"/>
        <v>0</v>
      </c>
      <c r="I72">
        <f t="shared" si="44"/>
        <v>0</v>
      </c>
      <c r="J72">
        <f t="shared" si="44"/>
        <v>0</v>
      </c>
      <c r="K72">
        <f t="shared" si="44"/>
        <v>0</v>
      </c>
      <c r="L72">
        <f t="shared" si="44"/>
        <v>0</v>
      </c>
      <c r="M72">
        <f t="shared" si="44"/>
        <v>0</v>
      </c>
      <c r="N72">
        <f t="shared" si="44"/>
        <v>0</v>
      </c>
      <c r="O72">
        <f t="shared" si="44"/>
        <v>0</v>
      </c>
      <c r="P72">
        <f t="shared" si="44"/>
        <v>0</v>
      </c>
      <c r="Q72">
        <f t="shared" si="44"/>
        <v>0</v>
      </c>
      <c r="R72">
        <f t="shared" si="44"/>
        <v>0</v>
      </c>
      <c r="S72">
        <f t="shared" si="44"/>
        <v>0</v>
      </c>
      <c r="T72">
        <f t="shared" si="44"/>
        <v>0</v>
      </c>
      <c r="U72">
        <f t="shared" si="44"/>
        <v>0</v>
      </c>
      <c r="V72">
        <f t="shared" si="44"/>
        <v>0</v>
      </c>
      <c r="W72">
        <f t="shared" si="44"/>
        <v>0</v>
      </c>
      <c r="X72">
        <f t="shared" si="44"/>
        <v>0</v>
      </c>
      <c r="Y72">
        <f t="shared" si="44"/>
        <v>0</v>
      </c>
      <c r="Z72">
        <f t="shared" si="44"/>
        <v>100</v>
      </c>
      <c r="AA72">
        <f t="shared" si="44"/>
        <v>0.689846459252736</v>
      </c>
      <c r="AB72">
        <f t="shared" si="44"/>
        <v>2.49305922319503</v>
      </c>
      <c r="AC72">
        <f t="shared" si="44"/>
        <v>-3.29767657727221</v>
      </c>
      <c r="AD72">
        <f t="shared" si="44"/>
        <v>9.42057916979351</v>
      </c>
      <c r="AE72">
        <f t="shared" si="44"/>
        <v>4.75737418772368</v>
      </c>
      <c r="AF72">
        <f t="shared" si="44"/>
        <v>0.55352988834336</v>
      </c>
      <c r="AG72">
        <f t="shared" si="44"/>
        <v>-7.69526639965341</v>
      </c>
      <c r="AH72">
        <f t="shared" si="44"/>
        <v>8.11201488090492</v>
      </c>
      <c r="AI72">
        <f t="shared" si="44"/>
        <v>6.36866903856856</v>
      </c>
      <c r="AJ72">
        <f t="shared" si="44"/>
        <v>6.08062683438686</v>
      </c>
      <c r="AK72">
        <f t="shared" si="44"/>
        <v>2.29780017788118</v>
      </c>
      <c r="AL72">
        <f t="shared" si="44"/>
        <v>6.85799553660915</v>
      </c>
      <c r="AM72">
        <f t="shared" ref="AM72:BD72" si="45">IF(AM24=0,0,(AM24-AL24)/AM24*100)</f>
        <v>3.1890897843709</v>
      </c>
      <c r="AN72">
        <f t="shared" si="45"/>
        <v>5.36751684164204</v>
      </c>
      <c r="AO72">
        <f t="shared" si="45"/>
        <v>1.74656764524565</v>
      </c>
      <c r="AP72">
        <f t="shared" si="45"/>
        <v>4.46396370987051</v>
      </c>
      <c r="AQ72">
        <f t="shared" si="45"/>
        <v>3.32304422387184</v>
      </c>
      <c r="AR72">
        <f t="shared" si="45"/>
        <v>5.2036081337087</v>
      </c>
      <c r="AS72">
        <f t="shared" si="45"/>
        <v>0.3749767194599</v>
      </c>
      <c r="AT72">
        <f t="shared" si="45"/>
        <v>5.35717914583729</v>
      </c>
      <c r="AU72">
        <f t="shared" si="45"/>
        <v>3.99859074704029</v>
      </c>
      <c r="AV72">
        <f t="shared" si="45"/>
        <v>1.05827832770264</v>
      </c>
      <c r="AW72">
        <f t="shared" si="45"/>
        <v>4.16496455574539</v>
      </c>
      <c r="AX72">
        <f t="shared" si="45"/>
        <v>2.20448258598737</v>
      </c>
      <c r="AY72">
        <f t="shared" si="45"/>
        <v>2.38678088966393</v>
      </c>
      <c r="AZ72">
        <f t="shared" si="45"/>
        <v>4.51145395568822</v>
      </c>
      <c r="BA72">
        <f t="shared" si="45"/>
        <v>4.2631755465321</v>
      </c>
      <c r="BB72">
        <f t="shared" si="45"/>
        <v>4.45798589342805</v>
      </c>
      <c r="BC72">
        <f t="shared" si="45"/>
        <v>2.96680499776437</v>
      </c>
      <c r="BD72">
        <f t="shared" si="45"/>
        <v>3.19457889863806</v>
      </c>
    </row>
    <row r="73" spans="1:56">
      <c r="A73">
        <v>123</v>
      </c>
      <c r="B73" t="s">
        <v>154</v>
      </c>
      <c r="C73" t="s">
        <v>381</v>
      </c>
      <c r="D73" t="s">
        <v>353</v>
      </c>
      <c r="E73" s="16" t="s">
        <v>406</v>
      </c>
      <c r="G73">
        <f t="shared" ref="G73:AL73" si="46">IF(G25=0,0,(G25-F25)/G25*100)</f>
        <v>0</v>
      </c>
      <c r="H73">
        <f t="shared" si="46"/>
        <v>0</v>
      </c>
      <c r="I73">
        <f t="shared" si="46"/>
        <v>0</v>
      </c>
      <c r="J73">
        <f t="shared" si="46"/>
        <v>0</v>
      </c>
      <c r="K73">
        <f t="shared" si="46"/>
        <v>0</v>
      </c>
      <c r="L73">
        <f t="shared" si="46"/>
        <v>0</v>
      </c>
      <c r="M73">
        <f t="shared" si="46"/>
        <v>0</v>
      </c>
      <c r="N73">
        <f t="shared" si="46"/>
        <v>0</v>
      </c>
      <c r="O73">
        <f t="shared" si="46"/>
        <v>0</v>
      </c>
      <c r="P73">
        <f t="shared" si="46"/>
        <v>0</v>
      </c>
      <c r="Q73">
        <f t="shared" si="46"/>
        <v>0</v>
      </c>
      <c r="R73">
        <f t="shared" si="46"/>
        <v>0</v>
      </c>
      <c r="S73">
        <f t="shared" si="46"/>
        <v>0</v>
      </c>
      <c r="T73">
        <f t="shared" si="46"/>
        <v>0</v>
      </c>
      <c r="U73">
        <f t="shared" si="46"/>
        <v>0</v>
      </c>
      <c r="V73">
        <f t="shared" si="46"/>
        <v>0</v>
      </c>
      <c r="W73">
        <f t="shared" si="46"/>
        <v>0</v>
      </c>
      <c r="X73">
        <f t="shared" si="46"/>
        <v>0</v>
      </c>
      <c r="Y73">
        <f t="shared" si="46"/>
        <v>0</v>
      </c>
      <c r="Z73">
        <f t="shared" si="46"/>
        <v>100</v>
      </c>
      <c r="AA73">
        <f t="shared" si="46"/>
        <v>-2.18340234418079</v>
      </c>
      <c r="AB73">
        <f t="shared" si="46"/>
        <v>-2.49360936077409</v>
      </c>
      <c r="AC73">
        <f t="shared" si="46"/>
        <v>-1.93352599425979</v>
      </c>
      <c r="AD73">
        <f t="shared" si="46"/>
        <v>-2.15268010644991</v>
      </c>
      <c r="AE73">
        <f t="shared" si="46"/>
        <v>-0.850495628081696</v>
      </c>
      <c r="AF73">
        <f t="shared" si="46"/>
        <v>-1.70725543475236</v>
      </c>
      <c r="AG73">
        <f t="shared" si="46"/>
        <v>-1.0117283029437</v>
      </c>
      <c r="AH73">
        <f t="shared" si="46"/>
        <v>-2.08446031639504</v>
      </c>
      <c r="AI73">
        <f t="shared" si="46"/>
        <v>-36.3669610449043</v>
      </c>
      <c r="AJ73">
        <f t="shared" si="46"/>
        <v>-104.210256109085</v>
      </c>
      <c r="AK73">
        <f t="shared" si="46"/>
        <v>-16.58437407689</v>
      </c>
      <c r="AL73">
        <f t="shared" si="46"/>
        <v>-54.0492169930009</v>
      </c>
      <c r="AM73">
        <f t="shared" ref="AM73:BD73" si="47">IF(AM25=0,0,(AM25-AL25)/AM25*100)</f>
        <v>-49.1989319118718</v>
      </c>
      <c r="AN73">
        <f t="shared" si="47"/>
        <v>-27.815699665833</v>
      </c>
      <c r="AO73">
        <f t="shared" si="47"/>
        <v>-4.45632797054517</v>
      </c>
      <c r="AP73">
        <f t="shared" si="47"/>
        <v>10.8108108050575</v>
      </c>
      <c r="AQ73">
        <f t="shared" si="47"/>
        <v>51.522157994783</v>
      </c>
      <c r="AR73">
        <f t="shared" si="47"/>
        <v>22.8989949339444</v>
      </c>
      <c r="AS73">
        <f t="shared" si="47"/>
        <v>18.6330368428917</v>
      </c>
      <c r="AT73">
        <f t="shared" si="47"/>
        <v>20.4455032109892</v>
      </c>
      <c r="AU73">
        <f t="shared" si="47"/>
        <v>2.81827114867091</v>
      </c>
      <c r="AV73">
        <f t="shared" si="47"/>
        <v>3.56799071064701</v>
      </c>
      <c r="AW73">
        <f t="shared" si="47"/>
        <v>-45.5604098387105</v>
      </c>
      <c r="AX73">
        <f t="shared" si="47"/>
        <v>2.53411112494189</v>
      </c>
      <c r="AY73">
        <f t="shared" si="47"/>
        <v>5.03323870296833</v>
      </c>
      <c r="AZ73">
        <f t="shared" si="47"/>
        <v>7.23561818870846</v>
      </c>
      <c r="BA73">
        <f t="shared" si="47"/>
        <v>8.59232522809372</v>
      </c>
      <c r="BB73">
        <f t="shared" si="47"/>
        <v>6.62931841730507</v>
      </c>
      <c r="BC73">
        <f t="shared" si="47"/>
        <v>4.3868215060199</v>
      </c>
      <c r="BD73">
        <f t="shared" si="47"/>
        <v>5.22648081882</v>
      </c>
    </row>
    <row r="74" spans="1:56">
      <c r="A74">
        <v>129</v>
      </c>
      <c r="B74" t="s">
        <v>155</v>
      </c>
      <c r="C74" t="s">
        <v>382</v>
      </c>
      <c r="D74" t="s">
        <v>353</v>
      </c>
      <c r="E74" s="16" t="s">
        <v>406</v>
      </c>
      <c r="G74">
        <f t="shared" ref="G74:AL74" si="48">IF(G26=0,0,(G26-F26)/G26*100)</f>
        <v>0</v>
      </c>
      <c r="H74">
        <f t="shared" si="48"/>
        <v>0</v>
      </c>
      <c r="I74">
        <f t="shared" si="48"/>
        <v>0</v>
      </c>
      <c r="J74">
        <f t="shared" si="48"/>
        <v>0</v>
      </c>
      <c r="K74">
        <f t="shared" si="48"/>
        <v>0</v>
      </c>
      <c r="L74">
        <f t="shared" si="48"/>
        <v>0</v>
      </c>
      <c r="M74">
        <f t="shared" si="48"/>
        <v>0</v>
      </c>
      <c r="N74">
        <f t="shared" si="48"/>
        <v>0</v>
      </c>
      <c r="O74">
        <f t="shared" si="48"/>
        <v>0</v>
      </c>
      <c r="P74">
        <f t="shared" si="48"/>
        <v>0</v>
      </c>
      <c r="Q74">
        <f t="shared" si="48"/>
        <v>0</v>
      </c>
      <c r="R74">
        <f t="shared" si="48"/>
        <v>0</v>
      </c>
      <c r="S74">
        <f t="shared" si="48"/>
        <v>0</v>
      </c>
      <c r="T74">
        <f t="shared" si="48"/>
        <v>0</v>
      </c>
      <c r="U74">
        <f t="shared" si="48"/>
        <v>0</v>
      </c>
      <c r="V74">
        <f t="shared" si="48"/>
        <v>0</v>
      </c>
      <c r="W74">
        <f t="shared" si="48"/>
        <v>0</v>
      </c>
      <c r="X74">
        <f t="shared" si="48"/>
        <v>0</v>
      </c>
      <c r="Y74">
        <f t="shared" si="48"/>
        <v>0</v>
      </c>
      <c r="Z74">
        <f t="shared" si="48"/>
        <v>100</v>
      </c>
      <c r="AA74">
        <f t="shared" si="48"/>
        <v>-10.7404853409629</v>
      </c>
      <c r="AB74">
        <f t="shared" si="48"/>
        <v>-1.84356628411918</v>
      </c>
      <c r="AC74">
        <f t="shared" si="48"/>
        <v>0.894041124887676</v>
      </c>
      <c r="AD74">
        <f t="shared" si="48"/>
        <v>1.67610660280505</v>
      </c>
      <c r="AE74">
        <f t="shared" si="48"/>
        <v>1.14266932664237</v>
      </c>
      <c r="AF74">
        <f t="shared" si="48"/>
        <v>1.92146226866704</v>
      </c>
      <c r="AG74">
        <f t="shared" si="48"/>
        <v>1.16436827467842</v>
      </c>
      <c r="AH74">
        <f t="shared" si="48"/>
        <v>3.29139705032074</v>
      </c>
      <c r="AI74">
        <f t="shared" si="48"/>
        <v>3.91903936610834</v>
      </c>
      <c r="AJ74">
        <f t="shared" si="48"/>
        <v>3.0350320298212</v>
      </c>
      <c r="AK74">
        <f t="shared" si="48"/>
        <v>-6.73444663582262</v>
      </c>
      <c r="AL74">
        <f t="shared" si="48"/>
        <v>1.17224766554148</v>
      </c>
      <c r="AM74">
        <f t="shared" ref="AM74:BD74" si="49">IF(AM26=0,0,(AM26-AL26)/AM26*100)</f>
        <v>2.05350680985854</v>
      </c>
      <c r="AN74">
        <f t="shared" si="49"/>
        <v>-0.0716595592118337</v>
      </c>
      <c r="AO74">
        <f t="shared" si="49"/>
        <v>1.68338995187392</v>
      </c>
      <c r="AP74">
        <f t="shared" si="49"/>
        <v>2.10370812837439</v>
      </c>
      <c r="AQ74">
        <f t="shared" si="49"/>
        <v>3.56193288345239</v>
      </c>
      <c r="AR74">
        <f t="shared" si="49"/>
        <v>3.78355435086902</v>
      </c>
      <c r="AS74">
        <f t="shared" si="49"/>
        <v>4.4517056024745</v>
      </c>
      <c r="AT74">
        <f t="shared" si="49"/>
        <v>4.54377828845862</v>
      </c>
      <c r="AU74">
        <f t="shared" si="49"/>
        <v>5.67623834231939</v>
      </c>
      <c r="AV74">
        <f t="shared" si="49"/>
        <v>-14.5131546025572</v>
      </c>
      <c r="AW74">
        <f t="shared" si="49"/>
        <v>8.91278565899131</v>
      </c>
      <c r="AX74">
        <f t="shared" si="49"/>
        <v>4.994445447883</v>
      </c>
      <c r="AY74">
        <f t="shared" si="49"/>
        <v>4.40033778922216</v>
      </c>
      <c r="AZ74">
        <f t="shared" si="49"/>
        <v>4.78239296246394</v>
      </c>
      <c r="BA74">
        <f t="shared" si="49"/>
        <v>5.87411624968979</v>
      </c>
      <c r="BB74">
        <f t="shared" si="49"/>
        <v>6.65401813227564</v>
      </c>
      <c r="BC74">
        <f t="shared" si="49"/>
        <v>-4.79787170448477</v>
      </c>
      <c r="BD74">
        <f t="shared" si="49"/>
        <v>1.54155013250688</v>
      </c>
    </row>
    <row r="75" spans="1:56">
      <c r="A75">
        <v>130</v>
      </c>
      <c r="B75" t="s">
        <v>156</v>
      </c>
      <c r="C75" t="s">
        <v>383</v>
      </c>
      <c r="D75" t="s">
        <v>353</v>
      </c>
      <c r="E75" s="16" t="s">
        <v>406</v>
      </c>
      <c r="G75">
        <f t="shared" ref="G75:AL75" si="50">IF(G27=0,0,(G27-F27)/G27*100)</f>
        <v>0</v>
      </c>
      <c r="H75">
        <f t="shared" si="50"/>
        <v>0</v>
      </c>
      <c r="I75">
        <f t="shared" si="50"/>
        <v>0</v>
      </c>
      <c r="J75">
        <f t="shared" si="50"/>
        <v>0</v>
      </c>
      <c r="K75">
        <f t="shared" si="50"/>
        <v>0</v>
      </c>
      <c r="L75">
        <f t="shared" si="50"/>
        <v>0</v>
      </c>
      <c r="M75">
        <f t="shared" si="50"/>
        <v>0</v>
      </c>
      <c r="N75">
        <f t="shared" si="50"/>
        <v>0</v>
      </c>
      <c r="O75">
        <f t="shared" si="50"/>
        <v>0</v>
      </c>
      <c r="P75">
        <f t="shared" si="50"/>
        <v>0</v>
      </c>
      <c r="Q75">
        <f t="shared" si="50"/>
        <v>0</v>
      </c>
      <c r="R75">
        <f t="shared" si="50"/>
        <v>0</v>
      </c>
      <c r="S75">
        <f t="shared" si="50"/>
        <v>0</v>
      </c>
      <c r="T75">
        <f t="shared" si="50"/>
        <v>0</v>
      </c>
      <c r="U75">
        <f t="shared" si="50"/>
        <v>0</v>
      </c>
      <c r="V75">
        <f t="shared" si="50"/>
        <v>0</v>
      </c>
      <c r="W75">
        <f t="shared" si="50"/>
        <v>0</v>
      </c>
      <c r="X75">
        <f t="shared" si="50"/>
        <v>0</v>
      </c>
      <c r="Y75">
        <f t="shared" si="50"/>
        <v>0</v>
      </c>
      <c r="Z75">
        <f t="shared" si="50"/>
        <v>100</v>
      </c>
      <c r="AA75">
        <f t="shared" si="50"/>
        <v>-5.58560434362608</v>
      </c>
      <c r="AB75">
        <f t="shared" si="50"/>
        <v>2.44231165802554</v>
      </c>
      <c r="AC75">
        <f t="shared" si="50"/>
        <v>3.58537924276021</v>
      </c>
      <c r="AD75">
        <f t="shared" si="50"/>
        <v>5.08759360077043</v>
      </c>
      <c r="AE75">
        <f t="shared" si="50"/>
        <v>4.37117659060396</v>
      </c>
      <c r="AF75">
        <f t="shared" si="50"/>
        <v>-0.215264947695341</v>
      </c>
      <c r="AG75">
        <f t="shared" si="50"/>
        <v>1.59924762414429</v>
      </c>
      <c r="AH75">
        <f t="shared" si="50"/>
        <v>3.07944820720148</v>
      </c>
      <c r="AI75">
        <f t="shared" si="50"/>
        <v>1.32684773965384</v>
      </c>
      <c r="AJ75">
        <f t="shared" si="50"/>
        <v>5.38572325761933</v>
      </c>
      <c r="AK75">
        <f t="shared" si="50"/>
        <v>8.02925891188499</v>
      </c>
      <c r="AL75">
        <f t="shared" si="50"/>
        <v>-7.91325542165831</v>
      </c>
      <c r="AM75">
        <f t="shared" ref="AM75:BD75" si="51">IF(AM27=0,0,(AM27-AL27)/AM27*100)</f>
        <v>8.83551615561473</v>
      </c>
      <c r="AN75">
        <f t="shared" si="51"/>
        <v>-11.4084252023828</v>
      </c>
      <c r="AO75">
        <f t="shared" si="51"/>
        <v>14.3313518673749</v>
      </c>
      <c r="AP75">
        <f t="shared" si="51"/>
        <v>6.81784174409229</v>
      </c>
      <c r="AQ75">
        <f t="shared" si="51"/>
        <v>3.65384982366655</v>
      </c>
      <c r="AR75">
        <f t="shared" si="51"/>
        <v>3.749212286527</v>
      </c>
      <c r="AS75">
        <f t="shared" si="51"/>
        <v>2.95245616674348</v>
      </c>
      <c r="AT75">
        <f t="shared" si="51"/>
        <v>1.55162306003596</v>
      </c>
      <c r="AU75">
        <f t="shared" si="51"/>
        <v>-5.23542432115112</v>
      </c>
      <c r="AV75">
        <f t="shared" si="51"/>
        <v>1.67158309320239</v>
      </c>
      <c r="AW75">
        <f t="shared" si="51"/>
        <v>5.21327014385525</v>
      </c>
      <c r="AX75">
        <f t="shared" si="51"/>
        <v>5.21327013853397</v>
      </c>
      <c r="AY75">
        <f t="shared" si="51"/>
        <v>2.53411306533251</v>
      </c>
      <c r="AZ75">
        <f t="shared" si="51"/>
        <v>7.149489320596</v>
      </c>
      <c r="BA75">
        <f t="shared" si="51"/>
        <v>5.48204159137277</v>
      </c>
      <c r="BB75">
        <f t="shared" si="51"/>
        <v>7.91896868802165</v>
      </c>
      <c r="BC75">
        <f t="shared" si="51"/>
        <v>7.06319702359116</v>
      </c>
      <c r="BD75">
        <f t="shared" si="51"/>
        <v>6.62931839630485</v>
      </c>
    </row>
    <row r="76" spans="1:56">
      <c r="A76">
        <v>133</v>
      </c>
      <c r="B76" t="s">
        <v>157</v>
      </c>
      <c r="C76" t="s">
        <v>384</v>
      </c>
      <c r="D76" t="s">
        <v>353</v>
      </c>
      <c r="E76" s="16" t="s">
        <v>406</v>
      </c>
      <c r="G76">
        <f t="shared" ref="G76:AL76" si="52">IF(G28=0,0,(G28-F28)/G28*100)</f>
        <v>0</v>
      </c>
      <c r="H76">
        <f t="shared" si="52"/>
        <v>0</v>
      </c>
      <c r="I76">
        <f t="shared" si="52"/>
        <v>0</v>
      </c>
      <c r="J76">
        <f t="shared" si="52"/>
        <v>0</v>
      </c>
      <c r="K76">
        <f t="shared" si="52"/>
        <v>0</v>
      </c>
      <c r="L76">
        <f t="shared" si="52"/>
        <v>0</v>
      </c>
      <c r="M76">
        <f t="shared" si="52"/>
        <v>0</v>
      </c>
      <c r="N76">
        <f t="shared" si="52"/>
        <v>0</v>
      </c>
      <c r="O76">
        <f t="shared" si="52"/>
        <v>0</v>
      </c>
      <c r="P76">
        <f t="shared" si="52"/>
        <v>0</v>
      </c>
      <c r="Q76">
        <f t="shared" si="52"/>
        <v>0</v>
      </c>
      <c r="R76">
        <f t="shared" si="52"/>
        <v>0</v>
      </c>
      <c r="S76">
        <f t="shared" si="52"/>
        <v>0</v>
      </c>
      <c r="T76">
        <f t="shared" si="52"/>
        <v>0</v>
      </c>
      <c r="U76">
        <f t="shared" si="52"/>
        <v>0</v>
      </c>
      <c r="V76">
        <f t="shared" si="52"/>
        <v>0</v>
      </c>
      <c r="W76">
        <f t="shared" si="52"/>
        <v>0</v>
      </c>
      <c r="X76">
        <f t="shared" si="52"/>
        <v>0</v>
      </c>
      <c r="Y76">
        <f t="shared" si="52"/>
        <v>0</v>
      </c>
      <c r="Z76">
        <f t="shared" si="52"/>
        <v>100</v>
      </c>
      <c r="AA76">
        <f t="shared" si="52"/>
        <v>-4.6151455418609</v>
      </c>
      <c r="AB76">
        <f t="shared" si="52"/>
        <v>-4.86319263029635</v>
      </c>
      <c r="AC76">
        <f t="shared" si="52"/>
        <v>4.57830132128962</v>
      </c>
      <c r="AD76">
        <f t="shared" si="52"/>
        <v>4.18665980562567</v>
      </c>
      <c r="AE76">
        <f t="shared" si="52"/>
        <v>-12.8111966397994</v>
      </c>
      <c r="AF76">
        <f t="shared" si="52"/>
        <v>7.77911740437735</v>
      </c>
      <c r="AG76">
        <f t="shared" si="52"/>
        <v>-0.520935000200084</v>
      </c>
      <c r="AH76">
        <f t="shared" si="52"/>
        <v>1.45985855620644</v>
      </c>
      <c r="AI76">
        <f t="shared" si="52"/>
        <v>10.5255153005656</v>
      </c>
      <c r="AJ76">
        <f t="shared" si="52"/>
        <v>-1.88764799034636</v>
      </c>
      <c r="AK76">
        <f t="shared" si="52"/>
        <v>1.59036161724421</v>
      </c>
      <c r="AL76">
        <f t="shared" si="52"/>
        <v>7.69224532864566</v>
      </c>
      <c r="AM76">
        <f t="shared" ref="AM76:BD76" si="53">IF(AM28=0,0,(AM28-AL28)/AM28*100)</f>
        <v>-2.18617453106731</v>
      </c>
      <c r="AN76">
        <f t="shared" si="53"/>
        <v>0.903916862541837</v>
      </c>
      <c r="AO76">
        <f t="shared" si="53"/>
        <v>5.84602482322611</v>
      </c>
      <c r="AP76">
        <f t="shared" si="53"/>
        <v>3.11805471317596</v>
      </c>
      <c r="AQ76">
        <f t="shared" si="53"/>
        <v>6.33291923870387</v>
      </c>
      <c r="AR76">
        <f t="shared" si="53"/>
        <v>5.68983961945583</v>
      </c>
      <c r="AS76">
        <f t="shared" si="53"/>
        <v>6.30985602165971</v>
      </c>
      <c r="AT76">
        <f t="shared" si="53"/>
        <v>3.10077519524547</v>
      </c>
      <c r="AU76">
        <f t="shared" si="53"/>
        <v>10.7939339854594</v>
      </c>
      <c r="AV76">
        <f t="shared" si="53"/>
        <v>3.98769715979113</v>
      </c>
      <c r="AW76">
        <f t="shared" si="53"/>
        <v>6.92600370642641</v>
      </c>
      <c r="AX76">
        <f t="shared" si="53"/>
        <v>2.13877684159413</v>
      </c>
      <c r="AY76">
        <f t="shared" si="53"/>
        <v>5.73134062055413</v>
      </c>
      <c r="AZ76">
        <f t="shared" si="53"/>
        <v>5.03323836986024</v>
      </c>
      <c r="BA76">
        <f t="shared" si="53"/>
        <v>4.12272291696112</v>
      </c>
      <c r="BB76">
        <f t="shared" si="53"/>
        <v>4.76190476084192</v>
      </c>
      <c r="BC76">
        <f t="shared" si="53"/>
        <v>4.30622009385428</v>
      </c>
      <c r="BD76">
        <f t="shared" si="53"/>
        <v>4.30622009556339</v>
      </c>
    </row>
    <row r="77" spans="1:56">
      <c r="A77">
        <v>136</v>
      </c>
      <c r="B77" t="s">
        <v>158</v>
      </c>
      <c r="C77" t="s">
        <v>385</v>
      </c>
      <c r="D77" t="s">
        <v>353</v>
      </c>
      <c r="E77" s="16" t="s">
        <v>406</v>
      </c>
      <c r="G77">
        <f t="shared" ref="G77:AL77" si="54">IF(G29=0,0,(G29-F29)/G29*100)</f>
        <v>0</v>
      </c>
      <c r="H77">
        <f t="shared" si="54"/>
        <v>0</v>
      </c>
      <c r="I77">
        <f t="shared" si="54"/>
        <v>0</v>
      </c>
      <c r="J77">
        <f t="shared" si="54"/>
        <v>0</v>
      </c>
      <c r="K77">
        <f t="shared" si="54"/>
        <v>0</v>
      </c>
      <c r="L77">
        <f t="shared" si="54"/>
        <v>0</v>
      </c>
      <c r="M77">
        <f t="shared" si="54"/>
        <v>0</v>
      </c>
      <c r="N77">
        <f t="shared" si="54"/>
        <v>0</v>
      </c>
      <c r="O77">
        <f t="shared" si="54"/>
        <v>0</v>
      </c>
      <c r="P77">
        <f t="shared" si="54"/>
        <v>0</v>
      </c>
      <c r="Q77">
        <f t="shared" si="54"/>
        <v>0</v>
      </c>
      <c r="R77">
        <f t="shared" si="54"/>
        <v>0</v>
      </c>
      <c r="S77">
        <f t="shared" si="54"/>
        <v>0</v>
      </c>
      <c r="T77">
        <f t="shared" si="54"/>
        <v>0</v>
      </c>
      <c r="U77">
        <f t="shared" si="54"/>
        <v>0</v>
      </c>
      <c r="V77">
        <f t="shared" si="54"/>
        <v>0</v>
      </c>
      <c r="W77">
        <f t="shared" si="54"/>
        <v>0</v>
      </c>
      <c r="X77">
        <f t="shared" si="54"/>
        <v>0</v>
      </c>
      <c r="Y77">
        <f t="shared" si="54"/>
        <v>0</v>
      </c>
      <c r="Z77">
        <f t="shared" si="54"/>
        <v>100</v>
      </c>
      <c r="AA77">
        <f t="shared" si="54"/>
        <v>3.3352139786662</v>
      </c>
      <c r="AB77">
        <f t="shared" si="54"/>
        <v>-2.39598845378289</v>
      </c>
      <c r="AC77">
        <f t="shared" si="54"/>
        <v>3.60083841551757</v>
      </c>
      <c r="AD77">
        <f t="shared" si="54"/>
        <v>-3.33446308774299</v>
      </c>
      <c r="AE77">
        <f t="shared" si="54"/>
        <v>2.90768242339421</v>
      </c>
      <c r="AF77">
        <f t="shared" si="54"/>
        <v>5.40477329470941</v>
      </c>
      <c r="AG77">
        <f t="shared" si="54"/>
        <v>1.86494313167877</v>
      </c>
      <c r="AH77">
        <f t="shared" si="54"/>
        <v>1.69130083102423</v>
      </c>
      <c r="AI77">
        <f t="shared" si="54"/>
        <v>4.55973997500282</v>
      </c>
      <c r="AJ77">
        <f t="shared" si="54"/>
        <v>-1.80324552925042</v>
      </c>
      <c r="AK77">
        <f t="shared" si="54"/>
        <v>1.75667623491134</v>
      </c>
      <c r="AL77">
        <f t="shared" si="54"/>
        <v>1.83964854019084</v>
      </c>
      <c r="AM77">
        <f t="shared" ref="AM77:BD77" si="55">IF(AM29=0,0,(AM29-AL29)/AM29*100)</f>
        <v>5.54778076005673</v>
      </c>
      <c r="AN77">
        <f t="shared" si="55"/>
        <v>-3.15737079392396</v>
      </c>
      <c r="AO77">
        <f t="shared" si="55"/>
        <v>8.94173947475638</v>
      </c>
      <c r="AP77">
        <f t="shared" si="55"/>
        <v>5.49885763015806</v>
      </c>
      <c r="AQ77">
        <f t="shared" si="55"/>
        <v>-4.21518820764138</v>
      </c>
      <c r="AR77">
        <f t="shared" si="55"/>
        <v>2.70285217570117</v>
      </c>
      <c r="AS77">
        <f t="shared" si="55"/>
        <v>6.2532552501896</v>
      </c>
      <c r="AT77">
        <f t="shared" si="55"/>
        <v>1.81671358908877</v>
      </c>
      <c r="AU77">
        <f t="shared" si="55"/>
        <v>2.81104928799859</v>
      </c>
      <c r="AV77">
        <f t="shared" si="55"/>
        <v>1.08508815903333</v>
      </c>
      <c r="AW77">
        <f t="shared" si="55"/>
        <v>5.29782095939704</v>
      </c>
      <c r="AX77">
        <f t="shared" si="55"/>
        <v>4.92362977791717</v>
      </c>
      <c r="AY77">
        <f t="shared" si="55"/>
        <v>5.16383175941081</v>
      </c>
      <c r="AZ77">
        <f t="shared" si="55"/>
        <v>16.2477410361576</v>
      </c>
      <c r="BA77">
        <f t="shared" si="55"/>
        <v>-6.05340001336176</v>
      </c>
      <c r="BB77">
        <f t="shared" si="55"/>
        <v>3.39751316247005</v>
      </c>
      <c r="BC77">
        <f t="shared" si="55"/>
        <v>-1.23526348612805</v>
      </c>
      <c r="BD77">
        <f t="shared" si="55"/>
        <v>4.76795079316975</v>
      </c>
    </row>
    <row r="78" spans="1:56">
      <c r="A78">
        <v>137</v>
      </c>
      <c r="B78" t="s">
        <v>159</v>
      </c>
      <c r="C78" t="s">
        <v>386</v>
      </c>
      <c r="D78" t="s">
        <v>353</v>
      </c>
      <c r="E78" s="16" t="s">
        <v>406</v>
      </c>
      <c r="G78">
        <f t="shared" ref="G78:AL78" si="56">IF(G30=0,0,(G30-F30)/G30*100)</f>
        <v>0</v>
      </c>
      <c r="H78">
        <f t="shared" si="56"/>
        <v>0</v>
      </c>
      <c r="I78">
        <f t="shared" si="56"/>
        <v>0</v>
      </c>
      <c r="J78">
        <f t="shared" si="56"/>
        <v>0</v>
      </c>
      <c r="K78">
        <f t="shared" si="56"/>
        <v>0</v>
      </c>
      <c r="L78">
        <f t="shared" si="56"/>
        <v>0</v>
      </c>
      <c r="M78">
        <f t="shared" si="56"/>
        <v>0</v>
      </c>
      <c r="N78">
        <f t="shared" si="56"/>
        <v>0</v>
      </c>
      <c r="O78">
        <f t="shared" si="56"/>
        <v>0</v>
      </c>
      <c r="P78">
        <f t="shared" si="56"/>
        <v>0</v>
      </c>
      <c r="Q78">
        <f t="shared" si="56"/>
        <v>0</v>
      </c>
      <c r="R78">
        <f t="shared" si="56"/>
        <v>0</v>
      </c>
      <c r="S78">
        <f t="shared" si="56"/>
        <v>0</v>
      </c>
      <c r="T78">
        <f t="shared" si="56"/>
        <v>0</v>
      </c>
      <c r="U78">
        <f t="shared" si="56"/>
        <v>0</v>
      </c>
      <c r="V78">
        <f t="shared" si="56"/>
        <v>0</v>
      </c>
      <c r="W78">
        <f t="shared" si="56"/>
        <v>0</v>
      </c>
      <c r="X78">
        <f t="shared" si="56"/>
        <v>0</v>
      </c>
      <c r="Y78">
        <f t="shared" si="56"/>
        <v>0</v>
      </c>
      <c r="Z78">
        <f t="shared" si="56"/>
        <v>100</v>
      </c>
      <c r="AA78">
        <f t="shared" si="56"/>
        <v>5.55555554827247</v>
      </c>
      <c r="AB78">
        <f t="shared" si="56"/>
        <v>5.21064302119701</v>
      </c>
      <c r="AC78">
        <f t="shared" si="56"/>
        <v>0.382327952095372</v>
      </c>
      <c r="AD78">
        <f t="shared" si="56"/>
        <v>4.48754362551427</v>
      </c>
      <c r="AE78">
        <f t="shared" si="56"/>
        <v>6.50227617355334</v>
      </c>
      <c r="AF78">
        <f t="shared" si="56"/>
        <v>8.87721239793838</v>
      </c>
      <c r="AG78">
        <f t="shared" si="56"/>
        <v>8.16507935793716</v>
      </c>
      <c r="AH78">
        <f t="shared" si="56"/>
        <v>6.35945413250121</v>
      </c>
      <c r="AI78">
        <f t="shared" si="56"/>
        <v>4.27429502067852</v>
      </c>
      <c r="AJ78">
        <f t="shared" si="56"/>
        <v>6.70487500995604</v>
      </c>
      <c r="AK78">
        <f t="shared" si="56"/>
        <v>4.24706974960859</v>
      </c>
      <c r="AL78">
        <f t="shared" si="56"/>
        <v>6.11448093268287</v>
      </c>
      <c r="AM78">
        <f t="shared" ref="AM78:BD78" si="57">IF(AM30=0,0,(AM30-AL30)/AM30*100)</f>
        <v>4.83628012198146</v>
      </c>
      <c r="AN78">
        <f t="shared" si="57"/>
        <v>3.97186105708208</v>
      </c>
      <c r="AO78">
        <f t="shared" si="57"/>
        <v>4.11144853146792</v>
      </c>
      <c r="AP78">
        <f t="shared" si="57"/>
        <v>5.292128024005</v>
      </c>
      <c r="AQ78">
        <f t="shared" si="57"/>
        <v>5.38141092718341</v>
      </c>
      <c r="AR78">
        <f t="shared" si="57"/>
        <v>5.72319427309377</v>
      </c>
      <c r="AS78">
        <f t="shared" si="57"/>
        <v>2.54435211014026</v>
      </c>
      <c r="AT78">
        <f t="shared" si="57"/>
        <v>8.27927578798994</v>
      </c>
      <c r="AU78">
        <f t="shared" si="57"/>
        <v>2.50899944550294</v>
      </c>
      <c r="AV78">
        <f t="shared" si="57"/>
        <v>2.06957664354344</v>
      </c>
      <c r="AW78">
        <f t="shared" si="57"/>
        <v>3.52784807659732</v>
      </c>
      <c r="AX78">
        <f t="shared" si="57"/>
        <v>5.43356734566016</v>
      </c>
      <c r="AY78">
        <f t="shared" si="57"/>
        <v>1.22616609227505</v>
      </c>
      <c r="AZ78">
        <f t="shared" si="57"/>
        <v>3.79773175010999</v>
      </c>
      <c r="BA78">
        <f t="shared" si="57"/>
        <v>5.54920245169944</v>
      </c>
      <c r="BB78">
        <f t="shared" si="57"/>
        <v>5.23034182959335</v>
      </c>
      <c r="BC78">
        <f t="shared" si="57"/>
        <v>2.9450601306854</v>
      </c>
      <c r="BD78">
        <f t="shared" si="57"/>
        <v>3.87872979896512</v>
      </c>
    </row>
    <row r="79" spans="1:56">
      <c r="A79">
        <v>144</v>
      </c>
      <c r="B79" t="s">
        <v>160</v>
      </c>
      <c r="C79" t="s">
        <v>387</v>
      </c>
      <c r="D79" t="s">
        <v>353</v>
      </c>
      <c r="E79" s="16" t="s">
        <v>406</v>
      </c>
      <c r="G79">
        <f t="shared" ref="G79:G81" si="58">IF(G31=0,0,(G31-F31)/G31*100)</f>
        <v>0</v>
      </c>
      <c r="H79">
        <f t="shared" ref="H79:BD80" si="59">IF(H31=0,0,(H31-G31)/H31*100)</f>
        <v>0</v>
      </c>
      <c r="I79">
        <f t="shared" si="59"/>
        <v>0</v>
      </c>
      <c r="J79">
        <f t="shared" si="59"/>
        <v>0</v>
      </c>
      <c r="K79">
        <f t="shared" si="59"/>
        <v>0</v>
      </c>
      <c r="L79">
        <f t="shared" si="59"/>
        <v>0</v>
      </c>
      <c r="M79">
        <f t="shared" si="59"/>
        <v>0</v>
      </c>
      <c r="N79">
        <f t="shared" si="59"/>
        <v>0</v>
      </c>
      <c r="O79">
        <f t="shared" si="59"/>
        <v>0</v>
      </c>
      <c r="P79">
        <f t="shared" si="59"/>
        <v>0</v>
      </c>
      <c r="Q79">
        <f t="shared" si="59"/>
        <v>0</v>
      </c>
      <c r="R79">
        <f t="shared" si="59"/>
        <v>0</v>
      </c>
      <c r="S79">
        <f t="shared" si="59"/>
        <v>0</v>
      </c>
      <c r="T79">
        <f t="shared" si="59"/>
        <v>0</v>
      </c>
      <c r="U79">
        <f t="shared" si="59"/>
        <v>0</v>
      </c>
      <c r="V79">
        <f t="shared" si="59"/>
        <v>0</v>
      </c>
      <c r="W79">
        <f t="shared" si="59"/>
        <v>0</v>
      </c>
      <c r="X79">
        <f t="shared" si="59"/>
        <v>0</v>
      </c>
      <c r="Y79">
        <f t="shared" si="59"/>
        <v>0</v>
      </c>
      <c r="Z79">
        <f t="shared" si="59"/>
        <v>100</v>
      </c>
      <c r="AA79">
        <f t="shared" si="59"/>
        <v>4.76190739725579</v>
      </c>
      <c r="AB79">
        <f t="shared" si="59"/>
        <v>-7.4113850216272</v>
      </c>
      <c r="AC79">
        <f t="shared" si="59"/>
        <v>-18.6239648740192</v>
      </c>
      <c r="AD79">
        <f t="shared" si="59"/>
        <v>-6.95187156947544</v>
      </c>
      <c r="AE79">
        <f t="shared" si="59"/>
        <v>0.990095966148852</v>
      </c>
      <c r="AF79">
        <f t="shared" si="59"/>
        <v>-2.35414135389877</v>
      </c>
      <c r="AG79">
        <f t="shared" si="59"/>
        <v>12.8160421276048</v>
      </c>
      <c r="AH79">
        <f t="shared" si="59"/>
        <v>7.57855421565798</v>
      </c>
      <c r="AI79">
        <f t="shared" si="59"/>
        <v>6.10329046072002</v>
      </c>
      <c r="AJ79">
        <f t="shared" si="59"/>
        <v>0.990091965545183</v>
      </c>
      <c r="AK79">
        <f t="shared" si="59"/>
        <v>4.67111446901956</v>
      </c>
      <c r="AL79">
        <f t="shared" si="59"/>
        <v>-5.37932089615223</v>
      </c>
      <c r="AM79">
        <f t="shared" si="59"/>
        <v>7.96531146509911</v>
      </c>
      <c r="AN79">
        <f t="shared" si="59"/>
        <v>6.33677607958907</v>
      </c>
      <c r="AO79">
        <f t="shared" si="59"/>
        <v>2.62975811760842</v>
      </c>
      <c r="AP79">
        <f t="shared" si="59"/>
        <v>6.89013035422226</v>
      </c>
      <c r="AQ79">
        <f t="shared" si="59"/>
        <v>9.28763985737671</v>
      </c>
      <c r="AR79">
        <f t="shared" si="59"/>
        <v>9.732743647787</v>
      </c>
      <c r="AS79">
        <f t="shared" si="59"/>
        <v>7.5082692453446</v>
      </c>
      <c r="AT79">
        <f t="shared" si="59"/>
        <v>1.07920803563717</v>
      </c>
      <c r="AU79">
        <f t="shared" si="59"/>
        <v>10.6336366479008</v>
      </c>
      <c r="AV79">
        <f t="shared" si="59"/>
        <v>8.10255904202922</v>
      </c>
      <c r="AW79">
        <f t="shared" si="59"/>
        <v>5.68149237881021</v>
      </c>
      <c r="AX79">
        <f t="shared" si="59"/>
        <v>7.30763802251573</v>
      </c>
      <c r="AY79">
        <f t="shared" si="59"/>
        <v>7.7386423052828</v>
      </c>
      <c r="AZ79">
        <f t="shared" si="59"/>
        <v>7.98899027461379</v>
      </c>
      <c r="BA79">
        <f t="shared" si="59"/>
        <v>6.78744681167108</v>
      </c>
      <c r="BB79">
        <f t="shared" si="59"/>
        <v>6.39421701205199</v>
      </c>
      <c r="BC79">
        <f t="shared" si="59"/>
        <v>6.0559281035657</v>
      </c>
      <c r="BD79">
        <f t="shared" si="59"/>
        <v>6.71647761164597</v>
      </c>
    </row>
    <row r="80" spans="1:56">
      <c r="A80">
        <v>147</v>
      </c>
      <c r="B80" t="s">
        <v>161</v>
      </c>
      <c r="C80" t="s">
        <v>388</v>
      </c>
      <c r="D80" t="s">
        <v>353</v>
      </c>
      <c r="E80" s="16" t="s">
        <v>406</v>
      </c>
      <c r="G80">
        <f t="shared" si="58"/>
        <v>0</v>
      </c>
      <c r="H80">
        <f t="shared" si="59"/>
        <v>0</v>
      </c>
      <c r="I80">
        <f t="shared" si="59"/>
        <v>0</v>
      </c>
      <c r="J80">
        <f t="shared" si="59"/>
        <v>0</v>
      </c>
      <c r="K80">
        <f t="shared" si="59"/>
        <v>0</v>
      </c>
      <c r="L80">
        <f t="shared" si="59"/>
        <v>0</v>
      </c>
      <c r="M80">
        <f t="shared" si="59"/>
        <v>0</v>
      </c>
      <c r="N80">
        <f t="shared" si="59"/>
        <v>0</v>
      </c>
      <c r="O80">
        <f t="shared" si="59"/>
        <v>0</v>
      </c>
      <c r="P80">
        <f t="shared" si="59"/>
        <v>0</v>
      </c>
      <c r="Q80">
        <f t="shared" si="59"/>
        <v>0</v>
      </c>
      <c r="R80">
        <f t="shared" si="59"/>
        <v>0</v>
      </c>
      <c r="S80">
        <f t="shared" si="59"/>
        <v>0</v>
      </c>
      <c r="T80">
        <f t="shared" si="59"/>
        <v>0</v>
      </c>
      <c r="U80">
        <f t="shared" si="59"/>
        <v>0</v>
      </c>
      <c r="V80">
        <f t="shared" si="59"/>
        <v>0</v>
      </c>
      <c r="W80">
        <f t="shared" si="59"/>
        <v>0</v>
      </c>
      <c r="X80">
        <f t="shared" si="59"/>
        <v>0</v>
      </c>
      <c r="Y80">
        <f t="shared" si="59"/>
        <v>0</v>
      </c>
      <c r="Z80">
        <f t="shared" si="59"/>
        <v>100</v>
      </c>
      <c r="AA80">
        <f t="shared" si="59"/>
        <v>0.884140719013414</v>
      </c>
      <c r="AB80">
        <f t="shared" si="59"/>
        <v>-0.369754112361245</v>
      </c>
      <c r="AC80">
        <f t="shared" si="59"/>
        <v>-1.80688877006688</v>
      </c>
      <c r="AD80">
        <f t="shared" si="59"/>
        <v>-0.245283019136562</v>
      </c>
      <c r="AE80">
        <f t="shared" si="59"/>
        <v>0.544192167552875</v>
      </c>
      <c r="AF80">
        <f t="shared" si="59"/>
        <v>4.49820787816215</v>
      </c>
      <c r="AG80">
        <f t="shared" si="59"/>
        <v>3.39335180123903</v>
      </c>
      <c r="AH80">
        <f t="shared" ref="H80:BD85" si="60">IF(AH32=0,0,(AH32-AG32)/AH32*100)</f>
        <v>0.858221771040134</v>
      </c>
      <c r="AI80">
        <f t="shared" si="60"/>
        <v>1.80347209867896</v>
      </c>
      <c r="AJ80">
        <f t="shared" si="60"/>
        <v>2.43381023506134</v>
      </c>
      <c r="AK80">
        <f t="shared" si="60"/>
        <v>7.55548797498625</v>
      </c>
      <c r="AL80">
        <f t="shared" si="60"/>
        <v>6.70826834120393</v>
      </c>
      <c r="AM80">
        <f t="shared" si="60"/>
        <v>-2.04978932441166</v>
      </c>
      <c r="AN80">
        <f t="shared" si="60"/>
        <v>6.81743690987324</v>
      </c>
      <c r="AO80">
        <f t="shared" si="60"/>
        <v>3.9508893464878</v>
      </c>
      <c r="AP80">
        <f t="shared" si="60"/>
        <v>3.09640024988825</v>
      </c>
      <c r="AQ80">
        <f t="shared" si="60"/>
        <v>4.0468349689373</v>
      </c>
      <c r="AR80">
        <f t="shared" si="60"/>
        <v>3.18809777156425</v>
      </c>
      <c r="AS80">
        <f t="shared" si="60"/>
        <v>3.26228496706106</v>
      </c>
      <c r="AT80">
        <f t="shared" si="60"/>
        <v>3.37086093111544</v>
      </c>
      <c r="AU80">
        <f t="shared" si="60"/>
        <v>1.16659961804662</v>
      </c>
      <c r="AV80">
        <f t="shared" si="60"/>
        <v>4.56838872570795</v>
      </c>
      <c r="AW80">
        <f t="shared" si="60"/>
        <v>4.06692271698181</v>
      </c>
      <c r="AX80">
        <f t="shared" si="60"/>
        <v>10.9304341685868</v>
      </c>
      <c r="AY80">
        <f t="shared" si="60"/>
        <v>2.46583482231296</v>
      </c>
      <c r="AZ80">
        <f t="shared" si="60"/>
        <v>6.60576696944847</v>
      </c>
      <c r="BA80">
        <f t="shared" si="60"/>
        <v>5.10016001209175</v>
      </c>
      <c r="BB80">
        <f t="shared" si="60"/>
        <v>4.12272291659563</v>
      </c>
      <c r="BC80">
        <f t="shared" si="60"/>
        <v>-0.704934541617435</v>
      </c>
      <c r="BD80">
        <f t="shared" si="60"/>
        <v>4.58015267400103</v>
      </c>
    </row>
    <row r="81" spans="1:56">
      <c r="A81">
        <v>158</v>
      </c>
      <c r="B81" t="s">
        <v>162</v>
      </c>
      <c r="C81" t="s">
        <v>389</v>
      </c>
      <c r="D81" t="s">
        <v>353</v>
      </c>
      <c r="E81" s="16" t="s">
        <v>406</v>
      </c>
      <c r="G81">
        <f t="shared" si="58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0"/>
        <v>0</v>
      </c>
      <c r="R81">
        <f t="shared" si="60"/>
        <v>0</v>
      </c>
      <c r="S81">
        <f t="shared" si="60"/>
        <v>0</v>
      </c>
      <c r="T81">
        <f t="shared" si="60"/>
        <v>0</v>
      </c>
      <c r="U81">
        <f t="shared" si="60"/>
        <v>0</v>
      </c>
      <c r="V81">
        <f t="shared" si="60"/>
        <v>0</v>
      </c>
      <c r="W81">
        <f t="shared" si="60"/>
        <v>0</v>
      </c>
      <c r="X81">
        <f t="shared" si="60"/>
        <v>0</v>
      </c>
      <c r="Y81">
        <f t="shared" si="60"/>
        <v>0</v>
      </c>
      <c r="Z81">
        <f t="shared" si="60"/>
        <v>100</v>
      </c>
      <c r="AA81">
        <f t="shared" si="60"/>
        <v>0.605229891807682</v>
      </c>
      <c r="AB81">
        <f t="shared" si="60"/>
        <v>1.59717836345241</v>
      </c>
      <c r="AC81">
        <f t="shared" si="60"/>
        <v>-4.98791630345563</v>
      </c>
      <c r="AD81">
        <f t="shared" si="60"/>
        <v>-20.2289471453694</v>
      </c>
      <c r="AE81">
        <f t="shared" si="60"/>
        <v>7.16892080740037</v>
      </c>
      <c r="AF81">
        <f t="shared" si="60"/>
        <v>5.97971530875764</v>
      </c>
      <c r="AG81">
        <f t="shared" si="60"/>
        <v>0.0745007027228414</v>
      </c>
      <c r="AH81">
        <f t="shared" si="60"/>
        <v>6.45386193453693</v>
      </c>
      <c r="AI81">
        <f t="shared" si="60"/>
        <v>0.925287592484363</v>
      </c>
      <c r="AJ81">
        <f t="shared" si="60"/>
        <v>-1.30106567779744</v>
      </c>
      <c r="AK81">
        <f t="shared" si="60"/>
        <v>2.4430249547775</v>
      </c>
      <c r="AL81">
        <f t="shared" si="60"/>
        <v>-6.97068544746529</v>
      </c>
      <c r="AM81">
        <f t="shared" si="60"/>
        <v>1.42872933475859</v>
      </c>
      <c r="AN81">
        <f t="shared" si="60"/>
        <v>3.85037121550652</v>
      </c>
      <c r="AO81">
        <f t="shared" si="60"/>
        <v>2.53958057238191</v>
      </c>
      <c r="AP81">
        <f t="shared" si="60"/>
        <v>3.30605597915043</v>
      </c>
      <c r="AQ81">
        <f t="shared" si="60"/>
        <v>2.68015507048204</v>
      </c>
      <c r="AR81">
        <f t="shared" si="60"/>
        <v>9.43855186584591</v>
      </c>
      <c r="AS81">
        <f t="shared" si="60"/>
        <v>-0.572011694635959</v>
      </c>
      <c r="AT81">
        <f t="shared" si="60"/>
        <v>-1.42966055476217</v>
      </c>
      <c r="AU81">
        <f t="shared" si="60"/>
        <v>6.63310242037075</v>
      </c>
      <c r="AV81">
        <f t="shared" si="60"/>
        <v>2.91179378734896</v>
      </c>
      <c r="AW81">
        <f t="shared" si="60"/>
        <v>5.03323837522174</v>
      </c>
      <c r="AX81">
        <f t="shared" si="60"/>
        <v>0.0999000937740243</v>
      </c>
      <c r="AY81">
        <f t="shared" si="60"/>
        <v>4.3062201023357</v>
      </c>
      <c r="AZ81">
        <f t="shared" si="60"/>
        <v>5.4820415842264</v>
      </c>
      <c r="BA81">
        <f t="shared" si="60"/>
        <v>3.28820115364699</v>
      </c>
      <c r="BB81">
        <f t="shared" si="60"/>
        <v>8.0036798601574</v>
      </c>
      <c r="BC81">
        <f t="shared" si="60"/>
        <v>-1.21457489778523</v>
      </c>
      <c r="BD81">
        <f t="shared" si="60"/>
        <v>8.09302324968875</v>
      </c>
    </row>
    <row r="82" spans="1:56">
      <c r="A82">
        <v>159</v>
      </c>
      <c r="B82" t="s">
        <v>163</v>
      </c>
      <c r="C82" t="s">
        <v>390</v>
      </c>
      <c r="D82" t="s">
        <v>353</v>
      </c>
      <c r="E82" s="16" t="s">
        <v>406</v>
      </c>
      <c r="G82">
        <f t="shared" ref="G82:G96" si="61">IF(G34=0,0,(G34-F34)/G34*100)</f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si="60"/>
        <v>0</v>
      </c>
      <c r="R82">
        <f t="shared" si="60"/>
        <v>0</v>
      </c>
      <c r="S82">
        <f t="shared" si="60"/>
        <v>0</v>
      </c>
      <c r="T82">
        <f t="shared" si="60"/>
        <v>0</v>
      </c>
      <c r="U82">
        <f t="shared" si="60"/>
        <v>0</v>
      </c>
      <c r="V82">
        <f t="shared" si="60"/>
        <v>0</v>
      </c>
      <c r="W82">
        <f t="shared" si="60"/>
        <v>0</v>
      </c>
      <c r="X82">
        <f t="shared" si="60"/>
        <v>0</v>
      </c>
      <c r="Y82">
        <f t="shared" si="60"/>
        <v>0</v>
      </c>
      <c r="Z82">
        <f t="shared" si="60"/>
        <v>100</v>
      </c>
      <c r="AA82">
        <f t="shared" si="60"/>
        <v>-15.1108518086348</v>
      </c>
      <c r="AB82">
        <f t="shared" si="60"/>
        <v>-0.235778998960345</v>
      </c>
      <c r="AC82">
        <f t="shared" si="60"/>
        <v>-5.59084137065788</v>
      </c>
      <c r="AD82">
        <f t="shared" si="60"/>
        <v>-5.06178802167408</v>
      </c>
      <c r="AE82">
        <f t="shared" si="60"/>
        <v>8.84648884946449</v>
      </c>
      <c r="AF82">
        <f t="shared" si="60"/>
        <v>2.45213394255157</v>
      </c>
      <c r="AG82">
        <f t="shared" si="60"/>
        <v>-0.705420209136344</v>
      </c>
      <c r="AH82">
        <f t="shared" si="60"/>
        <v>9.00730821187941</v>
      </c>
      <c r="AI82">
        <f t="shared" si="60"/>
        <v>6.7171246761582</v>
      </c>
      <c r="AJ82">
        <f t="shared" si="60"/>
        <v>7.57483687081326</v>
      </c>
      <c r="AK82">
        <f t="shared" si="60"/>
        <v>4.53980443069444</v>
      </c>
      <c r="AL82">
        <f t="shared" si="60"/>
        <v>2.83559456231464</v>
      </c>
      <c r="AM82">
        <f t="shared" si="60"/>
        <v>2.15216135301224</v>
      </c>
      <c r="AN82">
        <f t="shared" si="60"/>
        <v>0.0996956658621052</v>
      </c>
      <c r="AO82">
        <f t="shared" si="60"/>
        <v>2.43927410478896</v>
      </c>
      <c r="AP82">
        <f t="shared" si="60"/>
        <v>4.12221233780177</v>
      </c>
      <c r="AQ82">
        <f t="shared" si="60"/>
        <v>2.62909507993023</v>
      </c>
      <c r="AR82">
        <f t="shared" si="60"/>
        <v>1.84470687572563</v>
      </c>
      <c r="AS82">
        <f t="shared" si="60"/>
        <v>1.08862712346087</v>
      </c>
      <c r="AT82">
        <f t="shared" si="60"/>
        <v>5.1235349144335</v>
      </c>
      <c r="AU82">
        <f t="shared" si="60"/>
        <v>3.00646338924974</v>
      </c>
      <c r="AV82">
        <f t="shared" si="60"/>
        <v>1.52524111108191</v>
      </c>
      <c r="AW82">
        <f t="shared" si="60"/>
        <v>9.33847319441731</v>
      </c>
      <c r="AX82">
        <f t="shared" si="60"/>
        <v>9.58390059799748</v>
      </c>
      <c r="AY82">
        <f t="shared" si="60"/>
        <v>5.12340481192927</v>
      </c>
      <c r="AZ82">
        <f t="shared" si="60"/>
        <v>5.83811246680266</v>
      </c>
      <c r="BA82">
        <f t="shared" si="60"/>
        <v>6.0589296626134</v>
      </c>
      <c r="BB82">
        <f t="shared" si="60"/>
        <v>5.6603709224624</v>
      </c>
      <c r="BC82">
        <f t="shared" si="60"/>
        <v>6.54227356917653</v>
      </c>
      <c r="BD82">
        <f t="shared" si="60"/>
        <v>7.27859606806835</v>
      </c>
    </row>
    <row r="83" spans="1:56">
      <c r="A83">
        <v>184</v>
      </c>
      <c r="B83" t="s">
        <v>168</v>
      </c>
      <c r="C83" t="s">
        <v>391</v>
      </c>
      <c r="D83" t="s">
        <v>353</v>
      </c>
      <c r="E83" s="16" t="s">
        <v>406</v>
      </c>
      <c r="G83">
        <f t="shared" si="61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si="60"/>
        <v>0</v>
      </c>
      <c r="Q83">
        <f t="shared" si="60"/>
        <v>0</v>
      </c>
      <c r="R83">
        <f t="shared" si="60"/>
        <v>0</v>
      </c>
      <c r="S83">
        <f t="shared" si="60"/>
        <v>0</v>
      </c>
      <c r="T83">
        <f t="shared" si="60"/>
        <v>0</v>
      </c>
      <c r="U83">
        <f t="shared" si="60"/>
        <v>0</v>
      </c>
      <c r="V83">
        <f t="shared" si="60"/>
        <v>0</v>
      </c>
      <c r="W83">
        <f t="shared" si="60"/>
        <v>0</v>
      </c>
      <c r="X83">
        <f t="shared" si="60"/>
        <v>0</v>
      </c>
      <c r="Y83">
        <f t="shared" si="60"/>
        <v>0</v>
      </c>
      <c r="Z83">
        <f t="shared" si="60"/>
        <v>100</v>
      </c>
      <c r="AA83">
        <f t="shared" si="60"/>
        <v>5.15591370800939</v>
      </c>
      <c r="AB83">
        <f t="shared" si="60"/>
        <v>1.77863804942647</v>
      </c>
      <c r="AC83">
        <f t="shared" si="60"/>
        <v>5.64288562156121</v>
      </c>
      <c r="AD83">
        <f t="shared" si="60"/>
        <v>-4.428579273919</v>
      </c>
      <c r="AE83">
        <f t="shared" si="60"/>
        <v>4.21708087315542</v>
      </c>
      <c r="AF83">
        <f t="shared" si="60"/>
        <v>5.18823037790043</v>
      </c>
      <c r="AG83">
        <f t="shared" si="60"/>
        <v>-0.0240418777890289</v>
      </c>
      <c r="AH83">
        <f t="shared" si="60"/>
        <v>4.30514409182081</v>
      </c>
      <c r="AI83">
        <f t="shared" si="60"/>
        <v>-0.0365476334489016</v>
      </c>
      <c r="AJ83">
        <f t="shared" si="60"/>
        <v>-2.4582721878507</v>
      </c>
      <c r="AK83">
        <f t="shared" si="60"/>
        <v>-2.57923132430997</v>
      </c>
      <c r="AL83">
        <f t="shared" si="60"/>
        <v>5.54696708786309</v>
      </c>
      <c r="AM83">
        <f t="shared" si="60"/>
        <v>-8.82422073179521</v>
      </c>
      <c r="AN83">
        <f t="shared" si="60"/>
        <v>-100.997215979715</v>
      </c>
      <c r="AO83">
        <f t="shared" si="60"/>
        <v>26.0486732591519</v>
      </c>
      <c r="AP83">
        <f t="shared" si="60"/>
        <v>11.3048180346144</v>
      </c>
      <c r="AQ83">
        <f t="shared" si="60"/>
        <v>12.164938595506</v>
      </c>
      <c r="AR83">
        <f t="shared" si="60"/>
        <v>8.13777124096032</v>
      </c>
      <c r="AS83">
        <f t="shared" si="60"/>
        <v>7.04686669757674</v>
      </c>
      <c r="AT83">
        <f t="shared" si="60"/>
        <v>7.4930619764856</v>
      </c>
      <c r="AU83">
        <f t="shared" si="60"/>
        <v>7.83410138217106</v>
      </c>
      <c r="AV83">
        <f t="shared" si="60"/>
        <v>9.90990991410268</v>
      </c>
      <c r="AW83">
        <f t="shared" si="60"/>
        <v>2.15264187058948</v>
      </c>
      <c r="AX83">
        <f t="shared" si="60"/>
        <v>6.8901303605026</v>
      </c>
      <c r="AY83">
        <f t="shared" si="60"/>
        <v>8.50869166856492</v>
      </c>
      <c r="AZ83">
        <f t="shared" si="60"/>
        <v>8.42490842924596</v>
      </c>
      <c r="BA83">
        <f t="shared" si="60"/>
        <v>5.21327014483984</v>
      </c>
      <c r="BB83">
        <f t="shared" si="60"/>
        <v>10.0719424441551</v>
      </c>
      <c r="BC83">
        <f t="shared" si="60"/>
        <v>3.93852064697753</v>
      </c>
      <c r="BD83">
        <f t="shared" si="60"/>
        <v>6.97674418940265</v>
      </c>
    </row>
    <row r="84" spans="1:56">
      <c r="A84">
        <v>193</v>
      </c>
      <c r="B84" t="s">
        <v>213</v>
      </c>
      <c r="C84" t="s">
        <v>392</v>
      </c>
      <c r="D84" t="s">
        <v>353</v>
      </c>
      <c r="E84" s="16" t="s">
        <v>406</v>
      </c>
      <c r="G84">
        <f t="shared" si="61"/>
        <v>0</v>
      </c>
      <c r="H84">
        <f t="shared" si="60"/>
        <v>0</v>
      </c>
      <c r="I84">
        <f t="shared" si="60"/>
        <v>0</v>
      </c>
      <c r="J84">
        <f t="shared" si="60"/>
        <v>0</v>
      </c>
      <c r="K84">
        <f t="shared" si="60"/>
        <v>0</v>
      </c>
      <c r="L84">
        <f t="shared" si="60"/>
        <v>0</v>
      </c>
      <c r="M84">
        <f t="shared" si="60"/>
        <v>0</v>
      </c>
      <c r="N84">
        <f t="shared" si="60"/>
        <v>0</v>
      </c>
      <c r="O84">
        <f t="shared" si="60"/>
        <v>0</v>
      </c>
      <c r="P84">
        <f t="shared" si="60"/>
        <v>0</v>
      </c>
      <c r="Q84">
        <f t="shared" si="60"/>
        <v>0</v>
      </c>
      <c r="R84">
        <f t="shared" si="60"/>
        <v>0</v>
      </c>
      <c r="S84">
        <f t="shared" si="60"/>
        <v>0</v>
      </c>
      <c r="T84">
        <f t="shared" si="60"/>
        <v>0</v>
      </c>
      <c r="U84">
        <f t="shared" si="60"/>
        <v>0</v>
      </c>
      <c r="V84">
        <f t="shared" si="60"/>
        <v>0</v>
      </c>
      <c r="W84">
        <f t="shared" si="60"/>
        <v>0</v>
      </c>
      <c r="X84">
        <f t="shared" si="60"/>
        <v>0</v>
      </c>
      <c r="Y84">
        <f t="shared" si="60"/>
        <v>0</v>
      </c>
      <c r="Z84">
        <f t="shared" si="60"/>
        <v>0</v>
      </c>
      <c r="AA84">
        <f t="shared" si="60"/>
        <v>0</v>
      </c>
      <c r="AB84">
        <f t="shared" si="60"/>
        <v>0</v>
      </c>
      <c r="AC84">
        <f t="shared" si="60"/>
        <v>0</v>
      </c>
      <c r="AD84">
        <f t="shared" si="60"/>
        <v>0</v>
      </c>
      <c r="AE84">
        <f t="shared" si="60"/>
        <v>0</v>
      </c>
      <c r="AF84">
        <f t="shared" si="60"/>
        <v>0</v>
      </c>
      <c r="AG84">
        <f t="shared" si="60"/>
        <v>0</v>
      </c>
      <c r="AH84">
        <f t="shared" si="60"/>
        <v>0</v>
      </c>
      <c r="AI84">
        <f t="shared" si="60"/>
        <v>0</v>
      </c>
      <c r="AJ84">
        <f t="shared" si="60"/>
        <v>0</v>
      </c>
      <c r="AK84">
        <f t="shared" si="60"/>
        <v>0</v>
      </c>
      <c r="AL84">
        <f t="shared" si="60"/>
        <v>0</v>
      </c>
      <c r="AM84">
        <f t="shared" si="60"/>
        <v>0</v>
      </c>
      <c r="AN84">
        <f t="shared" si="60"/>
        <v>0</v>
      </c>
      <c r="AO84">
        <f t="shared" si="60"/>
        <v>0</v>
      </c>
      <c r="AP84">
        <f t="shared" si="60"/>
        <v>0</v>
      </c>
      <c r="AQ84">
        <f t="shared" si="60"/>
        <v>0</v>
      </c>
      <c r="AR84">
        <f t="shared" si="60"/>
        <v>0</v>
      </c>
      <c r="AS84">
        <f t="shared" si="60"/>
        <v>0</v>
      </c>
      <c r="AT84">
        <f t="shared" si="60"/>
        <v>0</v>
      </c>
      <c r="AU84">
        <f t="shared" si="60"/>
        <v>100</v>
      </c>
      <c r="AV84">
        <f t="shared" si="60"/>
        <v>10.3827157685285</v>
      </c>
      <c r="AW84">
        <f t="shared" si="60"/>
        <v>5.14464478273396</v>
      </c>
      <c r="AX84">
        <f t="shared" si="60"/>
        <v>6.19237034230081</v>
      </c>
      <c r="AY84">
        <f t="shared" si="60"/>
        <v>5.36525002449181</v>
      </c>
      <c r="AZ84">
        <f t="shared" si="60"/>
        <v>6.25734036398717</v>
      </c>
      <c r="BA84">
        <f t="shared" si="60"/>
        <v>5.66037735771874</v>
      </c>
      <c r="BB84">
        <f t="shared" si="60"/>
        <v>5.48203915567737</v>
      </c>
      <c r="BC84">
        <f t="shared" si="60"/>
        <v>3.84615386045293</v>
      </c>
      <c r="BD84">
        <f t="shared" si="60"/>
        <v>4.30622008582083</v>
      </c>
    </row>
    <row r="85" spans="1:56">
      <c r="A85">
        <v>195</v>
      </c>
      <c r="B85" t="s">
        <v>170</v>
      </c>
      <c r="C85" t="s">
        <v>393</v>
      </c>
      <c r="D85" t="s">
        <v>353</v>
      </c>
      <c r="E85" s="16" t="s">
        <v>406</v>
      </c>
      <c r="G85">
        <f t="shared" si="61"/>
        <v>0</v>
      </c>
      <c r="H85">
        <f t="shared" si="60"/>
        <v>0</v>
      </c>
      <c r="I85">
        <f t="shared" si="60"/>
        <v>0</v>
      </c>
      <c r="J85">
        <f t="shared" si="60"/>
        <v>0</v>
      </c>
      <c r="K85">
        <f t="shared" si="60"/>
        <v>0</v>
      </c>
      <c r="L85">
        <f t="shared" si="60"/>
        <v>0</v>
      </c>
      <c r="M85">
        <f t="shared" si="60"/>
        <v>0</v>
      </c>
      <c r="N85">
        <f t="shared" si="60"/>
        <v>0</v>
      </c>
      <c r="O85">
        <f t="shared" si="60"/>
        <v>0</v>
      </c>
      <c r="P85">
        <f t="shared" si="60"/>
        <v>0</v>
      </c>
      <c r="Q85">
        <f t="shared" si="60"/>
        <v>0</v>
      </c>
      <c r="R85">
        <f t="shared" si="60"/>
        <v>0</v>
      </c>
      <c r="S85">
        <f t="shared" si="60"/>
        <v>0</v>
      </c>
      <c r="T85">
        <f t="shared" si="60"/>
        <v>0</v>
      </c>
      <c r="U85">
        <f t="shared" si="60"/>
        <v>0</v>
      </c>
      <c r="V85">
        <f t="shared" si="60"/>
        <v>0</v>
      </c>
      <c r="W85">
        <f t="shared" si="60"/>
        <v>0</v>
      </c>
      <c r="X85">
        <f t="shared" si="60"/>
        <v>0</v>
      </c>
      <c r="Y85">
        <f t="shared" si="60"/>
        <v>0</v>
      </c>
      <c r="Z85">
        <f t="shared" si="60"/>
        <v>100</v>
      </c>
      <c r="AA85">
        <f t="shared" si="60"/>
        <v>4.82491652264964</v>
      </c>
      <c r="AB85">
        <f t="shared" si="60"/>
        <v>7.2726648096688</v>
      </c>
      <c r="AC85">
        <f t="shared" si="60"/>
        <v>-5.62605869227462</v>
      </c>
      <c r="AD85">
        <f t="shared" si="60"/>
        <v>3.61052268815443</v>
      </c>
      <c r="AE85">
        <f t="shared" si="60"/>
        <v>3.17908633241964</v>
      </c>
      <c r="AF85">
        <f t="shared" si="60"/>
        <v>3.01933748785411</v>
      </c>
      <c r="AG85">
        <f t="shared" si="60"/>
        <v>5.74429569012844</v>
      </c>
      <c r="AH85">
        <f t="shared" si="60"/>
        <v>-0.595961669050311</v>
      </c>
      <c r="AI85">
        <f t="shared" si="60"/>
        <v>3.82567619623319</v>
      </c>
      <c r="AJ85">
        <f t="shared" si="60"/>
        <v>-0.680234069731804</v>
      </c>
      <c r="AK85">
        <f t="shared" si="60"/>
        <v>2.49213091214972</v>
      </c>
      <c r="AL85">
        <f t="shared" si="60"/>
        <v>1.22739504781756</v>
      </c>
      <c r="AM85">
        <f t="shared" si="60"/>
        <v>1.28407737955029</v>
      </c>
      <c r="AN85">
        <f t="shared" si="60"/>
        <v>-0.0173316571928169</v>
      </c>
      <c r="AO85">
        <f t="shared" si="60"/>
        <v>5.09044808170767</v>
      </c>
      <c r="AP85">
        <f t="shared" si="60"/>
        <v>1.97243718207364</v>
      </c>
      <c r="AQ85">
        <f t="shared" si="60"/>
        <v>3.02939404764898</v>
      </c>
      <c r="AR85">
        <f t="shared" ref="H85:BD90" si="62">IF(AR37=0,0,(AR37-AQ37)/AR37*100)</f>
        <v>5.57010996243848</v>
      </c>
      <c r="AS85">
        <f t="shared" si="62"/>
        <v>5.9683008301344</v>
      </c>
      <c r="AT85">
        <f t="shared" si="62"/>
        <v>3.09982504559414</v>
      </c>
      <c r="AU85">
        <f t="shared" si="62"/>
        <v>4.38026035276312</v>
      </c>
      <c r="AV85">
        <f t="shared" si="62"/>
        <v>0.65054390966427</v>
      </c>
      <c r="AW85">
        <f t="shared" si="62"/>
        <v>6.24525070834299</v>
      </c>
      <c r="AX85">
        <f t="shared" si="62"/>
        <v>5.5717649238921</v>
      </c>
      <c r="AY85">
        <f t="shared" si="62"/>
        <v>5.32731596047497</v>
      </c>
      <c r="AZ85">
        <f t="shared" si="62"/>
        <v>2.46565988025455</v>
      </c>
      <c r="BA85">
        <f t="shared" si="62"/>
        <v>4.63146639906497</v>
      </c>
      <c r="BB85">
        <f t="shared" si="62"/>
        <v>3.22013559586285</v>
      </c>
      <c r="BC85">
        <f t="shared" si="62"/>
        <v>2.17355568104211</v>
      </c>
      <c r="BD85">
        <f t="shared" si="62"/>
        <v>4.00079486580683</v>
      </c>
    </row>
    <row r="86" spans="1:56">
      <c r="A86">
        <v>196</v>
      </c>
      <c r="B86" t="s">
        <v>171</v>
      </c>
      <c r="C86" t="s">
        <v>394</v>
      </c>
      <c r="D86" t="s">
        <v>353</v>
      </c>
      <c r="E86" s="16" t="s">
        <v>406</v>
      </c>
      <c r="G86">
        <f t="shared" si="61"/>
        <v>0</v>
      </c>
      <c r="H86">
        <f t="shared" si="62"/>
        <v>0</v>
      </c>
      <c r="I86">
        <f t="shared" si="62"/>
        <v>0</v>
      </c>
      <c r="J86">
        <f t="shared" si="62"/>
        <v>0</v>
      </c>
      <c r="K86">
        <f t="shared" si="62"/>
        <v>0</v>
      </c>
      <c r="L86">
        <f t="shared" si="62"/>
        <v>0</v>
      </c>
      <c r="M86">
        <f t="shared" si="62"/>
        <v>0</v>
      </c>
      <c r="N86">
        <f t="shared" si="62"/>
        <v>0</v>
      </c>
      <c r="O86">
        <f t="shared" si="62"/>
        <v>0</v>
      </c>
      <c r="P86">
        <f t="shared" si="62"/>
        <v>0</v>
      </c>
      <c r="Q86">
        <f t="shared" si="62"/>
        <v>0</v>
      </c>
      <c r="R86">
        <f t="shared" si="62"/>
        <v>0</v>
      </c>
      <c r="S86">
        <f t="shared" si="62"/>
        <v>0</v>
      </c>
      <c r="T86">
        <f t="shared" si="62"/>
        <v>0</v>
      </c>
      <c r="U86">
        <f t="shared" si="62"/>
        <v>0</v>
      </c>
      <c r="V86">
        <f t="shared" si="62"/>
        <v>0</v>
      </c>
      <c r="W86">
        <f t="shared" si="62"/>
        <v>0</v>
      </c>
      <c r="X86">
        <f t="shared" si="62"/>
        <v>0</v>
      </c>
      <c r="Y86">
        <f t="shared" si="62"/>
        <v>0</v>
      </c>
      <c r="Z86">
        <f t="shared" si="62"/>
        <v>100</v>
      </c>
      <c r="AA86">
        <f t="shared" si="62"/>
        <v>-8.95047704766079</v>
      </c>
      <c r="AB86">
        <f t="shared" si="62"/>
        <v>-1.13030693543982</v>
      </c>
      <c r="AC86">
        <f t="shared" si="62"/>
        <v>-1.73896782813269</v>
      </c>
      <c r="AD86">
        <f t="shared" si="62"/>
        <v>4.31641492173191</v>
      </c>
      <c r="AE86">
        <f t="shared" si="62"/>
        <v>10.0118444179644</v>
      </c>
      <c r="AF86">
        <f t="shared" si="62"/>
        <v>-0.177115966102296</v>
      </c>
      <c r="AG86">
        <f t="shared" si="62"/>
        <v>4.21832921999296</v>
      </c>
      <c r="AH86">
        <f t="shared" si="62"/>
        <v>5.12040922857891</v>
      </c>
      <c r="AI86">
        <f t="shared" si="62"/>
        <v>10.0709920450677</v>
      </c>
      <c r="AJ86">
        <f t="shared" si="62"/>
        <v>6.53816407992438</v>
      </c>
      <c r="AK86">
        <f t="shared" si="62"/>
        <v>2.68627337260235</v>
      </c>
      <c r="AL86">
        <f t="shared" si="62"/>
        <v>6.68287411364275</v>
      </c>
      <c r="AM86">
        <f t="shared" si="62"/>
        <v>5.8350714561586</v>
      </c>
      <c r="AN86">
        <f t="shared" si="62"/>
        <v>-0.805128204226637</v>
      </c>
      <c r="AO86">
        <f t="shared" si="62"/>
        <v>-0.832514598044511</v>
      </c>
      <c r="AP86">
        <f t="shared" si="62"/>
        <v>4.68703798870836</v>
      </c>
      <c r="AQ86">
        <f t="shared" si="62"/>
        <v>10.68362900427</v>
      </c>
      <c r="AR86">
        <f t="shared" si="62"/>
        <v>7.75196946134781</v>
      </c>
      <c r="AS86">
        <f t="shared" si="62"/>
        <v>1.83760511309988</v>
      </c>
      <c r="AT86">
        <f t="shared" si="62"/>
        <v>4.07967823400274</v>
      </c>
      <c r="AU86">
        <f t="shared" si="62"/>
        <v>-2.3239437003862</v>
      </c>
      <c r="AV86">
        <f t="shared" si="62"/>
        <v>1.19829917100699</v>
      </c>
      <c r="AW86">
        <f t="shared" si="62"/>
        <v>-6.25539073664543</v>
      </c>
      <c r="AX86">
        <f t="shared" si="62"/>
        <v>-2.93408872655925</v>
      </c>
      <c r="AY86">
        <f t="shared" si="62"/>
        <v>6.95122305179167</v>
      </c>
      <c r="AZ86">
        <f t="shared" si="62"/>
        <v>7.66436614303808</v>
      </c>
      <c r="BA86">
        <f t="shared" si="62"/>
        <v>8.84105963136344</v>
      </c>
      <c r="BB86">
        <f t="shared" si="62"/>
        <v>-1.31712259600083</v>
      </c>
      <c r="BC86">
        <f t="shared" si="62"/>
        <v>0.695134068876921</v>
      </c>
      <c r="BD86">
        <f t="shared" si="62"/>
        <v>5.83804143658608</v>
      </c>
    </row>
    <row r="87" spans="1:56">
      <c r="A87">
        <v>197</v>
      </c>
      <c r="B87" t="s">
        <v>172</v>
      </c>
      <c r="C87" t="s">
        <v>395</v>
      </c>
      <c r="D87" t="s">
        <v>353</v>
      </c>
      <c r="E87" s="16" t="s">
        <v>406</v>
      </c>
      <c r="G87">
        <f t="shared" si="61"/>
        <v>0</v>
      </c>
      <c r="H87">
        <f t="shared" si="62"/>
        <v>0</v>
      </c>
      <c r="I87">
        <f t="shared" si="62"/>
        <v>0</v>
      </c>
      <c r="J87">
        <f t="shared" si="62"/>
        <v>0</v>
      </c>
      <c r="K87">
        <f t="shared" si="62"/>
        <v>0</v>
      </c>
      <c r="L87">
        <f t="shared" si="62"/>
        <v>0</v>
      </c>
      <c r="M87">
        <f t="shared" si="62"/>
        <v>0</v>
      </c>
      <c r="N87">
        <f t="shared" si="62"/>
        <v>0</v>
      </c>
      <c r="O87">
        <f t="shared" si="62"/>
        <v>0</v>
      </c>
      <c r="P87">
        <f t="shared" si="62"/>
        <v>0</v>
      </c>
      <c r="Q87">
        <f t="shared" si="62"/>
        <v>0</v>
      </c>
      <c r="R87">
        <f t="shared" si="62"/>
        <v>0</v>
      </c>
      <c r="S87">
        <f t="shared" si="62"/>
        <v>0</v>
      </c>
      <c r="T87">
        <f t="shared" si="62"/>
        <v>0</v>
      </c>
      <c r="U87">
        <f t="shared" si="62"/>
        <v>0</v>
      </c>
      <c r="V87">
        <f t="shared" si="62"/>
        <v>0</v>
      </c>
      <c r="W87">
        <f t="shared" si="62"/>
        <v>0</v>
      </c>
      <c r="X87">
        <f t="shared" si="62"/>
        <v>0</v>
      </c>
      <c r="Y87">
        <f t="shared" si="62"/>
        <v>0</v>
      </c>
      <c r="Z87">
        <f t="shared" si="62"/>
        <v>100</v>
      </c>
      <c r="AA87">
        <f t="shared" si="62"/>
        <v>2.80072756823877</v>
      </c>
      <c r="AB87">
        <f t="shared" si="62"/>
        <v>4.56353832234467</v>
      </c>
      <c r="AC87">
        <f t="shared" si="62"/>
        <v>-2.14796915857322</v>
      </c>
      <c r="AD87">
        <f t="shared" si="62"/>
        <v>3.93209235742833</v>
      </c>
      <c r="AE87">
        <f t="shared" si="62"/>
        <v>-5.60926779756688</v>
      </c>
      <c r="AF87">
        <f t="shared" si="62"/>
        <v>1.22095533138756</v>
      </c>
      <c r="AG87">
        <f t="shared" si="62"/>
        <v>6.74361947421802</v>
      </c>
      <c r="AH87">
        <f t="shared" si="62"/>
        <v>-7.61945759996322</v>
      </c>
      <c r="AI87">
        <f t="shared" si="62"/>
        <v>0.724709630949131</v>
      </c>
      <c r="AJ87">
        <f t="shared" si="62"/>
        <v>3.24141267647904</v>
      </c>
      <c r="AK87">
        <f t="shared" si="62"/>
        <v>2.29604297558034</v>
      </c>
      <c r="AL87">
        <f t="shared" si="62"/>
        <v>-23.4720335705726</v>
      </c>
      <c r="AM87">
        <f t="shared" si="62"/>
        <v>1.36121522275492</v>
      </c>
      <c r="AN87">
        <f t="shared" si="62"/>
        <v>-1.9887812072511</v>
      </c>
      <c r="AO87">
        <f t="shared" si="62"/>
        <v>-8.69328926880331</v>
      </c>
      <c r="AP87">
        <f t="shared" si="62"/>
        <v>4.76190473630567</v>
      </c>
      <c r="AQ87">
        <f t="shared" si="62"/>
        <v>-20.1056691739007</v>
      </c>
      <c r="AR87">
        <f t="shared" si="62"/>
        <v>-0.844507458087343</v>
      </c>
      <c r="AS87">
        <f t="shared" si="62"/>
        <v>-8.83971579838644</v>
      </c>
      <c r="AT87">
        <f t="shared" si="62"/>
        <v>3.66764567373974</v>
      </c>
      <c r="AU87">
        <f t="shared" si="62"/>
        <v>15.376108182283</v>
      </c>
      <c r="AV87">
        <f t="shared" si="62"/>
        <v>21.5450696943231</v>
      </c>
      <c r="AW87">
        <f t="shared" si="62"/>
        <v>8.49869044957578</v>
      </c>
      <c r="AX87">
        <f t="shared" si="62"/>
        <v>6.98880862581599</v>
      </c>
      <c r="AY87">
        <f t="shared" si="62"/>
        <v>6.6975168595804</v>
      </c>
      <c r="AZ87">
        <f t="shared" si="62"/>
        <v>6.78676746840212</v>
      </c>
      <c r="BA87">
        <f t="shared" si="62"/>
        <v>6.05213918147712</v>
      </c>
      <c r="BB87">
        <f t="shared" si="62"/>
        <v>5.24386778469273</v>
      </c>
      <c r="BC87">
        <f t="shared" si="62"/>
        <v>3.10077519828508</v>
      </c>
      <c r="BD87">
        <f t="shared" si="62"/>
        <v>4.71516983434204</v>
      </c>
    </row>
    <row r="88" spans="1:56">
      <c r="A88">
        <v>201</v>
      </c>
      <c r="B88" t="s">
        <v>173</v>
      </c>
      <c r="C88" t="s">
        <v>396</v>
      </c>
      <c r="D88" t="s">
        <v>353</v>
      </c>
      <c r="E88" s="16" t="s">
        <v>406</v>
      </c>
      <c r="G88">
        <f t="shared" si="61"/>
        <v>0</v>
      </c>
      <c r="H88">
        <f t="shared" si="62"/>
        <v>0</v>
      </c>
      <c r="I88">
        <f t="shared" si="62"/>
        <v>0</v>
      </c>
      <c r="J88">
        <f t="shared" si="62"/>
        <v>0</v>
      </c>
      <c r="K88">
        <f t="shared" si="62"/>
        <v>0</v>
      </c>
      <c r="L88">
        <f t="shared" si="62"/>
        <v>0</v>
      </c>
      <c r="M88">
        <f t="shared" si="62"/>
        <v>0</v>
      </c>
      <c r="N88">
        <f t="shared" si="62"/>
        <v>0</v>
      </c>
      <c r="O88">
        <f t="shared" si="62"/>
        <v>0</v>
      </c>
      <c r="P88">
        <f t="shared" si="62"/>
        <v>0</v>
      </c>
      <c r="Q88">
        <f t="shared" si="62"/>
        <v>0</v>
      </c>
      <c r="R88">
        <f t="shared" si="62"/>
        <v>0</v>
      </c>
      <c r="S88">
        <f t="shared" si="62"/>
        <v>0</v>
      </c>
      <c r="T88">
        <f t="shared" si="62"/>
        <v>0</v>
      </c>
      <c r="U88">
        <f t="shared" si="62"/>
        <v>0</v>
      </c>
      <c r="V88">
        <f t="shared" si="62"/>
        <v>0</v>
      </c>
      <c r="W88">
        <f t="shared" si="62"/>
        <v>0</v>
      </c>
      <c r="X88">
        <f t="shared" si="62"/>
        <v>0</v>
      </c>
      <c r="Y88">
        <f t="shared" si="62"/>
        <v>0</v>
      </c>
      <c r="Z88">
        <f t="shared" si="62"/>
        <v>0</v>
      </c>
      <c r="AA88">
        <f t="shared" si="62"/>
        <v>0</v>
      </c>
      <c r="AB88">
        <f t="shared" si="62"/>
        <v>0</v>
      </c>
      <c r="AC88">
        <f t="shared" si="62"/>
        <v>0</v>
      </c>
      <c r="AD88">
        <f t="shared" si="62"/>
        <v>0</v>
      </c>
      <c r="AE88">
        <f t="shared" si="62"/>
        <v>0</v>
      </c>
      <c r="AF88">
        <f t="shared" si="62"/>
        <v>0</v>
      </c>
      <c r="AG88">
        <f t="shared" si="62"/>
        <v>0</v>
      </c>
      <c r="AH88">
        <f t="shared" si="62"/>
        <v>0</v>
      </c>
      <c r="AI88">
        <f t="shared" si="62"/>
        <v>0</v>
      </c>
      <c r="AJ88">
        <f t="shared" si="62"/>
        <v>0</v>
      </c>
      <c r="AK88">
        <f t="shared" si="62"/>
        <v>0</v>
      </c>
      <c r="AL88">
        <f t="shared" si="62"/>
        <v>0</v>
      </c>
      <c r="AM88">
        <f t="shared" si="62"/>
        <v>0</v>
      </c>
      <c r="AN88">
        <f t="shared" si="62"/>
        <v>0</v>
      </c>
      <c r="AO88">
        <f t="shared" si="62"/>
        <v>0</v>
      </c>
      <c r="AP88">
        <f t="shared" si="62"/>
        <v>0</v>
      </c>
      <c r="AQ88">
        <f t="shared" si="62"/>
        <v>0</v>
      </c>
      <c r="AR88">
        <f t="shared" si="62"/>
        <v>0</v>
      </c>
      <c r="AS88">
        <f t="shared" si="62"/>
        <v>0</v>
      </c>
      <c r="AT88">
        <f t="shared" si="62"/>
        <v>0</v>
      </c>
      <c r="AU88">
        <f t="shared" si="62"/>
        <v>0</v>
      </c>
      <c r="AV88">
        <f t="shared" si="62"/>
        <v>0</v>
      </c>
      <c r="AW88">
        <f t="shared" si="62"/>
        <v>0</v>
      </c>
      <c r="AX88">
        <f t="shared" si="62"/>
        <v>0</v>
      </c>
      <c r="AY88">
        <f t="shared" si="62"/>
        <v>0</v>
      </c>
      <c r="AZ88">
        <f t="shared" si="62"/>
        <v>0</v>
      </c>
      <c r="BA88">
        <f t="shared" si="62"/>
        <v>0</v>
      </c>
      <c r="BB88">
        <f t="shared" si="62"/>
        <v>0</v>
      </c>
      <c r="BC88">
        <f t="shared" si="62"/>
        <v>0</v>
      </c>
      <c r="BD88">
        <f t="shared" si="62"/>
        <v>0</v>
      </c>
    </row>
    <row r="89" spans="1:56">
      <c r="A89">
        <v>202</v>
      </c>
      <c r="B89" t="s">
        <v>174</v>
      </c>
      <c r="C89" t="s">
        <v>397</v>
      </c>
      <c r="D89" t="s">
        <v>353</v>
      </c>
      <c r="E89" s="16" t="s">
        <v>406</v>
      </c>
      <c r="G89">
        <f t="shared" si="61"/>
        <v>0</v>
      </c>
      <c r="H89">
        <f t="shared" si="62"/>
        <v>0</v>
      </c>
      <c r="I89">
        <f t="shared" si="62"/>
        <v>0</v>
      </c>
      <c r="J89">
        <f t="shared" si="62"/>
        <v>0</v>
      </c>
      <c r="K89">
        <f t="shared" si="62"/>
        <v>0</v>
      </c>
      <c r="L89">
        <f t="shared" si="62"/>
        <v>0</v>
      </c>
      <c r="M89">
        <f t="shared" si="62"/>
        <v>0</v>
      </c>
      <c r="N89">
        <f t="shared" si="62"/>
        <v>0</v>
      </c>
      <c r="O89">
        <f t="shared" si="62"/>
        <v>0</v>
      </c>
      <c r="P89">
        <f t="shared" si="62"/>
        <v>0</v>
      </c>
      <c r="Q89">
        <f t="shared" si="62"/>
        <v>0</v>
      </c>
      <c r="R89">
        <f t="shared" si="62"/>
        <v>0</v>
      </c>
      <c r="S89">
        <f t="shared" si="62"/>
        <v>0</v>
      </c>
      <c r="T89">
        <f t="shared" si="62"/>
        <v>0</v>
      </c>
      <c r="U89">
        <f t="shared" si="62"/>
        <v>0</v>
      </c>
      <c r="V89">
        <f t="shared" si="62"/>
        <v>0</v>
      </c>
      <c r="W89">
        <f t="shared" si="62"/>
        <v>0</v>
      </c>
      <c r="X89">
        <f t="shared" si="62"/>
        <v>0</v>
      </c>
      <c r="Y89">
        <f t="shared" si="62"/>
        <v>0</v>
      </c>
      <c r="Z89">
        <f t="shared" si="62"/>
        <v>100</v>
      </c>
      <c r="AA89">
        <f t="shared" si="62"/>
        <v>5.08814102564103</v>
      </c>
      <c r="AB89">
        <f t="shared" si="62"/>
        <v>-0.384833764431266</v>
      </c>
      <c r="AC89">
        <f t="shared" si="62"/>
        <v>-1.88122908573793</v>
      </c>
      <c r="AD89">
        <f t="shared" si="62"/>
        <v>4.85158202930901</v>
      </c>
      <c r="AE89">
        <f t="shared" si="62"/>
        <v>-1.22651437768905</v>
      </c>
      <c r="AF89">
        <f t="shared" si="62"/>
        <v>0.0177948333088332</v>
      </c>
      <c r="AG89">
        <f t="shared" si="62"/>
        <v>2.05771919388633</v>
      </c>
      <c r="AH89">
        <f t="shared" si="62"/>
        <v>4.03064526685526</v>
      </c>
      <c r="AI89">
        <f t="shared" si="62"/>
        <v>2.33909199055415</v>
      </c>
      <c r="AJ89">
        <f t="shared" si="62"/>
        <v>-0.318834384239963</v>
      </c>
      <c r="AK89">
        <f t="shared" si="62"/>
        <v>-1.02896876383385</v>
      </c>
      <c r="AL89">
        <f t="shared" si="62"/>
        <v>-2.1837867259013</v>
      </c>
      <c r="AM89">
        <f t="shared" si="62"/>
        <v>1.21881221209875</v>
      </c>
      <c r="AN89">
        <f t="shared" si="62"/>
        <v>3.13263187528592</v>
      </c>
      <c r="AO89">
        <f t="shared" si="62"/>
        <v>3.02159550070984</v>
      </c>
      <c r="AP89">
        <f t="shared" si="62"/>
        <v>4.12898666422374</v>
      </c>
      <c r="AQ89">
        <f t="shared" si="62"/>
        <v>2.57830703177543</v>
      </c>
      <c r="AR89">
        <f t="shared" si="62"/>
        <v>0.514971920712082</v>
      </c>
      <c r="AS89">
        <f t="shared" si="62"/>
        <v>2.30364351147639</v>
      </c>
      <c r="AT89">
        <f t="shared" si="62"/>
        <v>3.98894718682705</v>
      </c>
      <c r="AU89">
        <f t="shared" si="62"/>
        <v>2.6624203821656</v>
      </c>
      <c r="AV89">
        <f t="shared" si="62"/>
        <v>3.53814488269021</v>
      </c>
      <c r="AW89">
        <f t="shared" si="62"/>
        <v>2.86466881335977</v>
      </c>
      <c r="AX89">
        <f t="shared" si="62"/>
        <v>4.35604979528719</v>
      </c>
      <c r="AY89">
        <f t="shared" si="62"/>
        <v>5.01260606717814</v>
      </c>
      <c r="AZ89">
        <f t="shared" si="62"/>
        <v>5.30647965553857</v>
      </c>
      <c r="BA89">
        <f t="shared" si="62"/>
        <v>5.27419957422632</v>
      </c>
      <c r="BB89">
        <f t="shared" si="62"/>
        <v>3.45250774231691</v>
      </c>
      <c r="BC89">
        <f t="shared" si="62"/>
        <v>-1.71085080147965</v>
      </c>
      <c r="BD89">
        <f t="shared" si="62"/>
        <v>2.76251490812374</v>
      </c>
    </row>
    <row r="90" spans="1:56">
      <c r="A90">
        <v>206</v>
      </c>
      <c r="B90" t="s">
        <v>176</v>
      </c>
      <c r="C90" t="s">
        <v>398</v>
      </c>
      <c r="D90" t="s">
        <v>353</v>
      </c>
      <c r="E90" s="16" t="s">
        <v>406</v>
      </c>
      <c r="G90">
        <f t="shared" si="61"/>
        <v>0</v>
      </c>
      <c r="H90">
        <f t="shared" si="62"/>
        <v>0</v>
      </c>
      <c r="I90">
        <f t="shared" si="62"/>
        <v>0</v>
      </c>
      <c r="J90">
        <f t="shared" si="62"/>
        <v>0</v>
      </c>
      <c r="K90">
        <f t="shared" si="62"/>
        <v>0</v>
      </c>
      <c r="L90">
        <f t="shared" si="62"/>
        <v>0</v>
      </c>
      <c r="M90">
        <f t="shared" si="62"/>
        <v>0</v>
      </c>
      <c r="N90">
        <f t="shared" si="62"/>
        <v>0</v>
      </c>
      <c r="O90">
        <f t="shared" si="62"/>
        <v>0</v>
      </c>
      <c r="P90">
        <f t="shared" si="62"/>
        <v>0</v>
      </c>
      <c r="Q90">
        <f t="shared" si="62"/>
        <v>0</v>
      </c>
      <c r="R90">
        <f t="shared" si="62"/>
        <v>0</v>
      </c>
      <c r="S90">
        <f t="shared" si="62"/>
        <v>0</v>
      </c>
      <c r="T90">
        <f t="shared" si="62"/>
        <v>0</v>
      </c>
      <c r="U90">
        <f t="shared" si="62"/>
        <v>0</v>
      </c>
      <c r="V90">
        <f t="shared" si="62"/>
        <v>0</v>
      </c>
      <c r="W90">
        <f t="shared" si="62"/>
        <v>0</v>
      </c>
      <c r="X90">
        <f t="shared" si="62"/>
        <v>0</v>
      </c>
      <c r="Y90">
        <f t="shared" si="62"/>
        <v>0</v>
      </c>
      <c r="Z90">
        <f t="shared" si="62"/>
        <v>100</v>
      </c>
      <c r="AA90">
        <f t="shared" si="62"/>
        <v>6.92268466179576</v>
      </c>
      <c r="AB90">
        <f t="shared" si="62"/>
        <v>5.62357593992654</v>
      </c>
      <c r="AC90">
        <f t="shared" si="62"/>
        <v>2.02082319906662</v>
      </c>
      <c r="AD90">
        <f t="shared" si="62"/>
        <v>-5.2730280903214</v>
      </c>
      <c r="AE90">
        <f t="shared" si="62"/>
        <v>-6.70199854247524</v>
      </c>
      <c r="AF90">
        <f t="shared" si="62"/>
        <v>5.13576934232366</v>
      </c>
      <c r="AG90">
        <f t="shared" si="62"/>
        <v>12.4503367088302</v>
      </c>
      <c r="AH90">
        <f t="shared" si="62"/>
        <v>-0.332191626706661</v>
      </c>
      <c r="AI90">
        <f t="shared" si="62"/>
        <v>8.19909984952387</v>
      </c>
      <c r="AJ90">
        <f t="shared" si="62"/>
        <v>-5.78658353646091</v>
      </c>
      <c r="AK90">
        <f t="shared" si="62"/>
        <v>6.98618483326479</v>
      </c>
      <c r="AL90">
        <f t="shared" si="62"/>
        <v>6.17188409170084</v>
      </c>
      <c r="AM90">
        <f t="shared" si="62"/>
        <v>4.36913353094736</v>
      </c>
      <c r="AN90">
        <f t="shared" si="62"/>
        <v>0.996204712268135</v>
      </c>
      <c r="AO90">
        <f t="shared" si="62"/>
        <v>5.65778956250261</v>
      </c>
      <c r="AP90">
        <f t="shared" si="62"/>
        <v>5.58834377392253</v>
      </c>
      <c r="AQ90">
        <f t="shared" si="62"/>
        <v>9.55688581016422</v>
      </c>
      <c r="AR90">
        <f t="shared" si="62"/>
        <v>4.13053842755128</v>
      </c>
      <c r="AS90">
        <f t="shared" si="62"/>
        <v>3.01064513416114</v>
      </c>
      <c r="AT90">
        <f t="shared" si="62"/>
        <v>7.73135889993168</v>
      </c>
      <c r="AU90">
        <f t="shared" si="62"/>
        <v>5.80738957932563</v>
      </c>
      <c r="AV90">
        <f t="shared" si="62"/>
        <v>5.0878089012423</v>
      </c>
      <c r="AW90">
        <f t="shared" si="62"/>
        <v>6.66838119323874</v>
      </c>
      <c r="AX90">
        <f t="shared" si="62"/>
        <v>1.77364666596356</v>
      </c>
      <c r="AY90">
        <f t="shared" si="62"/>
        <v>5.94941407205837</v>
      </c>
      <c r="AZ90">
        <f t="shared" si="62"/>
        <v>10.1481728522686</v>
      </c>
      <c r="BA90">
        <f t="shared" si="62"/>
        <v>9.22498053806249</v>
      </c>
      <c r="BB90">
        <f t="shared" ref="H90:BD96" si="63">IF(BB42=0,0,(BB42-BA42)/BB42*100)</f>
        <v>6.40003238503672</v>
      </c>
      <c r="BC90">
        <f t="shared" si="63"/>
        <v>3.81200841031851</v>
      </c>
      <c r="BD90">
        <f t="shared" si="63"/>
        <v>4.26095060647419</v>
      </c>
    </row>
    <row r="91" spans="1:56">
      <c r="A91">
        <v>209</v>
      </c>
      <c r="B91" t="s">
        <v>177</v>
      </c>
      <c r="C91" t="s">
        <v>399</v>
      </c>
      <c r="D91" t="s">
        <v>353</v>
      </c>
      <c r="E91" s="16" t="s">
        <v>406</v>
      </c>
      <c r="G91">
        <f t="shared" si="61"/>
        <v>0</v>
      </c>
      <c r="H91">
        <f t="shared" si="63"/>
        <v>0</v>
      </c>
      <c r="I91">
        <f t="shared" si="63"/>
        <v>0</v>
      </c>
      <c r="J91">
        <f t="shared" si="63"/>
        <v>0</v>
      </c>
      <c r="K91">
        <f t="shared" si="63"/>
        <v>0</v>
      </c>
      <c r="L91">
        <f t="shared" si="63"/>
        <v>0</v>
      </c>
      <c r="M91">
        <f t="shared" si="63"/>
        <v>0</v>
      </c>
      <c r="N91">
        <f t="shared" si="63"/>
        <v>0</v>
      </c>
      <c r="O91">
        <f t="shared" si="63"/>
        <v>0</v>
      </c>
      <c r="P91">
        <f t="shared" si="63"/>
        <v>0</v>
      </c>
      <c r="Q91">
        <f t="shared" si="63"/>
        <v>0</v>
      </c>
      <c r="R91">
        <f t="shared" si="63"/>
        <v>0</v>
      </c>
      <c r="S91">
        <f t="shared" si="63"/>
        <v>0</v>
      </c>
      <c r="T91">
        <f t="shared" si="63"/>
        <v>0</v>
      </c>
      <c r="U91">
        <f t="shared" si="63"/>
        <v>0</v>
      </c>
      <c r="V91">
        <f t="shared" si="63"/>
        <v>0</v>
      </c>
      <c r="W91">
        <f t="shared" si="63"/>
        <v>0</v>
      </c>
      <c r="X91">
        <f t="shared" si="63"/>
        <v>0</v>
      </c>
      <c r="Y91">
        <f t="shared" si="63"/>
        <v>0</v>
      </c>
      <c r="Z91">
        <f t="shared" si="63"/>
        <v>100</v>
      </c>
      <c r="AA91">
        <f t="shared" si="63"/>
        <v>12.7715072627695</v>
      </c>
      <c r="AB91">
        <f t="shared" si="63"/>
        <v>1.15898030916294</v>
      </c>
      <c r="AC91">
        <f t="shared" si="63"/>
        <v>1.188066946784</v>
      </c>
      <c r="AD91">
        <f t="shared" si="63"/>
        <v>5.80412210776235</v>
      </c>
      <c r="AE91">
        <f t="shared" si="63"/>
        <v>3.65384610786342</v>
      </c>
      <c r="AF91">
        <f t="shared" si="63"/>
        <v>10.92462856272</v>
      </c>
      <c r="AG91">
        <f t="shared" si="63"/>
        <v>12.7449827946923</v>
      </c>
      <c r="AH91">
        <f t="shared" si="63"/>
        <v>6.16480450449596</v>
      </c>
      <c r="AI91">
        <f t="shared" si="63"/>
        <v>11.434752252038</v>
      </c>
      <c r="AJ91">
        <f t="shared" si="63"/>
        <v>8.88628908435669</v>
      </c>
      <c r="AK91">
        <f t="shared" si="63"/>
        <v>2.54422430737359</v>
      </c>
      <c r="AL91">
        <f t="shared" si="63"/>
        <v>1.62336983755953</v>
      </c>
      <c r="AM91">
        <f t="shared" si="63"/>
        <v>2.72371487843873</v>
      </c>
      <c r="AN91">
        <f t="shared" si="63"/>
        <v>3.66273175705651</v>
      </c>
      <c r="AO91">
        <f t="shared" si="63"/>
        <v>2.85687476264735</v>
      </c>
      <c r="AP91">
        <f t="shared" si="63"/>
        <v>3.46444300480516</v>
      </c>
      <c r="AQ91">
        <f t="shared" si="63"/>
        <v>3.64492620425263</v>
      </c>
      <c r="AR91">
        <f t="shared" si="63"/>
        <v>2.67976696498562</v>
      </c>
      <c r="AS91">
        <f t="shared" si="63"/>
        <v>3.35731594590888</v>
      </c>
      <c r="AT91">
        <f t="shared" si="63"/>
        <v>9.15131468610756</v>
      </c>
      <c r="AU91">
        <f t="shared" si="63"/>
        <v>0.990214306546545</v>
      </c>
      <c r="AV91">
        <f t="shared" si="63"/>
        <v>1.79832179863635</v>
      </c>
      <c r="AW91">
        <f t="shared" si="63"/>
        <v>3.74029263802757</v>
      </c>
      <c r="AX91">
        <f t="shared" si="63"/>
        <v>2.44964172189047</v>
      </c>
      <c r="AY91">
        <f t="shared" si="63"/>
        <v>2.16091435467484</v>
      </c>
      <c r="AZ91">
        <f t="shared" si="63"/>
        <v>2.79147145539566</v>
      </c>
      <c r="BA91">
        <f t="shared" si="63"/>
        <v>3.39154865608808</v>
      </c>
      <c r="BB91">
        <f t="shared" si="63"/>
        <v>2.3437499879457</v>
      </c>
      <c r="BC91">
        <f t="shared" si="63"/>
        <v>0.398406371963303</v>
      </c>
      <c r="BD91">
        <f t="shared" si="63"/>
        <v>1.08803165857748</v>
      </c>
    </row>
    <row r="92" spans="1:56">
      <c r="A92">
        <v>215</v>
      </c>
      <c r="B92" t="s">
        <v>178</v>
      </c>
      <c r="C92" t="s">
        <v>400</v>
      </c>
      <c r="D92" t="s">
        <v>353</v>
      </c>
      <c r="E92" s="16" t="s">
        <v>406</v>
      </c>
      <c r="G92">
        <f t="shared" si="61"/>
        <v>0</v>
      </c>
      <c r="H92">
        <f t="shared" si="63"/>
        <v>0</v>
      </c>
      <c r="I92">
        <f t="shared" si="63"/>
        <v>0</v>
      </c>
      <c r="J92">
        <f t="shared" si="63"/>
        <v>0</v>
      </c>
      <c r="K92">
        <f t="shared" si="63"/>
        <v>0</v>
      </c>
      <c r="L92">
        <f t="shared" si="63"/>
        <v>0</v>
      </c>
      <c r="M92">
        <f t="shared" si="63"/>
        <v>0</v>
      </c>
      <c r="N92">
        <f t="shared" si="63"/>
        <v>0</v>
      </c>
      <c r="O92">
        <f t="shared" si="63"/>
        <v>0</v>
      </c>
      <c r="P92">
        <f t="shared" si="63"/>
        <v>0</v>
      </c>
      <c r="Q92">
        <f t="shared" si="63"/>
        <v>0</v>
      </c>
      <c r="R92">
        <f t="shared" si="63"/>
        <v>0</v>
      </c>
      <c r="S92">
        <f t="shared" si="63"/>
        <v>0</v>
      </c>
      <c r="T92">
        <f t="shared" si="63"/>
        <v>0</v>
      </c>
      <c r="U92">
        <f t="shared" si="63"/>
        <v>0</v>
      </c>
      <c r="V92">
        <f t="shared" si="63"/>
        <v>0</v>
      </c>
      <c r="W92">
        <f t="shared" si="63"/>
        <v>0</v>
      </c>
      <c r="X92">
        <f t="shared" si="63"/>
        <v>0</v>
      </c>
      <c r="Y92">
        <f t="shared" si="63"/>
        <v>0</v>
      </c>
      <c r="Z92">
        <f t="shared" si="63"/>
        <v>0</v>
      </c>
      <c r="AA92">
        <f t="shared" si="63"/>
        <v>0</v>
      </c>
      <c r="AB92">
        <f t="shared" si="63"/>
        <v>0</v>
      </c>
      <c r="AC92">
        <f t="shared" si="63"/>
        <v>0</v>
      </c>
      <c r="AD92">
        <f t="shared" si="63"/>
        <v>0</v>
      </c>
      <c r="AE92">
        <f t="shared" si="63"/>
        <v>0</v>
      </c>
      <c r="AF92">
        <f t="shared" si="63"/>
        <v>0</v>
      </c>
      <c r="AG92">
        <f t="shared" si="63"/>
        <v>0</v>
      </c>
      <c r="AH92">
        <f t="shared" si="63"/>
        <v>100</v>
      </c>
      <c r="AI92">
        <f t="shared" si="63"/>
        <v>3.62787413974598</v>
      </c>
      <c r="AJ92">
        <f t="shared" si="63"/>
        <v>6.58140681766611</v>
      </c>
      <c r="AK92">
        <f t="shared" si="63"/>
        <v>2.02992833564234</v>
      </c>
      <c r="AL92">
        <f t="shared" si="63"/>
        <v>0.580927646727564</v>
      </c>
      <c r="AM92">
        <f t="shared" si="63"/>
        <v>1.19143448056477</v>
      </c>
      <c r="AN92">
        <f t="shared" si="63"/>
        <v>1.54346544622309</v>
      </c>
      <c r="AO92">
        <f t="shared" si="63"/>
        <v>3.4468619378766</v>
      </c>
      <c r="AP92">
        <f t="shared" si="63"/>
        <v>4.34683086092028</v>
      </c>
      <c r="AQ92">
        <f t="shared" si="63"/>
        <v>3.40523421200859</v>
      </c>
      <c r="AR92">
        <f t="shared" si="63"/>
        <v>3.57589897000457</v>
      </c>
      <c r="AS92">
        <f t="shared" si="63"/>
        <v>4.61690640326291</v>
      </c>
      <c r="AT92">
        <f t="shared" si="63"/>
        <v>4.70186387630679</v>
      </c>
      <c r="AU92">
        <f t="shared" si="63"/>
        <v>5.65844500876598</v>
      </c>
      <c r="AV92">
        <f t="shared" si="63"/>
        <v>6.68469204464057</v>
      </c>
      <c r="AW92">
        <f t="shared" si="63"/>
        <v>6.44257614281698</v>
      </c>
      <c r="AX92">
        <f t="shared" si="63"/>
        <v>7.25996653917691</v>
      </c>
      <c r="AY92">
        <f t="shared" si="63"/>
        <v>6.86401079050975</v>
      </c>
      <c r="AZ92">
        <f t="shared" si="63"/>
        <v>6.31210861938364</v>
      </c>
      <c r="BA92">
        <f t="shared" si="63"/>
        <v>6.67122971121881</v>
      </c>
      <c r="BB92">
        <f t="shared" si="63"/>
        <v>6.92204002974473</v>
      </c>
      <c r="BC92">
        <f t="shared" si="63"/>
        <v>5.67991061850712</v>
      </c>
      <c r="BD92">
        <f t="shared" si="63"/>
        <v>6.52894587491472</v>
      </c>
    </row>
    <row r="93" spans="1:56">
      <c r="A93">
        <v>217</v>
      </c>
      <c r="B93" t="s">
        <v>179</v>
      </c>
      <c r="C93" t="s">
        <v>401</v>
      </c>
      <c r="D93" t="s">
        <v>353</v>
      </c>
      <c r="E93" s="16" t="s">
        <v>406</v>
      </c>
      <c r="G93">
        <f t="shared" si="61"/>
        <v>0</v>
      </c>
      <c r="H93">
        <f t="shared" si="63"/>
        <v>0</v>
      </c>
      <c r="I93">
        <f t="shared" si="63"/>
        <v>0</v>
      </c>
      <c r="J93">
        <f t="shared" si="63"/>
        <v>0</v>
      </c>
      <c r="K93">
        <f t="shared" si="63"/>
        <v>0</v>
      </c>
      <c r="L93">
        <f t="shared" si="63"/>
        <v>0</v>
      </c>
      <c r="M93">
        <f t="shared" si="63"/>
        <v>0</v>
      </c>
      <c r="N93">
        <f t="shared" si="63"/>
        <v>0</v>
      </c>
      <c r="O93">
        <f t="shared" si="63"/>
        <v>0</v>
      </c>
      <c r="P93">
        <f t="shared" si="63"/>
        <v>0</v>
      </c>
      <c r="Q93">
        <f t="shared" si="63"/>
        <v>0</v>
      </c>
      <c r="R93">
        <f t="shared" si="63"/>
        <v>0</v>
      </c>
      <c r="S93">
        <f t="shared" si="63"/>
        <v>0</v>
      </c>
      <c r="T93">
        <f t="shared" si="63"/>
        <v>0</v>
      </c>
      <c r="U93">
        <f t="shared" si="63"/>
        <v>0</v>
      </c>
      <c r="V93">
        <f t="shared" si="63"/>
        <v>0</v>
      </c>
      <c r="W93">
        <f t="shared" si="63"/>
        <v>0</v>
      </c>
      <c r="X93">
        <f t="shared" si="63"/>
        <v>0</v>
      </c>
      <c r="Y93">
        <f t="shared" si="63"/>
        <v>0</v>
      </c>
      <c r="Z93">
        <f t="shared" si="63"/>
        <v>100</v>
      </c>
      <c r="AA93">
        <f t="shared" si="63"/>
        <v>-3.42885915448262</v>
      </c>
      <c r="AB93">
        <f t="shared" si="63"/>
        <v>-3.71550694159917</v>
      </c>
      <c r="AC93">
        <f t="shared" si="63"/>
        <v>-5.72390018434398</v>
      </c>
      <c r="AD93">
        <f t="shared" si="63"/>
        <v>5.26315743879172</v>
      </c>
      <c r="AE93">
        <f t="shared" si="63"/>
        <v>5.26315485339788</v>
      </c>
      <c r="AF93">
        <f t="shared" si="63"/>
        <v>1.56172743751833</v>
      </c>
      <c r="AG93">
        <f t="shared" si="63"/>
        <v>0.507572730924474</v>
      </c>
      <c r="AH93">
        <f t="shared" si="63"/>
        <v>6.22864043897158</v>
      </c>
      <c r="AI93">
        <f t="shared" si="63"/>
        <v>3.90161525424636</v>
      </c>
      <c r="AJ93">
        <f t="shared" si="63"/>
        <v>-0.244251279494094</v>
      </c>
      <c r="AK93">
        <f t="shared" si="63"/>
        <v>-0.704901568585511</v>
      </c>
      <c r="AL93">
        <f t="shared" si="63"/>
        <v>-4.14571474415893</v>
      </c>
      <c r="AM93">
        <f t="shared" si="63"/>
        <v>-17.7798417001474</v>
      </c>
      <c r="AN93">
        <f t="shared" si="63"/>
        <v>13.0301789619266</v>
      </c>
      <c r="AO93">
        <f t="shared" si="63"/>
        <v>7.27504451767285</v>
      </c>
      <c r="AP93">
        <f t="shared" si="63"/>
        <v>8.11881586924543</v>
      </c>
      <c r="AQ93">
        <f t="shared" si="63"/>
        <v>12.5701234548638</v>
      </c>
      <c r="AR93">
        <f t="shared" si="63"/>
        <v>-2.35401601810777</v>
      </c>
      <c r="AS93">
        <f t="shared" si="63"/>
        <v>2.421652053218</v>
      </c>
      <c r="AT93">
        <f t="shared" si="63"/>
        <v>-0.789666480390685</v>
      </c>
      <c r="AU93">
        <f t="shared" si="63"/>
        <v>-0.179793957722293</v>
      </c>
      <c r="AV93">
        <f t="shared" si="63"/>
        <v>3.97100394344916</v>
      </c>
      <c r="AW93">
        <f t="shared" si="63"/>
        <v>2.62901594433521</v>
      </c>
      <c r="AX93">
        <f t="shared" si="63"/>
        <v>2.91261700702998</v>
      </c>
      <c r="AY93">
        <f t="shared" si="63"/>
        <v>1.16663589112117</v>
      </c>
      <c r="AZ93">
        <f t="shared" si="63"/>
        <v>3.89458778380287</v>
      </c>
      <c r="BA93">
        <f t="shared" si="63"/>
        <v>2.23919676298868</v>
      </c>
      <c r="BB93">
        <f t="shared" si="63"/>
        <v>2.32397478218464</v>
      </c>
      <c r="BC93">
        <f t="shared" si="63"/>
        <v>3.12553139627791</v>
      </c>
      <c r="BD93">
        <f t="shared" si="63"/>
        <v>3.25852873449063</v>
      </c>
    </row>
    <row r="94" spans="1:56">
      <c r="A94">
        <v>226</v>
      </c>
      <c r="B94" t="s">
        <v>180</v>
      </c>
      <c r="C94" t="s">
        <v>402</v>
      </c>
      <c r="D94" t="s">
        <v>353</v>
      </c>
      <c r="E94" s="16" t="s">
        <v>406</v>
      </c>
      <c r="G94">
        <f t="shared" si="61"/>
        <v>0</v>
      </c>
      <c r="H94">
        <f t="shared" si="63"/>
        <v>0</v>
      </c>
      <c r="I94">
        <f t="shared" si="63"/>
        <v>0</v>
      </c>
      <c r="J94">
        <f t="shared" si="63"/>
        <v>0</v>
      </c>
      <c r="K94">
        <f t="shared" si="63"/>
        <v>0</v>
      </c>
      <c r="L94">
        <f t="shared" si="63"/>
        <v>0</v>
      </c>
      <c r="M94">
        <f t="shared" si="63"/>
        <v>0</v>
      </c>
      <c r="N94">
        <f t="shared" si="63"/>
        <v>0</v>
      </c>
      <c r="O94">
        <f t="shared" si="63"/>
        <v>0</v>
      </c>
      <c r="P94">
        <f t="shared" si="63"/>
        <v>0</v>
      </c>
      <c r="Q94">
        <f t="shared" si="63"/>
        <v>0</v>
      </c>
      <c r="R94">
        <f t="shared" si="63"/>
        <v>0</v>
      </c>
      <c r="S94">
        <f t="shared" si="63"/>
        <v>0</v>
      </c>
      <c r="T94">
        <f t="shared" si="63"/>
        <v>0</v>
      </c>
      <c r="U94">
        <f t="shared" si="63"/>
        <v>0</v>
      </c>
      <c r="V94">
        <f t="shared" si="63"/>
        <v>0</v>
      </c>
      <c r="W94">
        <f t="shared" si="63"/>
        <v>0</v>
      </c>
      <c r="X94">
        <f t="shared" si="63"/>
        <v>0</v>
      </c>
      <c r="Y94">
        <f t="shared" si="63"/>
        <v>0</v>
      </c>
      <c r="Z94">
        <f t="shared" si="63"/>
        <v>0</v>
      </c>
      <c r="AA94">
        <f t="shared" si="63"/>
        <v>0</v>
      </c>
      <c r="AB94">
        <f t="shared" si="63"/>
        <v>100</v>
      </c>
      <c r="AC94">
        <f t="shared" si="63"/>
        <v>5.43248544661874</v>
      </c>
      <c r="AD94">
        <f t="shared" si="63"/>
        <v>-0.34586881513653</v>
      </c>
      <c r="AE94">
        <f t="shared" si="63"/>
        <v>-3.41943966920384</v>
      </c>
      <c r="AF94">
        <f t="shared" si="63"/>
        <v>0.388571177833115</v>
      </c>
      <c r="AG94">
        <f t="shared" si="63"/>
        <v>3.81091792877</v>
      </c>
      <c r="AH94">
        <f t="shared" si="63"/>
        <v>7.63581509660338</v>
      </c>
      <c r="AI94">
        <f t="shared" si="63"/>
        <v>5.98140760908717</v>
      </c>
      <c r="AJ94">
        <f t="shared" si="63"/>
        <v>6.08048126442568</v>
      </c>
      <c r="AK94">
        <f t="shared" si="63"/>
        <v>5.26184746202014</v>
      </c>
      <c r="AL94">
        <f t="shared" si="63"/>
        <v>3.30536763512721</v>
      </c>
      <c r="AM94">
        <f t="shared" si="63"/>
        <v>7.68630803299466</v>
      </c>
      <c r="AN94">
        <f t="shared" si="63"/>
        <v>6.01824899449238</v>
      </c>
      <c r="AO94">
        <f t="shared" si="63"/>
        <v>10.3325938280524</v>
      </c>
      <c r="AP94">
        <f t="shared" si="63"/>
        <v>8.31753800622393</v>
      </c>
      <c r="AQ94">
        <f t="shared" si="63"/>
        <v>4.85252309626272</v>
      </c>
      <c r="AR94">
        <f t="shared" si="63"/>
        <v>4.6759001661566</v>
      </c>
      <c r="AS94">
        <f t="shared" si="63"/>
        <v>7.45363635028705</v>
      </c>
      <c r="AT94">
        <f t="shared" si="63"/>
        <v>3.04619860234688</v>
      </c>
      <c r="AU94">
        <f t="shared" si="63"/>
        <v>4.92819994128804</v>
      </c>
      <c r="AV94">
        <f t="shared" si="63"/>
        <v>8.03133455589603</v>
      </c>
      <c r="AW94">
        <f t="shared" si="63"/>
        <v>6.07970372313831</v>
      </c>
      <c r="AX94">
        <f t="shared" si="63"/>
        <v>6.37338233581656</v>
      </c>
      <c r="AY94">
        <f t="shared" si="63"/>
        <v>5.95543341735627</v>
      </c>
      <c r="AZ94">
        <f t="shared" si="63"/>
        <v>9.73486417028288</v>
      </c>
      <c r="BA94">
        <f t="shared" si="63"/>
        <v>7.7596510647984</v>
      </c>
      <c r="BB94">
        <f t="shared" si="63"/>
        <v>8.01117495443025</v>
      </c>
      <c r="BC94">
        <f t="shared" si="63"/>
        <v>6.75769111821509</v>
      </c>
      <c r="BD94">
        <f t="shared" si="63"/>
        <v>4.92625652597628</v>
      </c>
    </row>
    <row r="95" spans="1:56">
      <c r="A95">
        <v>251</v>
      </c>
      <c r="B95" t="s">
        <v>184</v>
      </c>
      <c r="C95" t="s">
        <v>403</v>
      </c>
      <c r="D95" t="s">
        <v>353</v>
      </c>
      <c r="E95" s="16" t="s">
        <v>406</v>
      </c>
      <c r="G95">
        <f t="shared" si="61"/>
        <v>0</v>
      </c>
      <c r="H95">
        <f t="shared" si="63"/>
        <v>0</v>
      </c>
      <c r="I95">
        <f t="shared" si="63"/>
        <v>0</v>
      </c>
      <c r="J95">
        <f t="shared" si="63"/>
        <v>0</v>
      </c>
      <c r="K95">
        <f t="shared" si="63"/>
        <v>0</v>
      </c>
      <c r="L95">
        <f t="shared" si="63"/>
        <v>0</v>
      </c>
      <c r="M95">
        <f t="shared" si="63"/>
        <v>0</v>
      </c>
      <c r="N95">
        <f t="shared" si="63"/>
        <v>0</v>
      </c>
      <c r="O95">
        <f t="shared" si="63"/>
        <v>0</v>
      </c>
      <c r="P95">
        <f t="shared" si="63"/>
        <v>0</v>
      </c>
      <c r="Q95">
        <f t="shared" si="63"/>
        <v>0</v>
      </c>
      <c r="R95">
        <f t="shared" si="63"/>
        <v>0</v>
      </c>
      <c r="S95">
        <f t="shared" si="63"/>
        <v>0</v>
      </c>
      <c r="T95">
        <f t="shared" si="63"/>
        <v>0</v>
      </c>
      <c r="U95">
        <f t="shared" si="63"/>
        <v>0</v>
      </c>
      <c r="V95">
        <f t="shared" si="63"/>
        <v>0</v>
      </c>
      <c r="W95">
        <f t="shared" si="63"/>
        <v>0</v>
      </c>
      <c r="X95">
        <f t="shared" si="63"/>
        <v>0</v>
      </c>
      <c r="Y95">
        <f t="shared" si="63"/>
        <v>0</v>
      </c>
      <c r="Z95">
        <f t="shared" si="63"/>
        <v>100</v>
      </c>
      <c r="AA95">
        <f t="shared" si="63"/>
        <v>5.80962267127778</v>
      </c>
      <c r="AB95">
        <f t="shared" si="63"/>
        <v>-2.89419006868942</v>
      </c>
      <c r="AC95">
        <f t="shared" si="63"/>
        <v>-2.00614396272029</v>
      </c>
      <c r="AD95">
        <f t="shared" si="63"/>
        <v>-0.337973151016873</v>
      </c>
      <c r="AE95">
        <f t="shared" si="63"/>
        <v>1.58963300861629</v>
      </c>
      <c r="AF95">
        <f t="shared" si="63"/>
        <v>0.718691133158559</v>
      </c>
      <c r="AG95">
        <f t="shared" si="63"/>
        <v>2.6059356467452</v>
      </c>
      <c r="AH95">
        <f t="shared" si="63"/>
        <v>5.90958297157642</v>
      </c>
      <c r="AI95">
        <f t="shared" si="63"/>
        <v>-1.03408565730568</v>
      </c>
      <c r="AJ95">
        <f t="shared" si="63"/>
        <v>-0.483397601205141</v>
      </c>
      <c r="AK95">
        <f t="shared" si="63"/>
        <v>-0.0361464472944563</v>
      </c>
      <c r="AL95">
        <f t="shared" si="63"/>
        <v>-1.76141074119543</v>
      </c>
      <c r="AM95">
        <f t="shared" si="63"/>
        <v>6.36465122562792</v>
      </c>
      <c r="AN95">
        <f t="shared" si="63"/>
        <v>-9.43965356881559</v>
      </c>
      <c r="AO95">
        <f t="shared" si="63"/>
        <v>-2.90320655615045</v>
      </c>
      <c r="AP95">
        <f t="shared" si="63"/>
        <v>6.4945692397699</v>
      </c>
      <c r="AQ95">
        <f t="shared" si="63"/>
        <v>3.19347196492561</v>
      </c>
      <c r="AR95">
        <f t="shared" si="63"/>
        <v>-1.89390775453282</v>
      </c>
      <c r="AS95">
        <f t="shared" si="63"/>
        <v>2.17598970666181</v>
      </c>
      <c r="AT95">
        <f t="shared" si="63"/>
        <v>3.45509927985071</v>
      </c>
      <c r="AU95">
        <f t="shared" si="63"/>
        <v>4.67111534785518</v>
      </c>
      <c r="AV95">
        <f t="shared" si="63"/>
        <v>3.19457889343049</v>
      </c>
      <c r="AW95">
        <f t="shared" si="63"/>
        <v>4.85252140831801</v>
      </c>
      <c r="AX95">
        <f t="shared" si="63"/>
        <v>5.1058252608635</v>
      </c>
      <c r="AY95">
        <f t="shared" si="63"/>
        <v>5.07054226488888</v>
      </c>
      <c r="AZ95">
        <f t="shared" si="63"/>
        <v>5.86036980815175</v>
      </c>
      <c r="BA95">
        <f t="shared" si="63"/>
        <v>5.832279065247</v>
      </c>
      <c r="BB95">
        <f t="shared" si="63"/>
        <v>5.37616146342106</v>
      </c>
      <c r="BC95">
        <f t="shared" si="63"/>
        <v>6.01771136796139</v>
      </c>
      <c r="BD95">
        <f t="shared" si="63"/>
        <v>7.07198375369867</v>
      </c>
    </row>
    <row r="96" spans="1:56">
      <c r="A96">
        <v>181</v>
      </c>
      <c r="B96" t="s">
        <v>166</v>
      </c>
      <c r="C96" t="s">
        <v>404</v>
      </c>
      <c r="D96" t="s">
        <v>353</v>
      </c>
      <c r="E96" s="16" t="s">
        <v>406</v>
      </c>
      <c r="G96">
        <f t="shared" si="61"/>
        <v>0</v>
      </c>
      <c r="H96">
        <f t="shared" si="63"/>
        <v>0</v>
      </c>
      <c r="I96">
        <f t="shared" si="63"/>
        <v>0</v>
      </c>
      <c r="J96">
        <f t="shared" si="63"/>
        <v>0</v>
      </c>
      <c r="K96">
        <f t="shared" si="63"/>
        <v>0</v>
      </c>
      <c r="L96">
        <f t="shared" si="63"/>
        <v>0</v>
      </c>
      <c r="M96">
        <f t="shared" si="63"/>
        <v>0</v>
      </c>
      <c r="N96">
        <f t="shared" si="63"/>
        <v>0</v>
      </c>
      <c r="O96">
        <f t="shared" ref="O96:BD96" si="64">IF(O48=0,0,(O48-N48)/O48*100)</f>
        <v>0</v>
      </c>
      <c r="P96">
        <f t="shared" si="64"/>
        <v>0</v>
      </c>
      <c r="Q96">
        <f t="shared" si="64"/>
        <v>0</v>
      </c>
      <c r="R96">
        <f t="shared" si="64"/>
        <v>0</v>
      </c>
      <c r="S96">
        <f t="shared" si="64"/>
        <v>0</v>
      </c>
      <c r="T96">
        <f t="shared" si="64"/>
        <v>0</v>
      </c>
      <c r="U96">
        <f t="shared" si="64"/>
        <v>0</v>
      </c>
      <c r="V96">
        <f t="shared" si="64"/>
        <v>0</v>
      </c>
      <c r="W96">
        <f t="shared" si="64"/>
        <v>0</v>
      </c>
      <c r="X96">
        <f t="shared" si="64"/>
        <v>0</v>
      </c>
      <c r="Y96">
        <f t="shared" si="64"/>
        <v>0</v>
      </c>
      <c r="Z96">
        <f t="shared" si="64"/>
        <v>0</v>
      </c>
      <c r="AA96">
        <f t="shared" si="64"/>
        <v>0</v>
      </c>
      <c r="AB96">
        <f t="shared" si="64"/>
        <v>0</v>
      </c>
      <c r="AC96">
        <f t="shared" si="64"/>
        <v>0</v>
      </c>
      <c r="AD96">
        <f t="shared" si="64"/>
        <v>0</v>
      </c>
      <c r="AE96">
        <f t="shared" si="64"/>
        <v>0</v>
      </c>
      <c r="AF96">
        <f t="shared" si="64"/>
        <v>0</v>
      </c>
      <c r="AG96">
        <f t="shared" si="64"/>
        <v>0</v>
      </c>
      <c r="AH96">
        <f t="shared" si="64"/>
        <v>0</v>
      </c>
      <c r="AI96">
        <f t="shared" si="64"/>
        <v>0</v>
      </c>
      <c r="AJ96">
        <f t="shared" si="64"/>
        <v>0</v>
      </c>
      <c r="AK96">
        <f t="shared" si="64"/>
        <v>0</v>
      </c>
      <c r="AL96">
        <f t="shared" si="64"/>
        <v>0</v>
      </c>
      <c r="AM96">
        <f t="shared" si="64"/>
        <v>0</v>
      </c>
      <c r="AN96">
        <f t="shared" si="64"/>
        <v>0</v>
      </c>
      <c r="AO96">
        <f t="shared" si="64"/>
        <v>0</v>
      </c>
      <c r="AP96">
        <f t="shared" si="64"/>
        <v>0</v>
      </c>
      <c r="AQ96">
        <f t="shared" si="64"/>
        <v>0</v>
      </c>
      <c r="AR96">
        <f t="shared" si="64"/>
        <v>0</v>
      </c>
      <c r="AS96">
        <f t="shared" si="64"/>
        <v>0</v>
      </c>
      <c r="AT96">
        <f t="shared" si="64"/>
        <v>0</v>
      </c>
      <c r="AU96">
        <f t="shared" si="64"/>
        <v>0</v>
      </c>
      <c r="AV96">
        <f t="shared" si="64"/>
        <v>0</v>
      </c>
      <c r="AW96">
        <f t="shared" si="64"/>
        <v>0</v>
      </c>
      <c r="AX96">
        <f t="shared" si="64"/>
        <v>0</v>
      </c>
      <c r="AY96">
        <f t="shared" si="64"/>
        <v>0</v>
      </c>
      <c r="AZ96">
        <f t="shared" si="64"/>
        <v>0</v>
      </c>
      <c r="BA96">
        <f t="shared" si="64"/>
        <v>0</v>
      </c>
      <c r="BB96">
        <f t="shared" si="64"/>
        <v>0</v>
      </c>
      <c r="BC96">
        <f t="shared" si="64"/>
        <v>0</v>
      </c>
      <c r="BD96">
        <f t="shared" si="64"/>
        <v>0</v>
      </c>
    </row>
  </sheetData>
  <pageMargins left="0.699305555555556" right="0.699305555555556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3" tint="0.399975585192419"/>
  </sheetPr>
  <dimension ref="A1:BD48"/>
  <sheetViews>
    <sheetView workbookViewId="0">
      <selection activeCell="D3" sqref="D3"/>
    </sheetView>
  </sheetViews>
  <sheetFormatPr defaultColWidth="9.1358024691358" defaultRowHeight="11.6"/>
  <cols>
    <col min="2" max="2" width="21.1358024691358" customWidth="1"/>
    <col min="3" max="3" width="12.283950617284" customWidth="1"/>
    <col min="4" max="4" width="20.7160493827161" customWidth="1"/>
    <col min="5" max="5" width="20.2839506172839" customWidth="1"/>
    <col min="6" max="6" width="5" customWidth="1"/>
    <col min="7" max="52" width="12.5679012345679" customWidth="1"/>
    <col min="53" max="53" width="12" customWidth="1"/>
    <col min="54" max="55" width="12.5679012345679" customWidth="1"/>
    <col min="56" max="56" width="12" customWidth="1"/>
  </cols>
  <sheetData>
    <row r="1" spans="1:56">
      <c r="A1" s="16" t="s">
        <v>126</v>
      </c>
      <c r="B1" t="s">
        <v>348</v>
      </c>
      <c r="C1" t="s">
        <v>349</v>
      </c>
      <c r="D1" t="s">
        <v>350</v>
      </c>
      <c r="E1" t="s">
        <v>351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</row>
    <row r="2" spans="1:56">
      <c r="A2">
        <f>VLOOKUP(B2,'AHarv+PermP'!$B$2:$C$52,2,0)</f>
        <v>7</v>
      </c>
      <c r="B2" t="s">
        <v>131</v>
      </c>
      <c r="C2" t="s">
        <v>352</v>
      </c>
      <c r="D2" t="s">
        <v>63</v>
      </c>
      <c r="E2" t="s">
        <v>407</v>
      </c>
      <c r="AF2">
        <v>2.8</v>
      </c>
      <c r="AG2">
        <v>7.9</v>
      </c>
      <c r="AH2">
        <v>5.6</v>
      </c>
      <c r="AI2">
        <v>0.4</v>
      </c>
      <c r="AJ2">
        <v>-0.3</v>
      </c>
      <c r="AK2">
        <v>-1.2</v>
      </c>
      <c r="AL2">
        <v>-6.9</v>
      </c>
      <c r="AM2">
        <v>-24.7</v>
      </c>
      <c r="AN2">
        <v>3.5</v>
      </c>
      <c r="AO2">
        <v>10.4</v>
      </c>
      <c r="AP2">
        <v>11.2</v>
      </c>
      <c r="AQ2">
        <v>7.9</v>
      </c>
      <c r="AR2">
        <v>6.804762114</v>
      </c>
      <c r="AS2">
        <v>3.239799671</v>
      </c>
      <c r="AT2">
        <v>3.012076175</v>
      </c>
      <c r="AU2">
        <v>3.141966223</v>
      </c>
      <c r="AV2">
        <v>14.49054878</v>
      </c>
      <c r="AW2">
        <v>3.308277922</v>
      </c>
      <c r="AX2">
        <v>11.18280776</v>
      </c>
      <c r="AY2">
        <v>20.61324022</v>
      </c>
      <c r="AZ2">
        <v>18.56333906</v>
      </c>
      <c r="BA2">
        <v>22.7</v>
      </c>
      <c r="BB2">
        <v>13.8</v>
      </c>
      <c r="BC2">
        <v>2.4</v>
      </c>
      <c r="BD2">
        <v>2.3</v>
      </c>
    </row>
    <row r="3" spans="1:56">
      <c r="A3">
        <f>VLOOKUP(B3,'AHarv+PermP'!$B$2:$C$52,2,0)</f>
        <v>53</v>
      </c>
      <c r="B3" t="s">
        <v>143</v>
      </c>
      <c r="C3" t="s">
        <v>355</v>
      </c>
      <c r="D3" t="s">
        <v>63</v>
      </c>
      <c r="E3" t="s">
        <v>407</v>
      </c>
      <c r="G3">
        <v>3.141280442</v>
      </c>
      <c r="H3">
        <v>-3.426409805</v>
      </c>
      <c r="I3">
        <v>4.730027938</v>
      </c>
      <c r="J3">
        <v>6.650759127</v>
      </c>
      <c r="K3">
        <v>5.293862825</v>
      </c>
      <c r="L3">
        <v>3.575862755</v>
      </c>
      <c r="M3">
        <v>1.078398678</v>
      </c>
      <c r="N3">
        <v>3.842335612</v>
      </c>
      <c r="O3">
        <v>2.877497991</v>
      </c>
      <c r="P3">
        <v>2.097757581</v>
      </c>
      <c r="Q3">
        <v>-1.496841845</v>
      </c>
      <c r="R3">
        <v>6.426367548</v>
      </c>
      <c r="S3">
        <v>3.706165308</v>
      </c>
      <c r="T3">
        <v>3.339312175</v>
      </c>
      <c r="U3">
        <v>-4.895345432</v>
      </c>
      <c r="V3">
        <v>0.884356313</v>
      </c>
      <c r="W3">
        <v>4.983663734</v>
      </c>
      <c r="X3">
        <v>1.255078016</v>
      </c>
      <c r="Y3">
        <v>6.535747414</v>
      </c>
      <c r="Z3">
        <v>6.781763875</v>
      </c>
      <c r="AA3">
        <v>9.954231179</v>
      </c>
      <c r="AB3">
        <v>2.235066324</v>
      </c>
      <c r="AC3">
        <v>-4.34782272</v>
      </c>
      <c r="AD3">
        <v>7.92983957</v>
      </c>
      <c r="AE3">
        <v>7.530324837</v>
      </c>
      <c r="AF3">
        <v>2.171141589</v>
      </c>
      <c r="AG3">
        <v>-1.500002935</v>
      </c>
      <c r="AH3">
        <v>3.405245278</v>
      </c>
      <c r="AI3">
        <v>-2.854160484</v>
      </c>
      <c r="AJ3">
        <v>3.21318828</v>
      </c>
      <c r="AK3">
        <v>4.72250936</v>
      </c>
      <c r="AL3">
        <v>4.009980077</v>
      </c>
      <c r="AM3">
        <v>3.519343057</v>
      </c>
      <c r="AN3">
        <v>4.372455552</v>
      </c>
      <c r="AO3">
        <v>4.60426161</v>
      </c>
      <c r="AP3">
        <v>5.547403338</v>
      </c>
      <c r="AQ3">
        <v>6.148070522</v>
      </c>
      <c r="AR3">
        <v>4.54074841</v>
      </c>
      <c r="AS3">
        <v>4.697226938</v>
      </c>
      <c r="AT3">
        <v>5.8</v>
      </c>
      <c r="AU3">
        <v>5</v>
      </c>
      <c r="AV3">
        <v>4.5</v>
      </c>
      <c r="AW3">
        <v>3.9</v>
      </c>
      <c r="AX3">
        <v>3.1</v>
      </c>
      <c r="AY3">
        <v>2.9</v>
      </c>
      <c r="AZ3">
        <v>4.099997316</v>
      </c>
      <c r="BA3">
        <v>4.6</v>
      </c>
      <c r="BB3">
        <v>5.1</v>
      </c>
      <c r="BC3">
        <v>3.8</v>
      </c>
      <c r="BD3">
        <v>3</v>
      </c>
    </row>
    <row r="4" spans="1:56">
      <c r="A4">
        <f>VLOOKUP(B4,'AHarv+PermP'!$B$2:$C$52,2,0)</f>
        <v>20</v>
      </c>
      <c r="B4" t="s">
        <v>133</v>
      </c>
      <c r="C4" t="s">
        <v>356</v>
      </c>
      <c r="D4" t="s">
        <v>63</v>
      </c>
      <c r="E4" t="s">
        <v>407</v>
      </c>
      <c r="G4">
        <v>6.343279638</v>
      </c>
      <c r="H4">
        <v>6.666668754</v>
      </c>
      <c r="I4">
        <v>5.921048191</v>
      </c>
      <c r="J4">
        <v>6.832297147</v>
      </c>
      <c r="K4">
        <v>5.81395647</v>
      </c>
      <c r="L4">
        <v>6.344015676</v>
      </c>
      <c r="M4">
        <v>5.924563067</v>
      </c>
      <c r="N4">
        <v>10.56705697</v>
      </c>
      <c r="O4">
        <v>15.12340198</v>
      </c>
      <c r="P4">
        <v>17.12026819</v>
      </c>
      <c r="Q4">
        <v>25.82110974</v>
      </c>
      <c r="R4">
        <v>26.36193986</v>
      </c>
      <c r="S4">
        <v>21.30318256</v>
      </c>
      <c r="T4">
        <v>8.797796637</v>
      </c>
      <c r="U4">
        <v>8.446249342</v>
      </c>
      <c r="V4">
        <v>10.64737719</v>
      </c>
      <c r="W4">
        <v>12.01204026</v>
      </c>
      <c r="X4">
        <v>14.33280148</v>
      </c>
      <c r="Y4">
        <v>12.14858885</v>
      </c>
      <c r="Z4">
        <v>11.98690135</v>
      </c>
      <c r="AA4">
        <v>9.064857594</v>
      </c>
      <c r="AB4">
        <v>12.16553166</v>
      </c>
      <c r="AC4">
        <v>13.14672945</v>
      </c>
      <c r="AD4">
        <v>8.545383486</v>
      </c>
      <c r="AE4">
        <v>7.12527126</v>
      </c>
      <c r="AF4">
        <v>8.172924066</v>
      </c>
      <c r="AG4">
        <v>11.88192812</v>
      </c>
      <c r="AH4">
        <v>19.4499696</v>
      </c>
      <c r="AI4">
        <v>13.05940607</v>
      </c>
      <c r="AJ4">
        <v>6.772822009</v>
      </c>
      <c r="AK4">
        <v>7.458708767</v>
      </c>
      <c r="AL4">
        <v>2.917070335</v>
      </c>
      <c r="AM4">
        <v>1.916107351</v>
      </c>
      <c r="AN4">
        <v>3.627915946</v>
      </c>
      <c r="AO4">
        <v>4.403849208</v>
      </c>
      <c r="AP4">
        <v>5.552162009</v>
      </c>
      <c r="AQ4">
        <v>10.16965501</v>
      </c>
      <c r="AR4">
        <v>10.57330467</v>
      </c>
      <c r="AS4">
        <v>5.06558409</v>
      </c>
      <c r="AT4">
        <v>5.88557942</v>
      </c>
      <c r="AU4">
        <v>3.495943213</v>
      </c>
      <c r="AV4">
        <v>8.968292703</v>
      </c>
      <c r="AW4">
        <v>6.275197432</v>
      </c>
      <c r="AX4">
        <v>6.067021051</v>
      </c>
      <c r="AY4">
        <v>1.642293696</v>
      </c>
      <c r="AZ4">
        <v>5.13591404</v>
      </c>
      <c r="BA4">
        <v>4.797458502</v>
      </c>
      <c r="BB4">
        <v>2.867557127</v>
      </c>
      <c r="BC4">
        <v>-4.933272119</v>
      </c>
      <c r="BD4">
        <v>7.194069402</v>
      </c>
    </row>
    <row r="5" spans="1:56">
      <c r="A5">
        <f>VLOOKUP(B5,'AHarv+PermP'!$B$2:$C$52,2,0)</f>
        <v>233</v>
      </c>
      <c r="B5" t="s">
        <v>181</v>
      </c>
      <c r="C5" t="s">
        <v>357</v>
      </c>
      <c r="D5" t="s">
        <v>63</v>
      </c>
      <c r="E5" t="s">
        <v>407</v>
      </c>
      <c r="G5">
        <v>4.043927975</v>
      </c>
      <c r="H5">
        <v>6.128798784</v>
      </c>
      <c r="I5">
        <v>-1.268016366</v>
      </c>
      <c r="J5">
        <v>2.282819232</v>
      </c>
      <c r="K5">
        <v>3.764545368</v>
      </c>
      <c r="L5">
        <v>0.537613084</v>
      </c>
      <c r="M5">
        <v>8.823314987</v>
      </c>
      <c r="N5">
        <v>3.070773927</v>
      </c>
      <c r="O5">
        <v>2.026081041</v>
      </c>
      <c r="P5">
        <v>0.117019619</v>
      </c>
      <c r="Q5">
        <v>1.413339875</v>
      </c>
      <c r="R5">
        <v>2.311498733</v>
      </c>
      <c r="S5">
        <v>0.449327408</v>
      </c>
      <c r="T5">
        <v>8.286426487</v>
      </c>
      <c r="U5">
        <v>2.998382892</v>
      </c>
      <c r="V5">
        <v>8.534894964</v>
      </c>
      <c r="W5">
        <v>0.370353562</v>
      </c>
      <c r="X5">
        <v>4.607825009</v>
      </c>
      <c r="Y5">
        <v>3.664621514</v>
      </c>
      <c r="Z5">
        <v>0.796878866</v>
      </c>
      <c r="AA5">
        <v>4.255303401</v>
      </c>
      <c r="AB5">
        <v>9.562196614</v>
      </c>
      <c r="AC5">
        <v>0.345984738</v>
      </c>
      <c r="AD5">
        <v>-1.77869668</v>
      </c>
      <c r="AE5">
        <v>8.517364998</v>
      </c>
      <c r="AF5">
        <v>7.955362723</v>
      </c>
      <c r="AG5">
        <v>-0.236336791</v>
      </c>
      <c r="AH5">
        <v>5.795592967</v>
      </c>
      <c r="AI5">
        <v>2.150267271</v>
      </c>
      <c r="AJ5">
        <v>-0.60292848</v>
      </c>
      <c r="AK5">
        <v>9.069984461</v>
      </c>
      <c r="AL5">
        <v>0.232710762</v>
      </c>
      <c r="AM5">
        <v>3.461384933</v>
      </c>
      <c r="AN5">
        <v>1.315007275</v>
      </c>
      <c r="AO5">
        <v>5.71637387</v>
      </c>
      <c r="AP5">
        <v>11.01474387</v>
      </c>
      <c r="AQ5">
        <v>6.316834731</v>
      </c>
      <c r="AR5">
        <v>7.307719635</v>
      </c>
      <c r="AS5">
        <v>7.404178965</v>
      </c>
      <c r="AT5">
        <v>1.847021335</v>
      </c>
      <c r="AU5">
        <v>6.648547524</v>
      </c>
      <c r="AV5">
        <v>4.699522799</v>
      </c>
      <c r="AW5">
        <v>8.044413083</v>
      </c>
      <c r="AX5">
        <v>4.634713935</v>
      </c>
      <c r="AY5">
        <v>6.352889566</v>
      </c>
      <c r="AZ5">
        <v>5.504836581</v>
      </c>
      <c r="BA5">
        <v>3.59720801</v>
      </c>
      <c r="BB5">
        <v>4.999998198</v>
      </c>
      <c r="BC5">
        <v>3.499972534</v>
      </c>
      <c r="BD5">
        <v>9.242183849</v>
      </c>
    </row>
    <row r="6" spans="1:56">
      <c r="A6">
        <f>VLOOKUP(B6,'AHarv+PermP'!$B$2:$C$52,2,0)</f>
        <v>29</v>
      </c>
      <c r="B6" t="s">
        <v>135</v>
      </c>
      <c r="C6" t="s">
        <v>358</v>
      </c>
      <c r="D6" t="s">
        <v>63</v>
      </c>
      <c r="E6" t="s">
        <v>407</v>
      </c>
      <c r="G6">
        <v>-13.74613506</v>
      </c>
      <c r="H6">
        <v>9.063157933</v>
      </c>
      <c r="I6">
        <v>4.135407415</v>
      </c>
      <c r="J6">
        <v>6.273037921</v>
      </c>
      <c r="K6">
        <v>3.96722561</v>
      </c>
      <c r="L6">
        <v>4.612992882</v>
      </c>
      <c r="M6">
        <v>13.8215186</v>
      </c>
      <c r="N6">
        <v>-0.297883668</v>
      </c>
      <c r="O6">
        <v>-1.459541142</v>
      </c>
      <c r="P6">
        <v>21.32567072</v>
      </c>
      <c r="Q6">
        <v>2.746828712</v>
      </c>
      <c r="R6">
        <v>-6.403964923</v>
      </c>
      <c r="S6">
        <v>6.889050724</v>
      </c>
      <c r="T6">
        <v>-0.726839563</v>
      </c>
      <c r="U6">
        <v>0.697920233</v>
      </c>
      <c r="V6">
        <v>7.942660978</v>
      </c>
      <c r="W6">
        <v>11.46945305</v>
      </c>
      <c r="X6">
        <v>-0.940575994</v>
      </c>
      <c r="Y6">
        <v>1.66495495</v>
      </c>
      <c r="Z6">
        <v>0.991055731</v>
      </c>
      <c r="AA6">
        <v>12.16327556</v>
      </c>
      <c r="AB6">
        <v>-1.053599817</v>
      </c>
      <c r="AC6">
        <v>3.715326989</v>
      </c>
      <c r="AD6">
        <v>0.15554401</v>
      </c>
      <c r="AE6">
        <v>11.78318018</v>
      </c>
      <c r="AF6">
        <v>3.250180461</v>
      </c>
      <c r="AG6">
        <v>5.503096116</v>
      </c>
      <c r="AH6">
        <v>5.031024363</v>
      </c>
      <c r="AI6">
        <v>1.349502233</v>
      </c>
      <c r="AJ6">
        <v>3.499822139</v>
      </c>
      <c r="AK6">
        <v>4.996836457</v>
      </c>
      <c r="AL6">
        <v>1.009998365</v>
      </c>
      <c r="AM6">
        <v>-6.24</v>
      </c>
      <c r="AN6">
        <v>-3.83</v>
      </c>
      <c r="AO6">
        <v>-7.92</v>
      </c>
      <c r="AP6">
        <v>-8</v>
      </c>
      <c r="AQ6">
        <v>-1.59</v>
      </c>
      <c r="AR6">
        <v>4.75</v>
      </c>
      <c r="AS6">
        <v>-1.01</v>
      </c>
      <c r="AT6">
        <v>-0.856864057</v>
      </c>
      <c r="AU6">
        <v>2.055807106</v>
      </c>
      <c r="AV6">
        <v>4.446519421</v>
      </c>
      <c r="AW6">
        <v>-1.223727958</v>
      </c>
      <c r="AX6">
        <v>4.833657761</v>
      </c>
      <c r="AY6">
        <v>0.9</v>
      </c>
      <c r="AZ6">
        <v>5.125</v>
      </c>
      <c r="BA6">
        <v>3.600298595</v>
      </c>
      <c r="BB6">
        <v>4.499917498</v>
      </c>
      <c r="BC6">
        <v>3.5</v>
      </c>
      <c r="BD6">
        <v>3.9</v>
      </c>
    </row>
    <row r="7" spans="1:56">
      <c r="A7">
        <f>VLOOKUP(B7,'AHarv+PermP'!$B$2:$C$52,2,0)</f>
        <v>32</v>
      </c>
      <c r="B7" t="s">
        <v>137</v>
      </c>
      <c r="C7" t="s">
        <v>359</v>
      </c>
      <c r="D7" t="s">
        <v>63</v>
      </c>
      <c r="E7" t="s">
        <v>407</v>
      </c>
      <c r="G7">
        <v>1.183680812</v>
      </c>
      <c r="H7">
        <v>3.041559056</v>
      </c>
      <c r="I7">
        <v>3.742550319</v>
      </c>
      <c r="J7">
        <v>3.547159694</v>
      </c>
      <c r="K7">
        <v>2.026053717</v>
      </c>
      <c r="L7">
        <v>4.614955617</v>
      </c>
      <c r="M7">
        <v>-10.91206559</v>
      </c>
      <c r="N7">
        <v>6.346323851</v>
      </c>
      <c r="O7">
        <v>4.901479527</v>
      </c>
      <c r="P7">
        <v>3.092068232</v>
      </c>
      <c r="Q7">
        <v>3.479707819</v>
      </c>
      <c r="R7">
        <v>2.67384329</v>
      </c>
      <c r="S7">
        <v>5.355680778</v>
      </c>
      <c r="T7">
        <v>10.73426226</v>
      </c>
      <c r="U7">
        <v>11.24505877</v>
      </c>
      <c r="V7">
        <v>-5.495138397</v>
      </c>
      <c r="W7">
        <v>13.73987152</v>
      </c>
      <c r="X7">
        <v>22.00300492</v>
      </c>
      <c r="Y7">
        <v>6.035118773</v>
      </c>
      <c r="Z7">
        <v>-1.965291668</v>
      </c>
      <c r="AA7">
        <v>17.08268225</v>
      </c>
      <c r="AB7">
        <v>7.516202606</v>
      </c>
      <c r="AC7">
        <v>6.866830566</v>
      </c>
      <c r="AD7">
        <v>7.474572543</v>
      </c>
      <c r="AE7">
        <v>8.063161672</v>
      </c>
      <c r="AF7">
        <v>6.77166308</v>
      </c>
      <c r="AG7">
        <v>-2.146650212</v>
      </c>
      <c r="AH7">
        <v>-7.823631974</v>
      </c>
      <c r="AI7">
        <v>-1.819120514</v>
      </c>
      <c r="AJ7">
        <v>-6.105697646</v>
      </c>
      <c r="AK7">
        <v>-3.808599371</v>
      </c>
      <c r="AL7">
        <v>-3.100003211</v>
      </c>
      <c r="AM7">
        <v>-3.199997355</v>
      </c>
      <c r="AN7">
        <v>-2.500000928</v>
      </c>
      <c r="AO7">
        <v>3.299996146</v>
      </c>
      <c r="AP7">
        <v>5.000004424</v>
      </c>
      <c r="AQ7">
        <v>5.099998069</v>
      </c>
      <c r="AR7">
        <v>5.039252944</v>
      </c>
      <c r="AS7">
        <v>4.393810764</v>
      </c>
      <c r="AT7">
        <v>4.199996332</v>
      </c>
      <c r="AU7">
        <v>4.514271087</v>
      </c>
      <c r="AV7">
        <v>4.009044571</v>
      </c>
      <c r="AW7">
        <v>4.030993315</v>
      </c>
      <c r="AX7">
        <v>3.701854054</v>
      </c>
      <c r="AY7">
        <v>2.296654441</v>
      </c>
      <c r="AZ7">
        <v>3.222146585</v>
      </c>
      <c r="BA7">
        <v>3.5</v>
      </c>
      <c r="BB7">
        <v>2.9</v>
      </c>
      <c r="BC7">
        <v>2</v>
      </c>
      <c r="BD7">
        <v>2.6</v>
      </c>
    </row>
    <row r="8" spans="1:56">
      <c r="A8">
        <f>VLOOKUP(B8,'AHarv+PermP'!$B$2:$C$52,2,0)</f>
        <v>35</v>
      </c>
      <c r="B8" t="s">
        <v>138</v>
      </c>
      <c r="C8" t="s">
        <v>360</v>
      </c>
      <c r="D8" t="s">
        <v>63</v>
      </c>
      <c r="E8" t="s">
        <v>407</v>
      </c>
      <c r="AB8">
        <v>5.4</v>
      </c>
      <c r="AC8">
        <v>10.8</v>
      </c>
      <c r="AD8">
        <v>10.39</v>
      </c>
      <c r="AE8">
        <v>7.9</v>
      </c>
      <c r="AF8">
        <v>2.5</v>
      </c>
      <c r="AG8">
        <v>2.61881904</v>
      </c>
      <c r="AH8">
        <v>5.996873668</v>
      </c>
      <c r="AI8">
        <v>5.698931939</v>
      </c>
      <c r="AJ8">
        <v>0.703949941</v>
      </c>
      <c r="AK8">
        <v>1.412752558</v>
      </c>
      <c r="AL8">
        <v>3.261195806</v>
      </c>
      <c r="AM8">
        <v>7.058092451</v>
      </c>
      <c r="AN8">
        <v>6.929803209</v>
      </c>
      <c r="AO8">
        <v>7.495447223</v>
      </c>
      <c r="AP8">
        <v>4.002845431</v>
      </c>
      <c r="AQ8">
        <v>5.400178126</v>
      </c>
      <c r="AR8">
        <v>7.4</v>
      </c>
      <c r="AS8">
        <v>8.600000831</v>
      </c>
      <c r="AT8">
        <v>6.59999911</v>
      </c>
      <c r="AU8">
        <v>3.800000072</v>
      </c>
      <c r="AV8">
        <v>4.6</v>
      </c>
      <c r="AW8">
        <v>6.2</v>
      </c>
      <c r="AX8">
        <v>-0.712455321</v>
      </c>
      <c r="AY8">
        <v>11.8896714</v>
      </c>
      <c r="AZ8">
        <v>10.14147975</v>
      </c>
      <c r="BA8">
        <v>8.649608204</v>
      </c>
      <c r="BB8">
        <v>6.197626719</v>
      </c>
      <c r="BC8">
        <v>3.566309491</v>
      </c>
      <c r="BD8">
        <v>5.409921228</v>
      </c>
    </row>
    <row r="9" spans="1:56">
      <c r="A9">
        <v>37</v>
      </c>
      <c r="B9" t="s">
        <v>206</v>
      </c>
      <c r="C9" t="s">
        <v>361</v>
      </c>
      <c r="D9" t="s">
        <v>63</v>
      </c>
      <c r="E9" t="s">
        <v>407</v>
      </c>
      <c r="G9">
        <v>4.953452742</v>
      </c>
      <c r="H9">
        <v>-3.713640129</v>
      </c>
      <c r="I9">
        <v>-0.707243874</v>
      </c>
      <c r="J9">
        <v>2.080361136</v>
      </c>
      <c r="K9">
        <v>0.947568972</v>
      </c>
      <c r="L9">
        <v>0.644999279</v>
      </c>
      <c r="M9">
        <v>4.676514621</v>
      </c>
      <c r="N9">
        <v>1.404196747</v>
      </c>
      <c r="O9">
        <v>7.091406507</v>
      </c>
      <c r="P9">
        <v>2.332966044</v>
      </c>
      <c r="Q9">
        <v>1.130127023</v>
      </c>
      <c r="R9">
        <v>-0.000782878</v>
      </c>
      <c r="S9">
        <v>1.888768908</v>
      </c>
      <c r="T9">
        <v>6.339140562</v>
      </c>
      <c r="U9">
        <v>0.405003868</v>
      </c>
      <c r="V9">
        <v>5.432442637</v>
      </c>
      <c r="W9">
        <v>3.806281066</v>
      </c>
      <c r="X9">
        <v>1.209223472</v>
      </c>
      <c r="Y9">
        <v>-2.465071271</v>
      </c>
      <c r="Z9">
        <v>-4.47859983</v>
      </c>
      <c r="AA9">
        <v>-1.544507459</v>
      </c>
      <c r="AB9">
        <v>7.715724617</v>
      </c>
      <c r="AC9">
        <v>-8.126447755</v>
      </c>
      <c r="AD9">
        <v>9.481555061</v>
      </c>
      <c r="AE9">
        <v>3.927278814</v>
      </c>
      <c r="AF9">
        <v>3.577966826</v>
      </c>
      <c r="AG9">
        <v>-4.939033173</v>
      </c>
      <c r="AH9">
        <v>1.710272957</v>
      </c>
      <c r="AI9">
        <v>1.977314589</v>
      </c>
      <c r="AJ9">
        <v>-2.147642437</v>
      </c>
      <c r="AK9">
        <v>-0.552426922</v>
      </c>
      <c r="AL9">
        <v>-6.424094388</v>
      </c>
      <c r="AM9">
        <v>0.335145801</v>
      </c>
      <c r="AN9">
        <v>4.899999089</v>
      </c>
      <c r="AO9">
        <v>7.200002317</v>
      </c>
      <c r="AP9">
        <v>-4.000001351</v>
      </c>
      <c r="AQ9">
        <v>5.300002639</v>
      </c>
      <c r="AR9">
        <v>4.699993861</v>
      </c>
      <c r="AS9">
        <v>3.600002936</v>
      </c>
      <c r="AT9">
        <v>2.299999692</v>
      </c>
      <c r="AU9">
        <v>0.260982304</v>
      </c>
      <c r="AV9">
        <v>-0.582589006</v>
      </c>
      <c r="AW9">
        <v>-7.6</v>
      </c>
      <c r="AX9">
        <v>1</v>
      </c>
      <c r="AY9">
        <v>2.4</v>
      </c>
      <c r="AZ9">
        <v>3.8</v>
      </c>
      <c r="BA9">
        <v>3.7</v>
      </c>
      <c r="BB9">
        <v>2</v>
      </c>
      <c r="BC9">
        <v>1.7</v>
      </c>
      <c r="BD9">
        <v>3.3</v>
      </c>
    </row>
    <row r="10" spans="1:56">
      <c r="A10">
        <f>VLOOKUP(B10,'AHarv+PermP'!$B$2:$C$52,2,0)</f>
        <v>39</v>
      </c>
      <c r="B10" t="s">
        <v>140</v>
      </c>
      <c r="C10" t="s">
        <v>362</v>
      </c>
      <c r="D10" t="s">
        <v>63</v>
      </c>
      <c r="E10" t="s">
        <v>407</v>
      </c>
      <c r="G10">
        <v>1.397743665</v>
      </c>
      <c r="H10">
        <v>5.36011612</v>
      </c>
      <c r="I10">
        <v>-1.599454024</v>
      </c>
      <c r="J10">
        <v>-2.5109396</v>
      </c>
      <c r="K10">
        <v>0.606227781</v>
      </c>
      <c r="L10">
        <v>-1.807092387</v>
      </c>
      <c r="M10">
        <v>0.767201385</v>
      </c>
      <c r="N10">
        <v>-0.457218865</v>
      </c>
      <c r="O10">
        <v>6.881310223</v>
      </c>
      <c r="P10">
        <v>1.85965647</v>
      </c>
      <c r="Q10">
        <v>-2.247626367</v>
      </c>
      <c r="R10">
        <v>1.149616093</v>
      </c>
      <c r="S10">
        <v>-8.380883012</v>
      </c>
      <c r="T10">
        <v>4.961852586</v>
      </c>
      <c r="U10">
        <v>9.01026731</v>
      </c>
      <c r="V10">
        <v>2.980765263</v>
      </c>
      <c r="W10">
        <v>2.234624853</v>
      </c>
      <c r="X10">
        <v>-0.469634184</v>
      </c>
      <c r="Y10">
        <v>-21.44108769</v>
      </c>
      <c r="Z10">
        <v>-6.04767074</v>
      </c>
      <c r="AA10">
        <v>1.042918094</v>
      </c>
      <c r="AB10">
        <v>5.346608999</v>
      </c>
      <c r="AC10">
        <v>15.67871779</v>
      </c>
      <c r="AD10">
        <v>2.048898905</v>
      </c>
      <c r="AE10">
        <v>21.79277354</v>
      </c>
      <c r="AF10">
        <v>-4.081667518</v>
      </c>
      <c r="AG10">
        <v>-2.3888085</v>
      </c>
      <c r="AH10">
        <v>15.48235907</v>
      </c>
      <c r="AI10">
        <v>4.884735107</v>
      </c>
      <c r="AJ10">
        <v>-4.178472377</v>
      </c>
      <c r="AK10">
        <v>8.535137171</v>
      </c>
      <c r="AL10">
        <v>8.001443342</v>
      </c>
      <c r="AM10">
        <v>-15.70983704</v>
      </c>
      <c r="AN10">
        <v>10.13688763</v>
      </c>
      <c r="AO10">
        <v>1.236549313</v>
      </c>
      <c r="AP10">
        <v>2.214473037</v>
      </c>
      <c r="AQ10">
        <v>5.653392324</v>
      </c>
      <c r="AR10">
        <v>6.951579919</v>
      </c>
      <c r="AS10">
        <v>-0.682850222</v>
      </c>
      <c r="AT10">
        <v>-0.879681021</v>
      </c>
      <c r="AU10">
        <v>11.65813465</v>
      </c>
      <c r="AV10">
        <v>8.491209824</v>
      </c>
      <c r="AW10">
        <v>14.72166701</v>
      </c>
      <c r="AX10">
        <v>33.62937185</v>
      </c>
      <c r="AY10">
        <v>17.33253374</v>
      </c>
      <c r="AZ10">
        <v>0.2</v>
      </c>
      <c r="BA10">
        <v>0.2</v>
      </c>
      <c r="BB10">
        <v>-0.4</v>
      </c>
      <c r="BC10">
        <v>-1.6</v>
      </c>
      <c r="BD10">
        <v>4.3</v>
      </c>
    </row>
    <row r="11" spans="1:56">
      <c r="A11">
        <f>VLOOKUP(B11,'AHarv+PermP'!$B$2:$C$52,2,0)</f>
        <v>45</v>
      </c>
      <c r="B11" t="s">
        <v>141</v>
      </c>
      <c r="C11" t="s">
        <v>363</v>
      </c>
      <c r="D11" t="s">
        <v>63</v>
      </c>
      <c r="E11" t="s">
        <v>407</v>
      </c>
      <c r="AA11">
        <v>3.864921187</v>
      </c>
      <c r="AB11">
        <v>6.383623358</v>
      </c>
      <c r="AC11">
        <v>4.821027945</v>
      </c>
      <c r="AD11">
        <v>4.110264301</v>
      </c>
      <c r="AE11">
        <v>2.280371848</v>
      </c>
      <c r="AF11">
        <v>1.867211828</v>
      </c>
      <c r="AG11">
        <v>1.637991109</v>
      </c>
      <c r="AH11">
        <v>2.687518695</v>
      </c>
      <c r="AI11">
        <v>-3.180675333</v>
      </c>
      <c r="AJ11">
        <v>5.091392704</v>
      </c>
      <c r="AK11">
        <v>-5.395598907</v>
      </c>
      <c r="AL11">
        <v>8.530923433</v>
      </c>
      <c r="AM11">
        <v>3.005937478</v>
      </c>
      <c r="AN11">
        <v>-5.276682038</v>
      </c>
      <c r="AO11">
        <v>3.610129478</v>
      </c>
      <c r="AP11">
        <v>-1.291668416</v>
      </c>
      <c r="AQ11">
        <v>4.030340682</v>
      </c>
      <c r="AR11">
        <v>1.282662443</v>
      </c>
      <c r="AS11">
        <v>1.924123666</v>
      </c>
      <c r="AT11">
        <v>1.417852661</v>
      </c>
      <c r="AU11">
        <v>3.329208572</v>
      </c>
      <c r="AV11">
        <v>4.149414597</v>
      </c>
      <c r="AW11">
        <v>2.474617737</v>
      </c>
      <c r="AX11">
        <v>-0.239934108</v>
      </c>
      <c r="AY11">
        <v>4.229885608</v>
      </c>
      <c r="AZ11">
        <v>1.242150459</v>
      </c>
      <c r="BA11">
        <v>0.49099094</v>
      </c>
      <c r="BB11">
        <v>0.974927219</v>
      </c>
      <c r="BC11">
        <v>1.810339047</v>
      </c>
      <c r="BD11">
        <v>2.1</v>
      </c>
    </row>
    <row r="12" spans="1:56">
      <c r="A12">
        <v>250</v>
      </c>
      <c r="B12" t="s">
        <v>364</v>
      </c>
      <c r="C12" t="s">
        <v>365</v>
      </c>
      <c r="D12" t="s">
        <v>63</v>
      </c>
      <c r="E12" t="s">
        <v>407</v>
      </c>
      <c r="G12">
        <v>-10.85137608</v>
      </c>
      <c r="H12">
        <v>21.20069751</v>
      </c>
      <c r="I12">
        <v>5.213990135</v>
      </c>
      <c r="J12">
        <v>-2.440223564</v>
      </c>
      <c r="K12">
        <v>0.997348792</v>
      </c>
      <c r="L12">
        <v>6.775485303</v>
      </c>
      <c r="M12">
        <v>-0.985738663</v>
      </c>
      <c r="N12">
        <v>4.332698465</v>
      </c>
      <c r="O12">
        <v>9.328837438</v>
      </c>
      <c r="P12">
        <v>-0.245056575</v>
      </c>
      <c r="Q12">
        <v>6.005018068</v>
      </c>
      <c r="R12">
        <v>0.151135514</v>
      </c>
      <c r="S12">
        <v>8.137275887</v>
      </c>
      <c r="T12">
        <v>3.13058588</v>
      </c>
      <c r="U12">
        <v>-4.981631005</v>
      </c>
      <c r="V12">
        <v>-5.309002081</v>
      </c>
      <c r="W12">
        <v>0.760793602</v>
      </c>
      <c r="X12">
        <v>-5.345291528</v>
      </c>
      <c r="Y12">
        <v>0.430088261</v>
      </c>
      <c r="Z12">
        <v>2.194912924</v>
      </c>
      <c r="AA12">
        <v>2.350524075</v>
      </c>
      <c r="AB12">
        <v>-0.457677609</v>
      </c>
      <c r="AC12">
        <v>1.411703688</v>
      </c>
      <c r="AD12">
        <v>5.541074021</v>
      </c>
      <c r="AE12">
        <v>0.467850951</v>
      </c>
      <c r="AF12">
        <v>4.717209653</v>
      </c>
      <c r="AG12">
        <v>2.675642452</v>
      </c>
      <c r="AH12">
        <v>0.470381336</v>
      </c>
      <c r="AI12">
        <v>-1.266050636</v>
      </c>
      <c r="AJ12">
        <v>-6.568310694</v>
      </c>
      <c r="AK12">
        <v>-8.421051499</v>
      </c>
      <c r="AL12">
        <v>-10.50000856</v>
      </c>
      <c r="AM12">
        <v>-13.46905054</v>
      </c>
      <c r="AN12">
        <v>-3.899996803</v>
      </c>
      <c r="AO12">
        <v>0.69999883</v>
      </c>
      <c r="AP12">
        <v>-1.023172642</v>
      </c>
      <c r="AQ12">
        <v>-5.617046598</v>
      </c>
      <c r="AR12">
        <v>-1.624154046</v>
      </c>
      <c r="AS12">
        <v>-4.270140831</v>
      </c>
      <c r="AT12">
        <v>-6.900101756</v>
      </c>
      <c r="AU12">
        <v>-2.09987762</v>
      </c>
      <c r="AV12">
        <v>3.468384558</v>
      </c>
      <c r="AW12">
        <v>5.791419794</v>
      </c>
      <c r="AX12">
        <v>6.639888271</v>
      </c>
      <c r="AY12">
        <v>6.463380471</v>
      </c>
      <c r="AZ12">
        <v>5.084216308</v>
      </c>
      <c r="BA12">
        <v>6.256618351</v>
      </c>
      <c r="BB12">
        <v>6.197346535</v>
      </c>
      <c r="BC12">
        <v>2.834389075</v>
      </c>
      <c r="BD12">
        <v>7.244636301</v>
      </c>
    </row>
    <row r="13" spans="1:56">
      <c r="A13">
        <v>46</v>
      </c>
      <c r="B13" t="s">
        <v>366</v>
      </c>
      <c r="C13" t="s">
        <v>367</v>
      </c>
      <c r="D13" t="s">
        <v>63</v>
      </c>
      <c r="E13" t="s">
        <v>407</v>
      </c>
      <c r="G13">
        <v>8.350726686</v>
      </c>
      <c r="H13">
        <v>5.202308808</v>
      </c>
      <c r="I13">
        <v>-4.029300418</v>
      </c>
      <c r="J13">
        <v>3.816796258</v>
      </c>
      <c r="K13">
        <v>3.676467752</v>
      </c>
      <c r="L13">
        <v>1.358982467</v>
      </c>
      <c r="M13">
        <v>2.116272053</v>
      </c>
      <c r="N13">
        <v>7.631326245</v>
      </c>
      <c r="O13">
        <v>7.54852521</v>
      </c>
      <c r="P13">
        <v>6.35847016</v>
      </c>
      <c r="Q13">
        <v>7.753035879</v>
      </c>
      <c r="R13">
        <v>8.617550834</v>
      </c>
      <c r="S13">
        <v>8.231188946</v>
      </c>
      <c r="T13">
        <v>7.885520809</v>
      </c>
      <c r="U13">
        <v>7.731596849</v>
      </c>
      <c r="V13">
        <v>0.916286735</v>
      </c>
      <c r="W13">
        <v>-8.95342797</v>
      </c>
      <c r="X13">
        <v>6.35974699</v>
      </c>
      <c r="Y13">
        <v>9.813224746</v>
      </c>
      <c r="Z13">
        <v>17.6366055</v>
      </c>
      <c r="AA13">
        <v>17.61972245</v>
      </c>
      <c r="AB13">
        <v>23.59769997</v>
      </c>
      <c r="AC13">
        <v>5.853962838</v>
      </c>
      <c r="AD13">
        <v>6.976131051</v>
      </c>
      <c r="AE13">
        <v>-1.185660856</v>
      </c>
      <c r="AF13">
        <v>-6.861526427</v>
      </c>
      <c r="AG13">
        <v>0.18937663</v>
      </c>
      <c r="AH13">
        <v>1.76626344</v>
      </c>
      <c r="AI13">
        <v>2.599876513</v>
      </c>
      <c r="AJ13">
        <v>1.000003566</v>
      </c>
      <c r="AK13">
        <v>2.4</v>
      </c>
      <c r="AL13">
        <v>2.6</v>
      </c>
      <c r="AM13">
        <v>-1</v>
      </c>
      <c r="AN13">
        <v>-5.5</v>
      </c>
      <c r="AO13">
        <v>4</v>
      </c>
      <c r="AP13">
        <v>4.3</v>
      </c>
      <c r="AQ13">
        <v>-0.6</v>
      </c>
      <c r="AR13">
        <v>3.7</v>
      </c>
      <c r="AS13">
        <v>-2.6</v>
      </c>
      <c r="AT13">
        <v>7.6</v>
      </c>
      <c r="AU13">
        <v>3.8</v>
      </c>
      <c r="AV13">
        <v>4.6</v>
      </c>
      <c r="AW13">
        <v>0.8</v>
      </c>
      <c r="AX13">
        <v>3.5</v>
      </c>
      <c r="AY13">
        <v>7.8</v>
      </c>
      <c r="AZ13">
        <v>6.137450835</v>
      </c>
      <c r="BA13">
        <v>-1.59</v>
      </c>
      <c r="BB13">
        <v>5.57</v>
      </c>
      <c r="BC13">
        <v>7.46887803</v>
      </c>
      <c r="BD13">
        <v>8.751351325</v>
      </c>
    </row>
    <row r="14" spans="1:56">
      <c r="A14">
        <v>107</v>
      </c>
      <c r="B14" t="s">
        <v>368</v>
      </c>
      <c r="C14" t="s">
        <v>369</v>
      </c>
      <c r="D14" t="s">
        <v>63</v>
      </c>
      <c r="E14" t="s">
        <v>407</v>
      </c>
      <c r="G14">
        <v>9.932555161</v>
      </c>
      <c r="H14">
        <v>1.226994487</v>
      </c>
      <c r="I14">
        <v>14.49035586</v>
      </c>
      <c r="J14">
        <v>17.61308783</v>
      </c>
      <c r="K14">
        <v>-3.109654277</v>
      </c>
      <c r="L14">
        <v>11.57735969</v>
      </c>
      <c r="M14">
        <v>4.598151783</v>
      </c>
      <c r="N14">
        <v>12.54824864</v>
      </c>
      <c r="O14">
        <v>9.53921877</v>
      </c>
      <c r="P14">
        <v>10.37503185</v>
      </c>
      <c r="Q14">
        <v>9.45663766</v>
      </c>
      <c r="R14">
        <v>4.236625014</v>
      </c>
      <c r="S14">
        <v>5.939197535</v>
      </c>
      <c r="T14">
        <v>4.327380858</v>
      </c>
      <c r="U14">
        <v>8.252886371</v>
      </c>
      <c r="V14">
        <v>12.91639744</v>
      </c>
      <c r="W14">
        <v>7.314459156</v>
      </c>
      <c r="X14">
        <v>10.90945365</v>
      </c>
      <c r="Y14">
        <v>2.394407465</v>
      </c>
      <c r="Z14">
        <v>-10.95769727</v>
      </c>
      <c r="AA14">
        <v>3.500498908</v>
      </c>
      <c r="AB14">
        <v>0.200822352</v>
      </c>
      <c r="AC14">
        <v>-3.900240443</v>
      </c>
      <c r="AD14">
        <v>-2.701261433</v>
      </c>
      <c r="AE14">
        <v>4.501223174</v>
      </c>
      <c r="AF14">
        <v>3.259348769</v>
      </c>
      <c r="AG14">
        <v>-0.34897291</v>
      </c>
      <c r="AH14">
        <v>1.136483963</v>
      </c>
      <c r="AI14">
        <v>2.948004944</v>
      </c>
      <c r="AJ14">
        <v>-1.095908412</v>
      </c>
      <c r="AK14">
        <v>0.040925169</v>
      </c>
      <c r="AL14">
        <v>-0.244560612</v>
      </c>
      <c r="AM14">
        <v>-0.192485101</v>
      </c>
      <c r="AN14">
        <v>0.811206687</v>
      </c>
      <c r="AO14">
        <v>7.125744722</v>
      </c>
      <c r="AP14">
        <v>7.729327422</v>
      </c>
      <c r="AQ14">
        <v>5.719058597</v>
      </c>
      <c r="AR14">
        <v>4.752475248</v>
      </c>
      <c r="AS14">
        <v>1.586447579</v>
      </c>
      <c r="AT14">
        <v>-3.700204692</v>
      </c>
      <c r="AU14">
        <v>-0.021230471</v>
      </c>
      <c r="AV14">
        <v>-1.430808153</v>
      </c>
      <c r="AW14">
        <v>-1.555364663</v>
      </c>
      <c r="AX14">
        <v>1.793855153</v>
      </c>
      <c r="AY14">
        <v>1.255967959</v>
      </c>
      <c r="AZ14">
        <v>0.683970709</v>
      </c>
      <c r="BA14">
        <v>1.714671732</v>
      </c>
      <c r="BB14">
        <v>2.33</v>
      </c>
      <c r="BC14">
        <v>3.75</v>
      </c>
      <c r="BD14">
        <v>3.01</v>
      </c>
    </row>
    <row r="15" spans="1:56">
      <c r="A15">
        <v>61</v>
      </c>
      <c r="B15" t="s">
        <v>208</v>
      </c>
      <c r="C15" t="s">
        <v>370</v>
      </c>
      <c r="D15" t="s">
        <v>63</v>
      </c>
      <c r="E15" t="s">
        <v>407</v>
      </c>
      <c r="AF15">
        <v>-2.33055635</v>
      </c>
      <c r="AG15">
        <v>4.436737445</v>
      </c>
      <c r="AH15">
        <v>2.655262103</v>
      </c>
      <c r="AI15">
        <v>-1.229178018</v>
      </c>
      <c r="AJ15">
        <v>3.261150228</v>
      </c>
      <c r="AK15">
        <v>-1.136765899</v>
      </c>
      <c r="AL15">
        <v>10.69545234</v>
      </c>
      <c r="AM15">
        <v>6.29621399</v>
      </c>
      <c r="AN15">
        <v>5.115622512</v>
      </c>
      <c r="AO15">
        <v>14.26258663</v>
      </c>
      <c r="AP15">
        <v>29.14184537</v>
      </c>
      <c r="AQ15">
        <v>71.18798538</v>
      </c>
      <c r="AR15">
        <v>21.91089822</v>
      </c>
      <c r="AS15">
        <v>41.44645341</v>
      </c>
      <c r="AT15">
        <v>13.48240772</v>
      </c>
      <c r="AU15">
        <v>61.89738421</v>
      </c>
      <c r="AV15">
        <v>19.46283403</v>
      </c>
      <c r="AW15">
        <v>13.95525032</v>
      </c>
      <c r="AX15">
        <v>37.99872685</v>
      </c>
      <c r="AY15">
        <v>9.7487276</v>
      </c>
      <c r="AZ15">
        <v>1.259747203</v>
      </c>
      <c r="BA15">
        <v>21.44247706</v>
      </c>
      <c r="BB15">
        <v>10.67727259</v>
      </c>
      <c r="BC15">
        <v>5.325542381</v>
      </c>
      <c r="BD15">
        <v>0.94526003</v>
      </c>
    </row>
    <row r="16" spans="1:56">
      <c r="A16">
        <f>VLOOKUP(B16,'AHarv+PermP'!$B$2:$C$52,2,0)</f>
        <v>178</v>
      </c>
      <c r="B16" t="s">
        <v>165</v>
      </c>
      <c r="C16" t="s">
        <v>371</v>
      </c>
      <c r="D16" t="s">
        <v>63</v>
      </c>
      <c r="E16" t="s">
        <v>407</v>
      </c>
      <c r="AM16">
        <v>13.4547618</v>
      </c>
      <c r="AN16">
        <v>21.221411</v>
      </c>
      <c r="AO16">
        <v>2.85837881</v>
      </c>
      <c r="AP16">
        <v>9.258839895</v>
      </c>
      <c r="AQ16">
        <v>7.908684452</v>
      </c>
      <c r="AR16">
        <v>1.772582592</v>
      </c>
      <c r="AS16">
        <v>0.013480723</v>
      </c>
      <c r="AT16">
        <v>-13.12036663</v>
      </c>
      <c r="AU16">
        <v>8.87745968</v>
      </c>
      <c r="AV16">
        <v>3.005428651</v>
      </c>
      <c r="AW16">
        <v>-2.655515364</v>
      </c>
      <c r="AX16">
        <v>1.456703534</v>
      </c>
      <c r="AY16">
        <v>2.565806966</v>
      </c>
      <c r="AZ16">
        <v>-0.959170447</v>
      </c>
      <c r="BA16">
        <v>1.426514854</v>
      </c>
      <c r="BB16">
        <v>-9.793548387</v>
      </c>
      <c r="BC16">
        <v>3.87641253</v>
      </c>
      <c r="BD16">
        <v>2.203249793</v>
      </c>
    </row>
    <row r="17" spans="1:56">
      <c r="A17">
        <f>VLOOKUP(B17,'AHarv+PermP'!$B$2:$C$52,2,0)</f>
        <v>238</v>
      </c>
      <c r="B17" t="s">
        <v>182</v>
      </c>
      <c r="C17" t="s">
        <v>372</v>
      </c>
      <c r="D17" t="s">
        <v>63</v>
      </c>
      <c r="E17" t="s">
        <v>407</v>
      </c>
      <c r="AB17">
        <v>0.916054496</v>
      </c>
      <c r="AC17">
        <v>8.23507972</v>
      </c>
      <c r="AD17">
        <v>-2.847978516</v>
      </c>
      <c r="AE17">
        <v>-11.14430197</v>
      </c>
      <c r="AF17">
        <v>9.661380095</v>
      </c>
      <c r="AG17">
        <v>13.85959888</v>
      </c>
      <c r="AH17">
        <v>0.503423118</v>
      </c>
      <c r="AI17">
        <v>-0.360888273</v>
      </c>
      <c r="AJ17">
        <v>2.726425571</v>
      </c>
      <c r="AK17">
        <v>-7.137292576</v>
      </c>
      <c r="AL17">
        <v>-8.672776405</v>
      </c>
      <c r="AM17">
        <v>13.142837</v>
      </c>
      <c r="AN17">
        <v>3.190201957</v>
      </c>
      <c r="AO17">
        <v>6.127508067</v>
      </c>
      <c r="AP17">
        <v>12.42591678</v>
      </c>
      <c r="AQ17">
        <v>3.134063323</v>
      </c>
      <c r="AR17">
        <v>-3.458195501</v>
      </c>
      <c r="AS17">
        <v>5.16240552</v>
      </c>
      <c r="AT17">
        <v>6.072859062</v>
      </c>
      <c r="AU17">
        <v>8.301432184</v>
      </c>
      <c r="AV17">
        <v>1.514716519</v>
      </c>
      <c r="AW17">
        <v>-2.161082482</v>
      </c>
      <c r="AX17">
        <v>13.5723613</v>
      </c>
      <c r="AY17">
        <v>11.81884442</v>
      </c>
      <c r="AZ17">
        <v>10.8346294</v>
      </c>
      <c r="BA17">
        <v>11.45601535</v>
      </c>
      <c r="BB17">
        <v>10.78855411</v>
      </c>
      <c r="BC17">
        <v>8.791995639</v>
      </c>
      <c r="BD17">
        <v>10.13694475</v>
      </c>
    </row>
    <row r="18" spans="1:56">
      <c r="A18">
        <f>VLOOKUP(B18,'AHarv+PermP'!$B$2:$C$52,2,0)</f>
        <v>74</v>
      </c>
      <c r="B18" t="s">
        <v>147</v>
      </c>
      <c r="C18" t="s">
        <v>373</v>
      </c>
      <c r="D18" t="s">
        <v>63</v>
      </c>
      <c r="E18" t="s">
        <v>407</v>
      </c>
      <c r="G18">
        <v>14.76684319</v>
      </c>
      <c r="H18">
        <v>7.449211606</v>
      </c>
      <c r="I18">
        <v>6.092435261</v>
      </c>
      <c r="J18">
        <v>4.554453656</v>
      </c>
      <c r="K18">
        <v>8.333335658</v>
      </c>
      <c r="L18">
        <v>4.50800457</v>
      </c>
      <c r="M18">
        <v>4.115152848</v>
      </c>
      <c r="N18">
        <v>2.508800884</v>
      </c>
      <c r="O18">
        <v>8.082910435</v>
      </c>
      <c r="P18">
        <v>8.679342173</v>
      </c>
      <c r="Q18">
        <v>10.25873091</v>
      </c>
      <c r="R18">
        <v>11.33697068</v>
      </c>
      <c r="S18">
        <v>10.18243362</v>
      </c>
      <c r="T18">
        <v>39.48709518</v>
      </c>
      <c r="U18">
        <v>19.19011491</v>
      </c>
      <c r="V18">
        <v>35.62533797</v>
      </c>
      <c r="W18">
        <v>-12.58209117</v>
      </c>
      <c r="X18">
        <v>-24.04920607</v>
      </c>
      <c r="Y18">
        <v>0.474405278</v>
      </c>
      <c r="Z18">
        <v>2.552937158</v>
      </c>
      <c r="AA18">
        <v>5.095329281</v>
      </c>
      <c r="AB18">
        <v>-3.097520399</v>
      </c>
      <c r="AC18">
        <v>5.60824068</v>
      </c>
      <c r="AD18">
        <v>7.508902307</v>
      </c>
      <c r="AE18">
        <v>-2.332949327</v>
      </c>
      <c r="AF18">
        <v>-0.80359774</v>
      </c>
      <c r="AG18">
        <v>-17.14604221</v>
      </c>
      <c r="AH18">
        <v>12.84535324</v>
      </c>
      <c r="AI18">
        <v>8.545309994</v>
      </c>
      <c r="AJ18">
        <v>5.192237276</v>
      </c>
      <c r="AK18">
        <v>6.112503481</v>
      </c>
      <c r="AL18">
        <v>-3.09014565</v>
      </c>
      <c r="AM18">
        <v>3.946555009</v>
      </c>
      <c r="AN18">
        <v>3.712754839</v>
      </c>
      <c r="AO18">
        <v>4.973847763</v>
      </c>
      <c r="AP18">
        <v>3.625049023</v>
      </c>
      <c r="AQ18">
        <v>5.738367394</v>
      </c>
      <c r="AR18">
        <v>3.477833588</v>
      </c>
      <c r="AS18">
        <v>-8.932622804</v>
      </c>
      <c r="AT18">
        <v>-1.882966396</v>
      </c>
      <c r="AU18">
        <v>2.131679953</v>
      </c>
      <c r="AV18">
        <v>-0.267154255</v>
      </c>
      <c r="AW18">
        <v>2.475192183</v>
      </c>
      <c r="AX18">
        <v>1.3460156</v>
      </c>
      <c r="AY18">
        <v>3.021595857</v>
      </c>
      <c r="AZ18">
        <v>1.18118769</v>
      </c>
      <c r="BA18">
        <v>5.553353887</v>
      </c>
      <c r="BB18">
        <v>2.323450725</v>
      </c>
      <c r="BC18">
        <v>-1.412243035</v>
      </c>
      <c r="BD18">
        <v>5.663056298</v>
      </c>
    </row>
    <row r="19" spans="1:56">
      <c r="A19">
        <v>75</v>
      </c>
      <c r="B19" t="s">
        <v>374</v>
      </c>
      <c r="C19" t="s">
        <v>375</v>
      </c>
      <c r="D19" t="s">
        <v>63</v>
      </c>
      <c r="E19" t="s">
        <v>407</v>
      </c>
      <c r="M19">
        <v>0</v>
      </c>
      <c r="N19">
        <v>9.576141612</v>
      </c>
      <c r="O19">
        <v>2.435525021</v>
      </c>
      <c r="P19">
        <v>6.153845482</v>
      </c>
      <c r="Q19">
        <v>-0.065876988</v>
      </c>
      <c r="R19">
        <v>0.24170544</v>
      </c>
      <c r="S19">
        <v>9.250328335</v>
      </c>
      <c r="T19">
        <v>5.878794014</v>
      </c>
      <c r="U19">
        <v>12.39342972</v>
      </c>
      <c r="V19">
        <v>7.351224717</v>
      </c>
      <c r="W19">
        <v>3.439576817</v>
      </c>
      <c r="X19">
        <v>6.316445053</v>
      </c>
      <c r="Y19">
        <v>-1.328181958</v>
      </c>
      <c r="Z19">
        <v>6.270078616</v>
      </c>
      <c r="AA19">
        <v>3.321894043</v>
      </c>
      <c r="AB19">
        <v>-0.764582299</v>
      </c>
      <c r="AC19">
        <v>10.88322776</v>
      </c>
      <c r="AD19">
        <v>3.535257823</v>
      </c>
      <c r="AE19">
        <v>-0.812265615</v>
      </c>
      <c r="AF19">
        <v>4.091071129</v>
      </c>
      <c r="AG19">
        <v>2.4543332</v>
      </c>
      <c r="AH19">
        <v>4.476826243</v>
      </c>
      <c r="AI19">
        <v>5.89572251</v>
      </c>
      <c r="AJ19">
        <v>3.558878955</v>
      </c>
      <c r="AK19">
        <v>3.107039397</v>
      </c>
      <c r="AL19">
        <v>3.378689083</v>
      </c>
      <c r="AM19">
        <v>3.01210062</v>
      </c>
      <c r="AN19">
        <v>0.154346248</v>
      </c>
      <c r="AO19">
        <v>0.881848587</v>
      </c>
      <c r="AP19">
        <v>2.223545145</v>
      </c>
      <c r="AQ19">
        <v>4.899998946</v>
      </c>
      <c r="AR19">
        <v>3.499998461</v>
      </c>
      <c r="AS19">
        <v>6.4</v>
      </c>
      <c r="AT19">
        <v>5.5</v>
      </c>
      <c r="AU19">
        <v>5.8</v>
      </c>
      <c r="AV19">
        <v>-3.250000378</v>
      </c>
      <c r="AW19">
        <v>6.87</v>
      </c>
      <c r="AX19">
        <v>7.05</v>
      </c>
      <c r="AY19">
        <v>-0.880271561</v>
      </c>
      <c r="AZ19">
        <v>1.509171117</v>
      </c>
      <c r="BA19">
        <v>5.174977127</v>
      </c>
      <c r="BB19">
        <v>5.442287827</v>
      </c>
      <c r="BC19">
        <v>6.156543261</v>
      </c>
      <c r="BD19">
        <v>5.012628716</v>
      </c>
    </row>
    <row r="20" spans="1:56">
      <c r="A20">
        <f>VLOOKUP(B20,'AHarv+PermP'!$B$2:$C$52,2,0)</f>
        <v>81</v>
      </c>
      <c r="B20" t="s">
        <v>149</v>
      </c>
      <c r="C20" t="s">
        <v>376</v>
      </c>
      <c r="D20" t="s">
        <v>63</v>
      </c>
      <c r="E20" t="s">
        <v>407</v>
      </c>
      <c r="G20">
        <v>3.429675616</v>
      </c>
      <c r="H20">
        <v>4.109157376</v>
      </c>
      <c r="I20">
        <v>4.405974365</v>
      </c>
      <c r="J20">
        <v>2.209328429</v>
      </c>
      <c r="K20">
        <v>1.368997659</v>
      </c>
      <c r="L20">
        <v>-4.258289218</v>
      </c>
      <c r="M20">
        <v>3.075363287</v>
      </c>
      <c r="N20">
        <v>0.368860808</v>
      </c>
      <c r="O20">
        <v>6.00617415</v>
      </c>
      <c r="P20">
        <v>9.723472954</v>
      </c>
      <c r="Q20">
        <v>5.216124439</v>
      </c>
      <c r="R20">
        <v>-2.487655112</v>
      </c>
      <c r="S20">
        <v>2.884583358</v>
      </c>
      <c r="T20">
        <v>6.852517139</v>
      </c>
      <c r="U20">
        <v>-12.43162831</v>
      </c>
      <c r="V20">
        <v>-3.530183433</v>
      </c>
      <c r="W20">
        <v>2.2741077</v>
      </c>
      <c r="X20">
        <v>8.475935637</v>
      </c>
      <c r="Y20">
        <v>-2.514941333</v>
      </c>
      <c r="Z20">
        <v>0.471695791</v>
      </c>
      <c r="AA20">
        <v>-3.50306747</v>
      </c>
      <c r="AB20">
        <v>-6.923650299</v>
      </c>
      <c r="AC20">
        <v>-4.563737719</v>
      </c>
      <c r="AD20">
        <v>8.647569256</v>
      </c>
      <c r="AE20">
        <v>5.091617972</v>
      </c>
      <c r="AF20">
        <v>5.199160071</v>
      </c>
      <c r="AG20">
        <v>4.794898731</v>
      </c>
      <c r="AH20">
        <v>5.628169742</v>
      </c>
      <c r="AI20">
        <v>5.085872512</v>
      </c>
      <c r="AJ20">
        <v>3.328818229</v>
      </c>
      <c r="AK20">
        <v>5.28182614</v>
      </c>
      <c r="AL20">
        <v>3.87941917</v>
      </c>
      <c r="AM20">
        <v>4.85</v>
      </c>
      <c r="AN20">
        <v>3.3</v>
      </c>
      <c r="AO20">
        <v>4.112418938</v>
      </c>
      <c r="AP20">
        <v>4.602460956</v>
      </c>
      <c r="AQ20">
        <v>4.196357878</v>
      </c>
      <c r="AR20">
        <v>4.700390795</v>
      </c>
      <c r="AS20">
        <v>4.399996536</v>
      </c>
      <c r="AT20">
        <v>3.7</v>
      </c>
      <c r="AU20">
        <v>4</v>
      </c>
      <c r="AV20">
        <v>4.5</v>
      </c>
      <c r="AW20">
        <v>5.2</v>
      </c>
      <c r="AX20">
        <v>5.6</v>
      </c>
      <c r="AY20">
        <v>5.900003848</v>
      </c>
      <c r="AZ20">
        <v>6.4</v>
      </c>
      <c r="BA20">
        <v>6.45973558</v>
      </c>
      <c r="BB20">
        <v>8.430504083</v>
      </c>
      <c r="BC20">
        <v>4.657700466</v>
      </c>
      <c r="BD20">
        <v>6.620084167</v>
      </c>
    </row>
    <row r="21" spans="1:56">
      <c r="A21">
        <f>VLOOKUP(B21,'AHarv+PermP'!$B$2:$C$52,2,0)</f>
        <v>90</v>
      </c>
      <c r="B21" t="s">
        <v>150</v>
      </c>
      <c r="C21" t="s">
        <v>377</v>
      </c>
      <c r="D21" t="s">
        <v>63</v>
      </c>
      <c r="E21" t="s">
        <v>407</v>
      </c>
      <c r="AG21">
        <v>3.299938846</v>
      </c>
      <c r="AH21">
        <v>6.308116697</v>
      </c>
      <c r="AI21">
        <v>4.003476015</v>
      </c>
      <c r="AJ21">
        <v>4.324062752</v>
      </c>
      <c r="AK21">
        <v>2.613423005</v>
      </c>
      <c r="AL21">
        <v>3.270947302</v>
      </c>
      <c r="AM21">
        <v>5.044144543</v>
      </c>
      <c r="AN21">
        <v>3.970099106</v>
      </c>
      <c r="AO21">
        <v>4.607673201</v>
      </c>
      <c r="AP21">
        <v>5.222404523</v>
      </c>
      <c r="AQ21">
        <v>4.650740976</v>
      </c>
      <c r="AR21">
        <v>4.832975264</v>
      </c>
      <c r="AS21">
        <v>4.672198122</v>
      </c>
      <c r="AT21">
        <v>1.882240486</v>
      </c>
      <c r="AU21">
        <v>2.883982627</v>
      </c>
      <c r="AV21">
        <v>3.76896877</v>
      </c>
      <c r="AW21">
        <v>5.418066385</v>
      </c>
      <c r="AX21">
        <v>2.338839351</v>
      </c>
      <c r="AY21">
        <v>2.998143122</v>
      </c>
      <c r="AZ21">
        <v>2.496220999</v>
      </c>
      <c r="BA21">
        <v>1.757699661</v>
      </c>
      <c r="BB21">
        <v>4.936961661</v>
      </c>
      <c r="BC21">
        <v>-0.280152861</v>
      </c>
      <c r="BD21">
        <v>1.932653199</v>
      </c>
    </row>
    <row r="22" spans="1:56">
      <c r="A22">
        <v>175</v>
      </c>
      <c r="B22" t="s">
        <v>211</v>
      </c>
      <c r="C22" t="s">
        <v>378</v>
      </c>
      <c r="D22" t="s">
        <v>63</v>
      </c>
      <c r="E22" t="s">
        <v>407</v>
      </c>
      <c r="Q22">
        <v>-3.910967475</v>
      </c>
      <c r="R22">
        <v>6.374860914</v>
      </c>
      <c r="S22">
        <v>1.109892755</v>
      </c>
      <c r="T22">
        <v>4.559241038</v>
      </c>
      <c r="U22">
        <v>7.845584329</v>
      </c>
      <c r="V22">
        <v>4.943455336</v>
      </c>
      <c r="W22">
        <v>-7.170069987</v>
      </c>
      <c r="X22">
        <v>13.12604341</v>
      </c>
      <c r="Y22">
        <v>1.99414433</v>
      </c>
      <c r="Z22">
        <v>-15.95265147</v>
      </c>
      <c r="AA22">
        <v>18.16752811</v>
      </c>
      <c r="AB22">
        <v>4.200082145</v>
      </c>
      <c r="AC22">
        <v>-3.398287421</v>
      </c>
      <c r="AD22">
        <v>9.109223008</v>
      </c>
      <c r="AE22">
        <v>4.166492887</v>
      </c>
      <c r="AF22">
        <v>-0.793847624</v>
      </c>
      <c r="AG22">
        <v>2.9</v>
      </c>
      <c r="AH22">
        <v>4.6</v>
      </c>
      <c r="AI22">
        <v>6.1</v>
      </c>
      <c r="AJ22">
        <v>6.1</v>
      </c>
      <c r="AK22">
        <v>5.1</v>
      </c>
      <c r="AL22">
        <v>1.1</v>
      </c>
      <c r="AM22">
        <v>2.1</v>
      </c>
      <c r="AN22">
        <v>3.2</v>
      </c>
      <c r="AO22">
        <v>4.4</v>
      </c>
      <c r="AP22">
        <v>11.6</v>
      </c>
      <c r="AQ22">
        <v>6.5</v>
      </c>
      <c r="AR22">
        <v>-28.09997974</v>
      </c>
      <c r="AS22">
        <v>7.8</v>
      </c>
      <c r="AT22">
        <v>7.5</v>
      </c>
      <c r="AU22">
        <v>0.2</v>
      </c>
      <c r="AV22">
        <v>-7.1</v>
      </c>
      <c r="AW22">
        <v>0.062815871</v>
      </c>
      <c r="AX22">
        <v>0.69550891</v>
      </c>
      <c r="AY22">
        <v>4.300251291</v>
      </c>
      <c r="AZ22">
        <v>2.136370453</v>
      </c>
      <c r="BA22">
        <v>3.202154384</v>
      </c>
      <c r="BB22">
        <v>3.221570726</v>
      </c>
      <c r="BC22">
        <v>2.995742558</v>
      </c>
      <c r="BD22">
        <v>3.472523585</v>
      </c>
    </row>
    <row r="23" spans="1:56">
      <c r="A23">
        <f>VLOOKUP(B23,'AHarv+PermP'!$B$2:$C$52,2,0)</f>
        <v>114</v>
      </c>
      <c r="B23" t="s">
        <v>152</v>
      </c>
      <c r="C23" t="s">
        <v>379</v>
      </c>
      <c r="D23" t="s">
        <v>63</v>
      </c>
      <c r="E23" t="s">
        <v>407</v>
      </c>
      <c r="G23">
        <v>-7.774634926</v>
      </c>
      <c r="H23">
        <v>9.457358706</v>
      </c>
      <c r="I23">
        <v>8.778340254</v>
      </c>
      <c r="J23">
        <v>4.964467266</v>
      </c>
      <c r="K23">
        <v>2.009094158</v>
      </c>
      <c r="L23">
        <v>14.72856643</v>
      </c>
      <c r="M23">
        <v>3.361232055</v>
      </c>
      <c r="N23">
        <v>7.982689963</v>
      </c>
      <c r="O23">
        <v>7.959224465</v>
      </c>
      <c r="P23">
        <v>-4.655446938</v>
      </c>
      <c r="Q23">
        <v>22.17389194</v>
      </c>
      <c r="R23">
        <v>17.08242936</v>
      </c>
      <c r="S23">
        <v>5.896580201</v>
      </c>
      <c r="T23">
        <v>4.065617342</v>
      </c>
      <c r="U23">
        <v>0.882203188</v>
      </c>
      <c r="V23">
        <v>2.153964504</v>
      </c>
      <c r="W23">
        <v>9.453797835</v>
      </c>
      <c r="X23">
        <v>6.912493561</v>
      </c>
      <c r="Y23">
        <v>7.615226026</v>
      </c>
      <c r="Z23">
        <v>5.591976207</v>
      </c>
      <c r="AA23">
        <v>3.7735442</v>
      </c>
      <c r="AB23">
        <v>1.506478259</v>
      </c>
      <c r="AC23">
        <v>1.309050237</v>
      </c>
      <c r="AD23">
        <v>1.755216984</v>
      </c>
      <c r="AE23">
        <v>4.300561813</v>
      </c>
      <c r="AF23">
        <v>7.177555402</v>
      </c>
      <c r="AG23">
        <v>5.93710744</v>
      </c>
      <c r="AH23">
        <v>6.20318381</v>
      </c>
      <c r="AI23">
        <v>4.690348781</v>
      </c>
      <c r="AJ23">
        <v>4.192050968</v>
      </c>
      <c r="AK23">
        <v>1.438346796</v>
      </c>
      <c r="AL23">
        <v>-0.799493971</v>
      </c>
      <c r="AM23">
        <v>0.353197265</v>
      </c>
      <c r="AN23">
        <v>2.632784521</v>
      </c>
      <c r="AO23">
        <v>4.406216523</v>
      </c>
      <c r="AP23">
        <v>4.146839264</v>
      </c>
      <c r="AQ23">
        <v>0.474901922</v>
      </c>
      <c r="AR23">
        <v>3.290213723</v>
      </c>
      <c r="AS23">
        <v>2.305388595</v>
      </c>
      <c r="AT23">
        <v>0.599695393</v>
      </c>
      <c r="AU23">
        <v>3.779906497</v>
      </c>
      <c r="AV23">
        <v>0.546859528</v>
      </c>
      <c r="AW23">
        <v>2.932475546</v>
      </c>
      <c r="AX23">
        <v>5.104299779</v>
      </c>
      <c r="AY23">
        <v>5.906666078</v>
      </c>
      <c r="AZ23">
        <v>6.318803826</v>
      </c>
      <c r="BA23">
        <v>7.007190248</v>
      </c>
      <c r="BB23">
        <v>1.553325145</v>
      </c>
      <c r="BC23">
        <v>2.592145193</v>
      </c>
      <c r="BD23">
        <v>5.3</v>
      </c>
    </row>
    <row r="24" spans="1:56">
      <c r="A24">
        <f>VLOOKUP(B24,'AHarv+PermP'!$B$2:$C$52,2,0)</f>
        <v>122</v>
      </c>
      <c r="B24" t="s">
        <v>153</v>
      </c>
      <c r="C24" t="s">
        <v>380</v>
      </c>
      <c r="D24" t="s">
        <v>63</v>
      </c>
      <c r="E24" t="s">
        <v>407</v>
      </c>
      <c r="G24">
        <v>1.86480413</v>
      </c>
      <c r="H24">
        <v>15.3318057</v>
      </c>
      <c r="I24">
        <v>10.61507834</v>
      </c>
      <c r="J24">
        <v>8.251117462</v>
      </c>
      <c r="K24">
        <v>2.15410167</v>
      </c>
      <c r="L24">
        <v>-0.405518602</v>
      </c>
      <c r="M24">
        <v>10.91205991</v>
      </c>
      <c r="N24">
        <v>-0.367117904</v>
      </c>
      <c r="O24">
        <v>1.547536172</v>
      </c>
      <c r="P24">
        <v>2.17707283</v>
      </c>
      <c r="Q24">
        <v>5.113714847</v>
      </c>
      <c r="R24">
        <v>-0.202707094</v>
      </c>
      <c r="S24">
        <v>26.40487656</v>
      </c>
      <c r="T24">
        <v>10.98009174</v>
      </c>
      <c r="U24">
        <v>-13.51349707</v>
      </c>
      <c r="V24">
        <v>11.04912677</v>
      </c>
      <c r="W24">
        <v>21.80903419</v>
      </c>
      <c r="X24">
        <v>18.31687815</v>
      </c>
      <c r="Y24">
        <v>2.893918282</v>
      </c>
      <c r="Z24">
        <v>-2.744780762</v>
      </c>
      <c r="AA24">
        <v>0.694638389</v>
      </c>
      <c r="AB24">
        <v>2.556801851</v>
      </c>
      <c r="AC24">
        <v>-3.192401512</v>
      </c>
      <c r="AD24">
        <v>10.40035263</v>
      </c>
      <c r="AE24">
        <v>4.995005303</v>
      </c>
      <c r="AF24">
        <v>0.55661085</v>
      </c>
      <c r="AG24">
        <v>-7.145408201</v>
      </c>
      <c r="AH24">
        <v>8.828156243</v>
      </c>
      <c r="AI24">
        <v>6.801856822</v>
      </c>
      <c r="AJ24">
        <v>6.474305136</v>
      </c>
      <c r="AK24">
        <v>2.351840787</v>
      </c>
      <c r="AL24">
        <v>7.362946033</v>
      </c>
      <c r="AM24">
        <v>3.294142965</v>
      </c>
      <c r="AN24">
        <v>5.671960257</v>
      </c>
      <c r="AO24">
        <v>1.7776149</v>
      </c>
      <c r="AP24">
        <v>4.672544425</v>
      </c>
      <c r="AQ24">
        <v>3.437266093</v>
      </c>
      <c r="AR24">
        <v>5.489247045</v>
      </c>
      <c r="AS24">
        <v>0.376388053</v>
      </c>
      <c r="AT24">
        <v>5.660417888</v>
      </c>
      <c r="AU24">
        <v>4.165137537</v>
      </c>
      <c r="AV24">
        <v>1.069597638</v>
      </c>
      <c r="AW24">
        <v>4.345972787</v>
      </c>
      <c r="AX24">
        <v>2.254175497</v>
      </c>
      <c r="AY24">
        <v>2.445141066</v>
      </c>
      <c r="AZ24">
        <v>4.724602203</v>
      </c>
      <c r="BA24">
        <v>4.453015428</v>
      </c>
      <c r="BB24">
        <v>4.6659953</v>
      </c>
      <c r="BC24">
        <v>3.057515501</v>
      </c>
      <c r="BD24">
        <v>3.3</v>
      </c>
    </row>
    <row r="25" spans="1:56">
      <c r="A25">
        <f>VLOOKUP(B25,'AHarv+PermP'!$B$2:$C$52,2,0)</f>
        <v>123</v>
      </c>
      <c r="B25" t="s">
        <v>154</v>
      </c>
      <c r="C25" t="s">
        <v>381</v>
      </c>
      <c r="D25" t="s">
        <v>63</v>
      </c>
      <c r="E25" t="s">
        <v>407</v>
      </c>
      <c r="G25">
        <v>2.439987133</v>
      </c>
      <c r="H25">
        <v>1.34460015</v>
      </c>
      <c r="I25">
        <v>2.274457183</v>
      </c>
      <c r="J25">
        <v>5.151962093</v>
      </c>
      <c r="K25">
        <v>4.793795567</v>
      </c>
      <c r="L25">
        <v>7.702656059</v>
      </c>
      <c r="M25">
        <v>6.745785712</v>
      </c>
      <c r="N25">
        <v>4.768873877</v>
      </c>
      <c r="O25">
        <v>7.28846513</v>
      </c>
      <c r="P25">
        <v>6.663198555</v>
      </c>
      <c r="Q25">
        <v>4.904831704</v>
      </c>
      <c r="R25">
        <v>4.140495539</v>
      </c>
      <c r="S25">
        <v>-2.255975825</v>
      </c>
      <c r="T25">
        <v>4.753199208</v>
      </c>
      <c r="U25">
        <v>-3.468588136</v>
      </c>
      <c r="V25">
        <v>5.310731897</v>
      </c>
      <c r="W25">
        <v>1.587986202</v>
      </c>
      <c r="X25">
        <v>4.816220873</v>
      </c>
      <c r="Y25">
        <v>3.264818401</v>
      </c>
      <c r="Z25">
        <v>-4.098363153</v>
      </c>
      <c r="AA25">
        <v>-2.136748531</v>
      </c>
      <c r="AB25">
        <v>-2.432941291</v>
      </c>
      <c r="AC25">
        <v>-1.89684991</v>
      </c>
      <c r="AD25">
        <v>-2.10731632</v>
      </c>
      <c r="AE25">
        <v>-0.843323223</v>
      </c>
      <c r="AF25">
        <v>-1.678597481</v>
      </c>
      <c r="AG25">
        <v>-1.001594885</v>
      </c>
      <c r="AH25">
        <v>-2.041897761</v>
      </c>
      <c r="AI25">
        <v>-26.66845456</v>
      </c>
      <c r="AJ25">
        <v>-51.03086304</v>
      </c>
      <c r="AK25">
        <v>-14.22521176</v>
      </c>
      <c r="AL25">
        <v>-35.08568109</v>
      </c>
      <c r="AM25">
        <v>-32.9753915</v>
      </c>
      <c r="AN25">
        <v>-21.7623498</v>
      </c>
      <c r="AO25">
        <v>-4.266211604</v>
      </c>
      <c r="AP25">
        <v>12.12121212</v>
      </c>
      <c r="AQ25">
        <v>106.2798092</v>
      </c>
      <c r="AR25">
        <v>29.69999538</v>
      </c>
      <c r="AS25">
        <v>22.90000275</v>
      </c>
      <c r="AT25">
        <v>25.69999696</v>
      </c>
      <c r="AU25">
        <v>2.900001022</v>
      </c>
      <c r="AV25">
        <v>3.700006591</v>
      </c>
      <c r="AW25">
        <v>-31.30000105</v>
      </c>
      <c r="AX25">
        <v>2.599997935</v>
      </c>
      <c r="AY25">
        <v>5.300000352</v>
      </c>
      <c r="AZ25">
        <v>7.79999613</v>
      </c>
      <c r="BA25">
        <v>9.40000421</v>
      </c>
      <c r="BB25">
        <v>7.1</v>
      </c>
      <c r="BC25">
        <v>4.588092948</v>
      </c>
      <c r="BD25">
        <v>5.514705882</v>
      </c>
    </row>
    <row r="26" spans="1:56">
      <c r="A26">
        <f>VLOOKUP(B26,'AHarv+PermP'!$B$2:$C$52,2,0)</f>
        <v>129</v>
      </c>
      <c r="B26" t="s">
        <v>155</v>
      </c>
      <c r="C26" t="s">
        <v>382</v>
      </c>
      <c r="D26" t="s">
        <v>63</v>
      </c>
      <c r="E26" t="s">
        <v>407</v>
      </c>
      <c r="G26">
        <v>2.048632732</v>
      </c>
      <c r="H26">
        <v>2.271069725</v>
      </c>
      <c r="I26">
        <v>-0.929401656</v>
      </c>
      <c r="J26">
        <v>3.962518856</v>
      </c>
      <c r="K26">
        <v>-0.452253835</v>
      </c>
      <c r="L26">
        <v>2.064552388</v>
      </c>
      <c r="M26">
        <v>5.528565593</v>
      </c>
      <c r="N26">
        <v>6.828786109</v>
      </c>
      <c r="O26">
        <v>3.72122216</v>
      </c>
      <c r="P26">
        <v>5.276455579</v>
      </c>
      <c r="Q26">
        <v>3.929365056</v>
      </c>
      <c r="R26">
        <v>-1.272621532</v>
      </c>
      <c r="S26">
        <v>-2.618478349</v>
      </c>
      <c r="T26">
        <v>2.006879374</v>
      </c>
      <c r="U26">
        <v>1.258691658</v>
      </c>
      <c r="V26">
        <v>-3.068858408</v>
      </c>
      <c r="W26">
        <v>2.364000379</v>
      </c>
      <c r="X26">
        <v>-2.661805977</v>
      </c>
      <c r="Y26">
        <v>9.854650299</v>
      </c>
      <c r="Z26">
        <v>0.805770813</v>
      </c>
      <c r="AA26">
        <v>-9.69878839</v>
      </c>
      <c r="AB26">
        <v>-1.810194157</v>
      </c>
      <c r="AC26">
        <v>0.902106327</v>
      </c>
      <c r="AD26">
        <v>1.704678833</v>
      </c>
      <c r="AE26">
        <v>1.155877177</v>
      </c>
      <c r="AF26">
        <v>1.959105754</v>
      </c>
      <c r="AG26">
        <v>1.17808553</v>
      </c>
      <c r="AH26">
        <v>3.403417009</v>
      </c>
      <c r="AI26">
        <v>4.078892789</v>
      </c>
      <c r="AJ26">
        <v>3.13002942</v>
      </c>
      <c r="AK26">
        <v>-6.309534407</v>
      </c>
      <c r="AL26">
        <v>1.186152306</v>
      </c>
      <c r="AM26">
        <v>2.096559814</v>
      </c>
      <c r="AN26">
        <v>-0.071608248</v>
      </c>
      <c r="AO26">
        <v>1.712213177</v>
      </c>
      <c r="AP26">
        <v>2.148915024</v>
      </c>
      <c r="AQ26">
        <v>3.693492616</v>
      </c>
      <c r="AR26">
        <v>3.93233644</v>
      </c>
      <c r="AS26">
        <v>4.659115711</v>
      </c>
      <c r="AT26">
        <v>4.760065095</v>
      </c>
      <c r="AU26">
        <v>6.017824401</v>
      </c>
      <c r="AV26">
        <v>-12.67378814</v>
      </c>
      <c r="AW26">
        <v>9.784892122</v>
      </c>
      <c r="AX26">
        <v>5.257003622</v>
      </c>
      <c r="AY26">
        <v>4.602880059</v>
      </c>
      <c r="AZ26">
        <v>5.022593104</v>
      </c>
      <c r="BA26">
        <v>6.240702359</v>
      </c>
      <c r="BB26">
        <v>7.128339112</v>
      </c>
      <c r="BC26">
        <v>-4.578214829</v>
      </c>
      <c r="BD26">
        <v>1.565685967</v>
      </c>
    </row>
    <row r="27" spans="1:56">
      <c r="A27">
        <f>VLOOKUP(B27,'AHarv+PermP'!$B$2:$C$52,2,0)</f>
        <v>130</v>
      </c>
      <c r="B27" t="s">
        <v>156</v>
      </c>
      <c r="C27" t="s">
        <v>383</v>
      </c>
      <c r="D27" t="s">
        <v>63</v>
      </c>
      <c r="E27" t="s">
        <v>407</v>
      </c>
      <c r="G27">
        <v>7.63959785</v>
      </c>
      <c r="H27">
        <v>0.668364775</v>
      </c>
      <c r="I27">
        <v>-1.391078469</v>
      </c>
      <c r="J27">
        <v>2.661103222</v>
      </c>
      <c r="K27">
        <v>13.61649344</v>
      </c>
      <c r="L27">
        <v>13.24903635</v>
      </c>
      <c r="M27">
        <v>7.28154989</v>
      </c>
      <c r="N27">
        <v>-1.923079157</v>
      </c>
      <c r="O27">
        <v>5.882359907</v>
      </c>
      <c r="P27">
        <v>0.479297974</v>
      </c>
      <c r="Q27">
        <v>16.21856362</v>
      </c>
      <c r="R27">
        <v>6.231349023</v>
      </c>
      <c r="S27">
        <v>2.30066159</v>
      </c>
      <c r="T27">
        <v>7.175963585</v>
      </c>
      <c r="U27">
        <v>6.086823812</v>
      </c>
      <c r="V27">
        <v>4.99773126</v>
      </c>
      <c r="W27">
        <v>4.918031335</v>
      </c>
      <c r="X27">
        <v>9.745068046</v>
      </c>
      <c r="Y27">
        <v>4.396153725</v>
      </c>
      <c r="Z27">
        <v>0.406746448</v>
      </c>
      <c r="AA27">
        <v>-5.290119215</v>
      </c>
      <c r="AB27">
        <v>2.503453788</v>
      </c>
      <c r="AC27">
        <v>3.718709075</v>
      </c>
      <c r="AD27">
        <v>5.360304078</v>
      </c>
      <c r="AE27">
        <v>4.570982294</v>
      </c>
      <c r="AF27">
        <v>-0.214802542</v>
      </c>
      <c r="AG27">
        <v>1.625239217</v>
      </c>
      <c r="AH27">
        <v>3.177291256</v>
      </c>
      <c r="AI27">
        <v>1.344689718</v>
      </c>
      <c r="AJ27">
        <v>5.692294493</v>
      </c>
      <c r="AK27">
        <v>8.73023182</v>
      </c>
      <c r="AL27">
        <v>-7.332978127</v>
      </c>
      <c r="AM27">
        <v>9.691840272</v>
      </c>
      <c r="AN27">
        <v>-10.24018174</v>
      </c>
      <c r="AO27">
        <v>16.72881759</v>
      </c>
      <c r="AP27">
        <v>7.316681499</v>
      </c>
      <c r="AQ27">
        <v>3.79241912</v>
      </c>
      <c r="AR27">
        <v>3.89525362</v>
      </c>
      <c r="AS27">
        <v>3.042278095</v>
      </c>
      <c r="AT27">
        <v>1.576077841</v>
      </c>
      <c r="AU27">
        <v>-4.974963843</v>
      </c>
      <c r="AV27">
        <v>1.7</v>
      </c>
      <c r="AW27">
        <v>5.5</v>
      </c>
      <c r="AX27">
        <v>5.5</v>
      </c>
      <c r="AY27">
        <v>2.6</v>
      </c>
      <c r="AZ27">
        <v>7.7</v>
      </c>
      <c r="BA27">
        <v>5.8</v>
      </c>
      <c r="BB27">
        <v>8.6</v>
      </c>
      <c r="BC27">
        <v>7.6</v>
      </c>
      <c r="BD27">
        <v>7.1</v>
      </c>
    </row>
    <row r="28" spans="1:56">
      <c r="A28">
        <f>VLOOKUP(B28,'AHarv+PermP'!$B$2:$C$52,2,0)</f>
        <v>133</v>
      </c>
      <c r="B28" t="s">
        <v>157</v>
      </c>
      <c r="C28" t="s">
        <v>384</v>
      </c>
      <c r="D28" t="s">
        <v>63</v>
      </c>
      <c r="E28" t="s">
        <v>407</v>
      </c>
      <c r="N28">
        <v>3.708410198</v>
      </c>
      <c r="O28">
        <v>0.230999423</v>
      </c>
      <c r="P28">
        <v>6.13695485</v>
      </c>
      <c r="Q28">
        <v>2.56899603</v>
      </c>
      <c r="R28">
        <v>5.844016425</v>
      </c>
      <c r="S28">
        <v>-1.455115786</v>
      </c>
      <c r="T28">
        <v>-1.528826123</v>
      </c>
      <c r="U28">
        <v>11.62504914</v>
      </c>
      <c r="V28">
        <v>13.62343853</v>
      </c>
      <c r="W28">
        <v>6.34864719</v>
      </c>
      <c r="X28">
        <v>-1.463476327</v>
      </c>
      <c r="Y28">
        <v>10.39567723</v>
      </c>
      <c r="Z28">
        <v>-4.325839879</v>
      </c>
      <c r="AA28">
        <v>-4.411546272</v>
      </c>
      <c r="AB28">
        <v>-4.637654559</v>
      </c>
      <c r="AC28">
        <v>4.797966708</v>
      </c>
      <c r="AD28">
        <v>4.369600082</v>
      </c>
      <c r="AE28">
        <v>-11.35631658</v>
      </c>
      <c r="AF28">
        <v>8.435310068</v>
      </c>
      <c r="AG28">
        <v>-0.518235329</v>
      </c>
      <c r="AH28">
        <v>1.481486165</v>
      </c>
      <c r="AI28">
        <v>11.76370596</v>
      </c>
      <c r="AJ28">
        <v>-1.852675992</v>
      </c>
      <c r="AK28">
        <v>1.616062862</v>
      </c>
      <c r="AL28">
        <v>8.333260144</v>
      </c>
      <c r="AM28">
        <v>-2.139403429</v>
      </c>
      <c r="AN28">
        <v>0.912162051</v>
      </c>
      <c r="AO28">
        <v>6.209004782</v>
      </c>
      <c r="AP28">
        <v>3.218406373</v>
      </c>
      <c r="AQ28">
        <v>6.761093862</v>
      </c>
      <c r="AR28">
        <v>6.033114132</v>
      </c>
      <c r="AS28">
        <v>6.734813031</v>
      </c>
      <c r="AT28">
        <v>3.2</v>
      </c>
      <c r="AU28">
        <v>12.1</v>
      </c>
      <c r="AV28">
        <v>4.15331894</v>
      </c>
      <c r="AW28">
        <v>7.441394997</v>
      </c>
      <c r="AX28">
        <v>2.18552024</v>
      </c>
      <c r="AY28">
        <v>6.079794351</v>
      </c>
      <c r="AZ28">
        <v>5.3</v>
      </c>
      <c r="BA28">
        <v>4.3</v>
      </c>
      <c r="BB28">
        <v>5</v>
      </c>
      <c r="BC28">
        <v>4.5</v>
      </c>
      <c r="BD28">
        <v>4.5</v>
      </c>
    </row>
    <row r="29" spans="1:56">
      <c r="A29">
        <f>VLOOKUP(B29,'AHarv+PermP'!$B$2:$C$52,2,0)</f>
        <v>136</v>
      </c>
      <c r="B29" t="s">
        <v>158</v>
      </c>
      <c r="C29" t="s">
        <v>385</v>
      </c>
      <c r="D29" t="s">
        <v>63</v>
      </c>
      <c r="E29" t="s">
        <v>407</v>
      </c>
      <c r="G29">
        <v>15.52991321</v>
      </c>
      <c r="H29">
        <v>0.726608464</v>
      </c>
      <c r="I29">
        <v>-1.983767626</v>
      </c>
      <c r="J29">
        <v>27.69088629</v>
      </c>
      <c r="K29">
        <v>16.13833043</v>
      </c>
      <c r="L29">
        <v>0.230962093</v>
      </c>
      <c r="M29">
        <v>3.567132933</v>
      </c>
      <c r="N29">
        <v>10.19644252</v>
      </c>
      <c r="O29">
        <v>1.248532115</v>
      </c>
      <c r="P29">
        <v>11.98593115</v>
      </c>
      <c r="Q29">
        <v>1.842886439</v>
      </c>
      <c r="R29">
        <v>-0.732907863</v>
      </c>
      <c r="S29">
        <v>-4.584756953</v>
      </c>
      <c r="T29">
        <v>12.16261112</v>
      </c>
      <c r="U29">
        <v>-5.1343745</v>
      </c>
      <c r="V29">
        <v>8.546104969</v>
      </c>
      <c r="W29">
        <v>-1.878593733</v>
      </c>
      <c r="X29">
        <v>-0.504713791</v>
      </c>
      <c r="Y29">
        <v>4.790039788</v>
      </c>
      <c r="Z29">
        <v>3.371210206</v>
      </c>
      <c r="AA29">
        <v>3.450288473</v>
      </c>
      <c r="AB29">
        <v>-2.339924148</v>
      </c>
      <c r="AC29">
        <v>3.735342062</v>
      </c>
      <c r="AD29">
        <v>-3.22686448</v>
      </c>
      <c r="AE29">
        <v>2.994760553</v>
      </c>
      <c r="AF29">
        <v>5.713579285</v>
      </c>
      <c r="AG29">
        <v>1.900384203</v>
      </c>
      <c r="AH29">
        <v>1.720397951</v>
      </c>
      <c r="AI29">
        <v>4.777585432</v>
      </c>
      <c r="AJ29">
        <v>-1.771304548</v>
      </c>
      <c r="AK29">
        <v>1.788087152</v>
      </c>
      <c r="AL29">
        <v>1.874125861</v>
      </c>
      <c r="AM29">
        <v>5.873637285</v>
      </c>
      <c r="AN29">
        <v>-3.060732128</v>
      </c>
      <c r="AO29">
        <v>9.819800446</v>
      </c>
      <c r="AP29">
        <v>5.818826609</v>
      </c>
      <c r="AQ29">
        <v>-4.04469662</v>
      </c>
      <c r="AR29">
        <v>2.77793567</v>
      </c>
      <c r="AS29">
        <v>6.670370534</v>
      </c>
      <c r="AT29">
        <v>1.850328761</v>
      </c>
      <c r="AU29">
        <v>2.89235482</v>
      </c>
      <c r="AV29">
        <v>1.09699147</v>
      </c>
      <c r="AW29">
        <v>5.594191199</v>
      </c>
      <c r="AX29">
        <v>5.178605109</v>
      </c>
      <c r="AY29">
        <v>5.445002531</v>
      </c>
      <c r="AZ29">
        <v>19.39976456</v>
      </c>
      <c r="BA29">
        <v>-5.70787926</v>
      </c>
      <c r="BB29">
        <v>3.517003841</v>
      </c>
      <c r="BC29">
        <v>-1.220190913</v>
      </c>
      <c r="BD29">
        <v>5.006666169</v>
      </c>
    </row>
    <row r="30" spans="1:56">
      <c r="A30">
        <f>VLOOKUP(B30,'AHarv+PermP'!$B$2:$C$52,2,0)</f>
        <v>137</v>
      </c>
      <c r="B30" t="s">
        <v>159</v>
      </c>
      <c r="C30" t="s">
        <v>386</v>
      </c>
      <c r="D30" t="s">
        <v>63</v>
      </c>
      <c r="E30" t="s">
        <v>407</v>
      </c>
      <c r="W30">
        <v>6.547619048</v>
      </c>
      <c r="X30">
        <v>3.830806065</v>
      </c>
      <c r="Y30">
        <v>3.516525749</v>
      </c>
      <c r="Z30">
        <v>-10.06125859</v>
      </c>
      <c r="AA30">
        <v>5.882352941</v>
      </c>
      <c r="AB30">
        <v>5.497076023</v>
      </c>
      <c r="AC30">
        <v>0.383795309</v>
      </c>
      <c r="AD30">
        <v>4.698385726</v>
      </c>
      <c r="AE30">
        <v>6.954475371</v>
      </c>
      <c r="AF30">
        <v>9.742033384</v>
      </c>
      <c r="AG30">
        <v>8.891039823</v>
      </c>
      <c r="AH30">
        <v>6.79134671</v>
      </c>
      <c r="AI30">
        <v>4.465148645</v>
      </c>
      <c r="AJ30">
        <v>7.186736733</v>
      </c>
      <c r="AK30">
        <v>4.435446247</v>
      </c>
      <c r="AL30">
        <v>6.512698638</v>
      </c>
      <c r="AM30">
        <v>5.082062928</v>
      </c>
      <c r="AN30">
        <v>4.136142904</v>
      </c>
      <c r="AO30">
        <v>4.28773662</v>
      </c>
      <c r="AP30">
        <v>5.587843879</v>
      </c>
      <c r="AQ30">
        <v>5.687477457</v>
      </c>
      <c r="AR30">
        <v>6.070628106</v>
      </c>
      <c r="AS30">
        <v>2.610779536</v>
      </c>
      <c r="AT30">
        <v>9.026614062</v>
      </c>
      <c r="AU30">
        <v>2.573570313</v>
      </c>
      <c r="AV30">
        <v>2.113313277</v>
      </c>
      <c r="AW30">
        <v>3.656856417</v>
      </c>
      <c r="AX30">
        <v>5.745767493</v>
      </c>
      <c r="AY30">
        <v>1.241387566</v>
      </c>
      <c r="AZ30">
        <v>3.947653025</v>
      </c>
      <c r="BA30">
        <v>5.87523091</v>
      </c>
      <c r="BB30">
        <v>5.519004634</v>
      </c>
      <c r="BC30">
        <v>3.034425798</v>
      </c>
      <c r="BD30">
        <v>4.03524609</v>
      </c>
    </row>
    <row r="31" spans="1:56">
      <c r="A31">
        <f>VLOOKUP(B31,'AHarv+PermP'!$B$2:$C$52,2,0)</f>
        <v>144</v>
      </c>
      <c r="B31" t="s">
        <v>160</v>
      </c>
      <c r="C31" t="s">
        <v>387</v>
      </c>
      <c r="D31" t="s">
        <v>63</v>
      </c>
      <c r="E31" t="s">
        <v>407</v>
      </c>
      <c r="AA31">
        <v>5.000002913</v>
      </c>
      <c r="AB31">
        <v>-6.89999949</v>
      </c>
      <c r="AC31">
        <v>-15.70000201</v>
      </c>
      <c r="AD31">
        <v>-6.499999929</v>
      </c>
      <c r="AE31">
        <v>0.9999969</v>
      </c>
      <c r="AF31">
        <v>-2.299996205</v>
      </c>
      <c r="AG31">
        <v>14.70000038</v>
      </c>
      <c r="AH31">
        <v>8.199995297</v>
      </c>
      <c r="AI31">
        <v>6.50000463</v>
      </c>
      <c r="AJ31">
        <v>0.999992812</v>
      </c>
      <c r="AK31">
        <v>4.899999036</v>
      </c>
      <c r="AL31">
        <v>-5.104721555</v>
      </c>
      <c r="AM31">
        <v>8.654684004</v>
      </c>
      <c r="AN31">
        <v>6.765490049</v>
      </c>
      <c r="AO31">
        <v>2.700782147</v>
      </c>
      <c r="AP31">
        <v>7.4</v>
      </c>
      <c r="AQ31">
        <v>10.23856048</v>
      </c>
      <c r="AR31">
        <v>10.78214188</v>
      </c>
      <c r="AS31">
        <v>8.117773541</v>
      </c>
      <c r="AT31">
        <v>1.090982</v>
      </c>
      <c r="AU31">
        <v>11.8989251</v>
      </c>
      <c r="AV31">
        <v>8.816958297</v>
      </c>
      <c r="AW31">
        <v>6.023730149</v>
      </c>
      <c r="AX31">
        <v>7.883754241</v>
      </c>
      <c r="AY31">
        <v>8.387739459</v>
      </c>
      <c r="AZ31">
        <v>8.682646022</v>
      </c>
      <c r="BA31">
        <v>7.281687474</v>
      </c>
      <c r="BB31">
        <v>6.831006386</v>
      </c>
      <c r="BC31">
        <v>6.446312134</v>
      </c>
      <c r="BD31">
        <v>7.200068607</v>
      </c>
    </row>
    <row r="32" spans="1:56">
      <c r="A32">
        <f>VLOOKUP(B32,'AHarv+PermP'!$B$2:$C$52,2,0)</f>
        <v>147</v>
      </c>
      <c r="B32" t="s">
        <v>161</v>
      </c>
      <c r="C32" t="s">
        <v>388</v>
      </c>
      <c r="D32" t="s">
        <v>63</v>
      </c>
      <c r="E32" t="s">
        <v>407</v>
      </c>
      <c r="AA32">
        <v>0.892027504</v>
      </c>
      <c r="AB32">
        <v>-0.368391969</v>
      </c>
      <c r="AC32">
        <v>-1.774819745</v>
      </c>
      <c r="AD32">
        <v>-0.244682853</v>
      </c>
      <c r="AE32">
        <v>0.547169811</v>
      </c>
      <c r="AF32">
        <v>4.710076938</v>
      </c>
      <c r="AG32">
        <v>3.512544803</v>
      </c>
      <c r="AH32">
        <v>0.86565097</v>
      </c>
      <c r="AI32">
        <v>1.836594576</v>
      </c>
      <c r="AJ32">
        <v>2.494522164</v>
      </c>
      <c r="AK32">
        <v>8.172997862</v>
      </c>
      <c r="AL32">
        <v>7.190635452</v>
      </c>
      <c r="AM32">
        <v>-2.0086169</v>
      </c>
      <c r="AN32">
        <v>7.316215266</v>
      </c>
      <c r="AO32">
        <v>4.113405441</v>
      </c>
      <c r="AP32">
        <v>3.195340784</v>
      </c>
      <c r="AQ32">
        <v>4.217510677</v>
      </c>
      <c r="AR32">
        <v>3.293084523</v>
      </c>
      <c r="AS32">
        <v>3.372298973</v>
      </c>
      <c r="AT32">
        <v>3.488451785</v>
      </c>
      <c r="AU32">
        <v>1.18036981</v>
      </c>
      <c r="AV32">
        <v>4.787081202</v>
      </c>
      <c r="AW32">
        <v>4.239333114</v>
      </c>
      <c r="AX32">
        <v>12.2717946</v>
      </c>
      <c r="AY32">
        <v>2.528175449</v>
      </c>
      <c r="AZ32">
        <v>7.072992367</v>
      </c>
      <c r="BA32">
        <v>5.374255651</v>
      </c>
      <c r="BB32">
        <v>4.3</v>
      </c>
      <c r="BC32">
        <v>-0.7</v>
      </c>
      <c r="BD32">
        <v>4.8</v>
      </c>
    </row>
    <row r="33" spans="1:56">
      <c r="A33">
        <f>VLOOKUP(B33,'AHarv+PermP'!$B$2:$C$52,2,0)</f>
        <v>158</v>
      </c>
      <c r="B33" t="s">
        <v>162</v>
      </c>
      <c r="C33" t="s">
        <v>389</v>
      </c>
      <c r="D33" t="s">
        <v>63</v>
      </c>
      <c r="E33" t="s">
        <v>407</v>
      </c>
      <c r="G33">
        <v>4.546393035</v>
      </c>
      <c r="H33">
        <v>10.2787135</v>
      </c>
      <c r="I33">
        <v>9.428229325</v>
      </c>
      <c r="J33">
        <v>0.13103989</v>
      </c>
      <c r="K33">
        <v>6.919761815</v>
      </c>
      <c r="L33">
        <v>-0.382497196</v>
      </c>
      <c r="M33">
        <v>0.122868671</v>
      </c>
      <c r="N33">
        <v>0.38349466</v>
      </c>
      <c r="O33">
        <v>-5.485945813</v>
      </c>
      <c r="P33">
        <v>3.055778924</v>
      </c>
      <c r="Q33">
        <v>5.679320646</v>
      </c>
      <c r="R33">
        <v>-5.166272309</v>
      </c>
      <c r="S33">
        <v>-17.04758357</v>
      </c>
      <c r="T33">
        <v>8.775238053</v>
      </c>
      <c r="U33">
        <v>-2.793193443</v>
      </c>
      <c r="V33">
        <v>0.678203404</v>
      </c>
      <c r="W33">
        <v>7.764581121</v>
      </c>
      <c r="X33">
        <v>13.47261233</v>
      </c>
      <c r="Y33">
        <v>7.146996066</v>
      </c>
      <c r="Z33">
        <v>-2.232444691</v>
      </c>
      <c r="AA33">
        <v>0.608915236</v>
      </c>
      <c r="AB33">
        <v>1.623102206</v>
      </c>
      <c r="AC33">
        <v>-4.750943233</v>
      </c>
      <c r="AD33">
        <v>-16.82535499</v>
      </c>
      <c r="AE33">
        <v>7.722543881</v>
      </c>
      <c r="AF33">
        <v>6.360026805</v>
      </c>
      <c r="AG33">
        <v>0.074556239</v>
      </c>
      <c r="AH33">
        <v>6.899121724</v>
      </c>
      <c r="AI33">
        <v>0.933929132</v>
      </c>
      <c r="AJ33">
        <v>-1.284355377</v>
      </c>
      <c r="AK33">
        <v>2.504203271</v>
      </c>
      <c r="AL33">
        <v>-6.516444598</v>
      </c>
      <c r="AM33">
        <v>1.449437879</v>
      </c>
      <c r="AN33">
        <v>4.004561703</v>
      </c>
      <c r="AO33">
        <v>2.605755852</v>
      </c>
      <c r="AP33">
        <v>3.419093103</v>
      </c>
      <c r="AQ33">
        <v>2.75396562</v>
      </c>
      <c r="AR33">
        <v>10.42226252</v>
      </c>
      <c r="AS33">
        <v>-0.56875833</v>
      </c>
      <c r="AT33">
        <v>-1.40950935</v>
      </c>
      <c r="AU33">
        <v>7.104340611</v>
      </c>
      <c r="AV33">
        <v>2.999122034</v>
      </c>
      <c r="AW33">
        <v>5.3</v>
      </c>
      <c r="AX33">
        <v>0.1</v>
      </c>
      <c r="AY33">
        <v>4.5</v>
      </c>
      <c r="AZ33">
        <v>5.8</v>
      </c>
      <c r="BA33">
        <v>3.4</v>
      </c>
      <c r="BB33">
        <v>8.7</v>
      </c>
      <c r="BC33">
        <v>-1.2</v>
      </c>
      <c r="BD33">
        <v>8.805668016</v>
      </c>
    </row>
    <row r="34" spans="1:56">
      <c r="A34">
        <f>VLOOKUP(B34,'AHarv+PermP'!$B$2:$C$52,2,0)</f>
        <v>159</v>
      </c>
      <c r="B34" t="s">
        <v>163</v>
      </c>
      <c r="C34" t="s">
        <v>390</v>
      </c>
      <c r="D34" t="s">
        <v>63</v>
      </c>
      <c r="E34" t="s">
        <v>407</v>
      </c>
      <c r="G34">
        <v>0.191795489</v>
      </c>
      <c r="H34">
        <v>4.10299259</v>
      </c>
      <c r="I34">
        <v>8.57861892</v>
      </c>
      <c r="J34">
        <v>4.950488659</v>
      </c>
      <c r="K34">
        <v>4.884976838</v>
      </c>
      <c r="L34">
        <v>-4.250514188</v>
      </c>
      <c r="M34">
        <v>-15.74362821</v>
      </c>
      <c r="N34">
        <v>-1.248360246</v>
      </c>
      <c r="O34">
        <v>24.19738395</v>
      </c>
      <c r="P34">
        <v>25.00724192</v>
      </c>
      <c r="Q34">
        <v>14.23753156</v>
      </c>
      <c r="R34">
        <v>3.36426203</v>
      </c>
      <c r="S34">
        <v>5.392760483</v>
      </c>
      <c r="T34">
        <v>11.16067455</v>
      </c>
      <c r="U34">
        <v>-5.227747559</v>
      </c>
      <c r="V34">
        <v>9.04235173</v>
      </c>
      <c r="W34">
        <v>6.024117846</v>
      </c>
      <c r="X34">
        <v>-5.764158393</v>
      </c>
      <c r="Y34">
        <v>6.759430935</v>
      </c>
      <c r="Z34">
        <v>4.204831047</v>
      </c>
      <c r="AA34">
        <v>-13.12788048</v>
      </c>
      <c r="AB34">
        <v>-0.23469532</v>
      </c>
      <c r="AC34">
        <v>-5.29448444</v>
      </c>
      <c r="AD34">
        <v>-4.818339618</v>
      </c>
      <c r="AE34">
        <v>9.704754119</v>
      </c>
      <c r="AF34">
        <v>2.513578195</v>
      </c>
      <c r="AG34">
        <v>-0.700356469</v>
      </c>
      <c r="AH34">
        <v>9.899484754</v>
      </c>
      <c r="AI34">
        <v>7.20031768</v>
      </c>
      <c r="AJ34">
        <v>8.196016108</v>
      </c>
      <c r="AK34">
        <v>4.755593842</v>
      </c>
      <c r="AL34">
        <v>2.918230506</v>
      </c>
      <c r="AM34">
        <v>2.199483274</v>
      </c>
      <c r="AN34">
        <v>0.1</v>
      </c>
      <c r="AO34">
        <v>2.5</v>
      </c>
      <c r="AP34">
        <v>4.3</v>
      </c>
      <c r="AQ34">
        <v>2.7</v>
      </c>
      <c r="AR34">
        <v>1.879438638</v>
      </c>
      <c r="AS34">
        <v>1.100377306</v>
      </c>
      <c r="AT34">
        <v>5.4</v>
      </c>
      <c r="AU34">
        <v>3.1</v>
      </c>
      <c r="AV34">
        <v>1.548922781</v>
      </c>
      <c r="AW34">
        <v>10.3</v>
      </c>
      <c r="AX34">
        <v>10.6</v>
      </c>
      <c r="AY34">
        <v>5.4</v>
      </c>
      <c r="AZ34">
        <v>6.2</v>
      </c>
      <c r="BA34">
        <v>6.449828107</v>
      </c>
      <c r="BB34">
        <v>6</v>
      </c>
      <c r="BC34">
        <v>7</v>
      </c>
      <c r="BD34">
        <v>7.85</v>
      </c>
    </row>
    <row r="35" spans="1:56">
      <c r="A35">
        <f>VLOOKUP(B35,'AHarv+PermP'!$B$2:$C$52,2,0)</f>
        <v>184</v>
      </c>
      <c r="B35" t="s">
        <v>168</v>
      </c>
      <c r="C35" t="s">
        <v>391</v>
      </c>
      <c r="D35" t="s">
        <v>63</v>
      </c>
      <c r="E35" t="s">
        <v>407</v>
      </c>
      <c r="G35">
        <v>-4.297526066</v>
      </c>
      <c r="H35">
        <v>11.33379839</v>
      </c>
      <c r="I35">
        <v>-9.820444426</v>
      </c>
      <c r="J35">
        <v>-12.46499267</v>
      </c>
      <c r="K35">
        <v>7.009529251</v>
      </c>
      <c r="L35">
        <v>7.008910829</v>
      </c>
      <c r="M35">
        <v>6.916017509</v>
      </c>
      <c r="N35">
        <v>7.013780919</v>
      </c>
      <c r="O35">
        <v>11.00737015</v>
      </c>
      <c r="P35">
        <v>6.001425246</v>
      </c>
      <c r="Q35">
        <v>1.206640698</v>
      </c>
      <c r="R35">
        <v>0.263068281</v>
      </c>
      <c r="S35">
        <v>3.438088125</v>
      </c>
      <c r="T35">
        <v>1.409823565</v>
      </c>
      <c r="U35">
        <v>-2.113825409</v>
      </c>
      <c r="V35">
        <v>19.50457717</v>
      </c>
      <c r="W35">
        <v>1.994109485</v>
      </c>
      <c r="X35">
        <v>9.150840819</v>
      </c>
      <c r="Y35">
        <v>11.86990803</v>
      </c>
      <c r="Z35">
        <v>8.951612334</v>
      </c>
      <c r="AA35">
        <v>5.436199477</v>
      </c>
      <c r="AB35">
        <v>1.810846447</v>
      </c>
      <c r="AC35">
        <v>5.980349933</v>
      </c>
      <c r="AD35">
        <v>-4.24077328</v>
      </c>
      <c r="AE35">
        <v>4.402748336</v>
      </c>
      <c r="AF35">
        <v>5.472137487</v>
      </c>
      <c r="AG35">
        <v>-0.02403611</v>
      </c>
      <c r="AH35">
        <v>4.498824996</v>
      </c>
      <c r="AI35">
        <v>-0.036534277</v>
      </c>
      <c r="AJ35">
        <v>-2.399291094</v>
      </c>
      <c r="AK35">
        <v>-2.514379654</v>
      </c>
      <c r="AL35">
        <v>5.872725231</v>
      </c>
      <c r="AM35">
        <v>-8.108691867</v>
      </c>
      <c r="AN35">
        <v>-50.24806711</v>
      </c>
      <c r="AO35">
        <v>35.22407831</v>
      </c>
      <c r="AP35">
        <v>12.74569576</v>
      </c>
      <c r="AQ35">
        <v>13.84975248</v>
      </c>
      <c r="AR35">
        <v>8.858669491</v>
      </c>
      <c r="AS35">
        <v>7.581096457</v>
      </c>
      <c r="AT35">
        <v>8.1</v>
      </c>
      <c r="AU35">
        <v>8.5</v>
      </c>
      <c r="AV35">
        <v>11</v>
      </c>
      <c r="AW35">
        <v>2.2</v>
      </c>
      <c r="AX35">
        <v>7.4</v>
      </c>
      <c r="AY35">
        <v>9.3</v>
      </c>
      <c r="AZ35">
        <v>9.2</v>
      </c>
      <c r="BA35">
        <v>5.5</v>
      </c>
      <c r="BB35">
        <v>11.2</v>
      </c>
      <c r="BC35">
        <v>4.1</v>
      </c>
      <c r="BD35">
        <v>7.5</v>
      </c>
    </row>
    <row r="36" spans="1:56">
      <c r="A36">
        <v>193</v>
      </c>
      <c r="B36" t="s">
        <v>213</v>
      </c>
      <c r="C36" t="s">
        <v>392</v>
      </c>
      <c r="D36" t="s">
        <v>63</v>
      </c>
      <c r="E36" t="s">
        <v>407</v>
      </c>
      <c r="AV36">
        <v>11.58561749</v>
      </c>
      <c r="AW36">
        <v>5.423673527</v>
      </c>
      <c r="AX36">
        <v>6.601137194</v>
      </c>
      <c r="AY36">
        <v>5.669429043</v>
      </c>
      <c r="AZ36">
        <v>6.675019019</v>
      </c>
      <c r="BA36">
        <v>6</v>
      </c>
      <c r="BB36">
        <v>5.7999973</v>
      </c>
      <c r="BC36">
        <v>4</v>
      </c>
      <c r="BD36">
        <v>4.5</v>
      </c>
    </row>
    <row r="37" spans="1:56">
      <c r="A37">
        <f>VLOOKUP(B37,'AHarv+PermP'!$B$2:$C$52,2,0)</f>
        <v>195</v>
      </c>
      <c r="B37" t="s">
        <v>170</v>
      </c>
      <c r="C37" t="s">
        <v>393</v>
      </c>
      <c r="D37" t="s">
        <v>63</v>
      </c>
      <c r="E37" t="s">
        <v>407</v>
      </c>
      <c r="G37">
        <v>2.993448257</v>
      </c>
      <c r="H37">
        <v>-0.136235362</v>
      </c>
      <c r="I37">
        <v>1.864478567</v>
      </c>
      <c r="J37">
        <v>3.8839271</v>
      </c>
      <c r="K37">
        <v>1.33218949</v>
      </c>
      <c r="L37">
        <v>2.87676098</v>
      </c>
      <c r="M37">
        <v>-1.219792865</v>
      </c>
      <c r="N37">
        <v>6.290773532</v>
      </c>
      <c r="O37">
        <v>-6.55414292</v>
      </c>
      <c r="P37">
        <v>8.562045508</v>
      </c>
      <c r="Q37">
        <v>-0.140449438</v>
      </c>
      <c r="R37">
        <v>6.383208915</v>
      </c>
      <c r="S37">
        <v>-5.58324011</v>
      </c>
      <c r="T37">
        <v>4.200775528</v>
      </c>
      <c r="U37">
        <v>7.535662601</v>
      </c>
      <c r="V37">
        <v>8.920503701</v>
      </c>
      <c r="W37">
        <v>-2.682905304</v>
      </c>
      <c r="X37">
        <v>-3.95393126</v>
      </c>
      <c r="Y37">
        <v>7.001685615</v>
      </c>
      <c r="Z37">
        <v>-3.310647743</v>
      </c>
      <c r="AA37">
        <v>5.06951646</v>
      </c>
      <c r="AB37">
        <v>7.843064607</v>
      </c>
      <c r="AC37">
        <v>-5.326392716</v>
      </c>
      <c r="AD37">
        <v>3.745764357</v>
      </c>
      <c r="AE37">
        <v>3.283470707</v>
      </c>
      <c r="AF37">
        <v>3.113339718</v>
      </c>
      <c r="AG37">
        <v>6.094374589</v>
      </c>
      <c r="AH37">
        <v>-0.592431006</v>
      </c>
      <c r="AI37">
        <v>3.977856085</v>
      </c>
      <c r="AJ37">
        <v>-0.675638148</v>
      </c>
      <c r="AK37">
        <v>2.55582543</v>
      </c>
      <c r="AL37">
        <v>1.242647235</v>
      </c>
      <c r="AM37">
        <v>1.30078041</v>
      </c>
      <c r="AN37">
        <v>-0.017328654</v>
      </c>
      <c r="AO37">
        <v>5.363472886</v>
      </c>
      <c r="AP37">
        <v>2.012125087</v>
      </c>
      <c r="AQ37">
        <v>3.124033321</v>
      </c>
      <c r="AR37">
        <v>5.898672514</v>
      </c>
      <c r="AS37">
        <v>6.34711579</v>
      </c>
      <c r="AT37">
        <v>3.19898808</v>
      </c>
      <c r="AU37">
        <v>4.58091642</v>
      </c>
      <c r="AV37">
        <v>0.654803693</v>
      </c>
      <c r="AW37">
        <v>6.661263304</v>
      </c>
      <c r="AX37">
        <v>5.900528498</v>
      </c>
      <c r="AY37">
        <v>5.627088763</v>
      </c>
      <c r="AZ37">
        <v>2.52799155</v>
      </c>
      <c r="BA37">
        <v>4.856388395</v>
      </c>
      <c r="BB37">
        <v>3.327278475</v>
      </c>
      <c r="BC37">
        <v>2.221848801</v>
      </c>
      <c r="BD37">
        <v>4.167529162</v>
      </c>
    </row>
    <row r="38" spans="1:56">
      <c r="A38">
        <f>VLOOKUP(B38,'AHarv+PermP'!$B$2:$C$52,2,0)</f>
        <v>196</v>
      </c>
      <c r="B38" t="s">
        <v>171</v>
      </c>
      <c r="C38" t="s">
        <v>394</v>
      </c>
      <c r="D38" t="s">
        <v>63</v>
      </c>
      <c r="E38" t="s">
        <v>407</v>
      </c>
      <c r="G38">
        <v>-4.882276509</v>
      </c>
      <c r="H38">
        <v>8.408578616</v>
      </c>
      <c r="I38">
        <v>10.13560744</v>
      </c>
      <c r="J38">
        <v>5.919242104</v>
      </c>
      <c r="K38">
        <v>-1.06056179</v>
      </c>
      <c r="L38">
        <v>2.102659246</v>
      </c>
      <c r="M38">
        <v>0.504744599</v>
      </c>
      <c r="N38">
        <v>7.553234231</v>
      </c>
      <c r="O38">
        <v>0</v>
      </c>
      <c r="P38">
        <v>8.871871498</v>
      </c>
      <c r="Q38">
        <v>15.8517756</v>
      </c>
      <c r="R38">
        <v>6.308307419</v>
      </c>
      <c r="S38">
        <v>9.05418582</v>
      </c>
      <c r="T38">
        <v>1.302848384</v>
      </c>
      <c r="U38">
        <v>3.177405119</v>
      </c>
      <c r="V38">
        <v>16.27764878</v>
      </c>
      <c r="W38">
        <v>-6.190225959</v>
      </c>
      <c r="X38">
        <v>21.15169169</v>
      </c>
      <c r="Y38">
        <v>15.79434067</v>
      </c>
      <c r="Z38">
        <v>-4.2485226</v>
      </c>
      <c r="AA38">
        <v>-8.215179316</v>
      </c>
      <c r="AB38">
        <v>-1.117673785</v>
      </c>
      <c r="AC38">
        <v>-1.709244624</v>
      </c>
      <c r="AD38">
        <v>4.511134202</v>
      </c>
      <c r="AE38">
        <v>11.12573577</v>
      </c>
      <c r="AF38">
        <v>-0.176802829</v>
      </c>
      <c r="AG38">
        <v>4.404109043</v>
      </c>
      <c r="AH38">
        <v>5.396744645</v>
      </c>
      <c r="AI38">
        <v>11.1988248</v>
      </c>
      <c r="AJ38">
        <v>6.995544239</v>
      </c>
      <c r="AK38">
        <v>2.760425962</v>
      </c>
      <c r="AL38">
        <v>7.161465872</v>
      </c>
      <c r="AM38">
        <v>6.196650459</v>
      </c>
      <c r="AN38">
        <v>-0.798697665</v>
      </c>
      <c r="AO38">
        <v>-0.825641026</v>
      </c>
      <c r="AP38">
        <v>4.917524174</v>
      </c>
      <c r="AQ38">
        <v>11.96155742</v>
      </c>
      <c r="AR38">
        <v>8.403398336</v>
      </c>
      <c r="AS38">
        <v>1.872005198</v>
      </c>
      <c r="AT38">
        <v>4.253194879</v>
      </c>
      <c r="AU38">
        <v>-2.271163111</v>
      </c>
      <c r="AV38">
        <v>1.212832551</v>
      </c>
      <c r="AW38">
        <v>-5.887127947</v>
      </c>
      <c r="AX38">
        <v>-2.850453855</v>
      </c>
      <c r="AY38">
        <v>7.470515253</v>
      </c>
      <c r="AZ38">
        <v>8.300550747</v>
      </c>
      <c r="BA38">
        <v>9.698510716</v>
      </c>
      <c r="BB38">
        <v>-1.3</v>
      </c>
      <c r="BC38">
        <v>0.7</v>
      </c>
      <c r="BD38">
        <v>6.2</v>
      </c>
    </row>
    <row r="39" spans="1:56">
      <c r="A39">
        <f>VLOOKUP(B39,'AHarv+PermP'!$B$2:$C$52,2,0)</f>
        <v>197</v>
      </c>
      <c r="B39" t="s">
        <v>172</v>
      </c>
      <c r="C39" t="s">
        <v>395</v>
      </c>
      <c r="D39" t="s">
        <v>63</v>
      </c>
      <c r="E39" t="s">
        <v>407</v>
      </c>
      <c r="G39">
        <v>1.809043549</v>
      </c>
      <c r="H39">
        <v>4.540967063</v>
      </c>
      <c r="I39">
        <v>1.699715172</v>
      </c>
      <c r="J39">
        <v>6.685238793</v>
      </c>
      <c r="K39">
        <v>7.180155789</v>
      </c>
      <c r="L39">
        <v>1.7</v>
      </c>
      <c r="M39">
        <v>0.036281552</v>
      </c>
      <c r="N39">
        <v>2.019923833</v>
      </c>
      <c r="O39">
        <v>8.525446804</v>
      </c>
      <c r="P39">
        <v>8.620493237</v>
      </c>
      <c r="Q39">
        <v>3.465916494</v>
      </c>
      <c r="R39">
        <v>0.90023465</v>
      </c>
      <c r="S39">
        <v>2.256618249</v>
      </c>
      <c r="T39">
        <v>3.499828319</v>
      </c>
      <c r="U39">
        <v>1.669216526</v>
      </c>
      <c r="V39">
        <v>-0.449176343</v>
      </c>
      <c r="W39">
        <v>0.04667581</v>
      </c>
      <c r="X39">
        <v>2.406332166</v>
      </c>
      <c r="Y39">
        <v>4.511265607</v>
      </c>
      <c r="Z39">
        <v>4.843503756</v>
      </c>
      <c r="AA39">
        <v>2.881428565</v>
      </c>
      <c r="AB39">
        <v>4.781755535</v>
      </c>
      <c r="AC39">
        <v>-2.102801618</v>
      </c>
      <c r="AD39">
        <v>4.093034268</v>
      </c>
      <c r="AE39">
        <v>-5.311340499</v>
      </c>
      <c r="AF39">
        <v>1.236046911</v>
      </c>
      <c r="AG39">
        <v>7.23126873</v>
      </c>
      <c r="AH39">
        <v>-7.08</v>
      </c>
      <c r="AI39">
        <v>0.73</v>
      </c>
      <c r="AJ39">
        <v>3.35</v>
      </c>
      <c r="AK39">
        <v>2.35</v>
      </c>
      <c r="AL39">
        <v>-19.01</v>
      </c>
      <c r="AM39">
        <v>1.38</v>
      </c>
      <c r="AN39">
        <v>-1.95</v>
      </c>
      <c r="AO39">
        <v>-7.998</v>
      </c>
      <c r="AP39">
        <v>5</v>
      </c>
      <c r="AQ39">
        <v>-16.73998347</v>
      </c>
      <c r="AR39">
        <v>-0.83743528</v>
      </c>
      <c r="AS39">
        <v>-8.121774051</v>
      </c>
      <c r="AT39">
        <v>3.80728333</v>
      </c>
      <c r="AU39">
        <v>18.16993744</v>
      </c>
      <c r="AV39">
        <v>27.46171542</v>
      </c>
      <c r="AW39">
        <v>9.288053335</v>
      </c>
      <c r="AX39">
        <v>7.513943776</v>
      </c>
      <c r="AY39">
        <v>7.178283644</v>
      </c>
      <c r="AZ39">
        <v>7.280905582</v>
      </c>
      <c r="BA39">
        <v>6.442019151</v>
      </c>
      <c r="BB39">
        <v>5.534066948</v>
      </c>
      <c r="BC39">
        <v>3.2</v>
      </c>
      <c r="BD39">
        <v>4.9485</v>
      </c>
    </row>
    <row r="40" spans="1:36">
      <c r="A40">
        <f>VLOOKUP(B40,'AHarv+PermP'!$B$2:$C$52,2,0)</f>
        <v>201</v>
      </c>
      <c r="B40" t="s">
        <v>173</v>
      </c>
      <c r="C40" t="s">
        <v>396</v>
      </c>
      <c r="D40" t="s">
        <v>63</v>
      </c>
      <c r="E40" t="s">
        <v>407</v>
      </c>
      <c r="G40">
        <v>-3.261981202</v>
      </c>
      <c r="H40">
        <v>7.076655434</v>
      </c>
      <c r="I40">
        <v>2.80880257</v>
      </c>
      <c r="J40">
        <v>-6.11062333</v>
      </c>
      <c r="K40">
        <v>-5.943681493</v>
      </c>
      <c r="L40">
        <v>9.098654708</v>
      </c>
      <c r="M40">
        <v>5.940943617</v>
      </c>
      <c r="N40">
        <v>2.029977325</v>
      </c>
      <c r="O40">
        <v>-1.699569717</v>
      </c>
      <c r="P40">
        <v>4.581407921</v>
      </c>
      <c r="Q40">
        <v>2.62902234</v>
      </c>
      <c r="R40">
        <v>10.10084605</v>
      </c>
      <c r="S40">
        <v>-1.951298478</v>
      </c>
      <c r="T40">
        <v>-18.26637874</v>
      </c>
      <c r="U40">
        <v>30.07369858</v>
      </c>
      <c r="V40">
        <v>-1.016716701</v>
      </c>
      <c r="W40">
        <v>23.30749051</v>
      </c>
      <c r="X40">
        <v>3.727489087</v>
      </c>
      <c r="Y40">
        <v>-2.708465849</v>
      </c>
      <c r="Z40">
        <v>-3.901390044</v>
      </c>
      <c r="AA40">
        <v>5.662699661</v>
      </c>
      <c r="AB40">
        <v>4.072294578</v>
      </c>
      <c r="AC40">
        <v>-8.753669275</v>
      </c>
      <c r="AD40">
        <v>3.554946149</v>
      </c>
      <c r="AE40">
        <v>8.152436714</v>
      </c>
      <c r="AF40">
        <v>3.352755039</v>
      </c>
      <c r="AG40">
        <v>5.096904487</v>
      </c>
      <c r="AH40">
        <v>-0.553269928</v>
      </c>
      <c r="AI40">
        <v>-0.175911818</v>
      </c>
      <c r="AJ40">
        <v>-1.484075684</v>
      </c>
    </row>
    <row r="41" spans="1:56">
      <c r="A41">
        <f>VLOOKUP(B41,'AHarv+PermP'!$B$2:$C$52,2,0)</f>
        <v>202</v>
      </c>
      <c r="B41" t="s">
        <v>174</v>
      </c>
      <c r="C41" t="s">
        <v>397</v>
      </c>
      <c r="D41" t="s">
        <v>63</v>
      </c>
      <c r="E41" t="s">
        <v>407</v>
      </c>
      <c r="G41">
        <v>3.845403531</v>
      </c>
      <c r="H41">
        <v>6.177270834</v>
      </c>
      <c r="I41">
        <v>7.373563952</v>
      </c>
      <c r="J41">
        <v>7.939841281</v>
      </c>
      <c r="K41">
        <v>8.896030616</v>
      </c>
      <c r="L41">
        <v>4.438444966</v>
      </c>
      <c r="M41">
        <v>7.19649711</v>
      </c>
      <c r="N41">
        <v>4.153364461</v>
      </c>
      <c r="O41">
        <v>4.715974914</v>
      </c>
      <c r="P41">
        <v>5.248543464</v>
      </c>
      <c r="Q41">
        <v>4.279001626</v>
      </c>
      <c r="R41">
        <v>1.654787605</v>
      </c>
      <c r="S41">
        <v>4.572025697</v>
      </c>
      <c r="T41">
        <v>6.111070817</v>
      </c>
      <c r="U41">
        <v>1.695372219</v>
      </c>
      <c r="V41">
        <v>2.24998662</v>
      </c>
      <c r="W41">
        <v>-0.094095707</v>
      </c>
      <c r="X41">
        <v>3.014507799</v>
      </c>
      <c r="Y41">
        <v>3.790545399</v>
      </c>
      <c r="Z41">
        <v>6.620589844</v>
      </c>
      <c r="AA41">
        <v>5.360740559</v>
      </c>
      <c r="AB41">
        <v>-0.383353977</v>
      </c>
      <c r="AC41">
        <v>-1.846548961</v>
      </c>
      <c r="AD41">
        <v>5.099075489</v>
      </c>
      <c r="AE41">
        <v>-1.211440372</v>
      </c>
      <c r="AF41">
        <v>0.017786891</v>
      </c>
      <c r="AG41">
        <v>2.100777788</v>
      </c>
      <c r="AH41">
        <v>4.200042664</v>
      </c>
      <c r="AI41">
        <v>2.394859813</v>
      </c>
      <c r="AJ41">
        <v>-0.317783203</v>
      </c>
      <c r="AK41">
        <v>-1.018308015</v>
      </c>
      <c r="AL41">
        <v>-2.137041716</v>
      </c>
      <c r="AM41">
        <v>1.233613401</v>
      </c>
      <c r="AN41">
        <v>3.234099247</v>
      </c>
      <c r="AO41">
        <v>3.115695719</v>
      </c>
      <c r="AP41">
        <v>4.306696211</v>
      </c>
      <c r="AQ41">
        <v>2.646764319</v>
      </c>
      <c r="AR41">
        <v>0.517382743</v>
      </c>
      <c r="AS41">
        <v>2.358128599</v>
      </c>
      <c r="AT41">
        <v>4.154588522</v>
      </c>
      <c r="AU41">
        <v>2.73542315</v>
      </c>
      <c r="AV41">
        <v>3.667837611</v>
      </c>
      <c r="AW41">
        <v>2.949074425</v>
      </c>
      <c r="AX41">
        <v>4.554543404</v>
      </c>
      <c r="AY41">
        <v>5.277116992</v>
      </c>
      <c r="AZ41">
        <v>5.603717693</v>
      </c>
      <c r="BA41">
        <v>5.567888056</v>
      </c>
      <c r="BB41">
        <v>3.576079689</v>
      </c>
      <c r="BC41">
        <v>-1.682180037</v>
      </c>
      <c r="BD41">
        <v>2.841136858</v>
      </c>
    </row>
    <row r="42" spans="1:56">
      <c r="A42">
        <f>VLOOKUP(B42,'AHarv+PermP'!$B$2:$C$52,2,0)</f>
        <v>206</v>
      </c>
      <c r="B42" t="s">
        <v>176</v>
      </c>
      <c r="C42" t="s">
        <v>398</v>
      </c>
      <c r="D42" t="s">
        <v>63</v>
      </c>
      <c r="E42" t="s">
        <v>407</v>
      </c>
      <c r="G42">
        <v>0.022389797</v>
      </c>
      <c r="H42">
        <v>6.915843302</v>
      </c>
      <c r="I42">
        <v>-2.846973191</v>
      </c>
      <c r="J42">
        <v>-1.120448338</v>
      </c>
      <c r="K42">
        <v>6.777073275</v>
      </c>
      <c r="L42">
        <v>-3.575146018</v>
      </c>
      <c r="M42">
        <v>1.4240804</v>
      </c>
      <c r="N42">
        <v>1.963221971</v>
      </c>
      <c r="O42">
        <v>1.389349916</v>
      </c>
      <c r="P42">
        <v>5.925073763</v>
      </c>
      <c r="Q42">
        <v>2.247314546</v>
      </c>
      <c r="R42">
        <v>-5.070986054</v>
      </c>
      <c r="S42">
        <v>0.632194978</v>
      </c>
      <c r="T42">
        <v>11.44528975</v>
      </c>
      <c r="U42">
        <v>15.71346642</v>
      </c>
      <c r="V42">
        <v>16.66521928</v>
      </c>
      <c r="W42">
        <v>6.223853111</v>
      </c>
      <c r="X42">
        <v>-5.930986016</v>
      </c>
      <c r="Y42">
        <v>-5.018599427</v>
      </c>
      <c r="Z42">
        <v>1.524309456</v>
      </c>
      <c r="AA42">
        <v>7.437563744</v>
      </c>
      <c r="AB42">
        <v>5.958666049</v>
      </c>
      <c r="AC42">
        <v>2.062502735</v>
      </c>
      <c r="AD42">
        <v>-5.008907015</v>
      </c>
      <c r="AE42">
        <v>-6.281043126</v>
      </c>
      <c r="AF42">
        <v>5.413810146</v>
      </c>
      <c r="AG42">
        <v>14.22088474</v>
      </c>
      <c r="AH42">
        <v>-0.331091769</v>
      </c>
      <c r="AI42">
        <v>8.931393741</v>
      </c>
      <c r="AJ42">
        <v>-5.470054277</v>
      </c>
      <c r="AK42">
        <v>7.510910955</v>
      </c>
      <c r="AL42">
        <v>6.577862117</v>
      </c>
      <c r="AM42">
        <v>4.568748243</v>
      </c>
      <c r="AN42">
        <v>1.00622881</v>
      </c>
      <c r="AO42">
        <v>5.997092432</v>
      </c>
      <c r="AP42">
        <v>5.91912482</v>
      </c>
      <c r="AQ42">
        <v>10.56673678</v>
      </c>
      <c r="AR42">
        <v>4.30850279</v>
      </c>
      <c r="AS42">
        <v>3.104098526</v>
      </c>
      <c r="AT42">
        <v>8.379183662</v>
      </c>
      <c r="AU42">
        <v>6.165440742</v>
      </c>
      <c r="AV42">
        <v>5.360543091</v>
      </c>
      <c r="AW42">
        <v>7.144825385</v>
      </c>
      <c r="AX42">
        <v>1.805672923</v>
      </c>
      <c r="AY42">
        <v>6.325759711</v>
      </c>
      <c r="AZ42">
        <v>11.29434222</v>
      </c>
      <c r="BA42">
        <v>10.16246605</v>
      </c>
      <c r="BB42">
        <v>6.837643802</v>
      </c>
      <c r="BC42">
        <v>3.963081407</v>
      </c>
      <c r="BD42">
        <v>4.45058796</v>
      </c>
    </row>
    <row r="43" spans="1:56">
      <c r="A43">
        <f>VLOOKUP(B43,'AHarv+PermP'!$B$2:$C$52,2,0)</f>
        <v>209</v>
      </c>
      <c r="B43" t="s">
        <v>177</v>
      </c>
      <c r="C43" t="s">
        <v>399</v>
      </c>
      <c r="D43" t="s">
        <v>63</v>
      </c>
      <c r="E43" t="s">
        <v>407</v>
      </c>
      <c r="Q43">
        <v>13.74363645</v>
      </c>
      <c r="R43">
        <v>5.42429573</v>
      </c>
      <c r="S43">
        <v>9.018672689</v>
      </c>
      <c r="T43">
        <v>5.743484116</v>
      </c>
      <c r="U43">
        <v>13.90844471</v>
      </c>
      <c r="V43">
        <v>-2.119435805</v>
      </c>
      <c r="W43">
        <v>1.009589303</v>
      </c>
      <c r="X43">
        <v>1.327129956</v>
      </c>
      <c r="Y43">
        <v>3.106943277</v>
      </c>
      <c r="Z43">
        <v>12.44905525</v>
      </c>
      <c r="AA43">
        <v>14.64143983</v>
      </c>
      <c r="AB43">
        <v>1.172570147</v>
      </c>
      <c r="AC43">
        <v>1.202351694</v>
      </c>
      <c r="AD43">
        <v>6.161758053</v>
      </c>
      <c r="AE43">
        <v>3.79241517</v>
      </c>
      <c r="AF43">
        <v>12.2644771</v>
      </c>
      <c r="AG43">
        <v>14.60659019</v>
      </c>
      <c r="AH43">
        <v>6.569821144</v>
      </c>
      <c r="AI43">
        <v>12.91110516</v>
      </c>
      <c r="AJ43">
        <v>9.752965806</v>
      </c>
      <c r="AK43">
        <v>2.610644996</v>
      </c>
      <c r="AL43">
        <v>1.650157987</v>
      </c>
      <c r="AM43">
        <v>2.799978321</v>
      </c>
      <c r="AN43">
        <v>3.801988377</v>
      </c>
      <c r="AO43">
        <v>2.94089237</v>
      </c>
      <c r="AP43">
        <v>3.588774041</v>
      </c>
      <c r="AQ43">
        <v>3.782806709</v>
      </c>
      <c r="AR43">
        <v>2.753555858</v>
      </c>
      <c r="AS43">
        <v>3.47394734</v>
      </c>
      <c r="AT43">
        <v>10.07313935</v>
      </c>
      <c r="AU43">
        <v>1.000117629</v>
      </c>
      <c r="AV43">
        <v>1.831253627</v>
      </c>
      <c r="AW43">
        <v>3.885626424</v>
      </c>
      <c r="AX43">
        <v>2.511156049</v>
      </c>
      <c r="AY43">
        <v>2.208641206</v>
      </c>
      <c r="AZ43">
        <v>2.871632244</v>
      </c>
      <c r="BA43">
        <v>3.510612797</v>
      </c>
      <c r="BB43">
        <v>2.4</v>
      </c>
      <c r="BC43">
        <v>0.4</v>
      </c>
      <c r="BD43">
        <v>1.1</v>
      </c>
    </row>
    <row r="44" spans="1:56">
      <c r="A44">
        <f>VLOOKUP(B44,'AHarv+PermP'!$B$2:$C$52,2,0)</f>
        <v>215</v>
      </c>
      <c r="B44" t="s">
        <v>178</v>
      </c>
      <c r="C44" t="s">
        <v>400</v>
      </c>
      <c r="D44" t="s">
        <v>63</v>
      </c>
      <c r="E44" t="s">
        <v>407</v>
      </c>
      <c r="AI44">
        <v>3.764443408</v>
      </c>
      <c r="AJ44">
        <v>7.045071643</v>
      </c>
      <c r="AK44">
        <v>2.071988212</v>
      </c>
      <c r="AL44">
        <v>0.584322133</v>
      </c>
      <c r="AM44">
        <v>1.205800809</v>
      </c>
      <c r="AN44">
        <v>1.567661765</v>
      </c>
      <c r="AO44">
        <v>3.569911869</v>
      </c>
      <c r="AP44">
        <v>4.544366802</v>
      </c>
      <c r="AQ44">
        <v>3.525278191</v>
      </c>
      <c r="AR44">
        <v>3.708511597</v>
      </c>
      <c r="AS44">
        <v>4.840382325</v>
      </c>
      <c r="AT44">
        <v>4.933846627</v>
      </c>
      <c r="AU44">
        <v>5.997828857</v>
      </c>
      <c r="AV44">
        <v>7.163553537</v>
      </c>
      <c r="AW44">
        <v>6.886226532</v>
      </c>
      <c r="AX44">
        <v>7.828298381</v>
      </c>
      <c r="AY44">
        <v>7.369880162</v>
      </c>
      <c r="AZ44">
        <v>6.73737932</v>
      </c>
      <c r="BA44">
        <v>7.148095587</v>
      </c>
      <c r="BB44">
        <v>7.436819664</v>
      </c>
      <c r="BC44">
        <v>6.021952116</v>
      </c>
      <c r="BD44">
        <v>6.984992237</v>
      </c>
    </row>
    <row r="45" spans="1:56">
      <c r="A45">
        <f>VLOOKUP(B45,'AHarv+PermP'!$B$2:$C$52,2,0)</f>
        <v>217</v>
      </c>
      <c r="B45" t="s">
        <v>179</v>
      </c>
      <c r="C45" t="s">
        <v>401</v>
      </c>
      <c r="D45" t="s">
        <v>63</v>
      </c>
      <c r="E45" t="s">
        <v>407</v>
      </c>
      <c r="G45">
        <v>12.16931741</v>
      </c>
      <c r="H45">
        <v>3.773652809</v>
      </c>
      <c r="I45">
        <v>4.999694275</v>
      </c>
      <c r="J45">
        <v>14.28601128</v>
      </c>
      <c r="K45">
        <v>15.4597127</v>
      </c>
      <c r="L45">
        <v>9.408719099</v>
      </c>
      <c r="M45">
        <v>5.500371544</v>
      </c>
      <c r="N45">
        <v>5.023691862</v>
      </c>
      <c r="O45">
        <v>10.83086834</v>
      </c>
      <c r="P45">
        <v>2.524302633</v>
      </c>
      <c r="Q45">
        <v>0</v>
      </c>
      <c r="R45">
        <v>7.62515757</v>
      </c>
      <c r="S45">
        <v>3.837483985</v>
      </c>
      <c r="T45">
        <v>4.832849129</v>
      </c>
      <c r="U45">
        <v>2.440541183</v>
      </c>
      <c r="V45">
        <v>-2.051522581</v>
      </c>
      <c r="W45">
        <v>6.959085356</v>
      </c>
      <c r="X45">
        <v>11.04543452</v>
      </c>
      <c r="Y45">
        <v>-5.167742652</v>
      </c>
      <c r="Z45">
        <v>14.57695612</v>
      </c>
      <c r="AA45">
        <v>-3.315186087</v>
      </c>
      <c r="AB45">
        <v>-3.582402545</v>
      </c>
      <c r="AC45">
        <v>-5.414007781</v>
      </c>
      <c r="AD45">
        <v>5.555555045</v>
      </c>
      <c r="AE45">
        <v>5.555552168</v>
      </c>
      <c r="AF45">
        <v>1.586504304</v>
      </c>
      <c r="AG45">
        <v>0.510162182</v>
      </c>
      <c r="AH45">
        <v>6.642369769</v>
      </c>
      <c r="AI45">
        <v>4.060021692</v>
      </c>
      <c r="AJ45">
        <v>-0.243656143</v>
      </c>
      <c r="AK45">
        <v>-0.699967491</v>
      </c>
      <c r="AL45">
        <v>-3.980686814</v>
      </c>
      <c r="AM45">
        <v>-15.09582748</v>
      </c>
      <c r="AN45">
        <v>14.98241434</v>
      </c>
      <c r="AO45">
        <v>7.84583232</v>
      </c>
      <c r="AP45">
        <v>8.83621163</v>
      </c>
      <c r="AQ45">
        <v>14.37737757</v>
      </c>
      <c r="AR45">
        <v>-2.299876558</v>
      </c>
      <c r="AS45">
        <v>2.481751423</v>
      </c>
      <c r="AT45">
        <v>-0.783479607</v>
      </c>
      <c r="AU45">
        <v>-0.179471259</v>
      </c>
      <c r="AV45">
        <v>4.13521343</v>
      </c>
      <c r="AW45">
        <v>2.699999355</v>
      </c>
      <c r="AX45">
        <v>2.999995373</v>
      </c>
      <c r="AY45">
        <v>1.180406953</v>
      </c>
      <c r="AZ45">
        <v>4.052412549</v>
      </c>
      <c r="BA45">
        <v>2.290485231</v>
      </c>
      <c r="BB45">
        <v>2.379268382</v>
      </c>
      <c r="BC45">
        <v>3.226372672</v>
      </c>
      <c r="BD45">
        <v>3.368285288</v>
      </c>
    </row>
    <row r="46" spans="1:56">
      <c r="A46">
        <f>VLOOKUP(B46,'AHarv+PermP'!$B$2:$C$52,2,0)</f>
        <v>226</v>
      </c>
      <c r="B46" t="s">
        <v>180</v>
      </c>
      <c r="C46" t="s">
        <v>402</v>
      </c>
      <c r="D46" t="s">
        <v>63</v>
      </c>
      <c r="E46" t="s">
        <v>407</v>
      </c>
      <c r="AC46">
        <v>5.744557707</v>
      </c>
      <c r="AD46">
        <v>-0.34467668</v>
      </c>
      <c r="AE46">
        <v>-3.306380003</v>
      </c>
      <c r="AF46">
        <v>0.390086945</v>
      </c>
      <c r="AG46">
        <v>3.961902788</v>
      </c>
      <c r="AH46">
        <v>8.267073544</v>
      </c>
      <c r="AI46">
        <v>6.361941248</v>
      </c>
      <c r="AJ46">
        <v>6.474140152</v>
      </c>
      <c r="AK46">
        <v>5.554095494</v>
      </c>
      <c r="AL46">
        <v>3.418356891</v>
      </c>
      <c r="AM46">
        <v>8.326292522</v>
      </c>
      <c r="AN46">
        <v>6.403635742</v>
      </c>
      <c r="AO46">
        <v>11.52324381</v>
      </c>
      <c r="AP46">
        <v>9.072114582</v>
      </c>
      <c r="AQ46">
        <v>5.100001864</v>
      </c>
      <c r="AR46">
        <v>4.905265483</v>
      </c>
      <c r="AS46">
        <v>8.053948377</v>
      </c>
      <c r="AT46">
        <v>3.141907338</v>
      </c>
      <c r="AU46">
        <v>5.183661126</v>
      </c>
      <c r="AV46">
        <v>8.732685764</v>
      </c>
      <c r="AW46">
        <v>6.473258671</v>
      </c>
      <c r="AX46">
        <v>6.807233344</v>
      </c>
      <c r="AY46">
        <v>6.332565117</v>
      </c>
      <c r="AZ46">
        <v>10.78474439</v>
      </c>
      <c r="BA46">
        <v>8.412425966</v>
      </c>
      <c r="BB46">
        <v>8.708856704</v>
      </c>
      <c r="BC46">
        <v>7.247451504</v>
      </c>
      <c r="BD46">
        <v>5.181511051</v>
      </c>
    </row>
    <row r="47" spans="1:56">
      <c r="A47">
        <f>VLOOKUP(B47,'AHarv+PermP'!$B$2:$C$52,2,0)</f>
        <v>251</v>
      </c>
      <c r="B47" t="s">
        <v>184</v>
      </c>
      <c r="C47" t="s">
        <v>403</v>
      </c>
      <c r="D47" t="s">
        <v>63</v>
      </c>
      <c r="E47" t="s">
        <v>407</v>
      </c>
      <c r="G47">
        <v>1.361381917</v>
      </c>
      <c r="H47">
        <v>-2.490839648</v>
      </c>
      <c r="I47">
        <v>3.272393047</v>
      </c>
      <c r="J47">
        <v>12.21404797</v>
      </c>
      <c r="K47">
        <v>16.64745568</v>
      </c>
      <c r="L47">
        <v>-5.570309491</v>
      </c>
      <c r="M47">
        <v>7.919696102</v>
      </c>
      <c r="N47">
        <v>1.248330493</v>
      </c>
      <c r="O47">
        <v>-0.436916189</v>
      </c>
      <c r="P47">
        <v>4.797113104</v>
      </c>
      <c r="Q47">
        <v>-0.086039563</v>
      </c>
      <c r="R47">
        <v>9.208864924</v>
      </c>
      <c r="S47">
        <v>-0.962048443</v>
      </c>
      <c r="T47">
        <v>6.428158213</v>
      </c>
      <c r="U47">
        <v>-2.269328677</v>
      </c>
      <c r="V47">
        <v>6.220975108</v>
      </c>
      <c r="W47">
        <v>-4.564236223</v>
      </c>
      <c r="X47">
        <v>0.553763908</v>
      </c>
      <c r="Y47">
        <v>-3.023930815</v>
      </c>
      <c r="Z47">
        <v>3.035621917</v>
      </c>
      <c r="AA47">
        <v>6.167957744</v>
      </c>
      <c r="AB47">
        <v>-2.812782792</v>
      </c>
      <c r="AC47">
        <v>-1.96668934</v>
      </c>
      <c r="AD47">
        <v>-0.336834746</v>
      </c>
      <c r="AE47">
        <v>1.615310523</v>
      </c>
      <c r="AF47">
        <v>0.72389369</v>
      </c>
      <c r="AG47">
        <v>2.675661666</v>
      </c>
      <c r="AH47">
        <v>6.280749055</v>
      </c>
      <c r="AI47">
        <v>-1.023501778</v>
      </c>
      <c r="AJ47">
        <v>-0.481072111</v>
      </c>
      <c r="AK47">
        <v>-0.036133385</v>
      </c>
      <c r="AL47">
        <v>-1.730922089</v>
      </c>
      <c r="AM47">
        <v>6.797274006</v>
      </c>
      <c r="AN47">
        <v>-8.625441753</v>
      </c>
      <c r="AO47">
        <v>-2.821298437</v>
      </c>
      <c r="AP47">
        <v>6.945659942</v>
      </c>
      <c r="AQ47">
        <v>3.298818815</v>
      </c>
      <c r="AR47">
        <v>-1.858705587</v>
      </c>
      <c r="AS47">
        <v>2.224392255</v>
      </c>
      <c r="AT47">
        <v>3.578748593</v>
      </c>
      <c r="AU47">
        <v>4.9</v>
      </c>
      <c r="AV47">
        <v>3.3</v>
      </c>
      <c r="AW47">
        <v>5.1</v>
      </c>
      <c r="AX47">
        <v>5.38054657</v>
      </c>
      <c r="AY47">
        <v>5.341379152</v>
      </c>
      <c r="AZ47">
        <v>6.2251889</v>
      </c>
      <c r="BA47">
        <v>6.193501346</v>
      </c>
      <c r="BB47">
        <v>5.681614218</v>
      </c>
      <c r="BC47">
        <v>6.403027052</v>
      </c>
      <c r="BD47">
        <v>7.610174025</v>
      </c>
    </row>
    <row r="48" spans="1:56">
      <c r="A48">
        <f>VLOOKUP(B48,'AHarv+PermP'!$B$2:$C$52,2,0)</f>
        <v>181</v>
      </c>
      <c r="B48" t="s">
        <v>166</v>
      </c>
      <c r="C48" t="s">
        <v>404</v>
      </c>
      <c r="D48" t="s">
        <v>63</v>
      </c>
      <c r="E48" t="s">
        <v>407</v>
      </c>
      <c r="G48">
        <v>6.316159337</v>
      </c>
      <c r="H48">
        <v>1.434469552</v>
      </c>
      <c r="I48">
        <v>6.244343853</v>
      </c>
      <c r="J48">
        <v>-1.106171891</v>
      </c>
      <c r="K48">
        <v>4.91057173</v>
      </c>
      <c r="L48">
        <v>1.523129251</v>
      </c>
      <c r="M48">
        <v>8.367009694</v>
      </c>
      <c r="N48">
        <v>1.970133586</v>
      </c>
      <c r="O48">
        <v>12.42823655</v>
      </c>
      <c r="P48">
        <v>22.56515122</v>
      </c>
      <c r="Q48">
        <v>8.917585841</v>
      </c>
      <c r="R48">
        <v>8.329774897</v>
      </c>
      <c r="S48">
        <v>2.604715532</v>
      </c>
      <c r="T48">
        <v>6.62515392</v>
      </c>
      <c r="U48">
        <v>-1.931223177</v>
      </c>
      <c r="V48">
        <v>0.464837614</v>
      </c>
      <c r="W48">
        <v>-6.86070247</v>
      </c>
      <c r="X48">
        <v>-2.706923245</v>
      </c>
      <c r="Y48">
        <v>3.297036804</v>
      </c>
      <c r="Z48">
        <v>14.42068277</v>
      </c>
      <c r="AA48">
        <v>12.52542561</v>
      </c>
      <c r="AB48">
        <v>2.634297268</v>
      </c>
      <c r="AC48">
        <v>1.585304891</v>
      </c>
      <c r="AD48">
        <v>-1.907359519</v>
      </c>
      <c r="AE48">
        <v>6.944387562</v>
      </c>
      <c r="AF48">
        <v>2.099028549</v>
      </c>
      <c r="AG48">
        <v>1.150737071</v>
      </c>
      <c r="AH48">
        <v>7.55237475</v>
      </c>
      <c r="AI48">
        <v>5.199766599</v>
      </c>
      <c r="AJ48">
        <v>6.988553015</v>
      </c>
      <c r="AK48">
        <v>5.531782066</v>
      </c>
      <c r="AL48">
        <v>-9.015569603</v>
      </c>
      <c r="AM48">
        <v>1.05145821</v>
      </c>
      <c r="AN48">
        <v>9.235198891</v>
      </c>
      <c r="AO48">
        <v>0.158025304</v>
      </c>
      <c r="AP48">
        <v>10.36069736</v>
      </c>
      <c r="AQ48">
        <v>2.680593815</v>
      </c>
      <c r="AR48">
        <v>2.885211881</v>
      </c>
      <c r="AS48">
        <v>-3.599997783</v>
      </c>
      <c r="AT48">
        <v>-2.707812482</v>
      </c>
      <c r="AU48">
        <v>2.658486033</v>
      </c>
      <c r="AV48">
        <v>-9.772174752</v>
      </c>
      <c r="AW48">
        <v>-17.16332759</v>
      </c>
      <c r="AX48">
        <v>-6.880383098</v>
      </c>
      <c r="AY48">
        <v>-6.118951814</v>
      </c>
      <c r="AZ48">
        <v>-3.332438922</v>
      </c>
      <c r="BA48">
        <v>0.203709484</v>
      </c>
      <c r="BB48">
        <v>-17.7</v>
      </c>
      <c r="BC48">
        <v>6</v>
      </c>
      <c r="BD48">
        <v>9</v>
      </c>
    </row>
  </sheetData>
  <pageMargins left="0.699305555555556" right="0.699305555555556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3" tint="0.399975585192419"/>
  </sheetPr>
  <dimension ref="A1:BD96"/>
  <sheetViews>
    <sheetView workbookViewId="0">
      <pane xSplit="5" ySplit="1" topLeftCell="F89" activePane="bottomRight" state="frozen"/>
      <selection/>
      <selection pane="topRight"/>
      <selection pane="bottomLeft"/>
      <selection pane="bottomRight" activeCell="A1" sqref="A1"/>
    </sheetView>
  </sheetViews>
  <sheetFormatPr defaultColWidth="9.1358024691358" defaultRowHeight="11.6"/>
  <cols>
    <col min="2" max="2" width="21.1358024691358" customWidth="1"/>
    <col min="3" max="3" width="12.283950617284" customWidth="1"/>
    <col min="4" max="4" width="45.4197530864198" customWidth="1"/>
    <col min="5" max="5" width="20.4197530864198" customWidth="1"/>
    <col min="6" max="25" width="5" customWidth="1"/>
    <col min="26" max="56" width="12" customWidth="1"/>
  </cols>
  <sheetData>
    <row r="1" spans="1:56">
      <c r="A1" s="16" t="s">
        <v>126</v>
      </c>
      <c r="B1" t="s">
        <v>348</v>
      </c>
      <c r="C1" t="s">
        <v>349</v>
      </c>
      <c r="D1" t="s">
        <v>350</v>
      </c>
      <c r="E1" t="s">
        <v>351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</row>
    <row r="2" spans="1:56">
      <c r="A2">
        <f>VLOOKUP(B2,'AHarv+PermP'!$B$2:$C$52,2,0)</f>
        <v>7</v>
      </c>
      <c r="B2" t="s">
        <v>131</v>
      </c>
      <c r="C2" t="s">
        <v>352</v>
      </c>
      <c r="D2" t="s">
        <v>408</v>
      </c>
      <c r="E2" t="s">
        <v>409</v>
      </c>
      <c r="AE2">
        <v>3199.754884</v>
      </c>
      <c r="AF2">
        <v>3198.67294</v>
      </c>
      <c r="AG2">
        <v>3364.659426</v>
      </c>
      <c r="AH2">
        <v>3467.193072</v>
      </c>
      <c r="AI2">
        <v>3393.490651</v>
      </c>
      <c r="AJ2">
        <v>3290.835136</v>
      </c>
      <c r="AK2">
        <v>3154.153425</v>
      </c>
      <c r="AL2">
        <v>2843.268389</v>
      </c>
      <c r="AM2">
        <v>2071.538885</v>
      </c>
      <c r="AN2">
        <v>2076.26681</v>
      </c>
      <c r="AO2">
        <v>2223.623503</v>
      </c>
      <c r="AP2">
        <v>2403.644338</v>
      </c>
      <c r="AQ2">
        <v>2524.698672</v>
      </c>
      <c r="AR2">
        <v>2625.4796</v>
      </c>
      <c r="AS2">
        <v>2635.650635</v>
      </c>
      <c r="AT2">
        <v>2634.170829</v>
      </c>
      <c r="AU2">
        <v>2629.720375</v>
      </c>
      <c r="AV2">
        <v>2909.232829</v>
      </c>
      <c r="AW2">
        <v>2902.280315</v>
      </c>
      <c r="AX2">
        <v>3118.142778</v>
      </c>
      <c r="AY2">
        <v>3639.65212</v>
      </c>
      <c r="AZ2">
        <v>4183.035114</v>
      </c>
      <c r="BA2">
        <v>4981.757803</v>
      </c>
      <c r="BB2">
        <v>5508.133749</v>
      </c>
      <c r="BC2">
        <v>5483.126928</v>
      </c>
      <c r="BD2">
        <v>5454.38381</v>
      </c>
    </row>
    <row r="3" spans="1:56">
      <c r="A3">
        <f>VLOOKUP(B3,'AHarv+PermP'!$B$2:$C$52,2,0)</f>
        <v>53</v>
      </c>
      <c r="B3" t="s">
        <v>143</v>
      </c>
      <c r="C3" t="s">
        <v>355</v>
      </c>
      <c r="D3" t="s">
        <v>408</v>
      </c>
      <c r="E3" t="s">
        <v>409</v>
      </c>
      <c r="Z3">
        <v>1134.067853</v>
      </c>
      <c r="AA3">
        <v>1213.972757</v>
      </c>
      <c r="AB3">
        <v>1207.678968</v>
      </c>
      <c r="AC3">
        <v>1123.736711</v>
      </c>
      <c r="AD3">
        <v>1179.801158</v>
      </c>
      <c r="AE3">
        <v>1234.1733</v>
      </c>
      <c r="AF3">
        <v>1227.078713</v>
      </c>
      <c r="AG3">
        <v>1176.337417</v>
      </c>
      <c r="AH3">
        <v>1183.165584</v>
      </c>
      <c r="AI3">
        <v>1116.37083</v>
      </c>
      <c r="AJ3">
        <v>1117.011083</v>
      </c>
      <c r="AK3">
        <v>1131.606672</v>
      </c>
      <c r="AL3">
        <v>1136.83403</v>
      </c>
      <c r="AM3">
        <v>1136.308184</v>
      </c>
      <c r="AN3">
        <v>1146.413196</v>
      </c>
      <c r="AO3">
        <v>1161.440801</v>
      </c>
      <c r="AP3">
        <v>1189.897887</v>
      </c>
      <c r="AQ3">
        <v>1228.016898</v>
      </c>
      <c r="AR3">
        <v>1249.024713</v>
      </c>
      <c r="AS3">
        <v>1271.586493</v>
      </c>
      <c r="AT3">
        <v>1306.464565</v>
      </c>
      <c r="AU3">
        <v>1330.249056</v>
      </c>
      <c r="AV3">
        <v>1346.702183</v>
      </c>
      <c r="AW3">
        <v>1354.895275</v>
      </c>
      <c r="AX3">
        <v>1352.89997</v>
      </c>
      <c r="AY3">
        <v>1349.137385</v>
      </c>
      <c r="AZ3">
        <v>1361.997487</v>
      </c>
      <c r="BA3">
        <v>1382.35088</v>
      </c>
      <c r="BB3">
        <v>1410.529701</v>
      </c>
      <c r="BC3">
        <v>1422.293104</v>
      </c>
      <c r="BD3">
        <v>1423.889327</v>
      </c>
    </row>
    <row r="4" spans="1:56">
      <c r="A4">
        <f>VLOOKUP(B4,'AHarv+PermP'!$B$2:$C$52,2,0)</f>
        <v>20</v>
      </c>
      <c r="B4" t="s">
        <v>133</v>
      </c>
      <c r="C4" t="s">
        <v>356</v>
      </c>
      <c r="D4" t="s">
        <v>408</v>
      </c>
      <c r="E4" t="s">
        <v>409</v>
      </c>
      <c r="Z4">
        <v>3432.585747</v>
      </c>
      <c r="AA4">
        <v>3610.803976</v>
      </c>
      <c r="AB4">
        <v>3910.678789</v>
      </c>
      <c r="AC4">
        <v>4276.505682</v>
      </c>
      <c r="AD4">
        <v>4489.278602</v>
      </c>
      <c r="AE4">
        <v>4653.180112</v>
      </c>
      <c r="AF4">
        <v>4872.863924</v>
      </c>
      <c r="AG4">
        <v>5281.347914</v>
      </c>
      <c r="AH4">
        <v>6115.061157</v>
      </c>
      <c r="AI4">
        <v>6705.48058</v>
      </c>
      <c r="AJ4">
        <v>6948.157306</v>
      </c>
      <c r="AK4">
        <v>7250.317867</v>
      </c>
      <c r="AL4">
        <v>7251.171807</v>
      </c>
      <c r="AM4">
        <v>7188.370866</v>
      </c>
      <c r="AN4">
        <v>7254.660751</v>
      </c>
      <c r="AO4">
        <v>7386.787755</v>
      </c>
      <c r="AP4">
        <v>7614.119081</v>
      </c>
      <c r="AQ4">
        <v>8202.376426</v>
      </c>
      <c r="AR4">
        <v>8882.162736</v>
      </c>
      <c r="AS4">
        <v>9156.100687</v>
      </c>
      <c r="AT4">
        <v>9530.940501</v>
      </c>
      <c r="AU4">
        <v>9717.516516</v>
      </c>
      <c r="AV4">
        <v>10450.48407</v>
      </c>
      <c r="AW4">
        <v>10972.61816</v>
      </c>
      <c r="AX4">
        <v>11499.36619</v>
      </c>
      <c r="AY4">
        <v>11542.21597</v>
      </c>
      <c r="AZ4">
        <v>11973.938</v>
      </c>
      <c r="BA4">
        <v>12374.98751</v>
      </c>
      <c r="BB4">
        <v>12552.18631</v>
      </c>
      <c r="BC4">
        <v>11771.84154</v>
      </c>
      <c r="BD4">
        <v>12459.20778</v>
      </c>
    </row>
    <row r="5" spans="1:56">
      <c r="A5">
        <f>VLOOKUP(B5,'AHarv+PermP'!$B$2:$C$52,2,0)</f>
        <v>233</v>
      </c>
      <c r="B5" t="s">
        <v>181</v>
      </c>
      <c r="C5" t="s">
        <v>357</v>
      </c>
      <c r="D5" t="s">
        <v>408</v>
      </c>
      <c r="E5" t="s">
        <v>409</v>
      </c>
      <c r="Z5">
        <v>622.4835909</v>
      </c>
      <c r="AA5">
        <v>633.4792454</v>
      </c>
      <c r="AB5">
        <v>677.1974244</v>
      </c>
      <c r="AC5">
        <v>662.7787104</v>
      </c>
      <c r="AD5">
        <v>634.7113981</v>
      </c>
      <c r="AE5">
        <v>671.3387939</v>
      </c>
      <c r="AF5">
        <v>706.1969799</v>
      </c>
      <c r="AG5">
        <v>686.3085609</v>
      </c>
      <c r="AH5">
        <v>707.1301341</v>
      </c>
      <c r="AI5">
        <v>703.3180389</v>
      </c>
      <c r="AJ5">
        <v>680.5310532</v>
      </c>
      <c r="AK5">
        <v>722.4173726</v>
      </c>
      <c r="AL5">
        <v>704.6153114</v>
      </c>
      <c r="AM5">
        <v>709.2856168</v>
      </c>
      <c r="AN5">
        <v>699.1022183</v>
      </c>
      <c r="AO5">
        <v>718.9431053</v>
      </c>
      <c r="AP5">
        <v>776.3477586</v>
      </c>
      <c r="AQ5">
        <v>802.7892321</v>
      </c>
      <c r="AR5">
        <v>837.7670994</v>
      </c>
      <c r="AS5">
        <v>874.911659</v>
      </c>
      <c r="AT5">
        <v>866.2607216</v>
      </c>
      <c r="AU5">
        <v>897.9642945</v>
      </c>
      <c r="AV5">
        <v>913.6570617</v>
      </c>
      <c r="AW5">
        <v>959.1401678</v>
      </c>
      <c r="AX5">
        <v>974.9089492</v>
      </c>
      <c r="AY5">
        <v>1006.996518</v>
      </c>
      <c r="AZ5">
        <v>1031.64171</v>
      </c>
      <c r="BA5">
        <v>1037.60547</v>
      </c>
      <c r="BB5">
        <v>1057.59652</v>
      </c>
      <c r="BC5">
        <v>1062.480001</v>
      </c>
      <c r="BD5">
        <v>1126.548608</v>
      </c>
    </row>
    <row r="6" spans="1:56">
      <c r="A6">
        <f>VLOOKUP(B6,'AHarv+PermP'!$B$2:$C$52,2,0)</f>
        <v>29</v>
      </c>
      <c r="B6" t="s">
        <v>135</v>
      </c>
      <c r="C6" t="s">
        <v>358</v>
      </c>
      <c r="D6" t="s">
        <v>408</v>
      </c>
      <c r="E6" t="s">
        <v>409</v>
      </c>
      <c r="Z6">
        <v>430.4816037</v>
      </c>
      <c r="AA6">
        <v>468.40385</v>
      </c>
      <c r="AB6">
        <v>448.8909014</v>
      </c>
      <c r="AC6">
        <v>450.5118049</v>
      </c>
      <c r="AD6">
        <v>436.5473351</v>
      </c>
      <c r="AE6">
        <v>472.3394479</v>
      </c>
      <c r="AF6">
        <v>472.344084</v>
      </c>
      <c r="AG6">
        <v>483.0778845</v>
      </c>
      <c r="AH6">
        <v>492.6301217</v>
      </c>
      <c r="AI6">
        <v>485.9177635</v>
      </c>
      <c r="AJ6">
        <v>490.8659002</v>
      </c>
      <c r="AK6">
        <v>504.3808312</v>
      </c>
      <c r="AL6">
        <v>499.7797938</v>
      </c>
      <c r="AM6">
        <v>460.8362582</v>
      </c>
      <c r="AN6">
        <v>437.0115095</v>
      </c>
      <c r="AO6">
        <v>397.7972971</v>
      </c>
      <c r="AP6">
        <v>362.784373</v>
      </c>
      <c r="AQ6">
        <v>354.6345475</v>
      </c>
      <c r="AR6">
        <v>368.9714083</v>
      </c>
      <c r="AS6">
        <v>361.7486862</v>
      </c>
      <c r="AT6">
        <v>353.5466521</v>
      </c>
      <c r="AU6">
        <v>353.858784</v>
      </c>
      <c r="AV6">
        <v>360.9077253</v>
      </c>
      <c r="AW6">
        <v>346.967773</v>
      </c>
      <c r="AX6">
        <v>353.3650425</v>
      </c>
      <c r="AY6">
        <v>346.1269067</v>
      </c>
      <c r="AZ6">
        <v>353.012825</v>
      </c>
      <c r="BA6">
        <v>354.6470161</v>
      </c>
      <c r="BB6">
        <v>359.6135207</v>
      </c>
      <c r="BC6">
        <v>361.8383354</v>
      </c>
      <c r="BD6">
        <v>366.4425346</v>
      </c>
    </row>
    <row r="7" spans="1:56">
      <c r="A7">
        <f>VLOOKUP(B7,'AHarv+PermP'!$B$2:$C$52,2,0)</f>
        <v>32</v>
      </c>
      <c r="B7" t="s">
        <v>137</v>
      </c>
      <c r="C7" t="s">
        <v>359</v>
      </c>
      <c r="D7" t="s">
        <v>408</v>
      </c>
      <c r="E7" t="s">
        <v>409</v>
      </c>
      <c r="Z7">
        <v>2006.727844</v>
      </c>
      <c r="AA7">
        <v>2282.048756</v>
      </c>
      <c r="AB7">
        <v>2384.312986</v>
      </c>
      <c r="AC7">
        <v>2476.632064</v>
      </c>
      <c r="AD7">
        <v>2586.678757</v>
      </c>
      <c r="AE7">
        <v>2715.302854</v>
      </c>
      <c r="AF7">
        <v>2815.12223</v>
      </c>
      <c r="AG7">
        <v>2674.291473</v>
      </c>
      <c r="AH7">
        <v>2393.18096</v>
      </c>
      <c r="AI7">
        <v>2281.834142</v>
      </c>
      <c r="AJ7">
        <v>2081.745856</v>
      </c>
      <c r="AK7">
        <v>1946.671648</v>
      </c>
      <c r="AL7">
        <v>1834.694912</v>
      </c>
      <c r="AM7">
        <v>1728.478652</v>
      </c>
      <c r="AN7">
        <v>1641.475304</v>
      </c>
      <c r="AO7">
        <v>1652.993795</v>
      </c>
      <c r="AP7">
        <v>1693.473207</v>
      </c>
      <c r="AQ7">
        <v>1737.943124</v>
      </c>
      <c r="AR7">
        <v>1783.555033</v>
      </c>
      <c r="AS7">
        <v>1819.656061</v>
      </c>
      <c r="AT7">
        <v>1853.243515</v>
      </c>
      <c r="AU7">
        <v>1893.254308</v>
      </c>
      <c r="AV7">
        <v>1924.949792</v>
      </c>
      <c r="AW7">
        <v>1957.766908</v>
      </c>
      <c r="AX7">
        <v>1985.070826</v>
      </c>
      <c r="AY7">
        <v>1985.738586</v>
      </c>
      <c r="AZ7">
        <v>2004.634813</v>
      </c>
      <c r="BA7">
        <v>2029.385941</v>
      </c>
      <c r="BB7">
        <v>2042.735176</v>
      </c>
      <c r="BC7">
        <v>2038.359475</v>
      </c>
      <c r="BD7">
        <v>2046.127492</v>
      </c>
    </row>
    <row r="8" spans="1:56">
      <c r="A8">
        <f>VLOOKUP(B8,'AHarv+PermP'!$B$2:$C$52,2,0)</f>
        <v>35</v>
      </c>
      <c r="B8" t="s">
        <v>138</v>
      </c>
      <c r="C8" t="s">
        <v>360</v>
      </c>
      <c r="D8" t="s">
        <v>408</v>
      </c>
      <c r="E8" t="s">
        <v>409</v>
      </c>
      <c r="AA8">
        <v>1136.222738</v>
      </c>
      <c r="AB8">
        <v>1176.236586</v>
      </c>
      <c r="AC8">
        <v>1273.602468</v>
      </c>
      <c r="AD8">
        <v>1374.765337</v>
      </c>
      <c r="AE8">
        <v>1456.633435</v>
      </c>
      <c r="AF8">
        <v>1473.78354</v>
      </c>
      <c r="AG8">
        <v>1498.014708</v>
      </c>
      <c r="AH8">
        <v>1574.301832</v>
      </c>
      <c r="AI8">
        <v>1645.619386</v>
      </c>
      <c r="AJ8">
        <v>1630.934261</v>
      </c>
      <c r="AK8">
        <v>1619.143044</v>
      </c>
      <c r="AL8">
        <v>1630.359479</v>
      </c>
      <c r="AM8">
        <v>1698.431484</v>
      </c>
      <c r="AN8">
        <v>1767.644431</v>
      </c>
      <c r="AO8">
        <v>1852.771693</v>
      </c>
      <c r="AP8">
        <v>1882.977245</v>
      </c>
      <c r="AQ8">
        <v>1942.713117</v>
      </c>
      <c r="AR8">
        <v>2045.309419</v>
      </c>
      <c r="AS8">
        <v>2179.423707</v>
      </c>
      <c r="AT8">
        <v>2280.970164</v>
      </c>
      <c r="AU8">
        <v>2325.847127</v>
      </c>
      <c r="AV8">
        <v>2391.760425</v>
      </c>
      <c r="AW8">
        <v>2499.792498</v>
      </c>
      <c r="AX8">
        <v>2446.075561</v>
      </c>
      <c r="AY8">
        <v>2701.606712</v>
      </c>
      <c r="AZ8">
        <v>2942.092475</v>
      </c>
      <c r="BA8">
        <v>3165.09747</v>
      </c>
      <c r="BB8">
        <v>3331.271484</v>
      </c>
      <c r="BC8">
        <v>3420.249483</v>
      </c>
      <c r="BD8">
        <v>3573.459791</v>
      </c>
    </row>
    <row r="9" spans="1:56">
      <c r="A9">
        <v>37</v>
      </c>
      <c r="B9" t="s">
        <v>206</v>
      </c>
      <c r="C9" t="s">
        <v>361</v>
      </c>
      <c r="D9" t="s">
        <v>408</v>
      </c>
      <c r="E9" t="s">
        <v>409</v>
      </c>
      <c r="Z9">
        <v>955.4513219</v>
      </c>
      <c r="AA9">
        <v>914.1073045</v>
      </c>
      <c r="AB9">
        <v>955.47318</v>
      </c>
      <c r="AC9">
        <v>851.7076677</v>
      </c>
      <c r="AD9">
        <v>905.963994</v>
      </c>
      <c r="AE9">
        <v>916.8709486</v>
      </c>
      <c r="AF9">
        <v>927.2208245</v>
      </c>
      <c r="AG9">
        <v>862.3675665</v>
      </c>
      <c r="AH9">
        <v>858.9772144</v>
      </c>
      <c r="AI9">
        <v>857.4115113</v>
      </c>
      <c r="AJ9">
        <v>820.0543221</v>
      </c>
      <c r="AK9">
        <v>795.8447874</v>
      </c>
      <c r="AL9">
        <v>725.9834175</v>
      </c>
      <c r="AM9">
        <v>709.8001755</v>
      </c>
      <c r="AN9">
        <v>725.8740182</v>
      </c>
      <c r="AO9">
        <v>759.3707245</v>
      </c>
      <c r="AP9">
        <v>712.144956</v>
      </c>
      <c r="AQ9">
        <v>733.1914956</v>
      </c>
      <c r="AR9">
        <v>751.3527858</v>
      </c>
      <c r="AS9">
        <v>762.8254931</v>
      </c>
      <c r="AT9">
        <v>765.756478</v>
      </c>
      <c r="AU9">
        <v>754.4135544</v>
      </c>
      <c r="AV9">
        <v>737.8414203</v>
      </c>
      <c r="AW9">
        <v>671.1033216</v>
      </c>
      <c r="AX9">
        <v>667.1460547</v>
      </c>
      <c r="AY9">
        <v>672.0038041</v>
      </c>
      <c r="AZ9">
        <v>685.6534549</v>
      </c>
      <c r="BA9">
        <v>698.4789941</v>
      </c>
      <c r="BB9">
        <v>699.5004837</v>
      </c>
      <c r="BC9">
        <v>698.1848425</v>
      </c>
      <c r="BD9">
        <v>707.6358846</v>
      </c>
    </row>
    <row r="10" spans="1:56">
      <c r="A10">
        <f>VLOOKUP(B10,'AHarv+PermP'!$B$2:$C$52,2,0)</f>
        <v>39</v>
      </c>
      <c r="B10" t="s">
        <v>140</v>
      </c>
      <c r="C10" t="s">
        <v>362</v>
      </c>
      <c r="D10" t="s">
        <v>408</v>
      </c>
      <c r="E10" t="s">
        <v>409</v>
      </c>
      <c r="Z10">
        <v>650.4265374</v>
      </c>
      <c r="AA10">
        <v>642.8088604</v>
      </c>
      <c r="AB10">
        <v>661.6810836</v>
      </c>
      <c r="AC10">
        <v>746.9657455</v>
      </c>
      <c r="AD10">
        <v>742.7499306</v>
      </c>
      <c r="AE10">
        <v>880.0136032</v>
      </c>
      <c r="AF10">
        <v>819.7237185</v>
      </c>
      <c r="AG10">
        <v>775.9016439</v>
      </c>
      <c r="AH10">
        <v>868.1764183</v>
      </c>
      <c r="AI10">
        <v>882.2579958</v>
      </c>
      <c r="AJ10">
        <v>819.4809494</v>
      </c>
      <c r="AK10">
        <v>862.6546305</v>
      </c>
      <c r="AL10">
        <v>903.9545084</v>
      </c>
      <c r="AM10">
        <v>739.3490499</v>
      </c>
      <c r="AN10">
        <v>789.9646219</v>
      </c>
      <c r="AO10">
        <v>775.4754949</v>
      </c>
      <c r="AP10">
        <v>768.3855665</v>
      </c>
      <c r="AQ10">
        <v>786.8116487</v>
      </c>
      <c r="AR10">
        <v>815.1071183</v>
      </c>
      <c r="AS10">
        <v>783.3462737</v>
      </c>
      <c r="AT10">
        <v>750.453794</v>
      </c>
      <c r="AU10">
        <v>808.8617336</v>
      </c>
      <c r="AV10">
        <v>846.4161699</v>
      </c>
      <c r="AW10">
        <v>936.792144</v>
      </c>
      <c r="AX10">
        <v>1209.431606</v>
      </c>
      <c r="AY10">
        <v>1373.942588</v>
      </c>
      <c r="AZ10">
        <v>1335.981934</v>
      </c>
      <c r="BA10">
        <v>1301.514839</v>
      </c>
      <c r="BB10">
        <v>1262.005474</v>
      </c>
      <c r="BC10">
        <v>1209.644016</v>
      </c>
      <c r="BD10">
        <v>1229.056555</v>
      </c>
    </row>
    <row r="11" spans="1:56">
      <c r="A11">
        <f>VLOOKUP(B11,'AHarv+PermP'!$B$2:$C$52,2,0)</f>
        <v>45</v>
      </c>
      <c r="B11" t="s">
        <v>141</v>
      </c>
      <c r="C11" t="s">
        <v>363</v>
      </c>
      <c r="D11" t="s">
        <v>408</v>
      </c>
      <c r="E11" t="s">
        <v>409</v>
      </c>
      <c r="Z11">
        <v>1205.667823</v>
      </c>
      <c r="AA11">
        <v>1208.474219</v>
      </c>
      <c r="AB11">
        <v>1243.163069</v>
      </c>
      <c r="AC11">
        <v>1262.462203</v>
      </c>
      <c r="AD11">
        <v>1275.457079</v>
      </c>
      <c r="AE11">
        <v>1267.719886</v>
      </c>
      <c r="AF11">
        <v>1256.691314</v>
      </c>
      <c r="AG11">
        <v>1244.599614</v>
      </c>
      <c r="AH11">
        <v>1246.550536</v>
      </c>
      <c r="AI11">
        <v>1177.773535</v>
      </c>
      <c r="AJ11">
        <v>1208.103619</v>
      </c>
      <c r="AK11">
        <v>1115.656845</v>
      </c>
      <c r="AL11">
        <v>1182.008157</v>
      </c>
      <c r="AM11">
        <v>1188.442731</v>
      </c>
      <c r="AN11">
        <v>1098.578583</v>
      </c>
      <c r="AO11">
        <v>1110.420686</v>
      </c>
      <c r="AP11">
        <v>1068.893141</v>
      </c>
      <c r="AQ11">
        <v>1083.991654</v>
      </c>
      <c r="AR11">
        <v>1069.915163</v>
      </c>
      <c r="AS11">
        <v>1062.416256</v>
      </c>
      <c r="AT11">
        <v>1049.502048</v>
      </c>
      <c r="AU11">
        <v>1056.090437</v>
      </c>
      <c r="AV11">
        <v>1070.983156</v>
      </c>
      <c r="AW11">
        <v>1068.483004</v>
      </c>
      <c r="AX11">
        <v>1037.63964</v>
      </c>
      <c r="AY11">
        <v>1052.770489</v>
      </c>
      <c r="AZ11">
        <v>1037.473138</v>
      </c>
      <c r="BA11">
        <v>1014.846758</v>
      </c>
      <c r="BB11">
        <v>997.6430701</v>
      </c>
      <c r="BC11">
        <v>989.1111958</v>
      </c>
      <c r="BD11">
        <v>983.8008284</v>
      </c>
    </row>
    <row r="12" spans="1:56">
      <c r="A12">
        <v>250</v>
      </c>
      <c r="B12" t="s">
        <v>364</v>
      </c>
      <c r="C12" t="s">
        <v>365</v>
      </c>
      <c r="D12" t="s">
        <v>408</v>
      </c>
      <c r="E12" t="s">
        <v>409</v>
      </c>
      <c r="Z12">
        <v>778.7788248</v>
      </c>
      <c r="AA12">
        <v>775.2110643</v>
      </c>
      <c r="AB12">
        <v>750.8462202</v>
      </c>
      <c r="AC12">
        <v>740.9436778</v>
      </c>
      <c r="AD12">
        <v>760.5808345</v>
      </c>
      <c r="AE12">
        <v>742.5627308</v>
      </c>
      <c r="AF12">
        <v>755.2193034</v>
      </c>
      <c r="AG12">
        <v>752.7346552</v>
      </c>
      <c r="AH12">
        <v>733.159932</v>
      </c>
      <c r="AI12">
        <v>700.1254034</v>
      </c>
      <c r="AJ12">
        <v>630.9886595</v>
      </c>
      <c r="AK12">
        <v>555.7195972</v>
      </c>
      <c r="AL12">
        <v>477.3499747</v>
      </c>
      <c r="AM12">
        <v>396.5866959</v>
      </c>
      <c r="AN12">
        <v>367.1040549</v>
      </c>
      <c r="AO12">
        <v>357.7857799</v>
      </c>
      <c r="AP12">
        <v>344.526862</v>
      </c>
      <c r="AQ12">
        <v>317.6409029</v>
      </c>
      <c r="AR12">
        <v>305.857738</v>
      </c>
      <c r="AS12">
        <v>286.4110797</v>
      </c>
      <c r="AT12">
        <v>260.2204205</v>
      </c>
      <c r="AU12">
        <v>247.9450968</v>
      </c>
      <c r="AV12">
        <v>249.204414</v>
      </c>
      <c r="AW12">
        <v>255.8059067</v>
      </c>
      <c r="AX12">
        <v>264.6857141</v>
      </c>
      <c r="AY12">
        <v>273.619183</v>
      </c>
      <c r="AZ12">
        <v>279.4144276</v>
      </c>
      <c r="BA12">
        <v>288.6704826</v>
      </c>
      <c r="BB12">
        <v>298.2052238</v>
      </c>
      <c r="BC12">
        <v>298.3974128</v>
      </c>
      <c r="BD12">
        <v>311.4698228</v>
      </c>
    </row>
    <row r="13" spans="1:56">
      <c r="A13">
        <v>46</v>
      </c>
      <c r="B13" t="s">
        <v>366</v>
      </c>
      <c r="C13" t="s">
        <v>367</v>
      </c>
      <c r="D13" t="s">
        <v>408</v>
      </c>
      <c r="E13" t="s">
        <v>409</v>
      </c>
      <c r="Z13">
        <v>2950.746161</v>
      </c>
      <c r="AA13">
        <v>3370.199196</v>
      </c>
      <c r="AB13">
        <v>4044.409036</v>
      </c>
      <c r="AC13">
        <v>4157.006069</v>
      </c>
      <c r="AD13">
        <v>4319.366979</v>
      </c>
      <c r="AE13">
        <v>4147.544838</v>
      </c>
      <c r="AF13">
        <v>3755.526535</v>
      </c>
      <c r="AG13">
        <v>3659.371481</v>
      </c>
      <c r="AH13">
        <v>3622.955781</v>
      </c>
      <c r="AI13">
        <v>3617.152782</v>
      </c>
      <c r="AJ13">
        <v>3555.653261</v>
      </c>
      <c r="AK13">
        <v>3544.492876</v>
      </c>
      <c r="AL13">
        <v>3541.039216</v>
      </c>
      <c r="AM13">
        <v>3413.427401</v>
      </c>
      <c r="AN13">
        <v>3139.946247</v>
      </c>
      <c r="AO13">
        <v>3177.404355</v>
      </c>
      <c r="AP13">
        <v>3222.739102</v>
      </c>
      <c r="AQ13">
        <v>3113.951787</v>
      </c>
      <c r="AR13">
        <v>3139.582353</v>
      </c>
      <c r="AS13">
        <v>2975.777594</v>
      </c>
      <c r="AT13">
        <v>3119.90563</v>
      </c>
      <c r="AU13">
        <v>3160.298457</v>
      </c>
      <c r="AV13">
        <v>3229.694221</v>
      </c>
      <c r="AW13">
        <v>3181.767979</v>
      </c>
      <c r="AX13">
        <v>3216.105886</v>
      </c>
      <c r="AY13">
        <v>3381.188323</v>
      </c>
      <c r="AZ13">
        <v>3494.370733</v>
      </c>
      <c r="BA13">
        <v>3344.741484</v>
      </c>
      <c r="BB13">
        <v>3433.730328</v>
      </c>
      <c r="BC13">
        <v>3591.777401</v>
      </c>
      <c r="BD13">
        <v>3808.093879</v>
      </c>
    </row>
    <row r="14" spans="1:56">
      <c r="A14">
        <v>107</v>
      </c>
      <c r="B14" t="s">
        <v>368</v>
      </c>
      <c r="C14" t="s">
        <v>369</v>
      </c>
      <c r="D14" t="s">
        <v>408</v>
      </c>
      <c r="E14" t="s">
        <v>409</v>
      </c>
      <c r="Z14">
        <v>2619.955565</v>
      </c>
      <c r="AA14">
        <v>2594.207937</v>
      </c>
      <c r="AB14">
        <v>2488.595915</v>
      </c>
      <c r="AC14">
        <v>2292.044202</v>
      </c>
      <c r="AD14">
        <v>2140.505175</v>
      </c>
      <c r="AE14">
        <v>2150.564663</v>
      </c>
      <c r="AF14">
        <v>2138.845207</v>
      </c>
      <c r="AG14">
        <v>2056.178204</v>
      </c>
      <c r="AH14">
        <v>2008.500306</v>
      </c>
      <c r="AI14">
        <v>1998.263569</v>
      </c>
      <c r="AJ14">
        <v>1910.528035</v>
      </c>
      <c r="AK14">
        <v>1848.09851</v>
      </c>
      <c r="AL14">
        <v>1783.52326</v>
      </c>
      <c r="AM14">
        <v>1723.61904</v>
      </c>
      <c r="AN14">
        <v>1684.728968</v>
      </c>
      <c r="AO14">
        <v>1752.733862</v>
      </c>
      <c r="AP14">
        <v>1836.565538</v>
      </c>
      <c r="AQ14">
        <v>1891.190931</v>
      </c>
      <c r="AR14">
        <v>1932.857075</v>
      </c>
      <c r="AS14">
        <v>1919.478341</v>
      </c>
      <c r="AT14">
        <v>1810.689712</v>
      </c>
      <c r="AU14">
        <v>1776.954708</v>
      </c>
      <c r="AV14">
        <v>1722.190838</v>
      </c>
      <c r="AW14">
        <v>1668.708877</v>
      </c>
      <c r="AX14">
        <v>1672.170868</v>
      </c>
      <c r="AY14">
        <v>1666.009606</v>
      </c>
      <c r="AZ14">
        <v>1649.484491</v>
      </c>
      <c r="BA14">
        <v>1648.905557</v>
      </c>
      <c r="BB14">
        <v>1657.087673</v>
      </c>
      <c r="BC14">
        <v>1686.974623</v>
      </c>
      <c r="BD14">
        <v>1703.612216</v>
      </c>
    </row>
    <row r="15" spans="1:56">
      <c r="A15">
        <v>61</v>
      </c>
      <c r="B15" t="s">
        <v>208</v>
      </c>
      <c r="C15" t="s">
        <v>370</v>
      </c>
      <c r="D15" t="s">
        <v>408</v>
      </c>
      <c r="E15" t="s">
        <v>409</v>
      </c>
      <c r="AE15">
        <v>2238.565308</v>
      </c>
      <c r="AF15">
        <v>2083.211244</v>
      </c>
      <c r="AG15">
        <v>2094.529797</v>
      </c>
      <c r="AH15">
        <v>2083.69545</v>
      </c>
      <c r="AI15">
        <v>1997.696781</v>
      </c>
      <c r="AJ15">
        <v>1999.053715</v>
      </c>
      <c r="AK15">
        <v>1911.65578</v>
      </c>
      <c r="AL15">
        <v>2045.690481</v>
      </c>
      <c r="AM15">
        <v>2101.503921</v>
      </c>
      <c r="AN15">
        <v>2135.333149</v>
      </c>
      <c r="AO15">
        <v>2359.819373</v>
      </c>
      <c r="AP15">
        <v>2948.929427</v>
      </c>
      <c r="AQ15">
        <v>4886.184481</v>
      </c>
      <c r="AR15">
        <v>5766.958249</v>
      </c>
      <c r="AS15">
        <v>7898.816054</v>
      </c>
      <c r="AT15">
        <v>8681.631405</v>
      </c>
      <c r="AU15">
        <v>13615.38135</v>
      </c>
      <c r="AV15">
        <v>15759.72542</v>
      </c>
      <c r="AW15">
        <v>17407.38982</v>
      </c>
      <c r="AX15">
        <v>23297.19604</v>
      </c>
      <c r="AY15">
        <v>24813.40655</v>
      </c>
      <c r="AZ15">
        <v>24401.73689</v>
      </c>
      <c r="BA15">
        <v>28798.39262</v>
      </c>
      <c r="BB15">
        <v>30988.24226</v>
      </c>
      <c r="BC15">
        <v>31738.22698</v>
      </c>
      <c r="BD15">
        <v>31156.04196</v>
      </c>
    </row>
    <row r="16" spans="1:56">
      <c r="A16">
        <f>VLOOKUP(B16,'AHarv+PermP'!$B$2:$C$52,2,0)</f>
        <v>178</v>
      </c>
      <c r="B16" t="s">
        <v>165</v>
      </c>
      <c r="C16" t="s">
        <v>371</v>
      </c>
      <c r="D16" t="s">
        <v>408</v>
      </c>
      <c r="E16" t="s">
        <v>409</v>
      </c>
      <c r="AL16">
        <v>501.2757455</v>
      </c>
      <c r="AM16">
        <v>569.3431137</v>
      </c>
      <c r="AN16">
        <v>688.9695788</v>
      </c>
      <c r="AO16">
        <v>702.8304006</v>
      </c>
      <c r="AP16">
        <v>756.016827</v>
      </c>
      <c r="AQ16">
        <v>798.1615091</v>
      </c>
      <c r="AR16">
        <v>790.2483547</v>
      </c>
      <c r="AS16">
        <v>765.4331151</v>
      </c>
      <c r="AT16">
        <v>641.8525309</v>
      </c>
      <c r="AU16">
        <v>672.2728661</v>
      </c>
      <c r="AV16">
        <v>664.3356542</v>
      </c>
      <c r="AW16">
        <v>619.9360674</v>
      </c>
      <c r="AX16">
        <v>603.7921135</v>
      </c>
      <c r="AY16">
        <v>596.1189084</v>
      </c>
      <c r="AZ16">
        <v>570.1084434</v>
      </c>
      <c r="BA16">
        <v>559.8374208</v>
      </c>
      <c r="BB16">
        <v>489.8046431</v>
      </c>
      <c r="BC16">
        <v>493.7735537</v>
      </c>
      <c r="BD16">
        <v>489.6986491</v>
      </c>
    </row>
    <row r="17" spans="1:56">
      <c r="A17">
        <f>VLOOKUP(B17,'AHarv+PermP'!$B$2:$C$52,2,0)</f>
        <v>238</v>
      </c>
      <c r="B17" t="s">
        <v>182</v>
      </c>
      <c r="C17" t="s">
        <v>372</v>
      </c>
      <c r="D17" t="s">
        <v>408</v>
      </c>
      <c r="E17" t="s">
        <v>409</v>
      </c>
      <c r="AA17">
        <v>599.7298758</v>
      </c>
      <c r="AB17">
        <v>588.4099147</v>
      </c>
      <c r="AC17">
        <v>617.322004</v>
      </c>
      <c r="AD17">
        <v>580.6294595</v>
      </c>
      <c r="AE17">
        <v>499.4761767</v>
      </c>
      <c r="AF17">
        <v>530.4247525</v>
      </c>
      <c r="AG17">
        <v>584.8488352</v>
      </c>
      <c r="AH17">
        <v>569.1116632</v>
      </c>
      <c r="AI17">
        <v>548.7740793</v>
      </c>
      <c r="AJ17">
        <v>545.241746</v>
      </c>
      <c r="AK17">
        <v>489.4592798</v>
      </c>
      <c r="AL17">
        <v>432.047899</v>
      </c>
      <c r="AM17">
        <v>472.6418008</v>
      </c>
      <c r="AN17">
        <v>472.0260921</v>
      </c>
      <c r="AO17">
        <v>485.4830182</v>
      </c>
      <c r="AP17">
        <v>529.7228212</v>
      </c>
      <c r="AQ17">
        <v>530.9022721</v>
      </c>
      <c r="AR17">
        <v>498.5908022</v>
      </c>
      <c r="AS17">
        <v>510.4179986</v>
      </c>
      <c r="AT17">
        <v>527.3046088</v>
      </c>
      <c r="AU17">
        <v>556.4345806</v>
      </c>
      <c r="AV17">
        <v>550.652059</v>
      </c>
      <c r="AW17">
        <v>525.4830633</v>
      </c>
      <c r="AX17">
        <v>582.4640352</v>
      </c>
      <c r="AY17">
        <v>636.0687043</v>
      </c>
      <c r="AZ17">
        <v>688.9395759</v>
      </c>
      <c r="BA17">
        <v>750.8211302</v>
      </c>
      <c r="BB17">
        <v>813.73146</v>
      </c>
      <c r="BC17">
        <v>866.2871362</v>
      </c>
      <c r="BD17">
        <v>933.8377242</v>
      </c>
    </row>
    <row r="18" spans="1:56">
      <c r="A18">
        <f>VLOOKUP(B18,'AHarv+PermP'!$B$2:$C$52,2,0)</f>
        <v>74</v>
      </c>
      <c r="B18" t="s">
        <v>147</v>
      </c>
      <c r="C18" t="s">
        <v>373</v>
      </c>
      <c r="D18" t="s">
        <v>408</v>
      </c>
      <c r="E18" t="s">
        <v>409</v>
      </c>
      <c r="Z18">
        <v>17006.71503</v>
      </c>
      <c r="AA18">
        <v>17357.55159</v>
      </c>
      <c r="AB18">
        <v>16326.06735</v>
      </c>
      <c r="AC18">
        <v>16727.97311</v>
      </c>
      <c r="AD18">
        <v>17441.68886</v>
      </c>
      <c r="AE18">
        <v>16515.99915</v>
      </c>
      <c r="AF18">
        <v>15882.03287</v>
      </c>
      <c r="AG18">
        <v>12755.26672</v>
      </c>
      <c r="AH18">
        <v>13949.5336</v>
      </c>
      <c r="AI18">
        <v>14669.2799</v>
      </c>
      <c r="AJ18">
        <v>14944.20271</v>
      </c>
      <c r="AK18">
        <v>15352.22493</v>
      </c>
      <c r="AL18">
        <v>14402.67788</v>
      </c>
      <c r="AM18">
        <v>14499.48691</v>
      </c>
      <c r="AN18">
        <v>14579.49241</v>
      </c>
      <c r="AO18">
        <v>14859.58735</v>
      </c>
      <c r="AP18">
        <v>14972.91493</v>
      </c>
      <c r="AQ18">
        <v>15415.76342</v>
      </c>
      <c r="AR18">
        <v>15552.13094</v>
      </c>
      <c r="AS18">
        <v>13823.46174</v>
      </c>
      <c r="AT18">
        <v>13251.21001</v>
      </c>
      <c r="AU18">
        <v>13234.85628</v>
      </c>
      <c r="AV18">
        <v>12919.59044</v>
      </c>
      <c r="AW18">
        <v>12968.53493</v>
      </c>
      <c r="AX18">
        <v>12882.15213</v>
      </c>
      <c r="AY18">
        <v>13014.26414</v>
      </c>
      <c r="AZ18">
        <v>12918.58362</v>
      </c>
      <c r="BA18">
        <v>13382.70059</v>
      </c>
      <c r="BB18">
        <v>13441.79799</v>
      </c>
      <c r="BC18">
        <v>13007.97181</v>
      </c>
      <c r="BD18">
        <v>13489.45097</v>
      </c>
    </row>
    <row r="19" spans="1:56">
      <c r="A19">
        <v>75</v>
      </c>
      <c r="B19" t="s">
        <v>374</v>
      </c>
      <c r="C19" t="s">
        <v>375</v>
      </c>
      <c r="D19" t="s">
        <v>408</v>
      </c>
      <c r="E19" t="s">
        <v>409</v>
      </c>
      <c r="Z19">
        <v>1208.901861</v>
      </c>
      <c r="AA19">
        <v>1204.994187</v>
      </c>
      <c r="AB19">
        <v>1151.901215</v>
      </c>
      <c r="AC19">
        <v>1227.962643</v>
      </c>
      <c r="AD19">
        <v>1219.205214</v>
      </c>
      <c r="AE19">
        <v>1156.735175</v>
      </c>
      <c r="AF19">
        <v>1148.703631</v>
      </c>
      <c r="AG19">
        <v>1121.017707</v>
      </c>
      <c r="AH19">
        <v>1116.312293</v>
      </c>
      <c r="AI19">
        <v>1130.261448</v>
      </c>
      <c r="AJ19">
        <v>1124.190055</v>
      </c>
      <c r="AK19">
        <v>1118.48372</v>
      </c>
      <c r="AL19">
        <v>1119.926193</v>
      </c>
      <c r="AM19">
        <v>1120.308643</v>
      </c>
      <c r="AN19">
        <v>1090.833134</v>
      </c>
      <c r="AO19">
        <v>1069.956675</v>
      </c>
      <c r="AP19">
        <v>1063.413189</v>
      </c>
      <c r="AQ19">
        <v>1084.759105</v>
      </c>
      <c r="AR19">
        <v>1091.66714</v>
      </c>
      <c r="AS19">
        <v>1129.05598</v>
      </c>
      <c r="AT19">
        <v>1157.358514</v>
      </c>
      <c r="AU19">
        <v>1189.107747</v>
      </c>
      <c r="AV19">
        <v>1116.717115</v>
      </c>
      <c r="AW19">
        <v>1158.265115</v>
      </c>
      <c r="AX19">
        <v>1203.692776</v>
      </c>
      <c r="AY19">
        <v>1158.831766</v>
      </c>
      <c r="AZ19">
        <v>1143.18759</v>
      </c>
      <c r="BA19">
        <v>1169.029111</v>
      </c>
      <c r="BB19">
        <v>1198.936171</v>
      </c>
      <c r="BC19">
        <v>1238.218331</v>
      </c>
      <c r="BD19">
        <v>1265.182901</v>
      </c>
    </row>
    <row r="20" spans="1:56">
      <c r="A20">
        <f>VLOOKUP(B20,'AHarv+PermP'!$B$2:$C$52,2,0)</f>
        <v>81</v>
      </c>
      <c r="B20" t="s">
        <v>149</v>
      </c>
      <c r="C20" t="s">
        <v>376</v>
      </c>
      <c r="D20" t="s">
        <v>408</v>
      </c>
      <c r="E20" t="s">
        <v>409</v>
      </c>
      <c r="Z20">
        <v>992.7533275</v>
      </c>
      <c r="AA20">
        <v>930.4367029</v>
      </c>
      <c r="AB20">
        <v>837.8027868</v>
      </c>
      <c r="AC20">
        <v>772.0112286</v>
      </c>
      <c r="AD20">
        <v>810.3273408</v>
      </c>
      <c r="AE20">
        <v>824.4820225</v>
      </c>
      <c r="AF20">
        <v>841.8439875</v>
      </c>
      <c r="AG20">
        <v>857.8378884</v>
      </c>
      <c r="AH20">
        <v>882.0447021</v>
      </c>
      <c r="AI20">
        <v>902.3244294</v>
      </c>
      <c r="AJ20">
        <v>907.1008339</v>
      </c>
      <c r="AK20">
        <v>928.4812128</v>
      </c>
      <c r="AL20">
        <v>937.4116798</v>
      </c>
      <c r="AM20">
        <v>955.4348921</v>
      </c>
      <c r="AN20">
        <v>960.1748006</v>
      </c>
      <c r="AO20">
        <v>973.6625751</v>
      </c>
      <c r="AP20">
        <v>993.2131172</v>
      </c>
      <c r="AQ20">
        <v>1010.198519</v>
      </c>
      <c r="AR20">
        <v>1033.042841</v>
      </c>
      <c r="AS20">
        <v>1053.454862</v>
      </c>
      <c r="AT20">
        <v>1066.793299</v>
      </c>
      <c r="AU20">
        <v>1083.086488</v>
      </c>
      <c r="AV20">
        <v>1104.698071</v>
      </c>
      <c r="AW20">
        <v>1134.145262</v>
      </c>
      <c r="AX20">
        <v>1168.792484</v>
      </c>
      <c r="AY20">
        <v>1208.014388</v>
      </c>
      <c r="AZ20">
        <v>1254.557333</v>
      </c>
      <c r="BA20">
        <v>1303.735213</v>
      </c>
      <c r="BB20">
        <v>1380.1182</v>
      </c>
      <c r="BC20">
        <v>1410.435198</v>
      </c>
      <c r="BD20">
        <v>1468.824497</v>
      </c>
    </row>
    <row r="21" spans="1:56">
      <c r="A21">
        <f>VLOOKUP(B21,'AHarv+PermP'!$B$2:$C$52,2,0)</f>
        <v>90</v>
      </c>
      <c r="B21" t="s">
        <v>150</v>
      </c>
      <c r="C21" t="s">
        <v>377</v>
      </c>
      <c r="D21" t="s">
        <v>408</v>
      </c>
      <c r="E21" t="s">
        <v>409</v>
      </c>
      <c r="AF21">
        <v>825.7964499</v>
      </c>
      <c r="AG21">
        <v>832.5318356</v>
      </c>
      <c r="AH21">
        <v>860.8941516</v>
      </c>
      <c r="AI21">
        <v>864.2614784</v>
      </c>
      <c r="AJ21">
        <v>862.0351251</v>
      </c>
      <c r="AK21">
        <v>837.3940048</v>
      </c>
      <c r="AL21">
        <v>813.6125956</v>
      </c>
      <c r="AM21">
        <v>804.2689408</v>
      </c>
      <c r="AN21">
        <v>792.5950533</v>
      </c>
      <c r="AO21">
        <v>794.5184841</v>
      </c>
      <c r="AP21">
        <v>810.2533724</v>
      </c>
      <c r="AQ21">
        <v>829.1952419</v>
      </c>
      <c r="AR21">
        <v>855.2875101</v>
      </c>
      <c r="AS21">
        <v>882.8973706</v>
      </c>
      <c r="AT21">
        <v>886.7579912</v>
      </c>
      <c r="AU21">
        <v>898.5642667</v>
      </c>
      <c r="AV21">
        <v>918.0626622</v>
      </c>
      <c r="AW21">
        <v>952.4170275</v>
      </c>
      <c r="AX21">
        <v>958.7533921</v>
      </c>
      <c r="AY21">
        <v>970.8830274</v>
      </c>
      <c r="AZ21">
        <v>977.7623426</v>
      </c>
      <c r="BA21">
        <v>976.725969</v>
      </c>
      <c r="BB21">
        <v>1005.057846</v>
      </c>
      <c r="BC21">
        <v>981.4906212</v>
      </c>
      <c r="BD21">
        <v>978.3713423</v>
      </c>
    </row>
    <row r="22" spans="1:56">
      <c r="A22">
        <v>175</v>
      </c>
      <c r="B22" t="s">
        <v>211</v>
      </c>
      <c r="C22" t="s">
        <v>378</v>
      </c>
      <c r="D22" t="s">
        <v>408</v>
      </c>
      <c r="E22" t="s">
        <v>409</v>
      </c>
      <c r="Z22">
        <v>905.4341775</v>
      </c>
      <c r="AA22">
        <v>1043.020463</v>
      </c>
      <c r="AB22">
        <v>1064.294025</v>
      </c>
      <c r="AC22">
        <v>1009.782533</v>
      </c>
      <c r="AD22">
        <v>1082.995536</v>
      </c>
      <c r="AE22">
        <v>1108.161094</v>
      </c>
      <c r="AF22">
        <v>1078.904462</v>
      </c>
      <c r="AG22">
        <v>1088.958845</v>
      </c>
      <c r="AH22">
        <v>1116.762075</v>
      </c>
      <c r="AI22">
        <v>1161.439418</v>
      </c>
      <c r="AJ22">
        <v>1207.834074</v>
      </c>
      <c r="AK22">
        <v>1244.060381</v>
      </c>
      <c r="AL22">
        <v>1232.315489</v>
      </c>
      <c r="AM22">
        <v>1232.666244</v>
      </c>
      <c r="AN22">
        <v>1246.466418</v>
      </c>
      <c r="AO22">
        <v>1275.422138</v>
      </c>
      <c r="AP22">
        <v>1395.451949</v>
      </c>
      <c r="AQ22">
        <v>1457.323634</v>
      </c>
      <c r="AR22">
        <v>1027.654758</v>
      </c>
      <c r="AS22">
        <v>1086.585101</v>
      </c>
      <c r="AT22">
        <v>1145.71549</v>
      </c>
      <c r="AU22">
        <v>1126.042531</v>
      </c>
      <c r="AV22">
        <v>1026.079822</v>
      </c>
      <c r="AW22">
        <v>1006.991783</v>
      </c>
      <c r="AX22">
        <v>994.3185364</v>
      </c>
      <c r="AY22">
        <v>1016.693781</v>
      </c>
      <c r="AZ22">
        <v>1017.729811</v>
      </c>
      <c r="BA22">
        <v>1029.154017</v>
      </c>
      <c r="BB22">
        <v>1040.704075</v>
      </c>
      <c r="BC22">
        <v>1049.95172</v>
      </c>
      <c r="BD22">
        <v>1064.110057</v>
      </c>
    </row>
    <row r="23" spans="1:56">
      <c r="A23">
        <f>VLOOKUP(B23,'AHarv+PermP'!$B$2:$C$52,2,0)</f>
        <v>114</v>
      </c>
      <c r="B23" t="s">
        <v>152</v>
      </c>
      <c r="C23" t="s">
        <v>379</v>
      </c>
      <c r="D23" t="s">
        <v>408</v>
      </c>
      <c r="E23" t="s">
        <v>409</v>
      </c>
      <c r="Z23">
        <v>1374.92893</v>
      </c>
      <c r="AA23">
        <v>1373.420856</v>
      </c>
      <c r="AB23">
        <v>1341.903197</v>
      </c>
      <c r="AC23">
        <v>1308.754248</v>
      </c>
      <c r="AD23">
        <v>1282.491664</v>
      </c>
      <c r="AE23">
        <v>1288.834965</v>
      </c>
      <c r="AF23">
        <v>1331.711626</v>
      </c>
      <c r="AG23">
        <v>1360.932397</v>
      </c>
      <c r="AH23">
        <v>1395.206416</v>
      </c>
      <c r="AI23">
        <v>1410.933198</v>
      </c>
      <c r="AJ23">
        <v>1421.067692</v>
      </c>
      <c r="AK23">
        <v>1394.353657</v>
      </c>
      <c r="AL23">
        <v>1338.895382</v>
      </c>
      <c r="AM23">
        <v>1301.822956</v>
      </c>
      <c r="AN23">
        <v>1296.156436</v>
      </c>
      <c r="AO23">
        <v>1314.640549</v>
      </c>
      <c r="AP23">
        <v>1331.960903</v>
      </c>
      <c r="AQ23">
        <v>1303.462357</v>
      </c>
      <c r="AR23">
        <v>1312.272331</v>
      </c>
      <c r="AS23">
        <v>1308.777508</v>
      </c>
      <c r="AT23">
        <v>1283.280647</v>
      </c>
      <c r="AU23">
        <v>1297.638283</v>
      </c>
      <c r="AV23">
        <v>1270.98763</v>
      </c>
      <c r="AW23">
        <v>1274.302379</v>
      </c>
      <c r="AX23">
        <v>1304.731285</v>
      </c>
      <c r="AY23">
        <v>1346.397519</v>
      </c>
      <c r="AZ23">
        <v>1395.183567</v>
      </c>
      <c r="BA23">
        <v>1455.337628</v>
      </c>
      <c r="BB23">
        <v>1440.657469</v>
      </c>
      <c r="BC23">
        <v>1440.294231</v>
      </c>
      <c r="BD23">
        <v>1477.303608</v>
      </c>
    </row>
    <row r="24" spans="1:56">
      <c r="A24">
        <f>VLOOKUP(B24,'AHarv+PermP'!$B$2:$C$52,2,0)</f>
        <v>122</v>
      </c>
      <c r="B24" t="s">
        <v>153</v>
      </c>
      <c r="C24" t="s">
        <v>380</v>
      </c>
      <c r="D24" t="s">
        <v>408</v>
      </c>
      <c r="E24" t="s">
        <v>409</v>
      </c>
      <c r="Z24">
        <v>827.016829</v>
      </c>
      <c r="AA24">
        <v>810.8395289</v>
      </c>
      <c r="AB24">
        <v>809.8183979</v>
      </c>
      <c r="AC24">
        <v>763.957397</v>
      </c>
      <c r="AD24">
        <v>822.8774515</v>
      </c>
      <c r="AE24">
        <v>844.2375525</v>
      </c>
      <c r="AF24">
        <v>830.8948614</v>
      </c>
      <c r="AG24">
        <v>756.2069696</v>
      </c>
      <c r="AH24">
        <v>807.4662738</v>
      </c>
      <c r="AI24">
        <v>846.5889099</v>
      </c>
      <c r="AJ24">
        <v>885.0172934</v>
      </c>
      <c r="AK24">
        <v>889.5441178</v>
      </c>
      <c r="AL24">
        <v>938.1271787</v>
      </c>
      <c r="AM24">
        <v>951.8826009</v>
      </c>
      <c r="AN24">
        <v>987.7935814</v>
      </c>
      <c r="AO24">
        <v>986.8802349</v>
      </c>
      <c r="AP24">
        <v>1013.402057</v>
      </c>
      <c r="AQ24">
        <v>1028.005961</v>
      </c>
      <c r="AR24">
        <v>1064.044982</v>
      </c>
      <c r="AS24">
        <v>1049.621814</v>
      </c>
      <c r="AT24">
        <v>1092.352498</v>
      </c>
      <c r="AU24">
        <v>1123.488501</v>
      </c>
      <c r="AV24">
        <v>1123.48633</v>
      </c>
      <c r="AW24">
        <v>1161.499486</v>
      </c>
      <c r="AX24">
        <v>1177.220639</v>
      </c>
      <c r="AY24">
        <v>1195.061254</v>
      </c>
      <c r="AZ24">
        <v>1239.635972</v>
      </c>
      <c r="BA24">
        <v>1282.192663</v>
      </c>
      <c r="BB24">
        <v>1328.593282</v>
      </c>
      <c r="BC24">
        <v>1355.333869</v>
      </c>
      <c r="BD24">
        <v>1385.798906</v>
      </c>
    </row>
    <row r="25" spans="1:56">
      <c r="A25">
        <f>VLOOKUP(B25,'AHarv+PermP'!$B$2:$C$52,2,0)</f>
        <v>123</v>
      </c>
      <c r="B25" t="s">
        <v>154</v>
      </c>
      <c r="C25" t="s">
        <v>381</v>
      </c>
      <c r="D25" t="s">
        <v>408</v>
      </c>
      <c r="E25" t="s">
        <v>409</v>
      </c>
      <c r="Z25">
        <v>1753.035329</v>
      </c>
      <c r="AA25">
        <v>1658.307533</v>
      </c>
      <c r="AB25">
        <v>1562.535135</v>
      </c>
      <c r="AC25">
        <v>1484.618128</v>
      </c>
      <c r="AD25">
        <v>1417.979969</v>
      </c>
      <c r="AE25">
        <v>1385.65286</v>
      </c>
      <c r="AF25">
        <v>1356.357666</v>
      </c>
      <c r="AG25">
        <v>1348.027784</v>
      </c>
      <c r="AH25">
        <v>1334.286771</v>
      </c>
      <c r="AI25">
        <v>992.3042996</v>
      </c>
      <c r="AJ25">
        <v>493.2709824</v>
      </c>
      <c r="AK25">
        <v>430.3333088</v>
      </c>
      <c r="AL25">
        <v>284.4035031</v>
      </c>
      <c r="AM25">
        <v>192.8346418</v>
      </c>
      <c r="AN25">
        <v>150.179187</v>
      </c>
      <c r="AO25">
        <v>140.0197581</v>
      </c>
      <c r="AP25">
        <v>149.2115315</v>
      </c>
      <c r="AQ25">
        <v>287.3604749</v>
      </c>
      <c r="AR25">
        <v>346.2554029</v>
      </c>
      <c r="AS25">
        <v>398.8424031</v>
      </c>
      <c r="AT25">
        <v>477.3407145</v>
      </c>
      <c r="AU25">
        <v>475.8085449</v>
      </c>
      <c r="AV25">
        <v>484.0616193</v>
      </c>
      <c r="AW25">
        <v>328.0253222</v>
      </c>
      <c r="AX25">
        <v>330.5351756</v>
      </c>
      <c r="AY25">
        <v>338.230732</v>
      </c>
      <c r="AZ25">
        <v>350.1789194</v>
      </c>
      <c r="BA25">
        <v>365.0846619</v>
      </c>
      <c r="BB25">
        <v>371.6328053</v>
      </c>
      <c r="BC25">
        <v>370.7012399</v>
      </c>
      <c r="BD25">
        <v>375.6524843</v>
      </c>
    </row>
    <row r="26" spans="1:56">
      <c r="A26">
        <f>VLOOKUP(B26,'AHarv+PermP'!$B$2:$C$52,2,0)</f>
        <v>129</v>
      </c>
      <c r="B26" t="s">
        <v>155</v>
      </c>
      <c r="C26" t="s">
        <v>382</v>
      </c>
      <c r="D26" t="s">
        <v>408</v>
      </c>
      <c r="E26" t="s">
        <v>409</v>
      </c>
      <c r="Z26">
        <v>1288.760935</v>
      </c>
      <c r="AA26">
        <v>1134.137167</v>
      </c>
      <c r="AB26">
        <v>1085.865853</v>
      </c>
      <c r="AC26">
        <v>1068.496905</v>
      </c>
      <c r="AD26">
        <v>1059.308655</v>
      </c>
      <c r="AE26">
        <v>1043.696586</v>
      </c>
      <c r="AF26">
        <v>1035.569381</v>
      </c>
      <c r="AG26">
        <v>1018.869163</v>
      </c>
      <c r="AH26">
        <v>1023.833315</v>
      </c>
      <c r="AI26">
        <v>1035.061543</v>
      </c>
      <c r="AJ26">
        <v>1036.519622</v>
      </c>
      <c r="AK26">
        <v>942.6991706</v>
      </c>
      <c r="AL26">
        <v>925.6816543</v>
      </c>
      <c r="AM26">
        <v>916.8538162</v>
      </c>
      <c r="AN26">
        <v>888.5114254</v>
      </c>
      <c r="AO26">
        <v>876.1150135</v>
      </c>
      <c r="AP26">
        <v>867.3257084</v>
      </c>
      <c r="AQ26">
        <v>871.4181824</v>
      </c>
      <c r="AR26">
        <v>877.5010792</v>
      </c>
      <c r="AS26">
        <v>889.9287732</v>
      </c>
      <c r="AT26">
        <v>903.6433662</v>
      </c>
      <c r="AU26">
        <v>928.8744055</v>
      </c>
      <c r="AV26">
        <v>786.6978053</v>
      </c>
      <c r="AW26">
        <v>837.8553525</v>
      </c>
      <c r="AX26">
        <v>855.7139966</v>
      </c>
      <c r="AY26">
        <v>868.6750743</v>
      </c>
      <c r="AZ26">
        <v>885.5252525</v>
      </c>
      <c r="BA26">
        <v>913.3522455</v>
      </c>
      <c r="BB26">
        <v>950.1313918</v>
      </c>
      <c r="BC26">
        <v>880.5982514</v>
      </c>
      <c r="BD26">
        <v>868.924802</v>
      </c>
    </row>
    <row r="27" spans="1:56">
      <c r="A27">
        <f>VLOOKUP(B27,'AHarv+PermP'!$B$2:$C$52,2,0)</f>
        <v>130</v>
      </c>
      <c r="B27" t="s">
        <v>156</v>
      </c>
      <c r="C27" t="s">
        <v>383</v>
      </c>
      <c r="D27" t="s">
        <v>408</v>
      </c>
      <c r="E27" t="s">
        <v>409</v>
      </c>
      <c r="Z27">
        <v>688.5191863</v>
      </c>
      <c r="AA27">
        <v>634.8791053</v>
      </c>
      <c r="AB27">
        <v>635.0949875</v>
      </c>
      <c r="AC27">
        <v>641.7177618</v>
      </c>
      <c r="AD27">
        <v>654.1712419</v>
      </c>
      <c r="AE27">
        <v>655.7561265</v>
      </c>
      <c r="AF27">
        <v>620.8016137</v>
      </c>
      <c r="AG27">
        <v>594.618576</v>
      </c>
      <c r="AH27">
        <v>578.7465599</v>
      </c>
      <c r="AI27">
        <v>558.3648776</v>
      </c>
      <c r="AJ27">
        <v>569.4094145</v>
      </c>
      <c r="AK27">
        <v>606.0187541</v>
      </c>
      <c r="AL27">
        <v>555.8932774</v>
      </c>
      <c r="AM27">
        <v>607.2674184</v>
      </c>
      <c r="AN27">
        <v>542.2628343</v>
      </c>
      <c r="AO27">
        <v>625.8561116</v>
      </c>
      <c r="AP27">
        <v>659.159242</v>
      </c>
      <c r="AQ27">
        <v>667.6804632</v>
      </c>
      <c r="AR27">
        <v>674.5211348</v>
      </c>
      <c r="AS27">
        <v>675.3205909</v>
      </c>
      <c r="AT27">
        <v>667.2406485</v>
      </c>
      <c r="AU27">
        <v>617.5154819</v>
      </c>
      <c r="AV27">
        <v>611.891653</v>
      </c>
      <c r="AW27">
        <v>628.9701635</v>
      </c>
      <c r="AX27">
        <v>646.1216696</v>
      </c>
      <c r="AY27">
        <v>644.8367236</v>
      </c>
      <c r="AZ27">
        <v>674.8712035</v>
      </c>
      <c r="BA27">
        <v>693.3082659</v>
      </c>
      <c r="BB27">
        <v>730.5837295</v>
      </c>
      <c r="BC27">
        <v>762.3121176</v>
      </c>
      <c r="BD27">
        <v>791.3116778</v>
      </c>
    </row>
    <row r="28" spans="1:56">
      <c r="A28">
        <f>VLOOKUP(B28,'AHarv+PermP'!$B$2:$C$52,2,0)</f>
        <v>133</v>
      </c>
      <c r="B28" t="s">
        <v>157</v>
      </c>
      <c r="C28" t="s">
        <v>384</v>
      </c>
      <c r="D28" t="s">
        <v>408</v>
      </c>
      <c r="E28" t="s">
        <v>409</v>
      </c>
      <c r="Z28">
        <v>750.0858623</v>
      </c>
      <c r="AA28">
        <v>702.5355891</v>
      </c>
      <c r="AB28">
        <v>655.9732911</v>
      </c>
      <c r="AC28">
        <v>673.1802038</v>
      </c>
      <c r="AD28">
        <v>688.8251323</v>
      </c>
      <c r="AE28">
        <v>599.6885046</v>
      </c>
      <c r="AF28">
        <v>639.9426693</v>
      </c>
      <c r="AG28">
        <v>627.4068133</v>
      </c>
      <c r="AH28">
        <v>627.5784593</v>
      </c>
      <c r="AI28">
        <v>690.3101176</v>
      </c>
      <c r="AJ28">
        <v>665.0584112</v>
      </c>
      <c r="AK28">
        <v>661.4307974</v>
      </c>
      <c r="AL28">
        <v>699.5837737</v>
      </c>
      <c r="AM28">
        <v>667.2106983</v>
      </c>
      <c r="AN28">
        <v>655.6136953</v>
      </c>
      <c r="AO28">
        <v>677.8732781</v>
      </c>
      <c r="AP28">
        <v>681.093786</v>
      </c>
      <c r="AQ28">
        <v>707.6113489</v>
      </c>
      <c r="AR28">
        <v>729.8126011</v>
      </c>
      <c r="AS28">
        <v>757.1491647</v>
      </c>
      <c r="AT28">
        <v>758.8539382</v>
      </c>
      <c r="AU28">
        <v>825.4999558</v>
      </c>
      <c r="AV28">
        <v>833.8464383</v>
      </c>
      <c r="AW28">
        <v>868.5262662</v>
      </c>
      <c r="AX28">
        <v>860.2580071</v>
      </c>
      <c r="AY28">
        <v>884.5543709</v>
      </c>
      <c r="AZ28">
        <v>902.9191241</v>
      </c>
      <c r="BA28">
        <v>912.9975212</v>
      </c>
      <c r="BB28">
        <v>929.5296889</v>
      </c>
      <c r="BC28">
        <v>942.0530329</v>
      </c>
      <c r="BD28">
        <v>954.9824016</v>
      </c>
    </row>
    <row r="29" spans="1:56">
      <c r="A29">
        <f>VLOOKUP(B29,'AHarv+PermP'!$B$2:$C$52,2,0)</f>
        <v>136</v>
      </c>
      <c r="B29" t="s">
        <v>158</v>
      </c>
      <c r="C29" t="s">
        <v>385</v>
      </c>
      <c r="D29" t="s">
        <v>408</v>
      </c>
      <c r="E29" t="s">
        <v>409</v>
      </c>
      <c r="Z29">
        <v>1729.097126</v>
      </c>
      <c r="AA29">
        <v>1737.998681</v>
      </c>
      <c r="AB29">
        <v>1649.385851</v>
      </c>
      <c r="AC29">
        <v>1663.131518</v>
      </c>
      <c r="AD29">
        <v>1565.1546</v>
      </c>
      <c r="AE29">
        <v>1568.493877</v>
      </c>
      <c r="AF29">
        <v>1614.238117</v>
      </c>
      <c r="AG29">
        <v>1602.07402</v>
      </c>
      <c r="AH29">
        <v>1587.45889</v>
      </c>
      <c r="AI29">
        <v>1620.006812</v>
      </c>
      <c r="AJ29">
        <v>1549.328417</v>
      </c>
      <c r="AK29">
        <v>1534.801319</v>
      </c>
      <c r="AL29">
        <v>1521.17922</v>
      </c>
      <c r="AM29">
        <v>1566.41148</v>
      </c>
      <c r="AN29">
        <v>1476.558315</v>
      </c>
      <c r="AO29">
        <v>1576.558451</v>
      </c>
      <c r="AP29">
        <v>1621.859329</v>
      </c>
      <c r="AQ29">
        <v>1512.822376</v>
      </c>
      <c r="AR29">
        <v>1511.266293</v>
      </c>
      <c r="AS29">
        <v>1566.603655</v>
      </c>
      <c r="AT29">
        <v>1550.307526</v>
      </c>
      <c r="AU29">
        <v>1549.631355</v>
      </c>
      <c r="AV29">
        <v>1521.894146</v>
      </c>
      <c r="AW29">
        <v>1561.491859</v>
      </c>
      <c r="AX29">
        <v>1596.637392</v>
      </c>
      <c r="AY29">
        <v>1637.870716</v>
      </c>
      <c r="AZ29">
        <v>1903.936164</v>
      </c>
      <c r="BA29">
        <v>1749.04123</v>
      </c>
      <c r="BB29">
        <v>1765.180954</v>
      </c>
      <c r="BC29">
        <v>1701.117208</v>
      </c>
      <c r="BD29">
        <v>1743.875902</v>
      </c>
    </row>
    <row r="30" spans="1:56">
      <c r="A30">
        <f>VLOOKUP(B30,'AHarv+PermP'!$B$2:$C$52,2,0)</f>
        <v>137</v>
      </c>
      <c r="B30" t="s">
        <v>159</v>
      </c>
      <c r="C30" t="s">
        <v>386</v>
      </c>
      <c r="D30" t="s">
        <v>408</v>
      </c>
      <c r="E30" t="s">
        <v>409</v>
      </c>
      <c r="Z30">
        <v>3728.907136</v>
      </c>
      <c r="AA30">
        <v>3895.296938</v>
      </c>
      <c r="AB30">
        <v>4061.224927</v>
      </c>
      <c r="AC30">
        <v>4035.871576</v>
      </c>
      <c r="AD30">
        <v>4190.198919</v>
      </c>
      <c r="AE30">
        <v>4451.75804</v>
      </c>
      <c r="AF30">
        <v>4844.065456</v>
      </c>
      <c r="AG30">
        <v>5233.48518</v>
      </c>
      <c r="AH30">
        <v>5545.519341</v>
      </c>
      <c r="AI30">
        <v>5748.507797</v>
      </c>
      <c r="AJ30">
        <v>6114.542378</v>
      </c>
      <c r="AK30">
        <v>6327.942901</v>
      </c>
      <c r="AL30">
        <v>6650.626641</v>
      </c>
      <c r="AM30">
        <v>6886.685088</v>
      </c>
      <c r="AN30">
        <v>7068.433479</v>
      </c>
      <c r="AO30">
        <v>7309.402355</v>
      </c>
      <c r="AP30">
        <v>7639.307301</v>
      </c>
      <c r="AQ30">
        <v>7973.329686</v>
      </c>
      <c r="AR30">
        <v>8368.904199</v>
      </c>
      <c r="AS30">
        <v>8478.921629</v>
      </c>
      <c r="AT30">
        <v>9153.884693</v>
      </c>
      <c r="AU30">
        <v>9287.674442</v>
      </c>
      <c r="AV30">
        <v>9403.116461</v>
      </c>
      <c r="AW30">
        <v>9646.421295</v>
      </c>
      <c r="AX30">
        <v>10113.22201</v>
      </c>
      <c r="AY30">
        <v>10157.50696</v>
      </c>
      <c r="AZ30">
        <v>10476.46502</v>
      </c>
      <c r="BA30">
        <v>11024.19042</v>
      </c>
      <c r="BB30">
        <v>11557.78831</v>
      </c>
      <c r="BC30">
        <v>11848.09566</v>
      </c>
      <c r="BD30">
        <v>12269.51984</v>
      </c>
    </row>
    <row r="31" spans="1:56">
      <c r="A31">
        <f>VLOOKUP(B31,'AHarv+PermP'!$B$2:$C$52,2,0)</f>
        <v>144</v>
      </c>
      <c r="B31" t="s">
        <v>160</v>
      </c>
      <c r="C31" t="s">
        <v>387</v>
      </c>
      <c r="D31" t="s">
        <v>408</v>
      </c>
      <c r="E31" t="s">
        <v>409</v>
      </c>
      <c r="Z31">
        <v>439.5206486</v>
      </c>
      <c r="AA31">
        <v>450.5119265</v>
      </c>
      <c r="AB31">
        <v>409.8862157</v>
      </c>
      <c r="AC31">
        <v>338.5736126</v>
      </c>
      <c r="AD31">
        <v>311.6185743</v>
      </c>
      <c r="AE31">
        <v>311.5316242</v>
      </c>
      <c r="AF31">
        <v>303.242193</v>
      </c>
      <c r="AG31">
        <v>348.3186696</v>
      </c>
      <c r="AH31">
        <v>377.6998704</v>
      </c>
      <c r="AI31">
        <v>400.9910487</v>
      </c>
      <c r="AJ31">
        <v>399.9492545</v>
      </c>
      <c r="AK31">
        <v>409.8549751</v>
      </c>
      <c r="AL31">
        <v>376.6891612</v>
      </c>
      <c r="AM31">
        <v>394.5102862</v>
      </c>
      <c r="AN31">
        <v>406.0361537</v>
      </c>
      <c r="AO31">
        <v>403.2865825</v>
      </c>
      <c r="AP31">
        <v>420.4775303</v>
      </c>
      <c r="AQ31">
        <v>451.1723369</v>
      </c>
      <c r="AR31">
        <v>487.3013034</v>
      </c>
      <c r="AS31">
        <v>513.7748386</v>
      </c>
      <c r="AT31">
        <v>506.1202217</v>
      </c>
      <c r="AU31">
        <v>551.4719112</v>
      </c>
      <c r="AV31">
        <v>584.1999617</v>
      </c>
      <c r="AW31">
        <v>603.0275811</v>
      </c>
      <c r="AX31">
        <v>633.6901691</v>
      </c>
      <c r="AY31">
        <v>669.5233824</v>
      </c>
      <c r="AZ31">
        <v>709.8517212</v>
      </c>
      <c r="BA31">
        <v>743.3720837</v>
      </c>
      <c r="BB31">
        <v>775.6048479</v>
      </c>
      <c r="BC31">
        <v>806.6153734</v>
      </c>
      <c r="BD31">
        <v>845.0198164</v>
      </c>
    </row>
    <row r="32" spans="1:56">
      <c r="A32">
        <f>VLOOKUP(B32,'AHarv+PermP'!$B$2:$C$52,2,0)</f>
        <v>147</v>
      </c>
      <c r="B32" t="s">
        <v>161</v>
      </c>
      <c r="C32" t="s">
        <v>388</v>
      </c>
      <c r="D32" t="s">
        <v>408</v>
      </c>
      <c r="E32" t="s">
        <v>409</v>
      </c>
      <c r="Z32">
        <v>4928.434796</v>
      </c>
      <c r="AA32">
        <v>4867.570642</v>
      </c>
      <c r="AB32">
        <v>4746.513857</v>
      </c>
      <c r="AC32">
        <v>4553.932724</v>
      </c>
      <c r="AD32">
        <v>4418.613194</v>
      </c>
      <c r="AE32">
        <v>4298.466402</v>
      </c>
      <c r="AF32">
        <v>4330.380148</v>
      </c>
      <c r="AG32">
        <v>4294.78299</v>
      </c>
      <c r="AH32">
        <v>4144.491284</v>
      </c>
      <c r="AI32">
        <v>4044.722946</v>
      </c>
      <c r="AJ32">
        <v>3987.041447</v>
      </c>
      <c r="AK32">
        <v>4164.632363</v>
      </c>
      <c r="AL32">
        <v>4324.425774</v>
      </c>
      <c r="AM32">
        <v>4113.730388</v>
      </c>
      <c r="AN32">
        <v>4288.605981</v>
      </c>
      <c r="AO32">
        <v>4336.615846</v>
      </c>
      <c r="AP32">
        <v>4344.629714</v>
      </c>
      <c r="AQ32">
        <v>4396.317231</v>
      </c>
      <c r="AR32">
        <v>4413.349624</v>
      </c>
      <c r="AS32">
        <v>4442.755566</v>
      </c>
      <c r="AT32">
        <v>4489.079043</v>
      </c>
      <c r="AU32">
        <v>4446.928208</v>
      </c>
      <c r="AV32">
        <v>4572.416959</v>
      </c>
      <c r="AW32">
        <v>4683.350538</v>
      </c>
      <c r="AX32">
        <v>5168.024645</v>
      </c>
      <c r="AY32">
        <v>5205.412196</v>
      </c>
      <c r="AZ32">
        <v>5471.776336</v>
      </c>
      <c r="BA32">
        <v>5658.134478</v>
      </c>
      <c r="BB32">
        <v>5790.299382</v>
      </c>
      <c r="BC32">
        <v>5642.94125</v>
      </c>
      <c r="BD32">
        <v>5807.064425</v>
      </c>
    </row>
    <row r="33" spans="1:56">
      <c r="A33">
        <f>VLOOKUP(B33,'AHarv+PermP'!$B$2:$C$52,2,0)</f>
        <v>158</v>
      </c>
      <c r="B33" t="s">
        <v>162</v>
      </c>
      <c r="C33" t="s">
        <v>389</v>
      </c>
      <c r="D33" t="s">
        <v>408</v>
      </c>
      <c r="E33" t="s">
        <v>409</v>
      </c>
      <c r="Z33">
        <v>940.953381</v>
      </c>
      <c r="AA33">
        <v>920.4692687</v>
      </c>
      <c r="AB33">
        <v>909.809901</v>
      </c>
      <c r="AC33">
        <v>843.0351692</v>
      </c>
      <c r="AD33">
        <v>682.1561773</v>
      </c>
      <c r="AE33">
        <v>714.799328</v>
      </c>
      <c r="AF33">
        <v>739.4242058</v>
      </c>
      <c r="AG33">
        <v>719.5275466</v>
      </c>
      <c r="AH33">
        <v>747.5354444</v>
      </c>
      <c r="AI33">
        <v>732.6973287</v>
      </c>
      <c r="AJ33">
        <v>701.6685182</v>
      </c>
      <c r="AK33">
        <v>697.0313208</v>
      </c>
      <c r="AL33">
        <v>630.9205681</v>
      </c>
      <c r="AM33">
        <v>619.2728416</v>
      </c>
      <c r="AN33">
        <v>622.7940209</v>
      </c>
      <c r="AO33">
        <v>617.6527328</v>
      </c>
      <c r="AP33">
        <v>617.1655634</v>
      </c>
      <c r="AQ33">
        <v>612.4954312</v>
      </c>
      <c r="AR33">
        <v>653.100371</v>
      </c>
      <c r="AS33">
        <v>627.0747467</v>
      </c>
      <c r="AT33">
        <v>597.0553099</v>
      </c>
      <c r="AU33">
        <v>617.660179</v>
      </c>
      <c r="AV33">
        <v>614.5522315</v>
      </c>
      <c r="AW33">
        <v>625.1150501</v>
      </c>
      <c r="AX33">
        <v>604.3639157</v>
      </c>
      <c r="AY33">
        <v>609.8370777</v>
      </c>
      <c r="AZ33">
        <v>622.8578843</v>
      </c>
      <c r="BA33">
        <v>621.6127052</v>
      </c>
      <c r="BB33">
        <v>652.1094655</v>
      </c>
      <c r="BC33">
        <v>621.81076</v>
      </c>
      <c r="BD33">
        <v>653.0261094</v>
      </c>
    </row>
    <row r="34" spans="1:56">
      <c r="A34">
        <f>VLOOKUP(B34,'AHarv+PermP'!$B$2:$C$52,2,0)</f>
        <v>159</v>
      </c>
      <c r="B34" t="s">
        <v>163</v>
      </c>
      <c r="C34" t="s">
        <v>390</v>
      </c>
      <c r="D34" t="s">
        <v>408</v>
      </c>
      <c r="E34" t="s">
        <v>409</v>
      </c>
      <c r="Z34">
        <v>1645.404197</v>
      </c>
      <c r="AA34">
        <v>1391.439861</v>
      </c>
      <c r="AB34">
        <v>1352.966191</v>
      </c>
      <c r="AC34">
        <v>1249.75522</v>
      </c>
      <c r="AD34">
        <v>1160.314736</v>
      </c>
      <c r="AE34">
        <v>1241.22478</v>
      </c>
      <c r="AF34">
        <v>1240.21825</v>
      </c>
      <c r="AG34">
        <v>1200.098857</v>
      </c>
      <c r="AH34">
        <v>1285.231552</v>
      </c>
      <c r="AI34">
        <v>1342.982525</v>
      </c>
      <c r="AJ34">
        <v>1417.028733</v>
      </c>
      <c r="AK34">
        <v>1448.279975</v>
      </c>
      <c r="AL34">
        <v>1454.771611</v>
      </c>
      <c r="AM34">
        <v>1451.533945</v>
      </c>
      <c r="AN34">
        <v>1418.895338</v>
      </c>
      <c r="AO34">
        <v>1420.497891</v>
      </c>
      <c r="AP34">
        <v>1447.326729</v>
      </c>
      <c r="AQ34">
        <v>1452.227194</v>
      </c>
      <c r="AR34">
        <v>1445.478946</v>
      </c>
      <c r="AS34">
        <v>1427.494558</v>
      </c>
      <c r="AT34">
        <v>1469.252702</v>
      </c>
      <c r="AU34">
        <v>1478.739971</v>
      </c>
      <c r="AV34">
        <v>1465.469185</v>
      </c>
      <c r="AW34">
        <v>1577.120088</v>
      </c>
      <c r="AX34">
        <v>1701.680381</v>
      </c>
      <c r="AY34">
        <v>1749.651332</v>
      </c>
      <c r="AZ34">
        <v>1812.556341</v>
      </c>
      <c r="BA34">
        <v>1882.030726</v>
      </c>
      <c r="BB34">
        <v>1945.77245</v>
      </c>
      <c r="BC34">
        <v>2030.464284</v>
      </c>
      <c r="BD34">
        <v>2135.461398</v>
      </c>
    </row>
    <row r="35" spans="1:56">
      <c r="A35">
        <f>VLOOKUP(B35,'AHarv+PermP'!$B$2:$C$52,2,0)</f>
        <v>184</v>
      </c>
      <c r="B35" t="s">
        <v>168</v>
      </c>
      <c r="C35" t="s">
        <v>391</v>
      </c>
      <c r="D35" t="s">
        <v>408</v>
      </c>
      <c r="E35" t="s">
        <v>409</v>
      </c>
      <c r="Z35">
        <v>815.1615654</v>
      </c>
      <c r="AA35">
        <v>833.0624661</v>
      </c>
      <c r="AB35">
        <v>823.5780767</v>
      </c>
      <c r="AC35">
        <v>847.1968433</v>
      </c>
      <c r="AD35">
        <v>784.9278594</v>
      </c>
      <c r="AE35">
        <v>789.6176088</v>
      </c>
      <c r="AF35">
        <v>796.7523075</v>
      </c>
      <c r="AG35">
        <v>758.8473549</v>
      </c>
      <c r="AH35">
        <v>760.2312606</v>
      </c>
      <c r="AI35">
        <v>742.3253655</v>
      </c>
      <c r="AJ35">
        <v>726.077264</v>
      </c>
      <c r="AK35">
        <v>732.3736207</v>
      </c>
      <c r="AL35">
        <v>825.6732275</v>
      </c>
      <c r="AM35">
        <v>818.0863252</v>
      </c>
      <c r="AN35">
        <v>431.2360354</v>
      </c>
      <c r="AO35">
        <v>591.3111042</v>
      </c>
      <c r="AP35">
        <v>639.8417571</v>
      </c>
      <c r="AQ35">
        <v>671.3285375</v>
      </c>
      <c r="AR35">
        <v>662.7739161</v>
      </c>
      <c r="AS35">
        <v>652.9579987</v>
      </c>
      <c r="AT35">
        <v>660.9183571</v>
      </c>
      <c r="AU35">
        <v>686.6874121</v>
      </c>
      <c r="AV35">
        <v>741.2391402</v>
      </c>
      <c r="AW35">
        <v>743.7361397</v>
      </c>
      <c r="AX35">
        <v>785.3147748</v>
      </c>
      <c r="AY35">
        <v>840.4323232</v>
      </c>
      <c r="AZ35">
        <v>894.454094</v>
      </c>
      <c r="BA35">
        <v>917.4960652</v>
      </c>
      <c r="BB35">
        <v>990.3171492</v>
      </c>
      <c r="BC35">
        <v>1000.208029</v>
      </c>
      <c r="BD35">
        <v>1043.573168</v>
      </c>
    </row>
    <row r="36" spans="1:56">
      <c r="A36">
        <v>193</v>
      </c>
      <c r="B36" t="s">
        <v>213</v>
      </c>
      <c r="C36" t="s">
        <v>392</v>
      </c>
      <c r="D36" t="s">
        <v>408</v>
      </c>
      <c r="E36" t="s">
        <v>409</v>
      </c>
      <c r="AU36">
        <v>1137.451934</v>
      </c>
      <c r="AV36">
        <v>1248.935281</v>
      </c>
      <c r="AW36">
        <v>1296.421454</v>
      </c>
      <c r="AX36">
        <v>1361.101435</v>
      </c>
      <c r="AY36">
        <v>1416.489881</v>
      </c>
      <c r="AZ36">
        <v>1488.146587</v>
      </c>
      <c r="BA36">
        <v>1553.467258</v>
      </c>
      <c r="BB36">
        <v>1617.956322</v>
      </c>
      <c r="BC36">
        <v>1655.101967</v>
      </c>
      <c r="BD36">
        <v>1699.444044</v>
      </c>
    </row>
    <row r="37" spans="1:56">
      <c r="A37">
        <f>VLOOKUP(B37,'AHarv+PermP'!$B$2:$C$52,2,0)</f>
        <v>195</v>
      </c>
      <c r="B37" t="s">
        <v>170</v>
      </c>
      <c r="C37" t="s">
        <v>393</v>
      </c>
      <c r="D37" t="s">
        <v>408</v>
      </c>
      <c r="E37" t="s">
        <v>409</v>
      </c>
      <c r="Z37">
        <v>1531.097028</v>
      </c>
      <c r="AA37">
        <v>1566.662294</v>
      </c>
      <c r="AB37">
        <v>1643.6778</v>
      </c>
      <c r="AC37">
        <v>1512.577894</v>
      </c>
      <c r="AD37">
        <v>1524.398953</v>
      </c>
      <c r="AE37">
        <v>1528.870452</v>
      </c>
      <c r="AF37">
        <v>1530.324861</v>
      </c>
      <c r="AG37">
        <v>1575.593566</v>
      </c>
      <c r="AH37">
        <v>1519.720756</v>
      </c>
      <c r="AI37">
        <v>1533.216378</v>
      </c>
      <c r="AJ37">
        <v>1477.801321</v>
      </c>
      <c r="AK37">
        <v>1470.886814</v>
      </c>
      <c r="AL37">
        <v>1445.517919</v>
      </c>
      <c r="AM37">
        <v>1422.100446</v>
      </c>
      <c r="AN37">
        <v>1382.033009</v>
      </c>
      <c r="AO37">
        <v>1416.838469</v>
      </c>
      <c r="AP37">
        <v>1407.877754</v>
      </c>
      <c r="AQ37">
        <v>1415.478704</v>
      </c>
      <c r="AR37">
        <v>1462.03173</v>
      </c>
      <c r="AS37">
        <v>1516.270062</v>
      </c>
      <c r="AT37">
        <v>1525.148898</v>
      </c>
      <c r="AU37">
        <v>1553.667036</v>
      </c>
      <c r="AV37">
        <v>1522.595576</v>
      </c>
      <c r="AW37">
        <v>1580.688855</v>
      </c>
      <c r="AX37">
        <v>1629.130469</v>
      </c>
      <c r="AY37">
        <v>1674.808252</v>
      </c>
      <c r="AZ37">
        <v>1671.389513</v>
      </c>
      <c r="BA37">
        <v>1705.958027</v>
      </c>
      <c r="BB37">
        <v>1715.992482</v>
      </c>
      <c r="BC37">
        <v>1707.792996</v>
      </c>
      <c r="BD37">
        <v>1732.199577</v>
      </c>
    </row>
    <row r="38" spans="1:56">
      <c r="A38">
        <f>VLOOKUP(B38,'AHarv+PermP'!$B$2:$C$52,2,0)</f>
        <v>196</v>
      </c>
      <c r="B38" t="s">
        <v>171</v>
      </c>
      <c r="C38" t="s">
        <v>394</v>
      </c>
      <c r="D38" t="s">
        <v>408</v>
      </c>
      <c r="E38" t="s">
        <v>409</v>
      </c>
      <c r="Z38">
        <v>10908.58843</v>
      </c>
      <c r="AA38">
        <v>9900.581519</v>
      </c>
      <c r="AB38">
        <v>9692.814066</v>
      </c>
      <c r="AC38">
        <v>9442.888393</v>
      </c>
      <c r="AD38">
        <v>9789.969089</v>
      </c>
      <c r="AE38">
        <v>10798.76148</v>
      </c>
      <c r="AF38">
        <v>10703.88268</v>
      </c>
      <c r="AG38">
        <v>11097.6108</v>
      </c>
      <c r="AH38">
        <v>11612.39631</v>
      </c>
      <c r="AI38">
        <v>12812.34963</v>
      </c>
      <c r="AJ38">
        <v>13588.70152</v>
      </c>
      <c r="AK38">
        <v>13814.80774</v>
      </c>
      <c r="AL38">
        <v>14617.79898</v>
      </c>
      <c r="AM38">
        <v>15298.49832</v>
      </c>
      <c r="AN38">
        <v>14927.24566</v>
      </c>
      <c r="AO38">
        <v>14532.82653</v>
      </c>
      <c r="AP38">
        <v>15025.40493</v>
      </c>
      <c r="AQ38">
        <v>16626.42477</v>
      </c>
      <c r="AR38">
        <v>17674.54862</v>
      </c>
      <c r="AS38">
        <v>17655.20602</v>
      </c>
      <c r="AT38">
        <v>18242.54372</v>
      </c>
      <c r="AU38">
        <v>17812.63746</v>
      </c>
      <c r="AV38">
        <v>17490.61483</v>
      </c>
      <c r="AW38">
        <v>16639.843</v>
      </c>
      <c r="AX38">
        <v>16224.31571</v>
      </c>
      <c r="AY38">
        <v>17352.22369</v>
      </c>
      <c r="AZ38">
        <v>18414.92568</v>
      </c>
      <c r="BA38">
        <v>20098.0334</v>
      </c>
      <c r="BB38">
        <v>19398.07632</v>
      </c>
      <c r="BC38">
        <v>19457.33669</v>
      </c>
      <c r="BD38">
        <v>20848.29756</v>
      </c>
    </row>
    <row r="39" spans="1:56">
      <c r="A39">
        <f>VLOOKUP(B39,'AHarv+PermP'!$B$2:$C$52,2,0)</f>
        <v>197</v>
      </c>
      <c r="B39" t="s">
        <v>172</v>
      </c>
      <c r="C39" t="s">
        <v>395</v>
      </c>
      <c r="D39" t="s">
        <v>408</v>
      </c>
      <c r="E39" t="s">
        <v>409</v>
      </c>
      <c r="Z39">
        <v>812.0005765</v>
      </c>
      <c r="AA39">
        <v>817.4955068</v>
      </c>
      <c r="AB39">
        <v>838.472639</v>
      </c>
      <c r="AC39">
        <v>803.1108279</v>
      </c>
      <c r="AD39">
        <v>816.7470005</v>
      </c>
      <c r="AE39">
        <v>754.2303306</v>
      </c>
      <c r="AF39">
        <v>742.7836404</v>
      </c>
      <c r="AG39">
        <v>773.7060253</v>
      </c>
      <c r="AH39">
        <v>699.698981</v>
      </c>
      <c r="AI39">
        <v>690.1252546</v>
      </c>
      <c r="AJ39">
        <v>704.3324038</v>
      </c>
      <c r="AK39">
        <v>718.4081262</v>
      </c>
      <c r="AL39">
        <v>584.1396019</v>
      </c>
      <c r="AM39">
        <v>597.1098831</v>
      </c>
      <c r="AN39">
        <v>590.2170356</v>
      </c>
      <c r="AO39">
        <v>545.3380744</v>
      </c>
      <c r="AP39">
        <v>572.6322997</v>
      </c>
      <c r="AQ39">
        <v>474.8850139</v>
      </c>
      <c r="AR39">
        <v>466.1410793</v>
      </c>
      <c r="AS39">
        <v>420.3555118</v>
      </c>
      <c r="AT39">
        <v>424.2629209</v>
      </c>
      <c r="AU39">
        <v>482.6273671</v>
      </c>
      <c r="AV39">
        <v>587.6305832</v>
      </c>
      <c r="AW39">
        <v>611.7282594</v>
      </c>
      <c r="AX39">
        <v>628.1942049</v>
      </c>
      <c r="AY39">
        <v>646.9881237</v>
      </c>
      <c r="AZ39">
        <v>671.4337548</v>
      </c>
      <c r="BA39">
        <v>694.9982441</v>
      </c>
      <c r="BB39">
        <v>715.9681057</v>
      </c>
      <c r="BC39">
        <v>722.5079363</v>
      </c>
      <c r="BD39">
        <v>741.6884081</v>
      </c>
    </row>
    <row r="40" spans="1:5">
      <c r="A40">
        <f>VLOOKUP(B40,'AHarv+PermP'!$B$2:$C$52,2,0)</f>
        <v>201</v>
      </c>
      <c r="B40" t="s">
        <v>173</v>
      </c>
      <c r="C40" t="s">
        <v>396</v>
      </c>
      <c r="D40" t="s">
        <v>408</v>
      </c>
      <c r="E40" t="s">
        <v>409</v>
      </c>
    </row>
    <row r="41" spans="1:56">
      <c r="A41">
        <f>VLOOKUP(B41,'AHarv+PermP'!$B$2:$C$52,2,0)</f>
        <v>202</v>
      </c>
      <c r="B41" t="s">
        <v>174</v>
      </c>
      <c r="C41" t="s">
        <v>397</v>
      </c>
      <c r="D41" t="s">
        <v>408</v>
      </c>
      <c r="E41" t="s">
        <v>409</v>
      </c>
      <c r="Z41">
        <v>8762.625987</v>
      </c>
      <c r="AA41">
        <v>9010.613419</v>
      </c>
      <c r="AB41">
        <v>8753.872535</v>
      </c>
      <c r="AC41">
        <v>8374.801893</v>
      </c>
      <c r="AD41">
        <v>8576.391125</v>
      </c>
      <c r="AE41">
        <v>8255.316683</v>
      </c>
      <c r="AF41">
        <v>8047.69771</v>
      </c>
      <c r="AG41">
        <v>8014.221357</v>
      </c>
      <c r="AH41">
        <v>8153.885102</v>
      </c>
      <c r="AI41">
        <v>8164.688778</v>
      </c>
      <c r="AJ41">
        <v>7974.707562</v>
      </c>
      <c r="AK41">
        <v>7732.45717</v>
      </c>
      <c r="AL41">
        <v>7410.955176</v>
      </c>
      <c r="AM41">
        <v>7345.60699</v>
      </c>
      <c r="AN41">
        <v>7422.839409</v>
      </c>
      <c r="AO41">
        <v>7490.390929</v>
      </c>
      <c r="AP41">
        <v>7641.046592</v>
      </c>
      <c r="AQ41">
        <v>7665.858798</v>
      </c>
      <c r="AR41">
        <v>7526.468032</v>
      </c>
      <c r="AS41">
        <v>7520.198819</v>
      </c>
      <c r="AT41">
        <v>7640.996917</v>
      </c>
      <c r="AU41">
        <v>7690.992601</v>
      </c>
      <c r="AV41">
        <v>7863.89859</v>
      </c>
      <c r="AW41">
        <v>7993.428939</v>
      </c>
      <c r="AX41">
        <v>8259.298685</v>
      </c>
      <c r="AY41">
        <v>8596.830871</v>
      </c>
      <c r="AZ41">
        <v>8977.294238</v>
      </c>
      <c r="BA41">
        <v>9373.773979</v>
      </c>
      <c r="BB41">
        <v>9602.384391</v>
      </c>
      <c r="BC41">
        <v>9339.952243</v>
      </c>
      <c r="BD41">
        <v>9476.358513</v>
      </c>
    </row>
    <row r="42" spans="1:56">
      <c r="A42">
        <f>VLOOKUP(B42,'AHarv+PermP'!$B$2:$C$52,2,0)</f>
        <v>206</v>
      </c>
      <c r="B42" t="s">
        <v>176</v>
      </c>
      <c r="C42" t="s">
        <v>398</v>
      </c>
      <c r="D42" t="s">
        <v>408</v>
      </c>
      <c r="E42" t="s">
        <v>409</v>
      </c>
      <c r="Z42">
        <v>1063.094462</v>
      </c>
      <c r="AA42">
        <v>1104.75089</v>
      </c>
      <c r="AB42">
        <v>1131.855611</v>
      </c>
      <c r="AC42">
        <v>1117.739601</v>
      </c>
      <c r="AD42">
        <v>1029.250707</v>
      </c>
      <c r="AE42">
        <v>937.4528598</v>
      </c>
      <c r="AF42">
        <v>963.0282822</v>
      </c>
      <c r="AG42">
        <v>1074.303672</v>
      </c>
      <c r="AH42">
        <v>1046.974493</v>
      </c>
      <c r="AI42">
        <v>1114.994117</v>
      </c>
      <c r="AJ42">
        <v>1029.394976</v>
      </c>
      <c r="AK42">
        <v>1079.58498</v>
      </c>
      <c r="AL42">
        <v>1121.443988</v>
      </c>
      <c r="AM42">
        <v>1142.356793</v>
      </c>
      <c r="AN42">
        <v>1123.935144</v>
      </c>
      <c r="AO42">
        <v>1160.743167</v>
      </c>
      <c r="AP42">
        <v>1198.12716</v>
      </c>
      <c r="AQ42">
        <v>1291.140162</v>
      </c>
      <c r="AR42">
        <v>1313.023498</v>
      </c>
      <c r="AS42">
        <v>1320.539473</v>
      </c>
      <c r="AT42">
        <v>1396.902358</v>
      </c>
      <c r="AU42">
        <v>1448.517366</v>
      </c>
      <c r="AV42">
        <v>1491.485569</v>
      </c>
      <c r="AW42">
        <v>1561.969386</v>
      </c>
      <c r="AX42">
        <v>1553.699939</v>
      </c>
      <c r="AY42">
        <v>1612.988311</v>
      </c>
      <c r="AZ42">
        <v>1751.462615</v>
      </c>
      <c r="BA42">
        <v>1881.429847</v>
      </c>
      <c r="BB42">
        <v>1959.525567</v>
      </c>
      <c r="BC42">
        <v>1986.196018</v>
      </c>
      <c r="BD42">
        <v>2023.45104</v>
      </c>
    </row>
    <row r="43" spans="1:56">
      <c r="A43">
        <f>VLOOKUP(B43,'AHarv+PermP'!$B$2:$C$52,2,0)</f>
        <v>209</v>
      </c>
      <c r="B43" t="s">
        <v>177</v>
      </c>
      <c r="C43" t="s">
        <v>399</v>
      </c>
      <c r="D43" t="s">
        <v>408</v>
      </c>
      <c r="E43" t="s">
        <v>409</v>
      </c>
      <c r="Z43">
        <v>2277.547937</v>
      </c>
      <c r="AA43">
        <v>2535.538219</v>
      </c>
      <c r="AB43">
        <v>2492.902917</v>
      </c>
      <c r="AC43">
        <v>2449.396364</v>
      </c>
      <c r="AD43">
        <v>2517.088661</v>
      </c>
      <c r="AE43">
        <v>2519.016266</v>
      </c>
      <c r="AF43">
        <v>2715.12677</v>
      </c>
      <c r="AG43">
        <v>2979.337067</v>
      </c>
      <c r="AH43">
        <v>3040.54728</v>
      </c>
      <c r="AI43">
        <v>3299.519454</v>
      </c>
      <c r="AJ43">
        <v>3499.820422</v>
      </c>
      <c r="AK43">
        <v>3491.966662</v>
      </c>
      <c r="AL43">
        <v>3468.717623</v>
      </c>
      <c r="AM43">
        <v>3495.549533</v>
      </c>
      <c r="AN43">
        <v>3559.354445</v>
      </c>
      <c r="AO43">
        <v>3591.073129</v>
      </c>
      <c r="AP43">
        <v>3640.455541</v>
      </c>
      <c r="AQ43">
        <v>3694.890137</v>
      </c>
      <c r="AR43">
        <v>3715.864182</v>
      </c>
      <c r="AS43">
        <v>3773.545433</v>
      </c>
      <c r="AT43">
        <v>4092.524323</v>
      </c>
      <c r="AU43">
        <v>4090.196795</v>
      </c>
      <c r="AV43">
        <v>4135.502301</v>
      </c>
      <c r="AW43">
        <v>4272.725131</v>
      </c>
      <c r="AX43">
        <v>4352.97983</v>
      </c>
      <c r="AY43">
        <v>4411.182101</v>
      </c>
      <c r="AZ43">
        <v>4486.30898</v>
      </c>
      <c r="BA43">
        <v>4580.674319</v>
      </c>
      <c r="BB43">
        <v>4619.917637</v>
      </c>
      <c r="BC43">
        <v>4566.932295</v>
      </c>
      <c r="BD43">
        <v>4548.221829</v>
      </c>
    </row>
    <row r="44" spans="1:56">
      <c r="A44">
        <f>VLOOKUP(B44,'AHarv+PermP'!$B$2:$C$52,2,0)</f>
        <v>215</v>
      </c>
      <c r="B44" t="s">
        <v>178</v>
      </c>
      <c r="C44" t="s">
        <v>400</v>
      </c>
      <c r="D44" t="s">
        <v>408</v>
      </c>
      <c r="E44" t="s">
        <v>409</v>
      </c>
      <c r="AH44">
        <v>823.7517344</v>
      </c>
      <c r="AI44">
        <v>828.7260397</v>
      </c>
      <c r="AJ44">
        <v>860.1280529</v>
      </c>
      <c r="AK44">
        <v>849.2472343</v>
      </c>
      <c r="AL44">
        <v>825.698421</v>
      </c>
      <c r="AM44">
        <v>807.9680469</v>
      </c>
      <c r="AN44">
        <v>794.5665659</v>
      </c>
      <c r="AO44">
        <v>798.4512629</v>
      </c>
      <c r="AP44">
        <v>811.6786235</v>
      </c>
      <c r="AQ44">
        <v>818.4853976</v>
      </c>
      <c r="AR44">
        <v>827.6891423</v>
      </c>
      <c r="AS44">
        <v>846.3106558</v>
      </c>
      <c r="AT44">
        <v>865.7926674</v>
      </c>
      <c r="AU44">
        <v>894.2774962</v>
      </c>
      <c r="AV44">
        <v>933.5165288</v>
      </c>
      <c r="AW44">
        <v>971.067961</v>
      </c>
      <c r="AX44">
        <v>1019.157408</v>
      </c>
      <c r="AY44">
        <v>1064.575162</v>
      </c>
      <c r="AZ44">
        <v>1104.948311</v>
      </c>
      <c r="BA44">
        <v>1150.767092</v>
      </c>
      <c r="BB44">
        <v>1201.271471</v>
      </c>
      <c r="BC44">
        <v>1237.122733</v>
      </c>
      <c r="BD44">
        <v>1285.616609</v>
      </c>
    </row>
    <row r="45" spans="1:56">
      <c r="A45">
        <f>VLOOKUP(B45,'AHarv+PermP'!$B$2:$C$52,2,0)</f>
        <v>217</v>
      </c>
      <c r="B45" t="s">
        <v>179</v>
      </c>
      <c r="C45" t="s">
        <v>401</v>
      </c>
      <c r="D45" t="s">
        <v>408</v>
      </c>
      <c r="E45" t="s">
        <v>409</v>
      </c>
      <c r="Z45">
        <v>1134.726011</v>
      </c>
      <c r="AA45">
        <v>1063.518378</v>
      </c>
      <c r="AB45">
        <v>991.1383871</v>
      </c>
      <c r="AC45">
        <v>904.7460548</v>
      </c>
      <c r="AD45">
        <v>921.8162232</v>
      </c>
      <c r="AE45">
        <v>940.4491357</v>
      </c>
      <c r="AF45">
        <v>924.5078938</v>
      </c>
      <c r="AG45">
        <v>900.1000372</v>
      </c>
      <c r="AH45">
        <v>931.3335313</v>
      </c>
      <c r="AI45">
        <v>942.5262815</v>
      </c>
      <c r="AJ45">
        <v>916.7916618</v>
      </c>
      <c r="AK45">
        <v>890.3970711</v>
      </c>
      <c r="AL45">
        <v>838.214362</v>
      </c>
      <c r="AM45">
        <v>697.9988809</v>
      </c>
      <c r="AN45">
        <v>785.3883471</v>
      </c>
      <c r="AO45">
        <v>825.7192132</v>
      </c>
      <c r="AP45">
        <v>872.365094</v>
      </c>
      <c r="AQ45">
        <v>965.5306133</v>
      </c>
      <c r="AR45">
        <v>911.7089299</v>
      </c>
      <c r="AS45">
        <v>904.0835952</v>
      </c>
      <c r="AT45">
        <v>870.2877189</v>
      </c>
      <c r="AU45">
        <v>845.3350735</v>
      </c>
      <c r="AV45">
        <v>858.5449195</v>
      </c>
      <c r="AW45">
        <v>861.3747882</v>
      </c>
      <c r="AX45">
        <v>867.4155545</v>
      </c>
      <c r="AY45">
        <v>858.2173261</v>
      </c>
      <c r="AZ45">
        <v>873.3166547</v>
      </c>
      <c r="BA45">
        <v>873.8973495</v>
      </c>
      <c r="BB45">
        <v>875.4811414</v>
      </c>
      <c r="BC45">
        <v>884.5833204</v>
      </c>
      <c r="BD45">
        <v>895.2744651</v>
      </c>
    </row>
    <row r="46" spans="1:56">
      <c r="A46">
        <f>VLOOKUP(B46,'AHarv+PermP'!$B$2:$C$52,2,0)</f>
        <v>226</v>
      </c>
      <c r="B46" t="s">
        <v>180</v>
      </c>
      <c r="C46" t="s">
        <v>402</v>
      </c>
      <c r="D46" t="s">
        <v>408</v>
      </c>
      <c r="E46" t="s">
        <v>409</v>
      </c>
      <c r="AB46">
        <v>567.9630969</v>
      </c>
      <c r="AC46">
        <v>582.4626394</v>
      </c>
      <c r="AD46">
        <v>562.2569128</v>
      </c>
      <c r="AE46">
        <v>525.8142259</v>
      </c>
      <c r="AF46">
        <v>509.7298124</v>
      </c>
      <c r="AG46">
        <v>511.136177</v>
      </c>
      <c r="AH46">
        <v>533.5420176</v>
      </c>
      <c r="AI46">
        <v>547.3591056</v>
      </c>
      <c r="AJ46">
        <v>562.6680151</v>
      </c>
      <c r="AK46">
        <v>573.9760967</v>
      </c>
      <c r="AL46">
        <v>574.1287725</v>
      </c>
      <c r="AM46">
        <v>602.022372</v>
      </c>
      <c r="AN46">
        <v>620.5424328</v>
      </c>
      <c r="AO46">
        <v>670.8653027</v>
      </c>
      <c r="AP46">
        <v>709.8327763</v>
      </c>
      <c r="AQ46">
        <v>724.1287971</v>
      </c>
      <c r="AR46">
        <v>737.4600196</v>
      </c>
      <c r="AS46">
        <v>773.3150399</v>
      </c>
      <c r="AT46">
        <v>773.5453893</v>
      </c>
      <c r="AU46">
        <v>788.5327254</v>
      </c>
      <c r="AV46">
        <v>830.4616373</v>
      </c>
      <c r="AW46">
        <v>856.1005134</v>
      </c>
      <c r="AX46">
        <v>885.1400325</v>
      </c>
      <c r="AY46">
        <v>911.0814533</v>
      </c>
      <c r="AZ46">
        <v>977.0679311</v>
      </c>
      <c r="BA46">
        <v>1025.409665</v>
      </c>
      <c r="BB46">
        <v>1079.160006</v>
      </c>
      <c r="BC46">
        <v>1120.595167</v>
      </c>
      <c r="BD46">
        <v>1141.393771</v>
      </c>
    </row>
    <row r="47" spans="1:56">
      <c r="A47">
        <f>VLOOKUP(B47,'AHarv+PermP'!$B$2:$C$52,2,0)</f>
        <v>251</v>
      </c>
      <c r="B47" t="s">
        <v>184</v>
      </c>
      <c r="C47" t="s">
        <v>403</v>
      </c>
      <c r="D47" t="s">
        <v>408</v>
      </c>
      <c r="E47" t="s">
        <v>409</v>
      </c>
      <c r="Z47">
        <v>1532.19294</v>
      </c>
      <c r="AA47">
        <v>1574.265902</v>
      </c>
      <c r="AB47">
        <v>1480.839314</v>
      </c>
      <c r="AC47">
        <v>1405.445846</v>
      </c>
      <c r="AD47">
        <v>1356.645673</v>
      </c>
      <c r="AE47">
        <v>1335.932763</v>
      </c>
      <c r="AF47">
        <v>1304.63034</v>
      </c>
      <c r="AG47">
        <v>1299.396812</v>
      </c>
      <c r="AH47">
        <v>1340.637528</v>
      </c>
      <c r="AI47">
        <v>1289.490121</v>
      </c>
      <c r="AJ47">
        <v>1248.575704</v>
      </c>
      <c r="AK47">
        <v>1215.959243</v>
      </c>
      <c r="AL47">
        <v>1165.369401</v>
      </c>
      <c r="AM47">
        <v>1214.347296</v>
      </c>
      <c r="AN47">
        <v>1082.27118</v>
      </c>
      <c r="AO47">
        <v>1024.987252</v>
      </c>
      <c r="AP47">
        <v>1067.168455</v>
      </c>
      <c r="AQ47">
        <v>1072.385991</v>
      </c>
      <c r="AR47">
        <v>1023.763056</v>
      </c>
      <c r="AS47">
        <v>1018.85378</v>
      </c>
      <c r="AT47">
        <v>1028.787448</v>
      </c>
      <c r="AU47">
        <v>1053.558854</v>
      </c>
      <c r="AV47">
        <v>1063.529263</v>
      </c>
      <c r="AW47">
        <v>1092.754426</v>
      </c>
      <c r="AX47">
        <v>1125.400818</v>
      </c>
      <c r="AY47">
        <v>1157.593472</v>
      </c>
      <c r="AZ47">
        <v>1199.543681</v>
      </c>
      <c r="BA47">
        <v>1241.579996</v>
      </c>
      <c r="BB47">
        <v>1277.75668</v>
      </c>
      <c r="BC47">
        <v>1322.799999</v>
      </c>
      <c r="BD47">
        <v>1401.149955</v>
      </c>
    </row>
    <row r="48" spans="1:5">
      <c r="A48">
        <f>VLOOKUP(B48,'AHarv+PermP'!$B$2:$C$52,2,0)</f>
        <v>181</v>
      </c>
      <c r="B48" t="s">
        <v>166</v>
      </c>
      <c r="C48" t="s">
        <v>404</v>
      </c>
      <c r="D48" t="s">
        <v>408</v>
      </c>
      <c r="E48" t="s">
        <v>409</v>
      </c>
    </row>
    <row r="49" spans="1:56">
      <c r="A49" s="16" t="s">
        <v>405</v>
      </c>
      <c r="B49" s="16" t="s">
        <v>405</v>
      </c>
      <c r="C49" s="16" t="s">
        <v>405</v>
      </c>
      <c r="D49" s="16" t="s">
        <v>405</v>
      </c>
      <c r="E49" s="16" t="s">
        <v>405</v>
      </c>
      <c r="F49" s="16" t="s">
        <v>405</v>
      </c>
      <c r="G49" s="16" t="s">
        <v>405</v>
      </c>
      <c r="H49" s="16" t="s">
        <v>405</v>
      </c>
      <c r="I49" s="16" t="s">
        <v>405</v>
      </c>
      <c r="J49" s="16" t="s">
        <v>405</v>
      </c>
      <c r="K49" s="16" t="s">
        <v>405</v>
      </c>
      <c r="L49" s="16" t="s">
        <v>405</v>
      </c>
      <c r="M49" s="16" t="s">
        <v>405</v>
      </c>
      <c r="N49" s="16" t="s">
        <v>405</v>
      </c>
      <c r="O49" s="16" t="s">
        <v>405</v>
      </c>
      <c r="P49" s="16" t="s">
        <v>405</v>
      </c>
      <c r="Q49" s="16" t="s">
        <v>405</v>
      </c>
      <c r="R49" s="16" t="s">
        <v>405</v>
      </c>
      <c r="S49" s="16" t="s">
        <v>405</v>
      </c>
      <c r="T49" s="16" t="s">
        <v>405</v>
      </c>
      <c r="U49" s="16" t="s">
        <v>405</v>
      </c>
      <c r="V49" s="16" t="s">
        <v>405</v>
      </c>
      <c r="W49" s="16" t="s">
        <v>405</v>
      </c>
      <c r="X49" s="16" t="s">
        <v>405</v>
      </c>
      <c r="Y49" s="16" t="s">
        <v>405</v>
      </c>
      <c r="Z49" s="16" t="s">
        <v>405</v>
      </c>
      <c r="AA49" s="16" t="s">
        <v>405</v>
      </c>
      <c r="AB49" s="16" t="s">
        <v>405</v>
      </c>
      <c r="AC49" s="16" t="s">
        <v>405</v>
      </c>
      <c r="AD49" s="16" t="s">
        <v>405</v>
      </c>
      <c r="AE49" s="16" t="s">
        <v>405</v>
      </c>
      <c r="AF49" s="16" t="s">
        <v>405</v>
      </c>
      <c r="AG49" s="16" t="s">
        <v>405</v>
      </c>
      <c r="AH49" s="16" t="s">
        <v>405</v>
      </c>
      <c r="AI49" s="16" t="s">
        <v>405</v>
      </c>
      <c r="AJ49" s="16" t="s">
        <v>405</v>
      </c>
      <c r="AK49" s="16" t="s">
        <v>405</v>
      </c>
      <c r="AL49" s="16" t="s">
        <v>405</v>
      </c>
      <c r="AM49" s="16" t="s">
        <v>405</v>
      </c>
      <c r="AN49" s="16" t="s">
        <v>405</v>
      </c>
      <c r="AO49" s="16" t="s">
        <v>405</v>
      </c>
      <c r="AP49" s="16" t="s">
        <v>405</v>
      </c>
      <c r="AQ49" s="16" t="s">
        <v>405</v>
      </c>
      <c r="AR49" s="16" t="s">
        <v>405</v>
      </c>
      <c r="AS49" s="16" t="s">
        <v>405</v>
      </c>
      <c r="AT49" s="16" t="s">
        <v>405</v>
      </c>
      <c r="AU49" s="16" t="s">
        <v>405</v>
      </c>
      <c r="AV49" s="16" t="s">
        <v>405</v>
      </c>
      <c r="AW49" s="16" t="s">
        <v>405</v>
      </c>
      <c r="AX49" s="16" t="s">
        <v>405</v>
      </c>
      <c r="AY49" s="16" t="s">
        <v>405</v>
      </c>
      <c r="AZ49" s="16" t="s">
        <v>405</v>
      </c>
      <c r="BA49" s="16" t="s">
        <v>405</v>
      </c>
      <c r="BB49" s="16" t="s">
        <v>405</v>
      </c>
      <c r="BC49" s="16" t="s">
        <v>405</v>
      </c>
      <c r="BD49" s="16" t="s">
        <v>405</v>
      </c>
    </row>
    <row r="50" spans="1:56">
      <c r="A50">
        <v>7</v>
      </c>
      <c r="B50" t="s">
        <v>131</v>
      </c>
      <c r="C50" t="s">
        <v>352</v>
      </c>
      <c r="D50" t="s">
        <v>408</v>
      </c>
      <c r="E50" s="16" t="s">
        <v>410</v>
      </c>
      <c r="G50">
        <f t="shared" ref="G50:AL50" si="0">IF(G2=0,0,(G2-F2)/G2*100)</f>
        <v>0</v>
      </c>
      <c r="H50">
        <f t="shared" si="0"/>
        <v>0</v>
      </c>
      <c r="I50">
        <f t="shared" si="0"/>
        <v>0</v>
      </c>
      <c r="J50">
        <f t="shared" si="0"/>
        <v>0</v>
      </c>
      <c r="K50">
        <f t="shared" si="0"/>
        <v>0</v>
      </c>
      <c r="L50">
        <f t="shared" si="0"/>
        <v>0</v>
      </c>
      <c r="M50">
        <f t="shared" si="0"/>
        <v>0</v>
      </c>
      <c r="N50">
        <f t="shared" si="0"/>
        <v>0</v>
      </c>
      <c r="O50">
        <f t="shared" si="0"/>
        <v>0</v>
      </c>
      <c r="P50">
        <f t="shared" si="0"/>
        <v>0</v>
      </c>
      <c r="Q50">
        <f t="shared" si="0"/>
        <v>0</v>
      </c>
      <c r="R50">
        <f t="shared" si="0"/>
        <v>0</v>
      </c>
      <c r="S50">
        <f t="shared" si="0"/>
        <v>0</v>
      </c>
      <c r="T50">
        <f t="shared" si="0"/>
        <v>0</v>
      </c>
      <c r="U50">
        <f t="shared" si="0"/>
        <v>0</v>
      </c>
      <c r="V50">
        <f t="shared" si="0"/>
        <v>0</v>
      </c>
      <c r="W50">
        <f t="shared" si="0"/>
        <v>0</v>
      </c>
      <c r="X50">
        <f t="shared" si="0"/>
        <v>0</v>
      </c>
      <c r="Y50">
        <f t="shared" si="0"/>
        <v>0</v>
      </c>
      <c r="Z50">
        <f t="shared" si="0"/>
        <v>0</v>
      </c>
      <c r="AA50">
        <f t="shared" si="0"/>
        <v>0</v>
      </c>
      <c r="AB50">
        <f t="shared" si="0"/>
        <v>0</v>
      </c>
      <c r="AC50">
        <f t="shared" si="0"/>
        <v>0</v>
      </c>
      <c r="AD50">
        <f t="shared" si="0"/>
        <v>0</v>
      </c>
      <c r="AE50">
        <f t="shared" si="0"/>
        <v>100</v>
      </c>
      <c r="AF50">
        <f t="shared" si="0"/>
        <v>-0.0338247773465711</v>
      </c>
      <c r="AG50">
        <f t="shared" si="0"/>
        <v>4.93323290664605</v>
      </c>
      <c r="AH50">
        <f t="shared" si="0"/>
        <v>2.95725227498954</v>
      </c>
      <c r="AI50">
        <f t="shared" si="0"/>
        <v>-2.17187635328482</v>
      </c>
      <c r="AJ50">
        <f t="shared" si="0"/>
        <v>-3.11943657939599</v>
      </c>
      <c r="AK50">
        <f t="shared" si="0"/>
        <v>-4.33338815786997</v>
      </c>
      <c r="AL50">
        <f t="shared" si="0"/>
        <v>-10.9340728157338</v>
      </c>
      <c r="AM50">
        <f t="shared" ref="AM50:BD50" si="1">IF(AM2=0,0,(AM2-AL2)/AM2*100)</f>
        <v>-37.2539231384015</v>
      </c>
      <c r="AN50">
        <f t="shared" si="1"/>
        <v>0.227712786103831</v>
      </c>
      <c r="AO50">
        <f t="shared" si="1"/>
        <v>6.6268724359674</v>
      </c>
      <c r="AP50">
        <f t="shared" si="1"/>
        <v>7.48949551953224</v>
      </c>
      <c r="AQ50">
        <f t="shared" si="1"/>
        <v>4.79480325088078</v>
      </c>
      <c r="AR50">
        <f t="shared" si="1"/>
        <v>3.83857212221341</v>
      </c>
      <c r="AS50">
        <f t="shared" si="1"/>
        <v>0.385902246107055</v>
      </c>
      <c r="AT50">
        <f t="shared" si="1"/>
        <v>-0.0561772981352769</v>
      </c>
      <c r="AU50">
        <f t="shared" si="1"/>
        <v>-0.169236776742861</v>
      </c>
      <c r="AV50">
        <f t="shared" si="1"/>
        <v>9.60777189139853</v>
      </c>
      <c r="AW50">
        <f t="shared" si="1"/>
        <v>-0.239553497436724</v>
      </c>
      <c r="AX50">
        <f t="shared" si="1"/>
        <v>6.92278956958013</v>
      </c>
      <c r="AY50">
        <f t="shared" si="1"/>
        <v>14.328549125184</v>
      </c>
      <c r="AZ50">
        <f t="shared" si="1"/>
        <v>12.9901609523042</v>
      </c>
      <c r="BA50">
        <f t="shared" si="1"/>
        <v>16.0329490229134</v>
      </c>
      <c r="BB50">
        <f t="shared" si="1"/>
        <v>9.55633922461601</v>
      </c>
      <c r="BC50">
        <f t="shared" si="1"/>
        <v>-0.456068614284684</v>
      </c>
      <c r="BD50">
        <f t="shared" si="1"/>
        <v>-0.526972780083832</v>
      </c>
    </row>
    <row r="51" spans="1:56">
      <c r="A51">
        <v>53</v>
      </c>
      <c r="B51" t="s">
        <v>143</v>
      </c>
      <c r="C51" t="s">
        <v>355</v>
      </c>
      <c r="D51" t="s">
        <v>408</v>
      </c>
      <c r="E51" s="16" t="s">
        <v>410</v>
      </c>
      <c r="G51">
        <f t="shared" ref="G51:AL51" si="2">IF(G3=0,0,(G3-F3)/G3*100)</f>
        <v>0</v>
      </c>
      <c r="H51">
        <f t="shared" si="2"/>
        <v>0</v>
      </c>
      <c r="I51">
        <f t="shared" si="2"/>
        <v>0</v>
      </c>
      <c r="J51">
        <f t="shared" si="2"/>
        <v>0</v>
      </c>
      <c r="K51">
        <f t="shared" si="2"/>
        <v>0</v>
      </c>
      <c r="L51">
        <f t="shared" si="2"/>
        <v>0</v>
      </c>
      <c r="M51">
        <f t="shared" si="2"/>
        <v>0</v>
      </c>
      <c r="N51">
        <f t="shared" si="2"/>
        <v>0</v>
      </c>
      <c r="O51">
        <f t="shared" si="2"/>
        <v>0</v>
      </c>
      <c r="P51">
        <f t="shared" si="2"/>
        <v>0</v>
      </c>
      <c r="Q51">
        <f t="shared" si="2"/>
        <v>0</v>
      </c>
      <c r="R51">
        <f t="shared" si="2"/>
        <v>0</v>
      </c>
      <c r="S51">
        <f t="shared" si="2"/>
        <v>0</v>
      </c>
      <c r="T51">
        <f t="shared" si="2"/>
        <v>0</v>
      </c>
      <c r="U51">
        <f t="shared" si="2"/>
        <v>0</v>
      </c>
      <c r="V51">
        <f t="shared" si="2"/>
        <v>0</v>
      </c>
      <c r="W51">
        <f t="shared" si="2"/>
        <v>0</v>
      </c>
      <c r="X51">
        <f t="shared" si="2"/>
        <v>0</v>
      </c>
      <c r="Y51">
        <f t="shared" si="2"/>
        <v>0</v>
      </c>
      <c r="Z51">
        <f t="shared" si="2"/>
        <v>100</v>
      </c>
      <c r="AA51">
        <f t="shared" si="2"/>
        <v>6.58210026042619</v>
      </c>
      <c r="AB51">
        <f t="shared" si="2"/>
        <v>-0.521147520720926</v>
      </c>
      <c r="AC51">
        <f t="shared" si="2"/>
        <v>-7.46992210704772</v>
      </c>
      <c r="AD51">
        <f t="shared" si="2"/>
        <v>4.75202508658666</v>
      </c>
      <c r="AE51">
        <f t="shared" si="2"/>
        <v>4.40555163525252</v>
      </c>
      <c r="AF51">
        <f t="shared" si="2"/>
        <v>-0.578168859490257</v>
      </c>
      <c r="AG51">
        <f t="shared" si="2"/>
        <v>-4.31349842882709</v>
      </c>
      <c r="AH51">
        <f t="shared" si="2"/>
        <v>0.577110008297885</v>
      </c>
      <c r="AI51">
        <f t="shared" si="2"/>
        <v>-5.9832048818402</v>
      </c>
      <c r="AJ51">
        <f t="shared" si="2"/>
        <v>0.0573184106893978</v>
      </c>
      <c r="AK51">
        <f t="shared" si="2"/>
        <v>1.28981114738424</v>
      </c>
      <c r="AL51">
        <f t="shared" si="2"/>
        <v>0.459817164340172</v>
      </c>
      <c r="AM51">
        <f t="shared" ref="AM51:BD51" si="3">IF(AM3=0,0,(AM3-AL3)/AM3*100)</f>
        <v>-0.0462767062144121</v>
      </c>
      <c r="AN51">
        <f t="shared" si="3"/>
        <v>0.881445890125639</v>
      </c>
      <c r="AO51">
        <f t="shared" si="3"/>
        <v>1.29387610518429</v>
      </c>
      <c r="AP51">
        <f t="shared" si="3"/>
        <v>2.39155698240181</v>
      </c>
      <c r="AQ51">
        <f t="shared" si="3"/>
        <v>3.10411127583686</v>
      </c>
      <c r="AR51">
        <f t="shared" si="3"/>
        <v>1.68193749742083</v>
      </c>
      <c r="AS51">
        <f t="shared" si="3"/>
        <v>1.77430164005367</v>
      </c>
      <c r="AT51">
        <f t="shared" si="3"/>
        <v>2.669653118376</v>
      </c>
      <c r="AU51">
        <f t="shared" si="3"/>
        <v>1.78797277793371</v>
      </c>
      <c r="AV51">
        <f t="shared" si="3"/>
        <v>1.2217346349991</v>
      </c>
      <c r="AW51">
        <f t="shared" si="3"/>
        <v>0.60470297233858</v>
      </c>
      <c r="AX51">
        <f t="shared" si="3"/>
        <v>-0.147483557117689</v>
      </c>
      <c r="AY51">
        <f t="shared" si="3"/>
        <v>-0.27888820233085</v>
      </c>
      <c r="AZ51">
        <f t="shared" si="3"/>
        <v>0.944208937442782</v>
      </c>
      <c r="BA51">
        <f t="shared" si="3"/>
        <v>1.47237530604385</v>
      </c>
      <c r="BB51">
        <f t="shared" si="3"/>
        <v>1.99774744055531</v>
      </c>
      <c r="BC51">
        <f t="shared" si="3"/>
        <v>0.827073053150383</v>
      </c>
      <c r="BD51">
        <f t="shared" si="3"/>
        <v>0.112103024422769</v>
      </c>
    </row>
    <row r="52" spans="1:56">
      <c r="A52">
        <v>20</v>
      </c>
      <c r="B52" t="s">
        <v>133</v>
      </c>
      <c r="C52" t="s">
        <v>356</v>
      </c>
      <c r="D52" t="s">
        <v>408</v>
      </c>
      <c r="E52" s="16" t="s">
        <v>410</v>
      </c>
      <c r="G52">
        <f t="shared" ref="G52:AL52" si="4">IF(G4=0,0,(G4-F4)/G4*100)</f>
        <v>0</v>
      </c>
      <c r="H52">
        <f t="shared" si="4"/>
        <v>0</v>
      </c>
      <c r="I52">
        <f t="shared" si="4"/>
        <v>0</v>
      </c>
      <c r="J52">
        <f t="shared" si="4"/>
        <v>0</v>
      </c>
      <c r="K52">
        <f t="shared" si="4"/>
        <v>0</v>
      </c>
      <c r="L52">
        <f t="shared" si="4"/>
        <v>0</v>
      </c>
      <c r="M52">
        <f t="shared" si="4"/>
        <v>0</v>
      </c>
      <c r="N52">
        <f t="shared" si="4"/>
        <v>0</v>
      </c>
      <c r="O52">
        <f t="shared" si="4"/>
        <v>0</v>
      </c>
      <c r="P52">
        <f t="shared" si="4"/>
        <v>0</v>
      </c>
      <c r="Q52">
        <f t="shared" si="4"/>
        <v>0</v>
      </c>
      <c r="R52">
        <f t="shared" si="4"/>
        <v>0</v>
      </c>
      <c r="S52">
        <f t="shared" si="4"/>
        <v>0</v>
      </c>
      <c r="T52">
        <f t="shared" si="4"/>
        <v>0</v>
      </c>
      <c r="U52">
        <f t="shared" si="4"/>
        <v>0</v>
      </c>
      <c r="V52">
        <f t="shared" si="4"/>
        <v>0</v>
      </c>
      <c r="W52">
        <f t="shared" si="4"/>
        <v>0</v>
      </c>
      <c r="X52">
        <f t="shared" si="4"/>
        <v>0</v>
      </c>
      <c r="Y52">
        <f t="shared" si="4"/>
        <v>0</v>
      </c>
      <c r="Z52">
        <f t="shared" si="4"/>
        <v>100</v>
      </c>
      <c r="AA52">
        <f t="shared" si="4"/>
        <v>4.93569382842621</v>
      </c>
      <c r="AB52">
        <f t="shared" si="4"/>
        <v>7.66810134965549</v>
      </c>
      <c r="AC52">
        <f t="shared" si="4"/>
        <v>8.55434132917867</v>
      </c>
      <c r="AD52">
        <f t="shared" si="4"/>
        <v>4.73957931470791</v>
      </c>
      <c r="AE52">
        <f t="shared" si="4"/>
        <v>3.52235473493315</v>
      </c>
      <c r="AF52">
        <f t="shared" si="4"/>
        <v>4.50831000878161</v>
      </c>
      <c r="AG52">
        <f t="shared" si="4"/>
        <v>7.73446469824824</v>
      </c>
      <c r="AH52">
        <f t="shared" si="4"/>
        <v>13.6337678658477</v>
      </c>
      <c r="AI52">
        <f t="shared" si="4"/>
        <v>8.80502770764866</v>
      </c>
      <c r="AJ52">
        <f t="shared" si="4"/>
        <v>3.49267748717259</v>
      </c>
      <c r="AK52">
        <f t="shared" si="4"/>
        <v>4.16754915498658</v>
      </c>
      <c r="AL52">
        <f t="shared" si="4"/>
        <v>0.0117765793271593</v>
      </c>
      <c r="AM52">
        <f t="shared" ref="AM52:BD52" si="5">IF(AM4=0,0,(AM4-AL4)/AM4*100)</f>
        <v>-0.873646368150526</v>
      </c>
      <c r="AN52">
        <f t="shared" si="5"/>
        <v>0.913755822294827</v>
      </c>
      <c r="AO52">
        <f t="shared" si="5"/>
        <v>1.78869365659742</v>
      </c>
      <c r="AP52">
        <f t="shared" si="5"/>
        <v>2.98565498623832</v>
      </c>
      <c r="AQ52">
        <f t="shared" si="5"/>
        <v>7.17179161804053</v>
      </c>
      <c r="AR52">
        <f t="shared" si="5"/>
        <v>7.65338724593257</v>
      </c>
      <c r="AS52">
        <f t="shared" si="5"/>
        <v>2.99186258828436</v>
      </c>
      <c r="AT52">
        <f t="shared" si="5"/>
        <v>3.93287329787307</v>
      </c>
      <c r="AU52">
        <f t="shared" si="5"/>
        <v>1.91999689110691</v>
      </c>
      <c r="AV52">
        <f t="shared" si="5"/>
        <v>7.01371868604744</v>
      </c>
      <c r="AW52">
        <f t="shared" si="5"/>
        <v>4.75851872712938</v>
      </c>
      <c r="AX52">
        <f t="shared" si="5"/>
        <v>4.58067011082809</v>
      </c>
      <c r="AY52">
        <f t="shared" si="5"/>
        <v>0.37124396312954</v>
      </c>
      <c r="AZ52">
        <f t="shared" si="5"/>
        <v>3.60551415916803</v>
      </c>
      <c r="BA52">
        <f t="shared" si="5"/>
        <v>3.24080739213611</v>
      </c>
      <c r="BB52">
        <f t="shared" si="5"/>
        <v>1.41169670066822</v>
      </c>
      <c r="BC52">
        <f t="shared" si="5"/>
        <v>-6.62890990630851</v>
      </c>
      <c r="BD52">
        <f t="shared" si="5"/>
        <v>5.5169337580467</v>
      </c>
    </row>
    <row r="53" spans="1:56">
      <c r="A53">
        <v>233</v>
      </c>
      <c r="B53" t="s">
        <v>181</v>
      </c>
      <c r="C53" t="s">
        <v>357</v>
      </c>
      <c r="D53" t="s">
        <v>408</v>
      </c>
      <c r="E53" s="16" t="s">
        <v>410</v>
      </c>
      <c r="G53">
        <f t="shared" ref="G53:AL53" si="6">IF(G5=0,0,(G5-F5)/G5*100)</f>
        <v>0</v>
      </c>
      <c r="H53">
        <f t="shared" si="6"/>
        <v>0</v>
      </c>
      <c r="I53">
        <f t="shared" si="6"/>
        <v>0</v>
      </c>
      <c r="J53">
        <f t="shared" si="6"/>
        <v>0</v>
      </c>
      <c r="K53">
        <f t="shared" si="6"/>
        <v>0</v>
      </c>
      <c r="L53">
        <f t="shared" si="6"/>
        <v>0</v>
      </c>
      <c r="M53">
        <f t="shared" si="6"/>
        <v>0</v>
      </c>
      <c r="N53">
        <f t="shared" si="6"/>
        <v>0</v>
      </c>
      <c r="O53">
        <f t="shared" si="6"/>
        <v>0</v>
      </c>
      <c r="P53">
        <f t="shared" si="6"/>
        <v>0</v>
      </c>
      <c r="Q53">
        <f t="shared" si="6"/>
        <v>0</v>
      </c>
      <c r="R53">
        <f t="shared" si="6"/>
        <v>0</v>
      </c>
      <c r="S53">
        <f t="shared" si="6"/>
        <v>0</v>
      </c>
      <c r="T53">
        <f t="shared" si="6"/>
        <v>0</v>
      </c>
      <c r="U53">
        <f t="shared" si="6"/>
        <v>0</v>
      </c>
      <c r="V53">
        <f t="shared" si="6"/>
        <v>0</v>
      </c>
      <c r="W53">
        <f t="shared" si="6"/>
        <v>0</v>
      </c>
      <c r="X53">
        <f t="shared" si="6"/>
        <v>0</v>
      </c>
      <c r="Y53">
        <f t="shared" si="6"/>
        <v>0</v>
      </c>
      <c r="Z53">
        <f t="shared" si="6"/>
        <v>100</v>
      </c>
      <c r="AA53">
        <f t="shared" si="6"/>
        <v>1.73575607722665</v>
      </c>
      <c r="AB53">
        <f t="shared" si="6"/>
        <v>6.45575092650929</v>
      </c>
      <c r="AC53">
        <f t="shared" si="6"/>
        <v>-2.1754944408667</v>
      </c>
      <c r="AD53">
        <f t="shared" si="6"/>
        <v>-4.42205896790559</v>
      </c>
      <c r="AE53">
        <f t="shared" si="6"/>
        <v>5.45587356679047</v>
      </c>
      <c r="AF53">
        <f t="shared" si="6"/>
        <v>4.93604291609063</v>
      </c>
      <c r="AG53">
        <f t="shared" si="6"/>
        <v>-2.89788298340896</v>
      </c>
      <c r="AH53">
        <f t="shared" si="6"/>
        <v>2.94451787527067</v>
      </c>
      <c r="AI53">
        <f t="shared" si="6"/>
        <v>-0.542015843353329</v>
      </c>
      <c r="AJ53">
        <f t="shared" si="6"/>
        <v>-3.34841233076005</v>
      </c>
      <c r="AK53">
        <f t="shared" si="6"/>
        <v>5.79807753643161</v>
      </c>
      <c r="AL53">
        <f t="shared" si="6"/>
        <v>-2.52649366427038</v>
      </c>
      <c r="AM53">
        <f t="shared" ref="AM53:BD53" si="7">IF(AM5=0,0,(AM5-AL5)/AM5*100)</f>
        <v>0.65845200993507</v>
      </c>
      <c r="AN53">
        <f t="shared" si="7"/>
        <v>-1.45663942030721</v>
      </c>
      <c r="AO53">
        <f t="shared" si="7"/>
        <v>2.75972978302932</v>
      </c>
      <c r="AP53">
        <f t="shared" si="7"/>
        <v>7.39419321613278</v>
      </c>
      <c r="AQ53">
        <f t="shared" si="7"/>
        <v>3.29370056830886</v>
      </c>
      <c r="AR53">
        <f t="shared" si="7"/>
        <v>4.17513021519355</v>
      </c>
      <c r="AS53">
        <f t="shared" si="7"/>
        <v>4.24552115838246</v>
      </c>
      <c r="AT53">
        <f t="shared" si="7"/>
        <v>-0.998652851767483</v>
      </c>
      <c r="AU53">
        <f t="shared" si="7"/>
        <v>3.53060506906381</v>
      </c>
      <c r="AV53">
        <f t="shared" si="7"/>
        <v>1.71757739942393</v>
      </c>
      <c r="AW53">
        <f t="shared" si="7"/>
        <v>4.74207082832591</v>
      </c>
      <c r="AX53">
        <f t="shared" si="7"/>
        <v>1.61746196021072</v>
      </c>
      <c r="AY53">
        <f t="shared" si="7"/>
        <v>3.18646273611047</v>
      </c>
      <c r="AZ53">
        <f t="shared" si="7"/>
        <v>2.38892938906087</v>
      </c>
      <c r="BA53">
        <f t="shared" si="7"/>
        <v>0.574761811924514</v>
      </c>
      <c r="BB53">
        <f t="shared" si="7"/>
        <v>1.89023409418935</v>
      </c>
      <c r="BC53">
        <f t="shared" si="7"/>
        <v>0.459630392610077</v>
      </c>
      <c r="BD53">
        <f t="shared" si="7"/>
        <v>5.6871586849451</v>
      </c>
    </row>
    <row r="54" spans="1:56">
      <c r="A54">
        <v>29</v>
      </c>
      <c r="B54" t="s">
        <v>135</v>
      </c>
      <c r="C54" t="s">
        <v>358</v>
      </c>
      <c r="D54" t="s">
        <v>408</v>
      </c>
      <c r="E54" s="16" t="s">
        <v>410</v>
      </c>
      <c r="G54">
        <f t="shared" ref="G54:AL54" si="8">IF(G6=0,0,(G6-F6)/G6*100)</f>
        <v>0</v>
      </c>
      <c r="H54">
        <f t="shared" si="8"/>
        <v>0</v>
      </c>
      <c r="I54">
        <f t="shared" si="8"/>
        <v>0</v>
      </c>
      <c r="J54">
        <f t="shared" si="8"/>
        <v>0</v>
      </c>
      <c r="K54">
        <f t="shared" si="8"/>
        <v>0</v>
      </c>
      <c r="L54">
        <f t="shared" si="8"/>
        <v>0</v>
      </c>
      <c r="M54">
        <f t="shared" si="8"/>
        <v>0</v>
      </c>
      <c r="N54">
        <f t="shared" si="8"/>
        <v>0</v>
      </c>
      <c r="O54">
        <f t="shared" si="8"/>
        <v>0</v>
      </c>
      <c r="P54">
        <f t="shared" si="8"/>
        <v>0</v>
      </c>
      <c r="Q54">
        <f t="shared" si="8"/>
        <v>0</v>
      </c>
      <c r="R54">
        <f t="shared" si="8"/>
        <v>0</v>
      </c>
      <c r="S54">
        <f t="shared" si="8"/>
        <v>0</v>
      </c>
      <c r="T54">
        <f t="shared" si="8"/>
        <v>0</v>
      </c>
      <c r="U54">
        <f t="shared" si="8"/>
        <v>0</v>
      </c>
      <c r="V54">
        <f t="shared" si="8"/>
        <v>0</v>
      </c>
      <c r="W54">
        <f t="shared" si="8"/>
        <v>0</v>
      </c>
      <c r="X54">
        <f t="shared" si="8"/>
        <v>0</v>
      </c>
      <c r="Y54">
        <f t="shared" si="8"/>
        <v>0</v>
      </c>
      <c r="Z54">
        <f t="shared" si="8"/>
        <v>100</v>
      </c>
      <c r="AA54">
        <f t="shared" si="8"/>
        <v>8.0960577715149</v>
      </c>
      <c r="AB54">
        <f t="shared" si="8"/>
        <v>-4.34692450640969</v>
      </c>
      <c r="AC54">
        <f t="shared" si="8"/>
        <v>0.359791570913395</v>
      </c>
      <c r="AD54">
        <f t="shared" si="8"/>
        <v>-3.19884435826442</v>
      </c>
      <c r="AE54">
        <f t="shared" si="8"/>
        <v>7.57762515054165</v>
      </c>
      <c r="AF54">
        <f t="shared" si="8"/>
        <v>0.000981509064486865</v>
      </c>
      <c r="AG54">
        <f t="shared" si="8"/>
        <v>2.22196064949439</v>
      </c>
      <c r="AH54">
        <f t="shared" si="8"/>
        <v>1.93902824436243</v>
      </c>
      <c r="AI54">
        <f t="shared" si="8"/>
        <v>-1.38137740667306</v>
      </c>
      <c r="AJ54">
        <f t="shared" si="8"/>
        <v>1.00804246088065</v>
      </c>
      <c r="AK54">
        <f t="shared" si="8"/>
        <v>2.67950924460112</v>
      </c>
      <c r="AL54">
        <f t="shared" si="8"/>
        <v>-0.920612929349685</v>
      </c>
      <c r="AM54">
        <f t="shared" ref="AM54:BD54" si="9">IF(AM6=0,0,(AM6-AL6)/AM6*100)</f>
        <v>-8.45062316756742</v>
      </c>
      <c r="AN54">
        <f t="shared" si="9"/>
        <v>-5.45174398890746</v>
      </c>
      <c r="AO54">
        <f t="shared" si="9"/>
        <v>-9.85783781988397</v>
      </c>
      <c r="AP54">
        <f t="shared" si="9"/>
        <v>-9.65116656223777</v>
      </c>
      <c r="AQ54">
        <f t="shared" si="9"/>
        <v>-2.29809124842808</v>
      </c>
      <c r="AR54">
        <f t="shared" si="9"/>
        <v>3.88562920526978</v>
      </c>
      <c r="AS54">
        <f t="shared" si="9"/>
        <v>-1.99661322225418</v>
      </c>
      <c r="AT54">
        <f t="shared" si="9"/>
        <v>-2.31992978897734</v>
      </c>
      <c r="AU54">
        <f t="shared" si="9"/>
        <v>0.0882080406403016</v>
      </c>
      <c r="AV54">
        <f t="shared" si="9"/>
        <v>1.95311455141079</v>
      </c>
      <c r="AW54">
        <f t="shared" si="9"/>
        <v>-4.01765045193404</v>
      </c>
      <c r="AX54">
        <f t="shared" si="9"/>
        <v>1.8103855024086</v>
      </c>
      <c r="AY54">
        <f t="shared" si="9"/>
        <v>-2.09117975513922</v>
      </c>
      <c r="AZ54">
        <f t="shared" si="9"/>
        <v>1.9506142021894</v>
      </c>
      <c r="BA54">
        <f t="shared" si="9"/>
        <v>0.460793697905852</v>
      </c>
      <c r="BB54">
        <f t="shared" si="9"/>
        <v>1.38106726085619</v>
      </c>
      <c r="BC54">
        <f t="shared" si="9"/>
        <v>0.614864286709855</v>
      </c>
      <c r="BD54">
        <f t="shared" si="9"/>
        <v>1.25645872552045</v>
      </c>
    </row>
    <row r="55" spans="1:56">
      <c r="A55">
        <v>32</v>
      </c>
      <c r="B55" t="s">
        <v>137</v>
      </c>
      <c r="C55" t="s">
        <v>359</v>
      </c>
      <c r="D55" t="s">
        <v>408</v>
      </c>
      <c r="E55" s="16" t="s">
        <v>410</v>
      </c>
      <c r="G55">
        <f t="shared" ref="G55:AL55" si="10">IF(G7=0,0,(G7-F7)/G7*100)</f>
        <v>0</v>
      </c>
      <c r="H55">
        <f t="shared" si="10"/>
        <v>0</v>
      </c>
      <c r="I55">
        <f t="shared" si="10"/>
        <v>0</v>
      </c>
      <c r="J55">
        <f t="shared" si="10"/>
        <v>0</v>
      </c>
      <c r="K55">
        <f t="shared" si="10"/>
        <v>0</v>
      </c>
      <c r="L55">
        <f t="shared" si="10"/>
        <v>0</v>
      </c>
      <c r="M55">
        <f t="shared" si="10"/>
        <v>0</v>
      </c>
      <c r="N55">
        <f t="shared" si="10"/>
        <v>0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S55">
        <f t="shared" si="10"/>
        <v>0</v>
      </c>
      <c r="T55">
        <f t="shared" si="10"/>
        <v>0</v>
      </c>
      <c r="U55">
        <f t="shared" si="10"/>
        <v>0</v>
      </c>
      <c r="V55">
        <f t="shared" si="10"/>
        <v>0</v>
      </c>
      <c r="W55">
        <f t="shared" si="10"/>
        <v>0</v>
      </c>
      <c r="X55">
        <f t="shared" si="10"/>
        <v>0</v>
      </c>
      <c r="Y55">
        <f t="shared" si="10"/>
        <v>0</v>
      </c>
      <c r="Z55">
        <f t="shared" si="10"/>
        <v>100</v>
      </c>
      <c r="AA55">
        <f t="shared" si="10"/>
        <v>12.0646375883128</v>
      </c>
      <c r="AB55">
        <f t="shared" si="10"/>
        <v>4.2890438713569</v>
      </c>
      <c r="AC55">
        <f t="shared" si="10"/>
        <v>3.72760570057773</v>
      </c>
      <c r="AD55">
        <f t="shared" si="10"/>
        <v>4.25436257603287</v>
      </c>
      <c r="AE55">
        <f t="shared" si="10"/>
        <v>4.73700739534522</v>
      </c>
      <c r="AF55">
        <f t="shared" si="10"/>
        <v>3.54582742220752</v>
      </c>
      <c r="AG55">
        <f t="shared" si="10"/>
        <v>-5.26609602662409</v>
      </c>
      <c r="AH55">
        <f t="shared" si="10"/>
        <v>-11.7463124476805</v>
      </c>
      <c r="AI55">
        <f t="shared" si="10"/>
        <v>-4.87970689676883</v>
      </c>
      <c r="AJ55">
        <f t="shared" si="10"/>
        <v>-9.61156163339086</v>
      </c>
      <c r="AK55">
        <f t="shared" si="10"/>
        <v>-6.93872580610986</v>
      </c>
      <c r="AL55">
        <f t="shared" si="10"/>
        <v>-6.10328917726895</v>
      </c>
      <c r="AM55">
        <f t="shared" ref="AM55:BD55" si="11">IF(AM7=0,0,(AM7-AL7)/AM7*100)</f>
        <v>-6.14507213479892</v>
      </c>
      <c r="AN55">
        <f t="shared" si="11"/>
        <v>-5.30031416177797</v>
      </c>
      <c r="AO55">
        <f t="shared" si="11"/>
        <v>0.69682602771053</v>
      </c>
      <c r="AP55">
        <f t="shared" si="11"/>
        <v>2.39031901022571</v>
      </c>
      <c r="AQ55">
        <f t="shared" si="11"/>
        <v>2.55876710727157</v>
      </c>
      <c r="AR55">
        <f t="shared" si="11"/>
        <v>2.5573592155034</v>
      </c>
      <c r="AS55">
        <f t="shared" si="11"/>
        <v>1.98394788849055</v>
      </c>
      <c r="AT55">
        <f t="shared" si="11"/>
        <v>1.81236053050481</v>
      </c>
      <c r="AU55">
        <f t="shared" si="11"/>
        <v>2.11333431705046</v>
      </c>
      <c r="AV55">
        <f t="shared" si="11"/>
        <v>1.64656159509847</v>
      </c>
      <c r="AW55">
        <f t="shared" si="11"/>
        <v>1.67625246222622</v>
      </c>
      <c r="AX55">
        <f t="shared" si="11"/>
        <v>1.37546316445637</v>
      </c>
      <c r="AY55">
        <f t="shared" si="11"/>
        <v>0.0336277899169576</v>
      </c>
      <c r="AZ55">
        <f t="shared" si="11"/>
        <v>0.942626900294181</v>
      </c>
      <c r="BA55">
        <f t="shared" si="11"/>
        <v>1.21963631953633</v>
      </c>
      <c r="BB55">
        <f t="shared" si="11"/>
        <v>0.653498072429527</v>
      </c>
      <c r="BC55">
        <f t="shared" si="11"/>
        <v>-0.214667778361319</v>
      </c>
      <c r="BD55">
        <f t="shared" si="11"/>
        <v>0.379644818339604</v>
      </c>
    </row>
    <row r="56" spans="1:56">
      <c r="A56">
        <v>35</v>
      </c>
      <c r="B56" t="s">
        <v>138</v>
      </c>
      <c r="C56" t="s">
        <v>360</v>
      </c>
      <c r="D56" t="s">
        <v>408</v>
      </c>
      <c r="E56" s="16" t="s">
        <v>410</v>
      </c>
      <c r="G56">
        <f t="shared" ref="G56:AL56" si="12">IF(G8=0,0,(G8-F8)/G8*100)</f>
        <v>0</v>
      </c>
      <c r="H56">
        <f t="shared" si="12"/>
        <v>0</v>
      </c>
      <c r="I56">
        <f t="shared" si="12"/>
        <v>0</v>
      </c>
      <c r="J56">
        <f t="shared" si="12"/>
        <v>0</v>
      </c>
      <c r="K56">
        <f t="shared" si="12"/>
        <v>0</v>
      </c>
      <c r="L56">
        <f t="shared" si="12"/>
        <v>0</v>
      </c>
      <c r="M56">
        <f t="shared" si="12"/>
        <v>0</v>
      </c>
      <c r="N56">
        <f t="shared" si="12"/>
        <v>0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S56">
        <f t="shared" si="12"/>
        <v>0</v>
      </c>
      <c r="T56">
        <f t="shared" si="12"/>
        <v>0</v>
      </c>
      <c r="U56">
        <f t="shared" si="12"/>
        <v>0</v>
      </c>
      <c r="V56">
        <f t="shared" si="12"/>
        <v>0</v>
      </c>
      <c r="W56">
        <f t="shared" si="12"/>
        <v>0</v>
      </c>
      <c r="X56">
        <f t="shared" si="12"/>
        <v>0</v>
      </c>
      <c r="Y56">
        <f t="shared" si="12"/>
        <v>0</v>
      </c>
      <c r="Z56">
        <f t="shared" si="12"/>
        <v>0</v>
      </c>
      <c r="AA56">
        <f t="shared" si="12"/>
        <v>100</v>
      </c>
      <c r="AB56">
        <f t="shared" si="12"/>
        <v>3.40185371516747</v>
      </c>
      <c r="AC56">
        <f t="shared" si="12"/>
        <v>7.64491938782895</v>
      </c>
      <c r="AD56">
        <f t="shared" si="12"/>
        <v>7.35855540413586</v>
      </c>
      <c r="AE56">
        <f t="shared" si="12"/>
        <v>5.62036378081627</v>
      </c>
      <c r="AF56">
        <f t="shared" si="12"/>
        <v>1.16367869056265</v>
      </c>
      <c r="AG56">
        <f t="shared" si="12"/>
        <v>1.61755207546334</v>
      </c>
      <c r="AH56">
        <f t="shared" si="12"/>
        <v>4.84577496191341</v>
      </c>
      <c r="AI56">
        <f t="shared" si="12"/>
        <v>4.33378183355941</v>
      </c>
      <c r="AJ56">
        <f t="shared" si="12"/>
        <v>-0.900411828432364</v>
      </c>
      <c r="AK56">
        <f t="shared" si="12"/>
        <v>-0.728238128415798</v>
      </c>
      <c r="AL56">
        <f t="shared" si="12"/>
        <v>0.687973121540029</v>
      </c>
      <c r="AM56">
        <f t="shared" ref="AM56:BD56" si="13">IF(AM8=0,0,(AM8-AL8)/AM8*100)</f>
        <v>4.00793353404417</v>
      </c>
      <c r="AN56">
        <f t="shared" si="13"/>
        <v>3.91554691578128</v>
      </c>
      <c r="AO56">
        <f t="shared" si="13"/>
        <v>4.59458994983685</v>
      </c>
      <c r="AP56">
        <f t="shared" si="13"/>
        <v>1.60413791936185</v>
      </c>
      <c r="AQ56">
        <f t="shared" si="13"/>
        <v>3.07486841352294</v>
      </c>
      <c r="AR56">
        <f t="shared" si="13"/>
        <v>5.01617511008</v>
      </c>
      <c r="AS56">
        <f t="shared" si="13"/>
        <v>6.15365830743439</v>
      </c>
      <c r="AT56">
        <f t="shared" si="13"/>
        <v>4.45189764437445</v>
      </c>
      <c r="AU56">
        <f t="shared" si="13"/>
        <v>1.92948893669916</v>
      </c>
      <c r="AV56">
        <f t="shared" si="13"/>
        <v>2.75584867577194</v>
      </c>
      <c r="AW56">
        <f t="shared" si="13"/>
        <v>4.32164161971174</v>
      </c>
      <c r="AX56">
        <f t="shared" si="13"/>
        <v>-2.19604569280105</v>
      </c>
      <c r="AY56">
        <f t="shared" si="13"/>
        <v>9.45848816058167</v>
      </c>
      <c r="AZ56">
        <f t="shared" si="13"/>
        <v>8.1739702284511</v>
      </c>
      <c r="BA56">
        <f t="shared" si="13"/>
        <v>7.04575442348068</v>
      </c>
      <c r="BB56">
        <f t="shared" si="13"/>
        <v>4.98830596059579</v>
      </c>
      <c r="BC56">
        <f t="shared" si="13"/>
        <v>2.6015061018869</v>
      </c>
      <c r="BD56">
        <f t="shared" si="13"/>
        <v>4.28745017324305</v>
      </c>
    </row>
    <row r="57" spans="1:56">
      <c r="A57">
        <v>37</v>
      </c>
      <c r="B57" t="s">
        <v>206</v>
      </c>
      <c r="C57" t="s">
        <v>361</v>
      </c>
      <c r="D57" t="s">
        <v>408</v>
      </c>
      <c r="E57" s="16" t="s">
        <v>410</v>
      </c>
      <c r="G57">
        <f t="shared" ref="G57:AL57" si="14">IF(G9=0,0,(G9-F9)/G9*100)</f>
        <v>0</v>
      </c>
      <c r="H57">
        <f t="shared" si="14"/>
        <v>0</v>
      </c>
      <c r="I57">
        <f t="shared" si="14"/>
        <v>0</v>
      </c>
      <c r="J57">
        <f t="shared" si="14"/>
        <v>0</v>
      </c>
      <c r="K57">
        <f t="shared" si="14"/>
        <v>0</v>
      </c>
      <c r="L57">
        <f t="shared" si="14"/>
        <v>0</v>
      </c>
      <c r="M57">
        <f t="shared" si="14"/>
        <v>0</v>
      </c>
      <c r="N57">
        <f t="shared" si="14"/>
        <v>0</v>
      </c>
      <c r="O57">
        <f t="shared" si="14"/>
        <v>0</v>
      </c>
      <c r="P57">
        <f t="shared" si="14"/>
        <v>0</v>
      </c>
      <c r="Q57">
        <f t="shared" si="14"/>
        <v>0</v>
      </c>
      <c r="R57">
        <f t="shared" si="14"/>
        <v>0</v>
      </c>
      <c r="S57">
        <f t="shared" si="14"/>
        <v>0</v>
      </c>
      <c r="T57">
        <f t="shared" si="14"/>
        <v>0</v>
      </c>
      <c r="U57">
        <f t="shared" si="14"/>
        <v>0</v>
      </c>
      <c r="V57">
        <f t="shared" si="14"/>
        <v>0</v>
      </c>
      <c r="W57">
        <f t="shared" si="14"/>
        <v>0</v>
      </c>
      <c r="X57">
        <f t="shared" si="14"/>
        <v>0</v>
      </c>
      <c r="Y57">
        <f t="shared" si="14"/>
        <v>0</v>
      </c>
      <c r="Z57">
        <f t="shared" si="14"/>
        <v>100</v>
      </c>
      <c r="AA57">
        <f t="shared" si="14"/>
        <v>-4.52288447936803</v>
      </c>
      <c r="AB57">
        <f t="shared" si="14"/>
        <v>4.32936019198361</v>
      </c>
      <c r="AC57">
        <f t="shared" si="14"/>
        <v>-12.1832309647058</v>
      </c>
      <c r="AD57">
        <f t="shared" si="14"/>
        <v>5.98879499177977</v>
      </c>
      <c r="AE57">
        <f t="shared" si="14"/>
        <v>1.18958449023325</v>
      </c>
      <c r="AF57">
        <f t="shared" si="14"/>
        <v>1.11622556639419</v>
      </c>
      <c r="AG57">
        <f t="shared" si="14"/>
        <v>-7.52037304269375</v>
      </c>
      <c r="AH57">
        <f t="shared" si="14"/>
        <v>-0.394696395103816</v>
      </c>
      <c r="AI57">
        <f t="shared" si="14"/>
        <v>-0.18260812682886</v>
      </c>
      <c r="AJ57">
        <f t="shared" si="14"/>
        <v>-4.55545299783745</v>
      </c>
      <c r="AK57">
        <f t="shared" si="14"/>
        <v>-3.04199199181688</v>
      </c>
      <c r="AL57">
        <f t="shared" si="14"/>
        <v>-9.62299802116348</v>
      </c>
      <c r="AM57">
        <f t="shared" ref="AM57:BD57" si="15">IF(AM9=0,0,(AM9-AL9)/AM9*100)</f>
        <v>-2.27997154108902</v>
      </c>
      <c r="AN57">
        <f t="shared" si="15"/>
        <v>2.21441218406734</v>
      </c>
      <c r="AO57">
        <f t="shared" si="15"/>
        <v>4.41111373131425</v>
      </c>
      <c r="AP57">
        <f t="shared" si="15"/>
        <v>-6.6314825517068</v>
      </c>
      <c r="AQ57">
        <f t="shared" si="15"/>
        <v>2.87053787807193</v>
      </c>
      <c r="AR57">
        <f t="shared" si="15"/>
        <v>2.417145519819</v>
      </c>
      <c r="AS57">
        <f t="shared" si="15"/>
        <v>1.50397533954677</v>
      </c>
      <c r="AT57">
        <f t="shared" si="15"/>
        <v>0.382756788118219</v>
      </c>
      <c r="AU57">
        <f t="shared" si="15"/>
        <v>-1.50354186160153</v>
      </c>
      <c r="AV57">
        <f t="shared" si="15"/>
        <v>-2.24602924748544</v>
      </c>
      <c r="AW57">
        <f t="shared" si="15"/>
        <v>-9.94453410555136</v>
      </c>
      <c r="AX57">
        <f t="shared" si="15"/>
        <v>-0.593163501773148</v>
      </c>
      <c r="AY57">
        <f t="shared" si="15"/>
        <v>0.722875282901987</v>
      </c>
      <c r="AZ57">
        <f t="shared" si="15"/>
        <v>1.99075067768612</v>
      </c>
      <c r="BA57">
        <f t="shared" si="15"/>
        <v>1.83620972260245</v>
      </c>
      <c r="BB57">
        <f t="shared" si="15"/>
        <v>0.146031292873</v>
      </c>
      <c r="BC57">
        <f t="shared" si="15"/>
        <v>-0.188437376453081</v>
      </c>
      <c r="BD57">
        <f t="shared" si="15"/>
        <v>1.33557982370304</v>
      </c>
    </row>
    <row r="58" spans="1:56">
      <c r="A58">
        <v>39</v>
      </c>
      <c r="B58" t="s">
        <v>140</v>
      </c>
      <c r="C58" t="s">
        <v>362</v>
      </c>
      <c r="D58" t="s">
        <v>408</v>
      </c>
      <c r="E58" s="16" t="s">
        <v>410</v>
      </c>
      <c r="G58">
        <f t="shared" ref="G58:AL58" si="16">IF(G10=0,0,(G10-F10)/G10*100)</f>
        <v>0</v>
      </c>
      <c r="H58">
        <f t="shared" si="16"/>
        <v>0</v>
      </c>
      <c r="I58">
        <f t="shared" si="16"/>
        <v>0</v>
      </c>
      <c r="J58">
        <f t="shared" si="16"/>
        <v>0</v>
      </c>
      <c r="K58">
        <f t="shared" si="16"/>
        <v>0</v>
      </c>
      <c r="L58">
        <f t="shared" si="16"/>
        <v>0</v>
      </c>
      <c r="M58">
        <f t="shared" si="16"/>
        <v>0</v>
      </c>
      <c r="N58">
        <f t="shared" si="16"/>
        <v>0</v>
      </c>
      <c r="O58">
        <f t="shared" si="16"/>
        <v>0</v>
      </c>
      <c r="P58">
        <f t="shared" si="16"/>
        <v>0</v>
      </c>
      <c r="Q58">
        <f t="shared" si="16"/>
        <v>0</v>
      </c>
      <c r="R58">
        <f t="shared" si="16"/>
        <v>0</v>
      </c>
      <c r="S58">
        <f t="shared" si="16"/>
        <v>0</v>
      </c>
      <c r="T58">
        <f t="shared" si="16"/>
        <v>0</v>
      </c>
      <c r="U58">
        <f t="shared" si="16"/>
        <v>0</v>
      </c>
      <c r="V58">
        <f t="shared" si="16"/>
        <v>0</v>
      </c>
      <c r="W58">
        <f t="shared" si="16"/>
        <v>0</v>
      </c>
      <c r="X58">
        <f t="shared" si="16"/>
        <v>0</v>
      </c>
      <c r="Y58">
        <f t="shared" si="16"/>
        <v>0</v>
      </c>
      <c r="Z58">
        <f t="shared" si="16"/>
        <v>100</v>
      </c>
      <c r="AA58">
        <f t="shared" si="16"/>
        <v>-1.18506098302065</v>
      </c>
      <c r="AB58">
        <f t="shared" si="16"/>
        <v>2.85216302351008</v>
      </c>
      <c r="AC58">
        <f t="shared" si="16"/>
        <v>11.4174796386296</v>
      </c>
      <c r="AD58">
        <f t="shared" si="16"/>
        <v>-0.567595461987386</v>
      </c>
      <c r="AE58">
        <f t="shared" si="16"/>
        <v>15.5979034984081</v>
      </c>
      <c r="AF58">
        <f t="shared" si="16"/>
        <v>-7.35490304102992</v>
      </c>
      <c r="AG58">
        <f t="shared" si="16"/>
        <v>-5.64789041813758</v>
      </c>
      <c r="AH58">
        <f t="shared" si="16"/>
        <v>10.6285741532448</v>
      </c>
      <c r="AI58">
        <f t="shared" si="16"/>
        <v>1.59608386288767</v>
      </c>
      <c r="AJ58">
        <f t="shared" si="16"/>
        <v>-7.6605864292469</v>
      </c>
      <c r="AK58">
        <f t="shared" si="16"/>
        <v>5.00474692577449</v>
      </c>
      <c r="AL58">
        <f t="shared" si="16"/>
        <v>4.56880047792458</v>
      </c>
      <c r="AM58">
        <f t="shared" ref="AM58:BD58" si="17">IF(AM10=0,0,(AM10-AL10)/AM10*100)</f>
        <v>-22.2635652973739</v>
      </c>
      <c r="AN58">
        <f t="shared" si="17"/>
        <v>6.40732136564052</v>
      </c>
      <c r="AO58">
        <f t="shared" si="17"/>
        <v>-1.86841842138009</v>
      </c>
      <c r="AP58">
        <f t="shared" si="17"/>
        <v>-0.922704526100695</v>
      </c>
      <c r="AQ58">
        <f t="shared" si="17"/>
        <v>2.34186698054665</v>
      </c>
      <c r="AR58">
        <f t="shared" si="17"/>
        <v>3.47138050505724</v>
      </c>
      <c r="AS58">
        <f t="shared" si="17"/>
        <v>-4.05450892744829</v>
      </c>
      <c r="AT58">
        <f t="shared" si="17"/>
        <v>-4.38301198061502</v>
      </c>
      <c r="AU58">
        <f t="shared" si="17"/>
        <v>7.22100418078178</v>
      </c>
      <c r="AV58">
        <f t="shared" si="17"/>
        <v>4.43687604697307</v>
      </c>
      <c r="AW58">
        <f t="shared" si="17"/>
        <v>9.64738812967672</v>
      </c>
      <c r="AX58">
        <f t="shared" si="17"/>
        <v>22.542776346131</v>
      </c>
      <c r="AY58">
        <f t="shared" si="17"/>
        <v>11.9736431082956</v>
      </c>
      <c r="AZ58">
        <f t="shared" si="17"/>
        <v>-2.84140474013326</v>
      </c>
      <c r="BA58">
        <f t="shared" si="17"/>
        <v>-2.64822912249562</v>
      </c>
      <c r="BB58">
        <f t="shared" si="17"/>
        <v>-3.13068095297342</v>
      </c>
      <c r="BC58">
        <f t="shared" si="17"/>
        <v>-4.32866672404554</v>
      </c>
      <c r="BD58">
        <f t="shared" si="17"/>
        <v>1.57946669915445</v>
      </c>
    </row>
    <row r="59" spans="1:56">
      <c r="A59">
        <v>45</v>
      </c>
      <c r="B59" t="s">
        <v>141</v>
      </c>
      <c r="C59" t="s">
        <v>363</v>
      </c>
      <c r="D59" t="s">
        <v>408</v>
      </c>
      <c r="E59" s="16" t="s">
        <v>410</v>
      </c>
      <c r="G59">
        <f t="shared" ref="G59:AL59" si="18">IF(G11=0,0,(G11-F11)/G11*100)</f>
        <v>0</v>
      </c>
      <c r="H59">
        <f t="shared" si="18"/>
        <v>0</v>
      </c>
      <c r="I59">
        <f t="shared" si="18"/>
        <v>0</v>
      </c>
      <c r="J59">
        <f t="shared" si="18"/>
        <v>0</v>
      </c>
      <c r="K59">
        <f t="shared" si="18"/>
        <v>0</v>
      </c>
      <c r="L59">
        <f t="shared" si="18"/>
        <v>0</v>
      </c>
      <c r="M59">
        <f t="shared" si="18"/>
        <v>0</v>
      </c>
      <c r="N59">
        <f t="shared" si="18"/>
        <v>0</v>
      </c>
      <c r="O59">
        <f t="shared" si="18"/>
        <v>0</v>
      </c>
      <c r="P59">
        <f t="shared" si="18"/>
        <v>0</v>
      </c>
      <c r="Q59">
        <f t="shared" si="18"/>
        <v>0</v>
      </c>
      <c r="R59">
        <f t="shared" si="18"/>
        <v>0</v>
      </c>
      <c r="S59">
        <f t="shared" si="18"/>
        <v>0</v>
      </c>
      <c r="T59">
        <f t="shared" si="18"/>
        <v>0</v>
      </c>
      <c r="U59">
        <f t="shared" si="18"/>
        <v>0</v>
      </c>
      <c r="V59">
        <f t="shared" si="18"/>
        <v>0</v>
      </c>
      <c r="W59">
        <f t="shared" si="18"/>
        <v>0</v>
      </c>
      <c r="X59">
        <f t="shared" si="18"/>
        <v>0</v>
      </c>
      <c r="Y59">
        <f t="shared" si="18"/>
        <v>0</v>
      </c>
      <c r="Z59">
        <f t="shared" si="18"/>
        <v>100</v>
      </c>
      <c r="AA59">
        <f t="shared" si="18"/>
        <v>0.232226385625522</v>
      </c>
      <c r="AB59">
        <f t="shared" si="18"/>
        <v>2.79037005401904</v>
      </c>
      <c r="AC59">
        <f t="shared" si="18"/>
        <v>1.52869004348323</v>
      </c>
      <c r="AD59">
        <f t="shared" si="18"/>
        <v>1.01884071318091</v>
      </c>
      <c r="AE59">
        <f t="shared" si="18"/>
        <v>-0.610323549030447</v>
      </c>
      <c r="AF59">
        <f t="shared" si="18"/>
        <v>-0.877587986575371</v>
      </c>
      <c r="AG59">
        <f t="shared" si="18"/>
        <v>-0.971533323969032</v>
      </c>
      <c r="AH59">
        <f t="shared" si="18"/>
        <v>0.156505648480183</v>
      </c>
      <c r="AI59">
        <f t="shared" si="18"/>
        <v>-5.83957772493164</v>
      </c>
      <c r="AJ59">
        <f t="shared" si="18"/>
        <v>2.51055319452693</v>
      </c>
      <c r="AK59">
        <f t="shared" si="18"/>
        <v>-8.28630903976572</v>
      </c>
      <c r="AL59">
        <f t="shared" si="18"/>
        <v>5.61343943415781</v>
      </c>
      <c r="AM59">
        <f t="shared" ref="AM59:BD59" si="19">IF(AM11=0,0,(AM11-AL11)/AM11*100)</f>
        <v>0.541429034160175</v>
      </c>
      <c r="AN59">
        <f t="shared" si="19"/>
        <v>-8.18003822308268</v>
      </c>
      <c r="AO59">
        <f t="shared" si="19"/>
        <v>1.06645194468216</v>
      </c>
      <c r="AP59">
        <f t="shared" si="19"/>
        <v>-3.88509790241043</v>
      </c>
      <c r="AQ59">
        <f t="shared" si="19"/>
        <v>1.39286247678065</v>
      </c>
      <c r="AR59">
        <f t="shared" si="19"/>
        <v>-1.31566422150053</v>
      </c>
      <c r="AS59">
        <f t="shared" si="19"/>
        <v>-0.705835114781971</v>
      </c>
      <c r="AT59">
        <f t="shared" si="19"/>
        <v>-1.230508127603</v>
      </c>
      <c r="AU59">
        <f t="shared" si="19"/>
        <v>0.623847046538497</v>
      </c>
      <c r="AV59">
        <f t="shared" si="19"/>
        <v>1.39056519391234</v>
      </c>
      <c r="AW59">
        <f t="shared" si="19"/>
        <v>-0.233990806652089</v>
      </c>
      <c r="AX59">
        <f t="shared" si="19"/>
        <v>-2.97245429058588</v>
      </c>
      <c r="AY59">
        <f t="shared" si="19"/>
        <v>1.43724099013949</v>
      </c>
      <c r="AZ59">
        <f t="shared" si="19"/>
        <v>-1.47448164580816</v>
      </c>
      <c r="BA59">
        <f t="shared" si="19"/>
        <v>-2.22953660950652</v>
      </c>
      <c r="BB59">
        <f t="shared" si="19"/>
        <v>-1.72443315807081</v>
      </c>
      <c r="BC59">
        <f t="shared" si="19"/>
        <v>-0.862579893567921</v>
      </c>
      <c r="BD59">
        <f t="shared" si="19"/>
        <v>-0.539780740847363</v>
      </c>
    </row>
    <row r="60" spans="1:56">
      <c r="A60">
        <v>250</v>
      </c>
      <c r="B60" t="s">
        <v>364</v>
      </c>
      <c r="C60" t="s">
        <v>365</v>
      </c>
      <c r="D60" t="s">
        <v>408</v>
      </c>
      <c r="E60" s="16" t="s">
        <v>410</v>
      </c>
      <c r="G60">
        <f t="shared" ref="G60:AL60" si="20">IF(G12=0,0,(G12-F12)/G12*100)</f>
        <v>0</v>
      </c>
      <c r="H60">
        <f t="shared" si="20"/>
        <v>0</v>
      </c>
      <c r="I60">
        <f t="shared" si="20"/>
        <v>0</v>
      </c>
      <c r="J60">
        <f t="shared" si="20"/>
        <v>0</v>
      </c>
      <c r="K60">
        <f t="shared" si="20"/>
        <v>0</v>
      </c>
      <c r="L60">
        <f t="shared" si="20"/>
        <v>0</v>
      </c>
      <c r="M60">
        <f t="shared" si="20"/>
        <v>0</v>
      </c>
      <c r="N60">
        <f t="shared" si="20"/>
        <v>0</v>
      </c>
      <c r="O60">
        <f t="shared" si="20"/>
        <v>0</v>
      </c>
      <c r="P60">
        <f t="shared" si="20"/>
        <v>0</v>
      </c>
      <c r="Q60">
        <f t="shared" si="20"/>
        <v>0</v>
      </c>
      <c r="R60">
        <f t="shared" si="20"/>
        <v>0</v>
      </c>
      <c r="S60">
        <f t="shared" si="20"/>
        <v>0</v>
      </c>
      <c r="T60">
        <f t="shared" si="20"/>
        <v>0</v>
      </c>
      <c r="U60">
        <f t="shared" si="20"/>
        <v>0</v>
      </c>
      <c r="V60">
        <f t="shared" si="20"/>
        <v>0</v>
      </c>
      <c r="W60">
        <f t="shared" si="20"/>
        <v>0</v>
      </c>
      <c r="X60">
        <f t="shared" si="20"/>
        <v>0</v>
      </c>
      <c r="Y60">
        <f t="shared" si="20"/>
        <v>0</v>
      </c>
      <c r="Z60">
        <f t="shared" si="20"/>
        <v>100</v>
      </c>
      <c r="AA60">
        <f t="shared" si="20"/>
        <v>-0.460230853802595</v>
      </c>
      <c r="AB60">
        <f t="shared" si="20"/>
        <v>-3.24498458466103</v>
      </c>
      <c r="AC60">
        <f t="shared" si="20"/>
        <v>-1.33647707601776</v>
      </c>
      <c r="AD60">
        <f t="shared" si="20"/>
        <v>2.581863203654</v>
      </c>
      <c r="AE60">
        <f t="shared" si="20"/>
        <v>-2.4264756299563</v>
      </c>
      <c r="AF60">
        <f t="shared" si="20"/>
        <v>1.67588044201465</v>
      </c>
      <c r="AG60">
        <f t="shared" si="20"/>
        <v>-0.3300828761949</v>
      </c>
      <c r="AH60">
        <f t="shared" si="20"/>
        <v>-2.66991175398821</v>
      </c>
      <c r="AI60">
        <f t="shared" si="20"/>
        <v>-4.71837308567513</v>
      </c>
      <c r="AJ60">
        <f t="shared" si="20"/>
        <v>-10.9568916745325</v>
      </c>
      <c r="AK60">
        <f t="shared" si="20"/>
        <v>-13.5444318824177</v>
      </c>
      <c r="AL60">
        <f t="shared" si="20"/>
        <v>-16.4176446325891</v>
      </c>
      <c r="AM60">
        <f t="shared" ref="AM60:BD60" si="21">IF(AM12=0,0,(AM12-AL12)/AM12*100)</f>
        <v>-20.3645960983937</v>
      </c>
      <c r="AN60">
        <f t="shared" si="21"/>
        <v>-8.03114011040579</v>
      </c>
      <c r="AO60">
        <f t="shared" si="21"/>
        <v>-2.60442855012415</v>
      </c>
      <c r="AP60">
        <f t="shared" si="21"/>
        <v>-3.84844241840279</v>
      </c>
      <c r="AQ60">
        <f t="shared" si="21"/>
        <v>-8.46426227055029</v>
      </c>
      <c r="AR60">
        <f t="shared" si="21"/>
        <v>-3.85249854296641</v>
      </c>
      <c r="AS60">
        <f t="shared" si="21"/>
        <v>-6.78977165281779</v>
      </c>
      <c r="AT60">
        <f t="shared" si="21"/>
        <v>-10.0647978162805</v>
      </c>
      <c r="AU60">
        <f t="shared" si="21"/>
        <v>-4.95082333082055</v>
      </c>
      <c r="AV60">
        <f t="shared" si="21"/>
        <v>0.505335029900404</v>
      </c>
      <c r="AW60">
        <f t="shared" si="21"/>
        <v>2.58066468642649</v>
      </c>
      <c r="AX60">
        <f t="shared" si="21"/>
        <v>3.35484951660259</v>
      </c>
      <c r="AY60">
        <f t="shared" si="21"/>
        <v>3.26492784681695</v>
      </c>
      <c r="AZ60">
        <f t="shared" si="21"/>
        <v>2.07406777444444</v>
      </c>
      <c r="BA60">
        <f t="shared" si="21"/>
        <v>3.2064431793069</v>
      </c>
      <c r="BB60">
        <f t="shared" si="21"/>
        <v>3.19737564570456</v>
      </c>
      <c r="BC60">
        <f t="shared" si="21"/>
        <v>0.0644070597652262</v>
      </c>
      <c r="BD60">
        <f t="shared" si="21"/>
        <v>4.19700691466152</v>
      </c>
    </row>
    <row r="61" spans="1:56">
      <c r="A61">
        <v>46</v>
      </c>
      <c r="B61" t="s">
        <v>366</v>
      </c>
      <c r="C61" t="s">
        <v>367</v>
      </c>
      <c r="D61" t="s">
        <v>408</v>
      </c>
      <c r="E61" s="16" t="s">
        <v>410</v>
      </c>
      <c r="G61">
        <f t="shared" ref="G61:AL61" si="22">IF(G13=0,0,(G13-F13)/G13*100)</f>
        <v>0</v>
      </c>
      <c r="H61">
        <f t="shared" si="22"/>
        <v>0</v>
      </c>
      <c r="I61">
        <f t="shared" si="22"/>
        <v>0</v>
      </c>
      <c r="J61">
        <f t="shared" si="22"/>
        <v>0</v>
      </c>
      <c r="K61">
        <f t="shared" si="22"/>
        <v>0</v>
      </c>
      <c r="L61">
        <f t="shared" si="22"/>
        <v>0</v>
      </c>
      <c r="M61">
        <f t="shared" si="22"/>
        <v>0</v>
      </c>
      <c r="N61">
        <f t="shared" si="22"/>
        <v>0</v>
      </c>
      <c r="O61">
        <f t="shared" si="22"/>
        <v>0</v>
      </c>
      <c r="P61">
        <f t="shared" si="22"/>
        <v>0</v>
      </c>
      <c r="Q61">
        <f t="shared" si="22"/>
        <v>0</v>
      </c>
      <c r="R61">
        <f t="shared" si="22"/>
        <v>0</v>
      </c>
      <c r="S61">
        <f t="shared" si="22"/>
        <v>0</v>
      </c>
      <c r="T61">
        <f t="shared" si="22"/>
        <v>0</v>
      </c>
      <c r="U61">
        <f t="shared" si="22"/>
        <v>0</v>
      </c>
      <c r="V61">
        <f t="shared" si="22"/>
        <v>0</v>
      </c>
      <c r="W61">
        <f t="shared" si="22"/>
        <v>0</v>
      </c>
      <c r="X61">
        <f t="shared" si="22"/>
        <v>0</v>
      </c>
      <c r="Y61">
        <f t="shared" si="22"/>
        <v>0</v>
      </c>
      <c r="Z61">
        <f t="shared" si="22"/>
        <v>100</v>
      </c>
      <c r="AA61">
        <f t="shared" si="22"/>
        <v>12.4459419341693</v>
      </c>
      <c r="AB61">
        <f t="shared" si="22"/>
        <v>16.6701694610693</v>
      </c>
      <c r="AC61">
        <f t="shared" si="22"/>
        <v>2.7086088192093</v>
      </c>
      <c r="AD61">
        <f t="shared" si="22"/>
        <v>3.75890520044651</v>
      </c>
      <c r="AE61">
        <f t="shared" si="22"/>
        <v>-4.14274342318757</v>
      </c>
      <c r="AF61">
        <f t="shared" si="22"/>
        <v>-10.4384378421121</v>
      </c>
      <c r="AG61">
        <f t="shared" si="22"/>
        <v>-2.62763850293011</v>
      </c>
      <c r="AH61">
        <f t="shared" si="22"/>
        <v>-1.00513785431708</v>
      </c>
      <c r="AI61">
        <f t="shared" si="22"/>
        <v>-0.160430021891179</v>
      </c>
      <c r="AJ61">
        <f t="shared" si="22"/>
        <v>-1.72962649858338</v>
      </c>
      <c r="AK61">
        <f t="shared" si="22"/>
        <v>-0.314865493892451</v>
      </c>
      <c r="AL61">
        <f t="shared" si="22"/>
        <v>-0.0975323849675115</v>
      </c>
      <c r="AM61">
        <f t="shared" ref="AM61:BD61" si="23">IF(AM13=0,0,(AM13-AL13)/AM13*100)</f>
        <v>-3.73852436300872</v>
      </c>
      <c r="AN61">
        <f t="shared" si="23"/>
        <v>-8.70973999192796</v>
      </c>
      <c r="AO61">
        <f t="shared" si="23"/>
        <v>1.17889018251819</v>
      </c>
      <c r="AP61">
        <f t="shared" si="23"/>
        <v>1.4067147716632</v>
      </c>
      <c r="AQ61">
        <f t="shared" si="23"/>
        <v>-3.49354525828437</v>
      </c>
      <c r="AR61">
        <f t="shared" si="23"/>
        <v>0.816368647744142</v>
      </c>
      <c r="AS61">
        <f t="shared" si="23"/>
        <v>-5.50460354733082</v>
      </c>
      <c r="AT61">
        <f t="shared" si="23"/>
        <v>4.61962806227572</v>
      </c>
      <c r="AU61">
        <f t="shared" si="23"/>
        <v>1.27813330131938</v>
      </c>
      <c r="AV61">
        <f t="shared" si="23"/>
        <v>2.14867907769032</v>
      </c>
      <c r="AW61">
        <f t="shared" si="23"/>
        <v>-1.5062770860829</v>
      </c>
      <c r="AX61">
        <f t="shared" si="23"/>
        <v>1.06768583551542</v>
      </c>
      <c r="AY61">
        <f t="shared" si="23"/>
        <v>4.88237924746909</v>
      </c>
      <c r="AZ61">
        <f t="shared" si="23"/>
        <v>3.2389926154982</v>
      </c>
      <c r="BA61">
        <f t="shared" si="23"/>
        <v>-4.47356693232559</v>
      </c>
      <c r="BB61">
        <f t="shared" si="23"/>
        <v>2.59160841124737</v>
      </c>
      <c r="BC61">
        <f t="shared" si="23"/>
        <v>4.40024687933048</v>
      </c>
      <c r="BD61">
        <f t="shared" si="23"/>
        <v>5.68043973897</v>
      </c>
    </row>
    <row r="62" spans="1:56">
      <c r="A62">
        <v>107</v>
      </c>
      <c r="B62" t="s">
        <v>368</v>
      </c>
      <c r="C62" t="s">
        <v>369</v>
      </c>
      <c r="D62" t="s">
        <v>408</v>
      </c>
      <c r="E62" s="16" t="s">
        <v>410</v>
      </c>
      <c r="G62">
        <f t="shared" ref="G62:AL62" si="24">IF(G14=0,0,(G14-F14)/G14*100)</f>
        <v>0</v>
      </c>
      <c r="H62">
        <f t="shared" si="24"/>
        <v>0</v>
      </c>
      <c r="I62">
        <f t="shared" si="24"/>
        <v>0</v>
      </c>
      <c r="J62">
        <f t="shared" si="24"/>
        <v>0</v>
      </c>
      <c r="K62">
        <f t="shared" si="24"/>
        <v>0</v>
      </c>
      <c r="L62">
        <f t="shared" si="24"/>
        <v>0</v>
      </c>
      <c r="M62">
        <f t="shared" si="24"/>
        <v>0</v>
      </c>
      <c r="N62">
        <f t="shared" si="24"/>
        <v>0</v>
      </c>
      <c r="O62">
        <f t="shared" si="24"/>
        <v>0</v>
      </c>
      <c r="P62">
        <f t="shared" si="24"/>
        <v>0</v>
      </c>
      <c r="Q62">
        <f t="shared" si="24"/>
        <v>0</v>
      </c>
      <c r="R62">
        <f t="shared" si="24"/>
        <v>0</v>
      </c>
      <c r="S62">
        <f t="shared" si="24"/>
        <v>0</v>
      </c>
      <c r="T62">
        <f t="shared" si="24"/>
        <v>0</v>
      </c>
      <c r="U62">
        <f t="shared" si="24"/>
        <v>0</v>
      </c>
      <c r="V62">
        <f t="shared" si="24"/>
        <v>0</v>
      </c>
      <c r="W62">
        <f t="shared" si="24"/>
        <v>0</v>
      </c>
      <c r="X62">
        <f t="shared" si="24"/>
        <v>0</v>
      </c>
      <c r="Y62">
        <f t="shared" si="24"/>
        <v>0</v>
      </c>
      <c r="Z62">
        <f t="shared" si="24"/>
        <v>100</v>
      </c>
      <c r="AA62">
        <f t="shared" si="24"/>
        <v>-0.992504403088644</v>
      </c>
      <c r="AB62">
        <f t="shared" si="24"/>
        <v>-4.24383972357361</v>
      </c>
      <c r="AC62">
        <f t="shared" si="24"/>
        <v>-8.57538928911109</v>
      </c>
      <c r="AD62">
        <f t="shared" si="24"/>
        <v>-7.07959171367106</v>
      </c>
      <c r="AE62">
        <f t="shared" si="24"/>
        <v>0.467760313050411</v>
      </c>
      <c r="AF62">
        <f t="shared" si="24"/>
        <v>-0.547933808470332</v>
      </c>
      <c r="AG62">
        <f t="shared" si="24"/>
        <v>-4.02042015809638</v>
      </c>
      <c r="AH62">
        <f t="shared" si="24"/>
        <v>-2.37380586189465</v>
      </c>
      <c r="AI62">
        <f t="shared" si="24"/>
        <v>-0.512281620843579</v>
      </c>
      <c r="AJ62">
        <f t="shared" si="24"/>
        <v>-4.59221390069787</v>
      </c>
      <c r="AK62">
        <f t="shared" si="24"/>
        <v>-3.37804097899522</v>
      </c>
      <c r="AL62">
        <f t="shared" si="24"/>
        <v>-3.62065645277876</v>
      </c>
      <c r="AM62">
        <f t="shared" ref="AM62:BD62" si="25">IF(AM14=0,0,(AM14-AL14)/AM14*100)</f>
        <v>-3.4754907325693</v>
      </c>
      <c r="AN62">
        <f t="shared" si="25"/>
        <v>-2.30838744621148</v>
      </c>
      <c r="AO62">
        <f t="shared" si="25"/>
        <v>3.87993268541075</v>
      </c>
      <c r="AP62">
        <f t="shared" si="25"/>
        <v>4.56458940699126</v>
      </c>
      <c r="AQ62">
        <f t="shared" si="25"/>
        <v>2.8884123810342</v>
      </c>
      <c r="AR62">
        <f t="shared" si="25"/>
        <v>2.15567640975212</v>
      </c>
      <c r="AS62">
        <f t="shared" si="25"/>
        <v>-0.696998435159727</v>
      </c>
      <c r="AT62">
        <f t="shared" si="25"/>
        <v>-6.00813205482</v>
      </c>
      <c r="AU62">
        <f t="shared" si="25"/>
        <v>-1.89847292382424</v>
      </c>
      <c r="AV62">
        <f t="shared" si="25"/>
        <v>-3.17989556044776</v>
      </c>
      <c r="AW62">
        <f t="shared" si="25"/>
        <v>-3.20499050116816</v>
      </c>
      <c r="AX62">
        <f t="shared" si="25"/>
        <v>0.207035720227599</v>
      </c>
      <c r="AY62">
        <f t="shared" si="25"/>
        <v>-0.369821517103537</v>
      </c>
      <c r="AZ62">
        <f t="shared" si="25"/>
        <v>-1.00183512425641</v>
      </c>
      <c r="BA62">
        <f t="shared" si="25"/>
        <v>-0.0351101976424408</v>
      </c>
      <c r="BB62">
        <f t="shared" si="25"/>
        <v>0.49376482206201</v>
      </c>
      <c r="BC62">
        <f t="shared" si="25"/>
        <v>1.771630088119</v>
      </c>
      <c r="BD62">
        <f t="shared" si="25"/>
        <v>0.976606814845705</v>
      </c>
    </row>
    <row r="63" spans="1:56">
      <c r="A63">
        <v>61</v>
      </c>
      <c r="B63" t="s">
        <v>208</v>
      </c>
      <c r="C63" t="s">
        <v>370</v>
      </c>
      <c r="D63" t="s">
        <v>408</v>
      </c>
      <c r="E63" s="16" t="s">
        <v>410</v>
      </c>
      <c r="G63">
        <f t="shared" ref="G63:AL63" si="26">IF(G15=0,0,(G15-F15)/G15*100)</f>
        <v>0</v>
      </c>
      <c r="H63">
        <f t="shared" si="26"/>
        <v>0</v>
      </c>
      <c r="I63">
        <f t="shared" si="26"/>
        <v>0</v>
      </c>
      <c r="J63">
        <f t="shared" si="26"/>
        <v>0</v>
      </c>
      <c r="K63">
        <f t="shared" si="26"/>
        <v>0</v>
      </c>
      <c r="L63">
        <f t="shared" si="26"/>
        <v>0</v>
      </c>
      <c r="M63">
        <f t="shared" si="26"/>
        <v>0</v>
      </c>
      <c r="N63">
        <f t="shared" si="26"/>
        <v>0</v>
      </c>
      <c r="O63">
        <f t="shared" si="26"/>
        <v>0</v>
      </c>
      <c r="P63">
        <f t="shared" si="26"/>
        <v>0</v>
      </c>
      <c r="Q63">
        <f t="shared" si="26"/>
        <v>0</v>
      </c>
      <c r="R63">
        <f t="shared" si="26"/>
        <v>0</v>
      </c>
      <c r="S63">
        <f t="shared" si="26"/>
        <v>0</v>
      </c>
      <c r="T63">
        <f t="shared" si="26"/>
        <v>0</v>
      </c>
      <c r="U63">
        <f t="shared" si="26"/>
        <v>0</v>
      </c>
      <c r="V63">
        <f t="shared" si="26"/>
        <v>0</v>
      </c>
      <c r="W63">
        <f t="shared" si="26"/>
        <v>0</v>
      </c>
      <c r="X63">
        <f t="shared" si="26"/>
        <v>0</v>
      </c>
      <c r="Y63">
        <f t="shared" si="26"/>
        <v>0</v>
      </c>
      <c r="Z63">
        <f t="shared" si="26"/>
        <v>0</v>
      </c>
      <c r="AA63">
        <f t="shared" si="26"/>
        <v>0</v>
      </c>
      <c r="AB63">
        <f t="shared" si="26"/>
        <v>0</v>
      </c>
      <c r="AC63">
        <f t="shared" si="26"/>
        <v>0</v>
      </c>
      <c r="AD63">
        <f t="shared" si="26"/>
        <v>0</v>
      </c>
      <c r="AE63">
        <f t="shared" si="26"/>
        <v>100</v>
      </c>
      <c r="AF63">
        <f t="shared" si="26"/>
        <v>-7.45743209899841</v>
      </c>
      <c r="AG63">
        <f t="shared" si="26"/>
        <v>0.540386344286515</v>
      </c>
      <c r="AH63">
        <f t="shared" si="26"/>
        <v>-0.519958278931788</v>
      </c>
      <c r="AI63">
        <f t="shared" si="26"/>
        <v>-4.30489100337596</v>
      </c>
      <c r="AJ63">
        <f t="shared" si="26"/>
        <v>0.0678788163528617</v>
      </c>
      <c r="AK63">
        <f t="shared" si="26"/>
        <v>-4.57184478054935</v>
      </c>
      <c r="AL63">
        <f t="shared" si="26"/>
        <v>6.55205184972457</v>
      </c>
      <c r="AM63">
        <f t="shared" ref="AM63:BD63" si="27">IF(AM15=0,0,(AM15-AL15)/AM15*100)</f>
        <v>2.6558808404907</v>
      </c>
      <c r="AN63">
        <f t="shared" si="27"/>
        <v>1.58425995568151</v>
      </c>
      <c r="AO63">
        <f t="shared" si="27"/>
        <v>9.51285621977983</v>
      </c>
      <c r="AP63">
        <f t="shared" si="27"/>
        <v>19.9770821439872</v>
      </c>
      <c r="AQ63">
        <f t="shared" si="27"/>
        <v>39.6476035960788</v>
      </c>
      <c r="AR63">
        <f t="shared" si="27"/>
        <v>15.272761306235</v>
      </c>
      <c r="AS63">
        <f t="shared" si="27"/>
        <v>26.9895866725548</v>
      </c>
      <c r="AT63">
        <f t="shared" si="27"/>
        <v>9.0169153063692</v>
      </c>
      <c r="AU63">
        <f t="shared" si="27"/>
        <v>36.236590207589</v>
      </c>
      <c r="AV63">
        <f t="shared" si="27"/>
        <v>13.6064811591115</v>
      </c>
      <c r="AW63">
        <f t="shared" si="27"/>
        <v>9.46531569085066</v>
      </c>
      <c r="AX63">
        <f t="shared" si="27"/>
        <v>25.2811806617737</v>
      </c>
      <c r="AY63">
        <f t="shared" si="27"/>
        <v>6.11044882912298</v>
      </c>
      <c r="AZ63">
        <f t="shared" si="27"/>
        <v>-1.68705064666403</v>
      </c>
      <c r="BA63">
        <f t="shared" si="27"/>
        <v>15.267017808996</v>
      </c>
      <c r="BB63">
        <f t="shared" si="27"/>
        <v>7.06671137274115</v>
      </c>
      <c r="BC63">
        <f t="shared" si="27"/>
        <v>2.36303281992597</v>
      </c>
      <c r="BD63">
        <f t="shared" si="27"/>
        <v>-1.86861033486681</v>
      </c>
    </row>
    <row r="64" spans="1:56">
      <c r="A64">
        <v>178</v>
      </c>
      <c r="B64" t="s">
        <v>165</v>
      </c>
      <c r="C64" t="s">
        <v>371</v>
      </c>
      <c r="D64" t="s">
        <v>408</v>
      </c>
      <c r="E64" s="16" t="s">
        <v>410</v>
      </c>
      <c r="G64">
        <f t="shared" ref="G64:AL64" si="28">IF(G16=0,0,(G16-F16)/G16*100)</f>
        <v>0</v>
      </c>
      <c r="H64">
        <f t="shared" si="28"/>
        <v>0</v>
      </c>
      <c r="I64">
        <f t="shared" si="28"/>
        <v>0</v>
      </c>
      <c r="J64">
        <f t="shared" si="28"/>
        <v>0</v>
      </c>
      <c r="K64">
        <f t="shared" si="28"/>
        <v>0</v>
      </c>
      <c r="L64">
        <f t="shared" si="28"/>
        <v>0</v>
      </c>
      <c r="M64">
        <f t="shared" si="28"/>
        <v>0</v>
      </c>
      <c r="N64">
        <f t="shared" si="28"/>
        <v>0</v>
      </c>
      <c r="O64">
        <f t="shared" si="28"/>
        <v>0</v>
      </c>
      <c r="P64">
        <f t="shared" si="28"/>
        <v>0</v>
      </c>
      <c r="Q64">
        <f t="shared" si="28"/>
        <v>0</v>
      </c>
      <c r="R64">
        <f t="shared" si="28"/>
        <v>0</v>
      </c>
      <c r="S64">
        <f t="shared" si="28"/>
        <v>0</v>
      </c>
      <c r="T64">
        <f t="shared" si="28"/>
        <v>0</v>
      </c>
      <c r="U64">
        <f t="shared" si="28"/>
        <v>0</v>
      </c>
      <c r="V64">
        <f t="shared" si="28"/>
        <v>0</v>
      </c>
      <c r="W64">
        <f t="shared" si="28"/>
        <v>0</v>
      </c>
      <c r="X64">
        <f t="shared" si="28"/>
        <v>0</v>
      </c>
      <c r="Y64">
        <f t="shared" si="28"/>
        <v>0</v>
      </c>
      <c r="Z64">
        <f t="shared" si="28"/>
        <v>0</v>
      </c>
      <c r="AA64">
        <f t="shared" si="28"/>
        <v>0</v>
      </c>
      <c r="AB64">
        <f t="shared" si="28"/>
        <v>0</v>
      </c>
      <c r="AC64">
        <f t="shared" si="28"/>
        <v>0</v>
      </c>
      <c r="AD64">
        <f t="shared" si="28"/>
        <v>0</v>
      </c>
      <c r="AE64">
        <f t="shared" si="28"/>
        <v>0</v>
      </c>
      <c r="AF64">
        <f t="shared" si="28"/>
        <v>0</v>
      </c>
      <c r="AG64">
        <f t="shared" si="28"/>
        <v>0</v>
      </c>
      <c r="AH64">
        <f t="shared" si="28"/>
        <v>0</v>
      </c>
      <c r="AI64">
        <f t="shared" si="28"/>
        <v>0</v>
      </c>
      <c r="AJ64">
        <f t="shared" si="28"/>
        <v>0</v>
      </c>
      <c r="AK64">
        <f t="shared" si="28"/>
        <v>0</v>
      </c>
      <c r="AL64">
        <f t="shared" si="28"/>
        <v>100</v>
      </c>
      <c r="AM64">
        <f t="shared" ref="AM64:BD64" si="29">IF(AM16=0,0,(AM16-AL16)/AM16*100)</f>
        <v>11.9554213552614</v>
      </c>
      <c r="AN64">
        <f t="shared" si="29"/>
        <v>17.3630982819818</v>
      </c>
      <c r="AO64">
        <f t="shared" si="29"/>
        <v>1.97214317823576</v>
      </c>
      <c r="AP64">
        <f t="shared" si="29"/>
        <v>7.03508500082632</v>
      </c>
      <c r="AQ64">
        <f t="shared" si="29"/>
        <v>5.2802198075828</v>
      </c>
      <c r="AR64">
        <f t="shared" si="29"/>
        <v>-1.001350316383</v>
      </c>
      <c r="AS64">
        <f t="shared" si="29"/>
        <v>-3.24198667531624</v>
      </c>
      <c r="AT64">
        <f t="shared" si="29"/>
        <v>-19.2537348145557</v>
      </c>
      <c r="AU64">
        <f t="shared" si="29"/>
        <v>4.52499821634553</v>
      </c>
      <c r="AV64">
        <f t="shared" si="29"/>
        <v>-1.19475928317562</v>
      </c>
      <c r="AW64">
        <f t="shared" si="29"/>
        <v>-7.16196219816845</v>
      </c>
      <c r="AX64">
        <f t="shared" si="29"/>
        <v>-2.6737603123728</v>
      </c>
      <c r="AY64">
        <f t="shared" si="29"/>
        <v>-1.28719371116664</v>
      </c>
      <c r="AZ64">
        <f t="shared" si="29"/>
        <v>-4.56237147530728</v>
      </c>
      <c r="BA64">
        <f t="shared" si="29"/>
        <v>-1.83464381236304</v>
      </c>
      <c r="BB64">
        <f t="shared" si="29"/>
        <v>-14.2981040883481</v>
      </c>
      <c r="BC64">
        <f t="shared" si="29"/>
        <v>0.803791651103966</v>
      </c>
      <c r="BD64">
        <f t="shared" si="29"/>
        <v>-0.832124942041211</v>
      </c>
    </row>
    <row r="65" spans="1:56">
      <c r="A65">
        <v>238</v>
      </c>
      <c r="B65" t="s">
        <v>182</v>
      </c>
      <c r="C65" t="s">
        <v>372</v>
      </c>
      <c r="D65" t="s">
        <v>408</v>
      </c>
      <c r="E65" s="16" t="s">
        <v>410</v>
      </c>
      <c r="G65">
        <f t="shared" ref="G65:AL65" si="30">IF(G17=0,0,(G17-F17)/G17*100)</f>
        <v>0</v>
      </c>
      <c r="H65">
        <f t="shared" si="30"/>
        <v>0</v>
      </c>
      <c r="I65">
        <f t="shared" si="30"/>
        <v>0</v>
      </c>
      <c r="J65">
        <f t="shared" si="30"/>
        <v>0</v>
      </c>
      <c r="K65">
        <f t="shared" si="30"/>
        <v>0</v>
      </c>
      <c r="L65">
        <f t="shared" si="30"/>
        <v>0</v>
      </c>
      <c r="M65">
        <f t="shared" si="30"/>
        <v>0</v>
      </c>
      <c r="N65">
        <f t="shared" si="30"/>
        <v>0</v>
      </c>
      <c r="O65">
        <f t="shared" si="30"/>
        <v>0</v>
      </c>
      <c r="P65">
        <f t="shared" si="30"/>
        <v>0</v>
      </c>
      <c r="Q65">
        <f t="shared" si="30"/>
        <v>0</v>
      </c>
      <c r="R65">
        <f t="shared" si="30"/>
        <v>0</v>
      </c>
      <c r="S65">
        <f t="shared" si="30"/>
        <v>0</v>
      </c>
      <c r="T65">
        <f t="shared" si="30"/>
        <v>0</v>
      </c>
      <c r="U65">
        <f t="shared" si="30"/>
        <v>0</v>
      </c>
      <c r="V65">
        <f t="shared" si="30"/>
        <v>0</v>
      </c>
      <c r="W65">
        <f t="shared" si="30"/>
        <v>0</v>
      </c>
      <c r="X65">
        <f t="shared" si="30"/>
        <v>0</v>
      </c>
      <c r="Y65">
        <f t="shared" si="30"/>
        <v>0</v>
      </c>
      <c r="Z65">
        <f t="shared" si="30"/>
        <v>0</v>
      </c>
      <c r="AA65">
        <f t="shared" si="30"/>
        <v>100</v>
      </c>
      <c r="AB65">
        <f t="shared" si="30"/>
        <v>-1.92382229075312</v>
      </c>
      <c r="AC65">
        <f t="shared" si="30"/>
        <v>4.68346974717591</v>
      </c>
      <c r="AD65">
        <f t="shared" si="30"/>
        <v>-6.31944244296477</v>
      </c>
      <c r="AE65">
        <f t="shared" si="30"/>
        <v>-16.247678385018</v>
      </c>
      <c r="AF65">
        <f t="shared" si="30"/>
        <v>5.83467789806811</v>
      </c>
      <c r="AG65">
        <f t="shared" si="30"/>
        <v>9.30566659697437</v>
      </c>
      <c r="AH65">
        <f t="shared" si="30"/>
        <v>-2.76521691920934</v>
      </c>
      <c r="AI65">
        <f t="shared" si="30"/>
        <v>-3.70600301055435</v>
      </c>
      <c r="AJ65">
        <f t="shared" si="30"/>
        <v>-0.647847184467054</v>
      </c>
      <c r="AK65">
        <f t="shared" si="30"/>
        <v>-11.3967532136266</v>
      </c>
      <c r="AL65">
        <f t="shared" si="30"/>
        <v>-13.288198121755</v>
      </c>
      <c r="AM65">
        <f t="shared" ref="AM65:BD65" si="31">IF(AM17=0,0,(AM17-AL17)/AM17*100)</f>
        <v>8.58872442752423</v>
      </c>
      <c r="AN65">
        <f t="shared" si="31"/>
        <v>-0.130439547792949</v>
      </c>
      <c r="AO65">
        <f t="shared" si="31"/>
        <v>2.77186340109146</v>
      </c>
      <c r="AP65">
        <f t="shared" si="31"/>
        <v>8.35150029968163</v>
      </c>
      <c r="AQ65">
        <f t="shared" si="31"/>
        <v>0.222159700943575</v>
      </c>
      <c r="AR65">
        <f t="shared" si="31"/>
        <v>-6.48055875828991</v>
      </c>
      <c r="AS65">
        <f t="shared" si="31"/>
        <v>2.31715896234855</v>
      </c>
      <c r="AT65">
        <f t="shared" si="31"/>
        <v>3.20243933358164</v>
      </c>
      <c r="AU65">
        <f t="shared" si="31"/>
        <v>5.23511169427848</v>
      </c>
      <c r="AV65">
        <f t="shared" si="31"/>
        <v>-1.050122578403</v>
      </c>
      <c r="AW65">
        <f t="shared" si="31"/>
        <v>-4.7896873292053</v>
      </c>
      <c r="AX65">
        <f t="shared" si="31"/>
        <v>9.78274510638833</v>
      </c>
      <c r="AY65">
        <f t="shared" si="31"/>
        <v>8.42749670556304</v>
      </c>
      <c r="AZ65">
        <f t="shared" si="31"/>
        <v>7.67423928737608</v>
      </c>
      <c r="BA65">
        <f t="shared" si="31"/>
        <v>8.2418503969802</v>
      </c>
      <c r="BB65">
        <f t="shared" si="31"/>
        <v>7.73109224510012</v>
      </c>
      <c r="BC65">
        <f t="shared" si="31"/>
        <v>6.06677324455462</v>
      </c>
      <c r="BD65">
        <f t="shared" si="31"/>
        <v>7.23365379759843</v>
      </c>
    </row>
    <row r="66" spans="1:56">
      <c r="A66">
        <v>74</v>
      </c>
      <c r="B66" t="s">
        <v>147</v>
      </c>
      <c r="C66" t="s">
        <v>373</v>
      </c>
      <c r="D66" t="s">
        <v>408</v>
      </c>
      <c r="E66" s="16" t="s">
        <v>410</v>
      </c>
      <c r="G66">
        <f t="shared" ref="G66:AL66" si="32">IF(G18=0,0,(G18-F18)/G18*100)</f>
        <v>0</v>
      </c>
      <c r="H66">
        <f t="shared" si="32"/>
        <v>0</v>
      </c>
      <c r="I66">
        <f t="shared" si="32"/>
        <v>0</v>
      </c>
      <c r="J66">
        <f t="shared" si="32"/>
        <v>0</v>
      </c>
      <c r="K66">
        <f t="shared" si="32"/>
        <v>0</v>
      </c>
      <c r="L66">
        <f t="shared" si="32"/>
        <v>0</v>
      </c>
      <c r="M66">
        <f t="shared" si="32"/>
        <v>0</v>
      </c>
      <c r="N66">
        <f t="shared" si="32"/>
        <v>0</v>
      </c>
      <c r="O66">
        <f t="shared" si="32"/>
        <v>0</v>
      </c>
      <c r="P66">
        <f t="shared" si="32"/>
        <v>0</v>
      </c>
      <c r="Q66">
        <f t="shared" si="32"/>
        <v>0</v>
      </c>
      <c r="R66">
        <f t="shared" si="32"/>
        <v>0</v>
      </c>
      <c r="S66">
        <f t="shared" si="32"/>
        <v>0</v>
      </c>
      <c r="T66">
        <f t="shared" si="32"/>
        <v>0</v>
      </c>
      <c r="U66">
        <f t="shared" si="32"/>
        <v>0</v>
      </c>
      <c r="V66">
        <f t="shared" si="32"/>
        <v>0</v>
      </c>
      <c r="W66">
        <f t="shared" si="32"/>
        <v>0</v>
      </c>
      <c r="X66">
        <f t="shared" si="32"/>
        <v>0</v>
      </c>
      <c r="Y66">
        <f t="shared" si="32"/>
        <v>0</v>
      </c>
      <c r="Z66">
        <f t="shared" si="32"/>
        <v>100</v>
      </c>
      <c r="AA66">
        <f t="shared" si="32"/>
        <v>2.02123299579949</v>
      </c>
      <c r="AB66">
        <f t="shared" si="32"/>
        <v>-6.31802024263975</v>
      </c>
      <c r="AC66">
        <f t="shared" si="32"/>
        <v>2.40259687983202</v>
      </c>
      <c r="AD66">
        <f t="shared" si="32"/>
        <v>4.09201056003701</v>
      </c>
      <c r="AE66">
        <f t="shared" si="32"/>
        <v>-5.60480599201289</v>
      </c>
      <c r="AF66">
        <f t="shared" si="32"/>
        <v>-3.99171998439517</v>
      </c>
      <c r="AG66">
        <f t="shared" si="32"/>
        <v>-24.5135301255386</v>
      </c>
      <c r="AH66">
        <f t="shared" si="32"/>
        <v>8.56133914039965</v>
      </c>
      <c r="AI66">
        <f t="shared" si="32"/>
        <v>4.90648692305611</v>
      </c>
      <c r="AJ66">
        <f t="shared" si="32"/>
        <v>1.83966194339718</v>
      </c>
      <c r="AK66">
        <f t="shared" si="32"/>
        <v>2.65773998140607</v>
      </c>
      <c r="AL66">
        <f t="shared" si="32"/>
        <v>-6.59285070395535</v>
      </c>
      <c r="AM66">
        <f t="shared" ref="AM66:BD66" si="33">IF(AM18=0,0,(AM18-AL18)/AM18*100)</f>
        <v>0.667672108681536</v>
      </c>
      <c r="AN66">
        <f t="shared" si="33"/>
        <v>0.548753672282347</v>
      </c>
      <c r="AO66">
        <f t="shared" si="33"/>
        <v>1.88494426798466</v>
      </c>
      <c r="AP66">
        <f t="shared" si="33"/>
        <v>0.756883883531161</v>
      </c>
      <c r="AQ66">
        <f t="shared" si="33"/>
        <v>2.8726990544332</v>
      </c>
      <c r="AR66">
        <f t="shared" si="33"/>
        <v>0.876841382869683</v>
      </c>
      <c r="AS66">
        <f t="shared" si="33"/>
        <v>-12.5053277718263</v>
      </c>
      <c r="AT66">
        <f t="shared" si="33"/>
        <v>-4.31848661041634</v>
      </c>
      <c r="AU66">
        <f t="shared" si="33"/>
        <v>-0.123565603237519</v>
      </c>
      <c r="AV66">
        <f t="shared" si="33"/>
        <v>-2.44021543456915</v>
      </c>
      <c r="AW66">
        <f t="shared" si="33"/>
        <v>0.377409555236475</v>
      </c>
      <c r="AX66">
        <f t="shared" si="33"/>
        <v>-0.670561868298627</v>
      </c>
      <c r="AY66">
        <f t="shared" si="33"/>
        <v>1.01513238534898</v>
      </c>
      <c r="AZ66">
        <f t="shared" si="33"/>
        <v>-0.740642494676207</v>
      </c>
      <c r="BA66">
        <f t="shared" si="33"/>
        <v>3.46803671559987</v>
      </c>
      <c r="BB66">
        <f t="shared" si="33"/>
        <v>0.439653981141244</v>
      </c>
      <c r="BC66">
        <f t="shared" si="33"/>
        <v>-3.33507933701465</v>
      </c>
      <c r="BD66">
        <f t="shared" si="33"/>
        <v>3.56930138276785</v>
      </c>
    </row>
    <row r="67" spans="1:56">
      <c r="A67">
        <v>75</v>
      </c>
      <c r="B67" t="s">
        <v>374</v>
      </c>
      <c r="C67" t="s">
        <v>375</v>
      </c>
      <c r="D67" t="s">
        <v>408</v>
      </c>
      <c r="E67" s="16" t="s">
        <v>410</v>
      </c>
      <c r="G67">
        <f t="shared" ref="G67:AL67" si="34">IF(G19=0,0,(G19-F19)/G19*100)</f>
        <v>0</v>
      </c>
      <c r="H67">
        <f t="shared" si="34"/>
        <v>0</v>
      </c>
      <c r="I67">
        <f t="shared" si="34"/>
        <v>0</v>
      </c>
      <c r="J67">
        <f t="shared" si="34"/>
        <v>0</v>
      </c>
      <c r="K67">
        <f t="shared" si="34"/>
        <v>0</v>
      </c>
      <c r="L67">
        <f t="shared" si="34"/>
        <v>0</v>
      </c>
      <c r="M67">
        <f t="shared" si="34"/>
        <v>0</v>
      </c>
      <c r="N67">
        <f t="shared" si="34"/>
        <v>0</v>
      </c>
      <c r="O67">
        <f t="shared" si="34"/>
        <v>0</v>
      </c>
      <c r="P67">
        <f t="shared" si="34"/>
        <v>0</v>
      </c>
      <c r="Q67">
        <f t="shared" si="34"/>
        <v>0</v>
      </c>
      <c r="R67">
        <f t="shared" si="34"/>
        <v>0</v>
      </c>
      <c r="S67">
        <f t="shared" si="34"/>
        <v>0</v>
      </c>
      <c r="T67">
        <f t="shared" si="34"/>
        <v>0</v>
      </c>
      <c r="U67">
        <f t="shared" si="34"/>
        <v>0</v>
      </c>
      <c r="V67">
        <f t="shared" si="34"/>
        <v>0</v>
      </c>
      <c r="W67">
        <f t="shared" si="34"/>
        <v>0</v>
      </c>
      <c r="X67">
        <f t="shared" si="34"/>
        <v>0</v>
      </c>
      <c r="Y67">
        <f t="shared" si="34"/>
        <v>0</v>
      </c>
      <c r="Z67">
        <f t="shared" si="34"/>
        <v>100</v>
      </c>
      <c r="AA67">
        <f t="shared" si="34"/>
        <v>-0.32428986315102</v>
      </c>
      <c r="AB67">
        <f t="shared" si="34"/>
        <v>-4.60916017004114</v>
      </c>
      <c r="AC67">
        <f t="shared" si="34"/>
        <v>6.19411579282058</v>
      </c>
      <c r="AD67">
        <f t="shared" si="34"/>
        <v>-0.718289989202753</v>
      </c>
      <c r="AE67">
        <f t="shared" si="34"/>
        <v>-5.40054805543542</v>
      </c>
      <c r="AF67">
        <f t="shared" si="34"/>
        <v>-0.699183303965715</v>
      </c>
      <c r="AG67">
        <f t="shared" si="34"/>
        <v>-2.46971335306482</v>
      </c>
      <c r="AH67">
        <f t="shared" si="34"/>
        <v>-0.421514125527956</v>
      </c>
      <c r="AI67">
        <f t="shared" si="34"/>
        <v>1.23415294971646</v>
      </c>
      <c r="AJ67">
        <f t="shared" si="34"/>
        <v>-0.540068200478783</v>
      </c>
      <c r="AK67">
        <f t="shared" si="34"/>
        <v>-0.510184895672874</v>
      </c>
      <c r="AL67">
        <f t="shared" si="34"/>
        <v>0.12880071999531</v>
      </c>
      <c r="AM67">
        <f t="shared" ref="AM67:BD67" si="35">IF(AM19=0,0,(AM19-AL19)/AM19*100)</f>
        <v>0.0341379139034334</v>
      </c>
      <c r="AN67">
        <f t="shared" si="35"/>
        <v>-2.70210979858264</v>
      </c>
      <c r="AO67">
        <f t="shared" si="35"/>
        <v>-1.95114993791689</v>
      </c>
      <c r="AP67">
        <f t="shared" si="35"/>
        <v>-0.615328648138461</v>
      </c>
      <c r="AQ67">
        <f t="shared" si="35"/>
        <v>1.96780242743388</v>
      </c>
      <c r="AR67">
        <f t="shared" si="35"/>
        <v>0.63279682486366</v>
      </c>
      <c r="AS67">
        <f t="shared" si="35"/>
        <v>3.31151339369374</v>
      </c>
      <c r="AT67">
        <f t="shared" si="35"/>
        <v>2.44544224262733</v>
      </c>
      <c r="AU67">
        <f t="shared" si="35"/>
        <v>2.67000472245683</v>
      </c>
      <c r="AV67">
        <f t="shared" si="35"/>
        <v>-6.48245030255492</v>
      </c>
      <c r="AW67">
        <f t="shared" si="35"/>
        <v>3.58708895415537</v>
      </c>
      <c r="AX67">
        <f t="shared" si="35"/>
        <v>3.77402456056612</v>
      </c>
      <c r="AY67">
        <f t="shared" si="35"/>
        <v>-3.8712271544686</v>
      </c>
      <c r="AZ67">
        <f t="shared" si="35"/>
        <v>-1.36846971895488</v>
      </c>
      <c r="BA67">
        <f t="shared" si="35"/>
        <v>2.21051133430672</v>
      </c>
      <c r="BB67">
        <f t="shared" si="35"/>
        <v>2.49446640475075</v>
      </c>
      <c r="BC67">
        <f t="shared" si="35"/>
        <v>3.17247443496295</v>
      </c>
      <c r="BD67">
        <f t="shared" si="35"/>
        <v>2.1312784087334</v>
      </c>
    </row>
    <row r="68" spans="1:56">
      <c r="A68">
        <v>81</v>
      </c>
      <c r="B68" t="s">
        <v>149</v>
      </c>
      <c r="C68" t="s">
        <v>376</v>
      </c>
      <c r="D68" t="s">
        <v>408</v>
      </c>
      <c r="E68" s="16" t="s">
        <v>410</v>
      </c>
      <c r="G68">
        <f t="shared" ref="G68:AL68" si="36">IF(G20=0,0,(G20-F20)/G20*100)</f>
        <v>0</v>
      </c>
      <c r="H68">
        <f t="shared" si="36"/>
        <v>0</v>
      </c>
      <c r="I68">
        <f t="shared" si="36"/>
        <v>0</v>
      </c>
      <c r="J68">
        <f t="shared" si="36"/>
        <v>0</v>
      </c>
      <c r="K68">
        <f t="shared" si="36"/>
        <v>0</v>
      </c>
      <c r="L68">
        <f t="shared" si="36"/>
        <v>0</v>
      </c>
      <c r="M68">
        <f t="shared" si="36"/>
        <v>0</v>
      </c>
      <c r="N68">
        <f t="shared" si="36"/>
        <v>0</v>
      </c>
      <c r="O68">
        <f t="shared" si="36"/>
        <v>0</v>
      </c>
      <c r="P68">
        <f t="shared" si="36"/>
        <v>0</v>
      </c>
      <c r="Q68">
        <f t="shared" si="36"/>
        <v>0</v>
      </c>
      <c r="R68">
        <f t="shared" si="36"/>
        <v>0</v>
      </c>
      <c r="S68">
        <f t="shared" si="36"/>
        <v>0</v>
      </c>
      <c r="T68">
        <f t="shared" si="36"/>
        <v>0</v>
      </c>
      <c r="U68">
        <f t="shared" si="36"/>
        <v>0</v>
      </c>
      <c r="V68">
        <f t="shared" si="36"/>
        <v>0</v>
      </c>
      <c r="W68">
        <f t="shared" si="36"/>
        <v>0</v>
      </c>
      <c r="X68">
        <f t="shared" si="36"/>
        <v>0</v>
      </c>
      <c r="Y68">
        <f t="shared" si="36"/>
        <v>0</v>
      </c>
      <c r="Z68">
        <f t="shared" si="36"/>
        <v>100</v>
      </c>
      <c r="AA68">
        <f t="shared" si="36"/>
        <v>-6.69756732572678</v>
      </c>
      <c r="AB68">
        <f t="shared" si="36"/>
        <v>-11.0567686762915</v>
      </c>
      <c r="AC68">
        <f t="shared" si="36"/>
        <v>-8.52209861238799</v>
      </c>
      <c r="AD68">
        <f t="shared" si="36"/>
        <v>4.72847333056444</v>
      </c>
      <c r="AE68">
        <f t="shared" si="36"/>
        <v>1.71679688746639</v>
      </c>
      <c r="AF68">
        <f t="shared" si="36"/>
        <v>2.06237322565662</v>
      </c>
      <c r="AG68">
        <f t="shared" si="36"/>
        <v>1.86444328424699</v>
      </c>
      <c r="AH68">
        <f t="shared" si="36"/>
        <v>2.74439760732848</v>
      </c>
      <c r="AI68">
        <f t="shared" si="36"/>
        <v>2.24749842066062</v>
      </c>
      <c r="AJ68">
        <f t="shared" si="36"/>
        <v>0.526557172201494</v>
      </c>
      <c r="AK68">
        <f t="shared" si="36"/>
        <v>2.30272606545518</v>
      </c>
      <c r="AL68">
        <f t="shared" si="36"/>
        <v>0.952672896278118</v>
      </c>
      <c r="AM68">
        <f t="shared" ref="AM68:BD68" si="37">IF(AM20=0,0,(AM20-AL20)/AM20*100)</f>
        <v>1.88638832944292</v>
      </c>
      <c r="AN68">
        <f t="shared" si="37"/>
        <v>0.49365058289784</v>
      </c>
      <c r="AO68">
        <f t="shared" si="37"/>
        <v>1.38526167534115</v>
      </c>
      <c r="AP68">
        <f t="shared" si="37"/>
        <v>1.96841360242156</v>
      </c>
      <c r="AQ68">
        <f t="shared" si="37"/>
        <v>1.68139246697905</v>
      </c>
      <c r="AR68">
        <f t="shared" si="37"/>
        <v>2.21136250050252</v>
      </c>
      <c r="AS68">
        <f t="shared" si="37"/>
        <v>1.93762654066142</v>
      </c>
      <c r="AT68">
        <f t="shared" si="37"/>
        <v>1.25033003230365</v>
      </c>
      <c r="AU68">
        <f t="shared" si="37"/>
        <v>1.50432944926555</v>
      </c>
      <c r="AV68">
        <f t="shared" si="37"/>
        <v>1.95633391306973</v>
      </c>
      <c r="AW68">
        <f t="shared" si="37"/>
        <v>2.59642146263271</v>
      </c>
      <c r="AX68">
        <f t="shared" si="37"/>
        <v>2.96436043816997</v>
      </c>
      <c r="AY68">
        <f t="shared" si="37"/>
        <v>3.24680768620117</v>
      </c>
      <c r="AZ68">
        <f t="shared" si="37"/>
        <v>3.70990976464205</v>
      </c>
      <c r="BA68">
        <f t="shared" si="37"/>
        <v>3.77207576428328</v>
      </c>
      <c r="BB68">
        <f t="shared" si="37"/>
        <v>5.534525013872</v>
      </c>
      <c r="BC68">
        <f t="shared" si="37"/>
        <v>2.14947826337499</v>
      </c>
      <c r="BD68">
        <f t="shared" si="37"/>
        <v>3.97524000445645</v>
      </c>
    </row>
    <row r="69" spans="1:56">
      <c r="A69">
        <v>90</v>
      </c>
      <c r="B69" t="s">
        <v>150</v>
      </c>
      <c r="C69" t="s">
        <v>377</v>
      </c>
      <c r="D69" t="s">
        <v>408</v>
      </c>
      <c r="E69" s="16" t="s">
        <v>410</v>
      </c>
      <c r="G69">
        <f t="shared" ref="G69:AL69" si="38">IF(G21=0,0,(G21-F21)/G21*100)</f>
        <v>0</v>
      </c>
      <c r="H69">
        <f t="shared" si="38"/>
        <v>0</v>
      </c>
      <c r="I69">
        <f t="shared" si="38"/>
        <v>0</v>
      </c>
      <c r="J69">
        <f t="shared" si="38"/>
        <v>0</v>
      </c>
      <c r="K69">
        <f t="shared" si="38"/>
        <v>0</v>
      </c>
      <c r="L69">
        <f t="shared" si="38"/>
        <v>0</v>
      </c>
      <c r="M69">
        <f t="shared" si="38"/>
        <v>0</v>
      </c>
      <c r="N69">
        <f t="shared" si="38"/>
        <v>0</v>
      </c>
      <c r="O69">
        <f t="shared" si="38"/>
        <v>0</v>
      </c>
      <c r="P69">
        <f t="shared" si="38"/>
        <v>0</v>
      </c>
      <c r="Q69">
        <f t="shared" si="38"/>
        <v>0</v>
      </c>
      <c r="R69">
        <f t="shared" si="38"/>
        <v>0</v>
      </c>
      <c r="S69">
        <f t="shared" si="38"/>
        <v>0</v>
      </c>
      <c r="T69">
        <f t="shared" si="38"/>
        <v>0</v>
      </c>
      <c r="U69">
        <f t="shared" si="38"/>
        <v>0</v>
      </c>
      <c r="V69">
        <f t="shared" si="38"/>
        <v>0</v>
      </c>
      <c r="W69">
        <f t="shared" si="38"/>
        <v>0</v>
      </c>
      <c r="X69">
        <f t="shared" si="38"/>
        <v>0</v>
      </c>
      <c r="Y69">
        <f t="shared" si="38"/>
        <v>0</v>
      </c>
      <c r="Z69">
        <f t="shared" si="38"/>
        <v>0</v>
      </c>
      <c r="AA69">
        <f t="shared" si="38"/>
        <v>0</v>
      </c>
      <c r="AB69">
        <f t="shared" si="38"/>
        <v>0</v>
      </c>
      <c r="AC69">
        <f t="shared" si="38"/>
        <v>0</v>
      </c>
      <c r="AD69">
        <f t="shared" si="38"/>
        <v>0</v>
      </c>
      <c r="AE69">
        <f t="shared" si="38"/>
        <v>0</v>
      </c>
      <c r="AF69">
        <f t="shared" si="38"/>
        <v>100</v>
      </c>
      <c r="AG69">
        <f t="shared" si="38"/>
        <v>0.809024401468792</v>
      </c>
      <c r="AH69">
        <f t="shared" si="38"/>
        <v>3.29451837340138</v>
      </c>
      <c r="AI69">
        <f t="shared" si="38"/>
        <v>0.389618985012951</v>
      </c>
      <c r="AJ69">
        <f t="shared" si="38"/>
        <v>-0.258267121045881</v>
      </c>
      <c r="AK69">
        <f t="shared" si="38"/>
        <v>-2.94259573853591</v>
      </c>
      <c r="AL69">
        <f t="shared" si="38"/>
        <v>-2.92294014726534</v>
      </c>
      <c r="AM69">
        <f t="shared" ref="AM69:BD69" si="39">IF(AM21=0,0,(AM21-AL21)/AM21*100)</f>
        <v>-1.16175750747081</v>
      </c>
      <c r="AN69">
        <f t="shared" si="39"/>
        <v>-1.47286908382727</v>
      </c>
      <c r="AO69">
        <f t="shared" si="39"/>
        <v>0.242087608846356</v>
      </c>
      <c r="AP69">
        <f t="shared" si="39"/>
        <v>1.94197134328397</v>
      </c>
      <c r="AQ69">
        <f t="shared" si="39"/>
        <v>2.28436784762501</v>
      </c>
      <c r="AR69">
        <f t="shared" si="39"/>
        <v>3.05070141816396</v>
      </c>
      <c r="AS69">
        <f t="shared" si="39"/>
        <v>3.12718798576067</v>
      </c>
      <c r="AT69">
        <f t="shared" si="39"/>
        <v>0.435363496953164</v>
      </c>
      <c r="AU69">
        <f t="shared" si="39"/>
        <v>1.31390440701129</v>
      </c>
      <c r="AV69">
        <f t="shared" si="39"/>
        <v>2.1238632506059</v>
      </c>
      <c r="AW69">
        <f t="shared" si="39"/>
        <v>3.60707172468103</v>
      </c>
      <c r="AX69">
        <f t="shared" si="39"/>
        <v>0.660896185839948</v>
      </c>
      <c r="AY69">
        <f t="shared" si="39"/>
        <v>1.24934054439934</v>
      </c>
      <c r="AZ69">
        <f t="shared" si="39"/>
        <v>0.703577433930116</v>
      </c>
      <c r="BA69">
        <f t="shared" si="39"/>
        <v>-0.106106895167446</v>
      </c>
      <c r="BB69">
        <f t="shared" si="39"/>
        <v>2.8189299862448</v>
      </c>
      <c r="BC69">
        <f t="shared" si="39"/>
        <v>-2.40116658182491</v>
      </c>
      <c r="BD69">
        <f t="shared" si="39"/>
        <v>-0.318823616876081</v>
      </c>
    </row>
    <row r="70" spans="1:56">
      <c r="A70">
        <v>175</v>
      </c>
      <c r="B70" t="s">
        <v>211</v>
      </c>
      <c r="C70" t="s">
        <v>378</v>
      </c>
      <c r="D70" t="s">
        <v>408</v>
      </c>
      <c r="E70" s="16" t="s">
        <v>410</v>
      </c>
      <c r="G70">
        <f t="shared" ref="G70:AL70" si="40">IF(G22=0,0,(G22-F22)/G22*100)</f>
        <v>0</v>
      </c>
      <c r="H70">
        <f t="shared" si="40"/>
        <v>0</v>
      </c>
      <c r="I70">
        <f t="shared" si="40"/>
        <v>0</v>
      </c>
      <c r="J70">
        <f t="shared" si="40"/>
        <v>0</v>
      </c>
      <c r="K70">
        <f t="shared" si="40"/>
        <v>0</v>
      </c>
      <c r="L70">
        <f t="shared" si="40"/>
        <v>0</v>
      </c>
      <c r="M70">
        <f t="shared" si="40"/>
        <v>0</v>
      </c>
      <c r="N70">
        <f t="shared" si="40"/>
        <v>0</v>
      </c>
      <c r="O70">
        <f t="shared" si="40"/>
        <v>0</v>
      </c>
      <c r="P70">
        <f t="shared" si="40"/>
        <v>0</v>
      </c>
      <c r="Q70">
        <f t="shared" si="40"/>
        <v>0</v>
      </c>
      <c r="R70">
        <f t="shared" si="40"/>
        <v>0</v>
      </c>
      <c r="S70">
        <f t="shared" si="40"/>
        <v>0</v>
      </c>
      <c r="T70">
        <f t="shared" si="40"/>
        <v>0</v>
      </c>
      <c r="U70">
        <f t="shared" si="40"/>
        <v>0</v>
      </c>
      <c r="V70">
        <f t="shared" si="40"/>
        <v>0</v>
      </c>
      <c r="W70">
        <f t="shared" si="40"/>
        <v>0</v>
      </c>
      <c r="X70">
        <f t="shared" si="40"/>
        <v>0</v>
      </c>
      <c r="Y70">
        <f t="shared" si="40"/>
        <v>0</v>
      </c>
      <c r="Z70">
        <f t="shared" si="40"/>
        <v>100</v>
      </c>
      <c r="AA70">
        <f t="shared" si="40"/>
        <v>13.1911396162129</v>
      </c>
      <c r="AB70">
        <f t="shared" si="40"/>
        <v>1.99884256608505</v>
      </c>
      <c r="AC70">
        <f t="shared" si="40"/>
        <v>-5.39833976312204</v>
      </c>
      <c r="AD70">
        <f t="shared" si="40"/>
        <v>6.76023128132266</v>
      </c>
      <c r="AE70">
        <f t="shared" si="40"/>
        <v>2.27092957298861</v>
      </c>
      <c r="AF70">
        <f t="shared" si="40"/>
        <v>-2.71169811882751</v>
      </c>
      <c r="AG70">
        <f t="shared" si="40"/>
        <v>0.92330238614299</v>
      </c>
      <c r="AH70">
        <f t="shared" si="40"/>
        <v>2.48962877791135</v>
      </c>
      <c r="AI70">
        <f t="shared" si="40"/>
        <v>3.84672177537545</v>
      </c>
      <c r="AJ70">
        <f t="shared" si="40"/>
        <v>3.8411448226787</v>
      </c>
      <c r="AK70">
        <f t="shared" si="40"/>
        <v>2.91194121710399</v>
      </c>
      <c r="AL70">
        <f t="shared" si="40"/>
        <v>-0.953075093581002</v>
      </c>
      <c r="AM70">
        <f t="shared" ref="AM70:BD70" si="41">IF(AM22=0,0,(AM22-AL22)/AM22*100)</f>
        <v>0.0284549854193894</v>
      </c>
      <c r="AN70">
        <f t="shared" si="41"/>
        <v>1.10714366634465</v>
      </c>
      <c r="AO70">
        <f t="shared" si="41"/>
        <v>2.27028519713525</v>
      </c>
      <c r="AP70">
        <f t="shared" si="41"/>
        <v>8.6015008317567</v>
      </c>
      <c r="AQ70">
        <f t="shared" si="41"/>
        <v>4.24556931326073</v>
      </c>
      <c r="AR70">
        <f t="shared" si="41"/>
        <v>-41.8106248869234</v>
      </c>
      <c r="AS70">
        <f t="shared" si="41"/>
        <v>5.42344478548119</v>
      </c>
      <c r="AT70">
        <f t="shared" si="41"/>
        <v>5.16100109635422</v>
      </c>
      <c r="AU70">
        <f t="shared" si="41"/>
        <v>-1.74708844989444</v>
      </c>
      <c r="AV70">
        <f t="shared" si="41"/>
        <v>-9.7421961583024</v>
      </c>
      <c r="AW70">
        <f t="shared" si="41"/>
        <v>-1.89555062138971</v>
      </c>
      <c r="AX70">
        <f t="shared" si="41"/>
        <v>-1.27456606067955</v>
      </c>
      <c r="AY70">
        <f t="shared" si="41"/>
        <v>2.2007850365714</v>
      </c>
      <c r="AZ70">
        <f t="shared" si="41"/>
        <v>0.101798138248708</v>
      </c>
      <c r="BA70">
        <f t="shared" si="41"/>
        <v>1.11005795160784</v>
      </c>
      <c r="BB70">
        <f t="shared" si="41"/>
        <v>1.10983114964742</v>
      </c>
      <c r="BC70">
        <f t="shared" si="41"/>
        <v>0.880768593816859</v>
      </c>
      <c r="BD70">
        <f t="shared" si="41"/>
        <v>1.33053314427984</v>
      </c>
    </row>
    <row r="71" spans="1:56">
      <c r="A71">
        <v>114</v>
      </c>
      <c r="B71" t="s">
        <v>152</v>
      </c>
      <c r="C71" t="s">
        <v>379</v>
      </c>
      <c r="D71" t="s">
        <v>408</v>
      </c>
      <c r="E71" s="16" t="s">
        <v>410</v>
      </c>
      <c r="G71">
        <f t="shared" ref="G71:AL71" si="42">IF(G23=0,0,(G23-F23)/G23*100)</f>
        <v>0</v>
      </c>
      <c r="H71">
        <f t="shared" si="42"/>
        <v>0</v>
      </c>
      <c r="I71">
        <f t="shared" si="42"/>
        <v>0</v>
      </c>
      <c r="J71">
        <f t="shared" si="42"/>
        <v>0</v>
      </c>
      <c r="K71">
        <f t="shared" si="42"/>
        <v>0</v>
      </c>
      <c r="L71">
        <f t="shared" si="42"/>
        <v>0</v>
      </c>
      <c r="M71">
        <f t="shared" si="42"/>
        <v>0</v>
      </c>
      <c r="N71">
        <f t="shared" si="42"/>
        <v>0</v>
      </c>
      <c r="O71">
        <f t="shared" si="42"/>
        <v>0</v>
      </c>
      <c r="P71">
        <f t="shared" si="42"/>
        <v>0</v>
      </c>
      <c r="Q71">
        <f t="shared" si="42"/>
        <v>0</v>
      </c>
      <c r="R71">
        <f t="shared" si="42"/>
        <v>0</v>
      </c>
      <c r="S71">
        <f t="shared" si="42"/>
        <v>0</v>
      </c>
      <c r="T71">
        <f t="shared" si="42"/>
        <v>0</v>
      </c>
      <c r="U71">
        <f t="shared" si="42"/>
        <v>0</v>
      </c>
      <c r="V71">
        <f t="shared" si="42"/>
        <v>0</v>
      </c>
      <c r="W71">
        <f t="shared" si="42"/>
        <v>0</v>
      </c>
      <c r="X71">
        <f t="shared" si="42"/>
        <v>0</v>
      </c>
      <c r="Y71">
        <f t="shared" si="42"/>
        <v>0</v>
      </c>
      <c r="Z71">
        <f t="shared" si="42"/>
        <v>100</v>
      </c>
      <c r="AA71">
        <f t="shared" si="42"/>
        <v>-0.109804215758908</v>
      </c>
      <c r="AB71">
        <f t="shared" si="42"/>
        <v>-2.34872821455838</v>
      </c>
      <c r="AC71">
        <f t="shared" si="42"/>
        <v>-2.53286276248252</v>
      </c>
      <c r="AD71">
        <f t="shared" si="42"/>
        <v>-2.04777814446676</v>
      </c>
      <c r="AE71">
        <f t="shared" si="42"/>
        <v>0.492173255091672</v>
      </c>
      <c r="AF71">
        <f t="shared" si="42"/>
        <v>3.21966559147543</v>
      </c>
      <c r="AG71">
        <f t="shared" si="42"/>
        <v>2.14711407153018</v>
      </c>
      <c r="AH71">
        <f t="shared" si="42"/>
        <v>2.45655543200999</v>
      </c>
      <c r="AI71">
        <f t="shared" si="42"/>
        <v>1.11463689580008</v>
      </c>
      <c r="AJ71">
        <f t="shared" si="42"/>
        <v>0.713160538168095</v>
      </c>
      <c r="AK71">
        <f t="shared" si="42"/>
        <v>-1.91587226568302</v>
      </c>
      <c r="AL71">
        <f t="shared" si="42"/>
        <v>-4.14209173812807</v>
      </c>
      <c r="AM71">
        <f t="shared" ref="AM71:BD71" si="43">IF(AM23=0,0,(AM23-AL23)/AM23*100)</f>
        <v>-2.84773177713114</v>
      </c>
      <c r="AN71">
        <f t="shared" si="43"/>
        <v>-0.437178711042561</v>
      </c>
      <c r="AO71">
        <f t="shared" si="43"/>
        <v>1.40602030068677</v>
      </c>
      <c r="AP71">
        <f t="shared" si="43"/>
        <v>1.30036504532445</v>
      </c>
      <c r="AQ71">
        <f t="shared" si="43"/>
        <v>-2.18637276688151</v>
      </c>
      <c r="AR71">
        <f t="shared" si="43"/>
        <v>0.671352568508875</v>
      </c>
      <c r="AS71">
        <f t="shared" si="43"/>
        <v>-0.267029573677545</v>
      </c>
      <c r="AT71">
        <f t="shared" si="43"/>
        <v>-1.98684995831624</v>
      </c>
      <c r="AU71">
        <f t="shared" si="43"/>
        <v>1.10644362054475</v>
      </c>
      <c r="AV71">
        <f t="shared" si="43"/>
        <v>-2.0968459779581</v>
      </c>
      <c r="AW71">
        <f t="shared" si="43"/>
        <v>0.260122640797478</v>
      </c>
      <c r="AX71">
        <f t="shared" si="43"/>
        <v>2.33219716196198</v>
      </c>
      <c r="AY71">
        <f t="shared" si="43"/>
        <v>3.09464577972087</v>
      </c>
      <c r="AZ71">
        <f t="shared" si="43"/>
        <v>3.49674760754976</v>
      </c>
      <c r="BA71">
        <f t="shared" si="43"/>
        <v>4.13334059689412</v>
      </c>
      <c r="BB71">
        <f t="shared" si="43"/>
        <v>-1.01899023993468</v>
      </c>
      <c r="BC71">
        <f t="shared" si="43"/>
        <v>-0.0252197080417182</v>
      </c>
      <c r="BD71">
        <f t="shared" si="43"/>
        <v>2.50519776703882</v>
      </c>
    </row>
    <row r="72" spans="1:56">
      <c r="A72">
        <v>122</v>
      </c>
      <c r="B72" t="s">
        <v>153</v>
      </c>
      <c r="C72" t="s">
        <v>380</v>
      </c>
      <c r="D72" t="s">
        <v>408</v>
      </c>
      <c r="E72" s="16" t="s">
        <v>410</v>
      </c>
      <c r="G72">
        <f t="shared" ref="G72:AL72" si="44">IF(G24=0,0,(G24-F24)/G24*100)</f>
        <v>0</v>
      </c>
      <c r="H72">
        <f t="shared" si="44"/>
        <v>0</v>
      </c>
      <c r="I72">
        <f t="shared" si="44"/>
        <v>0</v>
      </c>
      <c r="J72">
        <f t="shared" si="44"/>
        <v>0</v>
      </c>
      <c r="K72">
        <f t="shared" si="44"/>
        <v>0</v>
      </c>
      <c r="L72">
        <f t="shared" si="44"/>
        <v>0</v>
      </c>
      <c r="M72">
        <f t="shared" si="44"/>
        <v>0</v>
      </c>
      <c r="N72">
        <f t="shared" si="44"/>
        <v>0</v>
      </c>
      <c r="O72">
        <f t="shared" si="44"/>
        <v>0</v>
      </c>
      <c r="P72">
        <f t="shared" si="44"/>
        <v>0</v>
      </c>
      <c r="Q72">
        <f t="shared" si="44"/>
        <v>0</v>
      </c>
      <c r="R72">
        <f t="shared" si="44"/>
        <v>0</v>
      </c>
      <c r="S72">
        <f t="shared" si="44"/>
        <v>0</v>
      </c>
      <c r="T72">
        <f t="shared" si="44"/>
        <v>0</v>
      </c>
      <c r="U72">
        <f t="shared" si="44"/>
        <v>0</v>
      </c>
      <c r="V72">
        <f t="shared" si="44"/>
        <v>0</v>
      </c>
      <c r="W72">
        <f t="shared" si="44"/>
        <v>0</v>
      </c>
      <c r="X72">
        <f t="shared" si="44"/>
        <v>0</v>
      </c>
      <c r="Y72">
        <f t="shared" si="44"/>
        <v>0</v>
      </c>
      <c r="Z72">
        <f t="shared" si="44"/>
        <v>100</v>
      </c>
      <c r="AA72">
        <f t="shared" si="44"/>
        <v>-1.99512968021508</v>
      </c>
      <c r="AB72">
        <f t="shared" si="44"/>
        <v>-0.126093825806865</v>
      </c>
      <c r="AC72">
        <f t="shared" si="44"/>
        <v>-6.00308355938335</v>
      </c>
      <c r="AD72">
        <f t="shared" si="44"/>
        <v>7.16024657044573</v>
      </c>
      <c r="AE72">
        <f t="shared" si="44"/>
        <v>2.53010552974662</v>
      </c>
      <c r="AF72">
        <f t="shared" si="44"/>
        <v>-1.60582183376589</v>
      </c>
      <c r="AG72">
        <f t="shared" si="44"/>
        <v>-9.87664684438264</v>
      </c>
      <c r="AH72">
        <f t="shared" si="44"/>
        <v>6.34816658766064</v>
      </c>
      <c r="AI72">
        <f t="shared" si="44"/>
        <v>4.62120819709548</v>
      </c>
      <c r="AJ72">
        <f t="shared" si="44"/>
        <v>4.34210537879643</v>
      </c>
      <c r="AK72">
        <f t="shared" si="44"/>
        <v>0.508892623695343</v>
      </c>
      <c r="AL72">
        <f t="shared" si="44"/>
        <v>5.17872864181629</v>
      </c>
      <c r="AM72">
        <f t="shared" ref="AM72:BD72" si="45">IF(AM24=0,0,(AM24-AL24)/AM24*100)</f>
        <v>1.44507549428831</v>
      </c>
      <c r="AN72">
        <f t="shared" si="45"/>
        <v>3.63547416952267</v>
      </c>
      <c r="AO72">
        <f t="shared" si="45"/>
        <v>-0.0925488694271537</v>
      </c>
      <c r="AP72">
        <f t="shared" si="45"/>
        <v>2.61710758497109</v>
      </c>
      <c r="AQ72">
        <f t="shared" si="45"/>
        <v>1.42060499199771</v>
      </c>
      <c r="AR72">
        <f t="shared" si="45"/>
        <v>3.38698284467825</v>
      </c>
      <c r="AS72">
        <f t="shared" si="45"/>
        <v>-1.37412997782836</v>
      </c>
      <c r="AT72">
        <f t="shared" si="45"/>
        <v>3.9118035687414</v>
      </c>
      <c r="AU72">
        <f t="shared" si="45"/>
        <v>2.77136819578361</v>
      </c>
      <c r="AV72">
        <f t="shared" si="45"/>
        <v>-0.000193237776207692</v>
      </c>
      <c r="AW72">
        <f t="shared" si="45"/>
        <v>3.27276563254544</v>
      </c>
      <c r="AX72">
        <f t="shared" si="45"/>
        <v>1.33544660016787</v>
      </c>
      <c r="AY72">
        <f t="shared" si="45"/>
        <v>1.49286197174292</v>
      </c>
      <c r="AZ72">
        <f t="shared" si="45"/>
        <v>3.59579094240741</v>
      </c>
      <c r="BA72">
        <f t="shared" si="45"/>
        <v>3.31905588200983</v>
      </c>
      <c r="BB72">
        <f t="shared" si="45"/>
        <v>3.49246226280407</v>
      </c>
      <c r="BC72">
        <f t="shared" si="45"/>
        <v>1.97298891525008</v>
      </c>
      <c r="BD72">
        <f t="shared" si="45"/>
        <v>2.19837357845338</v>
      </c>
    </row>
    <row r="73" spans="1:56">
      <c r="A73">
        <v>123</v>
      </c>
      <c r="B73" t="s">
        <v>154</v>
      </c>
      <c r="C73" t="s">
        <v>381</v>
      </c>
      <c r="D73" t="s">
        <v>408</v>
      </c>
      <c r="E73" s="16" t="s">
        <v>410</v>
      </c>
      <c r="G73">
        <f t="shared" ref="G73:AL73" si="46">IF(G25=0,0,(G25-F25)/G25*100)</f>
        <v>0</v>
      </c>
      <c r="H73">
        <f t="shared" si="46"/>
        <v>0</v>
      </c>
      <c r="I73">
        <f t="shared" si="46"/>
        <v>0</v>
      </c>
      <c r="J73">
        <f t="shared" si="46"/>
        <v>0</v>
      </c>
      <c r="K73">
        <f t="shared" si="46"/>
        <v>0</v>
      </c>
      <c r="L73">
        <f t="shared" si="46"/>
        <v>0</v>
      </c>
      <c r="M73">
        <f t="shared" si="46"/>
        <v>0</v>
      </c>
      <c r="N73">
        <f t="shared" si="46"/>
        <v>0</v>
      </c>
      <c r="O73">
        <f t="shared" si="46"/>
        <v>0</v>
      </c>
      <c r="P73">
        <f t="shared" si="46"/>
        <v>0</v>
      </c>
      <c r="Q73">
        <f t="shared" si="46"/>
        <v>0</v>
      </c>
      <c r="R73">
        <f t="shared" si="46"/>
        <v>0</v>
      </c>
      <c r="S73">
        <f t="shared" si="46"/>
        <v>0</v>
      </c>
      <c r="T73">
        <f t="shared" si="46"/>
        <v>0</v>
      </c>
      <c r="U73">
        <f t="shared" si="46"/>
        <v>0</v>
      </c>
      <c r="V73">
        <f t="shared" si="46"/>
        <v>0</v>
      </c>
      <c r="W73">
        <f t="shared" si="46"/>
        <v>0</v>
      </c>
      <c r="X73">
        <f t="shared" si="46"/>
        <v>0</v>
      </c>
      <c r="Y73">
        <f t="shared" si="46"/>
        <v>0</v>
      </c>
      <c r="Z73">
        <f t="shared" si="46"/>
        <v>100</v>
      </c>
      <c r="AA73">
        <f t="shared" si="46"/>
        <v>-5.71231777670518</v>
      </c>
      <c r="AB73">
        <f t="shared" si="46"/>
        <v>-6.12929564620637</v>
      </c>
      <c r="AC73">
        <f t="shared" si="46"/>
        <v>-5.24828611011006</v>
      </c>
      <c r="AD73">
        <f t="shared" si="46"/>
        <v>-4.69951342450876</v>
      </c>
      <c r="AE73">
        <f t="shared" si="46"/>
        <v>-2.3329875709274</v>
      </c>
      <c r="AF73">
        <f t="shared" si="46"/>
        <v>-2.15984284487391</v>
      </c>
      <c r="AG73">
        <f t="shared" si="46"/>
        <v>-0.617931032198962</v>
      </c>
      <c r="AH73">
        <f t="shared" si="46"/>
        <v>-1.02983955913028</v>
      </c>
      <c r="AI73">
        <f t="shared" si="46"/>
        <v>-34.4634676618708</v>
      </c>
      <c r="AJ73">
        <f t="shared" si="46"/>
        <v>-101.168188481707</v>
      </c>
      <c r="AK73">
        <f t="shared" si="46"/>
        <v>-14.6253316471142</v>
      </c>
      <c r="AL73">
        <f t="shared" si="46"/>
        <v>-51.3108327110476</v>
      </c>
      <c r="AM73">
        <f t="shared" ref="AM73:BD73" si="47">IF(AM25=0,0,(AM25-AL25)/AM25*100)</f>
        <v>-47.4856905612278</v>
      </c>
      <c r="AN73">
        <f t="shared" si="47"/>
        <v>-28.4030401629488</v>
      </c>
      <c r="AO73">
        <f t="shared" si="47"/>
        <v>-7.2557109352698</v>
      </c>
      <c r="AP73">
        <f t="shared" si="47"/>
        <v>6.16022991493792</v>
      </c>
      <c r="AQ73">
        <f t="shared" si="47"/>
        <v>48.075137489968</v>
      </c>
      <c r="AR73">
        <f t="shared" si="47"/>
        <v>17.0091000766302</v>
      </c>
      <c r="AS73">
        <f t="shared" si="47"/>
        <v>13.1849070688743</v>
      </c>
      <c r="AT73">
        <f t="shared" si="47"/>
        <v>16.4449226758762</v>
      </c>
      <c r="AU73">
        <f t="shared" si="47"/>
        <v>-0.322013889078429</v>
      </c>
      <c r="AV73">
        <f t="shared" si="47"/>
        <v>1.70496359780285</v>
      </c>
      <c r="AW73">
        <f t="shared" si="47"/>
        <v>-47.5683694336449</v>
      </c>
      <c r="AX73">
        <f t="shared" si="47"/>
        <v>0.75933019698857</v>
      </c>
      <c r="AY73">
        <f t="shared" si="47"/>
        <v>2.27523866754958</v>
      </c>
      <c r="AZ73">
        <f t="shared" si="47"/>
        <v>3.41202360795223</v>
      </c>
      <c r="BA73">
        <f t="shared" si="47"/>
        <v>4.08281805716693</v>
      </c>
      <c r="BB73">
        <f t="shared" si="47"/>
        <v>1.76199283448994</v>
      </c>
      <c r="BC73">
        <f t="shared" si="47"/>
        <v>-0.251298161357985</v>
      </c>
      <c r="BD73">
        <f t="shared" si="47"/>
        <v>1.31803850817765</v>
      </c>
    </row>
    <row r="74" spans="1:56">
      <c r="A74">
        <v>129</v>
      </c>
      <c r="B74" t="s">
        <v>155</v>
      </c>
      <c r="C74" t="s">
        <v>382</v>
      </c>
      <c r="D74" t="s">
        <v>408</v>
      </c>
      <c r="E74" s="16" t="s">
        <v>410</v>
      </c>
      <c r="G74">
        <f t="shared" ref="G74:AL74" si="48">IF(G26=0,0,(G26-F26)/G26*100)</f>
        <v>0</v>
      </c>
      <c r="H74">
        <f t="shared" si="48"/>
        <v>0</v>
      </c>
      <c r="I74">
        <f t="shared" si="48"/>
        <v>0</v>
      </c>
      <c r="J74">
        <f t="shared" si="48"/>
        <v>0</v>
      </c>
      <c r="K74">
        <f t="shared" si="48"/>
        <v>0</v>
      </c>
      <c r="L74">
        <f t="shared" si="48"/>
        <v>0</v>
      </c>
      <c r="M74">
        <f t="shared" si="48"/>
        <v>0</v>
      </c>
      <c r="N74">
        <f t="shared" si="48"/>
        <v>0</v>
      </c>
      <c r="O74">
        <f t="shared" si="48"/>
        <v>0</v>
      </c>
      <c r="P74">
        <f t="shared" si="48"/>
        <v>0</v>
      </c>
      <c r="Q74">
        <f t="shared" si="48"/>
        <v>0</v>
      </c>
      <c r="R74">
        <f t="shared" si="48"/>
        <v>0</v>
      </c>
      <c r="S74">
        <f t="shared" si="48"/>
        <v>0</v>
      </c>
      <c r="T74">
        <f t="shared" si="48"/>
        <v>0</v>
      </c>
      <c r="U74">
        <f t="shared" si="48"/>
        <v>0</v>
      </c>
      <c r="V74">
        <f t="shared" si="48"/>
        <v>0</v>
      </c>
      <c r="W74">
        <f t="shared" si="48"/>
        <v>0</v>
      </c>
      <c r="X74">
        <f t="shared" si="48"/>
        <v>0</v>
      </c>
      <c r="Y74">
        <f t="shared" si="48"/>
        <v>0</v>
      </c>
      <c r="Z74">
        <f t="shared" si="48"/>
        <v>100</v>
      </c>
      <c r="AA74">
        <f t="shared" si="48"/>
        <v>-13.6336038090532</v>
      </c>
      <c r="AB74">
        <f t="shared" si="48"/>
        <v>-4.44542149167298</v>
      </c>
      <c r="AC74">
        <f t="shared" si="48"/>
        <v>-1.62554967812472</v>
      </c>
      <c r="AD74">
        <f t="shared" si="48"/>
        <v>-0.867381754753993</v>
      </c>
      <c r="AE74">
        <f t="shared" si="48"/>
        <v>-1.49584363975298</v>
      </c>
      <c r="AF74">
        <f t="shared" si="48"/>
        <v>-0.784805455734115</v>
      </c>
      <c r="AG74">
        <f t="shared" si="48"/>
        <v>-1.63909347799155</v>
      </c>
      <c r="AH74">
        <f t="shared" si="48"/>
        <v>0.484859393347638</v>
      </c>
      <c r="AI74">
        <f t="shared" si="48"/>
        <v>1.08478844334767</v>
      </c>
      <c r="AJ74">
        <f t="shared" si="48"/>
        <v>0.140670660646692</v>
      </c>
      <c r="AK74">
        <f t="shared" si="48"/>
        <v>-9.95232141132426</v>
      </c>
      <c r="AL74">
        <f t="shared" si="48"/>
        <v>-1.83837674873968</v>
      </c>
      <c r="AM74">
        <f t="shared" ref="AM74:BD74" si="49">IF(AM26=0,0,(AM26-AL26)/AM26*100)</f>
        <v>-0.962840307148193</v>
      </c>
      <c r="AN74">
        <f t="shared" si="49"/>
        <v>-3.18987353339215</v>
      </c>
      <c r="AO74">
        <f t="shared" si="49"/>
        <v>-1.41492974198415</v>
      </c>
      <c r="AP74">
        <f t="shared" si="49"/>
        <v>-1.01337998111621</v>
      </c>
      <c r="AQ74">
        <f t="shared" si="49"/>
        <v>0.469633762831149</v>
      </c>
      <c r="AR74">
        <f t="shared" si="49"/>
        <v>0.693206759990053</v>
      </c>
      <c r="AS74">
        <f t="shared" si="49"/>
        <v>1.39648187296075</v>
      </c>
      <c r="AT74">
        <f t="shared" si="49"/>
        <v>1.51769973785925</v>
      </c>
      <c r="AU74">
        <f t="shared" si="49"/>
        <v>2.71630256476047</v>
      </c>
      <c r="AV74">
        <f t="shared" si="49"/>
        <v>-18.0725812684557</v>
      </c>
      <c r="AW74">
        <f t="shared" si="49"/>
        <v>6.10577315611288</v>
      </c>
      <c r="AX74">
        <f t="shared" si="49"/>
        <v>2.08698749476549</v>
      </c>
      <c r="AY74">
        <f t="shared" si="49"/>
        <v>1.49205129552547</v>
      </c>
      <c r="AZ74">
        <f t="shared" si="49"/>
        <v>1.90284558824594</v>
      </c>
      <c r="BA74">
        <f t="shared" si="49"/>
        <v>3.04668797138245</v>
      </c>
      <c r="BB74">
        <f t="shared" si="49"/>
        <v>3.87095370360544</v>
      </c>
      <c r="BC74">
        <f t="shared" si="49"/>
        <v>-7.89612519550819</v>
      </c>
      <c r="BD74">
        <f t="shared" si="49"/>
        <v>-1.34343609172293</v>
      </c>
    </row>
    <row r="75" spans="1:56">
      <c r="A75">
        <v>130</v>
      </c>
      <c r="B75" t="s">
        <v>156</v>
      </c>
      <c r="C75" t="s">
        <v>383</v>
      </c>
      <c r="D75" t="s">
        <v>408</v>
      </c>
      <c r="E75" s="16" t="s">
        <v>410</v>
      </c>
      <c r="G75">
        <f t="shared" ref="G75:AL75" si="50">IF(G27=0,0,(G27-F27)/G27*100)</f>
        <v>0</v>
      </c>
      <c r="H75">
        <f t="shared" si="50"/>
        <v>0</v>
      </c>
      <c r="I75">
        <f t="shared" si="50"/>
        <v>0</v>
      </c>
      <c r="J75">
        <f t="shared" si="50"/>
        <v>0</v>
      </c>
      <c r="K75">
        <f t="shared" si="50"/>
        <v>0</v>
      </c>
      <c r="L75">
        <f t="shared" si="50"/>
        <v>0</v>
      </c>
      <c r="M75">
        <f t="shared" si="50"/>
        <v>0</v>
      </c>
      <c r="N75">
        <f t="shared" si="50"/>
        <v>0</v>
      </c>
      <c r="O75">
        <f t="shared" si="50"/>
        <v>0</v>
      </c>
      <c r="P75">
        <f t="shared" si="50"/>
        <v>0</v>
      </c>
      <c r="Q75">
        <f t="shared" si="50"/>
        <v>0</v>
      </c>
      <c r="R75">
        <f t="shared" si="50"/>
        <v>0</v>
      </c>
      <c r="S75">
        <f t="shared" si="50"/>
        <v>0</v>
      </c>
      <c r="T75">
        <f t="shared" si="50"/>
        <v>0</v>
      </c>
      <c r="U75">
        <f t="shared" si="50"/>
        <v>0</v>
      </c>
      <c r="V75">
        <f t="shared" si="50"/>
        <v>0</v>
      </c>
      <c r="W75">
        <f t="shared" si="50"/>
        <v>0</v>
      </c>
      <c r="X75">
        <f t="shared" si="50"/>
        <v>0</v>
      </c>
      <c r="Y75">
        <f t="shared" si="50"/>
        <v>0</v>
      </c>
      <c r="Z75">
        <f t="shared" si="50"/>
        <v>100</v>
      </c>
      <c r="AA75">
        <f t="shared" si="50"/>
        <v>-8.44886539062479</v>
      </c>
      <c r="AB75">
        <f t="shared" si="50"/>
        <v>0.0339921120854398</v>
      </c>
      <c r="AC75">
        <f t="shared" si="50"/>
        <v>1.03203849016478</v>
      </c>
      <c r="AD75">
        <f t="shared" si="50"/>
        <v>1.90370338870748</v>
      </c>
      <c r="AE75">
        <f t="shared" si="50"/>
        <v>0.241688111777025</v>
      </c>
      <c r="AF75">
        <f t="shared" si="50"/>
        <v>-5.63054477124664</v>
      </c>
      <c r="AG75">
        <f t="shared" si="50"/>
        <v>-4.40333328906966</v>
      </c>
      <c r="AH75">
        <f t="shared" si="50"/>
        <v>-2.74248128623736</v>
      </c>
      <c r="AI75">
        <f t="shared" si="50"/>
        <v>-3.65024433263171</v>
      </c>
      <c r="AJ75">
        <f t="shared" si="50"/>
        <v>1.93964775059054</v>
      </c>
      <c r="AK75">
        <f t="shared" si="50"/>
        <v>6.04095819680838</v>
      </c>
      <c r="AL75">
        <f t="shared" si="50"/>
        <v>-9.0171043144189</v>
      </c>
      <c r="AM75">
        <f t="shared" ref="AM75:BD75" si="51">IF(AM27=0,0,(AM27-AL27)/AM27*100)</f>
        <v>8.45988759537902</v>
      </c>
      <c r="AN75">
        <f t="shared" si="51"/>
        <v>-11.9876524792472</v>
      </c>
      <c r="AO75">
        <f t="shared" si="51"/>
        <v>13.3566287443122</v>
      </c>
      <c r="AP75">
        <f t="shared" si="51"/>
        <v>5.0523649336923</v>
      </c>
      <c r="AQ75">
        <f t="shared" si="51"/>
        <v>1.27624240481147</v>
      </c>
      <c r="AR75">
        <f t="shared" si="51"/>
        <v>1.01415229962044</v>
      </c>
      <c r="AS75">
        <f t="shared" si="51"/>
        <v>0.118381715406381</v>
      </c>
      <c r="AT75">
        <f t="shared" si="51"/>
        <v>-1.21094876611072</v>
      </c>
      <c r="AU75">
        <f t="shared" si="51"/>
        <v>-8.05245666829328</v>
      </c>
      <c r="AV75">
        <f t="shared" si="51"/>
        <v>-0.919089004144339</v>
      </c>
      <c r="AW75">
        <f t="shared" si="51"/>
        <v>2.71531329959501</v>
      </c>
      <c r="AX75">
        <f t="shared" si="51"/>
        <v>2.65453194142492</v>
      </c>
      <c r="AY75">
        <f t="shared" si="51"/>
        <v>-0.19926687686557</v>
      </c>
      <c r="AZ75">
        <f t="shared" si="51"/>
        <v>4.45040175728878</v>
      </c>
      <c r="BA75">
        <f t="shared" si="51"/>
        <v>2.65928783873166</v>
      </c>
      <c r="BB75">
        <f t="shared" si="51"/>
        <v>5.10214806255139</v>
      </c>
      <c r="BC75">
        <f t="shared" si="51"/>
        <v>4.16212563954656</v>
      </c>
      <c r="BD75">
        <f t="shared" si="51"/>
        <v>3.66474563861163</v>
      </c>
    </row>
    <row r="76" spans="1:56">
      <c r="A76">
        <v>133</v>
      </c>
      <c r="B76" t="s">
        <v>157</v>
      </c>
      <c r="C76" t="s">
        <v>384</v>
      </c>
      <c r="D76" t="s">
        <v>408</v>
      </c>
      <c r="E76" s="16" t="s">
        <v>410</v>
      </c>
      <c r="G76">
        <f t="shared" ref="G76:AL76" si="52">IF(G28=0,0,(G28-F28)/G28*100)</f>
        <v>0</v>
      </c>
      <c r="H76">
        <f t="shared" si="52"/>
        <v>0</v>
      </c>
      <c r="I76">
        <f t="shared" si="52"/>
        <v>0</v>
      </c>
      <c r="J76">
        <f t="shared" si="52"/>
        <v>0</v>
      </c>
      <c r="K76">
        <f t="shared" si="52"/>
        <v>0</v>
      </c>
      <c r="L76">
        <f t="shared" si="52"/>
        <v>0</v>
      </c>
      <c r="M76">
        <f t="shared" si="52"/>
        <v>0</v>
      </c>
      <c r="N76">
        <f t="shared" si="52"/>
        <v>0</v>
      </c>
      <c r="O76">
        <f t="shared" si="52"/>
        <v>0</v>
      </c>
      <c r="P76">
        <f t="shared" si="52"/>
        <v>0</v>
      </c>
      <c r="Q76">
        <f t="shared" si="52"/>
        <v>0</v>
      </c>
      <c r="R76">
        <f t="shared" si="52"/>
        <v>0</v>
      </c>
      <c r="S76">
        <f t="shared" si="52"/>
        <v>0</v>
      </c>
      <c r="T76">
        <f t="shared" si="52"/>
        <v>0</v>
      </c>
      <c r="U76">
        <f t="shared" si="52"/>
        <v>0</v>
      </c>
      <c r="V76">
        <f t="shared" si="52"/>
        <v>0</v>
      </c>
      <c r="W76">
        <f t="shared" si="52"/>
        <v>0</v>
      </c>
      <c r="X76">
        <f t="shared" si="52"/>
        <v>0</v>
      </c>
      <c r="Y76">
        <f t="shared" si="52"/>
        <v>0</v>
      </c>
      <c r="Z76">
        <f t="shared" si="52"/>
        <v>100</v>
      </c>
      <c r="AA76">
        <f t="shared" si="52"/>
        <v>-6.76837927327147</v>
      </c>
      <c r="AB76">
        <f t="shared" si="52"/>
        <v>-7.09820028219744</v>
      </c>
      <c r="AC76">
        <f t="shared" si="52"/>
        <v>2.55606338434636</v>
      </c>
      <c r="AD76">
        <f t="shared" si="52"/>
        <v>2.27124821183009</v>
      </c>
      <c r="AE76">
        <f t="shared" si="52"/>
        <v>-14.8638213032706</v>
      </c>
      <c r="AF76">
        <f t="shared" si="52"/>
        <v>6.29027671244863</v>
      </c>
      <c r="AG76">
        <f t="shared" si="52"/>
        <v>-1.998042694829</v>
      </c>
      <c r="AH76">
        <f t="shared" si="52"/>
        <v>0.0273505244573664</v>
      </c>
      <c r="AI76">
        <f t="shared" si="52"/>
        <v>9.08746036029417</v>
      </c>
      <c r="AJ76">
        <f t="shared" si="52"/>
        <v>-3.79691557534578</v>
      </c>
      <c r="AK76">
        <f t="shared" si="52"/>
        <v>-0.548449484701914</v>
      </c>
      <c r="AL76">
        <f t="shared" si="52"/>
        <v>5.45366798578166</v>
      </c>
      <c r="AM76">
        <f t="shared" ref="AM76:BD76" si="53">IF(AM28=0,0,(AM28-AL28)/AM28*100)</f>
        <v>-4.85200184626597</v>
      </c>
      <c r="AN76">
        <f t="shared" si="53"/>
        <v>-1.76887747817613</v>
      </c>
      <c r="AO76">
        <f t="shared" si="53"/>
        <v>3.28373805534731</v>
      </c>
      <c r="AP76">
        <f t="shared" si="53"/>
        <v>0.472843529951106</v>
      </c>
      <c r="AQ76">
        <f t="shared" si="53"/>
        <v>3.74747563633939</v>
      </c>
      <c r="AR76">
        <f t="shared" si="53"/>
        <v>3.04204835139013</v>
      </c>
      <c r="AS76">
        <f t="shared" si="53"/>
        <v>3.61045945429146</v>
      </c>
      <c r="AT76">
        <f t="shared" si="53"/>
        <v>0.224651071066944</v>
      </c>
      <c r="AU76">
        <f t="shared" si="53"/>
        <v>8.07341261883081</v>
      </c>
      <c r="AV76">
        <f t="shared" si="53"/>
        <v>1.00096158196903</v>
      </c>
      <c r="AW76">
        <f t="shared" si="53"/>
        <v>3.9929509618324</v>
      </c>
      <c r="AX76">
        <f t="shared" si="53"/>
        <v>-0.961137127670918</v>
      </c>
      <c r="AY76">
        <f t="shared" si="53"/>
        <v>2.7467349209161</v>
      </c>
      <c r="AZ76">
        <f t="shared" si="53"/>
        <v>2.03393113622501</v>
      </c>
      <c r="BA76">
        <f t="shared" si="53"/>
        <v>1.10388000689788</v>
      </c>
      <c r="BB76">
        <f t="shared" si="53"/>
        <v>1.77855187385828</v>
      </c>
      <c r="BC76">
        <f t="shared" si="53"/>
        <v>1.32936719724242</v>
      </c>
      <c r="BD76">
        <f t="shared" si="53"/>
        <v>1.35388554577947</v>
      </c>
    </row>
    <row r="77" spans="1:56">
      <c r="A77">
        <v>136</v>
      </c>
      <c r="B77" t="s">
        <v>158</v>
      </c>
      <c r="C77" t="s">
        <v>385</v>
      </c>
      <c r="D77" t="s">
        <v>408</v>
      </c>
      <c r="E77" s="16" t="s">
        <v>410</v>
      </c>
      <c r="G77">
        <f t="shared" ref="G77:AL77" si="54">IF(G29=0,0,(G29-F29)/G29*100)</f>
        <v>0</v>
      </c>
      <c r="H77">
        <f t="shared" si="54"/>
        <v>0</v>
      </c>
      <c r="I77">
        <f t="shared" si="54"/>
        <v>0</v>
      </c>
      <c r="J77">
        <f t="shared" si="54"/>
        <v>0</v>
      </c>
      <c r="K77">
        <f t="shared" si="54"/>
        <v>0</v>
      </c>
      <c r="L77">
        <f t="shared" si="54"/>
        <v>0</v>
      </c>
      <c r="M77">
        <f t="shared" si="54"/>
        <v>0</v>
      </c>
      <c r="N77">
        <f t="shared" si="54"/>
        <v>0</v>
      </c>
      <c r="O77">
        <f t="shared" si="54"/>
        <v>0</v>
      </c>
      <c r="P77">
        <f t="shared" si="54"/>
        <v>0</v>
      </c>
      <c r="Q77">
        <f t="shared" si="54"/>
        <v>0</v>
      </c>
      <c r="R77">
        <f t="shared" si="54"/>
        <v>0</v>
      </c>
      <c r="S77">
        <f t="shared" si="54"/>
        <v>0</v>
      </c>
      <c r="T77">
        <f t="shared" si="54"/>
        <v>0</v>
      </c>
      <c r="U77">
        <f t="shared" si="54"/>
        <v>0</v>
      </c>
      <c r="V77">
        <f t="shared" si="54"/>
        <v>0</v>
      </c>
      <c r="W77">
        <f t="shared" si="54"/>
        <v>0</v>
      </c>
      <c r="X77">
        <f t="shared" si="54"/>
        <v>0</v>
      </c>
      <c r="Y77">
        <f t="shared" si="54"/>
        <v>0</v>
      </c>
      <c r="Z77">
        <f t="shared" si="54"/>
        <v>100</v>
      </c>
      <c r="AA77">
        <f t="shared" si="54"/>
        <v>0.512172713208184</v>
      </c>
      <c r="AB77">
        <f t="shared" si="54"/>
        <v>-5.37247424223236</v>
      </c>
      <c r="AC77">
        <f t="shared" si="54"/>
        <v>0.826493085557646</v>
      </c>
      <c r="AD77">
        <f t="shared" si="54"/>
        <v>-6.25988755360013</v>
      </c>
      <c r="AE77">
        <f t="shared" si="54"/>
        <v>0.21289703765927</v>
      </c>
      <c r="AF77">
        <f t="shared" si="54"/>
        <v>2.83379753694665</v>
      </c>
      <c r="AG77">
        <f t="shared" si="54"/>
        <v>-0.759271846877592</v>
      </c>
      <c r="AH77">
        <f t="shared" si="54"/>
        <v>-0.920661951756112</v>
      </c>
      <c r="AI77">
        <f t="shared" si="54"/>
        <v>2.00912253941806</v>
      </c>
      <c r="AJ77">
        <f t="shared" si="54"/>
        <v>-4.56187301701058</v>
      </c>
      <c r="AK77">
        <f t="shared" si="54"/>
        <v>-0.946513260065815</v>
      </c>
      <c r="AL77">
        <f t="shared" si="54"/>
        <v>-0.895495995534302</v>
      </c>
      <c r="AM77">
        <f t="shared" ref="AM77:BD77" si="55">IF(AM29=0,0,(AM29-AL29)/AM29*100)</f>
        <v>2.88763588479318</v>
      </c>
      <c r="AN77">
        <f t="shared" si="55"/>
        <v>-6.08531096179564</v>
      </c>
      <c r="AO77">
        <f t="shared" si="55"/>
        <v>6.34293869260418</v>
      </c>
      <c r="AP77">
        <f t="shared" si="55"/>
        <v>2.79314470681815</v>
      </c>
      <c r="AQ77">
        <f t="shared" si="55"/>
        <v>-7.20751852496395</v>
      </c>
      <c r="AR77">
        <f t="shared" si="55"/>
        <v>-0.102965506953193</v>
      </c>
      <c r="AS77">
        <f t="shared" si="55"/>
        <v>3.53231411297837</v>
      </c>
      <c r="AT77">
        <f t="shared" si="55"/>
        <v>-1.05115460814707</v>
      </c>
      <c r="AU77">
        <f t="shared" si="55"/>
        <v>-0.0436343132718857</v>
      </c>
      <c r="AV77">
        <f t="shared" si="55"/>
        <v>-1.82254521925206</v>
      </c>
      <c r="AW77">
        <f t="shared" si="55"/>
        <v>2.53588981407555</v>
      </c>
      <c r="AX77">
        <f t="shared" si="55"/>
        <v>2.20122196662172</v>
      </c>
      <c r="AY77">
        <f t="shared" si="55"/>
        <v>2.5174956482951</v>
      </c>
      <c r="AZ77">
        <f t="shared" si="55"/>
        <v>13.9744941574627</v>
      </c>
      <c r="BA77">
        <f t="shared" si="55"/>
        <v>-8.8559910048547</v>
      </c>
      <c r="BB77">
        <f t="shared" si="55"/>
        <v>0.914338213508726</v>
      </c>
      <c r="BC77">
        <f t="shared" si="55"/>
        <v>-3.7659807154217</v>
      </c>
      <c r="BD77">
        <f t="shared" si="55"/>
        <v>2.4519344496338</v>
      </c>
    </row>
    <row r="78" spans="1:56">
      <c r="A78">
        <v>137</v>
      </c>
      <c r="B78" t="s">
        <v>159</v>
      </c>
      <c r="C78" t="s">
        <v>386</v>
      </c>
      <c r="D78" t="s">
        <v>408</v>
      </c>
      <c r="E78" s="16" t="s">
        <v>410</v>
      </c>
      <c r="G78">
        <f t="shared" ref="G78:AL78" si="56">IF(G30=0,0,(G30-F30)/G30*100)</f>
        <v>0</v>
      </c>
      <c r="H78">
        <f t="shared" si="56"/>
        <v>0</v>
      </c>
      <c r="I78">
        <f t="shared" si="56"/>
        <v>0</v>
      </c>
      <c r="J78">
        <f t="shared" si="56"/>
        <v>0</v>
      </c>
      <c r="K78">
        <f t="shared" si="56"/>
        <v>0</v>
      </c>
      <c r="L78">
        <f t="shared" si="56"/>
        <v>0</v>
      </c>
      <c r="M78">
        <f t="shared" si="56"/>
        <v>0</v>
      </c>
      <c r="N78">
        <f t="shared" si="56"/>
        <v>0</v>
      </c>
      <c r="O78">
        <f t="shared" si="56"/>
        <v>0</v>
      </c>
      <c r="P78">
        <f t="shared" si="56"/>
        <v>0</v>
      </c>
      <c r="Q78">
        <f t="shared" si="56"/>
        <v>0</v>
      </c>
      <c r="R78">
        <f t="shared" si="56"/>
        <v>0</v>
      </c>
      <c r="S78">
        <f t="shared" si="56"/>
        <v>0</v>
      </c>
      <c r="T78">
        <f t="shared" si="56"/>
        <v>0</v>
      </c>
      <c r="U78">
        <f t="shared" si="56"/>
        <v>0</v>
      </c>
      <c r="V78">
        <f t="shared" si="56"/>
        <v>0</v>
      </c>
      <c r="W78">
        <f t="shared" si="56"/>
        <v>0</v>
      </c>
      <c r="X78">
        <f t="shared" si="56"/>
        <v>0</v>
      </c>
      <c r="Y78">
        <f t="shared" si="56"/>
        <v>0</v>
      </c>
      <c r="Z78">
        <f t="shared" si="56"/>
        <v>100</v>
      </c>
      <c r="AA78">
        <f t="shared" si="56"/>
        <v>4.2715563061909</v>
      </c>
      <c r="AB78">
        <f t="shared" si="56"/>
        <v>4.08566361091874</v>
      </c>
      <c r="AC78">
        <f t="shared" si="56"/>
        <v>-0.628200142709402</v>
      </c>
      <c r="AD78">
        <f t="shared" si="56"/>
        <v>3.68305529124691</v>
      </c>
      <c r="AE78">
        <f t="shared" si="56"/>
        <v>5.87541188559294</v>
      </c>
      <c r="AF78">
        <f t="shared" si="56"/>
        <v>8.0987224380727</v>
      </c>
      <c r="AG78">
        <f t="shared" si="56"/>
        <v>7.44092532234895</v>
      </c>
      <c r="AH78">
        <f t="shared" si="56"/>
        <v>5.62677978044402</v>
      </c>
      <c r="AI78">
        <f t="shared" si="56"/>
        <v>3.53115039882062</v>
      </c>
      <c r="AJ78">
        <f t="shared" si="56"/>
        <v>5.9862955945319</v>
      </c>
      <c r="AK78">
        <f t="shared" si="56"/>
        <v>3.37235222154544</v>
      </c>
      <c r="AL78">
        <f t="shared" si="56"/>
        <v>4.85192986192772</v>
      </c>
      <c r="AM78">
        <f t="shared" ref="AM78:BD78" si="57">IF(AM30=0,0,(AM30-AL30)/AM30*100)</f>
        <v>3.42775143604766</v>
      </c>
      <c r="AN78">
        <f t="shared" si="57"/>
        <v>2.57126832331331</v>
      </c>
      <c r="AO78">
        <f t="shared" si="57"/>
        <v>3.29669738094476</v>
      </c>
      <c r="AP78">
        <f t="shared" si="57"/>
        <v>4.31851911438115</v>
      </c>
      <c r="AQ78">
        <f t="shared" si="57"/>
        <v>4.1892458753649</v>
      </c>
      <c r="AR78">
        <f t="shared" si="57"/>
        <v>4.72671814127431</v>
      </c>
      <c r="AS78">
        <f t="shared" si="57"/>
        <v>1.29754035729866</v>
      </c>
      <c r="AT78">
        <f t="shared" si="57"/>
        <v>7.37351503363534</v>
      </c>
      <c r="AU78">
        <f t="shared" si="57"/>
        <v>1.44050859917081</v>
      </c>
      <c r="AV78">
        <f t="shared" si="57"/>
        <v>1.22769955555483</v>
      </c>
      <c r="AW78">
        <f t="shared" si="57"/>
        <v>2.52222898585315</v>
      </c>
      <c r="AX78">
        <f t="shared" si="57"/>
        <v>4.61574673767099</v>
      </c>
      <c r="AY78">
        <f t="shared" si="57"/>
        <v>0.435982472612562</v>
      </c>
      <c r="AZ78">
        <f t="shared" si="57"/>
        <v>3.04451987756457</v>
      </c>
      <c r="BA78">
        <f t="shared" si="57"/>
        <v>4.96839567471841</v>
      </c>
      <c r="BB78">
        <f t="shared" si="57"/>
        <v>4.61678199745466</v>
      </c>
      <c r="BC78">
        <f t="shared" si="57"/>
        <v>2.45024481849939</v>
      </c>
      <c r="BD78">
        <f t="shared" si="57"/>
        <v>3.43472430458208</v>
      </c>
    </row>
    <row r="79" spans="1:56">
      <c r="A79">
        <v>144</v>
      </c>
      <c r="B79" t="s">
        <v>160</v>
      </c>
      <c r="C79" t="s">
        <v>387</v>
      </c>
      <c r="D79" t="s">
        <v>408</v>
      </c>
      <c r="E79" s="16" t="s">
        <v>410</v>
      </c>
      <c r="G79">
        <f t="shared" ref="G79:G81" si="58">IF(G31=0,0,(G31-F31)/G31*100)</f>
        <v>0</v>
      </c>
      <c r="H79">
        <f t="shared" ref="H79:BD80" si="59">IF(H31=0,0,(H31-G31)/H31*100)</f>
        <v>0</v>
      </c>
      <c r="I79">
        <f t="shared" si="59"/>
        <v>0</v>
      </c>
      <c r="J79">
        <f t="shared" si="59"/>
        <v>0</v>
      </c>
      <c r="K79">
        <f t="shared" si="59"/>
        <v>0</v>
      </c>
      <c r="L79">
        <f t="shared" si="59"/>
        <v>0</v>
      </c>
      <c r="M79">
        <f t="shared" si="59"/>
        <v>0</v>
      </c>
      <c r="N79">
        <f t="shared" si="59"/>
        <v>0</v>
      </c>
      <c r="O79">
        <f t="shared" si="59"/>
        <v>0</v>
      </c>
      <c r="P79">
        <f t="shared" si="59"/>
        <v>0</v>
      </c>
      <c r="Q79">
        <f t="shared" si="59"/>
        <v>0</v>
      </c>
      <c r="R79">
        <f t="shared" si="59"/>
        <v>0</v>
      </c>
      <c r="S79">
        <f t="shared" si="59"/>
        <v>0</v>
      </c>
      <c r="T79">
        <f t="shared" si="59"/>
        <v>0</v>
      </c>
      <c r="U79">
        <f t="shared" si="59"/>
        <v>0</v>
      </c>
      <c r="V79">
        <f t="shared" si="59"/>
        <v>0</v>
      </c>
      <c r="W79">
        <f t="shared" si="59"/>
        <v>0</v>
      </c>
      <c r="X79">
        <f t="shared" si="59"/>
        <v>0</v>
      </c>
      <c r="Y79">
        <f t="shared" si="59"/>
        <v>0</v>
      </c>
      <c r="Z79">
        <f t="shared" si="59"/>
        <v>100</v>
      </c>
      <c r="AA79">
        <f t="shared" si="59"/>
        <v>2.43973072708431</v>
      </c>
      <c r="AB79">
        <f t="shared" si="59"/>
        <v>-9.91146060635872</v>
      </c>
      <c r="AC79">
        <f t="shared" si="59"/>
        <v>-21.0626582953027</v>
      </c>
      <c r="AD79">
        <f t="shared" si="59"/>
        <v>-8.65001014799907</v>
      </c>
      <c r="AE79">
        <f t="shared" si="59"/>
        <v>-0.027910521194518</v>
      </c>
      <c r="AF79">
        <f t="shared" si="59"/>
        <v>-2.73360086140784</v>
      </c>
      <c r="AG79">
        <f t="shared" si="59"/>
        <v>12.9411600738383</v>
      </c>
      <c r="AH79">
        <f t="shared" si="59"/>
        <v>7.77898090589337</v>
      </c>
      <c r="AI79">
        <f t="shared" si="59"/>
        <v>5.80840354803661</v>
      </c>
      <c r="AJ79">
        <f t="shared" si="59"/>
        <v>-0.26048159567204</v>
      </c>
      <c r="AK79">
        <f t="shared" si="59"/>
        <v>2.41688431318495</v>
      </c>
      <c r="AL79">
        <f t="shared" si="59"/>
        <v>-8.8045575281076</v>
      </c>
      <c r="AM79">
        <f t="shared" si="59"/>
        <v>4.51727765368466</v>
      </c>
      <c r="AN79">
        <f t="shared" si="59"/>
        <v>2.83863084480795</v>
      </c>
      <c r="AO79">
        <f t="shared" si="59"/>
        <v>-0.681790894940074</v>
      </c>
      <c r="AP79">
        <f t="shared" si="59"/>
        <v>4.08843435408658</v>
      </c>
      <c r="AQ79">
        <f t="shared" si="59"/>
        <v>6.80334410813031</v>
      </c>
      <c r="AR79">
        <f t="shared" si="59"/>
        <v>7.414091907393</v>
      </c>
      <c r="AS79">
        <f t="shared" si="59"/>
        <v>5.15275042898918</v>
      </c>
      <c r="AT79">
        <f t="shared" si="59"/>
        <v>-1.51241080119047</v>
      </c>
      <c r="AU79">
        <f t="shared" si="59"/>
        <v>8.22375330074654</v>
      </c>
      <c r="AV79">
        <f t="shared" si="59"/>
        <v>5.60220004204769</v>
      </c>
      <c r="AW79">
        <f t="shared" si="59"/>
        <v>3.1221821339674</v>
      </c>
      <c r="AX79">
        <f t="shared" si="59"/>
        <v>4.8387349994002</v>
      </c>
      <c r="AY79">
        <f t="shared" si="59"/>
        <v>5.3520480750875</v>
      </c>
      <c r="AZ79">
        <f t="shared" si="59"/>
        <v>5.68123420646572</v>
      </c>
      <c r="BA79">
        <f t="shared" si="59"/>
        <v>4.50923073854998</v>
      </c>
      <c r="BB79">
        <f t="shared" si="59"/>
        <v>4.15582294093085</v>
      </c>
      <c r="BC79">
        <f t="shared" si="59"/>
        <v>3.84452448126375</v>
      </c>
      <c r="BD79">
        <f t="shared" si="59"/>
        <v>4.54479791534508</v>
      </c>
    </row>
    <row r="80" spans="1:56">
      <c r="A80">
        <v>147</v>
      </c>
      <c r="B80" t="s">
        <v>161</v>
      </c>
      <c r="C80" t="s">
        <v>388</v>
      </c>
      <c r="D80" t="s">
        <v>408</v>
      </c>
      <c r="E80" s="16" t="s">
        <v>410</v>
      </c>
      <c r="G80">
        <f t="shared" si="58"/>
        <v>0</v>
      </c>
      <c r="H80">
        <f t="shared" si="59"/>
        <v>0</v>
      </c>
      <c r="I80">
        <f t="shared" si="59"/>
        <v>0</v>
      </c>
      <c r="J80">
        <f t="shared" si="59"/>
        <v>0</v>
      </c>
      <c r="K80">
        <f t="shared" si="59"/>
        <v>0</v>
      </c>
      <c r="L80">
        <f t="shared" si="59"/>
        <v>0</v>
      </c>
      <c r="M80">
        <f t="shared" si="59"/>
        <v>0</v>
      </c>
      <c r="N80">
        <f t="shared" si="59"/>
        <v>0</v>
      </c>
      <c r="O80">
        <f t="shared" si="59"/>
        <v>0</v>
      </c>
      <c r="P80">
        <f t="shared" si="59"/>
        <v>0</v>
      </c>
      <c r="Q80">
        <f t="shared" si="59"/>
        <v>0</v>
      </c>
      <c r="R80">
        <f t="shared" si="59"/>
        <v>0</v>
      </c>
      <c r="S80">
        <f t="shared" si="59"/>
        <v>0</v>
      </c>
      <c r="T80">
        <f t="shared" si="59"/>
        <v>0</v>
      </c>
      <c r="U80">
        <f t="shared" si="59"/>
        <v>0</v>
      </c>
      <c r="V80">
        <f t="shared" si="59"/>
        <v>0</v>
      </c>
      <c r="W80">
        <f t="shared" si="59"/>
        <v>0</v>
      </c>
      <c r="X80">
        <f t="shared" si="59"/>
        <v>0</v>
      </c>
      <c r="Y80">
        <f t="shared" si="59"/>
        <v>0</v>
      </c>
      <c r="Z80">
        <f t="shared" si="59"/>
        <v>100</v>
      </c>
      <c r="AA80">
        <f t="shared" si="59"/>
        <v>-1.25040104143187</v>
      </c>
      <c r="AB80">
        <f t="shared" si="59"/>
        <v>-2.55043572287205</v>
      </c>
      <c r="AC80">
        <f t="shared" si="59"/>
        <v>-4.228897190006</v>
      </c>
      <c r="AD80">
        <f t="shared" si="59"/>
        <v>-3.06248870536462</v>
      </c>
      <c r="AE80">
        <f t="shared" si="59"/>
        <v>-2.79510831919257</v>
      </c>
      <c r="AF80">
        <f t="shared" si="59"/>
        <v>0.736973312025265</v>
      </c>
      <c r="AG80">
        <f t="shared" si="59"/>
        <v>-0.828846488469502</v>
      </c>
      <c r="AH80">
        <f t="shared" ref="H80:BD85" si="60">IF(AH32=0,0,(AH32-AG32)/AH32*100)</f>
        <v>-3.62630044802382</v>
      </c>
      <c r="AI80">
        <f t="shared" si="60"/>
        <v>-2.46662971313437</v>
      </c>
      <c r="AJ80">
        <f t="shared" si="60"/>
        <v>-1.44672433850422</v>
      </c>
      <c r="AK80">
        <f t="shared" si="60"/>
        <v>4.26426393786346</v>
      </c>
      <c r="AL80">
        <f t="shared" si="60"/>
        <v>3.69513594060825</v>
      </c>
      <c r="AM80">
        <f t="shared" si="60"/>
        <v>-5.12175971995179</v>
      </c>
      <c r="AN80">
        <f t="shared" si="60"/>
        <v>4.07767917534879</v>
      </c>
      <c r="AO80">
        <f t="shared" si="60"/>
        <v>1.10708134418416</v>
      </c>
      <c r="AP80">
        <f t="shared" si="60"/>
        <v>0.184454568686863</v>
      </c>
      <c r="AQ80">
        <f t="shared" si="60"/>
        <v>1.17570034836279</v>
      </c>
      <c r="AR80">
        <f t="shared" si="60"/>
        <v>0.385928930429111</v>
      </c>
      <c r="AS80">
        <f t="shared" si="60"/>
        <v>0.66188520982429</v>
      </c>
      <c r="AT80">
        <f t="shared" si="60"/>
        <v>1.03191493302471</v>
      </c>
      <c r="AU80">
        <f t="shared" si="60"/>
        <v>-0.947864076693893</v>
      </c>
      <c r="AV80">
        <f t="shared" si="60"/>
        <v>2.74447304620803</v>
      </c>
      <c r="AW80">
        <f t="shared" si="60"/>
        <v>2.36867981800425</v>
      </c>
      <c r="AX80">
        <f t="shared" si="60"/>
        <v>9.37832422043337</v>
      </c>
      <c r="AY80">
        <f t="shared" si="60"/>
        <v>0.718243812252362</v>
      </c>
      <c r="AZ80">
        <f t="shared" si="60"/>
        <v>4.86796469087255</v>
      </c>
      <c r="BA80">
        <f t="shared" si="60"/>
        <v>3.29363225148853</v>
      </c>
      <c r="BB80">
        <f t="shared" si="60"/>
        <v>2.28252280721191</v>
      </c>
      <c r="BC80">
        <f t="shared" si="60"/>
        <v>-2.61137101152702</v>
      </c>
      <c r="BD80">
        <f t="shared" si="60"/>
        <v>2.82626750778643</v>
      </c>
    </row>
    <row r="81" spans="1:56">
      <c r="A81">
        <v>158</v>
      </c>
      <c r="B81" t="s">
        <v>162</v>
      </c>
      <c r="C81" t="s">
        <v>389</v>
      </c>
      <c r="D81" t="s">
        <v>408</v>
      </c>
      <c r="E81" s="16" t="s">
        <v>410</v>
      </c>
      <c r="G81">
        <f t="shared" si="58"/>
        <v>0</v>
      </c>
      <c r="H81">
        <f t="shared" si="60"/>
        <v>0</v>
      </c>
      <c r="I81">
        <f t="shared" si="60"/>
        <v>0</v>
      </c>
      <c r="J81">
        <f t="shared" si="60"/>
        <v>0</v>
      </c>
      <c r="K81">
        <f t="shared" si="60"/>
        <v>0</v>
      </c>
      <c r="L81">
        <f t="shared" si="60"/>
        <v>0</v>
      </c>
      <c r="M81">
        <f t="shared" si="60"/>
        <v>0</v>
      </c>
      <c r="N81">
        <f t="shared" si="60"/>
        <v>0</v>
      </c>
      <c r="O81">
        <f t="shared" si="60"/>
        <v>0</v>
      </c>
      <c r="P81">
        <f t="shared" si="60"/>
        <v>0</v>
      </c>
      <c r="Q81">
        <f t="shared" si="60"/>
        <v>0</v>
      </c>
      <c r="R81">
        <f t="shared" si="60"/>
        <v>0</v>
      </c>
      <c r="S81">
        <f t="shared" si="60"/>
        <v>0</v>
      </c>
      <c r="T81">
        <f t="shared" si="60"/>
        <v>0</v>
      </c>
      <c r="U81">
        <f t="shared" si="60"/>
        <v>0</v>
      </c>
      <c r="V81">
        <f t="shared" si="60"/>
        <v>0</v>
      </c>
      <c r="W81">
        <f t="shared" si="60"/>
        <v>0</v>
      </c>
      <c r="X81">
        <f t="shared" si="60"/>
        <v>0</v>
      </c>
      <c r="Y81">
        <f t="shared" si="60"/>
        <v>0</v>
      </c>
      <c r="Z81">
        <f t="shared" si="60"/>
        <v>100</v>
      </c>
      <c r="AA81">
        <f t="shared" si="60"/>
        <v>-2.22539882607164</v>
      </c>
      <c r="AB81">
        <f t="shared" si="60"/>
        <v>-1.17160383595343</v>
      </c>
      <c r="AC81">
        <f t="shared" si="60"/>
        <v>-7.92075280363048</v>
      </c>
      <c r="AD81">
        <f t="shared" si="60"/>
        <v>-23.5838943124088</v>
      </c>
      <c r="AE81">
        <f t="shared" si="60"/>
        <v>4.56675732912832</v>
      </c>
      <c r="AF81">
        <f t="shared" si="60"/>
        <v>3.33027747899568</v>
      </c>
      <c r="AG81">
        <f t="shared" si="60"/>
        <v>-2.76523939827156</v>
      </c>
      <c r="AH81">
        <f t="shared" si="60"/>
        <v>3.74669830170797</v>
      </c>
      <c r="AI81">
        <f t="shared" si="60"/>
        <v>-2.02513577145515</v>
      </c>
      <c r="AJ81">
        <f t="shared" si="60"/>
        <v>-4.42214659702827</v>
      </c>
      <c r="AK81">
        <f t="shared" si="60"/>
        <v>-0.665278196491625</v>
      </c>
      <c r="AL81">
        <f t="shared" si="60"/>
        <v>-10.4784589443788</v>
      </c>
      <c r="AM81">
        <f t="shared" si="60"/>
        <v>-1.88087151858719</v>
      </c>
      <c r="AN81">
        <f t="shared" si="60"/>
        <v>0.565384249340017</v>
      </c>
      <c r="AO81">
        <f t="shared" si="60"/>
        <v>-0.832391379002411</v>
      </c>
      <c r="AP81">
        <f t="shared" si="60"/>
        <v>-0.0789365818332648</v>
      </c>
      <c r="AQ81">
        <f t="shared" si="60"/>
        <v>-0.762476250777952</v>
      </c>
      <c r="AR81">
        <f t="shared" si="60"/>
        <v>6.21725872515237</v>
      </c>
      <c r="AS81">
        <f t="shared" si="60"/>
        <v>-4.15032249934488</v>
      </c>
      <c r="AT81">
        <f t="shared" si="60"/>
        <v>-5.02791555526538</v>
      </c>
      <c r="AU81">
        <f t="shared" si="60"/>
        <v>3.3359555627108</v>
      </c>
      <c r="AV81">
        <f t="shared" si="60"/>
        <v>-0.505725525137894</v>
      </c>
      <c r="AW81">
        <f t="shared" si="60"/>
        <v>1.68973992840362</v>
      </c>
      <c r="AX81">
        <f t="shared" si="60"/>
        <v>-3.43354953214986</v>
      </c>
      <c r="AY81">
        <f t="shared" si="60"/>
        <v>0.897479376072381</v>
      </c>
      <c r="AZ81">
        <f t="shared" si="60"/>
        <v>2.09049398397412</v>
      </c>
      <c r="BA81">
        <f t="shared" si="60"/>
        <v>-0.200314293704686</v>
      </c>
      <c r="BB81">
        <f t="shared" si="60"/>
        <v>4.67663205541984</v>
      </c>
      <c r="BC81">
        <f t="shared" si="60"/>
        <v>-4.8726569961575</v>
      </c>
      <c r="BD81">
        <f t="shared" si="60"/>
        <v>4.78010740316045</v>
      </c>
    </row>
    <row r="82" spans="1:56">
      <c r="A82">
        <v>159</v>
      </c>
      <c r="B82" t="s">
        <v>163</v>
      </c>
      <c r="C82" t="s">
        <v>390</v>
      </c>
      <c r="D82" t="s">
        <v>408</v>
      </c>
      <c r="E82" s="16" t="s">
        <v>410</v>
      </c>
      <c r="G82">
        <f t="shared" ref="G82:G96" si="61">IF(G34=0,0,(G34-F34)/G34*100)</f>
        <v>0</v>
      </c>
      <c r="H82">
        <f t="shared" si="60"/>
        <v>0</v>
      </c>
      <c r="I82">
        <f t="shared" si="60"/>
        <v>0</v>
      </c>
      <c r="J82">
        <f t="shared" si="60"/>
        <v>0</v>
      </c>
      <c r="K82">
        <f t="shared" si="60"/>
        <v>0</v>
      </c>
      <c r="L82">
        <f t="shared" si="60"/>
        <v>0</v>
      </c>
      <c r="M82">
        <f t="shared" si="60"/>
        <v>0</v>
      </c>
      <c r="N82">
        <f t="shared" si="60"/>
        <v>0</v>
      </c>
      <c r="O82">
        <f t="shared" si="60"/>
        <v>0</v>
      </c>
      <c r="P82">
        <f t="shared" si="60"/>
        <v>0</v>
      </c>
      <c r="Q82">
        <f t="shared" si="60"/>
        <v>0</v>
      </c>
      <c r="R82">
        <f t="shared" si="60"/>
        <v>0</v>
      </c>
      <c r="S82">
        <f t="shared" si="60"/>
        <v>0</v>
      </c>
      <c r="T82">
        <f t="shared" si="60"/>
        <v>0</v>
      </c>
      <c r="U82">
        <f t="shared" si="60"/>
        <v>0</v>
      </c>
      <c r="V82">
        <f t="shared" si="60"/>
        <v>0</v>
      </c>
      <c r="W82">
        <f t="shared" si="60"/>
        <v>0</v>
      </c>
      <c r="X82">
        <f t="shared" si="60"/>
        <v>0</v>
      </c>
      <c r="Y82">
        <f t="shared" si="60"/>
        <v>0</v>
      </c>
      <c r="Z82">
        <f t="shared" si="60"/>
        <v>100</v>
      </c>
      <c r="AA82">
        <f t="shared" si="60"/>
        <v>-18.2519089123608</v>
      </c>
      <c r="AB82">
        <f t="shared" si="60"/>
        <v>-2.84365346716931</v>
      </c>
      <c r="AC82">
        <f t="shared" si="60"/>
        <v>-8.25849489150363</v>
      </c>
      <c r="AD82">
        <f t="shared" si="60"/>
        <v>-7.7082951051998</v>
      </c>
      <c r="AE82">
        <f t="shared" si="60"/>
        <v>6.51856499352196</v>
      </c>
      <c r="AF82">
        <f t="shared" si="60"/>
        <v>-0.081157489820853</v>
      </c>
      <c r="AG82">
        <f t="shared" si="60"/>
        <v>-3.34300735026864</v>
      </c>
      <c r="AH82">
        <f t="shared" si="60"/>
        <v>6.62391884695965</v>
      </c>
      <c r="AI82">
        <f t="shared" si="60"/>
        <v>4.30020286377144</v>
      </c>
      <c r="AJ82">
        <f t="shared" si="60"/>
        <v>5.2254556506583</v>
      </c>
      <c r="AK82">
        <f t="shared" si="60"/>
        <v>2.15781772443549</v>
      </c>
      <c r="AL82">
        <f t="shared" si="60"/>
        <v>0.446230593923789</v>
      </c>
      <c r="AM82">
        <f t="shared" si="60"/>
        <v>-0.223051345864322</v>
      </c>
      <c r="AN82">
        <f t="shared" si="60"/>
        <v>-2.30028291205788</v>
      </c>
      <c r="AO82">
        <f t="shared" si="60"/>
        <v>0.112816288581166</v>
      </c>
      <c r="AP82">
        <f t="shared" si="60"/>
        <v>1.85368220336376</v>
      </c>
      <c r="AQ82">
        <f t="shared" si="60"/>
        <v>0.337444789647712</v>
      </c>
      <c r="AR82">
        <f t="shared" si="60"/>
        <v>-0.466852043654748</v>
      </c>
      <c r="AS82">
        <f t="shared" si="60"/>
        <v>-1.25985685193763</v>
      </c>
      <c r="AT82">
        <f t="shared" si="60"/>
        <v>2.84213491274559</v>
      </c>
      <c r="AU82">
        <f t="shared" si="60"/>
        <v>0.641577909981306</v>
      </c>
      <c r="AV82">
        <f t="shared" si="60"/>
        <v>-0.905565680659471</v>
      </c>
      <c r="AW82">
        <f t="shared" si="60"/>
        <v>7.07941670704279</v>
      </c>
      <c r="AX82">
        <f t="shared" si="60"/>
        <v>7.31984069339752</v>
      </c>
      <c r="AY82">
        <f t="shared" si="60"/>
        <v>2.74174346183392</v>
      </c>
      <c r="AZ82">
        <f t="shared" si="60"/>
        <v>3.47051330637783</v>
      </c>
      <c r="BA82">
        <f t="shared" si="60"/>
        <v>3.69145859524081</v>
      </c>
      <c r="BB82">
        <f t="shared" si="60"/>
        <v>3.27590844448435</v>
      </c>
      <c r="BC82">
        <f t="shared" si="60"/>
        <v>4.17105755897157</v>
      </c>
      <c r="BD82">
        <f t="shared" si="60"/>
        <v>4.91683502676924</v>
      </c>
    </row>
    <row r="83" spans="1:56">
      <c r="A83">
        <v>184</v>
      </c>
      <c r="B83" t="s">
        <v>168</v>
      </c>
      <c r="C83" t="s">
        <v>391</v>
      </c>
      <c r="D83" t="s">
        <v>408</v>
      </c>
      <c r="E83" s="16" t="s">
        <v>410</v>
      </c>
      <c r="G83">
        <f t="shared" si="61"/>
        <v>0</v>
      </c>
      <c r="H83">
        <f t="shared" si="60"/>
        <v>0</v>
      </c>
      <c r="I83">
        <f t="shared" si="60"/>
        <v>0</v>
      </c>
      <c r="J83">
        <f t="shared" si="60"/>
        <v>0</v>
      </c>
      <c r="K83">
        <f t="shared" si="60"/>
        <v>0</v>
      </c>
      <c r="L83">
        <f t="shared" si="60"/>
        <v>0</v>
      </c>
      <c r="M83">
        <f t="shared" si="60"/>
        <v>0</v>
      </c>
      <c r="N83">
        <f t="shared" si="60"/>
        <v>0</v>
      </c>
      <c r="O83">
        <f t="shared" si="60"/>
        <v>0</v>
      </c>
      <c r="P83">
        <f t="shared" si="60"/>
        <v>0</v>
      </c>
      <c r="Q83">
        <f t="shared" si="60"/>
        <v>0</v>
      </c>
      <c r="R83">
        <f t="shared" si="60"/>
        <v>0</v>
      </c>
      <c r="S83">
        <f t="shared" si="60"/>
        <v>0</v>
      </c>
      <c r="T83">
        <f t="shared" si="60"/>
        <v>0</v>
      </c>
      <c r="U83">
        <f t="shared" si="60"/>
        <v>0</v>
      </c>
      <c r="V83">
        <f t="shared" si="60"/>
        <v>0</v>
      </c>
      <c r="W83">
        <f t="shared" si="60"/>
        <v>0</v>
      </c>
      <c r="X83">
        <f t="shared" si="60"/>
        <v>0</v>
      </c>
      <c r="Y83">
        <f t="shared" si="60"/>
        <v>0</v>
      </c>
      <c r="Z83">
        <f t="shared" si="60"/>
        <v>100</v>
      </c>
      <c r="AA83">
        <f t="shared" si="60"/>
        <v>2.14880653353686</v>
      </c>
      <c r="AB83">
        <f t="shared" si="60"/>
        <v>-1.15160780359806</v>
      </c>
      <c r="AC83">
        <f t="shared" si="60"/>
        <v>2.78787235655886</v>
      </c>
      <c r="AD83">
        <f t="shared" si="60"/>
        <v>-7.93308367823745</v>
      </c>
      <c r="AE83">
        <f t="shared" si="60"/>
        <v>0.593926648511183</v>
      </c>
      <c r="AF83">
        <f t="shared" si="60"/>
        <v>0.89547261210788</v>
      </c>
      <c r="AG83">
        <f t="shared" si="60"/>
        <v>-4.99506947678497</v>
      </c>
      <c r="AH83">
        <f t="shared" si="60"/>
        <v>0.182037463035628</v>
      </c>
      <c r="AI83">
        <f t="shared" si="60"/>
        <v>-2.41213569307838</v>
      </c>
      <c r="AJ83">
        <f t="shared" si="60"/>
        <v>-2.23779235428586</v>
      </c>
      <c r="AK83">
        <f t="shared" si="60"/>
        <v>0.859719209162927</v>
      </c>
      <c r="AL83">
        <f t="shared" si="60"/>
        <v>11.2998222168951</v>
      </c>
      <c r="AM83">
        <f t="shared" si="60"/>
        <v>-0.927396298690756</v>
      </c>
      <c r="AN83">
        <f t="shared" si="60"/>
        <v>-89.7073198999176</v>
      </c>
      <c r="AO83">
        <f t="shared" si="60"/>
        <v>27.0712096666221</v>
      </c>
      <c r="AP83">
        <f t="shared" si="60"/>
        <v>7.5847898892937</v>
      </c>
      <c r="AQ83">
        <f t="shared" si="60"/>
        <v>4.690219265407</v>
      </c>
      <c r="AR83">
        <f t="shared" si="60"/>
        <v>-1.29072994458481</v>
      </c>
      <c r="AS83">
        <f t="shared" si="60"/>
        <v>-1.50329997021905</v>
      </c>
      <c r="AT83">
        <f t="shared" si="60"/>
        <v>1.20443899227262</v>
      </c>
      <c r="AU83">
        <f t="shared" si="60"/>
        <v>3.75266162535208</v>
      </c>
      <c r="AV83">
        <f t="shared" si="60"/>
        <v>7.35953151169013</v>
      </c>
      <c r="AW83">
        <f t="shared" si="60"/>
        <v>0.335737281908504</v>
      </c>
      <c r="AX83">
        <f t="shared" si="60"/>
        <v>5.294518380937</v>
      </c>
      <c r="AY83">
        <f t="shared" si="60"/>
        <v>6.55823757350698</v>
      </c>
      <c r="AZ83">
        <f t="shared" si="60"/>
        <v>6.03963592568676</v>
      </c>
      <c r="BA83">
        <f t="shared" si="60"/>
        <v>2.51139727721635</v>
      </c>
      <c r="BB83">
        <f t="shared" si="60"/>
        <v>7.35330939778499</v>
      </c>
      <c r="BC83">
        <f t="shared" si="60"/>
        <v>0.988882263811541</v>
      </c>
      <c r="BD83">
        <f t="shared" si="60"/>
        <v>4.15544787176819</v>
      </c>
    </row>
    <row r="84" spans="1:56">
      <c r="A84">
        <v>193</v>
      </c>
      <c r="B84" t="s">
        <v>213</v>
      </c>
      <c r="C84" t="s">
        <v>392</v>
      </c>
      <c r="D84" t="s">
        <v>408</v>
      </c>
      <c r="E84" s="16" t="s">
        <v>410</v>
      </c>
      <c r="G84">
        <f t="shared" si="61"/>
        <v>0</v>
      </c>
      <c r="H84">
        <f t="shared" si="60"/>
        <v>0</v>
      </c>
      <c r="I84">
        <f t="shared" si="60"/>
        <v>0</v>
      </c>
      <c r="J84">
        <f t="shared" si="60"/>
        <v>0</v>
      </c>
      <c r="K84">
        <f t="shared" si="60"/>
        <v>0</v>
      </c>
      <c r="L84">
        <f t="shared" si="60"/>
        <v>0</v>
      </c>
      <c r="M84">
        <f t="shared" si="60"/>
        <v>0</v>
      </c>
      <c r="N84">
        <f t="shared" si="60"/>
        <v>0</v>
      </c>
      <c r="O84">
        <f t="shared" si="60"/>
        <v>0</v>
      </c>
      <c r="P84">
        <f t="shared" si="60"/>
        <v>0</v>
      </c>
      <c r="Q84">
        <f t="shared" si="60"/>
        <v>0</v>
      </c>
      <c r="R84">
        <f t="shared" si="60"/>
        <v>0</v>
      </c>
      <c r="S84">
        <f t="shared" si="60"/>
        <v>0</v>
      </c>
      <c r="T84">
        <f t="shared" si="60"/>
        <v>0</v>
      </c>
      <c r="U84">
        <f t="shared" si="60"/>
        <v>0</v>
      </c>
      <c r="V84">
        <f t="shared" si="60"/>
        <v>0</v>
      </c>
      <c r="W84">
        <f t="shared" si="60"/>
        <v>0</v>
      </c>
      <c r="X84">
        <f t="shared" si="60"/>
        <v>0</v>
      </c>
      <c r="Y84">
        <f t="shared" si="60"/>
        <v>0</v>
      </c>
      <c r="Z84">
        <f t="shared" si="60"/>
        <v>0</v>
      </c>
      <c r="AA84">
        <f t="shared" si="60"/>
        <v>0</v>
      </c>
      <c r="AB84">
        <f t="shared" si="60"/>
        <v>0</v>
      </c>
      <c r="AC84">
        <f t="shared" si="60"/>
        <v>0</v>
      </c>
      <c r="AD84">
        <f t="shared" si="60"/>
        <v>0</v>
      </c>
      <c r="AE84">
        <f t="shared" si="60"/>
        <v>0</v>
      </c>
      <c r="AF84">
        <f t="shared" si="60"/>
        <v>0</v>
      </c>
      <c r="AG84">
        <f t="shared" si="60"/>
        <v>0</v>
      </c>
      <c r="AH84">
        <f t="shared" si="60"/>
        <v>0</v>
      </c>
      <c r="AI84">
        <f t="shared" si="60"/>
        <v>0</v>
      </c>
      <c r="AJ84">
        <f t="shared" si="60"/>
        <v>0</v>
      </c>
      <c r="AK84">
        <f t="shared" si="60"/>
        <v>0</v>
      </c>
      <c r="AL84">
        <f t="shared" si="60"/>
        <v>0</v>
      </c>
      <c r="AM84">
        <f t="shared" si="60"/>
        <v>0</v>
      </c>
      <c r="AN84">
        <f t="shared" si="60"/>
        <v>0</v>
      </c>
      <c r="AO84">
        <f t="shared" si="60"/>
        <v>0</v>
      </c>
      <c r="AP84">
        <f t="shared" si="60"/>
        <v>0</v>
      </c>
      <c r="AQ84">
        <f t="shared" si="60"/>
        <v>0</v>
      </c>
      <c r="AR84">
        <f t="shared" si="60"/>
        <v>0</v>
      </c>
      <c r="AS84">
        <f t="shared" si="60"/>
        <v>0</v>
      </c>
      <c r="AT84">
        <f t="shared" si="60"/>
        <v>0</v>
      </c>
      <c r="AU84">
        <f t="shared" si="60"/>
        <v>100</v>
      </c>
      <c r="AV84">
        <f t="shared" si="60"/>
        <v>8.92627093621195</v>
      </c>
      <c r="AW84">
        <f t="shared" si="60"/>
        <v>3.66286540950749</v>
      </c>
      <c r="AX84">
        <f t="shared" si="60"/>
        <v>4.75203238618289</v>
      </c>
      <c r="AY84">
        <f t="shared" si="60"/>
        <v>3.91026061978624</v>
      </c>
      <c r="AZ84">
        <f t="shared" si="60"/>
        <v>4.81516448889991</v>
      </c>
      <c r="BA84">
        <f t="shared" si="60"/>
        <v>4.20483088160458</v>
      </c>
      <c r="BB84">
        <f t="shared" si="60"/>
        <v>3.98583466828594</v>
      </c>
      <c r="BC84">
        <f t="shared" si="60"/>
        <v>2.24431157358416</v>
      </c>
      <c r="BD84">
        <f t="shared" si="60"/>
        <v>2.60921076845999</v>
      </c>
    </row>
    <row r="85" spans="1:56">
      <c r="A85">
        <v>195</v>
      </c>
      <c r="B85" t="s">
        <v>170</v>
      </c>
      <c r="C85" t="s">
        <v>393</v>
      </c>
      <c r="D85" t="s">
        <v>408</v>
      </c>
      <c r="E85" s="16" t="s">
        <v>410</v>
      </c>
      <c r="G85">
        <f t="shared" si="61"/>
        <v>0</v>
      </c>
      <c r="H85">
        <f t="shared" si="60"/>
        <v>0</v>
      </c>
      <c r="I85">
        <f t="shared" si="60"/>
        <v>0</v>
      </c>
      <c r="J85">
        <f t="shared" si="60"/>
        <v>0</v>
      </c>
      <c r="K85">
        <f t="shared" si="60"/>
        <v>0</v>
      </c>
      <c r="L85">
        <f t="shared" si="60"/>
        <v>0</v>
      </c>
      <c r="M85">
        <f t="shared" si="60"/>
        <v>0</v>
      </c>
      <c r="N85">
        <f t="shared" si="60"/>
        <v>0</v>
      </c>
      <c r="O85">
        <f t="shared" si="60"/>
        <v>0</v>
      </c>
      <c r="P85">
        <f t="shared" si="60"/>
        <v>0</v>
      </c>
      <c r="Q85">
        <f t="shared" si="60"/>
        <v>0</v>
      </c>
      <c r="R85">
        <f t="shared" si="60"/>
        <v>0</v>
      </c>
      <c r="S85">
        <f t="shared" si="60"/>
        <v>0</v>
      </c>
      <c r="T85">
        <f t="shared" si="60"/>
        <v>0</v>
      </c>
      <c r="U85">
        <f t="shared" si="60"/>
        <v>0</v>
      </c>
      <c r="V85">
        <f t="shared" si="60"/>
        <v>0</v>
      </c>
      <c r="W85">
        <f t="shared" si="60"/>
        <v>0</v>
      </c>
      <c r="X85">
        <f t="shared" si="60"/>
        <v>0</v>
      </c>
      <c r="Y85">
        <f t="shared" si="60"/>
        <v>0</v>
      </c>
      <c r="Z85">
        <f t="shared" si="60"/>
        <v>100</v>
      </c>
      <c r="AA85">
        <f t="shared" si="60"/>
        <v>2.27012969777902</v>
      </c>
      <c r="AB85">
        <f t="shared" si="60"/>
        <v>4.68555978550054</v>
      </c>
      <c r="AC85">
        <f t="shared" si="60"/>
        <v>-8.66731601195805</v>
      </c>
      <c r="AD85">
        <f t="shared" si="60"/>
        <v>0.775457040083645</v>
      </c>
      <c r="AE85">
        <f t="shared" si="60"/>
        <v>0.292470758012922</v>
      </c>
      <c r="AF85">
        <f t="shared" si="60"/>
        <v>0.0950392323267738</v>
      </c>
      <c r="AG85">
        <f t="shared" si="60"/>
        <v>2.87312070681558</v>
      </c>
      <c r="AH85">
        <f t="shared" si="60"/>
        <v>-3.67651818792426</v>
      </c>
      <c r="AI85">
        <f t="shared" si="60"/>
        <v>0.880216399566803</v>
      </c>
      <c r="AJ85">
        <f t="shared" si="60"/>
        <v>-3.74983133473597</v>
      </c>
      <c r="AK85">
        <f t="shared" si="60"/>
        <v>-0.470091031763098</v>
      </c>
      <c r="AL85">
        <f t="shared" si="60"/>
        <v>-1.75500384094513</v>
      </c>
      <c r="AM85">
        <f t="shared" si="60"/>
        <v>-1.64668206566331</v>
      </c>
      <c r="AN85">
        <f t="shared" si="60"/>
        <v>-2.89916642649452</v>
      </c>
      <c r="AO85">
        <f t="shared" si="60"/>
        <v>2.45655808770958</v>
      </c>
      <c r="AP85">
        <f t="shared" si="60"/>
        <v>-0.636469677466041</v>
      </c>
      <c r="AQ85">
        <f t="shared" si="60"/>
        <v>0.536987944680516</v>
      </c>
      <c r="AR85">
        <f t="shared" ref="H85:BD90" si="62">IF(AR37=0,0,(AR37-AQ37)/AR37*100)</f>
        <v>3.18413239909641</v>
      </c>
      <c r="AS85">
        <f t="shared" si="62"/>
        <v>3.57708915840878</v>
      </c>
      <c r="AT85">
        <f t="shared" si="62"/>
        <v>0.582161912954408</v>
      </c>
      <c r="AU85">
        <f t="shared" si="62"/>
        <v>1.83553730234386</v>
      </c>
      <c r="AV85">
        <f t="shared" si="62"/>
        <v>-2.04069028504783</v>
      </c>
      <c r="AW85">
        <f t="shared" si="62"/>
        <v>3.67518748653416</v>
      </c>
      <c r="AX85">
        <f t="shared" si="62"/>
        <v>2.97346436775776</v>
      </c>
      <c r="AY85">
        <f t="shared" si="62"/>
        <v>2.72734403747135</v>
      </c>
      <c r="AZ85">
        <f t="shared" si="62"/>
        <v>-0.204544720031396</v>
      </c>
      <c r="BA85">
        <f t="shared" si="62"/>
        <v>2.02634024125377</v>
      </c>
      <c r="BB85">
        <f t="shared" si="62"/>
        <v>0.584761011790972</v>
      </c>
      <c r="BC85">
        <f t="shared" si="62"/>
        <v>-0.480121772322821</v>
      </c>
      <c r="BD85">
        <f t="shared" si="62"/>
        <v>1.40899358965726</v>
      </c>
    </row>
    <row r="86" spans="1:56">
      <c r="A86">
        <v>196</v>
      </c>
      <c r="B86" t="s">
        <v>171</v>
      </c>
      <c r="C86" t="s">
        <v>394</v>
      </c>
      <c r="D86" t="s">
        <v>408</v>
      </c>
      <c r="E86" s="16" t="s">
        <v>410</v>
      </c>
      <c r="G86">
        <f t="shared" si="61"/>
        <v>0</v>
      </c>
      <c r="H86">
        <f t="shared" si="62"/>
        <v>0</v>
      </c>
      <c r="I86">
        <f t="shared" si="62"/>
        <v>0</v>
      </c>
      <c r="J86">
        <f t="shared" si="62"/>
        <v>0</v>
      </c>
      <c r="K86">
        <f t="shared" si="62"/>
        <v>0</v>
      </c>
      <c r="L86">
        <f t="shared" si="62"/>
        <v>0</v>
      </c>
      <c r="M86">
        <f t="shared" si="62"/>
        <v>0</v>
      </c>
      <c r="N86">
        <f t="shared" si="62"/>
        <v>0</v>
      </c>
      <c r="O86">
        <f t="shared" si="62"/>
        <v>0</v>
      </c>
      <c r="P86">
        <f t="shared" si="62"/>
        <v>0</v>
      </c>
      <c r="Q86">
        <f t="shared" si="62"/>
        <v>0</v>
      </c>
      <c r="R86">
        <f t="shared" si="62"/>
        <v>0</v>
      </c>
      <c r="S86">
        <f t="shared" si="62"/>
        <v>0</v>
      </c>
      <c r="T86">
        <f t="shared" si="62"/>
        <v>0</v>
      </c>
      <c r="U86">
        <f t="shared" si="62"/>
        <v>0</v>
      </c>
      <c r="V86">
        <f t="shared" si="62"/>
        <v>0</v>
      </c>
      <c r="W86">
        <f t="shared" si="62"/>
        <v>0</v>
      </c>
      <c r="X86">
        <f t="shared" si="62"/>
        <v>0</v>
      </c>
      <c r="Y86">
        <f t="shared" si="62"/>
        <v>0</v>
      </c>
      <c r="Z86">
        <f t="shared" si="62"/>
        <v>100</v>
      </c>
      <c r="AA86">
        <f t="shared" si="62"/>
        <v>-10.1812899481263</v>
      </c>
      <c r="AB86">
        <f t="shared" si="62"/>
        <v>-2.14352046356481</v>
      </c>
      <c r="AC86">
        <f t="shared" si="62"/>
        <v>-2.64670789909231</v>
      </c>
      <c r="AD86">
        <f t="shared" si="62"/>
        <v>3.54526855850832</v>
      </c>
      <c r="AE86">
        <f t="shared" si="62"/>
        <v>9.34174157720168</v>
      </c>
      <c r="AF86">
        <f t="shared" si="62"/>
        <v>-0.886396112854243</v>
      </c>
      <c r="AG86">
        <f t="shared" si="62"/>
        <v>3.54786383389837</v>
      </c>
      <c r="AH86">
        <f t="shared" si="62"/>
        <v>4.4330687332527</v>
      </c>
      <c r="AI86">
        <f t="shared" si="62"/>
        <v>9.36559924332943</v>
      </c>
      <c r="AJ86">
        <f t="shared" si="62"/>
        <v>5.71321615135454</v>
      </c>
      <c r="AK86">
        <f t="shared" si="62"/>
        <v>1.6366946558751</v>
      </c>
      <c r="AL86">
        <f t="shared" si="62"/>
        <v>5.49324314213547</v>
      </c>
      <c r="AM86">
        <f t="shared" si="62"/>
        <v>4.44945200346959</v>
      </c>
      <c r="AN86">
        <f t="shared" si="62"/>
        <v>-2.48708079478341</v>
      </c>
      <c r="AO86">
        <f t="shared" si="62"/>
        <v>-2.713987737938</v>
      </c>
      <c r="AP86">
        <f t="shared" si="62"/>
        <v>3.27830366166378</v>
      </c>
      <c r="AQ86">
        <f t="shared" si="62"/>
        <v>9.62936928502399</v>
      </c>
      <c r="AR86">
        <f t="shared" si="62"/>
        <v>5.9301307916513</v>
      </c>
      <c r="AS86">
        <f t="shared" si="62"/>
        <v>-0.109557486772391</v>
      </c>
      <c r="AT86">
        <f t="shared" si="62"/>
        <v>3.21960417919174</v>
      </c>
      <c r="AU86">
        <f t="shared" si="62"/>
        <v>-2.41349020303925</v>
      </c>
      <c r="AV86">
        <f t="shared" si="62"/>
        <v>-1.84111669675367</v>
      </c>
      <c r="AW86">
        <f t="shared" si="62"/>
        <v>-5.11285971868844</v>
      </c>
      <c r="AX86">
        <f t="shared" si="62"/>
        <v>-2.56113907931344</v>
      </c>
      <c r="AY86">
        <f t="shared" si="62"/>
        <v>6.50007745491436</v>
      </c>
      <c r="AZ86">
        <f t="shared" si="62"/>
        <v>5.77087308668411</v>
      </c>
      <c r="BA86">
        <f t="shared" si="62"/>
        <v>8.37448961548646</v>
      </c>
      <c r="BB86">
        <f t="shared" si="62"/>
        <v>-3.60838398845933</v>
      </c>
      <c r="BC86">
        <f t="shared" si="62"/>
        <v>0.304565681028979</v>
      </c>
      <c r="BD86">
        <f t="shared" si="62"/>
        <v>6.6718199219716</v>
      </c>
    </row>
    <row r="87" spans="1:56">
      <c r="A87">
        <v>197</v>
      </c>
      <c r="B87" t="s">
        <v>172</v>
      </c>
      <c r="C87" t="s">
        <v>395</v>
      </c>
      <c r="D87" t="s">
        <v>408</v>
      </c>
      <c r="E87" s="16" t="s">
        <v>410</v>
      </c>
      <c r="G87">
        <f t="shared" si="61"/>
        <v>0</v>
      </c>
      <c r="H87">
        <f t="shared" si="62"/>
        <v>0</v>
      </c>
      <c r="I87">
        <f t="shared" si="62"/>
        <v>0</v>
      </c>
      <c r="J87">
        <f t="shared" si="62"/>
        <v>0</v>
      </c>
      <c r="K87">
        <f t="shared" si="62"/>
        <v>0</v>
      </c>
      <c r="L87">
        <f t="shared" si="62"/>
        <v>0</v>
      </c>
      <c r="M87">
        <f t="shared" si="62"/>
        <v>0</v>
      </c>
      <c r="N87">
        <f t="shared" si="62"/>
        <v>0</v>
      </c>
      <c r="O87">
        <f t="shared" si="62"/>
        <v>0</v>
      </c>
      <c r="P87">
        <f t="shared" si="62"/>
        <v>0</v>
      </c>
      <c r="Q87">
        <f t="shared" si="62"/>
        <v>0</v>
      </c>
      <c r="R87">
        <f t="shared" si="62"/>
        <v>0</v>
      </c>
      <c r="S87">
        <f t="shared" si="62"/>
        <v>0</v>
      </c>
      <c r="T87">
        <f t="shared" si="62"/>
        <v>0</v>
      </c>
      <c r="U87">
        <f t="shared" si="62"/>
        <v>0</v>
      </c>
      <c r="V87">
        <f t="shared" si="62"/>
        <v>0</v>
      </c>
      <c r="W87">
        <f t="shared" si="62"/>
        <v>0</v>
      </c>
      <c r="X87">
        <f t="shared" si="62"/>
        <v>0</v>
      </c>
      <c r="Y87">
        <f t="shared" si="62"/>
        <v>0</v>
      </c>
      <c r="Z87">
        <f t="shared" si="62"/>
        <v>100</v>
      </c>
      <c r="AA87">
        <f t="shared" si="62"/>
        <v>0.672166422236301</v>
      </c>
      <c r="AB87">
        <f t="shared" si="62"/>
        <v>2.50182668155018</v>
      </c>
      <c r="AC87">
        <f t="shared" si="62"/>
        <v>-4.40310476107826</v>
      </c>
      <c r="AD87">
        <f t="shared" si="62"/>
        <v>1.66957118809768</v>
      </c>
      <c r="AE87">
        <f t="shared" si="62"/>
        <v>-8.28880348132741</v>
      </c>
      <c r="AF87">
        <f t="shared" si="62"/>
        <v>-1.54105308429192</v>
      </c>
      <c r="AG87">
        <f t="shared" si="62"/>
        <v>3.99665814777777</v>
      </c>
      <c r="AH87">
        <f t="shared" si="62"/>
        <v>-10.5769832899042</v>
      </c>
      <c r="AI87">
        <f t="shared" si="62"/>
        <v>-1.38724475538126</v>
      </c>
      <c r="AJ87">
        <f t="shared" si="62"/>
        <v>2.01710855887786</v>
      </c>
      <c r="AK87">
        <f t="shared" si="62"/>
        <v>1.95929331624534</v>
      </c>
      <c r="AL87">
        <f t="shared" si="62"/>
        <v>-22.9856910682432</v>
      </c>
      <c r="AM87">
        <f t="shared" si="62"/>
        <v>2.17217660720378</v>
      </c>
      <c r="AN87">
        <f t="shared" si="62"/>
        <v>-1.16784963568409</v>
      </c>
      <c r="AO87">
        <f t="shared" si="62"/>
        <v>-8.22956681492989</v>
      </c>
      <c r="AP87">
        <f t="shared" si="62"/>
        <v>4.76644878647246</v>
      </c>
      <c r="AQ87">
        <f t="shared" si="62"/>
        <v>-20.5833586950342</v>
      </c>
      <c r="AR87">
        <f t="shared" si="62"/>
        <v>-1.87581292194429</v>
      </c>
      <c r="AS87">
        <f t="shared" si="62"/>
        <v>-10.8921058995854</v>
      </c>
      <c r="AT87">
        <f t="shared" si="62"/>
        <v>0.920987648817178</v>
      </c>
      <c r="AU87">
        <f t="shared" si="62"/>
        <v>12.0930660336771</v>
      </c>
      <c r="AV87">
        <f t="shared" si="62"/>
        <v>17.8689161357455</v>
      </c>
      <c r="AW87">
        <f t="shared" si="62"/>
        <v>3.93927791134508</v>
      </c>
      <c r="AX87">
        <f t="shared" si="62"/>
        <v>2.62115526879482</v>
      </c>
      <c r="AY87">
        <f t="shared" si="62"/>
        <v>2.90483211539048</v>
      </c>
      <c r="AZ87">
        <f t="shared" si="62"/>
        <v>3.64081056772036</v>
      </c>
      <c r="BA87">
        <f t="shared" si="62"/>
        <v>3.39058256622148</v>
      </c>
      <c r="BB87">
        <f t="shared" si="62"/>
        <v>2.92888208749158</v>
      </c>
      <c r="BC87">
        <f t="shared" si="62"/>
        <v>0.90515692235725</v>
      </c>
      <c r="BD87">
        <f t="shared" si="62"/>
        <v>2.58605522083526</v>
      </c>
    </row>
    <row r="88" spans="1:56">
      <c r="A88">
        <v>201</v>
      </c>
      <c r="B88" t="s">
        <v>173</v>
      </c>
      <c r="C88" t="s">
        <v>396</v>
      </c>
      <c r="D88" t="s">
        <v>408</v>
      </c>
      <c r="E88" s="16" t="s">
        <v>410</v>
      </c>
      <c r="G88">
        <f t="shared" si="61"/>
        <v>0</v>
      </c>
      <c r="H88">
        <f t="shared" si="62"/>
        <v>0</v>
      </c>
      <c r="I88">
        <f t="shared" si="62"/>
        <v>0</v>
      </c>
      <c r="J88">
        <f t="shared" si="62"/>
        <v>0</v>
      </c>
      <c r="K88">
        <f t="shared" si="62"/>
        <v>0</v>
      </c>
      <c r="L88">
        <f t="shared" si="62"/>
        <v>0</v>
      </c>
      <c r="M88">
        <f t="shared" si="62"/>
        <v>0</v>
      </c>
      <c r="N88">
        <f t="shared" si="62"/>
        <v>0</v>
      </c>
      <c r="O88">
        <f t="shared" si="62"/>
        <v>0</v>
      </c>
      <c r="P88">
        <f t="shared" si="62"/>
        <v>0</v>
      </c>
      <c r="Q88">
        <f t="shared" si="62"/>
        <v>0</v>
      </c>
      <c r="R88">
        <f t="shared" si="62"/>
        <v>0</v>
      </c>
      <c r="S88">
        <f t="shared" si="62"/>
        <v>0</v>
      </c>
      <c r="T88">
        <f t="shared" si="62"/>
        <v>0</v>
      </c>
      <c r="U88">
        <f t="shared" si="62"/>
        <v>0</v>
      </c>
      <c r="V88">
        <f t="shared" si="62"/>
        <v>0</v>
      </c>
      <c r="W88">
        <f t="shared" si="62"/>
        <v>0</v>
      </c>
      <c r="X88">
        <f t="shared" si="62"/>
        <v>0</v>
      </c>
      <c r="Y88">
        <f t="shared" si="62"/>
        <v>0</v>
      </c>
      <c r="Z88">
        <f t="shared" si="62"/>
        <v>0</v>
      </c>
      <c r="AA88">
        <f t="shared" si="62"/>
        <v>0</v>
      </c>
      <c r="AB88">
        <f t="shared" si="62"/>
        <v>0</v>
      </c>
      <c r="AC88">
        <f t="shared" si="62"/>
        <v>0</v>
      </c>
      <c r="AD88">
        <f t="shared" si="62"/>
        <v>0</v>
      </c>
      <c r="AE88">
        <f t="shared" si="62"/>
        <v>0</v>
      </c>
      <c r="AF88">
        <f t="shared" si="62"/>
        <v>0</v>
      </c>
      <c r="AG88">
        <f t="shared" si="62"/>
        <v>0</v>
      </c>
      <c r="AH88">
        <f t="shared" si="62"/>
        <v>0</v>
      </c>
      <c r="AI88">
        <f t="shared" si="62"/>
        <v>0</v>
      </c>
      <c r="AJ88">
        <f t="shared" si="62"/>
        <v>0</v>
      </c>
      <c r="AK88">
        <f t="shared" si="62"/>
        <v>0</v>
      </c>
      <c r="AL88">
        <f t="shared" si="62"/>
        <v>0</v>
      </c>
      <c r="AM88">
        <f t="shared" si="62"/>
        <v>0</v>
      </c>
      <c r="AN88">
        <f t="shared" si="62"/>
        <v>0</v>
      </c>
      <c r="AO88">
        <f t="shared" si="62"/>
        <v>0</v>
      </c>
      <c r="AP88">
        <f t="shared" si="62"/>
        <v>0</v>
      </c>
      <c r="AQ88">
        <f t="shared" si="62"/>
        <v>0</v>
      </c>
      <c r="AR88">
        <f t="shared" si="62"/>
        <v>0</v>
      </c>
      <c r="AS88">
        <f t="shared" si="62"/>
        <v>0</v>
      </c>
      <c r="AT88">
        <f t="shared" si="62"/>
        <v>0</v>
      </c>
      <c r="AU88">
        <f t="shared" si="62"/>
        <v>0</v>
      </c>
      <c r="AV88">
        <f t="shared" si="62"/>
        <v>0</v>
      </c>
      <c r="AW88">
        <f t="shared" si="62"/>
        <v>0</v>
      </c>
      <c r="AX88">
        <f t="shared" si="62"/>
        <v>0</v>
      </c>
      <c r="AY88">
        <f t="shared" si="62"/>
        <v>0</v>
      </c>
      <c r="AZ88">
        <f t="shared" si="62"/>
        <v>0</v>
      </c>
      <c r="BA88">
        <f t="shared" si="62"/>
        <v>0</v>
      </c>
      <c r="BB88">
        <f t="shared" si="62"/>
        <v>0</v>
      </c>
      <c r="BC88">
        <f t="shared" si="62"/>
        <v>0</v>
      </c>
      <c r="BD88">
        <f t="shared" si="62"/>
        <v>0</v>
      </c>
    </row>
    <row r="89" spans="1:56">
      <c r="A89">
        <v>202</v>
      </c>
      <c r="B89" t="s">
        <v>174</v>
      </c>
      <c r="C89" t="s">
        <v>397</v>
      </c>
      <c r="D89" t="s">
        <v>408</v>
      </c>
      <c r="E89" s="16" t="s">
        <v>410</v>
      </c>
      <c r="G89">
        <f t="shared" si="61"/>
        <v>0</v>
      </c>
      <c r="H89">
        <f t="shared" si="62"/>
        <v>0</v>
      </c>
      <c r="I89">
        <f t="shared" si="62"/>
        <v>0</v>
      </c>
      <c r="J89">
        <f t="shared" si="62"/>
        <v>0</v>
      </c>
      <c r="K89">
        <f t="shared" si="62"/>
        <v>0</v>
      </c>
      <c r="L89">
        <f t="shared" si="62"/>
        <v>0</v>
      </c>
      <c r="M89">
        <f t="shared" si="62"/>
        <v>0</v>
      </c>
      <c r="N89">
        <f t="shared" si="62"/>
        <v>0</v>
      </c>
      <c r="O89">
        <f t="shared" si="62"/>
        <v>0</v>
      </c>
      <c r="P89">
        <f t="shared" si="62"/>
        <v>0</v>
      </c>
      <c r="Q89">
        <f t="shared" si="62"/>
        <v>0</v>
      </c>
      <c r="R89">
        <f t="shared" si="62"/>
        <v>0</v>
      </c>
      <c r="S89">
        <f t="shared" si="62"/>
        <v>0</v>
      </c>
      <c r="T89">
        <f t="shared" si="62"/>
        <v>0</v>
      </c>
      <c r="U89">
        <f t="shared" si="62"/>
        <v>0</v>
      </c>
      <c r="V89">
        <f t="shared" si="62"/>
        <v>0</v>
      </c>
      <c r="W89">
        <f t="shared" si="62"/>
        <v>0</v>
      </c>
      <c r="X89">
        <f t="shared" si="62"/>
        <v>0</v>
      </c>
      <c r="Y89">
        <f t="shared" si="62"/>
        <v>0</v>
      </c>
      <c r="Z89">
        <f t="shared" si="62"/>
        <v>100</v>
      </c>
      <c r="AA89">
        <f t="shared" si="62"/>
        <v>2.75217036253145</v>
      </c>
      <c r="AB89">
        <f t="shared" si="62"/>
        <v>-2.9328835092525</v>
      </c>
      <c r="AC89">
        <f t="shared" si="62"/>
        <v>-4.52632368912324</v>
      </c>
      <c r="AD89">
        <f t="shared" si="62"/>
        <v>2.35051350925883</v>
      </c>
      <c r="AE89">
        <f t="shared" si="62"/>
        <v>-3.88930496950145</v>
      </c>
      <c r="AF89">
        <f t="shared" si="62"/>
        <v>-2.5798555124904</v>
      </c>
      <c r="AG89">
        <f t="shared" si="62"/>
        <v>-0.41771185881658</v>
      </c>
      <c r="AH89">
        <f t="shared" si="62"/>
        <v>1.71284906830172</v>
      </c>
      <c r="AI89">
        <f t="shared" si="62"/>
        <v>0.132321957318329</v>
      </c>
      <c r="AJ89">
        <f t="shared" si="62"/>
        <v>-2.382296962277</v>
      </c>
      <c r="AK89">
        <f t="shared" si="62"/>
        <v>-3.13290312088466</v>
      </c>
      <c r="AL89">
        <f t="shared" si="62"/>
        <v>-4.33819914389939</v>
      </c>
      <c r="AM89">
        <f t="shared" si="62"/>
        <v>-0.889622683175978</v>
      </c>
      <c r="AN89">
        <f t="shared" si="62"/>
        <v>1.04047002426535</v>
      </c>
      <c r="AO89">
        <f t="shared" si="62"/>
        <v>0.901842382331017</v>
      </c>
      <c r="AP89">
        <f t="shared" si="62"/>
        <v>1.97166266670501</v>
      </c>
      <c r="AQ89">
        <f t="shared" si="62"/>
        <v>0.323671576190184</v>
      </c>
      <c r="AR89">
        <f t="shared" si="62"/>
        <v>-1.85200768019419</v>
      </c>
      <c r="AS89">
        <f t="shared" si="62"/>
        <v>-0.0833649900872332</v>
      </c>
      <c r="AT89">
        <f t="shared" si="62"/>
        <v>1.58092064834163</v>
      </c>
      <c r="AU89">
        <f t="shared" si="62"/>
        <v>0.650055026622948</v>
      </c>
      <c r="AV89">
        <f t="shared" si="62"/>
        <v>2.19873116395312</v>
      </c>
      <c r="AW89">
        <f t="shared" si="62"/>
        <v>1.62046038050105</v>
      </c>
      <c r="AX89">
        <f t="shared" si="62"/>
        <v>3.21903537019256</v>
      </c>
      <c r="AY89">
        <f t="shared" si="62"/>
        <v>3.92623969303165</v>
      </c>
      <c r="AZ89">
        <f t="shared" si="62"/>
        <v>4.23806279390439</v>
      </c>
      <c r="BA89">
        <f t="shared" si="62"/>
        <v>4.22967037490161</v>
      </c>
      <c r="BB89">
        <f t="shared" si="62"/>
        <v>2.38076713752752</v>
      </c>
      <c r="BC89">
        <f t="shared" si="62"/>
        <v>-2.80978040542642</v>
      </c>
      <c r="BD89">
        <f t="shared" si="62"/>
        <v>1.43943762588628</v>
      </c>
    </row>
    <row r="90" spans="1:56">
      <c r="A90">
        <v>206</v>
      </c>
      <c r="B90" t="s">
        <v>176</v>
      </c>
      <c r="C90" t="s">
        <v>398</v>
      </c>
      <c r="D90" t="s">
        <v>408</v>
      </c>
      <c r="E90" s="16" t="s">
        <v>410</v>
      </c>
      <c r="G90">
        <f t="shared" si="61"/>
        <v>0</v>
      </c>
      <c r="H90">
        <f t="shared" si="62"/>
        <v>0</v>
      </c>
      <c r="I90">
        <f t="shared" si="62"/>
        <v>0</v>
      </c>
      <c r="J90">
        <f t="shared" si="62"/>
        <v>0</v>
      </c>
      <c r="K90">
        <f t="shared" si="62"/>
        <v>0</v>
      </c>
      <c r="L90">
        <f t="shared" si="62"/>
        <v>0</v>
      </c>
      <c r="M90">
        <f t="shared" si="62"/>
        <v>0</v>
      </c>
      <c r="N90">
        <f t="shared" si="62"/>
        <v>0</v>
      </c>
      <c r="O90">
        <f t="shared" si="62"/>
        <v>0</v>
      </c>
      <c r="P90">
        <f t="shared" si="62"/>
        <v>0</v>
      </c>
      <c r="Q90">
        <f t="shared" si="62"/>
        <v>0</v>
      </c>
      <c r="R90">
        <f t="shared" si="62"/>
        <v>0</v>
      </c>
      <c r="S90">
        <f t="shared" si="62"/>
        <v>0</v>
      </c>
      <c r="T90">
        <f t="shared" si="62"/>
        <v>0</v>
      </c>
      <c r="U90">
        <f t="shared" si="62"/>
        <v>0</v>
      </c>
      <c r="V90">
        <f t="shared" si="62"/>
        <v>0</v>
      </c>
      <c r="W90">
        <f t="shared" si="62"/>
        <v>0</v>
      </c>
      <c r="X90">
        <f t="shared" si="62"/>
        <v>0</v>
      </c>
      <c r="Y90">
        <f t="shared" si="62"/>
        <v>0</v>
      </c>
      <c r="Z90">
        <f t="shared" si="62"/>
        <v>100</v>
      </c>
      <c r="AA90">
        <f t="shared" si="62"/>
        <v>3.77066254275658</v>
      </c>
      <c r="AB90">
        <f t="shared" si="62"/>
        <v>2.39471543336281</v>
      </c>
      <c r="AC90">
        <f t="shared" si="62"/>
        <v>-1.26290685123538</v>
      </c>
      <c r="AD90">
        <f t="shared" si="62"/>
        <v>-8.5974091053017</v>
      </c>
      <c r="AE90">
        <f t="shared" si="62"/>
        <v>-9.79226275117283</v>
      </c>
      <c r="AF90">
        <f t="shared" si="62"/>
        <v>2.65572910710098</v>
      </c>
      <c r="AG90">
        <f t="shared" si="62"/>
        <v>10.3579083549851</v>
      </c>
      <c r="AH90">
        <f t="shared" si="62"/>
        <v>-2.61030036383132</v>
      </c>
      <c r="AI90">
        <f t="shared" si="62"/>
        <v>6.10044689590053</v>
      </c>
      <c r="AJ90">
        <f t="shared" si="62"/>
        <v>-8.3154807431273</v>
      </c>
      <c r="AK90">
        <f t="shared" si="62"/>
        <v>4.64900910347975</v>
      </c>
      <c r="AL90">
        <f t="shared" si="62"/>
        <v>3.73259908189012</v>
      </c>
      <c r="AM90">
        <f t="shared" si="62"/>
        <v>1.83067191687807</v>
      </c>
      <c r="AN90">
        <f t="shared" si="62"/>
        <v>-1.63903131762911</v>
      </c>
      <c r="AO90">
        <f t="shared" si="62"/>
        <v>3.17107384703649</v>
      </c>
      <c r="AP90">
        <f t="shared" si="62"/>
        <v>3.12020244996365</v>
      </c>
      <c r="AQ90">
        <f t="shared" si="62"/>
        <v>7.20394305262111</v>
      </c>
      <c r="AR90">
        <f t="shared" si="62"/>
        <v>1.66663704292671</v>
      </c>
      <c r="AS90">
        <f t="shared" si="62"/>
        <v>0.569159434736566</v>
      </c>
      <c r="AT90">
        <f t="shared" si="62"/>
        <v>5.46658716428339</v>
      </c>
      <c r="AU90">
        <f t="shared" si="62"/>
        <v>3.56329921970711</v>
      </c>
      <c r="AV90">
        <f t="shared" si="62"/>
        <v>2.88089968103472</v>
      </c>
      <c r="AW90">
        <f t="shared" si="62"/>
        <v>4.51249670011138</v>
      </c>
      <c r="AX90">
        <f t="shared" si="62"/>
        <v>-0.532242216944562</v>
      </c>
      <c r="AY90">
        <f t="shared" si="62"/>
        <v>3.67568516124231</v>
      </c>
      <c r="AZ90">
        <f t="shared" si="62"/>
        <v>7.90620951963624</v>
      </c>
      <c r="BA90">
        <f t="shared" si="62"/>
        <v>6.90789678962716</v>
      </c>
      <c r="BB90">
        <f t="shared" ref="H90:BD96" si="63">IF(BB42=0,0,(BB42-BA42)/BB42*100)</f>
        <v>3.9854402165093</v>
      </c>
      <c r="BC90">
        <f t="shared" si="63"/>
        <v>1.34279047779262</v>
      </c>
      <c r="BD90">
        <f t="shared" si="63"/>
        <v>1.84116251214064</v>
      </c>
    </row>
    <row r="91" spans="1:56">
      <c r="A91">
        <v>209</v>
      </c>
      <c r="B91" t="s">
        <v>177</v>
      </c>
      <c r="C91" t="s">
        <v>399</v>
      </c>
      <c r="D91" t="s">
        <v>408</v>
      </c>
      <c r="E91" s="16" t="s">
        <v>410</v>
      </c>
      <c r="G91">
        <f t="shared" si="61"/>
        <v>0</v>
      </c>
      <c r="H91">
        <f t="shared" si="63"/>
        <v>0</v>
      </c>
      <c r="I91">
        <f t="shared" si="63"/>
        <v>0</v>
      </c>
      <c r="J91">
        <f t="shared" si="63"/>
        <v>0</v>
      </c>
      <c r="K91">
        <f t="shared" si="63"/>
        <v>0</v>
      </c>
      <c r="L91">
        <f t="shared" si="63"/>
        <v>0</v>
      </c>
      <c r="M91">
        <f t="shared" si="63"/>
        <v>0</v>
      </c>
      <c r="N91">
        <f t="shared" si="63"/>
        <v>0</v>
      </c>
      <c r="O91">
        <f t="shared" si="63"/>
        <v>0</v>
      </c>
      <c r="P91">
        <f t="shared" si="63"/>
        <v>0</v>
      </c>
      <c r="Q91">
        <f t="shared" si="63"/>
        <v>0</v>
      </c>
      <c r="R91">
        <f t="shared" si="63"/>
        <v>0</v>
      </c>
      <c r="S91">
        <f t="shared" si="63"/>
        <v>0</v>
      </c>
      <c r="T91">
        <f t="shared" si="63"/>
        <v>0</v>
      </c>
      <c r="U91">
        <f t="shared" si="63"/>
        <v>0</v>
      </c>
      <c r="V91">
        <f t="shared" si="63"/>
        <v>0</v>
      </c>
      <c r="W91">
        <f t="shared" si="63"/>
        <v>0</v>
      </c>
      <c r="X91">
        <f t="shared" si="63"/>
        <v>0</v>
      </c>
      <c r="Y91">
        <f t="shared" si="63"/>
        <v>0</v>
      </c>
      <c r="Z91">
        <f t="shared" si="63"/>
        <v>100</v>
      </c>
      <c r="AA91">
        <f t="shared" si="63"/>
        <v>10.1749711389383</v>
      </c>
      <c r="AB91">
        <f t="shared" si="63"/>
        <v>-1.71026724343153</v>
      </c>
      <c r="AC91">
        <f t="shared" si="63"/>
        <v>-1.77621530102017</v>
      </c>
      <c r="AD91">
        <f t="shared" si="63"/>
        <v>2.68930920268444</v>
      </c>
      <c r="AE91">
        <f t="shared" si="63"/>
        <v>0.0765221338987698</v>
      </c>
      <c r="AF91">
        <f t="shared" si="63"/>
        <v>7.2228857291993</v>
      </c>
      <c r="AG91">
        <f t="shared" si="63"/>
        <v>8.86809015087517</v>
      </c>
      <c r="AH91">
        <f t="shared" si="63"/>
        <v>2.01313143204929</v>
      </c>
      <c r="AI91">
        <f t="shared" si="63"/>
        <v>7.84878457637366</v>
      </c>
      <c r="AJ91">
        <f t="shared" si="63"/>
        <v>5.72317844483964</v>
      </c>
      <c r="AK91">
        <f t="shared" si="63"/>
        <v>-0.224909363696553</v>
      </c>
      <c r="AL91">
        <f t="shared" si="63"/>
        <v>-0.67024882180788</v>
      </c>
      <c r="AM91">
        <f t="shared" si="63"/>
        <v>0.767602053602479</v>
      </c>
      <c r="AN91">
        <f t="shared" si="63"/>
        <v>1.79259787093218</v>
      </c>
      <c r="AO91">
        <f t="shared" si="63"/>
        <v>0.883264775196393</v>
      </c>
      <c r="AP91">
        <f t="shared" si="63"/>
        <v>1.35648990748106</v>
      </c>
      <c r="AQ91">
        <f t="shared" si="63"/>
        <v>1.47323990651038</v>
      </c>
      <c r="AR91">
        <f t="shared" si="63"/>
        <v>0.564445953154052</v>
      </c>
      <c r="AS91">
        <f t="shared" si="63"/>
        <v>1.528569140723</v>
      </c>
      <c r="AT91">
        <f t="shared" si="63"/>
        <v>7.79418434259115</v>
      </c>
      <c r="AU91">
        <f t="shared" si="63"/>
        <v>-0.0569050370105788</v>
      </c>
      <c r="AV91">
        <f t="shared" si="63"/>
        <v>1.09552607404052</v>
      </c>
      <c r="AW91">
        <f t="shared" si="63"/>
        <v>3.21159975876763</v>
      </c>
      <c r="AX91">
        <f t="shared" si="63"/>
        <v>1.84367265951701</v>
      </c>
      <c r="AY91">
        <f t="shared" si="63"/>
        <v>1.31942571554246</v>
      </c>
      <c r="AZ91">
        <f t="shared" si="63"/>
        <v>1.6745810271855</v>
      </c>
      <c r="BA91">
        <f t="shared" si="63"/>
        <v>2.06007527338466</v>
      </c>
      <c r="BB91">
        <f t="shared" si="63"/>
        <v>0.849437610872278</v>
      </c>
      <c r="BC91">
        <f t="shared" si="63"/>
        <v>-1.16019547865883</v>
      </c>
      <c r="BD91">
        <f t="shared" si="63"/>
        <v>-0.411379802996842</v>
      </c>
    </row>
    <row r="92" spans="1:56">
      <c r="A92">
        <v>215</v>
      </c>
      <c r="B92" t="s">
        <v>178</v>
      </c>
      <c r="C92" t="s">
        <v>400</v>
      </c>
      <c r="D92" t="s">
        <v>408</v>
      </c>
      <c r="E92" s="16" t="s">
        <v>410</v>
      </c>
      <c r="G92">
        <f t="shared" si="61"/>
        <v>0</v>
      </c>
      <c r="H92">
        <f t="shared" si="63"/>
        <v>0</v>
      </c>
      <c r="I92">
        <f t="shared" si="63"/>
        <v>0</v>
      </c>
      <c r="J92">
        <f t="shared" si="63"/>
        <v>0</v>
      </c>
      <c r="K92">
        <f t="shared" si="63"/>
        <v>0</v>
      </c>
      <c r="L92">
        <f t="shared" si="63"/>
        <v>0</v>
      </c>
      <c r="M92">
        <f t="shared" si="63"/>
        <v>0</v>
      </c>
      <c r="N92">
        <f t="shared" si="63"/>
        <v>0</v>
      </c>
      <c r="O92">
        <f t="shared" si="63"/>
        <v>0</v>
      </c>
      <c r="P92">
        <f t="shared" si="63"/>
        <v>0</v>
      </c>
      <c r="Q92">
        <f t="shared" si="63"/>
        <v>0</v>
      </c>
      <c r="R92">
        <f t="shared" si="63"/>
        <v>0</v>
      </c>
      <c r="S92">
        <f t="shared" si="63"/>
        <v>0</v>
      </c>
      <c r="T92">
        <f t="shared" si="63"/>
        <v>0</v>
      </c>
      <c r="U92">
        <f t="shared" si="63"/>
        <v>0</v>
      </c>
      <c r="V92">
        <f t="shared" si="63"/>
        <v>0</v>
      </c>
      <c r="W92">
        <f t="shared" si="63"/>
        <v>0</v>
      </c>
      <c r="X92">
        <f t="shared" si="63"/>
        <v>0</v>
      </c>
      <c r="Y92">
        <f t="shared" si="63"/>
        <v>0</v>
      </c>
      <c r="Z92">
        <f t="shared" si="63"/>
        <v>0</v>
      </c>
      <c r="AA92">
        <f t="shared" si="63"/>
        <v>0</v>
      </c>
      <c r="AB92">
        <f t="shared" si="63"/>
        <v>0</v>
      </c>
      <c r="AC92">
        <f t="shared" si="63"/>
        <v>0</v>
      </c>
      <c r="AD92">
        <f t="shared" si="63"/>
        <v>0</v>
      </c>
      <c r="AE92">
        <f t="shared" si="63"/>
        <v>0</v>
      </c>
      <c r="AF92">
        <f t="shared" si="63"/>
        <v>0</v>
      </c>
      <c r="AG92">
        <f t="shared" si="63"/>
        <v>0</v>
      </c>
      <c r="AH92">
        <f t="shared" si="63"/>
        <v>100</v>
      </c>
      <c r="AI92">
        <f t="shared" si="63"/>
        <v>0.600235187710606</v>
      </c>
      <c r="AJ92">
        <f t="shared" si="63"/>
        <v>3.65085327633777</v>
      </c>
      <c r="AK92">
        <f t="shared" si="63"/>
        <v>-1.28123097262349</v>
      </c>
      <c r="AL92">
        <f t="shared" si="63"/>
        <v>-2.85198720272227</v>
      </c>
      <c r="AM92">
        <f t="shared" si="63"/>
        <v>-2.19444001133803</v>
      </c>
      <c r="AN92">
        <f t="shared" si="63"/>
        <v>-1.6866404370816</v>
      </c>
      <c r="AO92">
        <f t="shared" si="63"/>
        <v>0.486529006904018</v>
      </c>
      <c r="AP92">
        <f t="shared" si="63"/>
        <v>1.62963027693928</v>
      </c>
      <c r="AQ92">
        <f t="shared" si="63"/>
        <v>0.831630487234009</v>
      </c>
      <c r="AR92">
        <f t="shared" si="63"/>
        <v>1.11198084276234</v>
      </c>
      <c r="AS92">
        <f t="shared" si="63"/>
        <v>2.20031655898241</v>
      </c>
      <c r="AT92">
        <f t="shared" si="63"/>
        <v>2.25019364722793</v>
      </c>
      <c r="AU92">
        <f t="shared" si="63"/>
        <v>3.18523376927618</v>
      </c>
      <c r="AV92">
        <f t="shared" si="63"/>
        <v>4.20335702576582</v>
      </c>
      <c r="AW92">
        <f t="shared" si="63"/>
        <v>3.86702411243491</v>
      </c>
      <c r="AX92">
        <f t="shared" si="63"/>
        <v>4.71854952164564</v>
      </c>
      <c r="AY92">
        <f t="shared" si="63"/>
        <v>4.2662796974029</v>
      </c>
      <c r="AZ92">
        <f t="shared" si="63"/>
        <v>3.65384956002707</v>
      </c>
      <c r="BA92">
        <f t="shared" si="63"/>
        <v>3.9815859628353</v>
      </c>
      <c r="BB92">
        <f t="shared" si="63"/>
        <v>4.20424360514926</v>
      </c>
      <c r="BC92">
        <f t="shared" si="63"/>
        <v>2.89795515381576</v>
      </c>
      <c r="BD92">
        <f t="shared" si="63"/>
        <v>3.77203247535207</v>
      </c>
    </row>
    <row r="93" spans="1:56">
      <c r="A93">
        <v>217</v>
      </c>
      <c r="B93" t="s">
        <v>179</v>
      </c>
      <c r="C93" t="s">
        <v>401</v>
      </c>
      <c r="D93" t="s">
        <v>408</v>
      </c>
      <c r="E93" s="16" t="s">
        <v>410</v>
      </c>
      <c r="G93">
        <f t="shared" si="61"/>
        <v>0</v>
      </c>
      <c r="H93">
        <f t="shared" si="63"/>
        <v>0</v>
      </c>
      <c r="I93">
        <f t="shared" si="63"/>
        <v>0</v>
      </c>
      <c r="J93">
        <f t="shared" si="63"/>
        <v>0</v>
      </c>
      <c r="K93">
        <f t="shared" si="63"/>
        <v>0</v>
      </c>
      <c r="L93">
        <f t="shared" si="63"/>
        <v>0</v>
      </c>
      <c r="M93">
        <f t="shared" si="63"/>
        <v>0</v>
      </c>
      <c r="N93">
        <f t="shared" si="63"/>
        <v>0</v>
      </c>
      <c r="O93">
        <f t="shared" si="63"/>
        <v>0</v>
      </c>
      <c r="P93">
        <f t="shared" si="63"/>
        <v>0</v>
      </c>
      <c r="Q93">
        <f t="shared" si="63"/>
        <v>0</v>
      </c>
      <c r="R93">
        <f t="shared" si="63"/>
        <v>0</v>
      </c>
      <c r="S93">
        <f t="shared" si="63"/>
        <v>0</v>
      </c>
      <c r="T93">
        <f t="shared" si="63"/>
        <v>0</v>
      </c>
      <c r="U93">
        <f t="shared" si="63"/>
        <v>0</v>
      </c>
      <c r="V93">
        <f t="shared" si="63"/>
        <v>0</v>
      </c>
      <c r="W93">
        <f t="shared" si="63"/>
        <v>0</v>
      </c>
      <c r="X93">
        <f t="shared" si="63"/>
        <v>0</v>
      </c>
      <c r="Y93">
        <f t="shared" si="63"/>
        <v>0</v>
      </c>
      <c r="Z93">
        <f t="shared" si="63"/>
        <v>100</v>
      </c>
      <c r="AA93">
        <f t="shared" si="63"/>
        <v>-6.69547743348916</v>
      </c>
      <c r="AB93">
        <f t="shared" si="63"/>
        <v>-7.3027129048829</v>
      </c>
      <c r="AC93">
        <f t="shared" si="63"/>
        <v>-9.54879348096164</v>
      </c>
      <c r="AD93">
        <f t="shared" si="63"/>
        <v>1.85179735074985</v>
      </c>
      <c r="AE93">
        <f t="shared" si="63"/>
        <v>1.98127807158131</v>
      </c>
      <c r="AF93">
        <f t="shared" si="63"/>
        <v>-1.72429483911455</v>
      </c>
      <c r="AG93">
        <f t="shared" si="63"/>
        <v>-2.71168265651084</v>
      </c>
      <c r="AH93">
        <f t="shared" si="63"/>
        <v>3.35363143818121</v>
      </c>
      <c r="AI93">
        <f t="shared" si="63"/>
        <v>1.18752658888059</v>
      </c>
      <c r="AJ93">
        <f t="shared" si="63"/>
        <v>-2.80703029622601</v>
      </c>
      <c r="AK93">
        <f t="shared" si="63"/>
        <v>-2.96436180628853</v>
      </c>
      <c r="AL93">
        <f t="shared" si="63"/>
        <v>-6.22546110704792</v>
      </c>
      <c r="AM93">
        <f t="shared" si="63"/>
        <v>-20.0882100153522</v>
      </c>
      <c r="AN93">
        <f t="shared" si="63"/>
        <v>11.1269114855957</v>
      </c>
      <c r="AO93">
        <f t="shared" si="63"/>
        <v>4.88433179890551</v>
      </c>
      <c r="AP93">
        <f t="shared" si="63"/>
        <v>5.34705951909625</v>
      </c>
      <c r="AQ93">
        <f t="shared" si="63"/>
        <v>9.64915229166872</v>
      </c>
      <c r="AR93">
        <f t="shared" si="63"/>
        <v>-5.90338447226829</v>
      </c>
      <c r="AS93">
        <f t="shared" si="63"/>
        <v>-0.843432481297616</v>
      </c>
      <c r="AT93">
        <f t="shared" si="63"/>
        <v>-3.8832992315135</v>
      </c>
      <c r="AU93">
        <f t="shared" si="63"/>
        <v>-2.95180528789451</v>
      </c>
      <c r="AV93">
        <f t="shared" si="63"/>
        <v>1.53863189915481</v>
      </c>
      <c r="AW93">
        <f t="shared" si="63"/>
        <v>0.328529316015105</v>
      </c>
      <c r="AX93">
        <f t="shared" si="63"/>
        <v>0.696409727570774</v>
      </c>
      <c r="AY93">
        <f t="shared" si="63"/>
        <v>-1.07178311603187</v>
      </c>
      <c r="AZ93">
        <f t="shared" si="63"/>
        <v>1.72896377490783</v>
      </c>
      <c r="BA93">
        <f t="shared" si="63"/>
        <v>0.0664488569890164</v>
      </c>
      <c r="BB93">
        <f t="shared" si="63"/>
        <v>0.180905313102149</v>
      </c>
      <c r="BC93">
        <f t="shared" si="63"/>
        <v>1.02897927081467</v>
      </c>
      <c r="BD93">
        <f t="shared" si="63"/>
        <v>1.19417509565693</v>
      </c>
    </row>
    <row r="94" spans="1:56">
      <c r="A94">
        <v>226</v>
      </c>
      <c r="B94" t="s">
        <v>180</v>
      </c>
      <c r="C94" t="s">
        <v>402</v>
      </c>
      <c r="D94" t="s">
        <v>408</v>
      </c>
      <c r="E94" s="16" t="s">
        <v>410</v>
      </c>
      <c r="G94">
        <f t="shared" si="61"/>
        <v>0</v>
      </c>
      <c r="H94">
        <f t="shared" si="63"/>
        <v>0</v>
      </c>
      <c r="I94">
        <f t="shared" si="63"/>
        <v>0</v>
      </c>
      <c r="J94">
        <f t="shared" si="63"/>
        <v>0</v>
      </c>
      <c r="K94">
        <f t="shared" si="63"/>
        <v>0</v>
      </c>
      <c r="L94">
        <f t="shared" si="63"/>
        <v>0</v>
      </c>
      <c r="M94">
        <f t="shared" si="63"/>
        <v>0</v>
      </c>
      <c r="N94">
        <f t="shared" si="63"/>
        <v>0</v>
      </c>
      <c r="O94">
        <f t="shared" si="63"/>
        <v>0</v>
      </c>
      <c r="P94">
        <f t="shared" si="63"/>
        <v>0</v>
      </c>
      <c r="Q94">
        <f t="shared" si="63"/>
        <v>0</v>
      </c>
      <c r="R94">
        <f t="shared" si="63"/>
        <v>0</v>
      </c>
      <c r="S94">
        <f t="shared" si="63"/>
        <v>0</v>
      </c>
      <c r="T94">
        <f t="shared" si="63"/>
        <v>0</v>
      </c>
      <c r="U94">
        <f t="shared" si="63"/>
        <v>0</v>
      </c>
      <c r="V94">
        <f t="shared" si="63"/>
        <v>0</v>
      </c>
      <c r="W94">
        <f t="shared" si="63"/>
        <v>0</v>
      </c>
      <c r="X94">
        <f t="shared" si="63"/>
        <v>0</v>
      </c>
      <c r="Y94">
        <f t="shared" si="63"/>
        <v>0</v>
      </c>
      <c r="Z94">
        <f t="shared" si="63"/>
        <v>0</v>
      </c>
      <c r="AA94">
        <f t="shared" si="63"/>
        <v>0</v>
      </c>
      <c r="AB94">
        <f t="shared" si="63"/>
        <v>100</v>
      </c>
      <c r="AC94">
        <f t="shared" si="63"/>
        <v>2.48935150843942</v>
      </c>
      <c r="AD94">
        <f t="shared" si="63"/>
        <v>-3.59368220114482</v>
      </c>
      <c r="AE94">
        <f t="shared" si="63"/>
        <v>-6.93071528021585</v>
      </c>
      <c r="AF94">
        <f t="shared" si="63"/>
        <v>-3.15547827667142</v>
      </c>
      <c r="AG94">
        <f t="shared" si="63"/>
        <v>0.275144797665136</v>
      </c>
      <c r="AH94">
        <f t="shared" si="63"/>
        <v>4.19945193834721</v>
      </c>
      <c r="AI94">
        <f t="shared" si="63"/>
        <v>2.52431865271595</v>
      </c>
      <c r="AJ94">
        <f t="shared" si="63"/>
        <v>2.72077123439818</v>
      </c>
      <c r="AK94">
        <f t="shared" si="63"/>
        <v>1.97013110215116</v>
      </c>
      <c r="AL94">
        <f t="shared" si="63"/>
        <v>0.0265926055813545</v>
      </c>
      <c r="AM94">
        <f t="shared" si="63"/>
        <v>4.63331610208002</v>
      </c>
      <c r="AN94">
        <f t="shared" si="63"/>
        <v>2.9844954705892</v>
      </c>
      <c r="AO94">
        <f t="shared" si="63"/>
        <v>7.50118834547977</v>
      </c>
      <c r="AP94">
        <f t="shared" si="63"/>
        <v>5.48966952514052</v>
      </c>
      <c r="AQ94">
        <f t="shared" si="63"/>
        <v>1.97423729828905</v>
      </c>
      <c r="AR94">
        <f t="shared" si="63"/>
        <v>1.80772138769378</v>
      </c>
      <c r="AS94">
        <f t="shared" si="63"/>
        <v>4.6365347174208</v>
      </c>
      <c r="AT94">
        <f t="shared" si="63"/>
        <v>0.029778394802207</v>
      </c>
      <c r="AU94">
        <f t="shared" si="63"/>
        <v>1.9006612683573</v>
      </c>
      <c r="AV94">
        <f t="shared" si="63"/>
        <v>5.04886800506757</v>
      </c>
      <c r="AW94">
        <f t="shared" si="63"/>
        <v>2.99484414489781</v>
      </c>
      <c r="AX94">
        <f t="shared" si="63"/>
        <v>3.28078247890116</v>
      </c>
      <c r="AY94">
        <f t="shared" si="63"/>
        <v>2.8473217960961</v>
      </c>
      <c r="AZ94">
        <f t="shared" si="63"/>
        <v>6.75351996515854</v>
      </c>
      <c r="BA94">
        <f t="shared" si="63"/>
        <v>4.7143825097455</v>
      </c>
      <c r="BB94">
        <f t="shared" si="63"/>
        <v>4.98075732061555</v>
      </c>
      <c r="BC94">
        <f t="shared" si="63"/>
        <v>3.69760304347269</v>
      </c>
      <c r="BD94">
        <f t="shared" si="63"/>
        <v>1.82221110088747</v>
      </c>
    </row>
    <row r="95" spans="1:56">
      <c r="A95">
        <v>251</v>
      </c>
      <c r="B95" t="s">
        <v>184</v>
      </c>
      <c r="C95" t="s">
        <v>403</v>
      </c>
      <c r="D95" t="s">
        <v>408</v>
      </c>
      <c r="E95" s="16" t="s">
        <v>410</v>
      </c>
      <c r="G95">
        <f t="shared" si="61"/>
        <v>0</v>
      </c>
      <c r="H95">
        <f t="shared" si="63"/>
        <v>0</v>
      </c>
      <c r="I95">
        <f t="shared" si="63"/>
        <v>0</v>
      </c>
      <c r="J95">
        <f t="shared" si="63"/>
        <v>0</v>
      </c>
      <c r="K95">
        <f t="shared" si="63"/>
        <v>0</v>
      </c>
      <c r="L95">
        <f t="shared" si="63"/>
        <v>0</v>
      </c>
      <c r="M95">
        <f t="shared" si="63"/>
        <v>0</v>
      </c>
      <c r="N95">
        <f t="shared" si="63"/>
        <v>0</v>
      </c>
      <c r="O95">
        <f t="shared" si="63"/>
        <v>0</v>
      </c>
      <c r="P95">
        <f t="shared" si="63"/>
        <v>0</v>
      </c>
      <c r="Q95">
        <f t="shared" si="63"/>
        <v>0</v>
      </c>
      <c r="R95">
        <f t="shared" si="63"/>
        <v>0</v>
      </c>
      <c r="S95">
        <f t="shared" si="63"/>
        <v>0</v>
      </c>
      <c r="T95">
        <f t="shared" si="63"/>
        <v>0</v>
      </c>
      <c r="U95">
        <f t="shared" si="63"/>
        <v>0</v>
      </c>
      <c r="V95">
        <f t="shared" si="63"/>
        <v>0</v>
      </c>
      <c r="W95">
        <f t="shared" si="63"/>
        <v>0</v>
      </c>
      <c r="X95">
        <f t="shared" si="63"/>
        <v>0</v>
      </c>
      <c r="Y95">
        <f t="shared" si="63"/>
        <v>0</v>
      </c>
      <c r="Z95">
        <f t="shared" si="63"/>
        <v>100</v>
      </c>
      <c r="AA95">
        <f t="shared" si="63"/>
        <v>2.6725448316291</v>
      </c>
      <c r="AB95">
        <f t="shared" si="63"/>
        <v>-6.30902942113543</v>
      </c>
      <c r="AC95">
        <f t="shared" si="63"/>
        <v>-5.36438086281127</v>
      </c>
      <c r="AD95">
        <f t="shared" si="63"/>
        <v>-3.59712001233797</v>
      </c>
      <c r="AE95">
        <f t="shared" si="63"/>
        <v>-1.55044554439152</v>
      </c>
      <c r="AF95">
        <f t="shared" si="63"/>
        <v>-2.39933274892259</v>
      </c>
      <c r="AG95">
        <f t="shared" si="63"/>
        <v>-0.402765956609102</v>
      </c>
      <c r="AH95">
        <f t="shared" si="63"/>
        <v>3.07620181731926</v>
      </c>
      <c r="AI95">
        <f t="shared" si="63"/>
        <v>-3.96648304372701</v>
      </c>
      <c r="AJ95">
        <f t="shared" si="63"/>
        <v>-3.27688716582619</v>
      </c>
      <c r="AK95">
        <f t="shared" si="63"/>
        <v>-2.68236465882928</v>
      </c>
      <c r="AL95">
        <f t="shared" si="63"/>
        <v>-4.34109922197967</v>
      </c>
      <c r="AM95">
        <f t="shared" si="63"/>
        <v>4.0332691612466</v>
      </c>
      <c r="AN95">
        <f t="shared" si="63"/>
        <v>-12.2036064935223</v>
      </c>
      <c r="AO95">
        <f t="shared" si="63"/>
        <v>-5.58874541007463</v>
      </c>
      <c r="AP95">
        <f t="shared" si="63"/>
        <v>3.95262835987783</v>
      </c>
      <c r="AQ95">
        <f t="shared" si="63"/>
        <v>0.486535262842697</v>
      </c>
      <c r="AR95">
        <f t="shared" si="63"/>
        <v>-4.74943247024144</v>
      </c>
      <c r="AS95">
        <f t="shared" si="63"/>
        <v>-0.481843037378727</v>
      </c>
      <c r="AT95">
        <f t="shared" si="63"/>
        <v>0.965570489736381</v>
      </c>
      <c r="AU95">
        <f t="shared" si="63"/>
        <v>2.35121236046297</v>
      </c>
      <c r="AV95">
        <f t="shared" si="63"/>
        <v>0.937483278257459</v>
      </c>
      <c r="AW95">
        <f t="shared" si="63"/>
        <v>2.6744492911347</v>
      </c>
      <c r="AX95">
        <f t="shared" si="63"/>
        <v>2.9008679821308</v>
      </c>
      <c r="AY95">
        <f t="shared" si="63"/>
        <v>2.78099823285803</v>
      </c>
      <c r="AZ95">
        <f t="shared" si="63"/>
        <v>3.49718060829834</v>
      </c>
      <c r="BA95">
        <f t="shared" si="63"/>
        <v>3.38571136257255</v>
      </c>
      <c r="BB95">
        <f t="shared" si="63"/>
        <v>2.83126549571238</v>
      </c>
      <c r="BC95">
        <f t="shared" si="63"/>
        <v>3.40514960946867</v>
      </c>
      <c r="BD95">
        <f t="shared" si="63"/>
        <v>5.59183231747668</v>
      </c>
    </row>
    <row r="96" spans="1:56">
      <c r="A96">
        <v>181</v>
      </c>
      <c r="B96" t="s">
        <v>166</v>
      </c>
      <c r="C96" t="s">
        <v>404</v>
      </c>
      <c r="D96" t="s">
        <v>408</v>
      </c>
      <c r="E96" s="16" t="s">
        <v>410</v>
      </c>
      <c r="G96">
        <f t="shared" si="61"/>
        <v>0</v>
      </c>
      <c r="H96">
        <f t="shared" si="63"/>
        <v>0</v>
      </c>
      <c r="I96">
        <f t="shared" si="63"/>
        <v>0</v>
      </c>
      <c r="J96">
        <f t="shared" si="63"/>
        <v>0</v>
      </c>
      <c r="K96">
        <f t="shared" si="63"/>
        <v>0</v>
      </c>
      <c r="L96">
        <f t="shared" si="63"/>
        <v>0</v>
      </c>
      <c r="M96">
        <f t="shared" si="63"/>
        <v>0</v>
      </c>
      <c r="N96">
        <f t="shared" si="63"/>
        <v>0</v>
      </c>
      <c r="O96">
        <f t="shared" ref="O96:BD96" si="64">IF(O48=0,0,(O48-N48)/O48*100)</f>
        <v>0</v>
      </c>
      <c r="P96">
        <f t="shared" si="64"/>
        <v>0</v>
      </c>
      <c r="Q96">
        <f t="shared" si="64"/>
        <v>0</v>
      </c>
      <c r="R96">
        <f t="shared" si="64"/>
        <v>0</v>
      </c>
      <c r="S96">
        <f t="shared" si="64"/>
        <v>0</v>
      </c>
      <c r="T96">
        <f t="shared" si="64"/>
        <v>0</v>
      </c>
      <c r="U96">
        <f t="shared" si="64"/>
        <v>0</v>
      </c>
      <c r="V96">
        <f t="shared" si="64"/>
        <v>0</v>
      </c>
      <c r="W96">
        <f t="shared" si="64"/>
        <v>0</v>
      </c>
      <c r="X96">
        <f t="shared" si="64"/>
        <v>0</v>
      </c>
      <c r="Y96">
        <f t="shared" si="64"/>
        <v>0</v>
      </c>
      <c r="Z96">
        <f t="shared" si="64"/>
        <v>0</v>
      </c>
      <c r="AA96">
        <f t="shared" si="64"/>
        <v>0</v>
      </c>
      <c r="AB96">
        <f t="shared" si="64"/>
        <v>0</v>
      </c>
      <c r="AC96">
        <f t="shared" si="64"/>
        <v>0</v>
      </c>
      <c r="AD96">
        <f t="shared" si="64"/>
        <v>0</v>
      </c>
      <c r="AE96">
        <f t="shared" si="64"/>
        <v>0</v>
      </c>
      <c r="AF96">
        <f t="shared" si="64"/>
        <v>0</v>
      </c>
      <c r="AG96">
        <f t="shared" si="64"/>
        <v>0</v>
      </c>
      <c r="AH96">
        <f t="shared" si="64"/>
        <v>0</v>
      </c>
      <c r="AI96">
        <f t="shared" si="64"/>
        <v>0</v>
      </c>
      <c r="AJ96">
        <f t="shared" si="64"/>
        <v>0</v>
      </c>
      <c r="AK96">
        <f t="shared" si="64"/>
        <v>0</v>
      </c>
      <c r="AL96">
        <f t="shared" si="64"/>
        <v>0</v>
      </c>
      <c r="AM96">
        <f t="shared" si="64"/>
        <v>0</v>
      </c>
      <c r="AN96">
        <f t="shared" si="64"/>
        <v>0</v>
      </c>
      <c r="AO96">
        <f t="shared" si="64"/>
        <v>0</v>
      </c>
      <c r="AP96">
        <f t="shared" si="64"/>
        <v>0</v>
      </c>
      <c r="AQ96">
        <f t="shared" si="64"/>
        <v>0</v>
      </c>
      <c r="AR96">
        <f t="shared" si="64"/>
        <v>0</v>
      </c>
      <c r="AS96">
        <f t="shared" si="64"/>
        <v>0</v>
      </c>
      <c r="AT96">
        <f t="shared" si="64"/>
        <v>0</v>
      </c>
      <c r="AU96">
        <f t="shared" si="64"/>
        <v>0</v>
      </c>
      <c r="AV96">
        <f t="shared" si="64"/>
        <v>0</v>
      </c>
      <c r="AW96">
        <f t="shared" si="64"/>
        <v>0</v>
      </c>
      <c r="AX96">
        <f t="shared" si="64"/>
        <v>0</v>
      </c>
      <c r="AY96">
        <f t="shared" si="64"/>
        <v>0</v>
      </c>
      <c r="AZ96">
        <f t="shared" si="64"/>
        <v>0</v>
      </c>
      <c r="BA96">
        <f t="shared" si="64"/>
        <v>0</v>
      </c>
      <c r="BB96">
        <f t="shared" si="64"/>
        <v>0</v>
      </c>
      <c r="BC96">
        <f t="shared" si="64"/>
        <v>0</v>
      </c>
      <c r="BD96">
        <f t="shared" si="64"/>
        <v>0</v>
      </c>
    </row>
  </sheetData>
  <pageMargins left="0.699305555555556" right="0.699305555555556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3" tint="0.399975585192419"/>
  </sheetPr>
  <dimension ref="A1:BD48"/>
  <sheetViews>
    <sheetView workbookViewId="0">
      <selection activeCell="D7" sqref="D7"/>
    </sheetView>
  </sheetViews>
  <sheetFormatPr defaultColWidth="9.1358024691358" defaultRowHeight="11.6"/>
  <cols>
    <col min="2" max="2" width="21.1358024691358" customWidth="1"/>
    <col min="3" max="3" width="12.283950617284" customWidth="1"/>
    <col min="4" max="4" width="29.8518518518519" customWidth="1"/>
    <col min="5" max="5" width="20.2839506172839" customWidth="1"/>
    <col min="6" max="6" width="5" customWidth="1"/>
    <col min="7" max="56" width="12.5679012345679" customWidth="1"/>
  </cols>
  <sheetData>
    <row r="1" spans="1:56">
      <c r="A1" s="16" t="s">
        <v>126</v>
      </c>
      <c r="B1" t="s">
        <v>348</v>
      </c>
      <c r="C1" t="s">
        <v>349</v>
      </c>
      <c r="D1" t="s">
        <v>350</v>
      </c>
      <c r="E1" t="s">
        <v>351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</row>
    <row r="2" spans="1:56">
      <c r="A2">
        <f>VLOOKUP(B2,'AHarv+PermP'!$B$2:$C$52,2,0)</f>
        <v>7</v>
      </c>
      <c r="B2" t="s">
        <v>131</v>
      </c>
      <c r="C2" t="s">
        <v>352</v>
      </c>
      <c r="D2" t="s">
        <v>67</v>
      </c>
      <c r="E2" t="s">
        <v>411</v>
      </c>
      <c r="AF2">
        <v>-0.033813324</v>
      </c>
      <c r="AG2">
        <v>5.189229698</v>
      </c>
      <c r="AH2">
        <v>3.04737069</v>
      </c>
      <c r="AI2">
        <v>-2.125708588</v>
      </c>
      <c r="AJ2">
        <v>-3.025071388</v>
      </c>
      <c r="AK2">
        <v>-4.153404994</v>
      </c>
      <c r="AL2">
        <v>-9.856370133</v>
      </c>
      <c r="AM2">
        <v>-27.14233755</v>
      </c>
      <c r="AN2">
        <v>0.22823249</v>
      </c>
      <c r="AO2">
        <v>7.097194448</v>
      </c>
      <c r="AP2">
        <v>8.095832519</v>
      </c>
      <c r="AQ2">
        <v>5.036283138</v>
      </c>
      <c r="AR2">
        <v>3.991800264</v>
      </c>
      <c r="AS2">
        <v>0.387397223</v>
      </c>
      <c r="AT2">
        <v>-0.056145764</v>
      </c>
      <c r="AU2">
        <v>-0.168950876</v>
      </c>
      <c r="AV2">
        <v>10.62898008</v>
      </c>
      <c r="AW2">
        <v>-0.238981014</v>
      </c>
      <c r="AX2">
        <v>7.437684837</v>
      </c>
      <c r="AY2">
        <v>16.72499879</v>
      </c>
      <c r="AZ2">
        <v>14.92953106</v>
      </c>
      <c r="BA2">
        <v>19.09433384</v>
      </c>
      <c r="BB2">
        <v>10.56606858</v>
      </c>
      <c r="BC2">
        <v>-0.45399807</v>
      </c>
      <c r="BD2">
        <v>-0.524210336</v>
      </c>
    </row>
    <row r="3" spans="1:56">
      <c r="A3">
        <f>VLOOKUP(B3,'AHarv+PermP'!$B$2:$C$52,2,0)</f>
        <v>53</v>
      </c>
      <c r="B3" t="s">
        <v>143</v>
      </c>
      <c r="C3" t="s">
        <v>355</v>
      </c>
      <c r="D3" t="s">
        <v>67</v>
      </c>
      <c r="E3" t="s">
        <v>411</v>
      </c>
      <c r="G3">
        <v>1.816669492</v>
      </c>
      <c r="H3">
        <v>-4.752464092</v>
      </c>
      <c r="I3">
        <v>3.20703514</v>
      </c>
      <c r="J3">
        <v>5.02248546</v>
      </c>
      <c r="K3">
        <v>3.616113476</v>
      </c>
      <c r="L3">
        <v>1.860759722</v>
      </c>
      <c r="M3">
        <v>-0.659665824</v>
      </c>
      <c r="N3">
        <v>1.984085365</v>
      </c>
      <c r="O3">
        <v>0.955360758</v>
      </c>
      <c r="P3">
        <v>0.104321928</v>
      </c>
      <c r="Q3">
        <v>-3.501810874</v>
      </c>
      <c r="R3">
        <v>4.177080994</v>
      </c>
      <c r="S3">
        <v>1.436945416</v>
      </c>
      <c r="T3">
        <v>1.005700443</v>
      </c>
      <c r="U3">
        <v>-7.10552676</v>
      </c>
      <c r="V3">
        <v>-1.522941143</v>
      </c>
      <c r="W3">
        <v>2.416893586</v>
      </c>
      <c r="X3">
        <v>-1.275535224</v>
      </c>
      <c r="Y3">
        <v>3.820248582</v>
      </c>
      <c r="Z3">
        <v>4.011767828</v>
      </c>
      <c r="AA3">
        <v>7.045866273</v>
      </c>
      <c r="AB3">
        <v>-0.518445654</v>
      </c>
      <c r="AC3">
        <v>-6.950709512</v>
      </c>
      <c r="AD3">
        <v>4.989108766</v>
      </c>
      <c r="AE3">
        <v>4.608585191</v>
      </c>
      <c r="AF3">
        <v>-0.574845236</v>
      </c>
      <c r="AG3">
        <v>-4.135129714</v>
      </c>
      <c r="AH3">
        <v>0.58045997</v>
      </c>
      <c r="AI3">
        <v>-5.645427428</v>
      </c>
      <c r="AJ3">
        <v>0.057351283</v>
      </c>
      <c r="AK3">
        <v>1.306664683</v>
      </c>
      <c r="AL3">
        <v>0.461941214</v>
      </c>
      <c r="AM3">
        <v>-0.046255329</v>
      </c>
      <c r="AN3">
        <v>0.889284526</v>
      </c>
      <c r="AO3">
        <v>1.310836682</v>
      </c>
      <c r="AP3">
        <v>2.450153761</v>
      </c>
      <c r="AQ3">
        <v>3.203553177</v>
      </c>
      <c r="AR3">
        <v>1.710710527</v>
      </c>
      <c r="AS3">
        <v>1.806351776</v>
      </c>
      <c r="AT3">
        <v>2.742878482</v>
      </c>
      <c r="AU3">
        <v>1.820523208</v>
      </c>
      <c r="AV3">
        <v>1.23684564</v>
      </c>
      <c r="AW3">
        <v>0.60838187</v>
      </c>
      <c r="AX3">
        <v>-0.147266371</v>
      </c>
      <c r="AY3">
        <v>-0.278112534</v>
      </c>
      <c r="AZ3">
        <v>0.953209159</v>
      </c>
      <c r="BA3">
        <v>1.494378195</v>
      </c>
      <c r="BB3">
        <v>2.038470927</v>
      </c>
      <c r="BC3">
        <v>0.833970586</v>
      </c>
      <c r="BD3">
        <v>0.112228827</v>
      </c>
    </row>
    <row r="4" spans="1:56">
      <c r="A4">
        <f>VLOOKUP(B4,'AHarv+PermP'!$B$2:$C$52,2,0)</f>
        <v>20</v>
      </c>
      <c r="B4" t="s">
        <v>133</v>
      </c>
      <c r="C4" t="s">
        <v>356</v>
      </c>
      <c r="D4" t="s">
        <v>67</v>
      </c>
      <c r="E4" t="s">
        <v>411</v>
      </c>
      <c r="G4">
        <v>3.857232454</v>
      </c>
      <c r="H4">
        <v>4.065137299</v>
      </c>
      <c r="I4">
        <v>3.232274602</v>
      </c>
      <c r="J4">
        <v>4.02266735</v>
      </c>
      <c r="K4">
        <v>2.940072597</v>
      </c>
      <c r="L4">
        <v>3.358624621</v>
      </c>
      <c r="M4">
        <v>2.849823166</v>
      </c>
      <c r="N4">
        <v>7.26198769</v>
      </c>
      <c r="O4">
        <v>11.5953363</v>
      </c>
      <c r="P4">
        <v>13.45062069</v>
      </c>
      <c r="Q4">
        <v>21.81554937</v>
      </c>
      <c r="R4">
        <v>22.27255005</v>
      </c>
      <c r="S4">
        <v>17.27327762</v>
      </c>
      <c r="T4">
        <v>5.045357841</v>
      </c>
      <c r="U4">
        <v>4.55272788</v>
      </c>
      <c r="V4">
        <v>6.522014607</v>
      </c>
      <c r="W4">
        <v>7.729237347</v>
      </c>
      <c r="X4">
        <v>9.934271481</v>
      </c>
      <c r="Y4">
        <v>7.900288328</v>
      </c>
      <c r="Z4">
        <v>7.869556495</v>
      </c>
      <c r="AA4">
        <v>5.191952716</v>
      </c>
      <c r="AB4">
        <v>8.304931944</v>
      </c>
      <c r="AC4">
        <v>9.354562534</v>
      </c>
      <c r="AD4">
        <v>4.975391967</v>
      </c>
      <c r="AE4">
        <v>3.650954294</v>
      </c>
      <c r="AF4">
        <v>4.721154294</v>
      </c>
      <c r="AG4">
        <v>8.382831869</v>
      </c>
      <c r="AH4">
        <v>15.78599359</v>
      </c>
      <c r="AI4">
        <v>9.655167914</v>
      </c>
      <c r="AJ4">
        <v>3.619080289</v>
      </c>
      <c r="AK4">
        <v>4.348786991</v>
      </c>
      <c r="AL4">
        <v>0.011777961</v>
      </c>
      <c r="AM4">
        <v>-0.866079887</v>
      </c>
      <c r="AN4">
        <v>0.922182318</v>
      </c>
      <c r="AO4">
        <v>1.821270612</v>
      </c>
      <c r="AP4">
        <v>3.077539694</v>
      </c>
      <c r="AQ4">
        <v>7.725875298</v>
      </c>
      <c r="AR4">
        <v>8.28767512</v>
      </c>
      <c r="AS4">
        <v>3.084135689</v>
      </c>
      <c r="AT4">
        <v>4.093880431</v>
      </c>
      <c r="AU4">
        <v>1.957582409</v>
      </c>
      <c r="AV4">
        <v>7.542745599</v>
      </c>
      <c r="AW4">
        <v>4.996267091</v>
      </c>
      <c r="AX4">
        <v>4.800568303</v>
      </c>
      <c r="AY4">
        <v>0.37262732</v>
      </c>
      <c r="AZ4">
        <v>3.740373819</v>
      </c>
      <c r="BA4">
        <v>3.349353504</v>
      </c>
      <c r="BB4">
        <v>1.431910969</v>
      </c>
      <c r="BC4">
        <v>-6.21680363</v>
      </c>
      <c r="BD4">
        <v>5.839071459</v>
      </c>
    </row>
    <row r="5" spans="1:56">
      <c r="A5">
        <f>VLOOKUP(B5,'AHarv+PermP'!$B$2:$C$52,2,0)</f>
        <v>233</v>
      </c>
      <c r="B5" t="s">
        <v>181</v>
      </c>
      <c r="C5" t="s">
        <v>357</v>
      </c>
      <c r="D5" t="s">
        <v>67</v>
      </c>
      <c r="E5" t="s">
        <v>411</v>
      </c>
      <c r="G5">
        <v>2.470251603</v>
      </c>
      <c r="H5">
        <v>4.518405314</v>
      </c>
      <c r="I5">
        <v>-2.792879088</v>
      </c>
      <c r="J5">
        <v>0.644629081</v>
      </c>
      <c r="K5">
        <v>2.022946329</v>
      </c>
      <c r="L5">
        <v>-1.232578732</v>
      </c>
      <c r="M5">
        <v>6.828807933</v>
      </c>
      <c r="N5">
        <v>1.123305697</v>
      </c>
      <c r="O5">
        <v>0.062020554</v>
      </c>
      <c r="P5">
        <v>-1.832123093</v>
      </c>
      <c r="Q5">
        <v>-0.580312218</v>
      </c>
      <c r="R5">
        <v>0.274274901</v>
      </c>
      <c r="S5">
        <v>-1.583225552</v>
      </c>
      <c r="T5">
        <v>6.04986938</v>
      </c>
      <c r="U5">
        <v>0.821088185</v>
      </c>
      <c r="V5">
        <v>6.188000803</v>
      </c>
      <c r="W5">
        <v>-1.84587707</v>
      </c>
      <c r="X5">
        <v>2.25011862</v>
      </c>
      <c r="Y5">
        <v>1.281028868</v>
      </c>
      <c r="Z5">
        <v>-1.565627471</v>
      </c>
      <c r="AA5">
        <v>1.766416768</v>
      </c>
      <c r="AB5">
        <v>6.901280403</v>
      </c>
      <c r="AC5">
        <v>-2.129174378</v>
      </c>
      <c r="AD5">
        <v>-4.234793884</v>
      </c>
      <c r="AE5">
        <v>5.770716578</v>
      </c>
      <c r="AF5">
        <v>5.192338987</v>
      </c>
      <c r="AG5">
        <v>-2.816270753</v>
      </c>
      <c r="AH5">
        <v>3.03385014</v>
      </c>
      <c r="AI5">
        <v>-0.539093861</v>
      </c>
      <c r="AJ5">
        <v>-3.239926243</v>
      </c>
      <c r="AK5">
        <v>6.154946076</v>
      </c>
      <c r="AL5">
        <v>-2.46423492</v>
      </c>
      <c r="AM5">
        <v>0.662816328</v>
      </c>
      <c r="AN5">
        <v>-1.435726063</v>
      </c>
      <c r="AO5">
        <v>2.838052364</v>
      </c>
      <c r="AP5">
        <v>7.984589167</v>
      </c>
      <c r="AQ5">
        <v>3.405880051</v>
      </c>
      <c r="AR5">
        <v>4.357042416</v>
      </c>
      <c r="AS5">
        <v>4.433757255</v>
      </c>
      <c r="AT5">
        <v>-0.98877838</v>
      </c>
      <c r="AU5">
        <v>3.659818809</v>
      </c>
      <c r="AV5">
        <v>1.747593679</v>
      </c>
      <c r="AW5">
        <v>4.97813764</v>
      </c>
      <c r="AX5">
        <v>1.644053907</v>
      </c>
      <c r="AY5">
        <v>3.291340052</v>
      </c>
      <c r="AZ5">
        <v>2.447395988</v>
      </c>
      <c r="BA5">
        <v>0.578084373</v>
      </c>
      <c r="BB5">
        <v>1.926652322</v>
      </c>
      <c r="BC5">
        <v>0.461752733</v>
      </c>
      <c r="BD5">
        <v>6.030100082</v>
      </c>
    </row>
    <row r="6" spans="1:56">
      <c r="A6">
        <f>VLOOKUP(B6,'AHarv+PermP'!$B$2:$C$52,2,0)</f>
        <v>29</v>
      </c>
      <c r="B6" t="s">
        <v>135</v>
      </c>
      <c r="C6" t="s">
        <v>358</v>
      </c>
      <c r="D6" t="s">
        <v>67</v>
      </c>
      <c r="E6" t="s">
        <v>411</v>
      </c>
      <c r="G6">
        <v>-15.25613601</v>
      </c>
      <c r="H6">
        <v>7.183036514</v>
      </c>
      <c r="I6">
        <v>2.338910235</v>
      </c>
      <c r="J6">
        <v>4.399153744</v>
      </c>
      <c r="K6">
        <v>2.077744355</v>
      </c>
      <c r="L6">
        <v>2.613619368</v>
      </c>
      <c r="M6">
        <v>11.57296967</v>
      </c>
      <c r="N6">
        <v>-2.20532521</v>
      </c>
      <c r="O6">
        <v>-3.124257495</v>
      </c>
      <c r="P6">
        <v>19.65749839</v>
      </c>
      <c r="Q6">
        <v>1.694284608</v>
      </c>
      <c r="R6">
        <v>-7.1188631</v>
      </c>
      <c r="S6">
        <v>6.146715369</v>
      </c>
      <c r="T6">
        <v>-1.603128534</v>
      </c>
      <c r="U6">
        <v>-0.563867813</v>
      </c>
      <c r="V6">
        <v>6.15293861</v>
      </c>
      <c r="W6">
        <v>9.231871129</v>
      </c>
      <c r="X6">
        <v>-3.246205974</v>
      </c>
      <c r="Y6">
        <v>-0.970661501</v>
      </c>
      <c r="Z6">
        <v>-1.840779544</v>
      </c>
      <c r="AA6">
        <v>8.809260601</v>
      </c>
      <c r="AB6">
        <v>-4.165838633</v>
      </c>
      <c r="AC6">
        <v>0.361090725</v>
      </c>
      <c r="AD6">
        <v>-3.099690093</v>
      </c>
      <c r="AE6">
        <v>8.198907649</v>
      </c>
      <c r="AF6">
        <v>0.000981509</v>
      </c>
      <c r="AG6">
        <v>2.272453672</v>
      </c>
      <c r="AH6">
        <v>1.977370007</v>
      </c>
      <c r="AI6">
        <v>-1.362555357</v>
      </c>
      <c r="AJ6">
        <v>1.018307423</v>
      </c>
      <c r="AK6">
        <v>2.753283738</v>
      </c>
      <c r="AL6">
        <v>-0.91221496</v>
      </c>
      <c r="AM6">
        <v>-7.792138875</v>
      </c>
      <c r="AN6">
        <v>-5.169894568</v>
      </c>
      <c r="AO6">
        <v>-8.97326765</v>
      </c>
      <c r="AP6">
        <v>-8.801699863</v>
      </c>
      <c r="AQ6">
        <v>-2.246465412</v>
      </c>
      <c r="AR6">
        <v>4.042714085</v>
      </c>
      <c r="AS6">
        <v>-1.95752893</v>
      </c>
      <c r="AT6">
        <v>-2.267329362</v>
      </c>
      <c r="AU6">
        <v>0.088285923</v>
      </c>
      <c r="AV6">
        <v>1.992021013</v>
      </c>
      <c r="AW6">
        <v>-3.86246991</v>
      </c>
      <c r="AX6">
        <v>1.843764756</v>
      </c>
      <c r="AY6">
        <v>-2.04834518</v>
      </c>
      <c r="AZ6">
        <v>1.989420102</v>
      </c>
      <c r="BA6">
        <v>0.462926828</v>
      </c>
      <c r="BB6">
        <v>1.400407835</v>
      </c>
      <c r="BC6">
        <v>0.618668271</v>
      </c>
      <c r="BD6">
        <v>1.27244648</v>
      </c>
    </row>
    <row r="7" spans="1:56">
      <c r="A7">
        <f>VLOOKUP(B7,'AHarv+PermP'!$B$2:$C$52,2,0)</f>
        <v>32</v>
      </c>
      <c r="B7" t="s">
        <v>137</v>
      </c>
      <c r="C7" t="s">
        <v>359</v>
      </c>
      <c r="D7" t="s">
        <v>67</v>
      </c>
      <c r="E7" t="s">
        <v>411</v>
      </c>
      <c r="G7">
        <v>-0.947821962</v>
      </c>
      <c r="H7">
        <v>0.811314293</v>
      </c>
      <c r="I7">
        <v>1.442504508</v>
      </c>
      <c r="J7">
        <v>1.204848629</v>
      </c>
      <c r="K7">
        <v>-0.322835473</v>
      </c>
      <c r="L7">
        <v>2.163717938</v>
      </c>
      <c r="M7">
        <v>-13.03876972</v>
      </c>
      <c r="N7">
        <v>3.759558061</v>
      </c>
      <c r="O7">
        <v>2.300757839</v>
      </c>
      <c r="P7">
        <v>0.486364371</v>
      </c>
      <c r="Q7">
        <v>0.821864753</v>
      </c>
      <c r="R7">
        <v>-0.005373009</v>
      </c>
      <c r="S7">
        <v>2.546994684</v>
      </c>
      <c r="T7">
        <v>7.698568787</v>
      </c>
      <c r="U7">
        <v>8.103143915</v>
      </c>
      <c r="V7">
        <v>-8.245607064</v>
      </c>
      <c r="W7">
        <v>10.35314255</v>
      </c>
      <c r="X7">
        <v>18.33669617</v>
      </c>
      <c r="Y7">
        <v>2.87014192</v>
      </c>
      <c r="Z7">
        <v>-4.842626635</v>
      </c>
      <c r="AA7">
        <v>13.71989298</v>
      </c>
      <c r="AB7">
        <v>4.481246489</v>
      </c>
      <c r="AC7">
        <v>3.871936217</v>
      </c>
      <c r="AD7">
        <v>4.443400964</v>
      </c>
      <c r="AE7">
        <v>4.972557847</v>
      </c>
      <c r="AF7">
        <v>3.676178327</v>
      </c>
      <c r="AG7">
        <v>-5.002651575</v>
      </c>
      <c r="AH7">
        <v>-10.51158843</v>
      </c>
      <c r="AI7">
        <v>-4.652670238</v>
      </c>
      <c r="AJ7">
        <v>-8.76874798</v>
      </c>
      <c r="AK7">
        <v>-6.488506183</v>
      </c>
      <c r="AL7">
        <v>-5.752214875</v>
      </c>
      <c r="AM7">
        <v>-5.789314585</v>
      </c>
      <c r="AN7">
        <v>-5.033521698</v>
      </c>
      <c r="AO7">
        <v>0.701715771</v>
      </c>
      <c r="AP7">
        <v>2.448854446</v>
      </c>
      <c r="AQ7">
        <v>2.625959301</v>
      </c>
      <c r="AR7">
        <v>2.624476534</v>
      </c>
      <c r="AS7">
        <v>2.024105034</v>
      </c>
      <c r="AT7">
        <v>1.845813335</v>
      </c>
      <c r="AU7">
        <v>2.158960364</v>
      </c>
      <c r="AV7">
        <v>1.674127148</v>
      </c>
      <c r="AW7">
        <v>1.704829708</v>
      </c>
      <c r="AX7">
        <v>1.39464603</v>
      </c>
      <c r="AY7">
        <v>0.033639085</v>
      </c>
      <c r="AZ7">
        <v>0.951596889</v>
      </c>
      <c r="BA7">
        <v>1.234695114</v>
      </c>
      <c r="BB7">
        <v>0.657796782</v>
      </c>
      <c r="BC7">
        <v>-0.214207979</v>
      </c>
      <c r="BD7">
        <v>0.381091642</v>
      </c>
    </row>
    <row r="8" spans="1:56">
      <c r="A8">
        <f>VLOOKUP(B8,'AHarv+PermP'!$B$2:$C$52,2,0)</f>
        <v>35</v>
      </c>
      <c r="B8" t="s">
        <v>138</v>
      </c>
      <c r="C8" t="s">
        <v>360</v>
      </c>
      <c r="D8" t="s">
        <v>67</v>
      </c>
      <c r="E8" t="s">
        <v>411</v>
      </c>
      <c r="AB8">
        <v>3.521655257</v>
      </c>
      <c r="AC8">
        <v>8.277746425</v>
      </c>
      <c r="AD8">
        <v>7.943049045</v>
      </c>
      <c r="AE8">
        <v>5.955059806</v>
      </c>
      <c r="AF8">
        <v>1.177379611</v>
      </c>
      <c r="AG8">
        <v>1.644147045</v>
      </c>
      <c r="AH8">
        <v>5.092548357</v>
      </c>
      <c r="AI8">
        <v>4.530106816</v>
      </c>
      <c r="AJ8">
        <v>-0.8923768</v>
      </c>
      <c r="AK8">
        <v>-0.722973121</v>
      </c>
      <c r="AL8">
        <v>0.692738938</v>
      </c>
      <c r="AM8">
        <v>4.175275827</v>
      </c>
      <c r="AN8">
        <v>4.075109748</v>
      </c>
      <c r="AO8">
        <v>4.81585893</v>
      </c>
      <c r="AP8">
        <v>1.630290009</v>
      </c>
      <c r="AQ8">
        <v>3.172416079</v>
      </c>
      <c r="AR8">
        <v>5.281083468</v>
      </c>
      <c r="AS8">
        <v>6.557163773</v>
      </c>
      <c r="AT8">
        <v>4.659326084</v>
      </c>
      <c r="AU8">
        <v>1.967450688</v>
      </c>
      <c r="AV8">
        <v>2.833947961</v>
      </c>
      <c r="AW8">
        <v>4.51684343</v>
      </c>
      <c r="AX8">
        <v>-2.14885586</v>
      </c>
      <c r="AY8">
        <v>10.44657637</v>
      </c>
      <c r="AZ8">
        <v>8.901582939</v>
      </c>
      <c r="BA8">
        <v>7.579809174</v>
      </c>
      <c r="BB8">
        <v>5.250202106</v>
      </c>
      <c r="BC8">
        <v>2.670992132</v>
      </c>
      <c r="BD8">
        <v>4.479506782</v>
      </c>
    </row>
    <row r="9" spans="1:56">
      <c r="A9">
        <v>37</v>
      </c>
      <c r="B9" t="s">
        <v>206</v>
      </c>
      <c r="C9" t="s">
        <v>361</v>
      </c>
      <c r="D9" t="s">
        <v>67</v>
      </c>
      <c r="E9" t="s">
        <v>411</v>
      </c>
      <c r="G9">
        <v>3.187707843</v>
      </c>
      <c r="H9">
        <v>-5.410178741</v>
      </c>
      <c r="I9">
        <v>-2.529895045</v>
      </c>
      <c r="J9">
        <v>0.138558165</v>
      </c>
      <c r="K9">
        <v>-1.030805947</v>
      </c>
      <c r="L9">
        <v>-1.390889831</v>
      </c>
      <c r="M9">
        <v>2.503266063</v>
      </c>
      <c r="N9">
        <v>-0.715908225</v>
      </c>
      <c r="O9">
        <v>4.887070091</v>
      </c>
      <c r="P9">
        <v>0.286988306</v>
      </c>
      <c r="Q9">
        <v>-0.825212489</v>
      </c>
      <c r="R9">
        <v>-1.892627112</v>
      </c>
      <c r="S9">
        <v>-0.040607561</v>
      </c>
      <c r="T9">
        <v>4.263197503</v>
      </c>
      <c r="U9">
        <v>-1.654347823</v>
      </c>
      <c r="V9">
        <v>3.176769999</v>
      </c>
      <c r="W9">
        <v>1.503591163</v>
      </c>
      <c r="X9">
        <v>-1.149929272</v>
      </c>
      <c r="Y9">
        <v>-4.88615825</v>
      </c>
      <c r="Z9">
        <v>-7.005161304</v>
      </c>
      <c r="AA9">
        <v>-4.327171514</v>
      </c>
      <c r="AB9">
        <v>4.52527568</v>
      </c>
      <c r="AC9">
        <v>-10.86011774</v>
      </c>
      <c r="AD9">
        <v>6.370299144</v>
      </c>
      <c r="AE9">
        <v>1.20390597</v>
      </c>
      <c r="AF9">
        <v>1.128825807</v>
      </c>
      <c r="AG9">
        <v>-6.994370297</v>
      </c>
      <c r="AH9">
        <v>-0.393144672</v>
      </c>
      <c r="AI9">
        <v>-0.182275278</v>
      </c>
      <c r="AJ9">
        <v>-4.356973134</v>
      </c>
      <c r="AK9">
        <v>-2.952186703</v>
      </c>
      <c r="AL9">
        <v>-8.778265696</v>
      </c>
      <c r="AM9">
        <v>-2.229147599</v>
      </c>
      <c r="AN9">
        <v>2.264558847</v>
      </c>
      <c r="AO9">
        <v>4.614672169</v>
      </c>
      <c r="AP9">
        <v>-6.219066264</v>
      </c>
      <c r="AQ9">
        <v>2.955372989</v>
      </c>
      <c r="AR9">
        <v>2.477018655</v>
      </c>
      <c r="AS9">
        <v>1.526940148</v>
      </c>
      <c r="AT9">
        <v>0.38422744</v>
      </c>
      <c r="AU9">
        <v>-1.481270334</v>
      </c>
      <c r="AV9">
        <v>-2.196690935</v>
      </c>
      <c r="AW9">
        <v>-9.045046381</v>
      </c>
      <c r="AX9">
        <v>-0.589665816</v>
      </c>
      <c r="AY9">
        <v>0.728138819</v>
      </c>
      <c r="AZ9">
        <v>2.03118653</v>
      </c>
      <c r="BA9">
        <v>1.870557086</v>
      </c>
      <c r="BB9">
        <v>0.146244857</v>
      </c>
      <c r="BC9">
        <v>-0.188082961</v>
      </c>
      <c r="BD9">
        <v>1.353659024</v>
      </c>
    </row>
    <row r="10" spans="1:56">
      <c r="A10">
        <f>VLOOKUP(B10,'AHarv+PermP'!$B$2:$C$52,2,0)</f>
        <v>39</v>
      </c>
      <c r="B10" t="s">
        <v>140</v>
      </c>
      <c r="C10" t="s">
        <v>362</v>
      </c>
      <c r="D10" t="s">
        <v>67</v>
      </c>
      <c r="E10" t="s">
        <v>411</v>
      </c>
      <c r="G10">
        <v>-0.728695893</v>
      </c>
      <c r="H10">
        <v>3.115298057</v>
      </c>
      <c r="I10">
        <v>-3.709255656</v>
      </c>
      <c r="J10">
        <v>-4.589963519</v>
      </c>
      <c r="K10">
        <v>-1.513493881</v>
      </c>
      <c r="L10">
        <v>-3.837199431</v>
      </c>
      <c r="M10">
        <v>-1.288069864</v>
      </c>
      <c r="N10">
        <v>-2.499254949</v>
      </c>
      <c r="O10">
        <v>4.621518592</v>
      </c>
      <c r="P10">
        <v>-0.386886539</v>
      </c>
      <c r="Q10">
        <v>-4.511488992</v>
      </c>
      <c r="R10">
        <v>-1.277030983</v>
      </c>
      <c r="S10">
        <v>-10.59053314</v>
      </c>
      <c r="T10">
        <v>2.510603435</v>
      </c>
      <c r="U10">
        <v>6.604518144</v>
      </c>
      <c r="V10">
        <v>0.848651876</v>
      </c>
      <c r="W10">
        <v>0.214973975</v>
      </c>
      <c r="X10">
        <v>-2.401277884</v>
      </c>
      <c r="Y10">
        <v>-23.0004719</v>
      </c>
      <c r="Z10">
        <v>-8.007902187</v>
      </c>
      <c r="AA10">
        <v>-1.171181771</v>
      </c>
      <c r="AB10">
        <v>2.935899678</v>
      </c>
      <c r="AC10">
        <v>12.88908872</v>
      </c>
      <c r="AD10">
        <v>-0.564392001</v>
      </c>
      <c r="AE10">
        <v>18.48046926</v>
      </c>
      <c r="AF10">
        <v>-6.851017359</v>
      </c>
      <c r="AG10">
        <v>-5.345956637</v>
      </c>
      <c r="AH10">
        <v>11.89258653</v>
      </c>
      <c r="AI10">
        <v>1.621971897</v>
      </c>
      <c r="AJ10">
        <v>-7.115497592</v>
      </c>
      <c r="AK10">
        <v>5.268417911</v>
      </c>
      <c r="AL10">
        <v>4.787533328</v>
      </c>
      <c r="AM10">
        <v>-18.20948477</v>
      </c>
      <c r="AN10">
        <v>6.845964304</v>
      </c>
      <c r="AO10">
        <v>-1.83414885</v>
      </c>
      <c r="AP10">
        <v>-0.914268523</v>
      </c>
      <c r="AQ10">
        <v>2.398025546</v>
      </c>
      <c r="AR10">
        <v>3.596218945</v>
      </c>
      <c r="AS10">
        <v>-3.896524016</v>
      </c>
      <c r="AT10">
        <v>-4.198970588</v>
      </c>
      <c r="AU10">
        <v>7.7830161</v>
      </c>
      <c r="AV10">
        <v>4.642874628</v>
      </c>
      <c r="AW10">
        <v>10.67748672</v>
      </c>
      <c r="AX10">
        <v>29.10351716</v>
      </c>
      <c r="AY10">
        <v>13.60233855</v>
      </c>
      <c r="AZ10">
        <v>-2.762899566</v>
      </c>
      <c r="BA10">
        <v>-2.579907247</v>
      </c>
      <c r="BB10">
        <v>-3.035644648</v>
      </c>
      <c r="BC10">
        <v>-4.14906738</v>
      </c>
      <c r="BD10">
        <v>1.604814189</v>
      </c>
    </row>
    <row r="11" spans="1:56">
      <c r="A11">
        <f>VLOOKUP(B11,'AHarv+PermP'!$B$2:$C$52,2,0)</f>
        <v>45</v>
      </c>
      <c r="B11" t="s">
        <v>141</v>
      </c>
      <c r="C11" t="s">
        <v>363</v>
      </c>
      <c r="D11" t="s">
        <v>67</v>
      </c>
      <c r="E11" t="s">
        <v>411</v>
      </c>
      <c r="AA11">
        <v>0.232766923</v>
      </c>
      <c r="AB11">
        <v>2.870466723</v>
      </c>
      <c r="AC11">
        <v>1.552421753</v>
      </c>
      <c r="AD11">
        <v>1.029327926</v>
      </c>
      <c r="AE11">
        <v>-0.606621175</v>
      </c>
      <c r="AF11">
        <v>-0.869953428</v>
      </c>
      <c r="AG11">
        <v>-0.962185326</v>
      </c>
      <c r="AH11">
        <v>0.156750984</v>
      </c>
      <c r="AI11">
        <v>-5.517385739</v>
      </c>
      <c r="AJ11">
        <v>2.575205105</v>
      </c>
      <c r="AK11">
        <v>-7.652222292</v>
      </c>
      <c r="AL11">
        <v>5.947286835</v>
      </c>
      <c r="AM11">
        <v>0.544376409</v>
      </c>
      <c r="AN11">
        <v>-7.561504266</v>
      </c>
      <c r="AO11">
        <v>1.077947748</v>
      </c>
      <c r="AP11">
        <v>-3.739802921</v>
      </c>
      <c r="AQ11">
        <v>1.412537142</v>
      </c>
      <c r="AR11">
        <v>-1.29857921</v>
      </c>
      <c r="AS11">
        <v>-0.700887988</v>
      </c>
      <c r="AT11">
        <v>-1.21555067</v>
      </c>
      <c r="AU11">
        <v>0.627763292</v>
      </c>
      <c r="AV11">
        <v>1.410174553</v>
      </c>
      <c r="AW11">
        <v>-0.233444554</v>
      </c>
      <c r="AX11">
        <v>-2.886649901</v>
      </c>
      <c r="AY11">
        <v>1.458198752</v>
      </c>
      <c r="AZ11">
        <v>-1.453056504</v>
      </c>
      <c r="BA11">
        <v>-2.180912399</v>
      </c>
      <c r="BB11">
        <v>-1.695200578</v>
      </c>
      <c r="BC11">
        <v>-0.855203084</v>
      </c>
      <c r="BD11">
        <v>-0.536882749</v>
      </c>
    </row>
    <row r="12" spans="1:56">
      <c r="A12">
        <v>250</v>
      </c>
      <c r="B12" t="s">
        <v>364</v>
      </c>
      <c r="C12" t="s">
        <v>365</v>
      </c>
      <c r="D12" t="s">
        <v>67</v>
      </c>
      <c r="E12" t="s">
        <v>411</v>
      </c>
      <c r="G12">
        <v>-13.11205144</v>
      </c>
      <c r="H12">
        <v>18.1010514</v>
      </c>
      <c r="I12">
        <v>2.483211761</v>
      </c>
      <c r="J12">
        <v>-5.030169325</v>
      </c>
      <c r="K12">
        <v>-1.753997402</v>
      </c>
      <c r="L12">
        <v>3.78773318</v>
      </c>
      <c r="M12">
        <v>-3.813875976</v>
      </c>
      <c r="N12">
        <v>1.326771035</v>
      </c>
      <c r="O12">
        <v>6.196291346</v>
      </c>
      <c r="P12">
        <v>-3.063128784</v>
      </c>
      <c r="Q12">
        <v>3.065286384</v>
      </c>
      <c r="R12">
        <v>-2.588492952</v>
      </c>
      <c r="S12">
        <v>5.185917781</v>
      </c>
      <c r="T12">
        <v>0.280311978</v>
      </c>
      <c r="U12">
        <v>-7.662526058</v>
      </c>
      <c r="V12">
        <v>-8.048559816</v>
      </c>
      <c r="W12">
        <v>-2.207913184</v>
      </c>
      <c r="X12">
        <v>-8.141088998</v>
      </c>
      <c r="Y12">
        <v>-2.486346014</v>
      </c>
      <c r="Z12">
        <v>-0.690485884</v>
      </c>
      <c r="AA12">
        <v>-0.458122438</v>
      </c>
      <c r="AB12">
        <v>-3.14299488</v>
      </c>
      <c r="AC12">
        <v>-1.318850931</v>
      </c>
      <c r="AD12">
        <v>2.650290066</v>
      </c>
      <c r="AE12">
        <v>-2.368992609</v>
      </c>
      <c r="AF12">
        <v>1.704444908</v>
      </c>
      <c r="AG12">
        <v>-0.328996919</v>
      </c>
      <c r="AH12">
        <v>-2.600481206</v>
      </c>
      <c r="AI12">
        <v>-4.505773856</v>
      </c>
      <c r="AJ12">
        <v>-9.874908638</v>
      </c>
      <c r="AK12">
        <v>-11.9287504</v>
      </c>
      <c r="AL12">
        <v>-14.10236798</v>
      </c>
      <c r="AM12">
        <v>-16.91909146</v>
      </c>
      <c r="AN12">
        <v>-7.434097328</v>
      </c>
      <c r="AO12">
        <v>-2.53831984</v>
      </c>
      <c r="AP12">
        <v>-3.705825849</v>
      </c>
      <c r="AQ12">
        <v>-7.803733755</v>
      </c>
      <c r="AR12">
        <v>-3.709586777</v>
      </c>
      <c r="AS12">
        <v>-6.358073026</v>
      </c>
      <c r="AT12">
        <v>-9.144429479</v>
      </c>
      <c r="AU12">
        <v>-4.717279151</v>
      </c>
      <c r="AV12">
        <v>0.507901616</v>
      </c>
      <c r="AW12">
        <v>2.649027187</v>
      </c>
      <c r="AX12">
        <v>3.471306639</v>
      </c>
      <c r="AY12">
        <v>3.375123181</v>
      </c>
      <c r="AZ12">
        <v>2.117996469</v>
      </c>
      <c r="BA12">
        <v>3.312661783</v>
      </c>
      <c r="BB12">
        <v>3.302984477</v>
      </c>
      <c r="BC12">
        <v>0.064448589</v>
      </c>
      <c r="BD12">
        <v>4.380872412</v>
      </c>
    </row>
    <row r="13" spans="1:56">
      <c r="A13">
        <v>46</v>
      </c>
      <c r="B13" t="s">
        <v>366</v>
      </c>
      <c r="C13" t="s">
        <v>367</v>
      </c>
      <c r="D13" t="s">
        <v>67</v>
      </c>
      <c r="E13" t="s">
        <v>411</v>
      </c>
      <c r="G13">
        <v>5.602265763</v>
      </c>
      <c r="H13">
        <v>2.479023705</v>
      </c>
      <c r="I13">
        <v>-6.55731891</v>
      </c>
      <c r="J13">
        <v>1.04265706</v>
      </c>
      <c r="K13">
        <v>0.872048869</v>
      </c>
      <c r="L13">
        <v>-1.40803477</v>
      </c>
      <c r="M13">
        <v>-0.69762421</v>
      </c>
      <c r="N13">
        <v>4.624138858</v>
      </c>
      <c r="O13">
        <v>4.484881874</v>
      </c>
      <c r="P13">
        <v>3.26400117</v>
      </c>
      <c r="Q13">
        <v>4.550250232</v>
      </c>
      <c r="R13">
        <v>5.338031527</v>
      </c>
      <c r="S13">
        <v>4.946672732</v>
      </c>
      <c r="T13">
        <v>4.635815202</v>
      </c>
      <c r="U13">
        <v>4.536080929</v>
      </c>
      <c r="V13">
        <v>-2.02138353</v>
      </c>
      <c r="W13">
        <v>-11.56337989</v>
      </c>
      <c r="X13">
        <v>3.335468825</v>
      </c>
      <c r="Y13">
        <v>6.68519918</v>
      </c>
      <c r="Z13">
        <v>14.26055133</v>
      </c>
      <c r="AA13">
        <v>14.21515144</v>
      </c>
      <c r="AB13">
        <v>20.00504422</v>
      </c>
      <c r="AC13">
        <v>2.784016957</v>
      </c>
      <c r="AD13">
        <v>3.905717414</v>
      </c>
      <c r="AE13">
        <v>-3.977947278</v>
      </c>
      <c r="AF13">
        <v>-9.451815911</v>
      </c>
      <c r="AG13">
        <v>-2.560361451</v>
      </c>
      <c r="AH13">
        <v>-0.995135376</v>
      </c>
      <c r="AI13">
        <v>-0.160173068</v>
      </c>
      <c r="AJ13">
        <v>-1.700219058</v>
      </c>
      <c r="AK13">
        <v>-0.313877205</v>
      </c>
      <c r="AL13">
        <v>-0.097437342</v>
      </c>
      <c r="AM13">
        <v>-3.603795585</v>
      </c>
      <c r="AN13">
        <v>-8.011922384</v>
      </c>
      <c r="AO13">
        <v>1.192953797</v>
      </c>
      <c r="AP13">
        <v>1.426785566</v>
      </c>
      <c r="AQ13">
        <v>-3.375616577</v>
      </c>
      <c r="AR13">
        <v>0.823088094</v>
      </c>
      <c r="AS13">
        <v>-5.217406021</v>
      </c>
      <c r="AT13">
        <v>4.84337393</v>
      </c>
      <c r="AU13">
        <v>1.294681032</v>
      </c>
      <c r="AV13">
        <v>2.195861077</v>
      </c>
      <c r="AW13">
        <v>-1.483925067</v>
      </c>
      <c r="AX13">
        <v>1.079208391</v>
      </c>
      <c r="AY13">
        <v>5.132991356</v>
      </c>
      <c r="AZ13">
        <v>3.347415168</v>
      </c>
      <c r="BA13">
        <v>-4.282008418</v>
      </c>
      <c r="BB13">
        <v>2.660559674</v>
      </c>
      <c r="BC13">
        <v>4.602780617</v>
      </c>
      <c r="BD13">
        <v>6.022546862</v>
      </c>
    </row>
    <row r="14" spans="1:56">
      <c r="A14">
        <v>107</v>
      </c>
      <c r="B14" t="s">
        <v>368</v>
      </c>
      <c r="C14" t="s">
        <v>369</v>
      </c>
      <c r="D14" t="s">
        <v>67</v>
      </c>
      <c r="E14" t="s">
        <v>411</v>
      </c>
      <c r="G14">
        <v>5.882834348</v>
      </c>
      <c r="H14">
        <v>-2.623329332</v>
      </c>
      <c r="I14">
        <v>10.04854567</v>
      </c>
      <c r="J14">
        <v>13.02245523</v>
      </c>
      <c r="K14">
        <v>-6.885427422</v>
      </c>
      <c r="L14">
        <v>7.246374342</v>
      </c>
      <c r="M14">
        <v>0.532136931</v>
      </c>
      <c r="N14">
        <v>8.125848868</v>
      </c>
      <c r="O14">
        <v>5.140263535</v>
      </c>
      <c r="P14">
        <v>5.820638591</v>
      </c>
      <c r="Q14">
        <v>4.830106458</v>
      </c>
      <c r="R14">
        <v>-0.250180415</v>
      </c>
      <c r="S14">
        <v>1.308163975</v>
      </c>
      <c r="T14">
        <v>-0.289581846</v>
      </c>
      <c r="U14">
        <v>3.420197504</v>
      </c>
      <c r="V14">
        <v>7.850099239</v>
      </c>
      <c r="W14">
        <v>2.494844971</v>
      </c>
      <c r="X14">
        <v>5.945443496</v>
      </c>
      <c r="Y14">
        <v>-2.152387716</v>
      </c>
      <c r="Z14">
        <v>-14.86413798</v>
      </c>
      <c r="AA14">
        <v>-0.982750547</v>
      </c>
      <c r="AB14">
        <v>-4.071070028</v>
      </c>
      <c r="AC14">
        <v>-7.898096768</v>
      </c>
      <c r="AD14">
        <v>-6.611522854</v>
      </c>
      <c r="AE14">
        <v>0.469958561</v>
      </c>
      <c r="AF14">
        <v>-0.544947866</v>
      </c>
      <c r="AG14">
        <v>-3.865029703</v>
      </c>
      <c r="AH14">
        <v>-2.318762938</v>
      </c>
      <c r="AI14">
        <v>-0.509670665</v>
      </c>
      <c r="AJ14">
        <v>-4.390588697</v>
      </c>
      <c r="AK14">
        <v>-3.267658111</v>
      </c>
      <c r="AL14">
        <v>-3.494145468</v>
      </c>
      <c r="AM14">
        <v>-3.358757437</v>
      </c>
      <c r="AN14">
        <v>-2.256303222</v>
      </c>
      <c r="AO14">
        <v>4.036548063</v>
      </c>
      <c r="AP14">
        <v>4.782909565</v>
      </c>
      <c r="AQ14">
        <v>2.974323083</v>
      </c>
      <c r="AR14">
        <v>2.203169627</v>
      </c>
      <c r="AS14">
        <v>-0.692173964</v>
      </c>
      <c r="AT14">
        <v>-5.667614326</v>
      </c>
      <c r="AU14">
        <v>-1.86310245</v>
      </c>
      <c r="AV14">
        <v>-3.081894493</v>
      </c>
      <c r="AW14">
        <v>-3.105460814</v>
      </c>
      <c r="AX14">
        <v>0.207465239</v>
      </c>
      <c r="AY14">
        <v>-0.368458854</v>
      </c>
      <c r="AZ14">
        <v>-0.991897939</v>
      </c>
      <c r="BA14">
        <v>-0.035097897</v>
      </c>
      <c r="BB14">
        <v>0.496214955</v>
      </c>
      <c r="BC14">
        <v>1.803582912</v>
      </c>
      <c r="BD14">
        <v>0.9862385</v>
      </c>
    </row>
    <row r="15" spans="1:56">
      <c r="A15">
        <v>61</v>
      </c>
      <c r="B15" t="s">
        <v>208</v>
      </c>
      <c r="C15" t="s">
        <v>370</v>
      </c>
      <c r="D15" t="s">
        <v>67</v>
      </c>
      <c r="E15" t="s">
        <v>411</v>
      </c>
      <c r="AF15">
        <v>-6.939894228</v>
      </c>
      <c r="AG15">
        <v>0.54332239</v>
      </c>
      <c r="AH15">
        <v>-0.517268687</v>
      </c>
      <c r="AI15">
        <v>-4.127218751</v>
      </c>
      <c r="AJ15">
        <v>0.067924952</v>
      </c>
      <c r="AK15">
        <v>-4.371965332</v>
      </c>
      <c r="AL15">
        <v>7.011445406</v>
      </c>
      <c r="AM15">
        <v>2.728342374</v>
      </c>
      <c r="AN15">
        <v>1.609762741</v>
      </c>
      <c r="AO15">
        <v>10.51293682</v>
      </c>
      <c r="AP15">
        <v>24.96420109</v>
      </c>
      <c r="AQ15">
        <v>65.69350343</v>
      </c>
      <c r="AR15">
        <v>18.02579847</v>
      </c>
      <c r="AS15">
        <v>36.96676331</v>
      </c>
      <c r="AT15">
        <v>9.910540325</v>
      </c>
      <c r="AU15">
        <v>56.82975604</v>
      </c>
      <c r="AV15">
        <v>15.74942351</v>
      </c>
      <c r="AW15">
        <v>10.45490548</v>
      </c>
      <c r="AX15">
        <v>33.83509117</v>
      </c>
      <c r="AY15">
        <v>6.508124451</v>
      </c>
      <c r="AZ15">
        <v>-1.659061446</v>
      </c>
      <c r="BA15">
        <v>18.0177983</v>
      </c>
      <c r="BB15">
        <v>7.604068991</v>
      </c>
      <c r="BC15">
        <v>2.42022347</v>
      </c>
      <c r="BD15">
        <v>-1.834333781</v>
      </c>
    </row>
    <row r="16" spans="1:56">
      <c r="A16">
        <f>VLOOKUP(B16,'AHarv+PermP'!$B$2:$C$52,2,0)</f>
        <v>178</v>
      </c>
      <c r="B16" t="s">
        <v>165</v>
      </c>
      <c r="C16" t="s">
        <v>371</v>
      </c>
      <c r="D16" t="s">
        <v>67</v>
      </c>
      <c r="E16" t="s">
        <v>411</v>
      </c>
      <c r="AM16">
        <v>13.57882738</v>
      </c>
      <c r="AN16">
        <v>21.01131326</v>
      </c>
      <c r="AO16">
        <v>2.011819123</v>
      </c>
      <c r="AP16">
        <v>7.567462415</v>
      </c>
      <c r="AQ16">
        <v>5.574569325</v>
      </c>
      <c r="AR16">
        <v>-0.991422702</v>
      </c>
      <c r="AS16">
        <v>-3.140182386</v>
      </c>
      <c r="AT16">
        <v>-16.14518391</v>
      </c>
      <c r="AU16">
        <v>4.739458631</v>
      </c>
      <c r="AV16">
        <v>-1.18065332</v>
      </c>
      <c r="AW16">
        <v>-6.683306322</v>
      </c>
      <c r="AX16">
        <v>-2.604132071</v>
      </c>
      <c r="AY16">
        <v>-1.270835593</v>
      </c>
      <c r="AZ16">
        <v>-4.363301445</v>
      </c>
      <c r="BA16">
        <v>-1.801591042</v>
      </c>
      <c r="BB16">
        <v>-12.50948492</v>
      </c>
      <c r="BC16">
        <v>0.810304829</v>
      </c>
      <c r="BD16">
        <v>-0.825257774</v>
      </c>
    </row>
    <row r="17" spans="1:56">
      <c r="A17">
        <f>VLOOKUP(B17,'AHarv+PermP'!$B$2:$C$52,2,0)</f>
        <v>238</v>
      </c>
      <c r="B17" t="s">
        <v>182</v>
      </c>
      <c r="C17" t="s">
        <v>372</v>
      </c>
      <c r="D17" t="s">
        <v>67</v>
      </c>
      <c r="E17" t="s">
        <v>411</v>
      </c>
      <c r="AB17">
        <v>-1.88750996</v>
      </c>
      <c r="AC17">
        <v>4.913596566</v>
      </c>
      <c r="AD17">
        <v>-5.943825797</v>
      </c>
      <c r="AE17">
        <v>-13.97677667</v>
      </c>
      <c r="AF17">
        <v>6.196206611</v>
      </c>
      <c r="AG17">
        <v>10.2604719</v>
      </c>
      <c r="AH17">
        <v>-2.69081019</v>
      </c>
      <c r="AI17">
        <v>-3.573566532</v>
      </c>
      <c r="AJ17">
        <v>-0.643677141</v>
      </c>
      <c r="AK17">
        <v>-10.23077683</v>
      </c>
      <c r="AL17">
        <v>-11.729552</v>
      </c>
      <c r="AM17">
        <v>9.395694748</v>
      </c>
      <c r="AN17">
        <v>-0.130269617</v>
      </c>
      <c r="AO17">
        <v>2.850886062</v>
      </c>
      <c r="AP17">
        <v>9.112533579</v>
      </c>
      <c r="AQ17">
        <v>0.222654352</v>
      </c>
      <c r="AR17">
        <v>-6.086142712</v>
      </c>
      <c r="AS17">
        <v>2.372124877</v>
      </c>
      <c r="AT17">
        <v>3.308388454</v>
      </c>
      <c r="AU17">
        <v>5.524315803</v>
      </c>
      <c r="AV17">
        <v>-1.039209612</v>
      </c>
      <c r="AW17">
        <v>-4.570762114</v>
      </c>
      <c r="AX17">
        <v>10.8435411</v>
      </c>
      <c r="AY17">
        <v>9.203086523</v>
      </c>
      <c r="AZ17">
        <v>8.312132192</v>
      </c>
      <c r="BA17">
        <v>8.982145384</v>
      </c>
      <c r="BB17">
        <v>8.378870447</v>
      </c>
      <c r="BC17">
        <v>6.45860198</v>
      </c>
      <c r="BD17">
        <v>7.797713391</v>
      </c>
    </row>
    <row r="18" spans="1:56">
      <c r="A18">
        <f>VLOOKUP(B18,'AHarv+PermP'!$B$2:$C$52,2,0)</f>
        <v>74</v>
      </c>
      <c r="B18" t="s">
        <v>147</v>
      </c>
      <c r="C18" t="s">
        <v>373</v>
      </c>
      <c r="D18" t="s">
        <v>67</v>
      </c>
      <c r="E18" t="s">
        <v>411</v>
      </c>
      <c r="G18">
        <v>14.14130451</v>
      </c>
      <c r="H18">
        <v>6.795181483</v>
      </c>
      <c r="I18">
        <v>5.389388939</v>
      </c>
      <c r="J18">
        <v>3.820082039</v>
      </c>
      <c r="K18">
        <v>7.530786559</v>
      </c>
      <c r="L18">
        <v>3.705233327</v>
      </c>
      <c r="M18">
        <v>3.256055282</v>
      </c>
      <c r="N18">
        <v>1.515488905</v>
      </c>
      <c r="O18">
        <v>6.761051459</v>
      </c>
      <c r="P18">
        <v>6.999051168</v>
      </c>
      <c r="Q18">
        <v>8.174607845</v>
      </c>
      <c r="R18">
        <v>8.89902614</v>
      </c>
      <c r="S18">
        <v>7.526477346</v>
      </c>
      <c r="T18">
        <v>35.96205245</v>
      </c>
      <c r="U18">
        <v>16.12416987</v>
      </c>
      <c r="V18">
        <v>32.10298802</v>
      </c>
      <c r="W18">
        <v>-14.88684209</v>
      </c>
      <c r="X18">
        <v>-26.08747882</v>
      </c>
      <c r="Y18">
        <v>-2.286195978</v>
      </c>
      <c r="Z18">
        <v>-0.339585049</v>
      </c>
      <c r="AA18">
        <v>2.062929618</v>
      </c>
      <c r="AB18">
        <v>-5.94256762</v>
      </c>
      <c r="AC18">
        <v>2.461742625</v>
      </c>
      <c r="AD18">
        <v>4.266600266</v>
      </c>
      <c r="AE18">
        <v>-5.307339861</v>
      </c>
      <c r="AF18">
        <v>-3.83849792</v>
      </c>
      <c r="AG18">
        <v>-19.68744289</v>
      </c>
      <c r="AH18">
        <v>9.362931466</v>
      </c>
      <c r="AI18">
        <v>5.159644173</v>
      </c>
      <c r="AJ18">
        <v>1.874139841</v>
      </c>
      <c r="AK18">
        <v>2.73030434</v>
      </c>
      <c r="AL18">
        <v>-6.185077773</v>
      </c>
      <c r="AM18">
        <v>0.672159972</v>
      </c>
      <c r="AN18">
        <v>0.551781576</v>
      </c>
      <c r="AO18">
        <v>1.921157021</v>
      </c>
      <c r="AP18">
        <v>0.762656268</v>
      </c>
      <c r="AQ18">
        <v>2.957663857</v>
      </c>
      <c r="AR18">
        <v>0.884597922</v>
      </c>
      <c r="AS18">
        <v>-11.11532054</v>
      </c>
      <c r="AT18">
        <v>-4.139713611</v>
      </c>
      <c r="AU18">
        <v>-0.123413155</v>
      </c>
      <c r="AV18">
        <v>-2.382087314</v>
      </c>
      <c r="AW18">
        <v>0.378839302</v>
      </c>
      <c r="AX18">
        <v>-0.666095298</v>
      </c>
      <c r="AY18">
        <v>1.025542995</v>
      </c>
      <c r="AZ18">
        <v>-0.735197295</v>
      </c>
      <c r="BA18">
        <v>3.592630441</v>
      </c>
      <c r="BB18">
        <v>0.441595534</v>
      </c>
      <c r="BC18">
        <v>-3.227441633</v>
      </c>
      <c r="BD18">
        <v>3.701416085</v>
      </c>
    </row>
    <row r="19" spans="1:56">
      <c r="A19">
        <v>75</v>
      </c>
      <c r="B19" t="s">
        <v>374</v>
      </c>
      <c r="C19" t="s">
        <v>375</v>
      </c>
      <c r="D19" t="s">
        <v>67</v>
      </c>
      <c r="E19" t="s">
        <v>411</v>
      </c>
      <c r="M19">
        <v>-2.031666295</v>
      </c>
      <c r="N19">
        <v>7.150936899</v>
      </c>
      <c r="O19">
        <v>-0.051671784</v>
      </c>
      <c r="P19">
        <v>3.336040102</v>
      </c>
      <c r="Q19">
        <v>-2.978450522</v>
      </c>
      <c r="R19">
        <v>-2.914390651</v>
      </c>
      <c r="S19">
        <v>5.68055744</v>
      </c>
      <c r="T19">
        <v>2.44170377</v>
      </c>
      <c r="U19">
        <v>8.858564354</v>
      </c>
      <c r="V19">
        <v>4.101147092</v>
      </c>
      <c r="W19">
        <v>0.368174306</v>
      </c>
      <c r="X19">
        <v>3.128412365</v>
      </c>
      <c r="Y19">
        <v>-4.426063345</v>
      </c>
      <c r="Z19">
        <v>2.708652545</v>
      </c>
      <c r="AA19">
        <v>-0.323241641</v>
      </c>
      <c r="AB19">
        <v>-4.406077046</v>
      </c>
      <c r="AC19">
        <v>6.603120757</v>
      </c>
      <c r="AD19">
        <v>-0.713167395</v>
      </c>
      <c r="AE19">
        <v>-5.123833009</v>
      </c>
      <c r="AF19">
        <v>-0.694328652</v>
      </c>
      <c r="AG19">
        <v>-2.410188586</v>
      </c>
      <c r="AH19">
        <v>-0.419744847</v>
      </c>
      <c r="AI19">
        <v>1.249574602</v>
      </c>
      <c r="AJ19">
        <v>-0.537167108</v>
      </c>
      <c r="AK19">
        <v>-0.50759527</v>
      </c>
      <c r="AL19">
        <v>0.128966829</v>
      </c>
      <c r="AM19">
        <v>0.034149591</v>
      </c>
      <c r="AN19">
        <v>-2.631016831</v>
      </c>
      <c r="AO19">
        <v>-1.913808613</v>
      </c>
      <c r="AP19">
        <v>-0.61156554</v>
      </c>
      <c r="AQ19">
        <v>2.007302139</v>
      </c>
      <c r="AR19">
        <v>0.63682665</v>
      </c>
      <c r="AS19">
        <v>3.424930432</v>
      </c>
      <c r="AT19">
        <v>2.506743202</v>
      </c>
      <c r="AU19">
        <v>2.743249625</v>
      </c>
      <c r="AV19">
        <v>-6.087810997</v>
      </c>
      <c r="AW19">
        <v>3.720548371</v>
      </c>
      <c r="AX19">
        <v>3.922043379</v>
      </c>
      <c r="AY19">
        <v>-3.726948491</v>
      </c>
      <c r="AZ19">
        <v>-1.349995439</v>
      </c>
      <c r="BA19">
        <v>2.260479537</v>
      </c>
      <c r="BB19">
        <v>2.558281842</v>
      </c>
      <c r="BC19">
        <v>3.276417986</v>
      </c>
      <c r="BD19">
        <v>2.177691048</v>
      </c>
    </row>
    <row r="20" spans="1:56">
      <c r="A20">
        <f>VLOOKUP(B20,'AHarv+PermP'!$B$2:$C$52,2,0)</f>
        <v>81</v>
      </c>
      <c r="B20" t="s">
        <v>149</v>
      </c>
      <c r="C20" t="s">
        <v>376</v>
      </c>
      <c r="D20" t="s">
        <v>67</v>
      </c>
      <c r="E20" t="s">
        <v>411</v>
      </c>
      <c r="G20">
        <v>0.215214378</v>
      </c>
      <c r="H20">
        <v>0.901405857</v>
      </c>
      <c r="I20">
        <v>1.300452832</v>
      </c>
      <c r="J20">
        <v>-0.625310223</v>
      </c>
      <c r="K20">
        <v>-1.189854349</v>
      </c>
      <c r="L20">
        <v>-6.401671163</v>
      </c>
      <c r="M20">
        <v>1.004891768</v>
      </c>
      <c r="N20">
        <v>-1.56774178</v>
      </c>
      <c r="O20">
        <v>3.839268281</v>
      </c>
      <c r="P20">
        <v>7.225157891</v>
      </c>
      <c r="Q20">
        <v>2.506723554</v>
      </c>
      <c r="R20">
        <v>-5.216213689</v>
      </c>
      <c r="S20">
        <v>-0.036007313</v>
      </c>
      <c r="T20">
        <v>4.024455444</v>
      </c>
      <c r="U20">
        <v>-14.46551981</v>
      </c>
      <c r="V20">
        <v>-5.402323871</v>
      </c>
      <c r="W20">
        <v>0.567927878</v>
      </c>
      <c r="X20">
        <v>6.70627897</v>
      </c>
      <c r="Y20">
        <v>-4.370288332</v>
      </c>
      <c r="Z20">
        <v>-1.904864139</v>
      </c>
      <c r="AA20">
        <v>-6.27715091</v>
      </c>
      <c r="AB20">
        <v>-9.95596109</v>
      </c>
      <c r="AC20">
        <v>-7.852869347</v>
      </c>
      <c r="AD20">
        <v>4.963154782</v>
      </c>
      <c r="AE20">
        <v>1.746785648</v>
      </c>
      <c r="AF20">
        <v>2.105802743</v>
      </c>
      <c r="AG20">
        <v>1.899865188</v>
      </c>
      <c r="AH20">
        <v>2.821840123</v>
      </c>
      <c r="AI20">
        <v>2.299172275</v>
      </c>
      <c r="AJ20">
        <v>0.529344475</v>
      </c>
      <c r="AK20">
        <v>2.357001352</v>
      </c>
      <c r="AL20">
        <v>0.961836051</v>
      </c>
      <c r="AM20">
        <v>1.922657111</v>
      </c>
      <c r="AN20">
        <v>0.496099579</v>
      </c>
      <c r="AO20">
        <v>1.404720733</v>
      </c>
      <c r="AP20">
        <v>2.007938124</v>
      </c>
      <c r="AQ20">
        <v>1.710146791</v>
      </c>
      <c r="AR20">
        <v>2.261369575</v>
      </c>
      <c r="AS20">
        <v>1.975912272</v>
      </c>
      <c r="AT20">
        <v>1.266161272</v>
      </c>
      <c r="AU20">
        <v>1.527305178</v>
      </c>
      <c r="AV20">
        <v>1.99537</v>
      </c>
      <c r="AW20">
        <v>2.665632515</v>
      </c>
      <c r="AX20">
        <v>3.054919275</v>
      </c>
      <c r="AY20">
        <v>3.355762809</v>
      </c>
      <c r="AZ20">
        <v>3.85284692</v>
      </c>
      <c r="BA20">
        <v>3.919938785</v>
      </c>
      <c r="BB20">
        <v>5.858780737</v>
      </c>
      <c r="BC20">
        <v>2.196695783</v>
      </c>
      <c r="BD20">
        <v>4.139807282</v>
      </c>
    </row>
    <row r="21" spans="1:56">
      <c r="A21">
        <f>VLOOKUP(B21,'AHarv+PermP'!$B$2:$C$52,2,0)</f>
        <v>90</v>
      </c>
      <c r="B21" t="s">
        <v>150</v>
      </c>
      <c r="C21" t="s">
        <v>377</v>
      </c>
      <c r="D21" t="s">
        <v>67</v>
      </c>
      <c r="E21" t="s">
        <v>411</v>
      </c>
      <c r="AG21">
        <v>0.815622989</v>
      </c>
      <c r="AH21">
        <v>3.406754519</v>
      </c>
      <c r="AI21">
        <v>0.391142956</v>
      </c>
      <c r="AJ21">
        <v>-0.257601815</v>
      </c>
      <c r="AK21">
        <v>-2.858482164</v>
      </c>
      <c r="AL21">
        <v>-2.839930682</v>
      </c>
      <c r="AM21">
        <v>-1.148415699</v>
      </c>
      <c r="AN21">
        <v>-1.451490524</v>
      </c>
      <c r="AO21">
        <v>0.242675095</v>
      </c>
      <c r="AP21">
        <v>1.980430732</v>
      </c>
      <c r="AQ21">
        <v>2.337771142</v>
      </c>
      <c r="AR21">
        <v>3.14669777</v>
      </c>
      <c r="AS21">
        <v>3.22813793</v>
      </c>
      <c r="AT21">
        <v>0.437267195</v>
      </c>
      <c r="AU21">
        <v>1.3313977</v>
      </c>
      <c r="AV21">
        <v>2.169950027</v>
      </c>
      <c r="AW21">
        <v>3.742050163</v>
      </c>
      <c r="AX21">
        <v>0.665293074</v>
      </c>
      <c r="AY21">
        <v>1.265146536</v>
      </c>
      <c r="AZ21">
        <v>0.708562721</v>
      </c>
      <c r="BA21">
        <v>-0.105994432</v>
      </c>
      <c r="BB21">
        <v>2.900698666</v>
      </c>
      <c r="BC21">
        <v>-2.344862533</v>
      </c>
      <c r="BD21">
        <v>-0.317810363</v>
      </c>
    </row>
    <row r="22" spans="1:56">
      <c r="A22">
        <v>175</v>
      </c>
      <c r="B22" t="s">
        <v>211</v>
      </c>
      <c r="C22" t="s">
        <v>378</v>
      </c>
      <c r="D22" t="s">
        <v>67</v>
      </c>
      <c r="E22" t="s">
        <v>411</v>
      </c>
      <c r="Q22">
        <v>-5.622060328</v>
      </c>
      <c r="R22">
        <v>3.830382496</v>
      </c>
      <c r="S22">
        <v>-1.826916882</v>
      </c>
      <c r="T22">
        <v>1.131527378</v>
      </c>
      <c r="U22">
        <v>4.045656283</v>
      </c>
      <c r="V22">
        <v>0.999163381</v>
      </c>
      <c r="W22">
        <v>-10.8101563</v>
      </c>
      <c r="X22">
        <v>8.769496546</v>
      </c>
      <c r="Y22">
        <v>-1.597993187</v>
      </c>
      <c r="Z22">
        <v>-18.50948595</v>
      </c>
      <c r="AA22">
        <v>15.19561428</v>
      </c>
      <c r="AB22">
        <v>2.03961125</v>
      </c>
      <c r="AC22">
        <v>-5.121845194</v>
      </c>
      <c r="AD22">
        <v>7.250373328</v>
      </c>
      <c r="AE22">
        <v>2.323699088</v>
      </c>
      <c r="AF22">
        <v>-2.640106404</v>
      </c>
      <c r="AG22">
        <v>0.931906738</v>
      </c>
      <c r="AH22">
        <v>2.55319379</v>
      </c>
      <c r="AI22">
        <v>4.000614338</v>
      </c>
      <c r="AJ22">
        <v>3.994582446</v>
      </c>
      <c r="AK22">
        <v>2.999278506</v>
      </c>
      <c r="AL22">
        <v>-0.944077334</v>
      </c>
      <c r="AM22">
        <v>0.028463027</v>
      </c>
      <c r="AN22">
        <v>1.119538569</v>
      </c>
      <c r="AO22">
        <v>2.323024511</v>
      </c>
      <c r="AP22">
        <v>9.410986943</v>
      </c>
      <c r="AQ22">
        <v>4.433809805</v>
      </c>
      <c r="AR22">
        <v>-29.48342194</v>
      </c>
      <c r="AS22">
        <v>5.734449446</v>
      </c>
      <c r="AT22">
        <v>5.44185531</v>
      </c>
      <c r="AU22">
        <v>-1.717089311</v>
      </c>
      <c r="AV22">
        <v>-8.877347568</v>
      </c>
      <c r="AW22">
        <v>-1.860287955</v>
      </c>
      <c r="AX22">
        <v>-1.258525315</v>
      </c>
      <c r="AY22">
        <v>2.250309561</v>
      </c>
      <c r="AZ22">
        <v>0.101901829</v>
      </c>
      <c r="BA22">
        <v>1.122518556</v>
      </c>
      <c r="BB22">
        <v>1.122286623</v>
      </c>
      <c r="BC22">
        <v>0.888595069</v>
      </c>
      <c r="BD22">
        <v>1.348475013</v>
      </c>
    </row>
    <row r="23" spans="1:56">
      <c r="A23">
        <f>VLOOKUP(B23,'AHarv+PermP'!$B$2:$C$52,2,0)</f>
        <v>114</v>
      </c>
      <c r="B23" t="s">
        <v>152</v>
      </c>
      <c r="C23" t="s">
        <v>379</v>
      </c>
      <c r="D23" t="s">
        <v>67</v>
      </c>
      <c r="E23" t="s">
        <v>411</v>
      </c>
      <c r="G23">
        <v>-10.59820141</v>
      </c>
      <c r="H23">
        <v>6.063881463</v>
      </c>
      <c r="I23">
        <v>5.36617291</v>
      </c>
      <c r="J23">
        <v>1.636231037</v>
      </c>
      <c r="K23">
        <v>-1.259271794</v>
      </c>
      <c r="L23">
        <v>11.01676155</v>
      </c>
      <c r="M23">
        <v>-0.017812054</v>
      </c>
      <c r="N23">
        <v>4.407221594</v>
      </c>
      <c r="O23">
        <v>4.328790001</v>
      </c>
      <c r="P23">
        <v>-7.915491138</v>
      </c>
      <c r="Q23">
        <v>17.92928095</v>
      </c>
      <c r="R23">
        <v>12.95776753</v>
      </c>
      <c r="S23">
        <v>2.121773003</v>
      </c>
      <c r="T23">
        <v>0.32125571</v>
      </c>
      <c r="U23">
        <v>-2.774554471</v>
      </c>
      <c r="V23">
        <v>-1.567448775</v>
      </c>
      <c r="W23">
        <v>5.450000233</v>
      </c>
      <c r="X23">
        <v>2.981536025</v>
      </c>
      <c r="Y23">
        <v>3.632149842</v>
      </c>
      <c r="Z23">
        <v>1.65868506</v>
      </c>
      <c r="AA23">
        <v>-0.109683756</v>
      </c>
      <c r="AB23">
        <v>-2.294828917</v>
      </c>
      <c r="AC23">
        <v>-2.470293614</v>
      </c>
      <c r="AD23">
        <v>-2.006685671</v>
      </c>
      <c r="AE23">
        <v>0.494607547</v>
      </c>
      <c r="AF23">
        <v>3.326776742</v>
      </c>
      <c r="AG23">
        <v>2.194226593</v>
      </c>
      <c r="AH23">
        <v>2.518421816</v>
      </c>
      <c r="AI23">
        <v>1.127201161</v>
      </c>
      <c r="AJ23">
        <v>0.718283017</v>
      </c>
      <c r="AK23">
        <v>-1.879856644</v>
      </c>
      <c r="AL23">
        <v>-3.977346365</v>
      </c>
      <c r="AM23">
        <v>-2.768881464</v>
      </c>
      <c r="AN23">
        <v>-0.435275778</v>
      </c>
      <c r="AO23">
        <v>1.426071181</v>
      </c>
      <c r="AP23">
        <v>1.317497286</v>
      </c>
      <c r="AQ23">
        <v>-2.139593267</v>
      </c>
      <c r="AR23">
        <v>0.675890196</v>
      </c>
      <c r="AS23">
        <v>-0.266318498</v>
      </c>
      <c r="AT23">
        <v>-1.948143248</v>
      </c>
      <c r="AU23">
        <v>1.118822776</v>
      </c>
      <c r="AV23">
        <v>-2.053781322</v>
      </c>
      <c r="AW23">
        <v>0.260800989</v>
      </c>
      <c r="AX23">
        <v>2.387887446</v>
      </c>
      <c r="AY23">
        <v>3.193472409</v>
      </c>
      <c r="AZ23">
        <v>3.623450576</v>
      </c>
      <c r="BA23">
        <v>4.311551657</v>
      </c>
      <c r="BB23">
        <v>-1.008711564</v>
      </c>
      <c r="BC23">
        <v>-0.025213328</v>
      </c>
      <c r="BD23">
        <v>2.569570595</v>
      </c>
    </row>
    <row r="24" spans="1:56">
      <c r="A24">
        <f>VLOOKUP(B24,'AHarv+PermP'!$B$2:$C$52,2,0)</f>
        <v>122</v>
      </c>
      <c r="B24" t="s">
        <v>153</v>
      </c>
      <c r="C24" t="s">
        <v>380</v>
      </c>
      <c r="D24" t="s">
        <v>67</v>
      </c>
      <c r="E24" t="s">
        <v>411</v>
      </c>
      <c r="G24">
        <v>0.116052632</v>
      </c>
      <c r="H24">
        <v>13.28001101</v>
      </c>
      <c r="I24">
        <v>8.58725977</v>
      </c>
      <c r="J24">
        <v>6.220064469</v>
      </c>
      <c r="K24">
        <v>0.20175287</v>
      </c>
      <c r="L24">
        <v>-2.347863836</v>
      </c>
      <c r="M24">
        <v>8.704152191</v>
      </c>
      <c r="N24">
        <v>-2.376704302</v>
      </c>
      <c r="O24">
        <v>-0.510430697</v>
      </c>
      <c r="P24">
        <v>0.104242519</v>
      </c>
      <c r="Q24">
        <v>2.991267882</v>
      </c>
      <c r="R24">
        <v>-2.221374201</v>
      </c>
      <c r="S24">
        <v>23.78797056</v>
      </c>
      <c r="T24">
        <v>8.56814474</v>
      </c>
      <c r="U24">
        <v>-15.50950666</v>
      </c>
      <c r="V24">
        <v>8.339777247</v>
      </c>
      <c r="W24">
        <v>18.71276456</v>
      </c>
      <c r="X24">
        <v>15.22633238</v>
      </c>
      <c r="Y24">
        <v>0.175511206</v>
      </c>
      <c r="Z24">
        <v>-5.310573988</v>
      </c>
      <c r="AA24">
        <v>-1.956102884</v>
      </c>
      <c r="AB24">
        <v>-0.125935029</v>
      </c>
      <c r="AC24">
        <v>-5.663121637</v>
      </c>
      <c r="AD24">
        <v>7.712479087</v>
      </c>
      <c r="AE24">
        <v>2.595781539</v>
      </c>
      <c r="AF24">
        <v>-1.580442732</v>
      </c>
      <c r="AG24">
        <v>-8.988849883</v>
      </c>
      <c r="AH24">
        <v>6.778475493</v>
      </c>
      <c r="AI24">
        <v>4.845110864</v>
      </c>
      <c r="AJ24">
        <v>4.539202323</v>
      </c>
      <c r="AK24">
        <v>0.511495591</v>
      </c>
      <c r="AL24">
        <v>5.461568454</v>
      </c>
      <c r="AM24">
        <v>1.466264119</v>
      </c>
      <c r="AN24">
        <v>3.772627049</v>
      </c>
      <c r="AO24">
        <v>-0.092463296</v>
      </c>
      <c r="AP24">
        <v>2.687440792</v>
      </c>
      <c r="AQ24">
        <v>1.441076999</v>
      </c>
      <c r="AR24">
        <v>3.505720995</v>
      </c>
      <c r="AS24">
        <v>-1.355503521</v>
      </c>
      <c r="AT24">
        <v>4.071055206</v>
      </c>
      <c r="AU24">
        <v>2.850362208</v>
      </c>
      <c r="AV24">
        <v>-0.000193249</v>
      </c>
      <c r="AW24">
        <v>3.383499657</v>
      </c>
      <c r="AX24">
        <v>1.35352216</v>
      </c>
      <c r="AY24">
        <v>1.515486095</v>
      </c>
      <c r="AZ24">
        <v>3.729910777</v>
      </c>
      <c r="BA24">
        <v>3.432998996</v>
      </c>
      <c r="BB24">
        <v>3.618849264</v>
      </c>
      <c r="BC24">
        <v>2.012699216</v>
      </c>
      <c r="BD24">
        <v>2.247788348</v>
      </c>
    </row>
    <row r="25" spans="1:56">
      <c r="A25">
        <f>VLOOKUP(B25,'AHarv+PermP'!$B$2:$C$52,2,0)</f>
        <v>123</v>
      </c>
      <c r="B25" t="s">
        <v>154</v>
      </c>
      <c r="C25" t="s">
        <v>381</v>
      </c>
      <c r="D25" t="s">
        <v>67</v>
      </c>
      <c r="E25" t="s">
        <v>411</v>
      </c>
      <c r="G25">
        <v>0.021599023</v>
      </c>
      <c r="H25">
        <v>-1.078841119</v>
      </c>
      <c r="I25">
        <v>-0.204182233</v>
      </c>
      <c r="J25">
        <v>2.565731172</v>
      </c>
      <c r="K25">
        <v>2.175767772</v>
      </c>
      <c r="L25">
        <v>4.972329558</v>
      </c>
      <c r="M25">
        <v>4.002788968</v>
      </c>
      <c r="N25">
        <v>2.039137653</v>
      </c>
      <c r="O25">
        <v>4.452790037</v>
      </c>
      <c r="P25">
        <v>3.80339079</v>
      </c>
      <c r="Q25">
        <v>2.058325169</v>
      </c>
      <c r="R25">
        <v>1.284094766</v>
      </c>
      <c r="S25">
        <v>-4.971434577</v>
      </c>
      <c r="T25">
        <v>1.798207174</v>
      </c>
      <c r="U25">
        <v>-6.233987813</v>
      </c>
      <c r="V25">
        <v>2.313594635</v>
      </c>
      <c r="W25">
        <v>-1.263025782</v>
      </c>
      <c r="X25">
        <v>1.837958731</v>
      </c>
      <c r="Y25">
        <v>0.196919662</v>
      </c>
      <c r="Z25">
        <v>-7.093281518</v>
      </c>
      <c r="AA25">
        <v>-5.403644457</v>
      </c>
      <c r="AB25">
        <v>-5.775309801</v>
      </c>
      <c r="AC25">
        <v>-4.986576317</v>
      </c>
      <c r="AD25">
        <v>-4.488572377</v>
      </c>
      <c r="AE25">
        <v>-2.279800131</v>
      </c>
      <c r="AF25">
        <v>-2.114179862</v>
      </c>
      <c r="AG25">
        <v>-0.614136096</v>
      </c>
      <c r="AH25">
        <v>-1.01934202</v>
      </c>
      <c r="AI25">
        <v>-25.63035762</v>
      </c>
      <c r="AJ25">
        <v>-50.2903512</v>
      </c>
      <c r="AK25">
        <v>-12.75924914</v>
      </c>
      <c r="AL25">
        <v>-33.91087855</v>
      </c>
      <c r="AM25">
        <v>-32.19681203</v>
      </c>
      <c r="AN25">
        <v>-22.12022403</v>
      </c>
      <c r="AO25">
        <v>-6.764871475</v>
      </c>
      <c r="AP25">
        <v>6.564625981</v>
      </c>
      <c r="AQ25">
        <v>92.58596977</v>
      </c>
      <c r="AR25">
        <v>20.49513872</v>
      </c>
      <c r="AS25">
        <v>15.18734431</v>
      </c>
      <c r="AT25">
        <v>19.68153608</v>
      </c>
      <c r="AU25">
        <v>-0.320980293</v>
      </c>
      <c r="AV25">
        <v>1.734536829</v>
      </c>
      <c r="AW25">
        <v>-32.23480046</v>
      </c>
      <c r="AX25">
        <v>0.765140123</v>
      </c>
      <c r="AY25">
        <v>2.328211025</v>
      </c>
      <c r="AZ25">
        <v>3.53255524</v>
      </c>
      <c r="BA25">
        <v>4.256607592</v>
      </c>
      <c r="BB25">
        <v>1.793595857</v>
      </c>
      <c r="BC25">
        <v>-0.250668215</v>
      </c>
      <c r="BD25">
        <v>1.335642782</v>
      </c>
    </row>
    <row r="26" spans="1:56">
      <c r="A26">
        <f>VLOOKUP(B26,'AHarv+PermP'!$B$2:$C$52,2,0)</f>
        <v>129</v>
      </c>
      <c r="B26" t="s">
        <v>155</v>
      </c>
      <c r="C26" t="s">
        <v>382</v>
      </c>
      <c r="D26" t="s">
        <v>67</v>
      </c>
      <c r="E26" t="s">
        <v>411</v>
      </c>
      <c r="G26">
        <v>-0.358048477</v>
      </c>
      <c r="H26">
        <v>-0.166772967</v>
      </c>
      <c r="I26">
        <v>-3.314083977</v>
      </c>
      <c r="J26">
        <v>1.438204423</v>
      </c>
      <c r="K26">
        <v>-2.889311745</v>
      </c>
      <c r="L26">
        <v>-0.451970879</v>
      </c>
      <c r="M26">
        <v>2.906383791</v>
      </c>
      <c r="N26">
        <v>4.145513074</v>
      </c>
      <c r="O26">
        <v>1.077995584</v>
      </c>
      <c r="P26">
        <v>2.549860964</v>
      </c>
      <c r="Q26">
        <v>1.198201823</v>
      </c>
      <c r="R26">
        <v>-3.897635238</v>
      </c>
      <c r="S26">
        <v>-5.234035729</v>
      </c>
      <c r="T26">
        <v>-0.755648439</v>
      </c>
      <c r="U26">
        <v>-1.499984876</v>
      </c>
      <c r="V26">
        <v>-5.731341831</v>
      </c>
      <c r="W26">
        <v>-0.463706279</v>
      </c>
      <c r="X26">
        <v>-5.335785256</v>
      </c>
      <c r="Y26">
        <v>6.894279655</v>
      </c>
      <c r="Z26">
        <v>-1.838679237</v>
      </c>
      <c r="AA26">
        <v>-11.99786278</v>
      </c>
      <c r="AB26">
        <v>-4.25621478</v>
      </c>
      <c r="AC26">
        <v>-1.599548251</v>
      </c>
      <c r="AD26">
        <v>-0.859922916</v>
      </c>
      <c r="AE26">
        <v>-1.47379793</v>
      </c>
      <c r="AF26">
        <v>-0.778694185</v>
      </c>
      <c r="AG26">
        <v>-1.612660472</v>
      </c>
      <c r="AH26">
        <v>0.487221718</v>
      </c>
      <c r="AI26">
        <v>1.096685173</v>
      </c>
      <c r="AJ26">
        <v>0.140868741</v>
      </c>
      <c r="AK26">
        <v>-9.051488176</v>
      </c>
      <c r="AL26">
        <v>-1.805190545</v>
      </c>
      <c r="AM26">
        <v>-0.953658095</v>
      </c>
      <c r="AN26">
        <v>-3.091266063</v>
      </c>
      <c r="AO26">
        <v>-1.395188792</v>
      </c>
      <c r="AP26">
        <v>-1.003213625</v>
      </c>
      <c r="AQ26">
        <v>0.471849736</v>
      </c>
      <c r="AR26">
        <v>0.698045658</v>
      </c>
      <c r="AS26">
        <v>1.416259683</v>
      </c>
      <c r="AT26">
        <v>1.541088841</v>
      </c>
      <c r="AU26">
        <v>2.792145688</v>
      </c>
      <c r="AV26">
        <v>-15.30633198</v>
      </c>
      <c r="AW26">
        <v>6.502820621</v>
      </c>
      <c r="AX26">
        <v>2.13147104</v>
      </c>
      <c r="AY26">
        <v>1.514650654</v>
      </c>
      <c r="AZ26">
        <v>1.939756156</v>
      </c>
      <c r="BA26">
        <v>3.142427945</v>
      </c>
      <c r="BB26">
        <v>4.026830449</v>
      </c>
      <c r="BC26">
        <v>-7.31826577</v>
      </c>
      <c r="BD26">
        <v>-1.325627146</v>
      </c>
    </row>
    <row r="27" spans="1:56">
      <c r="A27">
        <f>VLOOKUP(B27,'AHarv+PermP'!$B$2:$C$52,2,0)</f>
        <v>130</v>
      </c>
      <c r="B27" t="s">
        <v>156</v>
      </c>
      <c r="C27" t="s">
        <v>383</v>
      </c>
      <c r="D27" t="s">
        <v>67</v>
      </c>
      <c r="E27" t="s">
        <v>411</v>
      </c>
      <c r="G27">
        <v>5.182059978</v>
      </c>
      <c r="H27">
        <v>-1.686454281</v>
      </c>
      <c r="I27">
        <v>-3.741552949</v>
      </c>
      <c r="J27">
        <v>0.183430887</v>
      </c>
      <c r="K27">
        <v>10.84748799</v>
      </c>
      <c r="L27">
        <v>10.47059668</v>
      </c>
      <c r="M27">
        <v>4.618265743</v>
      </c>
      <c r="N27">
        <v>-4.422085139</v>
      </c>
      <c r="O27">
        <v>3.06789056</v>
      </c>
      <c r="P27">
        <v>-2.327362666</v>
      </c>
      <c r="Q27">
        <v>12.81734697</v>
      </c>
      <c r="R27">
        <v>3.005530984</v>
      </c>
      <c r="S27">
        <v>-0.89243127</v>
      </c>
      <c r="T27">
        <v>3.773790048</v>
      </c>
      <c r="U27">
        <v>2.689755419</v>
      </c>
      <c r="V27">
        <v>1.564652558</v>
      </c>
      <c r="W27">
        <v>1.418573436</v>
      </c>
      <c r="X27">
        <v>6.119284632</v>
      </c>
      <c r="Y27">
        <v>1.101139595</v>
      </c>
      <c r="Z27">
        <v>-2.56772331</v>
      </c>
      <c r="AA27">
        <v>-7.790644335</v>
      </c>
      <c r="AB27">
        <v>0.034003669</v>
      </c>
      <c r="AC27">
        <v>1.042800602</v>
      </c>
      <c r="AD27">
        <v>1.940647558</v>
      </c>
      <c r="AE27">
        <v>0.242273654</v>
      </c>
      <c r="AF27">
        <v>-5.330413449</v>
      </c>
      <c r="AG27">
        <v>-4.21761754</v>
      </c>
      <c r="AH27">
        <v>-2.669276867</v>
      </c>
      <c r="AI27">
        <v>-3.521693902</v>
      </c>
      <c r="AJ27">
        <v>1.978014268</v>
      </c>
      <c r="AK27">
        <v>6.429352709</v>
      </c>
      <c r="AL27">
        <v>-8.271274833</v>
      </c>
      <c r="AM27">
        <v>9.241727339</v>
      </c>
      <c r="AN27">
        <v>-10.70444126</v>
      </c>
      <c r="AO27">
        <v>15.41563832</v>
      </c>
      <c r="AP27">
        <v>5.321211992</v>
      </c>
      <c r="AQ27">
        <v>1.292740902</v>
      </c>
      <c r="AR27">
        <v>1.02454272</v>
      </c>
      <c r="AS27">
        <v>0.118522035</v>
      </c>
      <c r="AT27">
        <v>-1.196460246</v>
      </c>
      <c r="AU27">
        <v>-7.452358718</v>
      </c>
      <c r="AV27">
        <v>-0.910718686</v>
      </c>
      <c r="AW27">
        <v>2.791100413</v>
      </c>
      <c r="AX27">
        <v>2.726918884</v>
      </c>
      <c r="AY27">
        <v>-0.198870602</v>
      </c>
      <c r="AZ27">
        <v>4.657687573</v>
      </c>
      <c r="BA27">
        <v>2.731937928</v>
      </c>
      <c r="BB27">
        <v>5.376463182</v>
      </c>
      <c r="BC27">
        <v>4.342881828</v>
      </c>
      <c r="BD27">
        <v>3.804158369</v>
      </c>
    </row>
    <row r="28" spans="1:56">
      <c r="A28">
        <f>VLOOKUP(B28,'AHarv+PermP'!$B$2:$C$52,2,0)</f>
        <v>133</v>
      </c>
      <c r="B28" t="s">
        <v>157</v>
      </c>
      <c r="C28" t="s">
        <v>384</v>
      </c>
      <c r="D28" t="s">
        <v>67</v>
      </c>
      <c r="E28" t="s">
        <v>411</v>
      </c>
      <c r="N28">
        <v>2.173391445</v>
      </c>
      <c r="O28">
        <v>-1.320309874</v>
      </c>
      <c r="P28">
        <v>4.415621649</v>
      </c>
      <c r="Q28">
        <v>0.824442115</v>
      </c>
      <c r="R28">
        <v>3.969494821</v>
      </c>
      <c r="S28">
        <v>-3.245851456</v>
      </c>
      <c r="T28">
        <v>-3.333288814</v>
      </c>
      <c r="U28">
        <v>9.58516616</v>
      </c>
      <c r="V28">
        <v>11.57056324</v>
      </c>
      <c r="W28">
        <v>4.44234781</v>
      </c>
      <c r="X28">
        <v>-3.24231918</v>
      </c>
      <c r="Y28">
        <v>8.348084426</v>
      </c>
      <c r="Z28">
        <v>-6.165880441</v>
      </c>
      <c r="AA28">
        <v>-6.339310678</v>
      </c>
      <c r="AB28">
        <v>-6.627749354</v>
      </c>
      <c r="AC28">
        <v>2.623111778</v>
      </c>
      <c r="AD28">
        <v>2.32403276</v>
      </c>
      <c r="AE28">
        <v>-12.94038552</v>
      </c>
      <c r="AF28">
        <v>6.712512327</v>
      </c>
      <c r="AG28">
        <v>-1.958902992</v>
      </c>
      <c r="AH28">
        <v>0.027358015</v>
      </c>
      <c r="AI28">
        <v>9.995827197</v>
      </c>
      <c r="AJ28">
        <v>-3.658023513</v>
      </c>
      <c r="AK28">
        <v>-0.545457923</v>
      </c>
      <c r="AL28">
        <v>5.768249147</v>
      </c>
      <c r="AM28">
        <v>-4.627476597</v>
      </c>
      <c r="AN28">
        <v>-1.738132058</v>
      </c>
      <c r="AO28">
        <v>3.395228466</v>
      </c>
      <c r="AP28">
        <v>0.475089958</v>
      </c>
      <c r="AQ28">
        <v>3.893379076</v>
      </c>
      <c r="AR28">
        <v>3.137492382</v>
      </c>
      <c r="AS28">
        <v>3.745696308</v>
      </c>
      <c r="AT28">
        <v>0.225156888</v>
      </c>
      <c r="AU28">
        <v>8.782456568</v>
      </c>
      <c r="AV28">
        <v>1.011082131</v>
      </c>
      <c r="AW28">
        <v>4.159018525</v>
      </c>
      <c r="AX28">
        <v>-0.951987223</v>
      </c>
      <c r="AY28">
        <v>2.824311271</v>
      </c>
      <c r="AZ28">
        <v>2.076158768</v>
      </c>
      <c r="BA28">
        <v>1.116201531</v>
      </c>
      <c r="BB28">
        <v>1.810757131</v>
      </c>
      <c r="BC28">
        <v>1.347277461</v>
      </c>
      <c r="BD28">
        <v>1.372467186</v>
      </c>
    </row>
    <row r="29" spans="1:56">
      <c r="A29">
        <f>VLOOKUP(B29,'AHarv+PermP'!$B$2:$C$52,2,0)</f>
        <v>136</v>
      </c>
      <c r="B29" t="s">
        <v>158</v>
      </c>
      <c r="C29" t="s">
        <v>385</v>
      </c>
      <c r="D29" t="s">
        <v>67</v>
      </c>
      <c r="E29" t="s">
        <v>411</v>
      </c>
      <c r="G29">
        <v>12.31854642</v>
      </c>
      <c r="H29">
        <v>-2.0801792</v>
      </c>
      <c r="I29">
        <v>-4.717604333</v>
      </c>
      <c r="J29">
        <v>24.13067315</v>
      </c>
      <c r="K29">
        <v>12.90317882</v>
      </c>
      <c r="L29">
        <v>-2.555080274</v>
      </c>
      <c r="M29">
        <v>0.692147725</v>
      </c>
      <c r="N29">
        <v>7.12981763</v>
      </c>
      <c r="O29">
        <v>-1.589295129</v>
      </c>
      <c r="P29">
        <v>8.816448104</v>
      </c>
      <c r="Q29">
        <v>-1.06730182</v>
      </c>
      <c r="R29">
        <v>-3.589891087</v>
      </c>
      <c r="S29">
        <v>-7.344085683</v>
      </c>
      <c r="T29">
        <v>8.913623438</v>
      </c>
      <c r="U29">
        <v>-7.880429156</v>
      </c>
      <c r="V29">
        <v>5.410225239</v>
      </c>
      <c r="W29">
        <v>-4.706301592</v>
      </c>
      <c r="X29">
        <v>-3.362655988</v>
      </c>
      <c r="Y29">
        <v>1.791799205</v>
      </c>
      <c r="Z29">
        <v>0.427704036</v>
      </c>
      <c r="AA29">
        <v>0.514809454</v>
      </c>
      <c r="AB29">
        <v>-5.098555674</v>
      </c>
      <c r="AC29">
        <v>0.833380903</v>
      </c>
      <c r="AD29">
        <v>-5.891110607</v>
      </c>
      <c r="AE29">
        <v>0.213351228</v>
      </c>
      <c r="AF29">
        <v>2.916443657</v>
      </c>
      <c r="AG29">
        <v>-0.753550339</v>
      </c>
      <c r="AH29">
        <v>-0.912263094</v>
      </c>
      <c r="AI29">
        <v>2.05031586</v>
      </c>
      <c r="AJ29">
        <v>-4.362845497</v>
      </c>
      <c r="AK29">
        <v>-0.937638389</v>
      </c>
      <c r="AL29">
        <v>-0.887548045</v>
      </c>
      <c r="AM29">
        <v>2.97349969</v>
      </c>
      <c r="AN29">
        <v>-5.736242749</v>
      </c>
      <c r="AO29">
        <v>6.772515192</v>
      </c>
      <c r="AP29">
        <v>2.873402977</v>
      </c>
      <c r="AQ29">
        <v>-6.722959938</v>
      </c>
      <c r="AR29">
        <v>-0.102859539</v>
      </c>
      <c r="AS29">
        <v>3.661655252</v>
      </c>
      <c r="AT29">
        <v>-1.040220323</v>
      </c>
      <c r="AU29">
        <v>-0.043615272</v>
      </c>
      <c r="AV29">
        <v>-1.789923057</v>
      </c>
      <c r="AW29">
        <v>2.601870374</v>
      </c>
      <c r="AX29">
        <v>2.250766382</v>
      </c>
      <c r="AY29">
        <v>2.582510183</v>
      </c>
      <c r="AZ29">
        <v>16.24459399</v>
      </c>
      <c r="BA29">
        <v>-8.135510896</v>
      </c>
      <c r="BB29">
        <v>0.922775533</v>
      </c>
      <c r="BC29">
        <v>-3.629301903</v>
      </c>
      <c r="BD29">
        <v>2.513565443</v>
      </c>
    </row>
    <row r="30" spans="1:56">
      <c r="A30">
        <f>VLOOKUP(B30,'AHarv+PermP'!$B$2:$C$52,2,0)</f>
        <v>137</v>
      </c>
      <c r="B30" t="s">
        <v>159</v>
      </c>
      <c r="C30" t="s">
        <v>386</v>
      </c>
      <c r="D30" t="s">
        <v>67</v>
      </c>
      <c r="E30" t="s">
        <v>411</v>
      </c>
      <c r="W30">
        <v>4.827831809</v>
      </c>
      <c r="X30">
        <v>2.161414936</v>
      </c>
      <c r="Y30">
        <v>1.886233212</v>
      </c>
      <c r="Z30">
        <v>-11.41879358</v>
      </c>
      <c r="AA30">
        <v>4.462159991</v>
      </c>
      <c r="AB30">
        <v>4.259700639</v>
      </c>
      <c r="AC30">
        <v>-0.624278419</v>
      </c>
      <c r="AD30">
        <v>3.823891326</v>
      </c>
      <c r="AE30">
        <v>6.242164785</v>
      </c>
      <c r="AF30">
        <v>8.812415503</v>
      </c>
      <c r="AG30">
        <v>8.03910946</v>
      </c>
      <c r="AH30">
        <v>5.962263191</v>
      </c>
      <c r="AI30">
        <v>3.660404791</v>
      </c>
      <c r="AJ30">
        <v>6.367471247</v>
      </c>
      <c r="AK30">
        <v>3.490048964</v>
      </c>
      <c r="AL30">
        <v>5.099346584</v>
      </c>
      <c r="AM30">
        <v>3.549416614</v>
      </c>
      <c r="AN30">
        <v>2.639127372</v>
      </c>
      <c r="AO30">
        <v>3.409084587</v>
      </c>
      <c r="AP30">
        <v>4.513432566</v>
      </c>
      <c r="AQ30">
        <v>4.372417178</v>
      </c>
      <c r="AR30">
        <v>4.961221077</v>
      </c>
      <c r="AS30">
        <v>1.314597789</v>
      </c>
      <c r="AT30">
        <v>7.960482401</v>
      </c>
      <c r="AU30">
        <v>1.461562537</v>
      </c>
      <c r="AV30">
        <v>1.242959362</v>
      </c>
      <c r="AW30">
        <v>2.58749145</v>
      </c>
      <c r="AX30">
        <v>4.839107703</v>
      </c>
      <c r="AY30">
        <v>0.437891599</v>
      </c>
      <c r="AZ30">
        <v>3.140121538</v>
      </c>
      <c r="BA30">
        <v>5.228150851</v>
      </c>
      <c r="BB30">
        <v>4.840245599</v>
      </c>
      <c r="BC30">
        <v>2.511789807</v>
      </c>
      <c r="BD30">
        <v>3.556893813</v>
      </c>
    </row>
    <row r="31" spans="1:56">
      <c r="A31">
        <f>VLOOKUP(B31,'AHarv+PermP'!$B$2:$C$52,2,0)</f>
        <v>144</v>
      </c>
      <c r="B31" t="s">
        <v>160</v>
      </c>
      <c r="C31" t="s">
        <v>387</v>
      </c>
      <c r="D31" t="s">
        <v>67</v>
      </c>
      <c r="E31" t="s">
        <v>411</v>
      </c>
      <c r="AA31">
        <v>2.500742095</v>
      </c>
      <c r="AB31">
        <v>-9.017677108</v>
      </c>
      <c r="AC31">
        <v>-17.39814619</v>
      </c>
      <c r="AD31">
        <v>-7.961352382</v>
      </c>
      <c r="AE31">
        <v>-0.027902714</v>
      </c>
      <c r="AF31">
        <v>-2.660863471</v>
      </c>
      <c r="AG31">
        <v>14.86484322</v>
      </c>
      <c r="AH31">
        <v>8.435149589</v>
      </c>
      <c r="AI31">
        <v>6.166583614</v>
      </c>
      <c r="AJ31">
        <v>-0.259804858</v>
      </c>
      <c r="AK31">
        <v>2.476744368</v>
      </c>
      <c r="AL31">
        <v>-8.09208525</v>
      </c>
      <c r="AM31">
        <v>4.730989607</v>
      </c>
      <c r="AN31">
        <v>2.921563223</v>
      </c>
      <c r="AO31">
        <v>-0.677173967</v>
      </c>
      <c r="AP31">
        <v>4.262712539</v>
      </c>
      <c r="AQ31">
        <v>7.299987381</v>
      </c>
      <c r="AR31">
        <v>8.007797365</v>
      </c>
      <c r="AS31">
        <v>5.43268303</v>
      </c>
      <c r="AT31">
        <v>-1.489877726</v>
      </c>
      <c r="AU31">
        <v>8.960655488</v>
      </c>
      <c r="AV31">
        <v>5.934672266</v>
      </c>
      <c r="AW31">
        <v>3.222803932</v>
      </c>
      <c r="AX31">
        <v>5.084773734</v>
      </c>
      <c r="AY31">
        <v>5.654689786</v>
      </c>
      <c r="AZ31">
        <v>6.023439945</v>
      </c>
      <c r="BA31">
        <v>4.722164002</v>
      </c>
      <c r="BB31">
        <v>4.336020275</v>
      </c>
      <c r="BC31">
        <v>3.998237699</v>
      </c>
      <c r="BD31">
        <v>4.761184111</v>
      </c>
    </row>
    <row r="32" spans="1:56">
      <c r="A32">
        <f>VLOOKUP(B32,'AHarv+PermP'!$B$2:$C$52,2,0)</f>
        <v>147</v>
      </c>
      <c r="B32" t="s">
        <v>161</v>
      </c>
      <c r="C32" t="s">
        <v>388</v>
      </c>
      <c r="D32" t="s">
        <v>67</v>
      </c>
      <c r="E32" t="s">
        <v>411</v>
      </c>
      <c r="AA32">
        <v>-1.234959092</v>
      </c>
      <c r="AB32">
        <v>-2.487006232</v>
      </c>
      <c r="AC32">
        <v>-4.057317415</v>
      </c>
      <c r="AD32">
        <v>-2.971487234</v>
      </c>
      <c r="AE32">
        <v>-2.719106361</v>
      </c>
      <c r="AF32">
        <v>0.742444947</v>
      </c>
      <c r="AG32">
        <v>-0.822033106</v>
      </c>
      <c r="AH32">
        <v>-3.49940163</v>
      </c>
      <c r="AI32">
        <v>-2.407251721</v>
      </c>
      <c r="AJ32">
        <v>-1.426092708</v>
      </c>
      <c r="AK32">
        <v>4.454202915</v>
      </c>
      <c r="AL32">
        <v>3.836915153</v>
      </c>
      <c r="AM32">
        <v>-4.872216493</v>
      </c>
      <c r="AN32">
        <v>4.251022234</v>
      </c>
      <c r="AO32">
        <v>1.119474841</v>
      </c>
      <c r="AP32">
        <v>0.184795423</v>
      </c>
      <c r="AQ32">
        <v>1.189687502</v>
      </c>
      <c r="AR32">
        <v>0.387424112</v>
      </c>
      <c r="AS32">
        <v>0.66629533</v>
      </c>
      <c r="AT32">
        <v>1.042674437</v>
      </c>
      <c r="AU32">
        <v>-0.938963963</v>
      </c>
      <c r="AV32">
        <v>2.821919873</v>
      </c>
      <c r="AW32">
        <v>2.42614748</v>
      </c>
      <c r="AX32">
        <v>10.3488753</v>
      </c>
      <c r="AY32">
        <v>0.723439876</v>
      </c>
      <c r="AZ32">
        <v>5.117061429</v>
      </c>
      <c r="BA32">
        <v>3.405807017</v>
      </c>
      <c r="BB32">
        <v>2.335838853</v>
      </c>
      <c r="BC32">
        <v>-2.54491387</v>
      </c>
      <c r="BD32">
        <v>2.908468617</v>
      </c>
    </row>
    <row r="33" spans="1:56">
      <c r="A33">
        <f>VLOOKUP(B33,'AHarv+PermP'!$B$2:$C$52,2,0)</f>
        <v>158</v>
      </c>
      <c r="B33" t="s">
        <v>162</v>
      </c>
      <c r="C33" t="s">
        <v>389</v>
      </c>
      <c r="D33" t="s">
        <v>67</v>
      </c>
      <c r="E33" t="s">
        <v>411</v>
      </c>
      <c r="G33">
        <v>1.58811526</v>
      </c>
      <c r="H33">
        <v>7.100697345</v>
      </c>
      <c r="I33">
        <v>6.233347426</v>
      </c>
      <c r="J33">
        <v>-2.810996354</v>
      </c>
      <c r="K33">
        <v>3.77301526</v>
      </c>
      <c r="L33">
        <v>-3.316608808</v>
      </c>
      <c r="M33">
        <v>-2.829869507</v>
      </c>
      <c r="N33">
        <v>-2.57707955</v>
      </c>
      <c r="O33">
        <v>-8.270585455</v>
      </c>
      <c r="P33">
        <v>0.024924147</v>
      </c>
      <c r="Q33">
        <v>2.581415874</v>
      </c>
      <c r="R33">
        <v>-7.936186526</v>
      </c>
      <c r="S33">
        <v>-19.46522685</v>
      </c>
      <c r="T33">
        <v>5.605484317</v>
      </c>
      <c r="U33">
        <v>-5.62756549</v>
      </c>
      <c r="V33">
        <v>-2.263768178</v>
      </c>
      <c r="W33">
        <v>4.614677516</v>
      </c>
      <c r="X33">
        <v>10.17548094</v>
      </c>
      <c r="Y33">
        <v>4.075788517</v>
      </c>
      <c r="Z33">
        <v>-4.985209283</v>
      </c>
      <c r="AA33">
        <v>-2.176952941</v>
      </c>
      <c r="AB33">
        <v>-1.158036238</v>
      </c>
      <c r="AC33">
        <v>-7.339415821</v>
      </c>
      <c r="AD33">
        <v>-19.0833073</v>
      </c>
      <c r="AE33">
        <v>4.785289918</v>
      </c>
      <c r="AF33">
        <v>3.445005728</v>
      </c>
      <c r="AG33">
        <v>-2.69083147</v>
      </c>
      <c r="AH33">
        <v>3.892540033</v>
      </c>
      <c r="AI33">
        <v>-1.984938081</v>
      </c>
      <c r="AJ33">
        <v>-4.23487425</v>
      </c>
      <c r="AK33">
        <v>-0.6608815</v>
      </c>
      <c r="AL33">
        <v>-9.484617213</v>
      </c>
      <c r="AM33">
        <v>-1.846147857</v>
      </c>
      <c r="AN33">
        <v>0.568599028</v>
      </c>
      <c r="AO33">
        <v>-0.825519823</v>
      </c>
      <c r="AP33">
        <v>-0.07887432</v>
      </c>
      <c r="AQ33">
        <v>-0.756706553</v>
      </c>
      <c r="AR33">
        <v>6.629427377</v>
      </c>
      <c r="AS33">
        <v>-3.984934843</v>
      </c>
      <c r="AT33">
        <v>-4.787218265</v>
      </c>
      <c r="AU33">
        <v>3.451082122</v>
      </c>
      <c r="AV33">
        <v>-0.503180811</v>
      </c>
      <c r="AW33">
        <v>1.718782898</v>
      </c>
      <c r="AX33">
        <v>-3.319570445</v>
      </c>
      <c r="AY33">
        <v>0.905607015</v>
      </c>
      <c r="AZ33">
        <v>2.135128719</v>
      </c>
      <c r="BA33">
        <v>-0.199913837</v>
      </c>
      <c r="BB33">
        <v>4.906070938</v>
      </c>
      <c r="BC33">
        <v>-4.646260641</v>
      </c>
      <c r="BD33">
        <v>5.020072237</v>
      </c>
    </row>
    <row r="34" spans="1:56">
      <c r="A34">
        <f>VLOOKUP(B34,'AHarv+PermP'!$B$2:$C$52,2,0)</f>
        <v>159</v>
      </c>
      <c r="B34" t="s">
        <v>163</v>
      </c>
      <c r="C34" t="s">
        <v>390</v>
      </c>
      <c r="D34" t="s">
        <v>67</v>
      </c>
      <c r="E34" t="s">
        <v>411</v>
      </c>
      <c r="G34">
        <v>-1.915230002</v>
      </c>
      <c r="H34">
        <v>1.881216767</v>
      </c>
      <c r="I34">
        <v>6.236169254</v>
      </c>
      <c r="J34">
        <v>2.672281014</v>
      </c>
      <c r="K34">
        <v>2.599112048</v>
      </c>
      <c r="L34">
        <v>-6.347401615</v>
      </c>
      <c r="M34">
        <v>-17.60441346</v>
      </c>
      <c r="N34">
        <v>-3.456843358</v>
      </c>
      <c r="O34">
        <v>21.37073114</v>
      </c>
      <c r="P34">
        <v>22.10035419</v>
      </c>
      <c r="Q34">
        <v>11.53813381</v>
      </c>
      <c r="R34">
        <v>0.880942469</v>
      </c>
      <c r="S34">
        <v>2.782209008</v>
      </c>
      <c r="T34">
        <v>8.277524237</v>
      </c>
      <c r="U34">
        <v>-7.813504054</v>
      </c>
      <c r="V34">
        <v>5.910228716</v>
      </c>
      <c r="W34">
        <v>2.865107235</v>
      </c>
      <c r="X34">
        <v>-8.597016383</v>
      </c>
      <c r="Y34">
        <v>3.62570708</v>
      </c>
      <c r="Z34">
        <v>1.28253804</v>
      </c>
      <c r="AA34">
        <v>-15.43476892</v>
      </c>
      <c r="AB34">
        <v>-2.765025754</v>
      </c>
      <c r="AC34">
        <v>-7.62849592</v>
      </c>
      <c r="AD34">
        <v>-7.156640205</v>
      </c>
      <c r="AE34">
        <v>6.973111882</v>
      </c>
      <c r="AF34">
        <v>-0.081091727</v>
      </c>
      <c r="AG34">
        <v>-3.234865494</v>
      </c>
      <c r="AH34">
        <v>7.093806836</v>
      </c>
      <c r="AI34">
        <v>4.493429398</v>
      </c>
      <c r="AJ34">
        <v>5.513564574</v>
      </c>
      <c r="AK34">
        <v>2.205406373</v>
      </c>
      <c r="AL34">
        <v>0.4482307</v>
      </c>
      <c r="AM34">
        <v>-0.222554925</v>
      </c>
      <c r="AN34">
        <v>-2.248559676</v>
      </c>
      <c r="AO34">
        <v>0.112943714</v>
      </c>
      <c r="AP34">
        <v>1.888692575</v>
      </c>
      <c r="AQ34">
        <v>0.338587328</v>
      </c>
      <c r="AR34">
        <v>-0.464682643</v>
      </c>
      <c r="AS34">
        <v>-1.244181943</v>
      </c>
      <c r="AT34">
        <v>2.92527517</v>
      </c>
      <c r="AU34">
        <v>0.645720699</v>
      </c>
      <c r="AV34">
        <v>-0.897438756</v>
      </c>
      <c r="AW34">
        <v>7.618782005</v>
      </c>
      <c r="AX34">
        <v>7.897958701</v>
      </c>
      <c r="AY34">
        <v>2.819034113</v>
      </c>
      <c r="AZ34">
        <v>3.595288284</v>
      </c>
      <c r="BA34">
        <v>3.832950366</v>
      </c>
      <c r="BB34">
        <v>3.386858856</v>
      </c>
      <c r="BC34">
        <v>4.3526073</v>
      </c>
      <c r="BD34">
        <v>5.171088946</v>
      </c>
    </row>
    <row r="35" spans="1:56">
      <c r="A35">
        <f>VLOOKUP(B35,'AHarv+PermP'!$B$2:$C$52,2,0)</f>
        <v>184</v>
      </c>
      <c r="B35" t="s">
        <v>168</v>
      </c>
      <c r="C35" t="s">
        <v>391</v>
      </c>
      <c r="D35" t="s">
        <v>67</v>
      </c>
      <c r="E35" t="s">
        <v>411</v>
      </c>
      <c r="G35">
        <v>-7.135195982</v>
      </c>
      <c r="H35">
        <v>8.03431075</v>
      </c>
      <c r="I35">
        <v>-12.49177378</v>
      </c>
      <c r="J35">
        <v>-15.05772833</v>
      </c>
      <c r="K35">
        <v>3.838053295</v>
      </c>
      <c r="L35">
        <v>3.834682612</v>
      </c>
      <c r="M35">
        <v>3.738718837</v>
      </c>
      <c r="N35">
        <v>3.821110819</v>
      </c>
      <c r="O35">
        <v>7.674639248</v>
      </c>
      <c r="P35">
        <v>2.793534109</v>
      </c>
      <c r="Q35">
        <v>-1.877563151</v>
      </c>
      <c r="R35">
        <v>-2.813372181</v>
      </c>
      <c r="S35">
        <v>0.232985573</v>
      </c>
      <c r="T35">
        <v>-1.773713875</v>
      </c>
      <c r="U35">
        <v>-5.230354654</v>
      </c>
      <c r="V35">
        <v>15.64659847</v>
      </c>
      <c r="W35">
        <v>-1.332610303</v>
      </c>
      <c r="X35">
        <v>5.57645957</v>
      </c>
      <c r="Y35">
        <v>8.218849255</v>
      </c>
      <c r="Z35">
        <v>5.425140369</v>
      </c>
      <c r="AA35">
        <v>2.195994192</v>
      </c>
      <c r="AB35">
        <v>-1.138496782</v>
      </c>
      <c r="AC35">
        <v>2.867823614</v>
      </c>
      <c r="AD35">
        <v>-7.350001878</v>
      </c>
      <c r="AE35">
        <v>0.597475219</v>
      </c>
      <c r="AF35">
        <v>0.903563772</v>
      </c>
      <c r="AG35">
        <v>-4.757432422</v>
      </c>
      <c r="AH35">
        <v>0.182369448</v>
      </c>
      <c r="AI35">
        <v>-2.355322121</v>
      </c>
      <c r="AJ35">
        <v>-2.188811303</v>
      </c>
      <c r="AK35">
        <v>0.867174473</v>
      </c>
      <c r="AL35">
        <v>12.73934562</v>
      </c>
      <c r="AM35">
        <v>-0.918874688</v>
      </c>
      <c r="AN35">
        <v>-47.28722115</v>
      </c>
      <c r="AO35">
        <v>37.12005855</v>
      </c>
      <c r="AP35">
        <v>8.207296043</v>
      </c>
      <c r="AQ35">
        <v>4.921026179</v>
      </c>
      <c r="AR35">
        <v>-1.274282401</v>
      </c>
      <c r="AS35">
        <v>-1.481035561</v>
      </c>
      <c r="AT35">
        <v>1.219122589</v>
      </c>
      <c r="AU35">
        <v>3.898977033</v>
      </c>
      <c r="AV35">
        <v>7.944186419</v>
      </c>
      <c r="AW35">
        <v>0.336868266</v>
      </c>
      <c r="AX35">
        <v>5.590508915</v>
      </c>
      <c r="AY35">
        <v>7.018529402</v>
      </c>
      <c r="AZ35">
        <v>6.427854961</v>
      </c>
      <c r="BA35">
        <v>2.576093213</v>
      </c>
      <c r="BB35">
        <v>7.936936925</v>
      </c>
      <c r="BC35">
        <v>0.998758854</v>
      </c>
      <c r="BD35">
        <v>4.3356119</v>
      </c>
    </row>
    <row r="36" spans="1:56">
      <c r="A36">
        <v>193</v>
      </c>
      <c r="B36" t="s">
        <v>213</v>
      </c>
      <c r="C36" t="s">
        <v>392</v>
      </c>
      <c r="D36" t="s">
        <v>67</v>
      </c>
      <c r="E36" t="s">
        <v>411</v>
      </c>
      <c r="AV36">
        <v>9.80114788</v>
      </c>
      <c r="AW36">
        <v>3.802132405</v>
      </c>
      <c r="AX36">
        <v>4.989116884</v>
      </c>
      <c r="AY36">
        <v>4.069384158</v>
      </c>
      <c r="AZ36">
        <v>5.058751712</v>
      </c>
      <c r="BA36">
        <v>4.389397627</v>
      </c>
      <c r="BB36">
        <v>4.151298546</v>
      </c>
      <c r="BC36">
        <v>2.295837307</v>
      </c>
      <c r="BD36">
        <v>2.679114494</v>
      </c>
    </row>
    <row r="37" spans="1:56">
      <c r="A37">
        <f>VLOOKUP(B37,'AHarv+PermP'!$B$2:$C$52,2,0)</f>
        <v>195</v>
      </c>
      <c r="B37" t="s">
        <v>170</v>
      </c>
      <c r="C37" t="s">
        <v>393</v>
      </c>
      <c r="D37" t="s">
        <v>67</v>
      </c>
      <c r="E37" t="s">
        <v>411</v>
      </c>
      <c r="G37">
        <v>0.264966997</v>
      </c>
      <c r="H37">
        <v>-2.815168434</v>
      </c>
      <c r="I37">
        <v>-0.921208987</v>
      </c>
      <c r="J37">
        <v>0.963592877</v>
      </c>
      <c r="K37">
        <v>-1.605932889</v>
      </c>
      <c r="L37">
        <v>-0.183813588</v>
      </c>
      <c r="M37">
        <v>-4.213706209</v>
      </c>
      <c r="N37">
        <v>3.01741382</v>
      </c>
      <c r="O37">
        <v>-9.47009508</v>
      </c>
      <c r="P37">
        <v>5.145063378</v>
      </c>
      <c r="Q37">
        <v>-3.321606159</v>
      </c>
      <c r="R37">
        <v>2.976773097</v>
      </c>
      <c r="S37">
        <v>-8.549639816</v>
      </c>
      <c r="T37">
        <v>1.083928445</v>
      </c>
      <c r="U37">
        <v>4.533225669</v>
      </c>
      <c r="V37">
        <v>6.1119237</v>
      </c>
      <c r="W37">
        <v>-5.030840958</v>
      </c>
      <c r="X37">
        <v>-6.19775934</v>
      </c>
      <c r="Y37">
        <v>4.461537598</v>
      </c>
      <c r="Z37">
        <v>-5.716009844</v>
      </c>
      <c r="AA37">
        <v>2.322861636</v>
      </c>
      <c r="AB37">
        <v>4.915897112</v>
      </c>
      <c r="AC37">
        <v>-7.976010009</v>
      </c>
      <c r="AD37">
        <v>0.781517377</v>
      </c>
      <c r="AE37">
        <v>0.29332864</v>
      </c>
      <c r="AF37">
        <v>0.095129621</v>
      </c>
      <c r="AG37">
        <v>2.95811079</v>
      </c>
      <c r="AH37">
        <v>-3.546143529</v>
      </c>
      <c r="AI37">
        <v>0.888032967</v>
      </c>
      <c r="AJ37">
        <v>-3.614301129</v>
      </c>
      <c r="AK37">
        <v>-0.467891473</v>
      </c>
      <c r="AL37">
        <v>-1.724734684</v>
      </c>
      <c r="AM37">
        <v>-1.620005773</v>
      </c>
      <c r="AN37">
        <v>-2.817482898</v>
      </c>
      <c r="AO37">
        <v>2.518424638</v>
      </c>
      <c r="AP37">
        <v>-0.632444313</v>
      </c>
      <c r="AQ37">
        <v>0.539887067</v>
      </c>
      <c r="AR37">
        <v>3.288853875</v>
      </c>
      <c r="AS37">
        <v>3.709791661</v>
      </c>
      <c r="AT37">
        <v>0.585570927</v>
      </c>
      <c r="AU37">
        <v>1.869859271</v>
      </c>
      <c r="AV37">
        <v>-1.999878968</v>
      </c>
      <c r="AW37">
        <v>3.815410979</v>
      </c>
      <c r="AX37">
        <v>3.064588833</v>
      </c>
      <c r="AY37">
        <v>2.803813678</v>
      </c>
      <c r="AZ37">
        <v>-0.204127171</v>
      </c>
      <c r="BA37">
        <v>2.068250046</v>
      </c>
      <c r="BB37">
        <v>0.588200578</v>
      </c>
      <c r="BC37">
        <v>-0.477827653</v>
      </c>
      <c r="BD37">
        <v>1.42912994</v>
      </c>
    </row>
    <row r="38" spans="1:56">
      <c r="A38">
        <f>VLOOKUP(B38,'AHarv+PermP'!$B$2:$C$52,2,0)</f>
        <v>196</v>
      </c>
      <c r="B38" t="s">
        <v>171</v>
      </c>
      <c r="C38" t="s">
        <v>394</v>
      </c>
      <c r="D38" t="s">
        <v>67</v>
      </c>
      <c r="E38" t="s">
        <v>411</v>
      </c>
      <c r="G38">
        <v>-7.519112854</v>
      </c>
      <c r="H38">
        <v>5.569816429</v>
      </c>
      <c r="I38">
        <v>7.372728761</v>
      </c>
      <c r="J38">
        <v>3.298608857</v>
      </c>
      <c r="K38">
        <v>-3.515093032</v>
      </c>
      <c r="L38">
        <v>-0.410599824</v>
      </c>
      <c r="M38">
        <v>-1.935848333</v>
      </c>
      <c r="N38">
        <v>4.980399679</v>
      </c>
      <c r="O38">
        <v>-2.351183383</v>
      </c>
      <c r="P38">
        <v>6.363593575</v>
      </c>
      <c r="Q38">
        <v>13.24246636</v>
      </c>
      <c r="R38">
        <v>3.971431047</v>
      </c>
      <c r="S38">
        <v>6.738316887</v>
      </c>
      <c r="T38">
        <v>-0.745314773</v>
      </c>
      <c r="U38">
        <v>1.214403052</v>
      </c>
      <c r="V38">
        <v>14.16295248</v>
      </c>
      <c r="W38">
        <v>-7.76794353</v>
      </c>
      <c r="X38">
        <v>19.28767684</v>
      </c>
      <c r="Y38">
        <v>14.18034015</v>
      </c>
      <c r="Z38">
        <v>-5.447497622</v>
      </c>
      <c r="AA38">
        <v>-9.240488949</v>
      </c>
      <c r="AB38">
        <v>-2.09853788</v>
      </c>
      <c r="AC38">
        <v>-2.578463498</v>
      </c>
      <c r="AD38">
        <v>3.675577652</v>
      </c>
      <c r="AE38">
        <v>10.30434709</v>
      </c>
      <c r="AF38">
        <v>-0.878608166</v>
      </c>
      <c r="AG38">
        <v>3.678367295</v>
      </c>
      <c r="AH38">
        <v>4.638705719</v>
      </c>
      <c r="AI38">
        <v>10.3333824</v>
      </c>
      <c r="AJ38">
        <v>6.059402927</v>
      </c>
      <c r="AK38">
        <v>1.663928087</v>
      </c>
      <c r="AL38">
        <v>5.812540144</v>
      </c>
      <c r="AM38">
        <v>4.65664727</v>
      </c>
      <c r="AN38">
        <v>-2.426726163</v>
      </c>
      <c r="AO38">
        <v>-2.642276644</v>
      </c>
      <c r="AP38">
        <v>3.389419113</v>
      </c>
      <c r="AQ38">
        <v>10.65541889</v>
      </c>
      <c r="AR38">
        <v>6.303964132</v>
      </c>
      <c r="AS38">
        <v>-0.109437609</v>
      </c>
      <c r="AT38">
        <v>3.326711124</v>
      </c>
      <c r="AU38">
        <v>-2.356613561</v>
      </c>
      <c r="AV38">
        <v>-1.807832392</v>
      </c>
      <c r="AW38">
        <v>-4.864161947</v>
      </c>
      <c r="AX38">
        <v>-2.497182778</v>
      </c>
      <c r="AY38">
        <v>6.951960294</v>
      </c>
      <c r="AZ38">
        <v>6.124298546</v>
      </c>
      <c r="BA38">
        <v>9.139910465</v>
      </c>
      <c r="BB38">
        <v>-3.482714246</v>
      </c>
      <c r="BC38">
        <v>0.305496117</v>
      </c>
      <c r="BD38">
        <v>7.148773187</v>
      </c>
    </row>
    <row r="39" spans="1:56">
      <c r="A39">
        <f>VLOOKUP(B39,'AHarv+PermP'!$B$2:$C$52,2,0)</f>
        <v>197</v>
      </c>
      <c r="B39" t="s">
        <v>172</v>
      </c>
      <c r="C39" t="s">
        <v>395</v>
      </c>
      <c r="D39" t="s">
        <v>67</v>
      </c>
      <c r="E39" t="s">
        <v>411</v>
      </c>
      <c r="G39">
        <v>0.215079287</v>
      </c>
      <c r="H39">
        <v>2.878040707</v>
      </c>
      <c r="I39">
        <v>0.05466721</v>
      </c>
      <c r="J39">
        <v>4.928258409</v>
      </c>
      <c r="K39">
        <v>5.382400233</v>
      </c>
      <c r="L39">
        <v>-0.039996521</v>
      </c>
      <c r="M39">
        <v>-1.707134327</v>
      </c>
      <c r="N39">
        <v>0.218521511</v>
      </c>
      <c r="O39">
        <v>6.596532016</v>
      </c>
      <c r="P39">
        <v>6.683805889</v>
      </c>
      <c r="Q39">
        <v>1.618568362</v>
      </c>
      <c r="R39">
        <v>-0.911072443</v>
      </c>
      <c r="S39">
        <v>0.39434702</v>
      </c>
      <c r="T39">
        <v>1.566451786</v>
      </c>
      <c r="U39">
        <v>-0.291246181</v>
      </c>
      <c r="V39">
        <v>-2.43138096</v>
      </c>
      <c r="W39">
        <v>-2.001629902</v>
      </c>
      <c r="X39">
        <v>0.259925169</v>
      </c>
      <c r="Y39">
        <v>2.28106001</v>
      </c>
      <c r="Z39">
        <v>2.575064765</v>
      </c>
      <c r="AA39">
        <v>0.676715077</v>
      </c>
      <c r="AB39">
        <v>2.566024158</v>
      </c>
      <c r="AC39">
        <v>-4.217407869</v>
      </c>
      <c r="AD39">
        <v>1.697919149</v>
      </c>
      <c r="AE39">
        <v>-7.654349486</v>
      </c>
      <c r="AF39">
        <v>-1.517665063</v>
      </c>
      <c r="AG39">
        <v>4.163040654</v>
      </c>
      <c r="AH39">
        <v>-9.565266641</v>
      </c>
      <c r="AI39">
        <v>-1.368263592</v>
      </c>
      <c r="AJ39">
        <v>2.058633435</v>
      </c>
      <c r="AK39">
        <v>1.998448786</v>
      </c>
      <c r="AL39">
        <v>-18.68972794</v>
      </c>
      <c r="AM39">
        <v>2.22040778</v>
      </c>
      <c r="AN39">
        <v>-1.154368343</v>
      </c>
      <c r="AO39">
        <v>-7.603806487</v>
      </c>
      <c r="AP39">
        <v>5.005010034</v>
      </c>
      <c r="AQ39">
        <v>-17.06981702</v>
      </c>
      <c r="AR39">
        <v>-1.841274082</v>
      </c>
      <c r="AS39">
        <v>-9.822255434</v>
      </c>
      <c r="AT39">
        <v>0.929548696</v>
      </c>
      <c r="AU39">
        <v>13.75666911</v>
      </c>
      <c r="AV39">
        <v>21.75658142</v>
      </c>
      <c r="AW39">
        <v>4.100820636</v>
      </c>
      <c r="AX39">
        <v>2.691709138</v>
      </c>
      <c r="AY39">
        <v>2.991737064</v>
      </c>
      <c r="AZ39">
        <v>3.778374006</v>
      </c>
      <c r="BA39">
        <v>3.5095777</v>
      </c>
      <c r="BB39">
        <v>3.017253896</v>
      </c>
      <c r="BC39">
        <v>0.913424842</v>
      </c>
      <c r="BD39">
        <v>2.654707429</v>
      </c>
    </row>
    <row r="40" spans="1:36">
      <c r="A40">
        <f>VLOOKUP(B40,'AHarv+PermP'!$B$2:$C$52,2,0)</f>
        <v>201</v>
      </c>
      <c r="B40" t="s">
        <v>173</v>
      </c>
      <c r="C40" t="s">
        <v>396</v>
      </c>
      <c r="D40" t="s">
        <v>67</v>
      </c>
      <c r="E40" t="s">
        <v>411</v>
      </c>
      <c r="G40">
        <v>-5.452055765</v>
      </c>
      <c r="H40">
        <v>4.627659808</v>
      </c>
      <c r="I40">
        <v>0.426683441</v>
      </c>
      <c r="J40">
        <v>-8.321459689</v>
      </c>
      <c r="K40">
        <v>-8.198346747</v>
      </c>
      <c r="L40">
        <v>6.285638976</v>
      </c>
      <c r="M40">
        <v>3.000580665</v>
      </c>
      <c r="N40">
        <v>-0.77366873</v>
      </c>
      <c r="O40">
        <v>-4.095416607</v>
      </c>
      <c r="P40">
        <v>2.46750906</v>
      </c>
      <c r="Q40">
        <v>1.345961861</v>
      </c>
      <c r="R40">
        <v>9.299591012</v>
      </c>
      <c r="S40">
        <v>-3.309039879</v>
      </c>
      <c r="T40">
        <v>-21.14150181</v>
      </c>
      <c r="U40">
        <v>21.95461676</v>
      </c>
      <c r="V40">
        <v>-9.841197527</v>
      </c>
      <c r="W40">
        <v>10.55349104</v>
      </c>
      <c r="X40">
        <v>-6.657184526</v>
      </c>
      <c r="Y40">
        <v>-10.53435008</v>
      </c>
      <c r="Z40">
        <v>-9.005633222</v>
      </c>
      <c r="AA40">
        <v>3.066182062</v>
      </c>
      <c r="AB40">
        <v>3.908707777</v>
      </c>
      <c r="AC40">
        <v>-7.537204142</v>
      </c>
      <c r="AD40">
        <v>5.191952731</v>
      </c>
      <c r="AE40">
        <v>9.102353564</v>
      </c>
      <c r="AF40">
        <v>3.213969536</v>
      </c>
      <c r="AG40">
        <v>4.209828338</v>
      </c>
      <c r="AH40">
        <v>-1.745486113</v>
      </c>
      <c r="AI40">
        <v>-1.1731788</v>
      </c>
      <c r="AJ40">
        <v>-1.917580152</v>
      </c>
    </row>
    <row r="41" spans="1:56">
      <c r="A41">
        <f>VLOOKUP(B41,'AHarv+PermP'!$B$2:$C$52,2,0)</f>
        <v>202</v>
      </c>
      <c r="B41" t="s">
        <v>174</v>
      </c>
      <c r="C41" t="s">
        <v>397</v>
      </c>
      <c r="D41" t="s">
        <v>67</v>
      </c>
      <c r="E41" t="s">
        <v>411</v>
      </c>
      <c r="G41">
        <v>0.640585204</v>
      </c>
      <c r="H41">
        <v>3.246781542</v>
      </c>
      <c r="I41">
        <v>4.670555053</v>
      </c>
      <c r="J41">
        <v>5.410280138</v>
      </c>
      <c r="K41">
        <v>6.472081408</v>
      </c>
      <c r="L41">
        <v>2.188799156</v>
      </c>
      <c r="M41">
        <v>4.925638983</v>
      </c>
      <c r="N41">
        <v>1.955135299</v>
      </c>
      <c r="O41">
        <v>2.493018695</v>
      </c>
      <c r="P41">
        <v>2.987568207</v>
      </c>
      <c r="Q41">
        <v>1.901262418</v>
      </c>
      <c r="R41">
        <v>-0.648101668</v>
      </c>
      <c r="S41">
        <v>2.230763135</v>
      </c>
      <c r="T41">
        <v>3.768939514</v>
      </c>
      <c r="U41">
        <v>-0.517856508</v>
      </c>
      <c r="V41">
        <v>0.064438652</v>
      </c>
      <c r="W41">
        <v>-2.174945325</v>
      </c>
      <c r="X41">
        <v>0.865734449</v>
      </c>
      <c r="Y41">
        <v>1.534984765</v>
      </c>
      <c r="Z41">
        <v>4.164606487</v>
      </c>
      <c r="AA41">
        <v>2.830058396</v>
      </c>
      <c r="AB41">
        <v>-2.849316378</v>
      </c>
      <c r="AC41">
        <v>-4.330319417</v>
      </c>
      <c r="AD41">
        <v>2.407092549</v>
      </c>
      <c r="AE41">
        <v>-3.743701026</v>
      </c>
      <c r="AF41">
        <v>-2.51497285</v>
      </c>
      <c r="AG41">
        <v>-0.415974282</v>
      </c>
      <c r="AH41">
        <v>1.742698876</v>
      </c>
      <c r="AI41">
        <v>0.13249728</v>
      </c>
      <c r="AJ41">
        <v>-2.326864146</v>
      </c>
      <c r="AK41">
        <v>-3.037733871</v>
      </c>
      <c r="AL41">
        <v>-4.157824439</v>
      </c>
      <c r="AM41">
        <v>-0.881778187</v>
      </c>
      <c r="AN41">
        <v>1.051409635</v>
      </c>
      <c r="AO41">
        <v>0.910049597</v>
      </c>
      <c r="AP41">
        <v>2.011319092</v>
      </c>
      <c r="AQ41">
        <v>0.324722609</v>
      </c>
      <c r="AR41">
        <v>-1.818332027</v>
      </c>
      <c r="AS41">
        <v>-0.083295555</v>
      </c>
      <c r="AT41">
        <v>1.606315217</v>
      </c>
      <c r="AU41">
        <v>0.654308395</v>
      </c>
      <c r="AV41">
        <v>2.248162205</v>
      </c>
      <c r="AW41">
        <v>1.647151818</v>
      </c>
      <c r="AX41">
        <v>3.32610383</v>
      </c>
      <c r="AY41">
        <v>4.086693065</v>
      </c>
      <c r="AZ41">
        <v>4.42562349</v>
      </c>
      <c r="BA41">
        <v>4.416472609</v>
      </c>
      <c r="BB41">
        <v>2.438830004</v>
      </c>
      <c r="BC41">
        <v>-2.732989408</v>
      </c>
      <c r="BD41">
        <v>1.460460041</v>
      </c>
    </row>
    <row r="42" spans="1:56">
      <c r="A42">
        <f>VLOOKUP(B42,'AHarv+PermP'!$B$2:$C$52,2,0)</f>
        <v>206</v>
      </c>
      <c r="B42" t="s">
        <v>176</v>
      </c>
      <c r="C42" t="s">
        <v>398</v>
      </c>
      <c r="D42" t="s">
        <v>67</v>
      </c>
      <c r="E42" t="s">
        <v>411</v>
      </c>
      <c r="G42">
        <v>-2.315401275</v>
      </c>
      <c r="H42">
        <v>4.412316201</v>
      </c>
      <c r="I42">
        <v>-5.127092126</v>
      </c>
      <c r="J42">
        <v>-3.447901356</v>
      </c>
      <c r="K42">
        <v>4.250933575</v>
      </c>
      <c r="L42">
        <v>-5.866010471</v>
      </c>
      <c r="M42">
        <v>-1.006918256</v>
      </c>
      <c r="N42">
        <v>-0.534559458</v>
      </c>
      <c r="O42">
        <v>-1.186340884</v>
      </c>
      <c r="P42">
        <v>3.114133685</v>
      </c>
      <c r="Q42">
        <v>-0.585115129</v>
      </c>
      <c r="R42">
        <v>-7.796852427</v>
      </c>
      <c r="S42">
        <v>-2.339382265</v>
      </c>
      <c r="T42">
        <v>8.092494874</v>
      </c>
      <c r="U42">
        <v>12.19043335</v>
      </c>
      <c r="V42">
        <v>13.09651544</v>
      </c>
      <c r="W42">
        <v>2.962995259</v>
      </c>
      <c r="X42">
        <v>-8.845199164</v>
      </c>
      <c r="Y42">
        <v>-8.010395719</v>
      </c>
      <c r="Z42">
        <v>-1.730529738</v>
      </c>
      <c r="AA42">
        <v>3.918412661</v>
      </c>
      <c r="AB42">
        <v>2.453468996</v>
      </c>
      <c r="AC42">
        <v>-1.247156383</v>
      </c>
      <c r="AD42">
        <v>-7.91677186</v>
      </c>
      <c r="AE42">
        <v>-8.918900557</v>
      </c>
      <c r="AF42">
        <v>2.728182239</v>
      </c>
      <c r="AG42">
        <v>11.55473744</v>
      </c>
      <c r="AH42">
        <v>-2.543896964</v>
      </c>
      <c r="AI42">
        <v>6.496779493</v>
      </c>
      <c r="AJ42">
        <v>-7.677093574</v>
      </c>
      <c r="AK42">
        <v>4.875679892</v>
      </c>
      <c r="AL42">
        <v>3.877324075</v>
      </c>
      <c r="AM42">
        <v>1.864810501</v>
      </c>
      <c r="AN42">
        <v>-1.61260034</v>
      </c>
      <c r="AO42">
        <v>3.274924118</v>
      </c>
      <c r="AP42">
        <v>3.22069471</v>
      </c>
      <c r="AQ42">
        <v>7.763199508</v>
      </c>
      <c r="AR42">
        <v>1.694884571</v>
      </c>
      <c r="AS42">
        <v>0.572417437</v>
      </c>
      <c r="AT42">
        <v>5.782703691</v>
      </c>
      <c r="AU42">
        <v>3.694961792</v>
      </c>
      <c r="AV42">
        <v>2.966357419</v>
      </c>
      <c r="AW42">
        <v>4.725745863</v>
      </c>
      <c r="AX42">
        <v>-0.529424384</v>
      </c>
      <c r="AY42">
        <v>3.815947361</v>
      </c>
      <c r="AZ42">
        <v>8.58495393</v>
      </c>
      <c r="BA42">
        <v>7.420497103</v>
      </c>
      <c r="BB42">
        <v>4.150870659</v>
      </c>
      <c r="BC42">
        <v>1.361066772</v>
      </c>
      <c r="BD42">
        <v>1.875697127</v>
      </c>
    </row>
    <row r="43" spans="1:56">
      <c r="A43">
        <f>VLOOKUP(B43,'AHarv+PermP'!$B$2:$C$52,2,0)</f>
        <v>209</v>
      </c>
      <c r="B43" t="s">
        <v>177</v>
      </c>
      <c r="C43" t="s">
        <v>399</v>
      </c>
      <c r="D43" t="s">
        <v>67</v>
      </c>
      <c r="E43" t="s">
        <v>411</v>
      </c>
      <c r="Q43">
        <v>10.55016079</v>
      </c>
      <c r="R43">
        <v>2.382583473</v>
      </c>
      <c r="S43">
        <v>5.809236098</v>
      </c>
      <c r="T43">
        <v>2.591478182</v>
      </c>
      <c r="U43">
        <v>10.49024842</v>
      </c>
      <c r="V43">
        <v>-5.089251686</v>
      </c>
      <c r="W43">
        <v>-2.091270621</v>
      </c>
      <c r="X43">
        <v>-1.787488344</v>
      </c>
      <c r="Y43">
        <v>-0.027342074</v>
      </c>
      <c r="Z43">
        <v>9.083699732</v>
      </c>
      <c r="AA43">
        <v>11.32754564</v>
      </c>
      <c r="AB43">
        <v>-1.681508938</v>
      </c>
      <c r="AC43">
        <v>-1.745216512</v>
      </c>
      <c r="AD43">
        <v>2.763631812</v>
      </c>
      <c r="AE43">
        <v>0.076580748</v>
      </c>
      <c r="AF43">
        <v>7.785201984</v>
      </c>
      <c r="AG43">
        <v>9.731048266</v>
      </c>
      <c r="AH43">
        <v>2.054491034</v>
      </c>
      <c r="AI43">
        <v>8.517288168</v>
      </c>
      <c r="AJ43">
        <v>6.070610321</v>
      </c>
      <c r="AK43">
        <v>-0.224404663</v>
      </c>
      <c r="AL43">
        <v>-0.665786396</v>
      </c>
      <c r="AM43">
        <v>0.773539768</v>
      </c>
      <c r="AN43">
        <v>1.825318478</v>
      </c>
      <c r="AO43">
        <v>0.891135885</v>
      </c>
      <c r="AP43">
        <v>1.375143574</v>
      </c>
      <c r="AQ43">
        <v>1.495268821</v>
      </c>
      <c r="AR43">
        <v>0.567650026</v>
      </c>
      <c r="AS43">
        <v>1.552297061</v>
      </c>
      <c r="AT43">
        <v>8.453029021</v>
      </c>
      <c r="AU43">
        <v>-0.056872691</v>
      </c>
      <c r="AV43">
        <v>1.107660805</v>
      </c>
      <c r="AW43">
        <v>3.318165965</v>
      </c>
      <c r="AX43">
        <v>1.878302397</v>
      </c>
      <c r="AY43">
        <v>1.337067332</v>
      </c>
      <c r="AZ43">
        <v>1.70310084</v>
      </c>
      <c r="BA43">
        <v>2.103407043</v>
      </c>
      <c r="BB43">
        <v>0.856714861</v>
      </c>
      <c r="BC43">
        <v>-1.146889318</v>
      </c>
      <c r="BD43">
        <v>-0.409694399</v>
      </c>
    </row>
    <row r="44" spans="1:56">
      <c r="A44">
        <f>VLOOKUP(B44,'AHarv+PermP'!$B$2:$C$52,2,0)</f>
        <v>215</v>
      </c>
      <c r="B44" t="s">
        <v>178</v>
      </c>
      <c r="C44" t="s">
        <v>400</v>
      </c>
      <c r="D44" t="s">
        <v>67</v>
      </c>
      <c r="E44" t="s">
        <v>411</v>
      </c>
      <c r="AK44">
        <v>-1.265023107</v>
      </c>
      <c r="AL44">
        <v>-2.772904322</v>
      </c>
      <c r="AM44">
        <v>-2.147318393</v>
      </c>
      <c r="AN44">
        <v>-1.658664736</v>
      </c>
      <c r="AO44">
        <v>0.48890769</v>
      </c>
      <c r="AP44">
        <v>1.656627178</v>
      </c>
      <c r="AQ44">
        <v>0.838604576</v>
      </c>
      <c r="AR44">
        <v>1.124484898</v>
      </c>
      <c r="AS44">
        <v>2.249819718</v>
      </c>
      <c r="AT44">
        <v>2.301992938</v>
      </c>
      <c r="AU44">
        <v>3.290028886</v>
      </c>
      <c r="AV44">
        <v>4.387791573</v>
      </c>
      <c r="AW44">
        <v>4.022578177</v>
      </c>
      <c r="AX44">
        <v>4.952222557</v>
      </c>
      <c r="AY44">
        <v>4.45640237</v>
      </c>
      <c r="AZ44">
        <v>3.792418767</v>
      </c>
      <c r="BA44">
        <v>4.146689995</v>
      </c>
      <c r="BB44">
        <v>4.388757707</v>
      </c>
      <c r="BC44">
        <v>2.984442933</v>
      </c>
      <c r="BD44">
        <v>3.919892134</v>
      </c>
    </row>
    <row r="45" spans="1:56">
      <c r="A45">
        <f>VLOOKUP(B45,'AHarv+PermP'!$B$2:$C$52,2,0)</f>
        <v>217</v>
      </c>
      <c r="B45" t="s">
        <v>179</v>
      </c>
      <c r="C45" t="s">
        <v>401</v>
      </c>
      <c r="D45" t="s">
        <v>67</v>
      </c>
      <c r="E45" t="s">
        <v>411</v>
      </c>
      <c r="G45">
        <v>11.04674935</v>
      </c>
      <c r="H45">
        <v>2.864967308</v>
      </c>
      <c r="I45">
        <v>3.852605625</v>
      </c>
      <c r="J45">
        <v>12.28565327</v>
      </c>
      <c r="K45">
        <v>12.39648655</v>
      </c>
      <c r="L45">
        <v>5.450705747</v>
      </c>
      <c r="M45">
        <v>0.939651327</v>
      </c>
      <c r="N45">
        <v>0.212833784</v>
      </c>
      <c r="O45">
        <v>6.043935674</v>
      </c>
      <c r="P45">
        <v>-1.318220626</v>
      </c>
      <c r="Q45">
        <v>-3.14325497</v>
      </c>
      <c r="R45">
        <v>4.736662589</v>
      </c>
      <c r="S45">
        <v>1.405361709</v>
      </c>
      <c r="T45">
        <v>2.557331305</v>
      </c>
      <c r="U45">
        <v>0.258924589</v>
      </c>
      <c r="V45">
        <v>-4.085807968</v>
      </c>
      <c r="W45">
        <v>4.795531051</v>
      </c>
      <c r="X45">
        <v>8.703756977</v>
      </c>
      <c r="Y45">
        <v>-7.404067372</v>
      </c>
      <c r="Z45">
        <v>11.48337259</v>
      </c>
      <c r="AA45">
        <v>-6.275315094</v>
      </c>
      <c r="AB45">
        <v>-6.805711385</v>
      </c>
      <c r="AC45">
        <v>-8.716475253</v>
      </c>
      <c r="AD45">
        <v>1.886735869</v>
      </c>
      <c r="AE45">
        <v>2.021326166</v>
      </c>
      <c r="AF45">
        <v>-1.695066882</v>
      </c>
      <c r="AG45">
        <v>-2.640091748</v>
      </c>
      <c r="AH45">
        <v>3.470002529</v>
      </c>
      <c r="AI45">
        <v>1.201798265</v>
      </c>
      <c r="AJ45">
        <v>-2.730387498</v>
      </c>
      <c r="AK45">
        <v>-2.879017314</v>
      </c>
      <c r="AL45">
        <v>-5.860611038</v>
      </c>
      <c r="AM45">
        <v>-16.72787864</v>
      </c>
      <c r="AN45">
        <v>12.52000092</v>
      </c>
      <c r="AO45">
        <v>5.135149536</v>
      </c>
      <c r="AP45">
        <v>5.649121405</v>
      </c>
      <c r="AQ45">
        <v>10.67964776</v>
      </c>
      <c r="AR45">
        <v>-5.574311433</v>
      </c>
      <c r="AS45">
        <v>-0.836378199</v>
      </c>
      <c r="AT45">
        <v>-3.738136218</v>
      </c>
      <c r="AU45">
        <v>-2.867171957</v>
      </c>
      <c r="AV45">
        <v>1.562675734</v>
      </c>
      <c r="AW45">
        <v>0.329612182</v>
      </c>
      <c r="AX45">
        <v>0.701293612</v>
      </c>
      <c r="AY45">
        <v>-1.060417737</v>
      </c>
      <c r="AZ45">
        <v>1.759382863</v>
      </c>
      <c r="BA45">
        <v>0.066493043</v>
      </c>
      <c r="BB45">
        <v>0.18123317</v>
      </c>
      <c r="BC45">
        <v>1.039677333</v>
      </c>
      <c r="BD45">
        <v>1.208607993</v>
      </c>
    </row>
    <row r="46" spans="1:56">
      <c r="A46">
        <f>VLOOKUP(B46,'AHarv+PermP'!$B$2:$C$52,2,0)</f>
        <v>226</v>
      </c>
      <c r="B46" t="s">
        <v>180</v>
      </c>
      <c r="C46" t="s">
        <v>402</v>
      </c>
      <c r="D46" t="s">
        <v>67</v>
      </c>
      <c r="E46" t="s">
        <v>411</v>
      </c>
      <c r="AC46">
        <v>2.552902218</v>
      </c>
      <c r="AD46">
        <v>-3.469016761</v>
      </c>
      <c r="AE46">
        <v>-6.481500906</v>
      </c>
      <c r="AF46">
        <v>-3.058953658</v>
      </c>
      <c r="AG46">
        <v>0.275903922</v>
      </c>
      <c r="AH46">
        <v>4.383536457</v>
      </c>
      <c r="AI46">
        <v>2.589690692</v>
      </c>
      <c r="AJ46">
        <v>2.796867594</v>
      </c>
      <c r="AK46">
        <v>2.009725326</v>
      </c>
      <c r="AL46">
        <v>0.026599686</v>
      </c>
      <c r="AM46">
        <v>4.858422151</v>
      </c>
      <c r="AN46">
        <v>3.076307735</v>
      </c>
      <c r="AO46">
        <v>8.109497003</v>
      </c>
      <c r="AP46">
        <v>5.808539124</v>
      </c>
      <c r="AQ46">
        <v>2.013998401</v>
      </c>
      <c r="AR46">
        <v>1.841001571</v>
      </c>
      <c r="AS46">
        <v>4.861961232</v>
      </c>
      <c r="AT46">
        <v>0.02978727</v>
      </c>
      <c r="AU46">
        <v>1.93748632</v>
      </c>
      <c r="AV46">
        <v>5.317333131</v>
      </c>
      <c r="AW46">
        <v>3.087304092</v>
      </c>
      <c r="AX46">
        <v>3.392068888</v>
      </c>
      <c r="AY46">
        <v>2.930770246</v>
      </c>
      <c r="AZ46">
        <v>7.242654063</v>
      </c>
      <c r="BA46">
        <v>4.947632882</v>
      </c>
      <c r="BB46">
        <v>5.24184062</v>
      </c>
      <c r="BC46">
        <v>3.839575293</v>
      </c>
      <c r="BD46">
        <v>1.856031909</v>
      </c>
    </row>
    <row r="47" spans="1:56">
      <c r="A47">
        <f>VLOOKUP(B47,'AHarv+PermP'!$B$2:$C$52,2,0)</f>
        <v>251</v>
      </c>
      <c r="B47" t="s">
        <v>184</v>
      </c>
      <c r="C47" t="s">
        <v>403</v>
      </c>
      <c r="D47" t="s">
        <v>67</v>
      </c>
      <c r="E47" t="s">
        <v>411</v>
      </c>
      <c r="G47">
        <v>-1.551839813</v>
      </c>
      <c r="H47">
        <v>-5.34419421</v>
      </c>
      <c r="I47">
        <v>0.208599947</v>
      </c>
      <c r="J47">
        <v>8.855424531</v>
      </c>
      <c r="K47">
        <v>13.13483967</v>
      </c>
      <c r="L47">
        <v>-8.423416999</v>
      </c>
      <c r="M47">
        <v>4.642348258</v>
      </c>
      <c r="N47">
        <v>-1.861635286</v>
      </c>
      <c r="O47">
        <v>-3.553925567</v>
      </c>
      <c r="P47">
        <v>1.442232713</v>
      </c>
      <c r="Q47">
        <v>-3.355728783</v>
      </c>
      <c r="R47">
        <v>5.576464269</v>
      </c>
      <c r="S47">
        <v>-4.281241519</v>
      </c>
      <c r="T47">
        <v>2.870431133</v>
      </c>
      <c r="U47">
        <v>-5.506498672</v>
      </c>
      <c r="V47">
        <v>2.745485873</v>
      </c>
      <c r="W47">
        <v>-7.654097995</v>
      </c>
      <c r="X47">
        <v>-2.680762266</v>
      </c>
      <c r="Y47">
        <v>-6.140880691</v>
      </c>
      <c r="Z47">
        <v>-0.282708282</v>
      </c>
      <c r="AA47">
        <v>2.74593104</v>
      </c>
      <c r="AB47">
        <v>-5.934612955</v>
      </c>
      <c r="AC47">
        <v>-5.091265964</v>
      </c>
      <c r="AD47">
        <v>-3.472220064</v>
      </c>
      <c r="AE47">
        <v>-1.526773794</v>
      </c>
      <c r="AF47">
        <v>-2.343113638</v>
      </c>
      <c r="AG47">
        <v>-0.401150272</v>
      </c>
      <c r="AH47">
        <v>3.173835427</v>
      </c>
      <c r="AI47">
        <v>-3.81515556</v>
      </c>
      <c r="AJ47">
        <v>-3.172914344</v>
      </c>
      <c r="AK47">
        <v>-2.612293439</v>
      </c>
      <c r="AL47">
        <v>-4.160488277</v>
      </c>
      <c r="AM47">
        <v>4.202778498</v>
      </c>
      <c r="AN47">
        <v>-10.87630498</v>
      </c>
      <c r="AO47">
        <v>-5.292936696</v>
      </c>
      <c r="AP47">
        <v>4.115290569</v>
      </c>
      <c r="AQ47">
        <v>0.488913962</v>
      </c>
      <c r="AR47">
        <v>-4.534088957</v>
      </c>
      <c r="AS47">
        <v>-0.479532431</v>
      </c>
      <c r="AT47">
        <v>0.974984646</v>
      </c>
      <c r="AU47">
        <v>2.407825375</v>
      </c>
      <c r="AV47">
        <v>0.946355257</v>
      </c>
      <c r="AW47">
        <v>2.74794157</v>
      </c>
      <c r="AX47">
        <v>2.987532341</v>
      </c>
      <c r="AY47">
        <v>2.860550116</v>
      </c>
      <c r="AZ47">
        <v>3.623915477</v>
      </c>
      <c r="BA47">
        <v>3.50435881</v>
      </c>
      <c r="BB47">
        <v>2.913761848</v>
      </c>
      <c r="BC47">
        <v>3.525187514</v>
      </c>
      <c r="BD47">
        <v>5.923038743</v>
      </c>
    </row>
    <row r="48" spans="1:56">
      <c r="A48">
        <f>VLOOKUP(B48,'AHarv+PermP'!$B$2:$C$52,2,0)</f>
        <v>181</v>
      </c>
      <c r="B48" t="s">
        <v>166</v>
      </c>
      <c r="C48" t="s">
        <v>404</v>
      </c>
      <c r="D48" t="s">
        <v>67</v>
      </c>
      <c r="E48" t="s">
        <v>411</v>
      </c>
      <c r="G48">
        <v>2.908796166</v>
      </c>
      <c r="H48">
        <v>-1.847398002</v>
      </c>
      <c r="I48">
        <v>2.792380828</v>
      </c>
      <c r="J48">
        <v>-4.312513892</v>
      </c>
      <c r="K48">
        <v>1.528375533</v>
      </c>
      <c r="L48">
        <v>-1.725488389</v>
      </c>
      <c r="M48">
        <v>4.915562176</v>
      </c>
      <c r="N48">
        <v>-1.282944399</v>
      </c>
      <c r="O48">
        <v>8.80728959</v>
      </c>
      <c r="P48">
        <v>18.56336082</v>
      </c>
      <c r="Q48">
        <v>5.297188444</v>
      </c>
      <c r="R48">
        <v>4.677006711</v>
      </c>
      <c r="S48">
        <v>-0.864589969</v>
      </c>
      <c r="T48">
        <v>3.060413776</v>
      </c>
      <c r="U48">
        <v>-5.150588501</v>
      </c>
      <c r="V48">
        <v>-2.749449234</v>
      </c>
      <c r="W48">
        <v>-9.792044905</v>
      </c>
      <c r="X48">
        <v>-5.805247553</v>
      </c>
      <c r="Y48">
        <v>-0.143171216</v>
      </c>
      <c r="Z48">
        <v>10.37937303</v>
      </c>
      <c r="AA48">
        <v>8.334632272</v>
      </c>
      <c r="AB48">
        <v>-1.317400569</v>
      </c>
      <c r="AC48">
        <v>-2.376361865</v>
      </c>
      <c r="AD48">
        <v>-5.692535347</v>
      </c>
      <c r="AE48">
        <v>2.932571654</v>
      </c>
      <c r="AF48">
        <v>-1.610756812</v>
      </c>
      <c r="AG48">
        <v>-2.398979372</v>
      </c>
      <c r="AH48">
        <v>3.962275441</v>
      </c>
      <c r="AI48">
        <v>1.92099598</v>
      </c>
      <c r="AJ48">
        <v>3.92260169</v>
      </c>
      <c r="AK48">
        <v>2.792281683</v>
      </c>
      <c r="AL48">
        <v>-11.14412458</v>
      </c>
      <c r="AM48">
        <v>-1.095123833</v>
      </c>
      <c r="AN48">
        <v>7.089327079</v>
      </c>
      <c r="AO48">
        <v>-1.683362155</v>
      </c>
      <c r="AP48">
        <v>8.44331169</v>
      </c>
      <c r="AQ48">
        <v>1.022032765</v>
      </c>
      <c r="AR48">
        <v>1.414959491</v>
      </c>
      <c r="AS48">
        <v>-4.715077086</v>
      </c>
      <c r="AT48">
        <v>-3.518544611</v>
      </c>
      <c r="AU48">
        <v>2.123454317</v>
      </c>
      <c r="AV48">
        <v>-10.00673664</v>
      </c>
      <c r="AW48">
        <v>-17.19724918</v>
      </c>
      <c r="AX48">
        <v>-6.768923786</v>
      </c>
      <c r="AY48">
        <v>-5.915882579</v>
      </c>
      <c r="AZ48">
        <v>-3.015880589</v>
      </c>
      <c r="BA48">
        <v>0.592361544</v>
      </c>
      <c r="BB48">
        <v>-17.50368099</v>
      </c>
      <c r="BC48">
        <v>5.809235568</v>
      </c>
      <c r="BD48">
        <v>8.154961868</v>
      </c>
    </row>
  </sheetData>
  <pageMargins left="0.699305555555556" right="0.699305555555556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3" tint="0.399975585192419"/>
  </sheetPr>
  <dimension ref="A1:BD48"/>
  <sheetViews>
    <sheetView workbookViewId="0">
      <pane xSplit="5" ySplit="1" topLeftCell="F47" activePane="bottomRight" state="frozen"/>
      <selection/>
      <selection pane="topRight"/>
      <selection pane="bottomLeft"/>
      <selection pane="bottomRight" activeCell="F49" sqref="F49"/>
    </sheetView>
  </sheetViews>
  <sheetFormatPr defaultColWidth="9.1358024691358" defaultRowHeight="11.6"/>
  <cols>
    <col min="2" max="2" width="21.1358024691358" customWidth="1"/>
    <col min="3" max="3" width="12.283950617284" customWidth="1"/>
    <col min="4" max="4" width="31.4197530864198" customWidth="1"/>
    <col min="5" max="5" width="16.1358024691358" customWidth="1"/>
    <col min="6" max="56" width="12" customWidth="1"/>
  </cols>
  <sheetData>
    <row r="1" spans="1:56">
      <c r="A1" s="16" t="s">
        <v>126</v>
      </c>
      <c r="B1" t="s">
        <v>348</v>
      </c>
      <c r="C1" t="s">
        <v>349</v>
      </c>
      <c r="D1" t="s">
        <v>350</v>
      </c>
      <c r="E1" t="s">
        <v>351</v>
      </c>
      <c r="F1">
        <v>1960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>
        <v>2003</v>
      </c>
      <c r="AX1">
        <v>2004</v>
      </c>
      <c r="AY1">
        <v>2005</v>
      </c>
      <c r="AZ1">
        <v>2006</v>
      </c>
      <c r="BA1">
        <v>2007</v>
      </c>
      <c r="BB1">
        <v>2008</v>
      </c>
      <c r="BC1">
        <v>2009</v>
      </c>
      <c r="BD1">
        <v>2010</v>
      </c>
    </row>
    <row r="2" spans="1:56">
      <c r="A2">
        <f>VLOOKUP(B2,'AHarv+PermP'!$B$2:$C$52,2,0)</f>
        <v>7</v>
      </c>
      <c r="B2" t="s">
        <v>131</v>
      </c>
      <c r="C2" t="s">
        <v>352</v>
      </c>
      <c r="D2" t="s">
        <v>69</v>
      </c>
      <c r="E2" t="s">
        <v>412</v>
      </c>
      <c r="AE2">
        <v>13.54870728</v>
      </c>
      <c r="AF2">
        <v>14.38840516</v>
      </c>
      <c r="AG2">
        <v>12.85722713</v>
      </c>
      <c r="AH2">
        <v>15.91700513</v>
      </c>
      <c r="AI2">
        <v>19.14930445</v>
      </c>
      <c r="AJ2">
        <v>17.93801129</v>
      </c>
      <c r="AK2">
        <v>24.02603715</v>
      </c>
      <c r="AL2">
        <v>10.13807452</v>
      </c>
      <c r="AM2">
        <v>11.55773601</v>
      </c>
      <c r="AN2">
        <v>6.646036025</v>
      </c>
      <c r="AO2">
        <v>7.312278655</v>
      </c>
      <c r="AP2">
        <v>7.026869166</v>
      </c>
      <c r="AQ2">
        <v>9.002017942</v>
      </c>
      <c r="AR2">
        <v>13.03375828</v>
      </c>
      <c r="AS2">
        <v>6.290256828</v>
      </c>
      <c r="AT2">
        <v>5.664689564</v>
      </c>
      <c r="AU2">
        <v>8.156377022</v>
      </c>
      <c r="AV2">
        <v>7.853170077</v>
      </c>
      <c r="AW2">
        <v>8.330554995</v>
      </c>
      <c r="AX2">
        <v>8.626682901</v>
      </c>
      <c r="AY2">
        <v>7.652002478</v>
      </c>
      <c r="AZ2">
        <v>8.896091781</v>
      </c>
      <c r="BA2">
        <v>7.859823162</v>
      </c>
      <c r="BB2">
        <v>6.641651626</v>
      </c>
      <c r="BC2">
        <v>10.20254813</v>
      </c>
      <c r="BD2">
        <v>10.00028546</v>
      </c>
    </row>
    <row r="3" spans="1:51">
      <c r="A3">
        <f>VLOOKUP(B3,'AHarv+PermP'!$B$2:$C$52,2,0)</f>
        <v>53</v>
      </c>
      <c r="B3" t="s">
        <v>143</v>
      </c>
      <c r="C3" t="s">
        <v>355</v>
      </c>
      <c r="D3" t="s">
        <v>69</v>
      </c>
      <c r="E3" t="s">
        <v>412</v>
      </c>
      <c r="F3">
        <v>46.15772312</v>
      </c>
      <c r="G3">
        <v>46.19378569</v>
      </c>
      <c r="H3">
        <v>44.70927263</v>
      </c>
      <c r="I3">
        <v>43.71836972</v>
      </c>
      <c r="J3">
        <v>45.52815224</v>
      </c>
      <c r="K3">
        <v>44.61942496</v>
      </c>
      <c r="L3">
        <v>45.14781984</v>
      </c>
      <c r="M3">
        <v>42.08101317</v>
      </c>
      <c r="N3">
        <v>38.86806904</v>
      </c>
      <c r="O3">
        <v>38.4966628</v>
      </c>
      <c r="P3">
        <v>36.32785235</v>
      </c>
      <c r="Q3">
        <v>34.35773597</v>
      </c>
      <c r="R3">
        <v>34.23102232</v>
      </c>
      <c r="S3">
        <v>33.62392035</v>
      </c>
      <c r="T3">
        <v>31.53369578</v>
      </c>
      <c r="U3">
        <v>30.53866654</v>
      </c>
      <c r="V3">
        <v>33.19650629</v>
      </c>
      <c r="W3">
        <v>31.85508537</v>
      </c>
      <c r="X3">
        <v>34.5421439</v>
      </c>
      <c r="Y3">
        <v>34.99288605</v>
      </c>
      <c r="Z3">
        <v>35.43268847</v>
      </c>
      <c r="AA3">
        <v>32.66465236</v>
      </c>
      <c r="AB3">
        <v>32.5011997</v>
      </c>
      <c r="AC3">
        <v>33.15764431</v>
      </c>
      <c r="AD3">
        <v>33.31156053</v>
      </c>
      <c r="AE3">
        <v>31.54554888</v>
      </c>
      <c r="AF3">
        <v>33.67105901</v>
      </c>
      <c r="AG3">
        <v>33.27995076</v>
      </c>
      <c r="AH3">
        <v>34.38009319</v>
      </c>
      <c r="AI3">
        <v>37.85688479</v>
      </c>
      <c r="AJ3">
        <v>36.07850097</v>
      </c>
      <c r="AK3">
        <v>36.32702452</v>
      </c>
      <c r="AL3">
        <v>35.99580708</v>
      </c>
      <c r="AM3">
        <v>33.7588271</v>
      </c>
      <c r="AN3">
        <v>33.45117819</v>
      </c>
      <c r="AO3">
        <v>34.03341279</v>
      </c>
      <c r="AP3">
        <v>37.66207167</v>
      </c>
      <c r="AQ3">
        <v>37.47918603</v>
      </c>
      <c r="AR3">
        <v>38.20574159</v>
      </c>
      <c r="AS3">
        <v>37.84611047</v>
      </c>
      <c r="AT3">
        <v>36.53295211</v>
      </c>
      <c r="AU3">
        <v>35.52830013</v>
      </c>
      <c r="AV3">
        <v>33.760924</v>
      </c>
      <c r="AW3">
        <v>32.0856908</v>
      </c>
      <c r="AX3">
        <v>32.08306052</v>
      </c>
      <c r="AY3">
        <v>32.19986734</v>
      </c>
    </row>
    <row r="4" spans="1:56">
      <c r="A4">
        <f>VLOOKUP(B4,'AHarv+PermP'!$B$2:$C$52,2,0)</f>
        <v>20</v>
      </c>
      <c r="B4" t="s">
        <v>133</v>
      </c>
      <c r="C4" t="s">
        <v>356</v>
      </c>
      <c r="D4" t="s">
        <v>69</v>
      </c>
      <c r="E4" t="s">
        <v>412</v>
      </c>
      <c r="F4">
        <v>43.36438793</v>
      </c>
      <c r="G4">
        <v>41.87060187</v>
      </c>
      <c r="H4">
        <v>40.45696794</v>
      </c>
      <c r="I4">
        <v>39.38081427</v>
      </c>
      <c r="J4">
        <v>38.43041083</v>
      </c>
      <c r="K4">
        <v>33.84146341</v>
      </c>
      <c r="L4">
        <v>39.29539295</v>
      </c>
      <c r="U4">
        <v>29.87817469</v>
      </c>
      <c r="V4">
        <v>26.82803833</v>
      </c>
      <c r="W4">
        <v>24.8986095</v>
      </c>
      <c r="X4">
        <v>20.59629883</v>
      </c>
      <c r="Y4">
        <v>16.4904502</v>
      </c>
      <c r="Z4">
        <v>14.68629513</v>
      </c>
      <c r="AA4">
        <v>14.27195686</v>
      </c>
      <c r="AB4">
        <v>11.67228444</v>
      </c>
      <c r="AC4">
        <v>9.011781255</v>
      </c>
      <c r="AD4">
        <v>7.653078805</v>
      </c>
      <c r="AE4">
        <v>6.386170078</v>
      </c>
      <c r="AF4">
        <v>5.687681145</v>
      </c>
      <c r="AG4">
        <v>6.699287967</v>
      </c>
      <c r="AH4">
        <v>5.960822937</v>
      </c>
      <c r="AI4">
        <v>4.966687372</v>
      </c>
      <c r="AJ4">
        <v>4.853313466</v>
      </c>
      <c r="AK4">
        <v>4.817534847</v>
      </c>
      <c r="AL4">
        <v>5.20492944</v>
      </c>
      <c r="AM4">
        <v>5.009205067</v>
      </c>
      <c r="AN4">
        <v>4.42686264</v>
      </c>
      <c r="AO4">
        <v>4.365482161</v>
      </c>
      <c r="AP4">
        <v>4.00520785</v>
      </c>
      <c r="AQ4">
        <v>3.675158172</v>
      </c>
      <c r="AR4">
        <v>3.309939083</v>
      </c>
      <c r="AS4">
        <v>2.816484032</v>
      </c>
      <c r="AT4">
        <v>2.699366364</v>
      </c>
      <c r="AU4">
        <v>2.259493252</v>
      </c>
      <c r="AV4">
        <v>2.006503752</v>
      </c>
      <c r="AW4">
        <v>2.454869785</v>
      </c>
      <c r="AX4">
        <v>2.030644033</v>
      </c>
      <c r="AY4">
        <v>1.83338631</v>
      </c>
      <c r="AZ4">
        <v>1.84006815</v>
      </c>
      <c r="BA4">
        <v>2.057481314</v>
      </c>
      <c r="BB4">
        <v>1.849804343</v>
      </c>
      <c r="BC4">
        <v>3.144564367</v>
      </c>
      <c r="BD4">
        <v>2.858985895</v>
      </c>
    </row>
    <row r="5" spans="1:52">
      <c r="A5">
        <f>VLOOKUP(B5,'AHarv+PermP'!$B$2:$C$52,2,0)</f>
        <v>233</v>
      </c>
      <c r="B5" t="s">
        <v>181</v>
      </c>
      <c r="C5" t="s">
        <v>357</v>
      </c>
      <c r="D5" t="s">
        <v>69</v>
      </c>
      <c r="E5" t="s">
        <v>412</v>
      </c>
      <c r="F5">
        <v>39.78926589</v>
      </c>
      <c r="G5">
        <v>39.59932848</v>
      </c>
      <c r="H5">
        <v>39.47657824</v>
      </c>
      <c r="I5">
        <v>40.08616234</v>
      </c>
      <c r="J5">
        <v>40.53915854</v>
      </c>
      <c r="K5">
        <v>37.17534114</v>
      </c>
      <c r="L5">
        <v>37.77699419</v>
      </c>
      <c r="M5">
        <v>34.20648564</v>
      </c>
      <c r="N5">
        <v>32.35556065</v>
      </c>
      <c r="O5">
        <v>32.79866475</v>
      </c>
      <c r="P5">
        <v>31.35564881</v>
      </c>
      <c r="Q5">
        <v>31.99750095</v>
      </c>
      <c r="R5">
        <v>33.18583807</v>
      </c>
      <c r="S5">
        <v>30.81809418</v>
      </c>
      <c r="T5">
        <v>32.27419654</v>
      </c>
      <c r="U5">
        <v>30.31976033</v>
      </c>
      <c r="V5">
        <v>30.79158641</v>
      </c>
      <c r="W5">
        <v>30.35561266</v>
      </c>
      <c r="X5">
        <v>31.92544698</v>
      </c>
      <c r="Y5">
        <v>30.26927142</v>
      </c>
      <c r="Z5">
        <v>29.40998742</v>
      </c>
      <c r="AA5">
        <v>30.72000492</v>
      </c>
      <c r="AB5">
        <v>28.4145506</v>
      </c>
      <c r="AC5">
        <v>28.22589406</v>
      </c>
      <c r="AD5">
        <v>29.11195056</v>
      </c>
      <c r="AE5">
        <v>34.85084182</v>
      </c>
      <c r="AF5">
        <v>30.42998838</v>
      </c>
      <c r="AG5">
        <v>28.51939794</v>
      </c>
      <c r="AH5">
        <v>29.59488173</v>
      </c>
      <c r="AI5">
        <v>28.5143099</v>
      </c>
      <c r="AJ5">
        <v>28.78095958</v>
      </c>
      <c r="AK5">
        <v>30.88214951</v>
      </c>
      <c r="AL5">
        <v>29.8179287</v>
      </c>
      <c r="AM5">
        <v>31.04881692</v>
      </c>
      <c r="AN5">
        <v>35.19427337</v>
      </c>
      <c r="AO5">
        <v>35.4344175</v>
      </c>
      <c r="AP5">
        <v>39.04716876</v>
      </c>
      <c r="AQ5">
        <v>36.36589961</v>
      </c>
      <c r="AR5">
        <v>39.20258332</v>
      </c>
      <c r="AS5">
        <v>32.61298455</v>
      </c>
      <c r="AT5">
        <v>28.990787</v>
      </c>
      <c r="AU5">
        <v>36.61966083</v>
      </c>
      <c r="AV5">
        <v>34.85353376</v>
      </c>
      <c r="AW5">
        <v>35.59531998</v>
      </c>
      <c r="AX5">
        <v>32.85295915</v>
      </c>
      <c r="AY5">
        <v>34.12518227</v>
      </c>
      <c r="AZ5">
        <v>33.28298189</v>
      </c>
    </row>
    <row r="6" spans="1:51">
      <c r="A6">
        <f>VLOOKUP(B6,'AHarv+PermP'!$B$2:$C$52,2,0)</f>
        <v>29</v>
      </c>
      <c r="B6" t="s">
        <v>135</v>
      </c>
      <c r="C6" t="s">
        <v>358</v>
      </c>
      <c r="D6" t="s">
        <v>69</v>
      </c>
      <c r="E6" t="s">
        <v>412</v>
      </c>
      <c r="P6">
        <v>70.63165235</v>
      </c>
      <c r="Q6">
        <v>69.26077751</v>
      </c>
      <c r="R6">
        <v>65.32475225</v>
      </c>
      <c r="S6">
        <v>67.9571987</v>
      </c>
      <c r="T6">
        <v>65.86793786</v>
      </c>
      <c r="U6">
        <v>65.67059044</v>
      </c>
      <c r="V6">
        <v>64.7906644</v>
      </c>
      <c r="W6">
        <v>63.84403621</v>
      </c>
      <c r="X6">
        <v>60.71442473</v>
      </c>
      <c r="Y6">
        <v>60.62203176</v>
      </c>
      <c r="Z6">
        <v>62.2498857</v>
      </c>
      <c r="AA6">
        <v>61.31928993</v>
      </c>
      <c r="AB6">
        <v>56.85609019</v>
      </c>
      <c r="AC6">
        <v>57.24614179</v>
      </c>
      <c r="AD6">
        <v>60.13098241</v>
      </c>
      <c r="AE6">
        <v>61.53723632</v>
      </c>
      <c r="AF6">
        <v>58.52472731</v>
      </c>
      <c r="AG6">
        <v>55.11138488</v>
      </c>
      <c r="AH6">
        <v>54.24503787</v>
      </c>
      <c r="AI6">
        <v>53.67857949</v>
      </c>
      <c r="AJ6">
        <v>55.8787003</v>
      </c>
      <c r="AK6">
        <v>54.3107131</v>
      </c>
      <c r="AL6">
        <v>53.53346468</v>
      </c>
      <c r="AM6">
        <v>52.61869799</v>
      </c>
      <c r="AN6">
        <v>46.77810863</v>
      </c>
      <c r="AO6">
        <v>48.14459886</v>
      </c>
      <c r="AP6">
        <v>57.22159774</v>
      </c>
      <c r="AQ6">
        <v>49.19258097</v>
      </c>
      <c r="AR6">
        <v>46.32378457</v>
      </c>
      <c r="AS6">
        <v>43.69426499</v>
      </c>
      <c r="AT6">
        <v>40.39854038</v>
      </c>
      <c r="AU6">
        <v>39.52495802</v>
      </c>
      <c r="AV6">
        <v>40.53308998</v>
      </c>
      <c r="AW6">
        <v>40.07917293</v>
      </c>
      <c r="AX6">
        <v>40.07917293</v>
      </c>
      <c r="AY6">
        <v>34.84864806</v>
      </c>
    </row>
    <row r="7" spans="1:53">
      <c r="A7">
        <f>VLOOKUP(B7,'AHarv+PermP'!$B$2:$C$52,2,0)</f>
        <v>32</v>
      </c>
      <c r="B7" t="s">
        <v>137</v>
      </c>
      <c r="C7" t="s">
        <v>359</v>
      </c>
      <c r="D7" t="s">
        <v>69</v>
      </c>
      <c r="E7" t="s">
        <v>412</v>
      </c>
      <c r="K7">
        <v>32.73182908</v>
      </c>
      <c r="L7">
        <v>31.85079418</v>
      </c>
      <c r="M7">
        <v>31.13330046</v>
      </c>
      <c r="N7">
        <v>31.5057857</v>
      </c>
      <c r="O7">
        <v>30.72351081</v>
      </c>
      <c r="P7">
        <v>31.36392017</v>
      </c>
      <c r="Q7">
        <v>31.00411116</v>
      </c>
      <c r="R7">
        <v>31.96504175</v>
      </c>
      <c r="S7">
        <v>30.792829</v>
      </c>
      <c r="T7">
        <v>29.53976476</v>
      </c>
      <c r="U7">
        <v>29.1197122</v>
      </c>
      <c r="V7">
        <v>27.61010905</v>
      </c>
      <c r="W7">
        <v>33.64508248</v>
      </c>
      <c r="X7">
        <v>31.35335451</v>
      </c>
      <c r="Y7">
        <v>30.82360287</v>
      </c>
      <c r="Z7">
        <v>31.27199216</v>
      </c>
      <c r="AA7">
        <v>29.39742062</v>
      </c>
      <c r="AB7">
        <v>28.66005643</v>
      </c>
      <c r="AC7">
        <v>24.31134078</v>
      </c>
      <c r="AD7">
        <v>23.76881242</v>
      </c>
      <c r="AE7">
        <v>21.57047735</v>
      </c>
      <c r="AF7">
        <v>22.36366396</v>
      </c>
      <c r="AG7">
        <v>24.81562877</v>
      </c>
      <c r="AH7">
        <v>24.66282911</v>
      </c>
      <c r="AI7">
        <v>26.11172765</v>
      </c>
      <c r="AJ7">
        <v>24.57539141</v>
      </c>
      <c r="AK7">
        <v>24.79498173</v>
      </c>
      <c r="AL7">
        <v>27.27185284</v>
      </c>
      <c r="AM7">
        <v>20.5514877</v>
      </c>
      <c r="AN7">
        <v>23.80908091</v>
      </c>
      <c r="AO7">
        <v>23.63496874</v>
      </c>
      <c r="AP7">
        <v>23.58740156</v>
      </c>
      <c r="AQ7">
        <v>24.7441626</v>
      </c>
      <c r="AR7">
        <v>25.33391343</v>
      </c>
      <c r="AS7">
        <v>24.35913581</v>
      </c>
      <c r="AT7">
        <v>22.13506273</v>
      </c>
      <c r="AU7">
        <v>22.16972073</v>
      </c>
      <c r="AV7">
        <v>22.13631871</v>
      </c>
      <c r="AW7">
        <v>21.74891808</v>
      </c>
      <c r="AX7">
        <v>20.47350463</v>
      </c>
      <c r="AY7">
        <v>19.53492334</v>
      </c>
      <c r="AZ7">
        <v>19.85714544</v>
      </c>
      <c r="BA7">
        <v>19.46522064</v>
      </c>
    </row>
    <row r="8" spans="1:55">
      <c r="A8">
        <f>VLOOKUP(B8,'AHarv+PermP'!$B$2:$C$52,2,0)</f>
        <v>35</v>
      </c>
      <c r="B8" t="s">
        <v>138</v>
      </c>
      <c r="C8" t="s">
        <v>360</v>
      </c>
      <c r="D8" t="s">
        <v>69</v>
      </c>
      <c r="E8" t="s">
        <v>412</v>
      </c>
      <c r="AF8">
        <v>16.02038783</v>
      </c>
      <c r="AG8">
        <v>16.63699687</v>
      </c>
      <c r="AH8">
        <v>17.62657268</v>
      </c>
      <c r="AI8">
        <v>16.15559219</v>
      </c>
      <c r="AJ8">
        <v>14.36740297</v>
      </c>
      <c r="AK8">
        <v>13.44339209</v>
      </c>
      <c r="AL8">
        <v>11.78859452</v>
      </c>
      <c r="AM8">
        <v>13.71355028</v>
      </c>
      <c r="AN8">
        <v>12.75578755</v>
      </c>
      <c r="AO8">
        <v>13.61126435</v>
      </c>
      <c r="AP8">
        <v>13.46626322</v>
      </c>
      <c r="AQ8">
        <v>12.17237518</v>
      </c>
      <c r="AR8">
        <v>11.57709883</v>
      </c>
      <c r="AS8">
        <v>11.82761333</v>
      </c>
      <c r="AT8">
        <v>11.99528332</v>
      </c>
      <c r="AU8">
        <v>7.817109145</v>
      </c>
      <c r="AV8">
        <v>7.063711911</v>
      </c>
      <c r="AW8">
        <v>6.827496285</v>
      </c>
      <c r="AX8">
        <v>9.721652236</v>
      </c>
      <c r="AY8">
        <v>9.243829359</v>
      </c>
      <c r="AZ8">
        <v>9.384052215</v>
      </c>
      <c r="BA8">
        <v>9.212744774</v>
      </c>
      <c r="BB8">
        <v>8.996608505</v>
      </c>
      <c r="BC8">
        <v>8.94642835</v>
      </c>
    </row>
    <row r="9" spans="1:55">
      <c r="A9">
        <v>37</v>
      </c>
      <c r="B9" t="s">
        <v>206</v>
      </c>
      <c r="C9" t="s">
        <v>361</v>
      </c>
      <c r="D9" t="s">
        <v>69</v>
      </c>
      <c r="E9" t="s">
        <v>412</v>
      </c>
      <c r="K9">
        <v>46.26439655</v>
      </c>
      <c r="L9">
        <v>42.14876033</v>
      </c>
      <c r="M9">
        <v>39.52254642</v>
      </c>
      <c r="N9">
        <v>39.07769417</v>
      </c>
      <c r="O9">
        <v>37.84402802</v>
      </c>
      <c r="P9">
        <v>35.47010684</v>
      </c>
      <c r="Q9">
        <v>37.24695086</v>
      </c>
      <c r="R9">
        <v>38.49128404</v>
      </c>
      <c r="S9">
        <v>39.1634981</v>
      </c>
      <c r="T9">
        <v>39.49329359</v>
      </c>
      <c r="U9">
        <v>37.74842937</v>
      </c>
      <c r="V9">
        <v>40.11859885</v>
      </c>
      <c r="W9">
        <v>40.24076358</v>
      </c>
      <c r="X9">
        <v>39.73663519</v>
      </c>
      <c r="Y9">
        <v>39.07563299</v>
      </c>
      <c r="Z9">
        <v>39.99999621</v>
      </c>
      <c r="AA9">
        <v>39.67361176</v>
      </c>
      <c r="AB9">
        <v>41.67380645</v>
      </c>
      <c r="AC9">
        <v>40.3707406</v>
      </c>
      <c r="AD9">
        <v>42.02692308</v>
      </c>
      <c r="AE9">
        <v>47.59643535</v>
      </c>
      <c r="AF9">
        <v>50.27765557</v>
      </c>
      <c r="AG9">
        <v>46.85613675</v>
      </c>
      <c r="AH9">
        <v>48.20778611</v>
      </c>
      <c r="AI9">
        <v>46.30333801</v>
      </c>
      <c r="AJ9">
        <v>47.59345675</v>
      </c>
      <c r="AK9">
        <v>45.03082349</v>
      </c>
      <c r="AL9">
        <v>46.09512526</v>
      </c>
      <c r="AM9">
        <v>45.64526748</v>
      </c>
      <c r="AN9">
        <v>44.93632639</v>
      </c>
      <c r="AO9">
        <v>46.22091479</v>
      </c>
      <c r="AP9">
        <v>49.69768159</v>
      </c>
      <c r="AQ9">
        <v>51.42545851</v>
      </c>
      <c r="AR9">
        <v>53.33680918</v>
      </c>
      <c r="AS9">
        <v>53.87405209</v>
      </c>
      <c r="AT9">
        <v>53.14947205</v>
      </c>
      <c r="AU9">
        <v>54.299215</v>
      </c>
      <c r="AV9">
        <v>54.30682805</v>
      </c>
      <c r="AW9">
        <v>59.72043901</v>
      </c>
      <c r="AX9">
        <v>55.28845978</v>
      </c>
      <c r="AY9">
        <v>54.44285194</v>
      </c>
      <c r="AZ9">
        <v>55.03643445</v>
      </c>
      <c r="BA9">
        <v>53.86560574</v>
      </c>
      <c r="BB9">
        <v>52.89421468</v>
      </c>
      <c r="BC9">
        <v>56.47980737</v>
      </c>
    </row>
    <row r="10" spans="1:54">
      <c r="A10">
        <f>VLOOKUP(B10,'AHarv+PermP'!$B$2:$C$52,2,0)</f>
        <v>39</v>
      </c>
      <c r="B10" t="s">
        <v>140</v>
      </c>
      <c r="C10" t="s">
        <v>362</v>
      </c>
      <c r="D10" t="s">
        <v>69</v>
      </c>
      <c r="E10" t="s">
        <v>412</v>
      </c>
      <c r="F10">
        <v>40.926939</v>
      </c>
      <c r="G10">
        <v>39.86846026</v>
      </c>
      <c r="H10">
        <v>39.81206944</v>
      </c>
      <c r="I10">
        <v>39.72646061</v>
      </c>
      <c r="J10">
        <v>38.46230069</v>
      </c>
      <c r="K10">
        <v>37.74527746</v>
      </c>
      <c r="L10">
        <v>38.49887506</v>
      </c>
      <c r="M10">
        <v>42.0804907</v>
      </c>
      <c r="N10">
        <v>41.35421869</v>
      </c>
      <c r="O10">
        <v>40.85117062</v>
      </c>
      <c r="P10">
        <v>39.67878513</v>
      </c>
      <c r="Q10">
        <v>39.6748595</v>
      </c>
      <c r="R10">
        <v>39.52254002</v>
      </c>
      <c r="S10">
        <v>38.02048233</v>
      </c>
      <c r="T10">
        <v>38.543063</v>
      </c>
      <c r="U10">
        <v>38.28974192</v>
      </c>
      <c r="V10">
        <v>37.01560833</v>
      </c>
      <c r="W10">
        <v>35.16572546</v>
      </c>
      <c r="X10">
        <v>35.76616926</v>
      </c>
      <c r="Y10">
        <v>40.81380746</v>
      </c>
      <c r="Z10">
        <v>45.08867462</v>
      </c>
      <c r="AA10">
        <v>39.74994929</v>
      </c>
      <c r="AB10">
        <v>39.45673606</v>
      </c>
      <c r="AC10">
        <v>39.15669483</v>
      </c>
      <c r="AD10">
        <v>33.61263964</v>
      </c>
      <c r="AE10">
        <v>38.05864052</v>
      </c>
      <c r="AF10">
        <v>32.62196653</v>
      </c>
      <c r="AG10">
        <v>33.11313874</v>
      </c>
      <c r="AH10">
        <v>36.75805277</v>
      </c>
      <c r="AI10">
        <v>31.6555242</v>
      </c>
      <c r="AJ10">
        <v>29.27986572</v>
      </c>
      <c r="AK10">
        <v>36.49593846</v>
      </c>
      <c r="AL10">
        <v>35.34349528</v>
      </c>
      <c r="AM10">
        <v>32.46493321</v>
      </c>
      <c r="AN10">
        <v>37.83631045</v>
      </c>
      <c r="AO10">
        <v>35.83829683</v>
      </c>
      <c r="AP10">
        <v>39.00421791</v>
      </c>
      <c r="AQ10">
        <v>39.94404155</v>
      </c>
      <c r="AR10">
        <v>40.81711133</v>
      </c>
      <c r="AS10">
        <v>39.74719883</v>
      </c>
      <c r="AT10">
        <v>42.31419695</v>
      </c>
      <c r="AU10">
        <v>41.81033233</v>
      </c>
      <c r="AV10">
        <v>39.44327228</v>
      </c>
      <c r="AW10">
        <v>33.59690649</v>
      </c>
      <c r="AX10">
        <v>23.46974651</v>
      </c>
      <c r="AY10">
        <v>12.26984427</v>
      </c>
      <c r="AZ10">
        <v>11.65586209</v>
      </c>
      <c r="BA10">
        <v>12.51624817</v>
      </c>
      <c r="BB10">
        <v>13.63036745</v>
      </c>
    </row>
    <row r="11" spans="1:55">
      <c r="A11">
        <f>VLOOKUP(B11,'AHarv+PermP'!$B$2:$C$52,2,0)</f>
        <v>45</v>
      </c>
      <c r="B11" t="s">
        <v>141</v>
      </c>
      <c r="C11" t="s">
        <v>363</v>
      </c>
      <c r="D11" t="s">
        <v>69</v>
      </c>
      <c r="E11" t="s">
        <v>412</v>
      </c>
      <c r="Z11">
        <v>34.01164929</v>
      </c>
      <c r="AA11">
        <v>34.19857613</v>
      </c>
      <c r="AB11">
        <v>33.47825983</v>
      </c>
      <c r="AC11">
        <v>34.9703494</v>
      </c>
      <c r="AD11">
        <v>34.63209037</v>
      </c>
      <c r="AE11">
        <v>36.11672899</v>
      </c>
      <c r="AF11">
        <v>37.40714393</v>
      </c>
      <c r="AG11">
        <v>37.97408242</v>
      </c>
      <c r="AH11">
        <v>39.46857522</v>
      </c>
      <c r="AI11">
        <v>40.88994852</v>
      </c>
      <c r="AJ11">
        <v>41.42110057</v>
      </c>
      <c r="AK11">
        <v>39.65819331</v>
      </c>
      <c r="AL11">
        <v>39.51006273</v>
      </c>
      <c r="AM11">
        <v>39.11056919</v>
      </c>
      <c r="AN11">
        <v>37.61683753</v>
      </c>
      <c r="AO11">
        <v>40.89181219</v>
      </c>
      <c r="AP11">
        <v>40.89130631</v>
      </c>
      <c r="AQ11">
        <v>40.89352261</v>
      </c>
      <c r="AR11">
        <v>40.92945658</v>
      </c>
      <c r="AS11">
        <v>40.9497772</v>
      </c>
      <c r="AT11">
        <v>48.55360201</v>
      </c>
      <c r="AU11">
        <v>49.9633972</v>
      </c>
      <c r="AV11">
        <v>50.15182297</v>
      </c>
      <c r="AW11">
        <v>50.54705897</v>
      </c>
      <c r="AX11">
        <v>50.93530102</v>
      </c>
      <c r="AY11">
        <v>51.015237</v>
      </c>
      <c r="AZ11">
        <v>45.17689802</v>
      </c>
      <c r="BA11">
        <v>45.34372178</v>
      </c>
      <c r="BB11">
        <v>45.81208285</v>
      </c>
      <c r="BC11">
        <v>46.30912028</v>
      </c>
    </row>
    <row r="12" spans="1:55">
      <c r="A12">
        <v>250</v>
      </c>
      <c r="B12" t="s">
        <v>364</v>
      </c>
      <c r="C12" t="s">
        <v>365</v>
      </c>
      <c r="D12" t="s">
        <v>69</v>
      </c>
      <c r="E12" t="s">
        <v>412</v>
      </c>
      <c r="K12">
        <v>20.09565349</v>
      </c>
      <c r="L12">
        <v>21.63302594</v>
      </c>
      <c r="M12">
        <v>21.64212678</v>
      </c>
      <c r="N12">
        <v>21.78074341</v>
      </c>
      <c r="O12">
        <v>18.00107888</v>
      </c>
      <c r="P12">
        <v>16.13844848</v>
      </c>
      <c r="Q12">
        <v>14.9392389</v>
      </c>
      <c r="R12">
        <v>15.18284129</v>
      </c>
      <c r="S12">
        <v>15.0441898</v>
      </c>
      <c r="T12">
        <v>15.76030574</v>
      </c>
      <c r="U12">
        <v>17.73448027</v>
      </c>
      <c r="V12">
        <v>22.87865679</v>
      </c>
      <c r="W12">
        <v>23.96436718</v>
      </c>
      <c r="X12">
        <v>27.49831679</v>
      </c>
      <c r="Y12">
        <v>28.31871738</v>
      </c>
      <c r="Z12">
        <v>26.821514</v>
      </c>
      <c r="AA12">
        <v>25.93109118</v>
      </c>
      <c r="AB12">
        <v>31.44654096</v>
      </c>
      <c r="AC12">
        <v>34.54651271</v>
      </c>
      <c r="AD12">
        <v>31.43857489</v>
      </c>
      <c r="AE12">
        <v>31.8216704</v>
      </c>
      <c r="AF12">
        <v>33.62236547</v>
      </c>
      <c r="AG12">
        <v>29.72746504</v>
      </c>
      <c r="AH12">
        <v>29.83856492</v>
      </c>
      <c r="AI12">
        <v>28.57995826</v>
      </c>
      <c r="AJ12">
        <v>30.96446703</v>
      </c>
      <c r="AK12">
        <v>41.66951194</v>
      </c>
      <c r="AL12">
        <v>49.41528476</v>
      </c>
      <c r="AM12">
        <v>51.72309077</v>
      </c>
      <c r="AN12">
        <v>57.00000051</v>
      </c>
      <c r="AO12">
        <v>56.9999995</v>
      </c>
      <c r="AP12">
        <v>33.55157912</v>
      </c>
      <c r="AQ12">
        <v>48.13721718</v>
      </c>
      <c r="AR12">
        <v>47.48193579</v>
      </c>
      <c r="AS12">
        <v>52.7184479</v>
      </c>
      <c r="AT12">
        <v>49.97223014</v>
      </c>
      <c r="AU12">
        <v>59.74499202</v>
      </c>
      <c r="AV12">
        <v>51.00512202</v>
      </c>
      <c r="AW12">
        <v>51.00515793</v>
      </c>
      <c r="AX12">
        <v>47.25902987</v>
      </c>
      <c r="AY12">
        <v>45.52059724</v>
      </c>
      <c r="AZ12">
        <v>45.66865839</v>
      </c>
      <c r="BA12">
        <v>42.46523139</v>
      </c>
      <c r="BB12">
        <v>40.2144267</v>
      </c>
      <c r="BC12">
        <v>42.90833842</v>
      </c>
    </row>
    <row r="13" spans="1:56">
      <c r="A13">
        <v>46</v>
      </c>
      <c r="B13" t="s">
        <v>366</v>
      </c>
      <c r="C13" t="s">
        <v>367</v>
      </c>
      <c r="D13" t="s">
        <v>69</v>
      </c>
      <c r="E13" t="s">
        <v>412</v>
      </c>
      <c r="F13">
        <v>23.60046338</v>
      </c>
      <c r="G13">
        <v>20.49180095</v>
      </c>
      <c r="H13">
        <v>19.80472225</v>
      </c>
      <c r="I13">
        <v>20.954082</v>
      </c>
      <c r="J13">
        <v>21.10970787</v>
      </c>
      <c r="K13">
        <v>19.13580059</v>
      </c>
      <c r="L13">
        <v>19.18819188</v>
      </c>
      <c r="M13">
        <v>19.8630171</v>
      </c>
      <c r="N13">
        <v>19.61414791</v>
      </c>
      <c r="O13">
        <v>17.70683176</v>
      </c>
      <c r="P13">
        <v>17.89473684</v>
      </c>
      <c r="Q13">
        <v>17.13640909</v>
      </c>
      <c r="R13">
        <v>16.42512077</v>
      </c>
      <c r="S13">
        <v>15.72847682</v>
      </c>
      <c r="T13">
        <v>15.11710433</v>
      </c>
      <c r="U13">
        <v>14.47688564</v>
      </c>
      <c r="V13">
        <v>13.47753744</v>
      </c>
      <c r="W13">
        <v>15.42553191</v>
      </c>
      <c r="X13">
        <v>16.03630862</v>
      </c>
      <c r="Y13">
        <v>14.31372549</v>
      </c>
      <c r="Z13">
        <v>11.68146781</v>
      </c>
      <c r="AA13">
        <v>7.882591841</v>
      </c>
      <c r="AB13">
        <v>7.85915493</v>
      </c>
      <c r="AC13">
        <v>7.582582583</v>
      </c>
      <c r="AD13">
        <v>6.91704747</v>
      </c>
      <c r="AE13">
        <v>7.447436135</v>
      </c>
      <c r="AF13">
        <v>12.08970312</v>
      </c>
      <c r="AG13">
        <v>11.93728588</v>
      </c>
      <c r="AH13">
        <v>13.8670698</v>
      </c>
      <c r="AI13">
        <v>12.9345403</v>
      </c>
      <c r="AJ13">
        <v>12.86089239</v>
      </c>
      <c r="AK13">
        <v>11.31780929</v>
      </c>
      <c r="AL13">
        <v>11.52756311</v>
      </c>
      <c r="AM13">
        <v>11.24851993</v>
      </c>
      <c r="AN13">
        <v>10.31393786</v>
      </c>
      <c r="AO13">
        <v>10.4525658</v>
      </c>
      <c r="AP13">
        <v>8.986689236</v>
      </c>
      <c r="AQ13">
        <v>9.139190086</v>
      </c>
      <c r="AR13">
        <v>10.95556908</v>
      </c>
      <c r="AS13">
        <v>8.355757952</v>
      </c>
      <c r="AT13">
        <v>5.304252999</v>
      </c>
      <c r="AU13">
        <v>5.799931651</v>
      </c>
      <c r="AV13">
        <v>6.261580123</v>
      </c>
      <c r="AW13">
        <v>6.275223939</v>
      </c>
      <c r="AX13">
        <v>5.509406303</v>
      </c>
      <c r="AY13">
        <v>4.544180397</v>
      </c>
      <c r="AZ13">
        <v>3.960322565</v>
      </c>
      <c r="BA13">
        <v>4.353843205</v>
      </c>
      <c r="BB13">
        <v>3.698672646</v>
      </c>
      <c r="BC13">
        <v>4.512359822</v>
      </c>
      <c r="BD13">
        <v>3.853357311</v>
      </c>
    </row>
    <row r="14" spans="1:56">
      <c r="A14">
        <v>107</v>
      </c>
      <c r="B14" t="s">
        <v>368</v>
      </c>
      <c r="C14" t="s">
        <v>369</v>
      </c>
      <c r="D14" t="s">
        <v>69</v>
      </c>
      <c r="E14" t="s">
        <v>412</v>
      </c>
      <c r="F14">
        <v>47.90792297</v>
      </c>
      <c r="G14">
        <v>46.40683488</v>
      </c>
      <c r="H14">
        <v>45.90405269</v>
      </c>
      <c r="I14">
        <v>44.16710416</v>
      </c>
      <c r="J14">
        <v>39.80135978</v>
      </c>
      <c r="K14">
        <v>39.61846068</v>
      </c>
      <c r="L14">
        <v>37.4403809</v>
      </c>
      <c r="M14">
        <v>34.75976223</v>
      </c>
      <c r="N14">
        <v>35.5611587</v>
      </c>
      <c r="O14">
        <v>33.56880414</v>
      </c>
      <c r="P14">
        <v>31.86676514</v>
      </c>
      <c r="Q14">
        <v>30.88032897</v>
      </c>
      <c r="R14">
        <v>29.80047163</v>
      </c>
      <c r="S14">
        <v>31.04990113</v>
      </c>
      <c r="T14">
        <v>25.46684645</v>
      </c>
      <c r="U14">
        <v>28.24445816</v>
      </c>
      <c r="V14">
        <v>24.4793521</v>
      </c>
      <c r="W14">
        <v>24.26585161</v>
      </c>
      <c r="X14">
        <v>25.88063722</v>
      </c>
      <c r="Y14">
        <v>26.40238586</v>
      </c>
      <c r="Z14">
        <v>25.88027326</v>
      </c>
      <c r="AA14">
        <v>26.53399835</v>
      </c>
      <c r="AB14">
        <v>24.1253134</v>
      </c>
      <c r="AC14">
        <v>21.88195713</v>
      </c>
      <c r="AD14">
        <v>24.13447098</v>
      </c>
      <c r="AE14">
        <v>26.53757892</v>
      </c>
      <c r="AF14">
        <v>28.4615445</v>
      </c>
      <c r="AG14">
        <v>29.18235257</v>
      </c>
      <c r="AH14">
        <v>32.03932189</v>
      </c>
      <c r="AI14">
        <v>32.71644011</v>
      </c>
      <c r="AJ14">
        <v>32.49842767</v>
      </c>
      <c r="AK14">
        <v>33.29394293</v>
      </c>
      <c r="AL14">
        <v>34.00968692</v>
      </c>
      <c r="AM14">
        <v>28.21520627</v>
      </c>
      <c r="AN14">
        <v>25.26363051</v>
      </c>
      <c r="AO14">
        <v>24.7276058</v>
      </c>
      <c r="AP14">
        <v>24.60262093</v>
      </c>
      <c r="AQ14">
        <v>23.31929288</v>
      </c>
      <c r="AR14">
        <v>24.12114943</v>
      </c>
      <c r="AS14">
        <v>21.98939335</v>
      </c>
      <c r="AT14">
        <v>24.2156215</v>
      </c>
      <c r="AU14">
        <v>24.69955111</v>
      </c>
      <c r="AV14">
        <v>25.65428644</v>
      </c>
      <c r="AW14">
        <v>25.55537908</v>
      </c>
      <c r="AX14">
        <v>23.18172211</v>
      </c>
      <c r="AY14">
        <v>22.81608433</v>
      </c>
      <c r="AZ14">
        <v>22.92430573</v>
      </c>
      <c r="BA14">
        <v>23.85368261</v>
      </c>
      <c r="BB14">
        <v>24.97847956</v>
      </c>
      <c r="BC14">
        <v>24.65804517</v>
      </c>
      <c r="BD14">
        <v>22.94428325</v>
      </c>
    </row>
    <row r="15" spans="1:55">
      <c r="A15">
        <v>61</v>
      </c>
      <c r="B15" t="s">
        <v>208</v>
      </c>
      <c r="C15" t="s">
        <v>370</v>
      </c>
      <c r="D15" t="s">
        <v>69</v>
      </c>
      <c r="E15" t="s">
        <v>412</v>
      </c>
      <c r="AE15">
        <v>68.85806597</v>
      </c>
      <c r="AF15">
        <v>68.45457725</v>
      </c>
      <c r="AG15">
        <v>67.37596305</v>
      </c>
      <c r="AH15">
        <v>61.97551648</v>
      </c>
      <c r="AI15">
        <v>62.56439056</v>
      </c>
      <c r="AJ15">
        <v>61.54962372</v>
      </c>
      <c r="AK15">
        <v>58.36480676</v>
      </c>
      <c r="AL15">
        <v>51.14292867</v>
      </c>
      <c r="AM15">
        <v>48.63798791</v>
      </c>
      <c r="AN15">
        <v>49.51317647</v>
      </c>
      <c r="AO15">
        <v>51.58472717</v>
      </c>
      <c r="AP15">
        <v>36.50585147</v>
      </c>
      <c r="AQ15">
        <v>23.33008877</v>
      </c>
      <c r="AR15">
        <v>21.69179367</v>
      </c>
      <c r="AS15">
        <v>12.8392289</v>
      </c>
      <c r="AT15">
        <v>9.816036897</v>
      </c>
      <c r="AU15">
        <v>7.204450773</v>
      </c>
      <c r="AV15">
        <v>6.368704683</v>
      </c>
      <c r="AW15">
        <v>5.507588608</v>
      </c>
      <c r="AX15">
        <v>4.087669208</v>
      </c>
      <c r="AY15">
        <v>2.610416236</v>
      </c>
      <c r="AZ15">
        <v>2.770179124</v>
      </c>
      <c r="BA15">
        <v>2.677879664</v>
      </c>
      <c r="BB15">
        <v>1.997381755</v>
      </c>
      <c r="BC15">
        <v>3.184728351</v>
      </c>
    </row>
    <row r="16" spans="1:55">
      <c r="A16">
        <f>VLOOKUP(B16,'AHarv+PermP'!$B$2:$C$52,2,0)</f>
        <v>178</v>
      </c>
      <c r="B16" t="s">
        <v>165</v>
      </c>
      <c r="C16" t="s">
        <v>371</v>
      </c>
      <c r="D16" t="s">
        <v>69</v>
      </c>
      <c r="E16" t="s">
        <v>412</v>
      </c>
      <c r="AL16">
        <v>30.55896178</v>
      </c>
      <c r="AM16">
        <v>22.40599378</v>
      </c>
      <c r="AN16">
        <v>24.36763657</v>
      </c>
      <c r="AO16">
        <v>20.93939941</v>
      </c>
      <c r="AP16">
        <v>17.99476809</v>
      </c>
      <c r="AQ16">
        <v>16.85999278</v>
      </c>
      <c r="AR16">
        <v>25.52899258</v>
      </c>
      <c r="AS16">
        <v>24.88204328</v>
      </c>
      <c r="AT16">
        <v>15.09513817</v>
      </c>
      <c r="AU16">
        <v>17.9</v>
      </c>
      <c r="AV16">
        <v>16.4</v>
      </c>
      <c r="AW16">
        <v>12.87475529</v>
      </c>
      <c r="AX16">
        <v>11.57574946</v>
      </c>
      <c r="AY16">
        <v>24.20987982</v>
      </c>
      <c r="AZ16">
        <v>26.10804183</v>
      </c>
      <c r="BA16">
        <v>25.38314991</v>
      </c>
      <c r="BB16">
        <v>17.3828125</v>
      </c>
      <c r="BC16">
        <v>14.52868262</v>
      </c>
    </row>
    <row r="17" spans="1:56">
      <c r="A17">
        <f>VLOOKUP(B17,'AHarv+PermP'!$B$2:$C$52,2,0)</f>
        <v>238</v>
      </c>
      <c r="B17" t="s">
        <v>182</v>
      </c>
      <c r="C17" t="s">
        <v>372</v>
      </c>
      <c r="D17" t="s">
        <v>69</v>
      </c>
      <c r="E17" t="s">
        <v>412</v>
      </c>
      <c r="AA17">
        <v>60.65298909</v>
      </c>
      <c r="AB17">
        <v>58.82622908</v>
      </c>
      <c r="AC17">
        <v>60.01026186</v>
      </c>
      <c r="AD17">
        <v>53.44880879</v>
      </c>
      <c r="AE17">
        <v>57.8183814</v>
      </c>
      <c r="AF17">
        <v>56.30852684</v>
      </c>
      <c r="AG17">
        <v>54.25150789</v>
      </c>
      <c r="AH17">
        <v>53.8576667</v>
      </c>
      <c r="AI17">
        <v>53.47955503</v>
      </c>
      <c r="AJ17">
        <v>54.34119304</v>
      </c>
      <c r="AK17">
        <v>64.06587599</v>
      </c>
      <c r="AL17">
        <v>68.87998054</v>
      </c>
      <c r="AM17">
        <v>65.12491305</v>
      </c>
      <c r="AN17">
        <v>58.12323578</v>
      </c>
      <c r="AO17">
        <v>57.4758912</v>
      </c>
      <c r="AP17">
        <v>56.70743769</v>
      </c>
      <c r="AQ17">
        <v>57.63023561</v>
      </c>
      <c r="AR17">
        <v>52.56247122</v>
      </c>
      <c r="AS17">
        <v>49.50382218</v>
      </c>
      <c r="AT17">
        <v>49.87712172</v>
      </c>
      <c r="AU17">
        <v>47.66885526</v>
      </c>
      <c r="AV17">
        <v>43.51039357</v>
      </c>
      <c r="AW17">
        <v>41.90124362</v>
      </c>
      <c r="AX17">
        <v>44.18568921</v>
      </c>
      <c r="AY17">
        <v>46.6908836</v>
      </c>
      <c r="AZ17">
        <v>47.91673542</v>
      </c>
      <c r="BA17">
        <v>46.23862365</v>
      </c>
      <c r="BB17">
        <v>43.88776475</v>
      </c>
      <c r="BC17">
        <v>50.79271039</v>
      </c>
      <c r="BD17">
        <v>47.6848248</v>
      </c>
    </row>
    <row r="18" spans="1:56">
      <c r="A18">
        <f>VLOOKUP(B18,'AHarv+PermP'!$B$2:$C$52,2,0)</f>
        <v>74</v>
      </c>
      <c r="B18" t="s">
        <v>147</v>
      </c>
      <c r="C18" t="s">
        <v>373</v>
      </c>
      <c r="D18" t="s">
        <v>69</v>
      </c>
      <c r="E18" t="s">
        <v>412</v>
      </c>
      <c r="F18">
        <v>32.18653895</v>
      </c>
      <c r="G18">
        <v>35.21184391</v>
      </c>
      <c r="H18">
        <v>35.88546584</v>
      </c>
      <c r="I18">
        <v>44.08357346</v>
      </c>
      <c r="J18">
        <v>30.18042886</v>
      </c>
      <c r="K18">
        <v>26.30630631</v>
      </c>
      <c r="L18">
        <v>25.16556708</v>
      </c>
      <c r="M18">
        <v>24.10181138</v>
      </c>
      <c r="N18">
        <v>18.38133926</v>
      </c>
      <c r="O18">
        <v>18.6215506</v>
      </c>
      <c r="P18">
        <v>18.54749306</v>
      </c>
      <c r="Q18">
        <v>13.7963844</v>
      </c>
      <c r="R18">
        <v>13.0875576</v>
      </c>
      <c r="S18">
        <v>11.60769708</v>
      </c>
      <c r="T18">
        <v>8.205542104</v>
      </c>
      <c r="U18">
        <v>6.401386246</v>
      </c>
      <c r="V18">
        <v>5.006257822</v>
      </c>
      <c r="W18">
        <v>5.462184874</v>
      </c>
      <c r="X18">
        <v>6.509643917</v>
      </c>
      <c r="Y18">
        <v>7.446478436</v>
      </c>
      <c r="Z18">
        <v>6.757355674</v>
      </c>
      <c r="AA18">
        <v>6.117198666</v>
      </c>
      <c r="AB18">
        <v>6.1233081</v>
      </c>
      <c r="AC18">
        <v>6.500037143</v>
      </c>
      <c r="AD18">
        <v>6.104613803</v>
      </c>
      <c r="AE18">
        <v>6.751082972</v>
      </c>
      <c r="AF18">
        <v>9.244930856</v>
      </c>
      <c r="AG18">
        <v>10.9925986</v>
      </c>
      <c r="AH18">
        <v>10.07617545</v>
      </c>
      <c r="AI18">
        <v>8.685885436</v>
      </c>
      <c r="AJ18">
        <v>7.324447735</v>
      </c>
      <c r="AK18">
        <v>7.623666432</v>
      </c>
      <c r="AL18">
        <v>8.25138827</v>
      </c>
      <c r="AM18">
        <v>8.48423088</v>
      </c>
      <c r="AN18">
        <v>9.086015128</v>
      </c>
      <c r="AO18">
        <v>8.031674208</v>
      </c>
      <c r="AP18">
        <v>7.09283164</v>
      </c>
      <c r="AQ18">
        <v>7.217522756</v>
      </c>
      <c r="AR18">
        <v>7.020793951</v>
      </c>
      <c r="AS18">
        <v>7.293625914</v>
      </c>
      <c r="AT18">
        <v>6.213624522</v>
      </c>
      <c r="AU18">
        <v>6.37103077</v>
      </c>
      <c r="AV18">
        <v>6.086349354</v>
      </c>
      <c r="AW18">
        <v>6.069733739</v>
      </c>
      <c r="AX18">
        <v>5.63539991</v>
      </c>
      <c r="AY18">
        <v>4.88744011</v>
      </c>
      <c r="AZ18">
        <v>4.940398678</v>
      </c>
      <c r="BA18">
        <v>4.846147892</v>
      </c>
      <c r="BB18">
        <v>4.059184582</v>
      </c>
      <c r="BC18">
        <v>5.11206612</v>
      </c>
      <c r="BD18">
        <v>4.359640577</v>
      </c>
    </row>
    <row r="19" spans="1:56">
      <c r="A19">
        <v>75</v>
      </c>
      <c r="B19" t="s">
        <v>374</v>
      </c>
      <c r="C19" t="s">
        <v>375</v>
      </c>
      <c r="D19" t="s">
        <v>69</v>
      </c>
      <c r="E19" t="s">
        <v>412</v>
      </c>
      <c r="L19">
        <v>35.17622668</v>
      </c>
      <c r="M19">
        <v>35.6314433</v>
      </c>
      <c r="N19">
        <v>35.67741935</v>
      </c>
      <c r="O19">
        <v>35.68904594</v>
      </c>
      <c r="P19">
        <v>34.14507772</v>
      </c>
      <c r="Q19">
        <v>34.06862745</v>
      </c>
      <c r="R19">
        <v>35.61771562</v>
      </c>
      <c r="S19">
        <v>35.63714903</v>
      </c>
      <c r="T19">
        <v>35.16483516</v>
      </c>
      <c r="U19">
        <v>34.74752733</v>
      </c>
      <c r="V19">
        <v>36.32716737</v>
      </c>
      <c r="W19">
        <v>35.4524131</v>
      </c>
      <c r="X19">
        <v>32.13025345</v>
      </c>
      <c r="Y19">
        <v>30.96085409</v>
      </c>
      <c r="Z19">
        <v>30.84755091</v>
      </c>
      <c r="AA19">
        <v>34.408462</v>
      </c>
      <c r="AB19">
        <v>43.77731844</v>
      </c>
      <c r="AC19">
        <v>37.11981552</v>
      </c>
      <c r="AD19">
        <v>31.17610912</v>
      </c>
      <c r="AE19">
        <v>31.22979795</v>
      </c>
      <c r="AF19">
        <v>34.5232537</v>
      </c>
      <c r="AG19">
        <v>35.01687811</v>
      </c>
      <c r="AH19">
        <v>31.14774923</v>
      </c>
      <c r="AI19">
        <v>30.81422592</v>
      </c>
      <c r="AJ19">
        <v>28.99127736</v>
      </c>
      <c r="AK19">
        <v>27.78428597</v>
      </c>
      <c r="AL19">
        <v>26.17110741</v>
      </c>
      <c r="AM19">
        <v>25.24097136</v>
      </c>
      <c r="AN19">
        <v>27.50413136</v>
      </c>
      <c r="AO19">
        <v>29.95347385</v>
      </c>
      <c r="AP19">
        <v>29.75455371</v>
      </c>
      <c r="AQ19">
        <v>29.46971995</v>
      </c>
      <c r="AR19">
        <v>28.4182439</v>
      </c>
      <c r="AS19">
        <v>34.14411106</v>
      </c>
      <c r="AT19">
        <v>35.79624547</v>
      </c>
      <c r="AU19">
        <v>36.26242913</v>
      </c>
      <c r="AV19">
        <v>27.59217717</v>
      </c>
      <c r="AW19">
        <v>31.06214851</v>
      </c>
      <c r="AX19">
        <v>33.66204358</v>
      </c>
      <c r="AY19">
        <v>32.12949715</v>
      </c>
      <c r="AZ19">
        <v>30.25919131</v>
      </c>
      <c r="BA19">
        <v>28.70846897</v>
      </c>
      <c r="BB19">
        <v>28.52661548</v>
      </c>
      <c r="BC19">
        <v>27.45377446</v>
      </c>
      <c r="BD19">
        <v>26.93382459</v>
      </c>
    </row>
    <row r="20" spans="1:56">
      <c r="A20">
        <f>VLOOKUP(B20,'AHarv+PermP'!$B$2:$C$52,2,0)</f>
        <v>81</v>
      </c>
      <c r="B20" t="s">
        <v>149</v>
      </c>
      <c r="C20" t="s">
        <v>376</v>
      </c>
      <c r="D20" t="s">
        <v>69</v>
      </c>
      <c r="E20" t="s">
        <v>412</v>
      </c>
      <c r="F20">
        <v>45.20076482</v>
      </c>
      <c r="G20">
        <v>39.67679691</v>
      </c>
      <c r="H20">
        <v>42.24079512</v>
      </c>
      <c r="I20">
        <v>40.22812914</v>
      </c>
      <c r="J20">
        <v>39.35873187</v>
      </c>
      <c r="K20">
        <v>49.90223042</v>
      </c>
      <c r="L20">
        <v>47.9072503</v>
      </c>
      <c r="M20">
        <v>45.04504397</v>
      </c>
      <c r="N20">
        <v>47.15101808</v>
      </c>
      <c r="O20">
        <v>52.26342129</v>
      </c>
      <c r="P20">
        <v>53.89190675</v>
      </c>
      <c r="Q20">
        <v>50.19324257</v>
      </c>
      <c r="R20">
        <v>52.27082686</v>
      </c>
      <c r="S20">
        <v>53.2532092</v>
      </c>
      <c r="T20">
        <v>56.17868873</v>
      </c>
      <c r="U20">
        <v>53.1052992</v>
      </c>
      <c r="V20">
        <v>56.36860853</v>
      </c>
      <c r="W20">
        <v>60.9395825</v>
      </c>
      <c r="X20">
        <v>65.04714516</v>
      </c>
      <c r="Y20">
        <v>63.39004451</v>
      </c>
      <c r="Z20">
        <v>60.05584499</v>
      </c>
      <c r="AA20">
        <v>55.26591169</v>
      </c>
      <c r="AB20">
        <v>59.35742733</v>
      </c>
      <c r="AD20">
        <v>51.90365206</v>
      </c>
      <c r="AE20">
        <v>48.43166396</v>
      </c>
      <c r="AF20">
        <v>48.02698522</v>
      </c>
      <c r="AG20">
        <v>50.7037751</v>
      </c>
      <c r="AH20">
        <v>49.71706333</v>
      </c>
      <c r="AI20">
        <v>49.41911172</v>
      </c>
      <c r="AJ20">
        <v>45.06751919</v>
      </c>
      <c r="AK20">
        <v>45.55956599</v>
      </c>
      <c r="AL20">
        <v>44.96375866</v>
      </c>
      <c r="AM20">
        <v>41.36654228</v>
      </c>
      <c r="AN20">
        <v>41.97789065</v>
      </c>
      <c r="AO20">
        <v>42.70310968</v>
      </c>
      <c r="AP20">
        <v>43.8782099</v>
      </c>
      <c r="AQ20">
        <v>40.05234564</v>
      </c>
      <c r="AR20">
        <v>40.23304031</v>
      </c>
      <c r="AS20">
        <v>39.92778978</v>
      </c>
      <c r="AT20">
        <v>39.41371832</v>
      </c>
      <c r="AU20">
        <v>39.32504243</v>
      </c>
      <c r="AV20">
        <v>39.21139752</v>
      </c>
      <c r="AW20">
        <v>40.238459</v>
      </c>
      <c r="AX20">
        <v>41.5473174</v>
      </c>
      <c r="AY20">
        <v>40.93535116</v>
      </c>
      <c r="AZ20">
        <v>30.40485353</v>
      </c>
      <c r="BA20">
        <v>29.04994198</v>
      </c>
      <c r="BB20">
        <v>30.96203581</v>
      </c>
      <c r="BC20">
        <v>31.668596</v>
      </c>
      <c r="BD20">
        <v>30.21411465</v>
      </c>
    </row>
    <row r="21" spans="1:56">
      <c r="A21">
        <f>VLOOKUP(B21,'AHarv+PermP'!$B$2:$C$52,2,0)</f>
        <v>90</v>
      </c>
      <c r="B21" t="s">
        <v>150</v>
      </c>
      <c r="C21" t="s">
        <v>377</v>
      </c>
      <c r="D21" t="s">
        <v>69</v>
      </c>
      <c r="E21" t="s">
        <v>412</v>
      </c>
      <c r="AF21">
        <v>23.92811788</v>
      </c>
      <c r="AG21">
        <v>24.65335374</v>
      </c>
      <c r="AH21">
        <v>23.46497427</v>
      </c>
      <c r="AI21">
        <v>24.06949632</v>
      </c>
      <c r="AJ21">
        <v>23.77756121</v>
      </c>
      <c r="AK21">
        <v>18.84587373</v>
      </c>
      <c r="AL21">
        <v>17.07420142</v>
      </c>
      <c r="AM21">
        <v>17.99168415</v>
      </c>
      <c r="AN21">
        <v>20.8734761</v>
      </c>
      <c r="AO21">
        <v>19.25385433</v>
      </c>
      <c r="AP21">
        <v>17.78125474</v>
      </c>
      <c r="AQ21">
        <v>20.9400109</v>
      </c>
      <c r="AR21">
        <v>21.95722989</v>
      </c>
      <c r="AS21">
        <v>22.48318179</v>
      </c>
      <c r="AT21">
        <v>20.25901483</v>
      </c>
      <c r="AU21">
        <v>22.02408501</v>
      </c>
      <c r="AV21">
        <v>22.49000286</v>
      </c>
      <c r="AW21">
        <v>22.28161199</v>
      </c>
      <c r="AX21">
        <v>25.05070994</v>
      </c>
      <c r="AY21">
        <v>24.1582987</v>
      </c>
      <c r="AZ21">
        <v>23.84469206</v>
      </c>
      <c r="BA21">
        <v>25.34559765</v>
      </c>
      <c r="BB21">
        <v>24.91203297</v>
      </c>
      <c r="BC21">
        <v>16.900247</v>
      </c>
      <c r="BD21">
        <v>13.02624727</v>
      </c>
    </row>
    <row r="22" spans="1:48">
      <c r="A22">
        <v>175</v>
      </c>
      <c r="B22" t="s">
        <v>211</v>
      </c>
      <c r="C22" t="s">
        <v>378</v>
      </c>
      <c r="D22" t="s">
        <v>69</v>
      </c>
      <c r="E22" t="s">
        <v>412</v>
      </c>
      <c r="P22">
        <v>47.45551601</v>
      </c>
      <c r="Q22">
        <v>44.85066754</v>
      </c>
      <c r="R22">
        <v>45.78120928</v>
      </c>
      <c r="S22">
        <v>42.88256622</v>
      </c>
      <c r="T22">
        <v>41.3797499</v>
      </c>
      <c r="U22">
        <v>47.77204139</v>
      </c>
      <c r="V22">
        <v>48.08963154</v>
      </c>
      <c r="W22">
        <v>46.15433779</v>
      </c>
      <c r="X22">
        <v>51.61291255</v>
      </c>
      <c r="Y22">
        <v>51.58868583</v>
      </c>
      <c r="Z22">
        <v>44.28716498</v>
      </c>
      <c r="AA22">
        <v>53.27753331</v>
      </c>
      <c r="AB22">
        <v>46.76550829</v>
      </c>
      <c r="AC22">
        <v>42.45</v>
      </c>
      <c r="AD22">
        <v>41.31736374</v>
      </c>
      <c r="AE22">
        <v>46.48737923</v>
      </c>
      <c r="AF22">
        <v>45.26131832</v>
      </c>
      <c r="AG22">
        <v>57.56832473</v>
      </c>
      <c r="AH22">
        <v>58.13395346</v>
      </c>
      <c r="AI22">
        <v>50.17133454</v>
      </c>
      <c r="AJ22">
        <v>60.80318713</v>
      </c>
      <c r="AK22">
        <v>54.11244929</v>
      </c>
      <c r="AL22">
        <v>49.36667293</v>
      </c>
      <c r="AM22">
        <v>55.22548051</v>
      </c>
      <c r="AN22">
        <v>55.59375551</v>
      </c>
      <c r="AO22">
        <v>55.05516338</v>
      </c>
      <c r="AP22">
        <v>57.6006141</v>
      </c>
      <c r="AQ22">
        <v>54.60478466</v>
      </c>
      <c r="AR22">
        <v>62.38272748</v>
      </c>
      <c r="AS22">
        <v>58.69346754</v>
      </c>
      <c r="AT22">
        <v>56.43836848</v>
      </c>
      <c r="AU22">
        <v>51.41025872</v>
      </c>
      <c r="AV22">
        <v>57.28217131</v>
      </c>
    </row>
    <row r="23" spans="1:56">
      <c r="A23">
        <f>VLOOKUP(B23,'AHarv+PermP'!$B$2:$C$52,2,0)</f>
        <v>114</v>
      </c>
      <c r="B23" t="s">
        <v>152</v>
      </c>
      <c r="C23" t="s">
        <v>379</v>
      </c>
      <c r="D23" t="s">
        <v>69</v>
      </c>
      <c r="E23" t="s">
        <v>412</v>
      </c>
      <c r="F23">
        <v>38.1915599</v>
      </c>
      <c r="G23">
        <v>36.81541183</v>
      </c>
      <c r="H23">
        <v>40.59767788</v>
      </c>
      <c r="I23">
        <v>41.54437479</v>
      </c>
      <c r="J23">
        <v>39.80007177</v>
      </c>
      <c r="K23">
        <v>35.28155468</v>
      </c>
      <c r="L23">
        <v>37.87619875</v>
      </c>
      <c r="M23">
        <v>36.50970115</v>
      </c>
      <c r="N23">
        <v>34.59922843</v>
      </c>
      <c r="O23">
        <v>33.78540088</v>
      </c>
      <c r="P23">
        <v>33.29286623</v>
      </c>
      <c r="Q23">
        <v>31.37739887</v>
      </c>
      <c r="R23">
        <v>35.19446864</v>
      </c>
      <c r="S23">
        <v>35.46295757</v>
      </c>
      <c r="T23">
        <v>35.36322965</v>
      </c>
      <c r="U23">
        <v>34.15437003</v>
      </c>
      <c r="V23">
        <v>37.90314138</v>
      </c>
      <c r="W23">
        <v>41.95099653</v>
      </c>
      <c r="X23">
        <v>36.92241142</v>
      </c>
      <c r="Y23">
        <v>34.59571119</v>
      </c>
      <c r="Z23">
        <v>32.59223737</v>
      </c>
      <c r="AA23">
        <v>32.49981199</v>
      </c>
      <c r="AB23">
        <v>33.36459631</v>
      </c>
      <c r="AC23">
        <v>34.21953403</v>
      </c>
      <c r="AD23">
        <v>33.97064135</v>
      </c>
      <c r="AE23">
        <v>32.59379147</v>
      </c>
      <c r="AF23">
        <v>33.04248714</v>
      </c>
      <c r="AG23">
        <v>31.54722807</v>
      </c>
      <c r="AH23">
        <v>29.89012658</v>
      </c>
      <c r="AI23">
        <v>30.1853349</v>
      </c>
      <c r="AJ23">
        <v>29.5185789</v>
      </c>
      <c r="AK23">
        <v>28.14057919</v>
      </c>
      <c r="AL23">
        <v>28.73904781</v>
      </c>
      <c r="AM23">
        <v>31.52343009</v>
      </c>
      <c r="AN23">
        <v>33.32094939</v>
      </c>
      <c r="AO23">
        <v>31.13312868</v>
      </c>
      <c r="AP23">
        <v>30.7391782</v>
      </c>
      <c r="AQ23">
        <v>30.9053427</v>
      </c>
      <c r="AR23">
        <v>31.23148551</v>
      </c>
      <c r="AS23">
        <v>32.38384385</v>
      </c>
      <c r="AT23">
        <v>32.36397421</v>
      </c>
      <c r="AU23">
        <v>31.33007599</v>
      </c>
      <c r="AV23">
        <v>29.13061411</v>
      </c>
      <c r="AW23">
        <v>29.0290549</v>
      </c>
      <c r="AX23">
        <v>28.04234626</v>
      </c>
      <c r="AY23">
        <v>27.19868287</v>
      </c>
      <c r="AZ23">
        <v>26.74903617</v>
      </c>
      <c r="BA23">
        <v>20.11599255</v>
      </c>
      <c r="BB23">
        <v>21.04969465</v>
      </c>
      <c r="BC23">
        <v>22.62430817</v>
      </c>
      <c r="BD23">
        <v>19.38637645</v>
      </c>
    </row>
    <row r="24" spans="1:56">
      <c r="A24">
        <f>VLOOKUP(B24,'AHarv+PermP'!$B$2:$C$52,2,0)</f>
        <v>122</v>
      </c>
      <c r="B24" t="s">
        <v>153</v>
      </c>
      <c r="C24" t="s">
        <v>380</v>
      </c>
      <c r="D24" t="s">
        <v>69</v>
      </c>
      <c r="E24" t="s">
        <v>412</v>
      </c>
      <c r="F24">
        <v>93.08394872</v>
      </c>
      <c r="G24">
        <v>94.21763636</v>
      </c>
      <c r="H24">
        <v>94.84623022</v>
      </c>
      <c r="I24">
        <v>89.65142038</v>
      </c>
      <c r="J24">
        <v>88.38475802</v>
      </c>
      <c r="K24">
        <v>83.10224599</v>
      </c>
      <c r="L24">
        <v>57.92902842</v>
      </c>
      <c r="M24">
        <v>48.56426115</v>
      </c>
      <c r="N24">
        <v>48.88578556</v>
      </c>
      <c r="O24">
        <v>45.76456011</v>
      </c>
      <c r="P24">
        <v>47.9102027</v>
      </c>
      <c r="Q24">
        <v>30.38839563</v>
      </c>
      <c r="R24">
        <v>46.92874737</v>
      </c>
      <c r="S24">
        <v>56.90248087</v>
      </c>
      <c r="T24">
        <v>45.62580339</v>
      </c>
      <c r="U24">
        <v>41.45671047</v>
      </c>
      <c r="V24">
        <v>34.60752673</v>
      </c>
      <c r="W24">
        <v>43.72284014</v>
      </c>
      <c r="X24">
        <v>37.90440539</v>
      </c>
      <c r="Y24">
        <v>38.83404548</v>
      </c>
      <c r="Z24">
        <v>24.61089817</v>
      </c>
      <c r="AA24">
        <v>26.81044962</v>
      </c>
      <c r="AB24">
        <v>22.3734208</v>
      </c>
      <c r="AC24">
        <v>24.38262316</v>
      </c>
      <c r="AD24">
        <v>24.83471061</v>
      </c>
      <c r="AE24">
        <v>22.75167248</v>
      </c>
      <c r="AF24">
        <v>22.64867498</v>
      </c>
      <c r="AG24">
        <v>25.84016724</v>
      </c>
      <c r="AH24">
        <v>27.4212559</v>
      </c>
      <c r="AI24">
        <v>25.11531186</v>
      </c>
      <c r="AJ24">
        <v>24.94687068</v>
      </c>
      <c r="AK24">
        <v>18.02850259</v>
      </c>
      <c r="AL24">
        <v>18.952151</v>
      </c>
      <c r="AM24">
        <v>19.4700043</v>
      </c>
      <c r="AN24">
        <v>18.69874435</v>
      </c>
      <c r="AO24">
        <v>19.04153319</v>
      </c>
      <c r="AP24">
        <v>19.07528661</v>
      </c>
      <c r="AQ24">
        <v>17.99743958</v>
      </c>
      <c r="AR24">
        <v>18.07936632</v>
      </c>
      <c r="AS24">
        <v>18.49381105</v>
      </c>
      <c r="AT24">
        <v>12.3352634</v>
      </c>
      <c r="AU24">
        <v>13.1857827</v>
      </c>
      <c r="AV24">
        <v>10.34029809</v>
      </c>
      <c r="AW24">
        <v>10.22463615</v>
      </c>
      <c r="AX24">
        <v>9.798183133</v>
      </c>
      <c r="AY24">
        <v>8.32808871</v>
      </c>
      <c r="AZ24">
        <v>9.802529604</v>
      </c>
      <c r="BA24">
        <v>8.176924031</v>
      </c>
      <c r="BB24">
        <v>7.791676513</v>
      </c>
      <c r="BC24">
        <v>7.866269011</v>
      </c>
      <c r="BD24">
        <v>7.902936489</v>
      </c>
    </row>
    <row r="25" spans="1:54">
      <c r="A25">
        <f>VLOOKUP(B25,'AHarv+PermP'!$B$2:$C$52,2,0)</f>
        <v>123</v>
      </c>
      <c r="B25" t="s">
        <v>154</v>
      </c>
      <c r="C25" t="s">
        <v>381</v>
      </c>
      <c r="D25" t="s">
        <v>69</v>
      </c>
      <c r="E25" t="s">
        <v>412</v>
      </c>
      <c r="J25">
        <v>27.26208937</v>
      </c>
      <c r="K25">
        <v>26.70390938</v>
      </c>
      <c r="L25">
        <v>24.62452012</v>
      </c>
      <c r="M25">
        <v>24.07589136</v>
      </c>
      <c r="N25">
        <v>23.16471344</v>
      </c>
      <c r="O25">
        <v>24.61752377</v>
      </c>
      <c r="P25">
        <v>24.10147871</v>
      </c>
      <c r="Q25">
        <v>24.42500019</v>
      </c>
      <c r="R25">
        <v>22.52377497</v>
      </c>
      <c r="S25">
        <v>29.92056445</v>
      </c>
      <c r="T25">
        <v>32.28125749</v>
      </c>
      <c r="U25">
        <v>26.5966886</v>
      </c>
      <c r="V25">
        <v>29.82255393</v>
      </c>
      <c r="W25">
        <v>31.87008234</v>
      </c>
      <c r="X25">
        <v>34.32142857</v>
      </c>
      <c r="Y25">
        <v>34.27732142</v>
      </c>
      <c r="Z25">
        <v>35.88411626</v>
      </c>
      <c r="AA25">
        <v>31.5614281</v>
      </c>
      <c r="AB25">
        <v>32.23957097</v>
      </c>
      <c r="AC25">
        <v>33.84838813</v>
      </c>
      <c r="AD25">
        <v>35.45335635</v>
      </c>
      <c r="AE25">
        <v>36.5295879</v>
      </c>
      <c r="AF25">
        <v>37.36419877</v>
      </c>
      <c r="AG25">
        <v>38.12705592</v>
      </c>
      <c r="AH25">
        <v>38.11037155</v>
      </c>
      <c r="AI25">
        <v>38.72567565</v>
      </c>
      <c r="AJ25">
        <v>54.37044745</v>
      </c>
      <c r="AK25">
        <v>55.60344828</v>
      </c>
      <c r="AL25">
        <v>51.27516779</v>
      </c>
      <c r="AM25">
        <v>50.6234414</v>
      </c>
      <c r="AN25">
        <v>52.42057489</v>
      </c>
      <c r="AO25">
        <v>81.82492582</v>
      </c>
      <c r="AP25">
        <v>93.97741531</v>
      </c>
      <c r="AQ25">
        <v>76.95167286</v>
      </c>
      <c r="AR25">
        <v>78.64293375</v>
      </c>
      <c r="AS25">
        <v>76.18831684</v>
      </c>
      <c r="AT25">
        <v>72.00927144</v>
      </c>
      <c r="AU25">
        <v>73.29650144</v>
      </c>
      <c r="AV25">
        <v>75.52297395</v>
      </c>
      <c r="AW25">
        <v>71.6479796</v>
      </c>
      <c r="AX25">
        <v>68.17391474</v>
      </c>
      <c r="AY25">
        <v>65.82421819</v>
      </c>
      <c r="AZ25">
        <v>56.92</v>
      </c>
      <c r="BA25">
        <v>54.99</v>
      </c>
      <c r="BB25">
        <v>61.3</v>
      </c>
    </row>
    <row r="26" spans="1:55">
      <c r="A26">
        <f>VLOOKUP(B26,'AHarv+PermP'!$B$2:$C$52,2,0)</f>
        <v>129</v>
      </c>
      <c r="B26" t="s">
        <v>155</v>
      </c>
      <c r="C26" t="s">
        <v>382</v>
      </c>
      <c r="D26" t="s">
        <v>69</v>
      </c>
      <c r="E26" t="s">
        <v>412</v>
      </c>
      <c r="L26">
        <v>25.01687948</v>
      </c>
      <c r="M26">
        <v>25.15580855</v>
      </c>
      <c r="N26">
        <v>24.28238833</v>
      </c>
      <c r="O26">
        <v>23.92077377</v>
      </c>
      <c r="P26">
        <v>24.4302794</v>
      </c>
      <c r="Q26">
        <v>24.30771479</v>
      </c>
      <c r="R26">
        <v>24.99351595</v>
      </c>
      <c r="S26">
        <v>26.77856578</v>
      </c>
      <c r="T26">
        <v>34.22234966</v>
      </c>
      <c r="U26">
        <v>34.04305551</v>
      </c>
      <c r="V26">
        <v>33.31761545</v>
      </c>
      <c r="W26">
        <v>32.79653783</v>
      </c>
      <c r="X26">
        <v>32.22944414</v>
      </c>
      <c r="Y26">
        <v>29.76746822</v>
      </c>
      <c r="Z26">
        <v>30.05120859</v>
      </c>
      <c r="AA26">
        <v>33.07584521</v>
      </c>
      <c r="AB26">
        <v>34.22740195</v>
      </c>
      <c r="AC26">
        <v>35.78422677</v>
      </c>
      <c r="AD26">
        <v>35.29011342</v>
      </c>
      <c r="AE26">
        <v>35.14432993</v>
      </c>
      <c r="AF26">
        <v>36.7881207</v>
      </c>
      <c r="AG26">
        <v>36.17469659</v>
      </c>
      <c r="AH26">
        <v>33.4861221</v>
      </c>
      <c r="AI26">
        <v>32.93550002</v>
      </c>
      <c r="AJ26">
        <v>28.57762837</v>
      </c>
      <c r="AK26">
        <v>29.67744331</v>
      </c>
      <c r="AL26">
        <v>29.10189471</v>
      </c>
      <c r="AM26">
        <v>28.70655944</v>
      </c>
      <c r="AN26">
        <v>23.8141109</v>
      </c>
      <c r="AO26">
        <v>26.68614373</v>
      </c>
      <c r="AP26">
        <v>27.19903115</v>
      </c>
      <c r="AQ26">
        <v>31.54900669</v>
      </c>
      <c r="AR26">
        <v>30.57605585</v>
      </c>
      <c r="AS26">
        <v>30.02559888</v>
      </c>
      <c r="AT26">
        <v>29.20998685</v>
      </c>
      <c r="AU26">
        <v>27.89273834</v>
      </c>
      <c r="AV26">
        <v>31.67835872</v>
      </c>
      <c r="AW26">
        <v>29.20142869</v>
      </c>
      <c r="AX26">
        <v>28.7998927</v>
      </c>
      <c r="AY26">
        <v>28.29332681</v>
      </c>
      <c r="AZ26">
        <v>27.48351862</v>
      </c>
      <c r="BA26">
        <v>25.68786084</v>
      </c>
      <c r="BB26">
        <v>24.80647001</v>
      </c>
      <c r="BC26">
        <v>29.11048411</v>
      </c>
    </row>
    <row r="27" spans="1:55">
      <c r="A27">
        <f>VLOOKUP(B27,'AHarv+PermP'!$B$2:$C$52,2,0)</f>
        <v>130</v>
      </c>
      <c r="B27" t="s">
        <v>156</v>
      </c>
      <c r="C27" t="s">
        <v>383</v>
      </c>
      <c r="D27" t="s">
        <v>69</v>
      </c>
      <c r="E27" t="s">
        <v>412</v>
      </c>
      <c r="F27">
        <v>50.04444444</v>
      </c>
      <c r="G27">
        <v>50.29045643</v>
      </c>
      <c r="H27">
        <v>50.3164557</v>
      </c>
      <c r="I27">
        <v>50.9491268</v>
      </c>
      <c r="J27">
        <v>49.77678571</v>
      </c>
      <c r="K27">
        <v>49.9364676</v>
      </c>
      <c r="L27">
        <v>47.31301939</v>
      </c>
      <c r="M27">
        <v>46.4362851</v>
      </c>
      <c r="N27">
        <v>44.66219701</v>
      </c>
      <c r="O27">
        <v>44.27407762</v>
      </c>
      <c r="P27">
        <v>43.97163121</v>
      </c>
      <c r="Q27">
        <v>44.33026223</v>
      </c>
      <c r="R27">
        <v>45.63138806</v>
      </c>
      <c r="S27">
        <v>41.5786385</v>
      </c>
      <c r="T27">
        <v>41.17239788</v>
      </c>
      <c r="U27">
        <v>37.23468769</v>
      </c>
      <c r="V27">
        <v>39.20110452</v>
      </c>
      <c r="W27">
        <v>41.78973339</v>
      </c>
      <c r="X27">
        <v>39.71717343</v>
      </c>
      <c r="Y27">
        <v>55.20397503</v>
      </c>
      <c r="Z27">
        <v>43.73324224</v>
      </c>
      <c r="AA27">
        <v>39.82519037</v>
      </c>
      <c r="AB27">
        <v>41.05597334</v>
      </c>
      <c r="AC27">
        <v>42.2974667</v>
      </c>
      <c r="AD27">
        <v>42.04303338</v>
      </c>
      <c r="AE27">
        <v>42.89850597</v>
      </c>
      <c r="AF27">
        <v>43.12020997</v>
      </c>
      <c r="AG27">
        <v>49.02506784</v>
      </c>
      <c r="AH27">
        <v>50.02371452</v>
      </c>
      <c r="AI27">
        <v>47.69029428</v>
      </c>
      <c r="AJ27">
        <v>45.00001516</v>
      </c>
      <c r="AK27">
        <v>43.72187604</v>
      </c>
      <c r="AL27">
        <v>38.81648458</v>
      </c>
      <c r="AM27">
        <v>48.90420111</v>
      </c>
      <c r="AN27">
        <v>25.07651195</v>
      </c>
      <c r="AO27">
        <v>30.39802867</v>
      </c>
      <c r="AP27">
        <v>34.69009898</v>
      </c>
      <c r="AQ27">
        <v>32.58981621</v>
      </c>
      <c r="AR27">
        <v>35.58186035</v>
      </c>
      <c r="AS27">
        <v>37.84101417</v>
      </c>
      <c r="AT27">
        <v>39.53955418</v>
      </c>
      <c r="AU27">
        <v>38.78214101</v>
      </c>
      <c r="AV27">
        <v>36.73926541</v>
      </c>
      <c r="AW27">
        <v>35.73722875</v>
      </c>
      <c r="AX27">
        <v>34.63306716</v>
      </c>
      <c r="AY27">
        <v>32.63406398</v>
      </c>
      <c r="AZ27">
        <v>31.16984805</v>
      </c>
      <c r="BA27">
        <v>30.30488491</v>
      </c>
      <c r="BB27">
        <v>30.11037881</v>
      </c>
      <c r="BC27">
        <v>30.52667918</v>
      </c>
    </row>
    <row r="28" spans="1:53">
      <c r="A28">
        <f>VLOOKUP(B28,'AHarv+PermP'!$B$2:$C$52,2,0)</f>
        <v>133</v>
      </c>
      <c r="B28" t="s">
        <v>157</v>
      </c>
      <c r="C28" t="s">
        <v>384</v>
      </c>
      <c r="D28" t="s">
        <v>69</v>
      </c>
      <c r="E28" t="s">
        <v>412</v>
      </c>
      <c r="M28">
        <v>69.06075999</v>
      </c>
      <c r="N28">
        <v>64.95682885</v>
      </c>
      <c r="O28">
        <v>64.45978363</v>
      </c>
      <c r="P28">
        <v>66.02326945</v>
      </c>
      <c r="Q28">
        <v>65.40418373</v>
      </c>
      <c r="R28">
        <v>61.79271622</v>
      </c>
      <c r="S28">
        <v>57.45007503</v>
      </c>
      <c r="T28">
        <v>51.22670259</v>
      </c>
      <c r="U28">
        <v>63.27756868</v>
      </c>
      <c r="V28">
        <v>61.22686285</v>
      </c>
      <c r="W28">
        <v>61.25712027</v>
      </c>
      <c r="X28">
        <v>58.186503</v>
      </c>
      <c r="Y28">
        <v>61.42391114</v>
      </c>
      <c r="Z28">
        <v>48.31213763</v>
      </c>
      <c r="AA28">
        <v>45.69767522</v>
      </c>
      <c r="AB28">
        <v>44.08833787</v>
      </c>
      <c r="AC28">
        <v>41.44263899</v>
      </c>
      <c r="AD28">
        <v>44.16019015</v>
      </c>
      <c r="AE28">
        <v>40.29497986</v>
      </c>
      <c r="AF28">
        <v>42.4444383</v>
      </c>
      <c r="AG28">
        <v>45.19127572</v>
      </c>
      <c r="AH28">
        <v>44.98480005</v>
      </c>
      <c r="AI28">
        <v>47.7986407</v>
      </c>
      <c r="AJ28">
        <v>45.51645641</v>
      </c>
      <c r="AK28">
        <v>45.1203679</v>
      </c>
      <c r="AL28">
        <v>46.14419707</v>
      </c>
      <c r="AM28">
        <v>44.45405055</v>
      </c>
      <c r="AN28">
        <v>46.44539665</v>
      </c>
      <c r="AO28">
        <v>49.53778194</v>
      </c>
      <c r="AP28">
        <v>51.84897817</v>
      </c>
      <c r="AQ28">
        <v>44.5004988</v>
      </c>
      <c r="AR28">
        <v>46.46933791</v>
      </c>
      <c r="AS28">
        <v>46.51347091</v>
      </c>
      <c r="AT28">
        <v>41.56936179</v>
      </c>
      <c r="AU28">
        <v>37.79660066</v>
      </c>
      <c r="AV28">
        <v>35.03253796</v>
      </c>
      <c r="AW28">
        <v>38.79123094</v>
      </c>
      <c r="AX28">
        <v>36.36816387</v>
      </c>
      <c r="AY28">
        <v>36.57742402</v>
      </c>
      <c r="AZ28">
        <v>36.91370176</v>
      </c>
      <c r="BA28">
        <v>36.54104686</v>
      </c>
    </row>
    <row r="29" spans="1:56">
      <c r="A29">
        <f>VLOOKUP(B29,'AHarv+PermP'!$B$2:$C$52,2,0)</f>
        <v>136</v>
      </c>
      <c r="B29" t="s">
        <v>158</v>
      </c>
      <c r="C29" t="s">
        <v>385</v>
      </c>
      <c r="D29" t="s">
        <v>69</v>
      </c>
      <c r="E29" t="s">
        <v>412</v>
      </c>
      <c r="F29">
        <v>48.54448225</v>
      </c>
      <c r="G29">
        <v>43.62443161</v>
      </c>
      <c r="H29">
        <v>43.61765828</v>
      </c>
      <c r="I29">
        <v>44.7388786</v>
      </c>
      <c r="J29">
        <v>35.32793935</v>
      </c>
      <c r="K29">
        <v>32.20351586</v>
      </c>
      <c r="L29">
        <v>31.72606216</v>
      </c>
      <c r="M29">
        <v>32.16508263</v>
      </c>
      <c r="N29">
        <v>31.47843902</v>
      </c>
      <c r="O29">
        <v>27.81287527</v>
      </c>
      <c r="P29">
        <v>29.27266723</v>
      </c>
      <c r="Q29">
        <v>28.03079624</v>
      </c>
      <c r="R29">
        <v>27.86525112</v>
      </c>
      <c r="S29">
        <v>38.59167368</v>
      </c>
      <c r="T29">
        <v>35.61810104</v>
      </c>
      <c r="U29">
        <v>29.59454081</v>
      </c>
      <c r="V29">
        <v>28.47888862</v>
      </c>
      <c r="W29">
        <v>29.23001627</v>
      </c>
      <c r="X29">
        <v>30.83085666</v>
      </c>
      <c r="Y29">
        <v>28.44708119</v>
      </c>
      <c r="Z29">
        <v>30.38384769</v>
      </c>
      <c r="AA29">
        <v>31.88270572</v>
      </c>
      <c r="AB29">
        <v>33.11553685</v>
      </c>
      <c r="AC29">
        <v>33.79657104</v>
      </c>
      <c r="AD29">
        <v>28.57487167</v>
      </c>
      <c r="AE29">
        <v>22.51692409</v>
      </c>
      <c r="AF29">
        <v>26.63100504</v>
      </c>
      <c r="AG29">
        <v>32.31236052</v>
      </c>
      <c r="AH29">
        <v>32.69341337</v>
      </c>
      <c r="AI29">
        <v>31.91295747</v>
      </c>
      <c r="AJ29">
        <v>29.61771777</v>
      </c>
      <c r="AK29">
        <v>28.72514075</v>
      </c>
      <c r="AL29">
        <v>37.46795156</v>
      </c>
      <c r="AM29">
        <v>38.0004307</v>
      </c>
      <c r="AN29">
        <v>36.94554456</v>
      </c>
      <c r="AO29">
        <v>37.42555442</v>
      </c>
      <c r="AP29">
        <v>36.23662907</v>
      </c>
      <c r="AQ29">
        <v>33.378742</v>
      </c>
      <c r="AR29">
        <v>31.20671749</v>
      </c>
      <c r="AS29">
        <v>30.24042981</v>
      </c>
      <c r="AT29">
        <v>27.64790934</v>
      </c>
      <c r="AU29">
        <v>26.97874044</v>
      </c>
      <c r="AV29">
        <v>25.77448327</v>
      </c>
      <c r="AW29">
        <v>27.52582555</v>
      </c>
      <c r="AX29">
        <v>25.57168696</v>
      </c>
      <c r="AY29">
        <v>23.67181828</v>
      </c>
      <c r="AZ29">
        <v>14.55647623</v>
      </c>
      <c r="BA29">
        <v>18.79028527</v>
      </c>
      <c r="BB29">
        <v>18.86261009</v>
      </c>
      <c r="BC29">
        <v>20.55218458</v>
      </c>
      <c r="BD29">
        <v>20.15670143</v>
      </c>
    </row>
    <row r="30" spans="1:56">
      <c r="A30">
        <f>VLOOKUP(B30,'AHarv+PermP'!$B$2:$C$52,2,0)</f>
        <v>137</v>
      </c>
      <c r="B30" t="s">
        <v>159</v>
      </c>
      <c r="C30" t="s">
        <v>386</v>
      </c>
      <c r="D30" t="s">
        <v>69</v>
      </c>
      <c r="E30" t="s">
        <v>412</v>
      </c>
      <c r="V30">
        <v>23.90970354</v>
      </c>
      <c r="W30">
        <v>20.87313263</v>
      </c>
      <c r="X30">
        <v>18.87957733</v>
      </c>
      <c r="Y30">
        <v>19.86964135</v>
      </c>
      <c r="Z30">
        <v>13.13248422</v>
      </c>
      <c r="AA30">
        <v>15.22543522</v>
      </c>
      <c r="AB30">
        <v>16.21100978</v>
      </c>
      <c r="AC30">
        <v>14.65499987</v>
      </c>
      <c r="AD30">
        <v>15.29498419</v>
      </c>
      <c r="AE30">
        <v>16.23853653</v>
      </c>
      <c r="AF30">
        <v>16.19922277</v>
      </c>
      <c r="AG30">
        <v>15.35002486</v>
      </c>
      <c r="AH30">
        <v>13.85486612</v>
      </c>
      <c r="AI30">
        <v>13.08411817</v>
      </c>
      <c r="AJ30">
        <v>12.85051624</v>
      </c>
      <c r="AK30">
        <v>11.70207518</v>
      </c>
      <c r="AL30">
        <v>11.62642012</v>
      </c>
      <c r="AM30">
        <v>10.64608244</v>
      </c>
      <c r="AN30">
        <v>9.937810565</v>
      </c>
      <c r="AO30">
        <v>10.37815282</v>
      </c>
      <c r="AP30">
        <v>10.18870875</v>
      </c>
      <c r="AQ30">
        <v>9.426325417</v>
      </c>
      <c r="AR30">
        <v>9.257111144</v>
      </c>
      <c r="AS30">
        <v>6.098653426</v>
      </c>
      <c r="AT30">
        <v>6.965765276</v>
      </c>
      <c r="AU30">
        <v>7.31351658</v>
      </c>
      <c r="AV30">
        <v>6.288286798</v>
      </c>
      <c r="AW30">
        <v>6.281948603</v>
      </c>
      <c r="AX30">
        <v>6.449006474</v>
      </c>
      <c r="AY30">
        <v>6.037072189</v>
      </c>
      <c r="AZ30">
        <v>5.565796773</v>
      </c>
      <c r="BA30">
        <v>4.866573547</v>
      </c>
      <c r="BB30">
        <v>4.429835893</v>
      </c>
      <c r="BC30">
        <v>4.280769792</v>
      </c>
      <c r="BD30">
        <v>4.234936261</v>
      </c>
    </row>
    <row r="31" spans="1:56">
      <c r="A31">
        <f>VLOOKUP(B31,'AHarv+PermP'!$B$2:$C$52,2,0)</f>
        <v>144</v>
      </c>
      <c r="B31" t="s">
        <v>160</v>
      </c>
      <c r="C31" t="s">
        <v>387</v>
      </c>
      <c r="D31" t="s">
        <v>69</v>
      </c>
      <c r="E31" t="s">
        <v>412</v>
      </c>
      <c r="Z31">
        <v>37.08561074</v>
      </c>
      <c r="AA31">
        <v>35.1000006</v>
      </c>
      <c r="AB31">
        <v>33.80000051</v>
      </c>
      <c r="AC31">
        <v>37.59999819</v>
      </c>
      <c r="AD31">
        <v>30.16010956</v>
      </c>
      <c r="AE31">
        <v>47.48201411</v>
      </c>
      <c r="AF31">
        <v>41.14176242</v>
      </c>
      <c r="AG31">
        <v>44.14865697</v>
      </c>
      <c r="AH31">
        <v>42.87974496</v>
      </c>
      <c r="AI31">
        <v>47.37886808</v>
      </c>
      <c r="AJ31">
        <v>37.11874182</v>
      </c>
      <c r="AK31">
        <v>39.14282593</v>
      </c>
      <c r="AL31">
        <v>34.51173973</v>
      </c>
      <c r="AM31">
        <v>38.26789423</v>
      </c>
      <c r="AN31">
        <v>33.25365244</v>
      </c>
      <c r="AO31">
        <v>34.79753003</v>
      </c>
      <c r="AP31">
        <v>35.22373611</v>
      </c>
      <c r="AQ31">
        <v>34.85253462</v>
      </c>
      <c r="AR31">
        <v>30.84485763</v>
      </c>
      <c r="AS31">
        <v>28.5648423</v>
      </c>
      <c r="AT31">
        <v>24.00979571</v>
      </c>
      <c r="AU31">
        <v>22.50525196</v>
      </c>
      <c r="AV31">
        <v>27.82137658</v>
      </c>
      <c r="AW31">
        <v>28.036516</v>
      </c>
      <c r="AX31">
        <v>27.41312791</v>
      </c>
      <c r="AY31">
        <v>26.96016103</v>
      </c>
      <c r="AZ31">
        <v>27.85984794</v>
      </c>
      <c r="BA31">
        <v>27.70962126</v>
      </c>
      <c r="BB31">
        <v>30.47388821</v>
      </c>
      <c r="BC31">
        <v>31.45570396</v>
      </c>
      <c r="BD31">
        <v>31.85200415</v>
      </c>
    </row>
    <row r="32" spans="1:56">
      <c r="A32">
        <f>VLOOKUP(B32,'AHarv+PermP'!$B$2:$C$52,2,0)</f>
        <v>147</v>
      </c>
      <c r="B32" t="s">
        <v>161</v>
      </c>
      <c r="C32" t="s">
        <v>388</v>
      </c>
      <c r="D32" t="s">
        <v>69</v>
      </c>
      <c r="E32" t="s">
        <v>412</v>
      </c>
      <c r="Z32">
        <v>11.15987461</v>
      </c>
      <c r="AA32">
        <v>11.8872549</v>
      </c>
      <c r="AB32">
        <v>11.34408602</v>
      </c>
      <c r="AC32">
        <v>10.54955839</v>
      </c>
      <c r="AD32">
        <v>10.44710049</v>
      </c>
      <c r="AE32">
        <v>9.442669507</v>
      </c>
      <c r="AF32">
        <v>10.24450634</v>
      </c>
      <c r="AG32">
        <v>12.56157635</v>
      </c>
      <c r="AH32">
        <v>12.42403781</v>
      </c>
      <c r="AI32">
        <v>11.48870438</v>
      </c>
      <c r="AJ32">
        <v>11.71746669</v>
      </c>
      <c r="AK32">
        <v>12.437731</v>
      </c>
      <c r="AL32">
        <v>9.272349272</v>
      </c>
      <c r="AM32">
        <v>9.468877674</v>
      </c>
      <c r="AN32">
        <v>12.76245767</v>
      </c>
      <c r="AO32">
        <v>12.11447871</v>
      </c>
      <c r="AP32">
        <v>11.9349545</v>
      </c>
      <c r="AQ32">
        <v>10.89632107</v>
      </c>
      <c r="AR32">
        <v>10.97247925</v>
      </c>
      <c r="AS32">
        <v>11.36525698</v>
      </c>
      <c r="AT32">
        <v>11.82399611</v>
      </c>
      <c r="AU32">
        <v>10.51380314</v>
      </c>
      <c r="AV32">
        <v>10.94439814</v>
      </c>
      <c r="AW32">
        <v>10.94028392</v>
      </c>
      <c r="AX32">
        <v>9.740408913</v>
      </c>
      <c r="AY32">
        <v>11.32748801</v>
      </c>
      <c r="AZ32">
        <v>10.46798276</v>
      </c>
      <c r="BA32">
        <v>9.36166507</v>
      </c>
      <c r="BB32">
        <v>9.329279878</v>
      </c>
      <c r="BC32">
        <v>9.35247787</v>
      </c>
      <c r="BD32">
        <v>7.502314204</v>
      </c>
    </row>
    <row r="33" spans="1:49">
      <c r="A33">
        <f>VLOOKUP(B33,'AHarv+PermP'!$B$2:$C$52,2,0)</f>
        <v>158</v>
      </c>
      <c r="B33" t="s">
        <v>162</v>
      </c>
      <c r="C33" t="s">
        <v>389</v>
      </c>
      <c r="D33" t="s">
        <v>69</v>
      </c>
      <c r="E33" t="s">
        <v>412</v>
      </c>
      <c r="F33">
        <v>75.32407003</v>
      </c>
      <c r="G33">
        <v>73.88716503</v>
      </c>
      <c r="H33">
        <v>75.99760961</v>
      </c>
      <c r="I33">
        <v>72.9479544</v>
      </c>
      <c r="J33">
        <v>74.32403859</v>
      </c>
      <c r="K33">
        <v>67.7039196</v>
      </c>
      <c r="L33">
        <v>66.87473441</v>
      </c>
      <c r="M33">
        <v>70.70632568</v>
      </c>
      <c r="N33">
        <v>69.16820718</v>
      </c>
      <c r="O33">
        <v>66.41938089</v>
      </c>
      <c r="P33">
        <v>64.87511189</v>
      </c>
      <c r="Q33">
        <v>65.46078092</v>
      </c>
      <c r="R33">
        <v>62.46013642</v>
      </c>
      <c r="S33">
        <v>60.27145109</v>
      </c>
      <c r="T33">
        <v>63.79496478</v>
      </c>
      <c r="U33">
        <v>50.3114628</v>
      </c>
      <c r="V33">
        <v>47.02771857</v>
      </c>
      <c r="W33">
        <v>51.78719519</v>
      </c>
      <c r="X33">
        <v>52.68034938</v>
      </c>
      <c r="Y33">
        <v>48.68450092</v>
      </c>
      <c r="Z33">
        <v>43.05660592</v>
      </c>
      <c r="AA33">
        <v>45.65180488</v>
      </c>
      <c r="AB33">
        <v>44.29864469</v>
      </c>
      <c r="AC33">
        <v>41.58055549</v>
      </c>
      <c r="AD33">
        <v>35.7713392</v>
      </c>
      <c r="AE33">
        <v>36.74289311</v>
      </c>
      <c r="AF33">
        <v>34.72853994</v>
      </c>
      <c r="AG33">
        <v>35.210848</v>
      </c>
      <c r="AH33">
        <v>35.35041061</v>
      </c>
      <c r="AI33">
        <v>34.07162501</v>
      </c>
      <c r="AJ33">
        <v>35.25318447</v>
      </c>
      <c r="AK33">
        <v>39.16308056</v>
      </c>
      <c r="AL33">
        <v>38.75356809</v>
      </c>
      <c r="AM33">
        <v>38.47354907</v>
      </c>
      <c r="AN33">
        <v>40.79962981</v>
      </c>
      <c r="AO33">
        <v>40.18960344</v>
      </c>
      <c r="AP33">
        <v>38.93400144</v>
      </c>
      <c r="AQ33">
        <v>38.86856863</v>
      </c>
      <c r="AR33">
        <v>42.62248374</v>
      </c>
      <c r="AS33">
        <v>40.72911408</v>
      </c>
      <c r="AT33">
        <v>37.83973758</v>
      </c>
      <c r="AU33">
        <v>40.00701262</v>
      </c>
      <c r="AV33">
        <v>39.56901111</v>
      </c>
      <c r="AW33">
        <v>39.64724409</v>
      </c>
    </row>
    <row r="34" spans="1:53">
      <c r="A34">
        <f>VLOOKUP(B34,'AHarv+PermP'!$B$2:$C$52,2,0)</f>
        <v>159</v>
      </c>
      <c r="B34" t="s">
        <v>163</v>
      </c>
      <c r="C34" t="s">
        <v>390</v>
      </c>
      <c r="D34" t="s">
        <v>69</v>
      </c>
      <c r="E34" t="s">
        <v>412</v>
      </c>
      <c r="AV34">
        <v>48.56594011</v>
      </c>
      <c r="AW34">
        <v>42.70727003</v>
      </c>
      <c r="AX34">
        <v>34.21028658</v>
      </c>
      <c r="AY34">
        <v>32.75542173</v>
      </c>
      <c r="AZ34">
        <v>31.99766576</v>
      </c>
      <c r="BA34">
        <v>32.71415892</v>
      </c>
    </row>
    <row r="35" spans="1:55">
      <c r="A35">
        <f>VLOOKUP(B35,'AHarv+PermP'!$B$2:$C$52,2,0)</f>
        <v>184</v>
      </c>
      <c r="B35" t="s">
        <v>168</v>
      </c>
      <c r="C35" t="s">
        <v>391</v>
      </c>
      <c r="D35" t="s">
        <v>69</v>
      </c>
      <c r="E35" t="s">
        <v>412</v>
      </c>
      <c r="K35">
        <v>74.79170406</v>
      </c>
      <c r="L35">
        <v>74.8669204</v>
      </c>
      <c r="M35">
        <v>65.85108631</v>
      </c>
      <c r="N35">
        <v>65.28338275</v>
      </c>
      <c r="O35">
        <v>65.79065754</v>
      </c>
      <c r="P35">
        <v>61.61891648</v>
      </c>
      <c r="Q35">
        <v>61.17858855</v>
      </c>
      <c r="R35">
        <v>59.55947338</v>
      </c>
      <c r="S35">
        <v>61.0245943</v>
      </c>
      <c r="T35">
        <v>59.13528275</v>
      </c>
      <c r="U35">
        <v>49.21356724</v>
      </c>
      <c r="V35">
        <v>49.21609959</v>
      </c>
      <c r="W35">
        <v>46.46098261</v>
      </c>
      <c r="X35">
        <v>42.41825689</v>
      </c>
      <c r="Y35">
        <v>49.03816193</v>
      </c>
      <c r="Z35">
        <v>45.84683653</v>
      </c>
      <c r="AA35">
        <v>40.73711836</v>
      </c>
      <c r="AB35">
        <v>39.78374879</v>
      </c>
      <c r="AC35">
        <v>38.20267389</v>
      </c>
      <c r="AD35">
        <v>40.83752644</v>
      </c>
      <c r="AE35">
        <v>41.8358363</v>
      </c>
      <c r="AF35">
        <v>37.52634618</v>
      </c>
      <c r="AG35">
        <v>37.70910671</v>
      </c>
      <c r="AH35">
        <v>39.22077183</v>
      </c>
      <c r="AI35">
        <v>40.30891082</v>
      </c>
      <c r="AJ35">
        <v>32.54599392</v>
      </c>
      <c r="AK35">
        <v>32.13270695</v>
      </c>
      <c r="AL35">
        <v>33.23761506</v>
      </c>
      <c r="AM35">
        <v>33.73489259</v>
      </c>
      <c r="AN35">
        <v>49.7587461</v>
      </c>
      <c r="AO35">
        <v>44.00044948</v>
      </c>
      <c r="AP35">
        <v>47.18929221</v>
      </c>
      <c r="AQ35">
        <v>45.96095226</v>
      </c>
      <c r="AR35">
        <v>45.51746118</v>
      </c>
      <c r="AS35">
        <v>41.93518491</v>
      </c>
      <c r="AT35">
        <v>37.1867109</v>
      </c>
      <c r="AU35">
        <v>37.33603682</v>
      </c>
      <c r="AV35">
        <v>35.49448563</v>
      </c>
      <c r="AW35">
        <v>37.00704839</v>
      </c>
      <c r="AX35">
        <v>38.56196076</v>
      </c>
      <c r="AY35">
        <v>38.39036469</v>
      </c>
      <c r="AZ35">
        <v>38.43527335</v>
      </c>
      <c r="BA35">
        <v>35.63475295</v>
      </c>
      <c r="BB35">
        <v>32.38051726</v>
      </c>
      <c r="BC35">
        <v>33.85253199</v>
      </c>
    </row>
    <row r="36" spans="1:51">
      <c r="A36">
        <v>193</v>
      </c>
      <c r="B36" t="s">
        <v>213</v>
      </c>
      <c r="C36" t="s">
        <v>392</v>
      </c>
      <c r="D36" t="s">
        <v>69</v>
      </c>
      <c r="E36" t="s">
        <v>412</v>
      </c>
      <c r="AU36">
        <v>19.68136483</v>
      </c>
      <c r="AV36">
        <v>19.94051711</v>
      </c>
      <c r="AW36">
        <v>21.05125398</v>
      </c>
      <c r="AX36">
        <v>22.55266612</v>
      </c>
      <c r="AY36">
        <v>16.80607369</v>
      </c>
    </row>
    <row r="37" spans="1:56">
      <c r="A37">
        <f>VLOOKUP(B37,'AHarv+PermP'!$B$2:$C$52,2,0)</f>
        <v>195</v>
      </c>
      <c r="B37" t="s">
        <v>170</v>
      </c>
      <c r="C37" t="s">
        <v>393</v>
      </c>
      <c r="D37" t="s">
        <v>69</v>
      </c>
      <c r="E37" t="s">
        <v>412</v>
      </c>
      <c r="Z37">
        <v>20.08185349</v>
      </c>
      <c r="AA37">
        <v>22.28192612</v>
      </c>
      <c r="AB37">
        <v>22.95150421</v>
      </c>
      <c r="AC37">
        <v>18.61728325</v>
      </c>
      <c r="AD37">
        <v>20.10215798</v>
      </c>
      <c r="AE37">
        <v>23.225376</v>
      </c>
      <c r="AF37">
        <v>24.13593717</v>
      </c>
      <c r="AG37">
        <v>24.85921374</v>
      </c>
      <c r="AH37">
        <v>21.16416468</v>
      </c>
      <c r="AI37">
        <v>22.60013555</v>
      </c>
      <c r="AJ37">
        <v>19.93204467</v>
      </c>
      <c r="AK37">
        <v>20.27635111</v>
      </c>
      <c r="AL37">
        <v>18.61881818</v>
      </c>
      <c r="AM37">
        <v>20.58542111</v>
      </c>
      <c r="AN37">
        <v>18.98113294</v>
      </c>
      <c r="AO37">
        <v>21.00893634</v>
      </c>
      <c r="AP37">
        <v>19.91699031</v>
      </c>
      <c r="AQ37">
        <v>19.7673128</v>
      </c>
      <c r="AR37">
        <v>19.36759338</v>
      </c>
      <c r="AS37">
        <v>18.97548907</v>
      </c>
      <c r="AT37">
        <v>19.14190174</v>
      </c>
      <c r="AU37">
        <v>18.51394099</v>
      </c>
      <c r="AV37">
        <v>15.52780009</v>
      </c>
      <c r="AW37">
        <v>17.55172467</v>
      </c>
      <c r="AX37">
        <v>15.86329573</v>
      </c>
      <c r="AY37">
        <v>16.6827827</v>
      </c>
      <c r="AZ37">
        <v>14.77822544</v>
      </c>
      <c r="BA37">
        <v>13.38326176</v>
      </c>
      <c r="BB37">
        <v>15.46082071</v>
      </c>
      <c r="BC37">
        <v>16.6033294</v>
      </c>
      <c r="BD37">
        <v>16.71070077</v>
      </c>
    </row>
    <row r="38" spans="1:55">
      <c r="A38">
        <f>VLOOKUP(B38,'AHarv+PermP'!$B$2:$C$52,2,0)</f>
        <v>196</v>
      </c>
      <c r="B38" t="s">
        <v>171</v>
      </c>
      <c r="C38" t="s">
        <v>394</v>
      </c>
      <c r="D38" t="s">
        <v>69</v>
      </c>
      <c r="E38" t="s">
        <v>412</v>
      </c>
      <c r="V38">
        <v>9.628008753</v>
      </c>
      <c r="W38">
        <v>9.168356998</v>
      </c>
      <c r="X38">
        <v>8.404773912</v>
      </c>
      <c r="Y38">
        <v>7.293475564</v>
      </c>
      <c r="Z38">
        <v>6.837243869</v>
      </c>
      <c r="AA38">
        <v>7.871990121</v>
      </c>
      <c r="AB38">
        <v>6.403635612</v>
      </c>
      <c r="AC38">
        <v>7.744989425</v>
      </c>
      <c r="AD38">
        <v>6.450706863</v>
      </c>
      <c r="AE38">
        <v>5.751514649</v>
      </c>
      <c r="AF38">
        <v>6.012929356</v>
      </c>
      <c r="AG38">
        <v>5.294075507</v>
      </c>
      <c r="AH38">
        <v>4.731675393</v>
      </c>
      <c r="AI38">
        <v>4.244686962</v>
      </c>
      <c r="AJ38">
        <v>4.809109857</v>
      </c>
      <c r="AK38">
        <v>4.777536488</v>
      </c>
      <c r="AL38">
        <v>3.82676031</v>
      </c>
      <c r="AM38">
        <v>4.174132595</v>
      </c>
      <c r="AN38">
        <v>4.131088883</v>
      </c>
      <c r="AO38">
        <v>4.173208826</v>
      </c>
      <c r="AP38">
        <v>3.895688345</v>
      </c>
      <c r="AQ38">
        <v>3.491659599</v>
      </c>
      <c r="AR38">
        <v>2.630181489</v>
      </c>
      <c r="AS38">
        <v>3.10068203</v>
      </c>
      <c r="AT38">
        <v>3</v>
      </c>
      <c r="AU38">
        <v>3</v>
      </c>
      <c r="AV38">
        <v>3</v>
      </c>
      <c r="AW38">
        <v>3</v>
      </c>
      <c r="AX38">
        <v>3</v>
      </c>
      <c r="AY38">
        <v>2.452828636</v>
      </c>
      <c r="AZ38">
        <v>2.401684762</v>
      </c>
      <c r="BA38">
        <v>2.143120164</v>
      </c>
      <c r="BB38">
        <v>2.106693987</v>
      </c>
      <c r="BC38">
        <v>1.94995019</v>
      </c>
    </row>
    <row r="39" spans="1:56">
      <c r="A39">
        <f>VLOOKUP(B39,'AHarv+PermP'!$B$2:$C$52,2,0)</f>
        <v>197</v>
      </c>
      <c r="B39" t="s">
        <v>172</v>
      </c>
      <c r="C39" t="s">
        <v>395</v>
      </c>
      <c r="D39" t="s">
        <v>69</v>
      </c>
      <c r="E39" t="s">
        <v>412</v>
      </c>
      <c r="J39">
        <v>36.69535004</v>
      </c>
      <c r="K39">
        <v>32.9884106</v>
      </c>
      <c r="L39">
        <v>33.72588832</v>
      </c>
      <c r="M39">
        <v>34.0086546</v>
      </c>
      <c r="N39">
        <v>31.81088314</v>
      </c>
      <c r="O39">
        <v>29.59415584</v>
      </c>
      <c r="P39">
        <v>29.60515967</v>
      </c>
      <c r="Q39">
        <v>30.30071745</v>
      </c>
      <c r="R39">
        <v>30.43478261</v>
      </c>
      <c r="S39">
        <v>32.05143056</v>
      </c>
      <c r="T39">
        <v>35.29063456</v>
      </c>
      <c r="U39">
        <v>38.01631378</v>
      </c>
      <c r="V39">
        <v>38.69966697</v>
      </c>
      <c r="W39">
        <v>37.23225806</v>
      </c>
      <c r="X39">
        <v>34.97743216</v>
      </c>
      <c r="Y39">
        <v>33.2734663</v>
      </c>
      <c r="Z39">
        <v>33.03529312</v>
      </c>
      <c r="AA39">
        <v>32.30480648</v>
      </c>
      <c r="AB39">
        <v>35.84968331</v>
      </c>
      <c r="AC39">
        <v>38.13017688</v>
      </c>
      <c r="AD39">
        <v>40.12192848</v>
      </c>
      <c r="AE39">
        <v>45.14825706</v>
      </c>
      <c r="AF39">
        <v>37.98118249</v>
      </c>
      <c r="AG39">
        <v>45</v>
      </c>
      <c r="AH39">
        <v>46</v>
      </c>
      <c r="AI39">
        <v>46</v>
      </c>
      <c r="AJ39">
        <v>46.93988124</v>
      </c>
      <c r="AK39">
        <v>38.8230222</v>
      </c>
      <c r="AL39">
        <v>37.93009013</v>
      </c>
      <c r="AM39">
        <v>43.05055698</v>
      </c>
      <c r="AN39">
        <v>39.38514054</v>
      </c>
      <c r="AO39">
        <v>42.89242734</v>
      </c>
      <c r="AP39">
        <v>47.46503158</v>
      </c>
      <c r="AQ39">
        <v>58.649199</v>
      </c>
      <c r="AR39">
        <v>61.80191467</v>
      </c>
      <c r="AS39">
        <v>61.96860665</v>
      </c>
      <c r="AT39">
        <v>58.36216095</v>
      </c>
      <c r="AU39">
        <v>47.07466902</v>
      </c>
      <c r="AV39">
        <v>47.80452931</v>
      </c>
      <c r="AW39">
        <v>46.72856945</v>
      </c>
      <c r="AX39">
        <v>44.90586947</v>
      </c>
      <c r="AY39">
        <v>51.56660647</v>
      </c>
      <c r="AZ39">
        <v>51.08807171</v>
      </c>
      <c r="BA39">
        <v>49.86088903</v>
      </c>
      <c r="BB39">
        <v>50.20640214</v>
      </c>
      <c r="BC39">
        <v>52.3064956</v>
      </c>
      <c r="BD39">
        <v>48.96579772</v>
      </c>
    </row>
    <row r="40" spans="1:36">
      <c r="A40">
        <f>VLOOKUP(B40,'AHarv+PermP'!$B$2:$C$52,2,0)</f>
        <v>201</v>
      </c>
      <c r="B40" t="s">
        <v>173</v>
      </c>
      <c r="C40" t="s">
        <v>396</v>
      </c>
      <c r="D40" t="s">
        <v>69</v>
      </c>
      <c r="E40" t="s">
        <v>412</v>
      </c>
      <c r="F40">
        <v>71.12160316</v>
      </c>
      <c r="G40">
        <v>70.81589681</v>
      </c>
      <c r="H40">
        <v>71.67693883</v>
      </c>
      <c r="I40">
        <v>70.66478744</v>
      </c>
      <c r="J40">
        <v>71.18725369</v>
      </c>
      <c r="K40">
        <v>70.53263796</v>
      </c>
      <c r="L40">
        <v>68.78326463</v>
      </c>
      <c r="M40">
        <v>66.29065323</v>
      </c>
      <c r="N40">
        <v>61.50293993</v>
      </c>
      <c r="O40">
        <v>60.54522579</v>
      </c>
      <c r="P40">
        <v>59.37051194</v>
      </c>
      <c r="Q40">
        <v>57.45080864</v>
      </c>
      <c r="R40">
        <v>61.57541714</v>
      </c>
      <c r="S40">
        <v>61.23740106</v>
      </c>
      <c r="T40">
        <v>45.61069664</v>
      </c>
      <c r="U40">
        <v>54.17245328</v>
      </c>
      <c r="V40">
        <v>56.31369626</v>
      </c>
      <c r="W40">
        <v>61.00192106</v>
      </c>
      <c r="X40">
        <v>62.93552597</v>
      </c>
      <c r="Y40">
        <v>58.65456036</v>
      </c>
      <c r="Z40">
        <v>68.41879784</v>
      </c>
      <c r="AA40">
        <v>68.28317889</v>
      </c>
      <c r="AB40">
        <v>67.72738991</v>
      </c>
      <c r="AC40">
        <v>66.42269859</v>
      </c>
      <c r="AD40">
        <v>67.90003436</v>
      </c>
      <c r="AE40">
        <v>66.75834045</v>
      </c>
      <c r="AF40">
        <v>62.36591978</v>
      </c>
      <c r="AG40">
        <v>64.17994367</v>
      </c>
      <c r="AH40">
        <v>69.32535321</v>
      </c>
      <c r="AI40">
        <v>63.59843773</v>
      </c>
      <c r="AJ40">
        <v>65.45259173</v>
      </c>
    </row>
    <row r="41" spans="1:55">
      <c r="A41">
        <f>VLOOKUP(B41,'AHarv+PermP'!$B$2:$C$52,2,0)</f>
        <v>202</v>
      </c>
      <c r="B41" t="s">
        <v>174</v>
      </c>
      <c r="C41" t="s">
        <v>397</v>
      </c>
      <c r="D41" t="s">
        <v>69</v>
      </c>
      <c r="E41" t="s">
        <v>412</v>
      </c>
      <c r="F41">
        <v>11.21024881</v>
      </c>
      <c r="G41">
        <v>11.53754976</v>
      </c>
      <c r="H41">
        <v>11.05651818</v>
      </c>
      <c r="I41">
        <v>10.86887182</v>
      </c>
      <c r="J41">
        <v>9.465505213</v>
      </c>
      <c r="K41">
        <v>9.184492214</v>
      </c>
      <c r="L41">
        <v>9.487619515</v>
      </c>
      <c r="M41">
        <v>10.44529954</v>
      </c>
      <c r="N41">
        <v>8.790873205</v>
      </c>
      <c r="O41">
        <v>8.266496826</v>
      </c>
      <c r="P41">
        <v>7.163657504</v>
      </c>
      <c r="Q41">
        <v>7.783302894</v>
      </c>
      <c r="R41">
        <v>7.635976498</v>
      </c>
      <c r="S41">
        <v>7.246998185</v>
      </c>
      <c r="T41">
        <v>8.652470171</v>
      </c>
      <c r="U41">
        <v>7.661725634</v>
      </c>
      <c r="V41">
        <v>6.743883216</v>
      </c>
      <c r="W41">
        <v>7.050963076</v>
      </c>
      <c r="X41">
        <v>6.724194328</v>
      </c>
      <c r="Y41">
        <v>5.971574702</v>
      </c>
      <c r="Z41">
        <v>6.196161295</v>
      </c>
      <c r="AA41">
        <v>6.45493198</v>
      </c>
      <c r="AB41">
        <v>5.695346682</v>
      </c>
      <c r="AC41">
        <v>4.4234041</v>
      </c>
      <c r="AD41">
        <v>4.804705026</v>
      </c>
      <c r="AE41">
        <v>5.190721044</v>
      </c>
      <c r="AF41">
        <v>4.976541713</v>
      </c>
      <c r="AG41">
        <v>5.598436248</v>
      </c>
      <c r="AH41">
        <v>5.839679801</v>
      </c>
      <c r="AI41">
        <v>5.419539792</v>
      </c>
      <c r="AJ41">
        <v>4.630041762</v>
      </c>
      <c r="AK41">
        <v>4.556585647</v>
      </c>
      <c r="AL41">
        <v>3.800253638</v>
      </c>
      <c r="AM41">
        <v>4.166389603</v>
      </c>
      <c r="AN41">
        <v>4.601190015</v>
      </c>
      <c r="AO41">
        <v>3.860666569</v>
      </c>
      <c r="AP41">
        <v>4.194740453</v>
      </c>
      <c r="AQ41">
        <v>4.008502012</v>
      </c>
      <c r="AR41">
        <v>3.768703469</v>
      </c>
      <c r="AS41">
        <v>3.543098869</v>
      </c>
      <c r="AT41">
        <v>3.274923749</v>
      </c>
      <c r="AU41">
        <v>3.510824368</v>
      </c>
      <c r="AV41">
        <v>4.150523085</v>
      </c>
      <c r="AW41">
        <v>3.431935247</v>
      </c>
      <c r="AX41">
        <v>3.107980482</v>
      </c>
      <c r="AY41">
        <v>2.66953686</v>
      </c>
      <c r="AZ41">
        <v>2.884338356</v>
      </c>
      <c r="BA41">
        <v>3.368464985</v>
      </c>
      <c r="BB41">
        <v>3.203171341</v>
      </c>
      <c r="BC41">
        <v>3.043264309</v>
      </c>
    </row>
    <row r="42" spans="1:56">
      <c r="A42">
        <f>VLOOKUP(B42,'AHarv+PermP'!$B$2:$C$52,2,0)</f>
        <v>206</v>
      </c>
      <c r="B42" t="s">
        <v>176</v>
      </c>
      <c r="C42" t="s">
        <v>398</v>
      </c>
      <c r="D42" t="s">
        <v>69</v>
      </c>
      <c r="E42" t="s">
        <v>412</v>
      </c>
      <c r="F42">
        <v>55.35291909</v>
      </c>
      <c r="G42">
        <v>55.97712305</v>
      </c>
      <c r="H42">
        <v>55.03303285</v>
      </c>
      <c r="I42">
        <v>49.66679132</v>
      </c>
      <c r="J42">
        <v>46.05564627</v>
      </c>
      <c r="K42">
        <v>45.97388466</v>
      </c>
      <c r="L42">
        <v>38.36079425</v>
      </c>
      <c r="M42">
        <v>38.36546027</v>
      </c>
      <c r="N42">
        <v>36.80898441</v>
      </c>
      <c r="O42">
        <v>39.63931792</v>
      </c>
      <c r="P42">
        <v>43.61860102</v>
      </c>
      <c r="Q42">
        <v>44.57015205</v>
      </c>
      <c r="R42">
        <v>44.15799589</v>
      </c>
      <c r="S42">
        <v>44.88487015</v>
      </c>
      <c r="T42">
        <v>44.41777199</v>
      </c>
      <c r="U42">
        <v>40.57144785</v>
      </c>
      <c r="V42">
        <v>38.83927367</v>
      </c>
      <c r="W42">
        <v>39.8901594</v>
      </c>
      <c r="X42">
        <v>38.95202251</v>
      </c>
      <c r="Y42">
        <v>35.57462458</v>
      </c>
      <c r="Z42">
        <v>32.85805438</v>
      </c>
      <c r="AA42">
        <v>36.36577872</v>
      </c>
      <c r="AB42">
        <v>36.90239274</v>
      </c>
      <c r="AC42">
        <v>33.72528927</v>
      </c>
      <c r="AD42">
        <v>30.74932333</v>
      </c>
      <c r="AE42">
        <v>33.54043672</v>
      </c>
      <c r="AF42">
        <v>36.25104063</v>
      </c>
      <c r="AG42">
        <v>32.81369847</v>
      </c>
      <c r="AH42">
        <v>41.52093983</v>
      </c>
      <c r="AI42">
        <v>39.16960439</v>
      </c>
      <c r="AJ42">
        <v>40.57701992</v>
      </c>
      <c r="AK42">
        <v>41.77936693</v>
      </c>
      <c r="AL42">
        <v>40.2693186</v>
      </c>
      <c r="AM42">
        <v>41.37502928</v>
      </c>
      <c r="AN42">
        <v>35.73142144</v>
      </c>
      <c r="AO42">
        <v>38.67450403</v>
      </c>
      <c r="AP42">
        <v>43.76211224</v>
      </c>
      <c r="AQ42">
        <v>46.80178083</v>
      </c>
      <c r="AR42">
        <v>46.34830809</v>
      </c>
      <c r="AS42">
        <v>45.22697225</v>
      </c>
      <c r="AT42">
        <v>41.70707354</v>
      </c>
      <c r="AU42">
        <v>42.81543377</v>
      </c>
      <c r="AV42">
        <v>42.08515989</v>
      </c>
      <c r="AW42">
        <v>38.7643222</v>
      </c>
      <c r="AX42">
        <v>35.23349101</v>
      </c>
      <c r="AY42">
        <v>31.98474506</v>
      </c>
      <c r="AZ42">
        <v>30.06069686</v>
      </c>
      <c r="BA42">
        <v>28.12599069</v>
      </c>
      <c r="BB42">
        <v>26.24972855</v>
      </c>
      <c r="BC42">
        <v>29.6900549</v>
      </c>
      <c r="BD42">
        <v>23.62894146</v>
      </c>
    </row>
    <row r="43" spans="1:56">
      <c r="A43">
        <f>VLOOKUP(B43,'AHarv+PermP'!$B$2:$C$52,2,0)</f>
        <v>209</v>
      </c>
      <c r="B43" t="s">
        <v>177</v>
      </c>
      <c r="C43" t="s">
        <v>399</v>
      </c>
      <c r="D43" t="s">
        <v>69</v>
      </c>
      <c r="E43" t="s">
        <v>412</v>
      </c>
      <c r="F43">
        <v>32.37707498</v>
      </c>
      <c r="G43">
        <v>31.00002413</v>
      </c>
      <c r="H43">
        <v>35.40375285</v>
      </c>
      <c r="I43">
        <v>39.57786016</v>
      </c>
      <c r="J43">
        <v>38.08465479</v>
      </c>
      <c r="K43">
        <v>34.65553236</v>
      </c>
      <c r="L43">
        <v>37.40458015</v>
      </c>
      <c r="M43">
        <v>29.0513834</v>
      </c>
      <c r="N43">
        <v>24.17582418</v>
      </c>
      <c r="O43">
        <v>32.54086181</v>
      </c>
      <c r="P43">
        <v>33.1043956</v>
      </c>
      <c r="Q43">
        <v>37.07482993</v>
      </c>
      <c r="R43">
        <v>39.98025666</v>
      </c>
      <c r="S43">
        <v>33.33333333</v>
      </c>
      <c r="T43">
        <v>31.76020408</v>
      </c>
      <c r="U43">
        <v>32.91925466</v>
      </c>
      <c r="V43">
        <v>32.44680851</v>
      </c>
      <c r="W43">
        <v>32.09302326</v>
      </c>
      <c r="X43">
        <v>35.49618321</v>
      </c>
      <c r="Y43">
        <v>33</v>
      </c>
      <c r="Z43">
        <v>22.70803844</v>
      </c>
      <c r="AA43">
        <v>22.70803949</v>
      </c>
      <c r="AB43">
        <v>20.33970414</v>
      </c>
      <c r="AC43">
        <v>17.19872197</v>
      </c>
      <c r="AD43">
        <v>21.65998548</v>
      </c>
      <c r="AE43">
        <v>20.65300024</v>
      </c>
      <c r="AF43">
        <v>22.1678234</v>
      </c>
      <c r="AG43">
        <v>16.48416164</v>
      </c>
      <c r="AH43">
        <v>16.1082287</v>
      </c>
      <c r="AI43">
        <v>15.30023032</v>
      </c>
      <c r="AJ43">
        <v>10.39501891</v>
      </c>
      <c r="AK43">
        <v>11.44563771</v>
      </c>
      <c r="AL43">
        <v>8.989804878</v>
      </c>
      <c r="AM43">
        <v>10.19160054</v>
      </c>
      <c r="AN43">
        <v>13.38736507</v>
      </c>
      <c r="AO43">
        <v>12.01311979</v>
      </c>
      <c r="AP43">
        <v>14.22359385</v>
      </c>
      <c r="AQ43">
        <v>12.99060507</v>
      </c>
      <c r="AR43">
        <v>13.3278434</v>
      </c>
      <c r="AS43">
        <v>13.54121119</v>
      </c>
      <c r="AT43">
        <v>12.46113595</v>
      </c>
      <c r="AU43">
        <v>10.99460618</v>
      </c>
      <c r="AV43">
        <v>10.80089096</v>
      </c>
      <c r="AW43">
        <v>9.575084834</v>
      </c>
      <c r="AX43">
        <v>8.944235413</v>
      </c>
      <c r="AY43">
        <v>8.528809738</v>
      </c>
      <c r="AZ43">
        <v>7.547692571</v>
      </c>
      <c r="BA43">
        <v>7.340860591</v>
      </c>
      <c r="BB43">
        <v>7.340860591</v>
      </c>
      <c r="BC43">
        <v>7.392368905</v>
      </c>
      <c r="BD43">
        <v>7.475957179</v>
      </c>
    </row>
    <row r="44" spans="1:56">
      <c r="A44">
        <f>VLOOKUP(B44,'AHarv+PermP'!$B$2:$C$52,2,0)</f>
        <v>215</v>
      </c>
      <c r="B44" t="s">
        <v>178</v>
      </c>
      <c r="C44" t="s">
        <v>400</v>
      </c>
      <c r="D44" t="s">
        <v>69</v>
      </c>
      <c r="E44" t="s">
        <v>412</v>
      </c>
      <c r="AJ44">
        <v>45.95766349</v>
      </c>
      <c r="AK44">
        <v>48.13968975</v>
      </c>
      <c r="AL44">
        <v>47.99689636</v>
      </c>
      <c r="AM44">
        <v>48.1084265</v>
      </c>
      <c r="AN44">
        <v>44.98055591</v>
      </c>
      <c r="AO44">
        <v>47.14437784</v>
      </c>
      <c r="AP44">
        <v>48.03031606</v>
      </c>
      <c r="AQ44">
        <v>46.79939742</v>
      </c>
      <c r="AR44">
        <v>33.76268592</v>
      </c>
      <c r="AS44">
        <v>34.1277112</v>
      </c>
      <c r="AT44">
        <v>33.48265835</v>
      </c>
      <c r="AU44">
        <v>32.86714119</v>
      </c>
      <c r="AV44">
        <v>32.45784134</v>
      </c>
      <c r="AW44">
        <v>32.52526417</v>
      </c>
      <c r="AX44">
        <v>33.3277215</v>
      </c>
      <c r="AY44">
        <v>31.75921358</v>
      </c>
      <c r="AZ44">
        <v>30.40878228</v>
      </c>
      <c r="BA44">
        <v>29.9657341</v>
      </c>
      <c r="BB44">
        <v>29.71249828</v>
      </c>
      <c r="BC44">
        <v>28.79202556</v>
      </c>
      <c r="BD44">
        <v>28.14505165</v>
      </c>
    </row>
    <row r="45" spans="1:51">
      <c r="A45">
        <f>VLOOKUP(B45,'AHarv+PermP'!$B$2:$C$52,2,0)</f>
        <v>217</v>
      </c>
      <c r="B45" t="s">
        <v>179</v>
      </c>
      <c r="C45" t="s">
        <v>401</v>
      </c>
      <c r="D45" t="s">
        <v>69</v>
      </c>
      <c r="E45" t="s">
        <v>412</v>
      </c>
      <c r="F45">
        <v>54.88213385</v>
      </c>
      <c r="G45">
        <v>55.16127532</v>
      </c>
      <c r="H45">
        <v>53.39504554</v>
      </c>
      <c r="I45">
        <v>51.85181122</v>
      </c>
      <c r="J45">
        <v>48.89430683</v>
      </c>
      <c r="K45">
        <v>44.66232175</v>
      </c>
      <c r="L45">
        <v>43.87946269</v>
      </c>
      <c r="M45">
        <v>44.21052692</v>
      </c>
      <c r="N45">
        <v>44.57429663</v>
      </c>
      <c r="O45">
        <v>42.95982382</v>
      </c>
      <c r="P45">
        <v>33.76072007</v>
      </c>
      <c r="Q45">
        <v>31.68568945</v>
      </c>
      <c r="R45">
        <v>30.73284871</v>
      </c>
      <c r="S45">
        <v>32.00883615</v>
      </c>
      <c r="T45">
        <v>24.61082382</v>
      </c>
      <c r="U45">
        <v>26.6061986</v>
      </c>
      <c r="V45">
        <v>32.29729809</v>
      </c>
      <c r="W45">
        <v>35.44502503</v>
      </c>
      <c r="X45">
        <v>24.08602164</v>
      </c>
      <c r="Y45">
        <v>25.35583164</v>
      </c>
      <c r="Z45">
        <v>27.48854604</v>
      </c>
      <c r="AA45">
        <v>28.18356321</v>
      </c>
      <c r="AB45">
        <v>26.96296706</v>
      </c>
      <c r="AC45">
        <v>34.47566819</v>
      </c>
      <c r="AD45">
        <v>33.4608036</v>
      </c>
      <c r="AE45">
        <v>33.66423192</v>
      </c>
      <c r="AF45">
        <v>34.75775805</v>
      </c>
      <c r="AG45">
        <v>33.48428231</v>
      </c>
      <c r="AH45">
        <v>33.57475517</v>
      </c>
      <c r="AI45">
        <v>32.22346084</v>
      </c>
      <c r="AJ45">
        <v>33.75411481</v>
      </c>
      <c r="AK45">
        <v>32.82417094</v>
      </c>
      <c r="AL45">
        <v>35.26324641</v>
      </c>
      <c r="AM45">
        <v>44.143647</v>
      </c>
      <c r="AN45">
        <v>34.92287991</v>
      </c>
      <c r="AO45">
        <v>37.76285037</v>
      </c>
      <c r="AP45">
        <v>40.8371031</v>
      </c>
      <c r="AQ45">
        <v>42.19238596</v>
      </c>
      <c r="AR45">
        <v>34.96374082</v>
      </c>
      <c r="AS45">
        <v>36.93322318</v>
      </c>
      <c r="AT45">
        <v>34.21747952</v>
      </c>
      <c r="AU45">
        <v>37.7401127</v>
      </c>
      <c r="AV45">
        <v>38.14975846</v>
      </c>
      <c r="AW45">
        <v>40.79037455</v>
      </c>
      <c r="AX45">
        <v>41.19213761</v>
      </c>
      <c r="AY45">
        <v>43.50723796</v>
      </c>
    </row>
    <row r="46" spans="1:56">
      <c r="A46">
        <f>VLOOKUP(B46,'AHarv+PermP'!$B$2:$C$52,2,0)</f>
        <v>226</v>
      </c>
      <c r="B46" t="s">
        <v>180</v>
      </c>
      <c r="C46" t="s">
        <v>402</v>
      </c>
      <c r="D46" t="s">
        <v>69</v>
      </c>
      <c r="E46" t="s">
        <v>412</v>
      </c>
      <c r="F46">
        <v>51.73973085</v>
      </c>
      <c r="G46">
        <v>51.73934178</v>
      </c>
      <c r="H46">
        <v>51.16979498</v>
      </c>
      <c r="I46">
        <v>50.72205247</v>
      </c>
      <c r="J46">
        <v>52.03396121</v>
      </c>
      <c r="K46">
        <v>52.27655987</v>
      </c>
      <c r="L46">
        <v>51.88756333</v>
      </c>
      <c r="M46">
        <v>50.8265126</v>
      </c>
      <c r="N46">
        <v>49.68306671</v>
      </c>
      <c r="O46">
        <v>50.63511165</v>
      </c>
      <c r="P46">
        <v>53.77767366</v>
      </c>
      <c r="Q46">
        <v>56.61802753</v>
      </c>
      <c r="R46">
        <v>56.95780177</v>
      </c>
      <c r="S46">
        <v>60.90116279</v>
      </c>
      <c r="T46">
        <v>62.43864816</v>
      </c>
      <c r="U46">
        <v>72.17943781</v>
      </c>
      <c r="V46">
        <v>73.2478241</v>
      </c>
      <c r="W46">
        <v>73.96886373</v>
      </c>
      <c r="X46">
        <v>74.26910118</v>
      </c>
      <c r="Y46">
        <v>65.57032232</v>
      </c>
      <c r="Z46">
        <v>72.02925783</v>
      </c>
      <c r="AA46">
        <v>58.42696629</v>
      </c>
      <c r="AB46">
        <v>53.73280943</v>
      </c>
      <c r="AC46">
        <v>57.57184372</v>
      </c>
      <c r="AD46">
        <v>54.81880252</v>
      </c>
      <c r="AE46">
        <v>52.74135513</v>
      </c>
      <c r="AF46">
        <v>56.60533233</v>
      </c>
      <c r="AG46">
        <v>56.75479748</v>
      </c>
      <c r="AH46">
        <v>56.71121457</v>
      </c>
      <c r="AI46">
        <v>56.7861919</v>
      </c>
      <c r="AJ46">
        <v>56.57689698</v>
      </c>
      <c r="AK46">
        <v>52.82168297</v>
      </c>
      <c r="AL46">
        <v>51.12051916</v>
      </c>
      <c r="AM46">
        <v>51.54009804</v>
      </c>
      <c r="AN46">
        <v>49.9232941</v>
      </c>
      <c r="AO46">
        <v>49.39077445</v>
      </c>
      <c r="AP46">
        <v>45.14211767</v>
      </c>
      <c r="AQ46">
        <v>41.98402345</v>
      </c>
      <c r="AR46">
        <v>42.07154065</v>
      </c>
      <c r="AS46">
        <v>38.45645113</v>
      </c>
      <c r="AT46">
        <v>29.38455705</v>
      </c>
      <c r="AU46">
        <v>29.69154468</v>
      </c>
      <c r="AV46">
        <v>24.90403166</v>
      </c>
      <c r="AW46">
        <v>26.14874394</v>
      </c>
      <c r="AX46">
        <v>22.91541417</v>
      </c>
      <c r="AY46">
        <v>26.70464208</v>
      </c>
      <c r="AZ46">
        <v>25.59061497</v>
      </c>
      <c r="BA46">
        <v>23.62934773</v>
      </c>
      <c r="BB46">
        <v>22.73712859</v>
      </c>
      <c r="BC46">
        <v>24.68183083</v>
      </c>
      <c r="BD46">
        <v>24.24898299</v>
      </c>
    </row>
    <row r="47" spans="1:56">
      <c r="A47">
        <f>VLOOKUP(B47,'AHarv+PermP'!$B$2:$C$52,2,0)</f>
        <v>251</v>
      </c>
      <c r="B47" t="s">
        <v>184</v>
      </c>
      <c r="C47" t="s">
        <v>403</v>
      </c>
      <c r="D47" t="s">
        <v>69</v>
      </c>
      <c r="E47" t="s">
        <v>412</v>
      </c>
      <c r="K47">
        <v>15.63400576</v>
      </c>
      <c r="L47">
        <v>14.69135802</v>
      </c>
      <c r="M47">
        <v>14.02508552</v>
      </c>
      <c r="N47">
        <v>12.43926142</v>
      </c>
      <c r="O47">
        <v>10.55555556</v>
      </c>
      <c r="P47">
        <v>11.63247863</v>
      </c>
      <c r="Q47">
        <v>14.2460693</v>
      </c>
      <c r="R47">
        <v>14.05714359</v>
      </c>
      <c r="S47">
        <v>12.35213205</v>
      </c>
      <c r="T47">
        <v>11.62682172</v>
      </c>
      <c r="U47">
        <v>14.31549624</v>
      </c>
      <c r="V47">
        <v>15.51135818</v>
      </c>
      <c r="W47">
        <v>18.12312081</v>
      </c>
      <c r="X47">
        <v>18.11106572</v>
      </c>
      <c r="Y47">
        <v>16.39019206</v>
      </c>
      <c r="Z47">
        <v>15.07071025</v>
      </c>
      <c r="AA47">
        <v>17.40992882</v>
      </c>
      <c r="AB47">
        <v>14.89184963</v>
      </c>
      <c r="AC47">
        <v>16.72818716</v>
      </c>
      <c r="AD47">
        <v>16.361353</v>
      </c>
      <c r="AE47">
        <v>14.57076489</v>
      </c>
      <c r="AF47">
        <v>13.5622059</v>
      </c>
      <c r="AG47">
        <v>12.0491211</v>
      </c>
      <c r="AH47">
        <v>17.42194461</v>
      </c>
      <c r="AI47">
        <v>21.24495763</v>
      </c>
      <c r="AJ47">
        <v>20.60479633</v>
      </c>
      <c r="AK47">
        <v>17.42768622</v>
      </c>
      <c r="AL47">
        <v>23.81227052</v>
      </c>
      <c r="AM47">
        <v>34.10152274</v>
      </c>
      <c r="AN47">
        <v>15.49242979</v>
      </c>
      <c r="AO47">
        <v>18.40537701</v>
      </c>
      <c r="AP47">
        <v>17.57157184</v>
      </c>
      <c r="AQ47">
        <v>18.65555927</v>
      </c>
      <c r="AR47">
        <v>21.13794722</v>
      </c>
      <c r="AS47">
        <v>24.18488813</v>
      </c>
      <c r="AT47">
        <v>22.31071555</v>
      </c>
      <c r="AU47">
        <v>22.12077933</v>
      </c>
      <c r="AV47">
        <v>22.06893744</v>
      </c>
      <c r="AW47">
        <v>22.5741775</v>
      </c>
      <c r="AX47">
        <v>23.02555132</v>
      </c>
      <c r="AY47">
        <v>23.31833168</v>
      </c>
      <c r="AZ47">
        <v>22.43983222</v>
      </c>
      <c r="BA47">
        <v>21.76434111</v>
      </c>
      <c r="BB47">
        <v>18.94753914</v>
      </c>
      <c r="BC47">
        <v>21.5531844</v>
      </c>
      <c r="BD47">
        <v>9.158563425</v>
      </c>
    </row>
    <row r="48" spans="1:56">
      <c r="A48">
        <f>VLOOKUP(B48,'AHarv+PermP'!$B$2:$C$52,2,0)</f>
        <v>181</v>
      </c>
      <c r="B48" t="s">
        <v>166</v>
      </c>
      <c r="C48" t="s">
        <v>404</v>
      </c>
      <c r="D48" t="s">
        <v>69</v>
      </c>
      <c r="E48" t="s">
        <v>412</v>
      </c>
      <c r="K48">
        <v>20.12582094</v>
      </c>
      <c r="L48">
        <v>21.9537596</v>
      </c>
      <c r="M48">
        <v>22.89420732</v>
      </c>
      <c r="N48">
        <v>17.78304363</v>
      </c>
      <c r="O48">
        <v>20.44586979</v>
      </c>
      <c r="P48">
        <v>16.98159896</v>
      </c>
      <c r="Q48">
        <v>19.21433829</v>
      </c>
      <c r="R48">
        <v>19.65385139</v>
      </c>
      <c r="S48">
        <v>16.63829198</v>
      </c>
      <c r="T48">
        <v>19.73573798</v>
      </c>
      <c r="U48">
        <v>19.05594349</v>
      </c>
      <c r="V48">
        <v>19.02815917</v>
      </c>
      <c r="W48">
        <v>18.11441931</v>
      </c>
      <c r="X48">
        <v>14.35554733</v>
      </c>
      <c r="Y48">
        <v>13.59243603</v>
      </c>
      <c r="Z48">
        <v>15.6971171</v>
      </c>
      <c r="AA48">
        <v>17.73660507</v>
      </c>
      <c r="AB48">
        <v>16.11974222</v>
      </c>
      <c r="AC48">
        <v>11.23770411</v>
      </c>
      <c r="AD48">
        <v>14.85827211</v>
      </c>
      <c r="AE48">
        <v>22.67356899</v>
      </c>
      <c r="AF48">
        <v>17.76078254</v>
      </c>
      <c r="AG48">
        <v>14.40752747</v>
      </c>
      <c r="AH48">
        <v>16.38214582</v>
      </c>
      <c r="AI48">
        <v>14.93031124</v>
      </c>
      <c r="AJ48">
        <v>16.47630352</v>
      </c>
      <c r="AK48">
        <v>15.26726204</v>
      </c>
      <c r="AL48">
        <v>7.413792574</v>
      </c>
      <c r="AM48">
        <v>15.03891232</v>
      </c>
      <c r="AN48">
        <v>18.97339678</v>
      </c>
      <c r="AO48">
        <v>15.23519268</v>
      </c>
      <c r="AP48">
        <v>21.77110661</v>
      </c>
      <c r="AQ48">
        <v>18.9340821</v>
      </c>
      <c r="AR48">
        <v>21.78853027</v>
      </c>
      <c r="AS48">
        <v>19.41935033</v>
      </c>
      <c r="AT48">
        <v>18.49224699</v>
      </c>
      <c r="AU48">
        <v>17.35377859</v>
      </c>
      <c r="AV48">
        <v>14.14225582</v>
      </c>
      <c r="AW48">
        <v>16.79740894</v>
      </c>
      <c r="AX48">
        <v>20.10992988</v>
      </c>
      <c r="AY48">
        <v>19.19831597</v>
      </c>
      <c r="AZ48">
        <v>21.27324541</v>
      </c>
      <c r="BA48">
        <v>22.79950186</v>
      </c>
      <c r="BB48">
        <v>20.1877461</v>
      </c>
      <c r="BC48">
        <v>17.94081381</v>
      </c>
      <c r="BD48">
        <v>17.44009641</v>
      </c>
    </row>
  </sheetData>
  <pageMargins left="0.699305555555556" right="0.699305555555556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theme="3" tint="0.399975585192419"/>
  </sheetPr>
  <dimension ref="A1:BD96"/>
  <sheetViews>
    <sheetView workbookViewId="0">
      <pane xSplit="2" ySplit="1" topLeftCell="C100" activePane="bottomRight" state="frozen"/>
      <selection/>
      <selection pane="topRight"/>
      <selection pane="bottomLeft"/>
      <selection pane="bottomRight" activeCell="E109" sqref="E109"/>
    </sheetView>
  </sheetViews>
  <sheetFormatPr defaultColWidth="9.1358024691358" defaultRowHeight="11.6"/>
  <cols>
    <col min="2" max="2" width="21.1358024691358" customWidth="1"/>
    <col min="3" max="3" width="12.283950617284" customWidth="1"/>
    <col min="4" max="4" width="17.5679012345679" customWidth="1"/>
    <col min="5" max="5" width="12.8518518518519" customWidth="1"/>
    <col min="6" max="6" width="5.1358024691358" customWidth="1"/>
    <col min="7" max="7" width="7" customWidth="1"/>
    <col min="8" max="25" width="5.1358024691358" customWidth="1"/>
    <col min="26" max="56" width="12" customWidth="1"/>
  </cols>
  <sheetData>
    <row r="1" spans="1:56">
      <c r="A1" t="str">
        <f>AgGDP_perc!A1</f>
        <v>cntr_code</v>
      </c>
      <c r="B1" t="str">
        <f>AgGDP_perc!B1</f>
        <v>Country Name</v>
      </c>
      <c r="C1" t="str">
        <f>AgGDP_perc!C1</f>
        <v>Country Code</v>
      </c>
      <c r="D1" t="str">
        <f>AgGDP_perc!D1</f>
        <v>Indicator Name</v>
      </c>
      <c r="E1" t="str">
        <f>AgGDP_perc!E1</f>
        <v>Indicator Code</v>
      </c>
      <c r="F1">
        <f>AgGDP_perc!F1</f>
        <v>1960</v>
      </c>
      <c r="G1">
        <f>AgGDP_perc!G1</f>
        <v>1961</v>
      </c>
      <c r="H1">
        <f>AgGDP_perc!H1</f>
        <v>1962</v>
      </c>
      <c r="I1">
        <f>AgGDP_perc!I1</f>
        <v>1963</v>
      </c>
      <c r="J1">
        <f>AgGDP_perc!J1</f>
        <v>1964</v>
      </c>
      <c r="K1">
        <f>AgGDP_perc!K1</f>
        <v>1965</v>
      </c>
      <c r="L1">
        <f>AgGDP_perc!L1</f>
        <v>1966</v>
      </c>
      <c r="M1">
        <f>AgGDP_perc!M1</f>
        <v>1967</v>
      </c>
      <c r="N1">
        <f>AgGDP_perc!N1</f>
        <v>1968</v>
      </c>
      <c r="O1">
        <f>AgGDP_perc!O1</f>
        <v>1969</v>
      </c>
      <c r="P1">
        <f>AgGDP_perc!P1</f>
        <v>1970</v>
      </c>
      <c r="Q1">
        <f>AgGDP_perc!Q1</f>
        <v>1971</v>
      </c>
      <c r="R1">
        <f>AgGDP_perc!R1</f>
        <v>1972</v>
      </c>
      <c r="S1">
        <f>AgGDP_perc!S1</f>
        <v>1973</v>
      </c>
      <c r="T1">
        <f>AgGDP_perc!T1</f>
        <v>1974</v>
      </c>
      <c r="U1">
        <f>AgGDP_perc!U1</f>
        <v>1975</v>
      </c>
      <c r="V1">
        <f>AgGDP_perc!V1</f>
        <v>1976</v>
      </c>
      <c r="W1">
        <f>AgGDP_perc!W1</f>
        <v>1977</v>
      </c>
      <c r="X1">
        <f>AgGDP_perc!X1</f>
        <v>1978</v>
      </c>
      <c r="Y1">
        <f>AgGDP_perc!Y1</f>
        <v>1979</v>
      </c>
      <c r="Z1">
        <f>AgGDP_perc!Z1</f>
        <v>1980</v>
      </c>
      <c r="AA1">
        <f>AgGDP_perc!AA1</f>
        <v>1981</v>
      </c>
      <c r="AB1">
        <f>AgGDP_perc!AB1</f>
        <v>1982</v>
      </c>
      <c r="AC1">
        <f>AgGDP_perc!AC1</f>
        <v>1983</v>
      </c>
      <c r="AD1">
        <f>AgGDP_perc!AD1</f>
        <v>1984</v>
      </c>
      <c r="AE1">
        <f>AgGDP_perc!AE1</f>
        <v>1985</v>
      </c>
      <c r="AF1">
        <f>AgGDP_perc!AF1</f>
        <v>1986</v>
      </c>
      <c r="AG1">
        <f>AgGDP_perc!AG1</f>
        <v>1987</v>
      </c>
      <c r="AH1">
        <f>AgGDP_perc!AH1</f>
        <v>1988</v>
      </c>
      <c r="AI1">
        <f>AgGDP_perc!AI1</f>
        <v>1989</v>
      </c>
      <c r="AJ1">
        <f>AgGDP_perc!AJ1</f>
        <v>1990</v>
      </c>
      <c r="AK1">
        <f>AgGDP_perc!AK1</f>
        <v>1991</v>
      </c>
      <c r="AL1">
        <f>AgGDP_perc!AL1</f>
        <v>1992</v>
      </c>
      <c r="AM1">
        <f>AgGDP_perc!AM1</f>
        <v>1993</v>
      </c>
      <c r="AN1">
        <f>AgGDP_perc!AN1</f>
        <v>1994</v>
      </c>
      <c r="AO1">
        <f>AgGDP_perc!AO1</f>
        <v>1995</v>
      </c>
      <c r="AP1">
        <f>AgGDP_perc!AP1</f>
        <v>1996</v>
      </c>
      <c r="AQ1">
        <f>AgGDP_perc!AQ1</f>
        <v>1997</v>
      </c>
      <c r="AR1">
        <f>AgGDP_perc!AR1</f>
        <v>1998</v>
      </c>
      <c r="AS1">
        <f>AgGDP_perc!AS1</f>
        <v>1999</v>
      </c>
      <c r="AT1">
        <f>AgGDP_perc!AT1</f>
        <v>2000</v>
      </c>
      <c r="AU1">
        <f>AgGDP_perc!AU1</f>
        <v>2001</v>
      </c>
      <c r="AV1">
        <f>AgGDP_perc!AV1</f>
        <v>2002</v>
      </c>
      <c r="AW1">
        <f>AgGDP_perc!AW1</f>
        <v>2003</v>
      </c>
      <c r="AX1">
        <f>AgGDP_perc!AX1</f>
        <v>2004</v>
      </c>
      <c r="AY1">
        <f>AgGDP_perc!AY1</f>
        <v>2005</v>
      </c>
      <c r="AZ1">
        <f>AgGDP_perc!AZ1</f>
        <v>2006</v>
      </c>
      <c r="BA1">
        <f>AgGDP_perc!BA1</f>
        <v>2007</v>
      </c>
      <c r="BB1">
        <f>AgGDP_perc!BB1</f>
        <v>2008</v>
      </c>
      <c r="BC1">
        <f>AgGDP_perc!BC1</f>
        <v>2009</v>
      </c>
      <c r="BD1">
        <f>AgGDP_perc!BD1</f>
        <v>2010</v>
      </c>
    </row>
    <row r="2" spans="1:56">
      <c r="A2">
        <f>AgGDP_perc!A2</f>
        <v>7</v>
      </c>
      <c r="B2" t="str">
        <f>AgGDP_perc!B2</f>
        <v>Angola</v>
      </c>
      <c r="C2" t="str">
        <f>AgGDP_perc!C2</f>
        <v>AGO</v>
      </c>
      <c r="D2" s="16" t="s">
        <v>413</v>
      </c>
      <c r="F2">
        <f>VLOOKUP($A2,'GDP_PPP2005&amp;growth'!$A$2:$BD$48,COLUMN(),0)*AgGDP_perc!F2/100</f>
        <v>0</v>
      </c>
      <c r="G2">
        <f>VLOOKUP($A2,'GDP_PPP2005&amp;growth'!$A$2:$BD$48,COLUMN(),0)*AgGDP_perc!G2/100</f>
        <v>0</v>
      </c>
      <c r="H2">
        <f>VLOOKUP($A2,'GDP_PPP2005&amp;growth'!$A$2:$BD$48,COLUMN(),0)*AgGDP_perc!H2/100</f>
        <v>0</v>
      </c>
      <c r="I2">
        <f>VLOOKUP($A2,'GDP_PPP2005&amp;growth'!$A$2:$BD$48,COLUMN(),0)*AgGDP_perc!I2/100</f>
        <v>0</v>
      </c>
      <c r="J2">
        <f>VLOOKUP($A2,'GDP_PPP2005&amp;growth'!$A$2:$BD$48,COLUMN(),0)*AgGDP_perc!J2/100</f>
        <v>0</v>
      </c>
      <c r="K2">
        <f>VLOOKUP($A2,'GDP_PPP2005&amp;growth'!$A$2:$BD$48,COLUMN(),0)*AgGDP_perc!K2/100</f>
        <v>0</v>
      </c>
      <c r="L2">
        <f>VLOOKUP($A2,'GDP_PPP2005&amp;growth'!$A$2:$BD$48,COLUMN(),0)*AgGDP_perc!L2/100</f>
        <v>0</v>
      </c>
      <c r="M2">
        <f>VLOOKUP($A2,'GDP_PPP2005&amp;growth'!$A$2:$BD$48,COLUMN(),0)*AgGDP_perc!M2/100</f>
        <v>0</v>
      </c>
      <c r="N2">
        <f>VLOOKUP($A2,'GDP_PPP2005&amp;growth'!$A$2:$BD$48,COLUMN(),0)*AgGDP_perc!N2/100</f>
        <v>0</v>
      </c>
      <c r="O2">
        <f>VLOOKUP($A2,'GDP_PPP2005&amp;growth'!$A$2:$BD$48,COLUMN(),0)*AgGDP_perc!O2/100</f>
        <v>0</v>
      </c>
      <c r="P2">
        <f>VLOOKUP($A2,'GDP_PPP2005&amp;growth'!$A$2:$BD$48,COLUMN(),0)*AgGDP_perc!P2/100</f>
        <v>0</v>
      </c>
      <c r="Q2">
        <f>VLOOKUP($A2,'GDP_PPP2005&amp;growth'!$A$2:$BD$48,COLUMN(),0)*AgGDP_perc!Q2/100</f>
        <v>0</v>
      </c>
      <c r="R2">
        <f>VLOOKUP($A2,'GDP_PPP2005&amp;growth'!$A$2:$BD$48,COLUMN(),0)*AgGDP_perc!R2/100</f>
        <v>0</v>
      </c>
      <c r="S2">
        <f>VLOOKUP($A2,'GDP_PPP2005&amp;growth'!$A$2:$BD$48,COLUMN(),0)*AgGDP_perc!S2/100</f>
        <v>0</v>
      </c>
      <c r="T2">
        <f>VLOOKUP($A2,'GDP_PPP2005&amp;growth'!$A$2:$BD$48,COLUMN(),0)*AgGDP_perc!T2/100</f>
        <v>0</v>
      </c>
      <c r="U2">
        <f>VLOOKUP($A2,'GDP_PPP2005&amp;growth'!$A$2:$BD$48,COLUMN(),0)*AgGDP_perc!U2/100</f>
        <v>0</v>
      </c>
      <c r="V2">
        <f>VLOOKUP($A2,'GDP_PPP2005&amp;growth'!$A$2:$BD$48,COLUMN(),0)*AgGDP_perc!V2/100</f>
        <v>0</v>
      </c>
      <c r="W2">
        <f>VLOOKUP($A2,'GDP_PPP2005&amp;growth'!$A$2:$BD$48,COLUMN(),0)*AgGDP_perc!W2/100</f>
        <v>0</v>
      </c>
      <c r="X2">
        <f>VLOOKUP($A2,'GDP_PPP2005&amp;growth'!$A$2:$BD$48,COLUMN(),0)*AgGDP_perc!X2/100</f>
        <v>0</v>
      </c>
      <c r="Y2">
        <f>VLOOKUP($A2,'GDP_PPP2005&amp;growth'!$A$2:$BD$48,COLUMN(),0)*AgGDP_perc!Y2/100</f>
        <v>0</v>
      </c>
      <c r="Z2">
        <f>VLOOKUP($A2,'GDP_PPP2005&amp;growth'!$A$2:$BD$48,COLUMN(),0)*AgGDP_perc!Z2/100</f>
        <v>0</v>
      </c>
      <c r="AA2">
        <f>VLOOKUP($A2,'GDP_PPP2005&amp;growth'!$A$2:$BD$48,COLUMN(),0)*AgGDP_perc!AA2/100</f>
        <v>0</v>
      </c>
      <c r="AB2">
        <f>VLOOKUP($A2,'GDP_PPP2005&amp;growth'!$A$2:$BD$48,COLUMN(),0)*AgGDP_perc!AB2/100</f>
        <v>0</v>
      </c>
      <c r="AC2">
        <f>VLOOKUP($A2,'GDP_PPP2005&amp;growth'!$A$2:$BD$48,COLUMN(),0)*AgGDP_perc!AC2/100</f>
        <v>0</v>
      </c>
      <c r="AD2">
        <f>VLOOKUP($A2,'GDP_PPP2005&amp;growth'!$A$2:$BD$48,COLUMN(),0)*AgGDP_perc!AD2/100</f>
        <v>0</v>
      </c>
      <c r="AE2">
        <f>VLOOKUP($A2,'GDP_PPP2005&amp;growth'!$A$2:$BD$48,COLUMN(),0)*AgGDP_perc!AE2/100</f>
        <v>3930151599.60637</v>
      </c>
      <c r="AF2">
        <f>VLOOKUP($A2,'GDP_PPP2005&amp;growth'!$A$2:$BD$48,COLUMN(),0)*AgGDP_perc!AF2/100</f>
        <v>4290591975.58048</v>
      </c>
      <c r="AG2">
        <f>VLOOKUP($A2,'GDP_PPP2005&amp;growth'!$A$2:$BD$48,COLUMN(),0)*AgGDP_perc!AG2/100</f>
        <v>4136883762.91387</v>
      </c>
      <c r="AH2">
        <f>VLOOKUP($A2,'GDP_PPP2005&amp;growth'!$A$2:$BD$48,COLUMN(),0)*AgGDP_perc!AH2/100</f>
        <v>5408181731.48173</v>
      </c>
      <c r="AI2">
        <f>VLOOKUP($A2,'GDP_PPP2005&amp;growth'!$A$2:$BD$48,COLUMN(),0)*AgGDP_perc!AI2/100</f>
        <v>6532458167.89159</v>
      </c>
      <c r="AJ2">
        <f>VLOOKUP($A2,'GDP_PPP2005&amp;growth'!$A$2:$BD$48,COLUMN(),0)*AgGDP_perc!AJ2/100</f>
        <v>6100888455.15903</v>
      </c>
      <c r="AK2">
        <f>VLOOKUP($A2,'GDP_PPP2005&amp;growth'!$A$2:$BD$48,COLUMN(),0)*AgGDP_perc!AK2/100</f>
        <v>8073426215.34296</v>
      </c>
      <c r="AL2">
        <f>VLOOKUP($A2,'GDP_PPP2005&amp;growth'!$A$2:$BD$48,COLUMN(),0)*AgGDP_perc!AL2/100</f>
        <v>3171618164.14756</v>
      </c>
      <c r="AM2">
        <f>VLOOKUP($A2,'GDP_PPP2005&amp;growth'!$A$2:$BD$48,COLUMN(),0)*AgGDP_perc!AM2/100</f>
        <v>2722658451.67795</v>
      </c>
      <c r="AN2">
        <f>VLOOKUP($A2,'GDP_PPP2005&amp;growth'!$A$2:$BD$48,COLUMN(),0)*AgGDP_perc!AN2/100</f>
        <v>1620404476.50082</v>
      </c>
      <c r="AO2">
        <f>VLOOKUP($A2,'GDP_PPP2005&amp;growth'!$A$2:$BD$48,COLUMN(),0)*AgGDP_perc!AO2/100</f>
        <v>1968260376.53567</v>
      </c>
      <c r="AP2">
        <f>VLOOKUP($A2,'GDP_PPP2005&amp;growth'!$A$2:$BD$48,COLUMN(),0)*AgGDP_perc!AP2/100</f>
        <v>2103276993.24171</v>
      </c>
      <c r="AQ2">
        <f>VLOOKUP($A2,'GDP_PPP2005&amp;growth'!$A$2:$BD$48,COLUMN(),0)*AgGDP_perc!AQ2/100</f>
        <v>2907340664.64124</v>
      </c>
      <c r="AR2">
        <f>VLOOKUP($A2,'GDP_PPP2005&amp;growth'!$A$2:$BD$48,COLUMN(),0)*AgGDP_perc!AR2/100</f>
        <v>4495896740.85906</v>
      </c>
      <c r="AS2">
        <f>VLOOKUP($A2,'GDP_PPP2005&amp;growth'!$A$2:$BD$48,COLUMN(),0)*AgGDP_perc!AS2/100</f>
        <v>2240073129.73269</v>
      </c>
      <c r="AT2">
        <f>VLOOKUP($A2,'GDP_PPP2005&amp;growth'!$A$2:$BD$48,COLUMN(),0)*AgGDP_perc!AT2/100</f>
        <v>2078059956.64282</v>
      </c>
      <c r="AU2">
        <f>VLOOKUP($A2,'GDP_PPP2005&amp;growth'!$A$2:$BD$48,COLUMN(),0)*AgGDP_perc!AU2/100</f>
        <v>3086133137.21988</v>
      </c>
      <c r="AV2">
        <f>VLOOKUP($A2,'GDP_PPP2005&amp;growth'!$A$2:$BD$48,COLUMN(),0)*AgGDP_perc!AV2/100</f>
        <v>3401981953.63487</v>
      </c>
      <c r="AW2">
        <f>VLOOKUP($A2,'GDP_PPP2005&amp;growth'!$A$2:$BD$48,COLUMN(),0)*AgGDP_perc!AW2/100</f>
        <v>3728173029.66148</v>
      </c>
      <c r="AX2">
        <f>VLOOKUP($A2,'GDP_PPP2005&amp;growth'!$A$2:$BD$48,COLUMN(),0)*AgGDP_perc!AX2/100</f>
        <v>4292433706.13732</v>
      </c>
      <c r="AY2">
        <f>VLOOKUP($A2,'GDP_PPP2005&amp;growth'!$A$2:$BD$48,COLUMN(),0)*AgGDP_perc!AY2/100</f>
        <v>4592295741.59568</v>
      </c>
      <c r="AZ2">
        <f>VLOOKUP($A2,'GDP_PPP2005&amp;growth'!$A$2:$BD$48,COLUMN(),0)*AgGDP_perc!AZ2/100</f>
        <v>6330010395.2321</v>
      </c>
      <c r="BA2">
        <f>VLOOKUP($A2,'GDP_PPP2005&amp;growth'!$A$2:$BD$48,COLUMN(),0)*AgGDP_perc!BA2/100</f>
        <v>6862186325.11952</v>
      </c>
      <c r="BB2">
        <f>VLOOKUP($A2,'GDP_PPP2005&amp;growth'!$A$2:$BD$48,COLUMN(),0)*AgGDP_perc!BB2/100</f>
        <v>6598847394.96585</v>
      </c>
      <c r="BC2">
        <f>VLOOKUP($A2,'GDP_PPP2005&amp;growth'!$A$2:$BD$48,COLUMN(),0)*AgGDP_perc!BC2/100</f>
        <v>10380072467.462</v>
      </c>
      <c r="BD2">
        <f>VLOOKUP($A2,'GDP_PPP2005&amp;growth'!$A$2:$BD$48,COLUMN(),0)*AgGDP_perc!BD2/100</f>
        <v>10408297106.768</v>
      </c>
    </row>
    <row r="3" spans="1:56">
      <c r="A3">
        <f>VLOOKUP(B3,'AHarv+PermP'!$B$2:$C$52,2,0)</f>
        <v>53</v>
      </c>
      <c r="B3" t="s">
        <v>143</v>
      </c>
      <c r="C3" t="str">
        <f>AgGDP_perc!C3</f>
        <v>BEN</v>
      </c>
      <c r="D3" s="16" t="s">
        <v>413</v>
      </c>
      <c r="F3">
        <f>VLOOKUP($A3,'GDP_PPP2005&amp;growth'!$A$2:$BD$48,COLUMN(),0)*AgGDP_perc!F3/100</f>
        <v>0</v>
      </c>
      <c r="G3">
        <f>VLOOKUP($A3,'GDP_PPP2005&amp;growth'!$A$2:$BD$48,COLUMN(),0)*AgGDP_perc!G3/100</f>
        <v>0</v>
      </c>
      <c r="H3">
        <f>VLOOKUP($A3,'GDP_PPP2005&amp;growth'!$A$2:$BD$48,COLUMN(),0)*AgGDP_perc!H3/100</f>
        <v>0</v>
      </c>
      <c r="I3">
        <f>VLOOKUP($A3,'GDP_PPP2005&amp;growth'!$A$2:$BD$48,COLUMN(),0)*AgGDP_perc!I3/100</f>
        <v>0</v>
      </c>
      <c r="J3">
        <f>VLOOKUP($A3,'GDP_PPP2005&amp;growth'!$A$2:$BD$48,COLUMN(),0)*AgGDP_perc!J3/100</f>
        <v>0</v>
      </c>
      <c r="K3">
        <f>VLOOKUP($A3,'GDP_PPP2005&amp;growth'!$A$2:$BD$48,COLUMN(),0)*AgGDP_perc!K3/100</f>
        <v>0</v>
      </c>
      <c r="L3">
        <f>VLOOKUP($A3,'GDP_PPP2005&amp;growth'!$A$2:$BD$48,COLUMN(),0)*AgGDP_perc!L3/100</f>
        <v>0</v>
      </c>
      <c r="M3">
        <f>VLOOKUP($A3,'GDP_PPP2005&amp;growth'!$A$2:$BD$48,COLUMN(),0)*AgGDP_perc!M3/100</f>
        <v>0</v>
      </c>
      <c r="N3">
        <f>VLOOKUP($A3,'GDP_PPP2005&amp;growth'!$A$2:$BD$48,COLUMN(),0)*AgGDP_perc!N3/100</f>
        <v>0</v>
      </c>
      <c r="O3">
        <f>VLOOKUP($A3,'GDP_PPP2005&amp;growth'!$A$2:$BD$48,COLUMN(),0)*AgGDP_perc!O3/100</f>
        <v>0</v>
      </c>
      <c r="P3">
        <f>VLOOKUP($A3,'GDP_PPP2005&amp;growth'!$A$2:$BD$48,COLUMN(),0)*AgGDP_perc!P3/100</f>
        <v>0</v>
      </c>
      <c r="Q3">
        <f>VLOOKUP($A3,'GDP_PPP2005&amp;growth'!$A$2:$BD$48,COLUMN(),0)*AgGDP_perc!Q3/100</f>
        <v>0</v>
      </c>
      <c r="R3">
        <f>VLOOKUP($A3,'GDP_PPP2005&amp;growth'!$A$2:$BD$48,COLUMN(),0)*AgGDP_perc!R3/100</f>
        <v>0</v>
      </c>
      <c r="S3">
        <f>VLOOKUP($A3,'GDP_PPP2005&amp;growth'!$A$2:$BD$48,COLUMN(),0)*AgGDP_perc!S3/100</f>
        <v>0</v>
      </c>
      <c r="T3">
        <f>VLOOKUP($A3,'GDP_PPP2005&amp;growth'!$A$2:$BD$48,COLUMN(),0)*AgGDP_perc!T3/100</f>
        <v>0</v>
      </c>
      <c r="U3">
        <f>VLOOKUP($A3,'GDP_PPP2005&amp;growth'!$A$2:$BD$48,COLUMN(),0)*AgGDP_perc!U3/100</f>
        <v>0</v>
      </c>
      <c r="V3">
        <f>VLOOKUP($A3,'GDP_PPP2005&amp;growth'!$A$2:$BD$48,COLUMN(),0)*AgGDP_perc!V3/100</f>
        <v>0</v>
      </c>
      <c r="W3">
        <f>VLOOKUP($A3,'GDP_PPP2005&amp;growth'!$A$2:$BD$48,COLUMN(),0)*AgGDP_perc!W3/100</f>
        <v>0</v>
      </c>
      <c r="X3">
        <f>VLOOKUP($A3,'GDP_PPP2005&amp;growth'!$A$2:$BD$48,COLUMN(),0)*AgGDP_perc!X3/100</f>
        <v>0</v>
      </c>
      <c r="Y3">
        <f>VLOOKUP($A3,'GDP_PPP2005&amp;growth'!$A$2:$BD$48,COLUMN(),0)*AgGDP_perc!Y3/100</f>
        <v>0</v>
      </c>
      <c r="Z3">
        <f>VLOOKUP($A3,'GDP_PPP2005&amp;growth'!$A$2:$BD$48,COLUMN(),0)*AgGDP_perc!Z3/100</f>
        <v>1450841191.07184</v>
      </c>
      <c r="AA3">
        <f>VLOOKUP($A3,'GDP_PPP2005&amp;growth'!$A$2:$BD$48,COLUMN(),0)*AgGDP_perc!AA3/100</f>
        <v>1470637913.50593</v>
      </c>
      <c r="AB3">
        <f>VLOOKUP($A3,'GDP_PPP2005&amp;growth'!$A$2:$BD$48,COLUMN(),0)*AgGDP_perc!AB3/100</f>
        <v>1495984152.06544</v>
      </c>
      <c r="AC3">
        <f>VLOOKUP($A3,'GDP_PPP2005&amp;growth'!$A$2:$BD$48,COLUMN(),0)*AgGDP_perc!AC3/100</f>
        <v>1459842924.06668</v>
      </c>
      <c r="AD3">
        <f>VLOOKUP($A3,'GDP_PPP2005&amp;growth'!$A$2:$BD$48,COLUMN(),0)*AgGDP_perc!AD3/100</f>
        <v>1582920015.35433</v>
      </c>
      <c r="AE3">
        <f>VLOOKUP($A3,'GDP_PPP2005&amp;growth'!$A$2:$BD$48,COLUMN(),0)*AgGDP_perc!AE3/100</f>
        <v>1611881231.32088</v>
      </c>
      <c r="AF3">
        <f>VLOOKUP($A3,'GDP_PPP2005&amp;growth'!$A$2:$BD$48,COLUMN(),0)*AgGDP_perc!AF3/100</f>
        <v>1757842546.41227</v>
      </c>
      <c r="AG3">
        <f>VLOOKUP($A3,'GDP_PPP2005&amp;growth'!$A$2:$BD$48,COLUMN(),0)*AgGDP_perc!AG3/100</f>
        <v>1711362804.2654</v>
      </c>
      <c r="AH3">
        <f>VLOOKUP($A3,'GDP_PPP2005&amp;growth'!$A$2:$BD$48,COLUMN(),0)*AgGDP_perc!AH3/100</f>
        <v>1828138236.09471</v>
      </c>
      <c r="AI3">
        <f>VLOOKUP($A3,'GDP_PPP2005&amp;growth'!$A$2:$BD$48,COLUMN(),0)*AgGDP_perc!AI3/100</f>
        <v>1955559623.19603</v>
      </c>
      <c r="AJ3">
        <f>VLOOKUP($A3,'GDP_PPP2005&amp;growth'!$A$2:$BD$48,COLUMN(),0)*AgGDP_perc!AJ3/100</f>
        <v>1923578289.35703</v>
      </c>
      <c r="AK3">
        <f>VLOOKUP($A3,'GDP_PPP2005&amp;growth'!$A$2:$BD$48,COLUMN(),0)*AgGDP_perc!AK3/100</f>
        <v>2028295603.52598</v>
      </c>
      <c r="AL3">
        <f>VLOOKUP($A3,'GDP_PPP2005&amp;growth'!$A$2:$BD$48,COLUMN(),0)*AgGDP_perc!AL3/100</f>
        <v>2090394966.37821</v>
      </c>
      <c r="AM3">
        <f>VLOOKUP($A3,'GDP_PPP2005&amp;growth'!$A$2:$BD$48,COLUMN(),0)*AgGDP_perc!AM3/100</f>
        <v>2029482412.29355</v>
      </c>
      <c r="AN3">
        <f>VLOOKUP($A3,'GDP_PPP2005&amp;growth'!$A$2:$BD$48,COLUMN(),0)*AgGDP_perc!AN3/100</f>
        <v>2098916987.89703</v>
      </c>
      <c r="AO3">
        <f>VLOOKUP($A3,'GDP_PPP2005&amp;growth'!$A$2:$BD$48,COLUMN(),0)*AgGDP_perc!AO3/100</f>
        <v>2233771385.56142</v>
      </c>
      <c r="AP3">
        <f>VLOOKUP($A3,'GDP_PPP2005&amp;growth'!$A$2:$BD$48,COLUMN(),0)*AgGDP_perc!AP3/100</f>
        <v>2609065492.57749</v>
      </c>
      <c r="AQ3">
        <f>VLOOKUP($A3,'GDP_PPP2005&amp;growth'!$A$2:$BD$48,COLUMN(),0)*AgGDP_perc!AQ3/100</f>
        <v>2756024221.00539</v>
      </c>
      <c r="AR3">
        <f>VLOOKUP($A3,'GDP_PPP2005&amp;growth'!$A$2:$BD$48,COLUMN(),0)*AgGDP_perc!AR3/100</f>
        <v>2937021451.34062</v>
      </c>
      <c r="AS3">
        <f>VLOOKUP($A3,'GDP_PPP2005&amp;growth'!$A$2:$BD$48,COLUMN(),0)*AgGDP_perc!AS3/100</f>
        <v>3046035188.88366</v>
      </c>
      <c r="AT3">
        <f>VLOOKUP($A3,'GDP_PPP2005&amp;growth'!$A$2:$BD$48,COLUMN(),0)*AgGDP_perc!AT3/100</f>
        <v>3110886016.19465</v>
      </c>
      <c r="AU3">
        <f>VLOOKUP($A3,'GDP_PPP2005&amp;growth'!$A$2:$BD$48,COLUMN(),0)*AgGDP_perc!AU3/100</f>
        <v>3176603858.97484</v>
      </c>
      <c r="AV3">
        <f>VLOOKUP($A3,'GDP_PPP2005&amp;growth'!$A$2:$BD$48,COLUMN(),0)*AgGDP_perc!AV3/100</f>
        <v>3154418019.4038</v>
      </c>
      <c r="AW3">
        <f>VLOOKUP($A3,'GDP_PPP2005&amp;growth'!$A$2:$BD$48,COLUMN(),0)*AgGDP_perc!AW3/100</f>
        <v>3114812165.69682</v>
      </c>
      <c r="AX3">
        <f>VLOOKUP($A3,'GDP_PPP2005&amp;growth'!$A$2:$BD$48,COLUMN(),0)*AgGDP_perc!AX3/100</f>
        <v>3211108084.80251</v>
      </c>
      <c r="AY3">
        <f>VLOOKUP($A3,'GDP_PPP2005&amp;growth'!$A$2:$BD$48,COLUMN(),0)*AgGDP_perc!AY3/100</f>
        <v>3316260138.4839</v>
      </c>
      <c r="AZ3">
        <f>VLOOKUP($A3,'GDP_PPP2005&amp;growth'!$A$2:$BD$48,COLUMN(),0)*AgGDP_perc!AZ3/100</f>
        <v>0</v>
      </c>
      <c r="BA3">
        <f>VLOOKUP($A3,'GDP_PPP2005&amp;growth'!$A$2:$BD$48,COLUMN(),0)*AgGDP_perc!BA3/100</f>
        <v>0</v>
      </c>
      <c r="BB3">
        <f>VLOOKUP($A3,'GDP_PPP2005&amp;growth'!$A$2:$BD$48,COLUMN(),0)*AgGDP_perc!BB3/100</f>
        <v>0</v>
      </c>
      <c r="BC3">
        <f>VLOOKUP($A3,'GDP_PPP2005&amp;growth'!$A$2:$BD$48,COLUMN(),0)*AgGDP_perc!BC3/100</f>
        <v>0</v>
      </c>
      <c r="BD3">
        <f>VLOOKUP($A3,'GDP_PPP2005&amp;growth'!$A$2:$BD$48,COLUMN(),0)*AgGDP_perc!BD3/100</f>
        <v>0</v>
      </c>
    </row>
    <row r="4" spans="1:56">
      <c r="A4">
        <f>VLOOKUP(B4,'AHarv+PermP'!$B$2:$C$52,2,0)</f>
        <v>20</v>
      </c>
      <c r="B4" t="s">
        <v>133</v>
      </c>
      <c r="C4" t="str">
        <f>AgGDP_perc!C4</f>
        <v>BWA</v>
      </c>
      <c r="D4" s="16" t="s">
        <v>413</v>
      </c>
      <c r="F4">
        <f>VLOOKUP($A4,'GDP_PPP2005&amp;growth'!$A$2:$BD$48,COLUMN(),0)*AgGDP_perc!F4/100</f>
        <v>0</v>
      </c>
      <c r="G4">
        <f>VLOOKUP($A4,'GDP_PPP2005&amp;growth'!$A$2:$BD$48,COLUMN(),0)*AgGDP_perc!G4/100</f>
        <v>0</v>
      </c>
      <c r="H4">
        <f>VLOOKUP($A4,'GDP_PPP2005&amp;growth'!$A$2:$BD$48,COLUMN(),0)*AgGDP_perc!H4/100</f>
        <v>0</v>
      </c>
      <c r="I4">
        <f>VLOOKUP($A4,'GDP_PPP2005&amp;growth'!$A$2:$BD$48,COLUMN(),0)*AgGDP_perc!I4/100</f>
        <v>0</v>
      </c>
      <c r="J4">
        <f>VLOOKUP($A4,'GDP_PPP2005&amp;growth'!$A$2:$BD$48,COLUMN(),0)*AgGDP_perc!J4/100</f>
        <v>0</v>
      </c>
      <c r="K4">
        <f>VLOOKUP($A4,'GDP_PPP2005&amp;growth'!$A$2:$BD$48,COLUMN(),0)*AgGDP_perc!K4/100</f>
        <v>0</v>
      </c>
      <c r="L4">
        <f>VLOOKUP($A4,'GDP_PPP2005&amp;growth'!$A$2:$BD$48,COLUMN(),0)*AgGDP_perc!L4/100</f>
        <v>0</v>
      </c>
      <c r="M4">
        <f>VLOOKUP($A4,'GDP_PPP2005&amp;growth'!$A$2:$BD$48,COLUMN(),0)*AgGDP_perc!M4/100</f>
        <v>0</v>
      </c>
      <c r="N4">
        <f>VLOOKUP($A4,'GDP_PPP2005&amp;growth'!$A$2:$BD$48,COLUMN(),0)*AgGDP_perc!N4/100</f>
        <v>0</v>
      </c>
      <c r="O4">
        <f>VLOOKUP($A4,'GDP_PPP2005&amp;growth'!$A$2:$BD$48,COLUMN(),0)*AgGDP_perc!O4/100</f>
        <v>0</v>
      </c>
      <c r="P4">
        <f>VLOOKUP($A4,'GDP_PPP2005&amp;growth'!$A$2:$BD$48,COLUMN(),0)*AgGDP_perc!P4/100</f>
        <v>0</v>
      </c>
      <c r="Q4">
        <f>VLOOKUP($A4,'GDP_PPP2005&amp;growth'!$A$2:$BD$48,COLUMN(),0)*AgGDP_perc!Q4/100</f>
        <v>0</v>
      </c>
      <c r="R4">
        <f>VLOOKUP($A4,'GDP_PPP2005&amp;growth'!$A$2:$BD$48,COLUMN(),0)*AgGDP_perc!R4/100</f>
        <v>0</v>
      </c>
      <c r="S4">
        <f>VLOOKUP($A4,'GDP_PPP2005&amp;growth'!$A$2:$BD$48,COLUMN(),0)*AgGDP_perc!S4/100</f>
        <v>0</v>
      </c>
      <c r="T4">
        <f>VLOOKUP($A4,'GDP_PPP2005&amp;growth'!$A$2:$BD$48,COLUMN(),0)*AgGDP_perc!T4/100</f>
        <v>0</v>
      </c>
      <c r="U4">
        <f>VLOOKUP($A4,'GDP_PPP2005&amp;growth'!$A$2:$BD$48,COLUMN(),0)*AgGDP_perc!U4/100</f>
        <v>0</v>
      </c>
      <c r="V4">
        <f>VLOOKUP($A4,'GDP_PPP2005&amp;growth'!$A$2:$BD$48,COLUMN(),0)*AgGDP_perc!V4/100</f>
        <v>0</v>
      </c>
      <c r="W4">
        <f>VLOOKUP($A4,'GDP_PPP2005&amp;growth'!$A$2:$BD$48,COLUMN(),0)*AgGDP_perc!W4/100</f>
        <v>0</v>
      </c>
      <c r="X4">
        <f>VLOOKUP($A4,'GDP_PPP2005&amp;growth'!$A$2:$BD$48,COLUMN(),0)*AgGDP_perc!X4/100</f>
        <v>0</v>
      </c>
      <c r="Y4">
        <f>VLOOKUP($A4,'GDP_PPP2005&amp;growth'!$A$2:$BD$48,COLUMN(),0)*AgGDP_perc!Y4/100</f>
        <v>0</v>
      </c>
      <c r="Z4">
        <f>VLOOKUP($A4,'GDP_PPP2005&amp;growth'!$A$2:$BD$48,COLUMN(),0)*AgGDP_perc!Z4/100</f>
        <v>502209564.01031</v>
      </c>
      <c r="AA4">
        <f>VLOOKUP($A4,'GDP_PPP2005&amp;growth'!$A$2:$BD$48,COLUMN(),0)*AgGDP_perc!AA4/100</f>
        <v>532281152.593702</v>
      </c>
      <c r="AB4">
        <f>VLOOKUP($A4,'GDP_PPP2005&amp;growth'!$A$2:$BD$48,COLUMN(),0)*AgGDP_perc!AB4/100</f>
        <v>488284395.964983</v>
      </c>
      <c r="AC4">
        <f>VLOOKUP($A4,'GDP_PPP2005&amp;growth'!$A$2:$BD$48,COLUMN(),0)*AgGDP_perc!AC4/100</f>
        <v>426549689.358055</v>
      </c>
      <c r="AD4">
        <f>VLOOKUP($A4,'GDP_PPP2005&amp;growth'!$A$2:$BD$48,COLUMN(),0)*AgGDP_perc!AD4/100</f>
        <v>393193682.471904</v>
      </c>
      <c r="AE4">
        <f>VLOOKUP($A4,'GDP_PPP2005&amp;growth'!$A$2:$BD$48,COLUMN(),0)*AgGDP_perc!AE4/100</f>
        <v>351481734.733694</v>
      </c>
      <c r="AF4">
        <f>VLOOKUP($A4,'GDP_PPP2005&amp;growth'!$A$2:$BD$48,COLUMN(),0)*AgGDP_perc!AF4/100</f>
        <v>338622718.224703</v>
      </c>
      <c r="AG4">
        <f>VLOOKUP($A4,'GDP_PPP2005&amp;growth'!$A$2:$BD$48,COLUMN(),0)*AgGDP_perc!AG4/100</f>
        <v>446240967.412504</v>
      </c>
      <c r="AH4">
        <f>VLOOKUP($A4,'GDP_PPP2005&amp;growth'!$A$2:$BD$48,COLUMN(),0)*AgGDP_perc!AH4/100</f>
        <v>474278084.655364</v>
      </c>
      <c r="AI4">
        <f>VLOOKUP($A4,'GDP_PPP2005&amp;growth'!$A$2:$BD$48,COLUMN(),0)*AgGDP_perc!AI4/100</f>
        <v>446786826.627879</v>
      </c>
      <c r="AJ4">
        <f>VLOOKUP($A4,'GDP_PPP2005&amp;growth'!$A$2:$BD$48,COLUMN(),0)*AgGDP_perc!AJ4/100</f>
        <v>466157417.533909</v>
      </c>
      <c r="AK4">
        <f>VLOOKUP($A4,'GDP_PPP2005&amp;growth'!$A$2:$BD$48,COLUMN(),0)*AgGDP_perc!AK4/100</f>
        <v>497233910.58966</v>
      </c>
      <c r="AL4">
        <f>VLOOKUP($A4,'GDP_PPP2005&amp;growth'!$A$2:$BD$48,COLUMN(),0)*AgGDP_perc!AL4/100</f>
        <v>552889237.219947</v>
      </c>
      <c r="AM4">
        <f>VLOOKUP($A4,'GDP_PPP2005&amp;growth'!$A$2:$BD$48,COLUMN(),0)*AgGDP_perc!AM4/100</f>
        <v>542294160.880461</v>
      </c>
      <c r="AN4">
        <f>VLOOKUP($A4,'GDP_PPP2005&amp;growth'!$A$2:$BD$48,COLUMN(),0)*AgGDP_perc!AN4/100</f>
        <v>496636835.242155</v>
      </c>
      <c r="AO4">
        <f>VLOOKUP($A4,'GDP_PPP2005&amp;growth'!$A$2:$BD$48,COLUMN(),0)*AgGDP_perc!AO4/100</f>
        <v>511318621.932314</v>
      </c>
      <c r="AP4">
        <f>VLOOKUP($A4,'GDP_PPP2005&amp;growth'!$A$2:$BD$48,COLUMN(),0)*AgGDP_perc!AP4/100</f>
        <v>495166874.753051</v>
      </c>
      <c r="AQ4">
        <f>VLOOKUP($A4,'GDP_PPP2005&amp;growth'!$A$2:$BD$48,COLUMN(),0)*AgGDP_perc!AQ4/100</f>
        <v>500569690.721002</v>
      </c>
      <c r="AR4">
        <f>VLOOKUP($A4,'GDP_PPP2005&amp;growth'!$A$2:$BD$48,COLUMN(),0)*AgGDP_perc!AR4/100</f>
        <v>498492702.585301</v>
      </c>
      <c r="AS4">
        <f>VLOOKUP($A4,'GDP_PPP2005&amp;growth'!$A$2:$BD$48,COLUMN(),0)*AgGDP_perc!AS4/100</f>
        <v>445662997.187818</v>
      </c>
      <c r="AT4">
        <f>VLOOKUP($A4,'GDP_PPP2005&amp;growth'!$A$2:$BD$48,COLUMN(),0)*AgGDP_perc!AT4/100</f>
        <v>452270158.011826</v>
      </c>
      <c r="AU4">
        <f>VLOOKUP($A4,'GDP_PPP2005&amp;growth'!$A$2:$BD$48,COLUMN(),0)*AgGDP_perc!AU4/100</f>
        <v>391805453.221211</v>
      </c>
      <c r="AV4">
        <f>VLOOKUP($A4,'GDP_PPP2005&amp;growth'!$A$2:$BD$48,COLUMN(),0)*AgGDP_perc!AV4/100</f>
        <v>379139951.614446</v>
      </c>
      <c r="AW4">
        <f>VLOOKUP($A4,'GDP_PPP2005&amp;growth'!$A$2:$BD$48,COLUMN(),0)*AgGDP_perc!AW4/100</f>
        <v>492969391.963952</v>
      </c>
      <c r="AX4">
        <f>VLOOKUP($A4,'GDP_PPP2005&amp;growth'!$A$2:$BD$48,COLUMN(),0)*AgGDP_perc!AX4/100</f>
        <v>432519473.384701</v>
      </c>
      <c r="AY4">
        <f>VLOOKUP($A4,'GDP_PPP2005&amp;growth'!$A$2:$BD$48,COLUMN(),0)*AgGDP_perc!AY4/100</f>
        <v>396917554.854249</v>
      </c>
      <c r="AZ4">
        <f>VLOOKUP($A4,'GDP_PPP2005&amp;growth'!$A$2:$BD$48,COLUMN(),0)*AgGDP_perc!AZ4/100</f>
        <v>418823774.170629</v>
      </c>
      <c r="BA4">
        <f>VLOOKUP($A4,'GDP_PPP2005&amp;growth'!$A$2:$BD$48,COLUMN(),0)*AgGDP_perc!BA4/100</f>
        <v>490776849.14196</v>
      </c>
      <c r="BB4">
        <f>VLOOKUP($A4,'GDP_PPP2005&amp;growth'!$A$2:$BD$48,COLUMN(),0)*AgGDP_perc!BB4/100</f>
        <v>453891855.131105</v>
      </c>
      <c r="BC4">
        <f>VLOOKUP($A4,'GDP_PPP2005&amp;growth'!$A$2:$BD$48,COLUMN(),0)*AgGDP_perc!BC4/100</f>
        <v>733526198.781422</v>
      </c>
      <c r="BD4">
        <f>VLOOKUP($A4,'GDP_PPP2005&amp;growth'!$A$2:$BD$48,COLUMN(),0)*AgGDP_perc!BD4/100</f>
        <v>714887843.455043</v>
      </c>
    </row>
    <row r="5" spans="1:56">
      <c r="A5">
        <f>VLOOKUP(B5,'AHarv+PermP'!$B$2:$C$52,2,0)</f>
        <v>233</v>
      </c>
      <c r="B5" t="s">
        <v>181</v>
      </c>
      <c r="C5" t="str">
        <f>AgGDP_perc!C5</f>
        <v>BFA</v>
      </c>
      <c r="D5" s="16" t="s">
        <v>413</v>
      </c>
      <c r="F5">
        <f>VLOOKUP($A5,'GDP_PPP2005&amp;growth'!$A$2:$BD$48,COLUMN(),0)*AgGDP_perc!F5/100</f>
        <v>0</v>
      </c>
      <c r="G5">
        <f>VLOOKUP($A5,'GDP_PPP2005&amp;growth'!$A$2:$BD$48,COLUMN(),0)*AgGDP_perc!G5/100</f>
        <v>0</v>
      </c>
      <c r="H5">
        <f>VLOOKUP($A5,'GDP_PPP2005&amp;growth'!$A$2:$BD$48,COLUMN(),0)*AgGDP_perc!H5/100</f>
        <v>0</v>
      </c>
      <c r="I5">
        <f>VLOOKUP($A5,'GDP_PPP2005&amp;growth'!$A$2:$BD$48,COLUMN(),0)*AgGDP_perc!I5/100</f>
        <v>0</v>
      </c>
      <c r="J5">
        <f>VLOOKUP($A5,'GDP_PPP2005&amp;growth'!$A$2:$BD$48,COLUMN(),0)*AgGDP_perc!J5/100</f>
        <v>0</v>
      </c>
      <c r="K5">
        <f>VLOOKUP($A5,'GDP_PPP2005&amp;growth'!$A$2:$BD$48,COLUMN(),0)*AgGDP_perc!K5/100</f>
        <v>0</v>
      </c>
      <c r="L5">
        <f>VLOOKUP($A5,'GDP_PPP2005&amp;growth'!$A$2:$BD$48,COLUMN(),0)*AgGDP_perc!L5/100</f>
        <v>0</v>
      </c>
      <c r="M5">
        <f>VLOOKUP($A5,'GDP_PPP2005&amp;growth'!$A$2:$BD$48,COLUMN(),0)*AgGDP_perc!M5/100</f>
        <v>0</v>
      </c>
      <c r="N5">
        <f>VLOOKUP($A5,'GDP_PPP2005&amp;growth'!$A$2:$BD$48,COLUMN(),0)*AgGDP_perc!N5/100</f>
        <v>0</v>
      </c>
      <c r="O5">
        <f>VLOOKUP($A5,'GDP_PPP2005&amp;growth'!$A$2:$BD$48,COLUMN(),0)*AgGDP_perc!O5/100</f>
        <v>0</v>
      </c>
      <c r="P5">
        <f>VLOOKUP($A5,'GDP_PPP2005&amp;growth'!$A$2:$BD$48,COLUMN(),0)*AgGDP_perc!P5/100</f>
        <v>0</v>
      </c>
      <c r="Q5">
        <f>VLOOKUP($A5,'GDP_PPP2005&amp;growth'!$A$2:$BD$48,COLUMN(),0)*AgGDP_perc!Q5/100</f>
        <v>0</v>
      </c>
      <c r="R5">
        <f>VLOOKUP($A5,'GDP_PPP2005&amp;growth'!$A$2:$BD$48,COLUMN(),0)*AgGDP_perc!R5/100</f>
        <v>0</v>
      </c>
      <c r="S5">
        <f>VLOOKUP($A5,'GDP_PPP2005&amp;growth'!$A$2:$BD$48,COLUMN(),0)*AgGDP_perc!S5/100</f>
        <v>0</v>
      </c>
      <c r="T5">
        <f>VLOOKUP($A5,'GDP_PPP2005&amp;growth'!$A$2:$BD$48,COLUMN(),0)*AgGDP_perc!T5/100</f>
        <v>0</v>
      </c>
      <c r="U5">
        <f>VLOOKUP($A5,'GDP_PPP2005&amp;growth'!$A$2:$BD$48,COLUMN(),0)*AgGDP_perc!U5/100</f>
        <v>0</v>
      </c>
      <c r="V5">
        <f>VLOOKUP($A5,'GDP_PPP2005&amp;growth'!$A$2:$BD$48,COLUMN(),0)*AgGDP_perc!V5/100</f>
        <v>0</v>
      </c>
      <c r="W5">
        <f>VLOOKUP($A5,'GDP_PPP2005&amp;growth'!$A$2:$BD$48,COLUMN(),0)*AgGDP_perc!W5/100</f>
        <v>0</v>
      </c>
      <c r="X5">
        <f>VLOOKUP($A5,'GDP_PPP2005&amp;growth'!$A$2:$BD$48,COLUMN(),0)*AgGDP_perc!X5/100</f>
        <v>0</v>
      </c>
      <c r="Y5">
        <f>VLOOKUP($A5,'GDP_PPP2005&amp;growth'!$A$2:$BD$48,COLUMN(),0)*AgGDP_perc!Y5/100</f>
        <v>0</v>
      </c>
      <c r="Z5">
        <f>VLOOKUP($A5,'GDP_PPP2005&amp;growth'!$A$2:$BD$48,COLUMN(),0)*AgGDP_perc!Z5/100</f>
        <v>1320333868.06027</v>
      </c>
      <c r="AA5">
        <f>VLOOKUP($A5,'GDP_PPP2005&amp;growth'!$A$2:$BD$48,COLUMN(),0)*AgGDP_perc!AA5/100</f>
        <v>1437832719.54506</v>
      </c>
      <c r="AB5">
        <f>VLOOKUP($A5,'GDP_PPP2005&amp;growth'!$A$2:$BD$48,COLUMN(),0)*AgGDP_perc!AB5/100</f>
        <v>1457097469.12489</v>
      </c>
      <c r="AC5">
        <f>VLOOKUP($A5,'GDP_PPP2005&amp;growth'!$A$2:$BD$48,COLUMN(),0)*AgGDP_perc!AC5/100</f>
        <v>1452431029.55115</v>
      </c>
      <c r="AD5">
        <f>VLOOKUP($A5,'GDP_PPP2005&amp;growth'!$A$2:$BD$48,COLUMN(),0)*AgGDP_perc!AD5/100</f>
        <v>1471379866.0313</v>
      </c>
      <c r="AE5">
        <f>VLOOKUP($A5,'GDP_PPP2005&amp;growth'!$A$2:$BD$48,COLUMN(),0)*AgGDP_perc!AE5/100</f>
        <v>1911463531.6253</v>
      </c>
      <c r="AF5">
        <f>VLOOKUP($A5,'GDP_PPP2005&amp;growth'!$A$2:$BD$48,COLUMN(),0)*AgGDP_perc!AF5/100</f>
        <v>1801767509.47468</v>
      </c>
      <c r="AG5">
        <f>VLOOKUP($A5,'GDP_PPP2005&amp;growth'!$A$2:$BD$48,COLUMN(),0)*AgGDP_perc!AG5/100</f>
        <v>1684650073.74879</v>
      </c>
      <c r="AH5">
        <f>VLOOKUP($A5,'GDP_PPP2005&amp;growth'!$A$2:$BD$48,COLUMN(),0)*AgGDP_perc!AH5/100</f>
        <v>1849496603.28514</v>
      </c>
      <c r="AI5">
        <f>VLOOKUP($A5,'GDP_PPP2005&amp;growth'!$A$2:$BD$48,COLUMN(),0)*AgGDP_perc!AI5/100</f>
        <v>1820284629.20612</v>
      </c>
      <c r="AJ5">
        <f>VLOOKUP($A5,'GDP_PPP2005&amp;growth'!$A$2:$BD$48,COLUMN(),0)*AgGDP_perc!AJ5/100</f>
        <v>1826229253.75092</v>
      </c>
      <c r="AK5">
        <f>VLOOKUP($A5,'GDP_PPP2005&amp;growth'!$A$2:$BD$48,COLUMN(),0)*AgGDP_perc!AK5/100</f>
        <v>2137286773.82121</v>
      </c>
      <c r="AL5">
        <f>VLOOKUP($A5,'GDP_PPP2005&amp;growth'!$A$2:$BD$48,COLUMN(),0)*AgGDP_perc!AL5/100</f>
        <v>2068436652.6942</v>
      </c>
      <c r="AM5">
        <f>VLOOKUP($A5,'GDP_PPP2005&amp;growth'!$A$2:$BD$48,COLUMN(),0)*AgGDP_perc!AM5/100</f>
        <v>2228374073.77848</v>
      </c>
      <c r="AN5">
        <f>VLOOKUP($A5,'GDP_PPP2005&amp;growth'!$A$2:$BD$48,COLUMN(),0)*AgGDP_perc!AN5/100</f>
        <v>2559109231.79155</v>
      </c>
      <c r="AO5">
        <f>VLOOKUP($A5,'GDP_PPP2005&amp;growth'!$A$2:$BD$48,COLUMN(),0)*AgGDP_perc!AO5/100</f>
        <v>2723857455.79603</v>
      </c>
      <c r="AP5">
        <f>VLOOKUP($A5,'GDP_PPP2005&amp;growth'!$A$2:$BD$48,COLUMN(),0)*AgGDP_perc!AP5/100</f>
        <v>3332186413.8054</v>
      </c>
      <c r="AQ5">
        <f>VLOOKUP($A5,'GDP_PPP2005&amp;growth'!$A$2:$BD$48,COLUMN(),0)*AgGDP_perc!AQ5/100</f>
        <v>3299408688.02446</v>
      </c>
      <c r="AR5">
        <f>VLOOKUP($A5,'GDP_PPP2005&amp;growth'!$A$2:$BD$48,COLUMN(),0)*AgGDP_perc!AR5/100</f>
        <v>3816694776.96979</v>
      </c>
      <c r="AS5">
        <f>VLOOKUP($A5,'GDP_PPP2005&amp;growth'!$A$2:$BD$48,COLUMN(),0)*AgGDP_perc!AS5/100</f>
        <v>3410236264.14792</v>
      </c>
      <c r="AT5">
        <f>VLOOKUP($A5,'GDP_PPP2005&amp;growth'!$A$2:$BD$48,COLUMN(),0)*AgGDP_perc!AT5/100</f>
        <v>3087466547.14039</v>
      </c>
      <c r="AU5">
        <f>VLOOKUP($A5,'GDP_PPP2005&amp;growth'!$A$2:$BD$48,COLUMN(),0)*AgGDP_perc!AU5/100</f>
        <v>4159216412.43728</v>
      </c>
      <c r="AV5">
        <f>VLOOKUP($A5,'GDP_PPP2005&amp;growth'!$A$2:$BD$48,COLUMN(),0)*AgGDP_perc!AV5/100</f>
        <v>4144658190.66401</v>
      </c>
      <c r="AW5">
        <f>VLOOKUP($A5,'GDP_PPP2005&amp;growth'!$A$2:$BD$48,COLUMN(),0)*AgGDP_perc!AW5/100</f>
        <v>4573378216.98733</v>
      </c>
      <c r="AX5">
        <f>VLOOKUP($A5,'GDP_PPP2005&amp;growth'!$A$2:$BD$48,COLUMN(),0)*AgGDP_perc!AX5/100</f>
        <v>4416665436.01344</v>
      </c>
      <c r="AY5">
        <f>VLOOKUP($A5,'GDP_PPP2005&amp;growth'!$A$2:$BD$48,COLUMN(),0)*AgGDP_perc!AY5/100</f>
        <v>4879151266.44642</v>
      </c>
      <c r="AZ5">
        <f>VLOOKUP($A5,'GDP_PPP2005&amp;growth'!$A$2:$BD$48,COLUMN(),0)*AgGDP_perc!AZ5/100</f>
        <v>5020695708.47781</v>
      </c>
      <c r="BA5">
        <f>VLOOKUP($A5,'GDP_PPP2005&amp;growth'!$A$2:$BD$48,COLUMN(),0)*AgGDP_perc!BA5/100</f>
        <v>0</v>
      </c>
      <c r="BB5">
        <f>VLOOKUP($A5,'GDP_PPP2005&amp;growth'!$A$2:$BD$48,COLUMN(),0)*AgGDP_perc!BB5/100</f>
        <v>0</v>
      </c>
      <c r="BC5">
        <f>VLOOKUP($A5,'GDP_PPP2005&amp;growth'!$A$2:$BD$48,COLUMN(),0)*AgGDP_perc!BC5/100</f>
        <v>0</v>
      </c>
      <c r="BD5">
        <f>VLOOKUP($A5,'GDP_PPP2005&amp;growth'!$A$2:$BD$48,COLUMN(),0)*AgGDP_perc!BD5/100</f>
        <v>0</v>
      </c>
    </row>
    <row r="6" spans="1:56">
      <c r="A6">
        <f>VLOOKUP(B6,'AHarv+PermP'!$B$2:$C$52,2,0)</f>
        <v>29</v>
      </c>
      <c r="B6" t="s">
        <v>135</v>
      </c>
      <c r="C6" t="str">
        <f>AgGDP_perc!C6</f>
        <v>BDI</v>
      </c>
      <c r="D6" s="16" t="s">
        <v>413</v>
      </c>
      <c r="F6">
        <f>VLOOKUP($A6,'GDP_PPP2005&amp;growth'!$A$2:$BD$48,COLUMN(),0)*AgGDP_perc!F6/100</f>
        <v>0</v>
      </c>
      <c r="G6">
        <f>VLOOKUP($A6,'GDP_PPP2005&amp;growth'!$A$2:$BD$48,COLUMN(),0)*AgGDP_perc!G6/100</f>
        <v>0</v>
      </c>
      <c r="H6">
        <f>VLOOKUP($A6,'GDP_PPP2005&amp;growth'!$A$2:$BD$48,COLUMN(),0)*AgGDP_perc!H6/100</f>
        <v>0</v>
      </c>
      <c r="I6">
        <f>VLOOKUP($A6,'GDP_PPP2005&amp;growth'!$A$2:$BD$48,COLUMN(),0)*AgGDP_perc!I6/100</f>
        <v>0</v>
      </c>
      <c r="J6">
        <f>VLOOKUP($A6,'GDP_PPP2005&amp;growth'!$A$2:$BD$48,COLUMN(),0)*AgGDP_perc!J6/100</f>
        <v>0</v>
      </c>
      <c r="K6">
        <f>VLOOKUP($A6,'GDP_PPP2005&amp;growth'!$A$2:$BD$48,COLUMN(),0)*AgGDP_perc!K6/100</f>
        <v>0</v>
      </c>
      <c r="L6">
        <f>VLOOKUP($A6,'GDP_PPP2005&amp;growth'!$A$2:$BD$48,COLUMN(),0)*AgGDP_perc!L6/100</f>
        <v>0</v>
      </c>
      <c r="M6">
        <f>VLOOKUP($A6,'GDP_PPP2005&amp;growth'!$A$2:$BD$48,COLUMN(),0)*AgGDP_perc!M6/100</f>
        <v>0</v>
      </c>
      <c r="N6">
        <f>VLOOKUP($A6,'GDP_PPP2005&amp;growth'!$A$2:$BD$48,COLUMN(),0)*AgGDP_perc!N6/100</f>
        <v>0</v>
      </c>
      <c r="O6">
        <f>VLOOKUP($A6,'GDP_PPP2005&amp;growth'!$A$2:$BD$48,COLUMN(),0)*AgGDP_perc!O6/100</f>
        <v>0</v>
      </c>
      <c r="P6">
        <f>VLOOKUP($A6,'GDP_PPP2005&amp;growth'!$A$2:$BD$48,COLUMN(),0)*AgGDP_perc!P6/100</f>
        <v>0</v>
      </c>
      <c r="Q6">
        <f>VLOOKUP($A6,'GDP_PPP2005&amp;growth'!$A$2:$BD$48,COLUMN(),0)*AgGDP_perc!Q6/100</f>
        <v>0</v>
      </c>
      <c r="R6">
        <f>VLOOKUP($A6,'GDP_PPP2005&amp;growth'!$A$2:$BD$48,COLUMN(),0)*AgGDP_perc!R6/100</f>
        <v>0</v>
      </c>
      <c r="S6">
        <f>VLOOKUP($A6,'GDP_PPP2005&amp;growth'!$A$2:$BD$48,COLUMN(),0)*AgGDP_perc!S6/100</f>
        <v>0</v>
      </c>
      <c r="T6">
        <f>VLOOKUP($A6,'GDP_PPP2005&amp;growth'!$A$2:$BD$48,COLUMN(),0)*AgGDP_perc!T6/100</f>
        <v>0</v>
      </c>
      <c r="U6">
        <f>VLOOKUP($A6,'GDP_PPP2005&amp;growth'!$A$2:$BD$48,COLUMN(),0)*AgGDP_perc!U6/100</f>
        <v>0</v>
      </c>
      <c r="V6">
        <f>VLOOKUP($A6,'GDP_PPP2005&amp;growth'!$A$2:$BD$48,COLUMN(),0)*AgGDP_perc!V6/100</f>
        <v>0</v>
      </c>
      <c r="W6">
        <f>VLOOKUP($A6,'GDP_PPP2005&amp;growth'!$A$2:$BD$48,COLUMN(),0)*AgGDP_perc!W6/100</f>
        <v>0</v>
      </c>
      <c r="X6">
        <f>VLOOKUP($A6,'GDP_PPP2005&amp;growth'!$A$2:$BD$48,COLUMN(),0)*AgGDP_perc!X6/100</f>
        <v>0</v>
      </c>
      <c r="Y6">
        <f>VLOOKUP($A6,'GDP_PPP2005&amp;growth'!$A$2:$BD$48,COLUMN(),0)*AgGDP_perc!Y6/100</f>
        <v>0</v>
      </c>
      <c r="Z6">
        <f>VLOOKUP($A6,'GDP_PPP2005&amp;growth'!$A$2:$BD$48,COLUMN(),0)*AgGDP_perc!Z6/100</f>
        <v>1106733081.04432</v>
      </c>
      <c r="AA6">
        <f>VLOOKUP($A6,'GDP_PPP2005&amp;growth'!$A$2:$BD$48,COLUMN(),0)*AgGDP_perc!AA6/100</f>
        <v>1222790719.76178</v>
      </c>
      <c r="AB6">
        <f>VLOOKUP($A6,'GDP_PPP2005&amp;growth'!$A$2:$BD$48,COLUMN(),0)*AgGDP_perc!AB6/100</f>
        <v>1121842804.7101</v>
      </c>
      <c r="AC6">
        <f>VLOOKUP($A6,'GDP_PPP2005&amp;growth'!$A$2:$BD$48,COLUMN(),0)*AgGDP_perc!AC6/100</f>
        <v>1171505085.74742</v>
      </c>
      <c r="AD6">
        <f>VLOOKUP($A6,'GDP_PPP2005&amp;growth'!$A$2:$BD$48,COLUMN(),0)*AgGDP_perc!AD6/100</f>
        <v>1232455507.60151</v>
      </c>
      <c r="AE6">
        <f>VLOOKUP($A6,'GDP_PPP2005&amp;growth'!$A$2:$BD$48,COLUMN(),0)*AgGDP_perc!AE6/100</f>
        <v>1409897041.90375</v>
      </c>
      <c r="AF6">
        <f>VLOOKUP($A6,'GDP_PPP2005&amp;growth'!$A$2:$BD$48,COLUMN(),0)*AgGDP_perc!AF6/100</f>
        <v>1384457504.47991</v>
      </c>
      <c r="AG6">
        <f>VLOOKUP($A6,'GDP_PPP2005&amp;growth'!$A$2:$BD$48,COLUMN(),0)*AgGDP_perc!AG6/100</f>
        <v>1375456183.07335</v>
      </c>
      <c r="AH6">
        <f>VLOOKUP($A6,'GDP_PPP2005&amp;growth'!$A$2:$BD$48,COLUMN(),0)*AgGDP_perc!AH6/100</f>
        <v>1421945834.73918</v>
      </c>
      <c r="AI6">
        <f>VLOOKUP($A6,'GDP_PPP2005&amp;growth'!$A$2:$BD$48,COLUMN(),0)*AgGDP_perc!AI6/100</f>
        <v>1426085851.59439</v>
      </c>
      <c r="AJ6">
        <f>VLOOKUP($A6,'GDP_PPP2005&amp;growth'!$A$2:$BD$48,COLUMN(),0)*AgGDP_perc!AJ6/100</f>
        <v>1536492895.03979</v>
      </c>
      <c r="AK6">
        <f>VLOOKUP($A6,'GDP_PPP2005&amp;growth'!$A$2:$BD$48,COLUMN(),0)*AgGDP_perc!AK6/100</f>
        <v>1567999714.83389</v>
      </c>
      <c r="AL6">
        <f>VLOOKUP($A6,'GDP_PPP2005&amp;growth'!$A$2:$BD$48,COLUMN(),0)*AgGDP_perc!AL6/100</f>
        <v>1561169974.75993</v>
      </c>
      <c r="AM6">
        <f>VLOOKUP($A6,'GDP_PPP2005&amp;growth'!$A$2:$BD$48,COLUMN(),0)*AgGDP_perc!AM6/100</f>
        <v>1438740717.42496</v>
      </c>
      <c r="AN6">
        <f>VLOOKUP($A6,'GDP_PPP2005&amp;growth'!$A$2:$BD$48,COLUMN(),0)*AgGDP_perc!AN6/100</f>
        <v>1230055511.06258</v>
      </c>
      <c r="AO6">
        <f>VLOOKUP($A6,'GDP_PPP2005&amp;growth'!$A$2:$BD$48,COLUMN(),0)*AgGDP_perc!AO6/100</f>
        <v>1165721848.29407</v>
      </c>
      <c r="AP6">
        <f>VLOOKUP($A6,'GDP_PPP2005&amp;growth'!$A$2:$BD$48,COLUMN(),0)*AgGDP_perc!AP6/100</f>
        <v>1274662387.67644</v>
      </c>
      <c r="AQ6">
        <f>VLOOKUP($A6,'GDP_PPP2005&amp;growth'!$A$2:$BD$48,COLUMN(),0)*AgGDP_perc!AQ6/100</f>
        <v>1078385480.89386</v>
      </c>
      <c r="AR6">
        <f>VLOOKUP($A6,'GDP_PPP2005&amp;growth'!$A$2:$BD$48,COLUMN(),0)*AgGDP_perc!AR6/100</f>
        <v>1063732645.38742</v>
      </c>
      <c r="AS6">
        <f>VLOOKUP($A6,'GDP_PPP2005&amp;growth'!$A$2:$BD$48,COLUMN(),0)*AgGDP_perc!AS6/100</f>
        <v>993217165.817463</v>
      </c>
      <c r="AT6">
        <f>VLOOKUP($A6,'GDP_PPP2005&amp;growth'!$A$2:$BD$48,COLUMN(),0)*AgGDP_perc!AT6/100</f>
        <v>910433238.143792</v>
      </c>
      <c r="AU6">
        <f>VLOOKUP($A6,'GDP_PPP2005&amp;growth'!$A$2:$BD$48,COLUMN(),0)*AgGDP_perc!AU6/100</f>
        <v>909057950.568833</v>
      </c>
      <c r="AV6">
        <f>VLOOKUP($A6,'GDP_PPP2005&amp;growth'!$A$2:$BD$48,COLUMN(),0)*AgGDP_perc!AV6/100</f>
        <v>973697011.400774</v>
      </c>
      <c r="AW6">
        <f>VLOOKUP($A6,'GDP_PPP2005&amp;growth'!$A$2:$BD$48,COLUMN(),0)*AgGDP_perc!AW6/100</f>
        <v>951010925.601005</v>
      </c>
      <c r="AX6">
        <f>VLOOKUP($A6,'GDP_PPP2005&amp;growth'!$A$2:$BD$48,COLUMN(),0)*AgGDP_perc!AX6/100</f>
        <v>996979539.009872</v>
      </c>
      <c r="AY6">
        <f>VLOOKUP($A6,'GDP_PPP2005&amp;growth'!$A$2:$BD$48,COLUMN(),0)*AgGDP_perc!AY6/100</f>
        <v>874670733.345756</v>
      </c>
      <c r="AZ6">
        <f>VLOOKUP($A6,'GDP_PPP2005&amp;growth'!$A$2:$BD$48,COLUMN(),0)*AgGDP_perc!AZ6/100</f>
        <v>0</v>
      </c>
      <c r="BA6">
        <f>VLOOKUP($A6,'GDP_PPP2005&amp;growth'!$A$2:$BD$48,COLUMN(),0)*AgGDP_perc!BA6/100</f>
        <v>0</v>
      </c>
      <c r="BB6">
        <f>VLOOKUP($A6,'GDP_PPP2005&amp;growth'!$A$2:$BD$48,COLUMN(),0)*AgGDP_perc!BB6/100</f>
        <v>0</v>
      </c>
      <c r="BC6">
        <f>VLOOKUP($A6,'GDP_PPP2005&amp;growth'!$A$2:$BD$48,COLUMN(),0)*AgGDP_perc!BC6/100</f>
        <v>0</v>
      </c>
      <c r="BD6">
        <f>VLOOKUP($A6,'GDP_PPP2005&amp;growth'!$A$2:$BD$48,COLUMN(),0)*AgGDP_perc!BD6/100</f>
        <v>0</v>
      </c>
    </row>
    <row r="7" spans="1:56">
      <c r="A7">
        <f>VLOOKUP(B7,'AHarv+PermP'!$B$2:$C$52,2,0)</f>
        <v>32</v>
      </c>
      <c r="B7" t="s">
        <v>137</v>
      </c>
      <c r="C7" t="str">
        <f>AgGDP_perc!C7</f>
        <v>CMR</v>
      </c>
      <c r="D7" s="16" t="s">
        <v>413</v>
      </c>
      <c r="F7">
        <f>VLOOKUP($A7,'GDP_PPP2005&amp;growth'!$A$2:$BD$48,COLUMN(),0)*AgGDP_perc!F7/100</f>
        <v>0</v>
      </c>
      <c r="G7">
        <f>VLOOKUP($A7,'GDP_PPP2005&amp;growth'!$A$2:$BD$48,COLUMN(),0)*AgGDP_perc!G7/100</f>
        <v>0</v>
      </c>
      <c r="H7">
        <f>VLOOKUP($A7,'GDP_PPP2005&amp;growth'!$A$2:$BD$48,COLUMN(),0)*AgGDP_perc!H7/100</f>
        <v>0</v>
      </c>
      <c r="I7">
        <f>VLOOKUP($A7,'GDP_PPP2005&amp;growth'!$A$2:$BD$48,COLUMN(),0)*AgGDP_perc!I7/100</f>
        <v>0</v>
      </c>
      <c r="J7">
        <f>VLOOKUP($A7,'GDP_PPP2005&amp;growth'!$A$2:$BD$48,COLUMN(),0)*AgGDP_perc!J7/100</f>
        <v>0</v>
      </c>
      <c r="K7">
        <f>VLOOKUP($A7,'GDP_PPP2005&amp;growth'!$A$2:$BD$48,COLUMN(),0)*AgGDP_perc!K7/100</f>
        <v>0</v>
      </c>
      <c r="L7">
        <f>VLOOKUP($A7,'GDP_PPP2005&amp;growth'!$A$2:$BD$48,COLUMN(),0)*AgGDP_perc!L7/100</f>
        <v>0</v>
      </c>
      <c r="M7">
        <f>VLOOKUP($A7,'GDP_PPP2005&amp;growth'!$A$2:$BD$48,COLUMN(),0)*AgGDP_perc!M7/100</f>
        <v>0</v>
      </c>
      <c r="N7">
        <f>VLOOKUP($A7,'GDP_PPP2005&amp;growth'!$A$2:$BD$48,COLUMN(),0)*AgGDP_perc!N7/100</f>
        <v>0</v>
      </c>
      <c r="O7">
        <f>VLOOKUP($A7,'GDP_PPP2005&amp;growth'!$A$2:$BD$48,COLUMN(),0)*AgGDP_perc!O7/100</f>
        <v>0</v>
      </c>
      <c r="P7">
        <f>VLOOKUP($A7,'GDP_PPP2005&amp;growth'!$A$2:$BD$48,COLUMN(),0)*AgGDP_perc!P7/100</f>
        <v>0</v>
      </c>
      <c r="Q7">
        <f>VLOOKUP($A7,'GDP_PPP2005&amp;growth'!$A$2:$BD$48,COLUMN(),0)*AgGDP_perc!Q7/100</f>
        <v>0</v>
      </c>
      <c r="R7">
        <f>VLOOKUP($A7,'GDP_PPP2005&amp;growth'!$A$2:$BD$48,COLUMN(),0)*AgGDP_perc!R7/100</f>
        <v>0</v>
      </c>
      <c r="S7">
        <f>VLOOKUP($A7,'GDP_PPP2005&amp;growth'!$A$2:$BD$48,COLUMN(),0)*AgGDP_perc!S7/100</f>
        <v>0</v>
      </c>
      <c r="T7">
        <f>VLOOKUP($A7,'GDP_PPP2005&amp;growth'!$A$2:$BD$48,COLUMN(),0)*AgGDP_perc!T7/100</f>
        <v>0</v>
      </c>
      <c r="U7">
        <f>VLOOKUP($A7,'GDP_PPP2005&amp;growth'!$A$2:$BD$48,COLUMN(),0)*AgGDP_perc!U7/100</f>
        <v>0</v>
      </c>
      <c r="V7">
        <f>VLOOKUP($A7,'GDP_PPP2005&amp;growth'!$A$2:$BD$48,COLUMN(),0)*AgGDP_perc!V7/100</f>
        <v>0</v>
      </c>
      <c r="W7">
        <f>VLOOKUP($A7,'GDP_PPP2005&amp;growth'!$A$2:$BD$48,COLUMN(),0)*AgGDP_perc!W7/100</f>
        <v>0</v>
      </c>
      <c r="X7">
        <f>VLOOKUP($A7,'GDP_PPP2005&amp;growth'!$A$2:$BD$48,COLUMN(),0)*AgGDP_perc!X7/100</f>
        <v>0</v>
      </c>
      <c r="Y7">
        <f>VLOOKUP($A7,'GDP_PPP2005&amp;growth'!$A$2:$BD$48,COLUMN(),0)*AgGDP_perc!Y7/100</f>
        <v>0</v>
      </c>
      <c r="Z7">
        <f>VLOOKUP($A7,'GDP_PPP2005&amp;growth'!$A$2:$BD$48,COLUMN(),0)*AgGDP_perc!Z7/100</f>
        <v>5716752461.14744</v>
      </c>
      <c r="AA7">
        <f>VLOOKUP($A7,'GDP_PPP2005&amp;growth'!$A$2:$BD$48,COLUMN(),0)*AgGDP_perc!AA7/100</f>
        <v>6292101624.17232</v>
      </c>
      <c r="AB7">
        <f>VLOOKUP($A7,'GDP_PPP2005&amp;growth'!$A$2:$BD$48,COLUMN(),0)*AgGDP_perc!AB7/100</f>
        <v>6595344117.96141</v>
      </c>
      <c r="AC7">
        <f>VLOOKUP($A7,'GDP_PPP2005&amp;growth'!$A$2:$BD$48,COLUMN(),0)*AgGDP_perc!AC7/100</f>
        <v>5978775681.7053</v>
      </c>
      <c r="AD7">
        <f>VLOOKUP($A7,'GDP_PPP2005&amp;growth'!$A$2:$BD$48,COLUMN(),0)*AgGDP_perc!AD7/100</f>
        <v>6282269428.66944</v>
      </c>
      <c r="AE7">
        <f>VLOOKUP($A7,'GDP_PPP2005&amp;growth'!$A$2:$BD$48,COLUMN(),0)*AgGDP_perc!AE7/100</f>
        <v>6160933210.52979</v>
      </c>
      <c r="AF7">
        <f>VLOOKUP($A7,'GDP_PPP2005&amp;growth'!$A$2:$BD$48,COLUMN(),0)*AgGDP_perc!AF7/100</f>
        <v>6820020967.96823</v>
      </c>
      <c r="AG7">
        <f>VLOOKUP($A7,'GDP_PPP2005&amp;growth'!$A$2:$BD$48,COLUMN(),0)*AgGDP_perc!AG7/100</f>
        <v>7405318345.61354</v>
      </c>
      <c r="AH7">
        <f>VLOOKUP($A7,'GDP_PPP2005&amp;growth'!$A$2:$BD$48,COLUMN(),0)*AgGDP_perc!AH7/100</f>
        <v>6783923391.07327</v>
      </c>
      <c r="AI7">
        <f>VLOOKUP($A7,'GDP_PPP2005&amp;growth'!$A$2:$BD$48,COLUMN(),0)*AgGDP_perc!AI7/100</f>
        <v>7051809419.84273</v>
      </c>
      <c r="AJ7">
        <f>VLOOKUP($A7,'GDP_PPP2005&amp;growth'!$A$2:$BD$48,COLUMN(),0)*AgGDP_perc!AJ7/100</f>
        <v>6231672801.23564</v>
      </c>
      <c r="AK7">
        <f>VLOOKUP($A7,'GDP_PPP2005&amp;growth'!$A$2:$BD$48,COLUMN(),0)*AgGDP_perc!AK7/100</f>
        <v>6047894962.22571</v>
      </c>
      <c r="AL7">
        <f>VLOOKUP($A7,'GDP_PPP2005&amp;growth'!$A$2:$BD$48,COLUMN(),0)*AgGDP_perc!AL7/100</f>
        <v>6445830107.73075</v>
      </c>
      <c r="AM7">
        <f>VLOOKUP($A7,'GDP_PPP2005&amp;growth'!$A$2:$BD$48,COLUMN(),0)*AgGDP_perc!AM7/100</f>
        <v>4702002379.2548</v>
      </c>
      <c r="AN7">
        <f>VLOOKUP($A7,'GDP_PPP2005&amp;growth'!$A$2:$BD$48,COLUMN(),0)*AgGDP_perc!AN7/100</f>
        <v>5311128652.19163</v>
      </c>
      <c r="AO7">
        <f>VLOOKUP($A7,'GDP_PPP2005&amp;growth'!$A$2:$BD$48,COLUMN(),0)*AgGDP_perc!AO7/100</f>
        <v>5446274519.81432</v>
      </c>
      <c r="AP7">
        <f>VLOOKUP($A7,'GDP_PPP2005&amp;growth'!$A$2:$BD$48,COLUMN(),0)*AgGDP_perc!AP7/100</f>
        <v>5707079390.75988</v>
      </c>
      <c r="AQ7">
        <f>VLOOKUP($A7,'GDP_PPP2005&amp;growth'!$A$2:$BD$48,COLUMN(),0)*AgGDP_perc!AQ7/100</f>
        <v>6292297997.81182</v>
      </c>
      <c r="AR7">
        <f>VLOOKUP($A7,'GDP_PPP2005&amp;growth'!$A$2:$BD$48,COLUMN(),0)*AgGDP_perc!AR7/100</f>
        <v>6766910427.95982</v>
      </c>
      <c r="AS7">
        <f>VLOOKUP($A7,'GDP_PPP2005&amp;growth'!$A$2:$BD$48,COLUMN(),0)*AgGDP_perc!AS7/100</f>
        <v>6792423779.10979</v>
      </c>
      <c r="AT7">
        <f>VLOOKUP($A7,'GDP_PPP2005&amp;growth'!$A$2:$BD$48,COLUMN(),0)*AgGDP_perc!AT7/100</f>
        <v>6431486431.13926</v>
      </c>
      <c r="AU7">
        <f>VLOOKUP($A7,'GDP_PPP2005&amp;growth'!$A$2:$BD$48,COLUMN(),0)*AgGDP_perc!AU7/100</f>
        <v>6732345862.62702</v>
      </c>
      <c r="AV7">
        <f>VLOOKUP($A7,'GDP_PPP2005&amp;growth'!$A$2:$BD$48,COLUMN(),0)*AgGDP_perc!AV7/100</f>
        <v>6991698667.84449</v>
      </c>
      <c r="AW7">
        <f>VLOOKUP($A7,'GDP_PPP2005&amp;growth'!$A$2:$BD$48,COLUMN(),0)*AgGDP_perc!AW7/100</f>
        <v>7146241790.40752</v>
      </c>
      <c r="AX7">
        <f>VLOOKUP($A7,'GDP_PPP2005&amp;growth'!$A$2:$BD$48,COLUMN(),0)*AgGDP_perc!AX7/100</f>
        <v>6976197399.63999</v>
      </c>
      <c r="AY7">
        <f>VLOOKUP($A7,'GDP_PPP2005&amp;growth'!$A$2:$BD$48,COLUMN(),0)*AgGDP_perc!AY7/100</f>
        <v>6809256777.98327</v>
      </c>
      <c r="AZ7">
        <f>VLOOKUP($A7,'GDP_PPP2005&amp;growth'!$A$2:$BD$48,COLUMN(),0)*AgGDP_perc!AZ7/100</f>
        <v>7144596451.5257</v>
      </c>
      <c r="BA7">
        <f>VLOOKUP($A7,'GDP_PPP2005&amp;growth'!$A$2:$BD$48,COLUMN(),0)*AgGDP_perc!BA7/100</f>
        <v>7248707366.80367</v>
      </c>
      <c r="BB7">
        <f>VLOOKUP($A7,'GDP_PPP2005&amp;growth'!$A$2:$BD$48,COLUMN(),0)*AgGDP_perc!BB7/100</f>
        <v>0</v>
      </c>
      <c r="BC7">
        <f>VLOOKUP($A7,'GDP_PPP2005&amp;growth'!$A$2:$BD$48,COLUMN(),0)*AgGDP_perc!BC7/100</f>
        <v>0</v>
      </c>
      <c r="BD7">
        <f>VLOOKUP($A7,'GDP_PPP2005&amp;growth'!$A$2:$BD$48,COLUMN(),0)*AgGDP_perc!BD7/100</f>
        <v>0</v>
      </c>
    </row>
    <row r="8" spans="1:56">
      <c r="A8">
        <f>VLOOKUP(B8,'AHarv+PermP'!$B$2:$C$52,2,0)</f>
        <v>35</v>
      </c>
      <c r="B8" t="s">
        <v>138</v>
      </c>
      <c r="C8" t="str">
        <f>AgGDP_perc!C8</f>
        <v>CPV</v>
      </c>
      <c r="D8" s="16" t="s">
        <v>413</v>
      </c>
      <c r="F8">
        <f>VLOOKUP($A8,'GDP_PPP2005&amp;growth'!$A$2:$BD$48,COLUMN(),0)*AgGDP_perc!F8/100</f>
        <v>0</v>
      </c>
      <c r="G8">
        <f>VLOOKUP($A8,'GDP_PPP2005&amp;growth'!$A$2:$BD$48,COLUMN(),0)*AgGDP_perc!G8/100</f>
        <v>0</v>
      </c>
      <c r="H8">
        <f>VLOOKUP($A8,'GDP_PPP2005&amp;growth'!$A$2:$BD$48,COLUMN(),0)*AgGDP_perc!H8/100</f>
        <v>0</v>
      </c>
      <c r="I8">
        <f>VLOOKUP($A8,'GDP_PPP2005&amp;growth'!$A$2:$BD$48,COLUMN(),0)*AgGDP_perc!I8/100</f>
        <v>0</v>
      </c>
      <c r="J8">
        <f>VLOOKUP($A8,'GDP_PPP2005&amp;growth'!$A$2:$BD$48,COLUMN(),0)*AgGDP_perc!J8/100</f>
        <v>0</v>
      </c>
      <c r="K8">
        <f>VLOOKUP($A8,'GDP_PPP2005&amp;growth'!$A$2:$BD$48,COLUMN(),0)*AgGDP_perc!K8/100</f>
        <v>0</v>
      </c>
      <c r="L8">
        <f>VLOOKUP($A8,'GDP_PPP2005&amp;growth'!$A$2:$BD$48,COLUMN(),0)*AgGDP_perc!L8/100</f>
        <v>0</v>
      </c>
      <c r="M8">
        <f>VLOOKUP($A8,'GDP_PPP2005&amp;growth'!$A$2:$BD$48,COLUMN(),0)*AgGDP_perc!M8/100</f>
        <v>0</v>
      </c>
      <c r="N8">
        <f>VLOOKUP($A8,'GDP_PPP2005&amp;growth'!$A$2:$BD$48,COLUMN(),0)*AgGDP_perc!N8/100</f>
        <v>0</v>
      </c>
      <c r="O8">
        <f>VLOOKUP($A8,'GDP_PPP2005&amp;growth'!$A$2:$BD$48,COLUMN(),0)*AgGDP_perc!O8/100</f>
        <v>0</v>
      </c>
      <c r="P8">
        <f>VLOOKUP($A8,'GDP_PPP2005&amp;growth'!$A$2:$BD$48,COLUMN(),0)*AgGDP_perc!P8/100</f>
        <v>0</v>
      </c>
      <c r="Q8">
        <f>VLOOKUP($A8,'GDP_PPP2005&amp;growth'!$A$2:$BD$48,COLUMN(),0)*AgGDP_perc!Q8/100</f>
        <v>0</v>
      </c>
      <c r="R8">
        <f>VLOOKUP($A8,'GDP_PPP2005&amp;growth'!$A$2:$BD$48,COLUMN(),0)*AgGDP_perc!R8/100</f>
        <v>0</v>
      </c>
      <c r="S8">
        <f>VLOOKUP($A8,'GDP_PPP2005&amp;growth'!$A$2:$BD$48,COLUMN(),0)*AgGDP_perc!S8/100</f>
        <v>0</v>
      </c>
      <c r="T8">
        <f>VLOOKUP($A8,'GDP_PPP2005&amp;growth'!$A$2:$BD$48,COLUMN(),0)*AgGDP_perc!T8/100</f>
        <v>0</v>
      </c>
      <c r="U8">
        <f>VLOOKUP($A8,'GDP_PPP2005&amp;growth'!$A$2:$BD$48,COLUMN(),0)*AgGDP_perc!U8/100</f>
        <v>0</v>
      </c>
      <c r="V8">
        <f>VLOOKUP($A8,'GDP_PPP2005&amp;growth'!$A$2:$BD$48,COLUMN(),0)*AgGDP_perc!V8/100</f>
        <v>0</v>
      </c>
      <c r="W8">
        <f>VLOOKUP($A8,'GDP_PPP2005&amp;growth'!$A$2:$BD$48,COLUMN(),0)*AgGDP_perc!W8/100</f>
        <v>0</v>
      </c>
      <c r="X8">
        <f>VLOOKUP($A8,'GDP_PPP2005&amp;growth'!$A$2:$BD$48,COLUMN(),0)*AgGDP_perc!X8/100</f>
        <v>0</v>
      </c>
      <c r="Y8">
        <f>VLOOKUP($A8,'GDP_PPP2005&amp;growth'!$A$2:$BD$48,COLUMN(),0)*AgGDP_perc!Y8/100</f>
        <v>0</v>
      </c>
      <c r="Z8">
        <f>VLOOKUP($A8,'GDP_PPP2005&amp;growth'!$A$2:$BD$48,COLUMN(),0)*AgGDP_perc!Z8/100</f>
        <v>0</v>
      </c>
      <c r="AA8">
        <f>VLOOKUP($A8,'GDP_PPP2005&amp;growth'!$A$2:$BD$48,COLUMN(),0)*AgGDP_perc!AA8/100</f>
        <v>0</v>
      </c>
      <c r="AB8">
        <f>VLOOKUP($A8,'GDP_PPP2005&amp;growth'!$A$2:$BD$48,COLUMN(),0)*AgGDP_perc!AB8/100</f>
        <v>0</v>
      </c>
      <c r="AC8">
        <f>VLOOKUP($A8,'GDP_PPP2005&amp;growth'!$A$2:$BD$48,COLUMN(),0)*AgGDP_perc!AC8/100</f>
        <v>0</v>
      </c>
      <c r="AD8">
        <f>VLOOKUP($A8,'GDP_PPP2005&amp;growth'!$A$2:$BD$48,COLUMN(),0)*AgGDP_perc!AD8/100</f>
        <v>0</v>
      </c>
      <c r="AE8">
        <f>VLOOKUP($A8,'GDP_PPP2005&amp;growth'!$A$2:$BD$48,COLUMN(),0)*AgGDP_perc!AE8/100</f>
        <v>0</v>
      </c>
      <c r="AF8">
        <f>VLOOKUP($A8,'GDP_PPP2005&amp;growth'!$A$2:$BD$48,COLUMN(),0)*AgGDP_perc!AF8/100</f>
        <v>78570120.5144064</v>
      </c>
      <c r="AG8">
        <f>VLOOKUP($A8,'GDP_PPP2005&amp;growth'!$A$2:$BD$48,COLUMN(),0)*AgGDP_perc!AG8/100</f>
        <v>83731012.1511511</v>
      </c>
      <c r="AH8">
        <f>VLOOKUP($A8,'GDP_PPP2005&amp;growth'!$A$2:$BD$48,COLUMN(),0)*AgGDP_perc!AH8/100</f>
        <v>94031277.9111111</v>
      </c>
      <c r="AI8">
        <f>VLOOKUP($A8,'GDP_PPP2005&amp;growth'!$A$2:$BD$48,COLUMN(),0)*AgGDP_perc!AI8/100</f>
        <v>91095713.7788625</v>
      </c>
      <c r="AJ8">
        <f>VLOOKUP($A8,'GDP_PPP2005&amp;growth'!$A$2:$BD$48,COLUMN(),0)*AgGDP_perc!AJ8/100</f>
        <v>81583031.5659397</v>
      </c>
      <c r="AK8">
        <f>VLOOKUP($A8,'GDP_PPP2005&amp;growth'!$A$2:$BD$48,COLUMN(),0)*AgGDP_perc!AK8/100</f>
        <v>77414622.8919847</v>
      </c>
      <c r="AL8">
        <f>VLOOKUP($A8,'GDP_PPP2005&amp;growth'!$A$2:$BD$48,COLUMN(),0)*AgGDP_perc!AL8/100</f>
        <v>70099241.2330895</v>
      </c>
      <c r="AM8">
        <f>VLOOKUP($A8,'GDP_PPP2005&amp;growth'!$A$2:$BD$48,COLUMN(),0)*AgGDP_perc!AM8/100</f>
        <v>87301296.0594159</v>
      </c>
      <c r="AN8">
        <f>VLOOKUP($A8,'GDP_PPP2005&amp;growth'!$A$2:$BD$48,COLUMN(),0)*AgGDP_perc!AN8/100</f>
        <v>86831405.9374043</v>
      </c>
      <c r="AO8">
        <f>VLOOKUP($A8,'GDP_PPP2005&amp;growth'!$A$2:$BD$48,COLUMN(),0)*AgGDP_perc!AO8/100</f>
        <v>99599714.8758869</v>
      </c>
      <c r="AP8">
        <f>VLOOKUP($A8,'GDP_PPP2005&amp;growth'!$A$2:$BD$48,COLUMN(),0)*AgGDP_perc!AP8/100</f>
        <v>102483027.60279</v>
      </c>
      <c r="AQ8">
        <f>VLOOKUP($A8,'GDP_PPP2005&amp;growth'!$A$2:$BD$48,COLUMN(),0)*AgGDP_perc!AQ8/100</f>
        <v>97638595.2584498</v>
      </c>
      <c r="AR8">
        <f>VLOOKUP($A8,'GDP_PPP2005&amp;growth'!$A$2:$BD$48,COLUMN(),0)*AgGDP_perc!AR8/100</f>
        <v>99735602.3241117</v>
      </c>
      <c r="AS8">
        <f>VLOOKUP($A8,'GDP_PPP2005&amp;growth'!$A$2:$BD$48,COLUMN(),0)*AgGDP_perc!AS8/100</f>
        <v>110656625.131862</v>
      </c>
      <c r="AT8">
        <f>VLOOKUP($A8,'GDP_PPP2005&amp;growth'!$A$2:$BD$48,COLUMN(),0)*AgGDP_perc!AT8/100</f>
        <v>119632179.208747</v>
      </c>
      <c r="AU8">
        <f>VLOOKUP($A8,'GDP_PPP2005&amp;growth'!$A$2:$BD$48,COLUMN(),0)*AgGDP_perc!AU8/100</f>
        <v>80924687.9236124</v>
      </c>
      <c r="AV8">
        <f>VLOOKUP($A8,'GDP_PPP2005&amp;growth'!$A$2:$BD$48,COLUMN(),0)*AgGDP_perc!AV8/100</f>
        <v>76489094.6844962</v>
      </c>
      <c r="AW8">
        <f>VLOOKUP($A8,'GDP_PPP2005&amp;growth'!$A$2:$BD$48,COLUMN(),0)*AgGDP_perc!AW8/100</f>
        <v>78514981.2639921</v>
      </c>
      <c r="AX8">
        <f>VLOOKUP($A8,'GDP_PPP2005&amp;growth'!$A$2:$BD$48,COLUMN(),0)*AgGDP_perc!AX8/100</f>
        <v>111000749.529828</v>
      </c>
      <c r="AY8">
        <f>VLOOKUP($A8,'GDP_PPP2005&amp;growth'!$A$2:$BD$48,COLUMN(),0)*AgGDP_perc!AY8/100</f>
        <v>118093976.900616</v>
      </c>
      <c r="AZ8">
        <f>VLOOKUP($A8,'GDP_PPP2005&amp;growth'!$A$2:$BD$48,COLUMN(),0)*AgGDP_perc!AZ8/100</f>
        <v>132043537.549543</v>
      </c>
      <c r="BA8">
        <f>VLOOKUP($A8,'GDP_PPP2005&amp;growth'!$A$2:$BD$48,COLUMN(),0)*AgGDP_perc!BA8/100</f>
        <v>140845812.500697</v>
      </c>
      <c r="BB8">
        <f>VLOOKUP($A8,'GDP_PPP2005&amp;growth'!$A$2:$BD$48,COLUMN(),0)*AgGDP_perc!BB8/100</f>
        <v>146065797.130337</v>
      </c>
      <c r="BC8">
        <f>VLOOKUP($A8,'GDP_PPP2005&amp;growth'!$A$2:$BD$48,COLUMN(),0)*AgGDP_perc!BC8/100</f>
        <v>150431193.057289</v>
      </c>
      <c r="BD8">
        <f>VLOOKUP($A8,'GDP_PPP2005&amp;growth'!$A$2:$BD$48,COLUMN(),0)*AgGDP_perc!BD8/100</f>
        <v>0</v>
      </c>
    </row>
    <row r="9" spans="1:56">
      <c r="A9">
        <v>37</v>
      </c>
      <c r="B9" t="s">
        <v>206</v>
      </c>
      <c r="C9" t="str">
        <f>AgGDP_perc!C9</f>
        <v>CAF</v>
      </c>
      <c r="D9" s="16" t="s">
        <v>413</v>
      </c>
      <c r="F9">
        <f>VLOOKUP($A9,'GDP_PPP2005&amp;growth'!$A$2:$BD$48,COLUMN(),0)*AgGDP_perc!F9/100</f>
        <v>0</v>
      </c>
      <c r="G9">
        <f>VLOOKUP($A9,'GDP_PPP2005&amp;growth'!$A$2:$BD$48,COLUMN(),0)*AgGDP_perc!G9/100</f>
        <v>0</v>
      </c>
      <c r="H9">
        <f>VLOOKUP($A9,'GDP_PPP2005&amp;growth'!$A$2:$BD$48,COLUMN(),0)*AgGDP_perc!H9/100</f>
        <v>0</v>
      </c>
      <c r="I9">
        <f>VLOOKUP($A9,'GDP_PPP2005&amp;growth'!$A$2:$BD$48,COLUMN(),0)*AgGDP_perc!I9/100</f>
        <v>0</v>
      </c>
      <c r="J9">
        <f>VLOOKUP($A9,'GDP_PPP2005&amp;growth'!$A$2:$BD$48,COLUMN(),0)*AgGDP_perc!J9/100</f>
        <v>0</v>
      </c>
      <c r="K9">
        <f>VLOOKUP($A9,'GDP_PPP2005&amp;growth'!$A$2:$BD$48,COLUMN(),0)*AgGDP_perc!K9/100</f>
        <v>0</v>
      </c>
      <c r="L9">
        <f>VLOOKUP($A9,'GDP_PPP2005&amp;growth'!$A$2:$BD$48,COLUMN(),0)*AgGDP_perc!L9/100</f>
        <v>0</v>
      </c>
      <c r="M9">
        <f>VLOOKUP($A9,'GDP_PPP2005&amp;growth'!$A$2:$BD$48,COLUMN(),0)*AgGDP_perc!M9/100</f>
        <v>0</v>
      </c>
      <c r="N9">
        <f>VLOOKUP($A9,'GDP_PPP2005&amp;growth'!$A$2:$BD$48,COLUMN(),0)*AgGDP_perc!N9/100</f>
        <v>0</v>
      </c>
      <c r="O9">
        <f>VLOOKUP($A9,'GDP_PPP2005&amp;growth'!$A$2:$BD$48,COLUMN(),0)*AgGDP_perc!O9/100</f>
        <v>0</v>
      </c>
      <c r="P9">
        <f>VLOOKUP($A9,'GDP_PPP2005&amp;growth'!$A$2:$BD$48,COLUMN(),0)*AgGDP_perc!P9/100</f>
        <v>0</v>
      </c>
      <c r="Q9">
        <f>VLOOKUP($A9,'GDP_PPP2005&amp;growth'!$A$2:$BD$48,COLUMN(),0)*AgGDP_perc!Q9/100</f>
        <v>0</v>
      </c>
      <c r="R9">
        <f>VLOOKUP($A9,'GDP_PPP2005&amp;growth'!$A$2:$BD$48,COLUMN(),0)*AgGDP_perc!R9/100</f>
        <v>0</v>
      </c>
      <c r="S9">
        <f>VLOOKUP($A9,'GDP_PPP2005&amp;growth'!$A$2:$BD$48,COLUMN(),0)*AgGDP_perc!S9/100</f>
        <v>0</v>
      </c>
      <c r="T9">
        <f>VLOOKUP($A9,'GDP_PPP2005&amp;growth'!$A$2:$BD$48,COLUMN(),0)*AgGDP_perc!T9/100</f>
        <v>0</v>
      </c>
      <c r="U9">
        <f>VLOOKUP($A9,'GDP_PPP2005&amp;growth'!$A$2:$BD$48,COLUMN(),0)*AgGDP_perc!U9/100</f>
        <v>0</v>
      </c>
      <c r="V9">
        <f>VLOOKUP($A9,'GDP_PPP2005&amp;growth'!$A$2:$BD$48,COLUMN(),0)*AgGDP_perc!V9/100</f>
        <v>0</v>
      </c>
      <c r="W9">
        <f>VLOOKUP($A9,'GDP_PPP2005&amp;growth'!$A$2:$BD$48,COLUMN(),0)*AgGDP_perc!W9/100</f>
        <v>0</v>
      </c>
      <c r="X9">
        <f>VLOOKUP($A9,'GDP_PPP2005&amp;growth'!$A$2:$BD$48,COLUMN(),0)*AgGDP_perc!X9/100</f>
        <v>0</v>
      </c>
      <c r="Y9">
        <f>VLOOKUP($A9,'GDP_PPP2005&amp;growth'!$A$2:$BD$48,COLUMN(),0)*AgGDP_perc!Y9/100</f>
        <v>0</v>
      </c>
      <c r="Z9">
        <f>VLOOKUP($A9,'GDP_PPP2005&amp;growth'!$A$2:$BD$48,COLUMN(),0)*AgGDP_perc!Z9/100</f>
        <v>868937033.268208</v>
      </c>
      <c r="AA9">
        <f>VLOOKUP($A9,'GDP_PPP2005&amp;growth'!$A$2:$BD$48,COLUMN(),0)*AgGDP_perc!AA9/100</f>
        <v>848535555.573445</v>
      </c>
      <c r="AB9">
        <f>VLOOKUP($A9,'GDP_PPP2005&amp;growth'!$A$2:$BD$48,COLUMN(),0)*AgGDP_perc!AB9/100</f>
        <v>960086987.328003</v>
      </c>
      <c r="AC9">
        <f>VLOOKUP($A9,'GDP_PPP2005&amp;growth'!$A$2:$BD$48,COLUMN(),0)*AgGDP_perc!AC9/100</f>
        <v>854485383.416491</v>
      </c>
      <c r="AD9">
        <f>VLOOKUP($A9,'GDP_PPP2005&amp;growth'!$A$2:$BD$48,COLUMN(),0)*AgGDP_perc!AD9/100</f>
        <v>973882303.093493</v>
      </c>
      <c r="AE9">
        <f>VLOOKUP($A9,'GDP_PPP2005&amp;growth'!$A$2:$BD$48,COLUMN(),0)*AgGDP_perc!AE9/100</f>
        <v>1146259276.65913</v>
      </c>
      <c r="AF9">
        <f>VLOOKUP($A9,'GDP_PPP2005&amp;growth'!$A$2:$BD$48,COLUMN(),0)*AgGDP_perc!AF9/100</f>
        <v>1254153907.03375</v>
      </c>
      <c r="AG9">
        <f>VLOOKUP($A9,'GDP_PPP2005&amp;growth'!$A$2:$BD$48,COLUMN(),0)*AgGDP_perc!AG9/100</f>
        <v>1111077933.52592</v>
      </c>
      <c r="AH9">
        <f>VLOOKUP($A9,'GDP_PPP2005&amp;growth'!$A$2:$BD$48,COLUMN(),0)*AgGDP_perc!AH9/100</f>
        <v>1162679596.3511</v>
      </c>
      <c r="AI9">
        <f>VLOOKUP($A9,'GDP_PPP2005&amp;growth'!$A$2:$BD$48,COLUMN(),0)*AgGDP_perc!AI9/100</f>
        <v>1138829570.88488</v>
      </c>
      <c r="AJ9">
        <f>VLOOKUP($A9,'GDP_PPP2005&amp;growth'!$A$2:$BD$48,COLUMN(),0)*AgGDP_perc!AJ9/100</f>
        <v>1145420569.12379</v>
      </c>
      <c r="AK9">
        <f>VLOOKUP($A9,'GDP_PPP2005&amp;growth'!$A$2:$BD$48,COLUMN(),0)*AgGDP_perc!AK9/100</f>
        <v>1077759368.98697</v>
      </c>
      <c r="AL9">
        <f>VLOOKUP($A9,'GDP_PPP2005&amp;growth'!$A$2:$BD$48,COLUMN(),0)*AgGDP_perc!AL9/100</f>
        <v>1032359494.21287</v>
      </c>
      <c r="AM9">
        <f>VLOOKUP($A9,'GDP_PPP2005&amp;growth'!$A$2:$BD$48,COLUMN(),0)*AgGDP_perc!AM9/100</f>
        <v>1025710494.73442</v>
      </c>
      <c r="AN9">
        <f>VLOOKUP($A9,'GDP_PPP2005&amp;growth'!$A$2:$BD$48,COLUMN(),0)*AgGDP_perc!AN9/100</f>
        <v>1059258828.88944</v>
      </c>
      <c r="AO9">
        <f>VLOOKUP($A9,'GDP_PPP2005&amp;growth'!$A$2:$BD$48,COLUMN(),0)*AgGDP_perc!AO9/100</f>
        <v>1167986595.48699</v>
      </c>
      <c r="AP9">
        <f>VLOOKUP($A9,'GDP_PPP2005&amp;growth'!$A$2:$BD$48,COLUMN(),0)*AgGDP_perc!AP9/100</f>
        <v>1205609545.80459</v>
      </c>
      <c r="AQ9">
        <f>VLOOKUP($A9,'GDP_PPP2005&amp;growth'!$A$2:$BD$48,COLUMN(),0)*AgGDP_perc!AQ9/100</f>
        <v>1313642236.22956</v>
      </c>
      <c r="AR9">
        <f>VLOOKUP($A9,'GDP_PPP2005&amp;growth'!$A$2:$BD$48,COLUMN(),0)*AgGDP_perc!AR9/100</f>
        <v>1426502765.89136</v>
      </c>
      <c r="AS9">
        <f>VLOOKUP($A9,'GDP_PPP2005&amp;growth'!$A$2:$BD$48,COLUMN(),0)*AgGDP_perc!AS9/100</f>
        <v>1492742839.77658</v>
      </c>
      <c r="AT9">
        <f>VLOOKUP($A9,'GDP_PPP2005&amp;growth'!$A$2:$BD$48,COLUMN(),0)*AgGDP_perc!AT9/100</f>
        <v>1506537485.0798</v>
      </c>
      <c r="AU9">
        <f>VLOOKUP($A9,'GDP_PPP2005&amp;growth'!$A$2:$BD$48,COLUMN(),0)*AgGDP_perc!AU9/100</f>
        <v>1543144138.75179</v>
      </c>
      <c r="AV9">
        <f>VLOOKUP($A9,'GDP_PPP2005&amp;growth'!$A$2:$BD$48,COLUMN(),0)*AgGDP_perc!AV9/100</f>
        <v>1534369047.07587</v>
      </c>
      <c r="AW9">
        <f>VLOOKUP($A9,'GDP_PPP2005&amp;growth'!$A$2:$BD$48,COLUMN(),0)*AgGDP_perc!AW9/100</f>
        <v>1559087015.06936</v>
      </c>
      <c r="AX9">
        <f>VLOOKUP($A9,'GDP_PPP2005&amp;growth'!$A$2:$BD$48,COLUMN(),0)*AgGDP_perc!AX9/100</f>
        <v>1457817731.22994</v>
      </c>
      <c r="AY9">
        <f>VLOOKUP($A9,'GDP_PPP2005&amp;growth'!$A$2:$BD$48,COLUMN(),0)*AgGDP_perc!AY9/100</f>
        <v>1469973685.84755</v>
      </c>
      <c r="AZ9">
        <f>VLOOKUP($A9,'GDP_PPP2005&amp;growth'!$A$2:$BD$48,COLUMN(),0)*AgGDP_perc!AZ9/100</f>
        <v>1542468618.43513</v>
      </c>
      <c r="BA9">
        <f>VLOOKUP($A9,'GDP_PPP2005&amp;growth'!$A$2:$BD$48,COLUMN(),0)*AgGDP_perc!BA9/100</f>
        <v>1565511820.83731</v>
      </c>
      <c r="BB9">
        <f>VLOOKUP($A9,'GDP_PPP2005&amp;growth'!$A$2:$BD$48,COLUMN(),0)*AgGDP_perc!BB9/100</f>
        <v>1568025599.07745</v>
      </c>
      <c r="BC9">
        <f>VLOOKUP($A9,'GDP_PPP2005&amp;growth'!$A$2:$BD$48,COLUMN(),0)*AgGDP_perc!BC9/100</f>
        <v>1702782329.85792</v>
      </c>
      <c r="BD9">
        <f>VLOOKUP($A9,'GDP_PPP2005&amp;growth'!$A$2:$BD$48,COLUMN(),0)*AgGDP_perc!BD9/100</f>
        <v>0</v>
      </c>
    </row>
    <row r="10" spans="1:56">
      <c r="A10">
        <f>VLOOKUP(B10,'AHarv+PermP'!$B$2:$C$52,2,0)</f>
        <v>39</v>
      </c>
      <c r="B10" t="s">
        <v>140</v>
      </c>
      <c r="C10" t="str">
        <f>AgGDP_perc!C10</f>
        <v>TCD</v>
      </c>
      <c r="D10" s="16" t="s">
        <v>413</v>
      </c>
      <c r="F10">
        <f>VLOOKUP($A10,'GDP_PPP2005&amp;growth'!$A$2:$BD$48,COLUMN(),0)*AgGDP_perc!F10/100</f>
        <v>0</v>
      </c>
      <c r="G10">
        <f>VLOOKUP($A10,'GDP_PPP2005&amp;growth'!$A$2:$BD$48,COLUMN(),0)*AgGDP_perc!G10/100</f>
        <v>0</v>
      </c>
      <c r="H10">
        <f>VLOOKUP($A10,'GDP_PPP2005&amp;growth'!$A$2:$BD$48,COLUMN(),0)*AgGDP_perc!H10/100</f>
        <v>0</v>
      </c>
      <c r="I10">
        <f>VLOOKUP($A10,'GDP_PPP2005&amp;growth'!$A$2:$BD$48,COLUMN(),0)*AgGDP_perc!I10/100</f>
        <v>0</v>
      </c>
      <c r="J10">
        <f>VLOOKUP($A10,'GDP_PPP2005&amp;growth'!$A$2:$BD$48,COLUMN(),0)*AgGDP_perc!J10/100</f>
        <v>0</v>
      </c>
      <c r="K10">
        <f>VLOOKUP($A10,'GDP_PPP2005&amp;growth'!$A$2:$BD$48,COLUMN(),0)*AgGDP_perc!K10/100</f>
        <v>0</v>
      </c>
      <c r="L10">
        <f>VLOOKUP($A10,'GDP_PPP2005&amp;growth'!$A$2:$BD$48,COLUMN(),0)*AgGDP_perc!L10/100</f>
        <v>0</v>
      </c>
      <c r="M10">
        <f>VLOOKUP($A10,'GDP_PPP2005&amp;growth'!$A$2:$BD$48,COLUMN(),0)*AgGDP_perc!M10/100</f>
        <v>0</v>
      </c>
      <c r="N10">
        <f>VLOOKUP($A10,'GDP_PPP2005&amp;growth'!$A$2:$BD$48,COLUMN(),0)*AgGDP_perc!N10/100</f>
        <v>0</v>
      </c>
      <c r="O10">
        <f>VLOOKUP($A10,'GDP_PPP2005&amp;growth'!$A$2:$BD$48,COLUMN(),0)*AgGDP_perc!O10/100</f>
        <v>0</v>
      </c>
      <c r="P10">
        <f>VLOOKUP($A10,'GDP_PPP2005&amp;growth'!$A$2:$BD$48,COLUMN(),0)*AgGDP_perc!P10/100</f>
        <v>0</v>
      </c>
      <c r="Q10">
        <f>VLOOKUP($A10,'GDP_PPP2005&amp;growth'!$A$2:$BD$48,COLUMN(),0)*AgGDP_perc!Q10/100</f>
        <v>0</v>
      </c>
      <c r="R10">
        <f>VLOOKUP($A10,'GDP_PPP2005&amp;growth'!$A$2:$BD$48,COLUMN(),0)*AgGDP_perc!R10/100</f>
        <v>0</v>
      </c>
      <c r="S10">
        <f>VLOOKUP($A10,'GDP_PPP2005&amp;growth'!$A$2:$BD$48,COLUMN(),0)*AgGDP_perc!S10/100</f>
        <v>0</v>
      </c>
      <c r="T10">
        <f>VLOOKUP($A10,'GDP_PPP2005&amp;growth'!$A$2:$BD$48,COLUMN(),0)*AgGDP_perc!T10/100</f>
        <v>0</v>
      </c>
      <c r="U10">
        <f>VLOOKUP($A10,'GDP_PPP2005&amp;growth'!$A$2:$BD$48,COLUMN(),0)*AgGDP_perc!U10/100</f>
        <v>0</v>
      </c>
      <c r="V10">
        <f>VLOOKUP($A10,'GDP_PPP2005&amp;growth'!$A$2:$BD$48,COLUMN(),0)*AgGDP_perc!V10/100</f>
        <v>0</v>
      </c>
      <c r="W10">
        <f>VLOOKUP($A10,'GDP_PPP2005&amp;growth'!$A$2:$BD$48,COLUMN(),0)*AgGDP_perc!W10/100</f>
        <v>0</v>
      </c>
      <c r="X10">
        <f>VLOOKUP($A10,'GDP_PPP2005&amp;growth'!$A$2:$BD$48,COLUMN(),0)*AgGDP_perc!X10/100</f>
        <v>0</v>
      </c>
      <c r="Y10">
        <f>VLOOKUP($A10,'GDP_PPP2005&amp;growth'!$A$2:$BD$48,COLUMN(),0)*AgGDP_perc!Y10/100</f>
        <v>0</v>
      </c>
      <c r="Z10">
        <f>VLOOKUP($A10,'GDP_PPP2005&amp;growth'!$A$2:$BD$48,COLUMN(),0)*AgGDP_perc!Z10/100</f>
        <v>1335571783.76963</v>
      </c>
      <c r="AA10">
        <f>VLOOKUP($A10,'GDP_PPP2005&amp;growth'!$A$2:$BD$48,COLUMN(),0)*AgGDP_perc!AA10/100</f>
        <v>1189713048.70344</v>
      </c>
      <c r="AB10">
        <f>VLOOKUP($A10,'GDP_PPP2005&amp;growth'!$A$2:$BD$48,COLUMN(),0)*AgGDP_perc!AB10/100</f>
        <v>1244077292.5892</v>
      </c>
      <c r="AC10">
        <f>VLOOKUP($A10,'GDP_PPP2005&amp;growth'!$A$2:$BD$48,COLUMN(),0)*AgGDP_perc!AC10/100</f>
        <v>1428189050.37072</v>
      </c>
      <c r="AD10">
        <f>VLOOKUP($A10,'GDP_PPP2005&amp;growth'!$A$2:$BD$48,COLUMN(),0)*AgGDP_perc!AD10/100</f>
        <v>1251095941.72395</v>
      </c>
      <c r="AE10">
        <f>VLOOKUP($A10,'GDP_PPP2005&amp;growth'!$A$2:$BD$48,COLUMN(),0)*AgGDP_perc!AE10/100</f>
        <v>1725292710.53172</v>
      </c>
      <c r="AF10">
        <f>VLOOKUP($A10,'GDP_PPP2005&amp;growth'!$A$2:$BD$48,COLUMN(),0)*AgGDP_perc!AF10/100</f>
        <v>1418473655.27276</v>
      </c>
      <c r="AG10">
        <f>VLOOKUP($A10,'GDP_PPP2005&amp;growth'!$A$2:$BD$48,COLUMN(),0)*AgGDP_perc!AG10/100</f>
        <v>1405436082.89528</v>
      </c>
      <c r="AH10">
        <f>VLOOKUP($A10,'GDP_PPP2005&amp;growth'!$A$2:$BD$48,COLUMN(),0)*AgGDP_perc!AH10/100</f>
        <v>1801685131.27501</v>
      </c>
      <c r="AI10">
        <f>VLOOKUP($A10,'GDP_PPP2005&amp;growth'!$A$2:$BD$48,COLUMN(),0)*AgGDP_perc!AI10/100</f>
        <v>1627377071.83811</v>
      </c>
      <c r="AJ10">
        <f>VLOOKUP($A10,'GDP_PPP2005&amp;growth'!$A$2:$BD$48,COLUMN(),0)*AgGDP_perc!AJ10/100</f>
        <v>1442350648.69501</v>
      </c>
      <c r="AK10">
        <f>VLOOKUP($A10,'GDP_PPP2005&amp;growth'!$A$2:$BD$48,COLUMN(),0)*AgGDP_perc!AK10/100</f>
        <v>1951266860.21793</v>
      </c>
      <c r="AL10">
        <f>VLOOKUP($A10,'GDP_PPP2005&amp;growth'!$A$2:$BD$48,COLUMN(),0)*AgGDP_perc!AL10/100</f>
        <v>2040850485.72662</v>
      </c>
      <c r="AM10">
        <f>VLOOKUP($A10,'GDP_PPP2005&amp;growth'!$A$2:$BD$48,COLUMN(),0)*AgGDP_perc!AM10/100</f>
        <v>1580131022.88026</v>
      </c>
      <c r="AN10">
        <f>VLOOKUP($A10,'GDP_PPP2005&amp;growth'!$A$2:$BD$48,COLUMN(),0)*AgGDP_perc!AN10/100</f>
        <v>2028243840.52503</v>
      </c>
      <c r="AO10">
        <f>VLOOKUP($A10,'GDP_PPP2005&amp;growth'!$A$2:$BD$48,COLUMN(),0)*AgGDP_perc!AO10/100</f>
        <v>1944894648.70299</v>
      </c>
      <c r="AP10">
        <f>VLOOKUP($A10,'GDP_PPP2005&amp;growth'!$A$2:$BD$48,COLUMN(),0)*AgGDP_perc!AP10/100</f>
        <v>2163578650.21549</v>
      </c>
      <c r="AQ10">
        <f>VLOOKUP($A10,'GDP_PPP2005&amp;growth'!$A$2:$BD$48,COLUMN(),0)*AgGDP_perc!AQ10/100</f>
        <v>2340973857.96456</v>
      </c>
      <c r="AR10">
        <f>VLOOKUP($A10,'GDP_PPP2005&amp;growth'!$A$2:$BD$48,COLUMN(),0)*AgGDP_perc!AR10/100</f>
        <v>2558432890.31554</v>
      </c>
      <c r="AS10">
        <f>VLOOKUP($A10,'GDP_PPP2005&amp;growth'!$A$2:$BD$48,COLUMN(),0)*AgGDP_perc!AS10/100</f>
        <v>2474358018.43757</v>
      </c>
      <c r="AT10">
        <f>VLOOKUP($A10,'GDP_PPP2005&amp;growth'!$A$2:$BD$48,COLUMN(),0)*AgGDP_perc!AT10/100</f>
        <v>2610987576.00147</v>
      </c>
      <c r="AU10">
        <f>VLOOKUP($A10,'GDP_PPP2005&amp;growth'!$A$2:$BD$48,COLUMN(),0)*AgGDP_perc!AU10/100</f>
        <v>2880664562.41489</v>
      </c>
      <c r="AV10">
        <f>VLOOKUP($A10,'GDP_PPP2005&amp;growth'!$A$2:$BD$48,COLUMN(),0)*AgGDP_perc!AV10/100</f>
        <v>2948333181.91923</v>
      </c>
      <c r="AW10">
        <f>VLOOKUP($A10,'GDP_PPP2005&amp;growth'!$A$2:$BD$48,COLUMN(),0)*AgGDP_perc!AW10/100</f>
        <v>2881033859.1901</v>
      </c>
      <c r="AX10">
        <f>VLOOKUP($A10,'GDP_PPP2005&amp;growth'!$A$2:$BD$48,COLUMN(),0)*AgGDP_perc!AX10/100</f>
        <v>2689424752.03699</v>
      </c>
      <c r="AY10">
        <f>VLOOKUP($A10,'GDP_PPP2005&amp;growth'!$A$2:$BD$48,COLUMN(),0)*AgGDP_perc!AY10/100</f>
        <v>1649713386.38889</v>
      </c>
      <c r="AZ10">
        <f>VLOOKUP($A10,'GDP_PPP2005&amp;growth'!$A$2:$BD$48,COLUMN(),0)*AgGDP_perc!AZ10/100</f>
        <v>1570296163.43763</v>
      </c>
      <c r="BA10">
        <f>VLOOKUP($A10,'GDP_PPP2005&amp;growth'!$A$2:$BD$48,COLUMN(),0)*AgGDP_perc!BA10/100</f>
        <v>1689581153.47671</v>
      </c>
      <c r="BB10">
        <f>VLOOKUP($A10,'GDP_PPP2005&amp;growth'!$A$2:$BD$48,COLUMN(),0)*AgGDP_perc!BB10/100</f>
        <v>1832617346.66246</v>
      </c>
      <c r="BC10">
        <f>VLOOKUP($A10,'GDP_PPP2005&amp;growth'!$A$2:$BD$48,COLUMN(),0)*AgGDP_perc!BC10/100</f>
        <v>0</v>
      </c>
      <c r="BD10">
        <f>VLOOKUP($A10,'GDP_PPP2005&amp;growth'!$A$2:$BD$48,COLUMN(),0)*AgGDP_perc!BD10/100</f>
        <v>0</v>
      </c>
    </row>
    <row r="11" spans="1:56">
      <c r="A11">
        <f>VLOOKUP(B11,'AHarv+PermP'!$B$2:$C$52,2,0)</f>
        <v>45</v>
      </c>
      <c r="B11" t="s">
        <v>141</v>
      </c>
      <c r="C11" t="str">
        <f>AgGDP_perc!C11</f>
        <v>COM</v>
      </c>
      <c r="D11" s="16" t="s">
        <v>413</v>
      </c>
      <c r="F11">
        <f>VLOOKUP($A11,'GDP_PPP2005&amp;growth'!$A$2:$BD$48,COLUMN(),0)*AgGDP_perc!F11/100</f>
        <v>0</v>
      </c>
      <c r="G11">
        <f>VLOOKUP($A11,'GDP_PPP2005&amp;growth'!$A$2:$BD$48,COLUMN(),0)*AgGDP_perc!G11/100</f>
        <v>0</v>
      </c>
      <c r="H11">
        <f>VLOOKUP($A11,'GDP_PPP2005&amp;growth'!$A$2:$BD$48,COLUMN(),0)*AgGDP_perc!H11/100</f>
        <v>0</v>
      </c>
      <c r="I11">
        <f>VLOOKUP($A11,'GDP_PPP2005&amp;growth'!$A$2:$BD$48,COLUMN(),0)*AgGDP_perc!I11/100</f>
        <v>0</v>
      </c>
      <c r="J11">
        <f>VLOOKUP($A11,'GDP_PPP2005&amp;growth'!$A$2:$BD$48,COLUMN(),0)*AgGDP_perc!J11/100</f>
        <v>0</v>
      </c>
      <c r="K11">
        <f>VLOOKUP($A11,'GDP_PPP2005&amp;growth'!$A$2:$BD$48,COLUMN(),0)*AgGDP_perc!K11/100</f>
        <v>0</v>
      </c>
      <c r="L11">
        <f>VLOOKUP($A11,'GDP_PPP2005&amp;growth'!$A$2:$BD$48,COLUMN(),0)*AgGDP_perc!L11/100</f>
        <v>0</v>
      </c>
      <c r="M11">
        <f>VLOOKUP($A11,'GDP_PPP2005&amp;growth'!$A$2:$BD$48,COLUMN(),0)*AgGDP_perc!M11/100</f>
        <v>0</v>
      </c>
      <c r="N11">
        <f>VLOOKUP($A11,'GDP_PPP2005&amp;growth'!$A$2:$BD$48,COLUMN(),0)*AgGDP_perc!N11/100</f>
        <v>0</v>
      </c>
      <c r="O11">
        <f>VLOOKUP($A11,'GDP_PPP2005&amp;growth'!$A$2:$BD$48,COLUMN(),0)*AgGDP_perc!O11/100</f>
        <v>0</v>
      </c>
      <c r="P11">
        <f>VLOOKUP($A11,'GDP_PPP2005&amp;growth'!$A$2:$BD$48,COLUMN(),0)*AgGDP_perc!P11/100</f>
        <v>0</v>
      </c>
      <c r="Q11">
        <f>VLOOKUP($A11,'GDP_PPP2005&amp;growth'!$A$2:$BD$48,COLUMN(),0)*AgGDP_perc!Q11/100</f>
        <v>0</v>
      </c>
      <c r="R11">
        <f>VLOOKUP($A11,'GDP_PPP2005&amp;growth'!$A$2:$BD$48,COLUMN(),0)*AgGDP_perc!R11/100</f>
        <v>0</v>
      </c>
      <c r="S11">
        <f>VLOOKUP($A11,'GDP_PPP2005&amp;growth'!$A$2:$BD$48,COLUMN(),0)*AgGDP_perc!S11/100</f>
        <v>0</v>
      </c>
      <c r="T11">
        <f>VLOOKUP($A11,'GDP_PPP2005&amp;growth'!$A$2:$BD$48,COLUMN(),0)*AgGDP_perc!T11/100</f>
        <v>0</v>
      </c>
      <c r="U11">
        <f>VLOOKUP($A11,'GDP_PPP2005&amp;growth'!$A$2:$BD$48,COLUMN(),0)*AgGDP_perc!U11/100</f>
        <v>0</v>
      </c>
      <c r="V11">
        <f>VLOOKUP($A11,'GDP_PPP2005&amp;growth'!$A$2:$BD$48,COLUMN(),0)*AgGDP_perc!V11/100</f>
        <v>0</v>
      </c>
      <c r="W11">
        <f>VLOOKUP($A11,'GDP_PPP2005&amp;growth'!$A$2:$BD$48,COLUMN(),0)*AgGDP_perc!W11/100</f>
        <v>0</v>
      </c>
      <c r="X11">
        <f>VLOOKUP($A11,'GDP_PPP2005&amp;growth'!$A$2:$BD$48,COLUMN(),0)*AgGDP_perc!X11/100</f>
        <v>0</v>
      </c>
      <c r="Y11">
        <f>VLOOKUP($A11,'GDP_PPP2005&amp;growth'!$A$2:$BD$48,COLUMN(),0)*AgGDP_perc!Y11/100</f>
        <v>0</v>
      </c>
      <c r="Z11">
        <f>VLOOKUP($A11,'GDP_PPP2005&amp;growth'!$A$2:$BD$48,COLUMN(),0)*AgGDP_perc!Z11/100</f>
        <v>134855211.906038</v>
      </c>
      <c r="AA11">
        <f>VLOOKUP($A11,'GDP_PPP2005&amp;growth'!$A$2:$BD$48,COLUMN(),0)*AgGDP_perc!AA11/100</f>
        <v>140837064.334843</v>
      </c>
      <c r="AB11">
        <f>VLOOKUP($A11,'GDP_PPP2005&amp;growth'!$A$2:$BD$48,COLUMN(),0)*AgGDP_perc!AB11/100</f>
        <v>146671790.347294</v>
      </c>
      <c r="AC11">
        <f>VLOOKUP($A11,'GDP_PPP2005&amp;growth'!$A$2:$BD$48,COLUMN(),0)*AgGDP_perc!AC11/100</f>
        <v>160595030.935018</v>
      </c>
      <c r="AD11">
        <f>VLOOKUP($A11,'GDP_PPP2005&amp;growth'!$A$2:$BD$48,COLUMN(),0)*AgGDP_perc!AD11/100</f>
        <v>165578668.911712</v>
      </c>
      <c r="AE11">
        <f>VLOOKUP($A11,'GDP_PPP2005&amp;growth'!$A$2:$BD$48,COLUMN(),0)*AgGDP_perc!AE11/100</f>
        <v>176614513.551883</v>
      </c>
      <c r="AF11">
        <f>VLOOKUP($A11,'GDP_PPP2005&amp;growth'!$A$2:$BD$48,COLUMN(),0)*AgGDP_perc!AF11/100</f>
        <v>186340368.164378</v>
      </c>
      <c r="AG11">
        <f>VLOOKUP($A11,'GDP_PPP2005&amp;growth'!$A$2:$BD$48,COLUMN(),0)*AgGDP_perc!AG11/100</f>
        <v>192263020.010168</v>
      </c>
      <c r="AH11">
        <f>VLOOKUP($A11,'GDP_PPP2005&amp;growth'!$A$2:$BD$48,COLUMN(),0)*AgGDP_perc!AH11/100</f>
        <v>205200105.643164</v>
      </c>
      <c r="AI11">
        <f>VLOOKUP($A11,'GDP_PPP2005&amp;growth'!$A$2:$BD$48,COLUMN(),0)*AgGDP_perc!AI11/100</f>
        <v>205828137.285356</v>
      </c>
      <c r="AJ11">
        <f>VLOOKUP($A11,'GDP_PPP2005&amp;growth'!$A$2:$BD$48,COLUMN(),0)*AgGDP_perc!AJ11/100</f>
        <v>219117448.170941</v>
      </c>
      <c r="AK11">
        <f>VLOOKUP($A11,'GDP_PPP2005&amp;growth'!$A$2:$BD$48,COLUMN(),0)*AgGDP_perc!AK11/100</f>
        <v>198472158.76753</v>
      </c>
      <c r="AL11">
        <f>VLOOKUP($A11,'GDP_PPP2005&amp;growth'!$A$2:$BD$48,COLUMN(),0)*AgGDP_perc!AL11/100</f>
        <v>214599094.734135</v>
      </c>
      <c r="AM11">
        <f>VLOOKUP($A11,'GDP_PPP2005&amp;growth'!$A$2:$BD$48,COLUMN(),0)*AgGDP_perc!AM11/100</f>
        <v>218814733.912935</v>
      </c>
      <c r="AN11">
        <f>VLOOKUP($A11,'GDP_PPP2005&amp;growth'!$A$2:$BD$48,COLUMN(),0)*AgGDP_perc!AN11/100</f>
        <v>199352464.43264</v>
      </c>
      <c r="AO11">
        <f>VLOOKUP($A11,'GDP_PPP2005&amp;growth'!$A$2:$BD$48,COLUMN(),0)*AgGDP_perc!AO11/100</f>
        <v>224531822.470725</v>
      </c>
      <c r="AP11">
        <f>VLOOKUP($A11,'GDP_PPP2005&amp;growth'!$A$2:$BD$48,COLUMN(),0)*AgGDP_perc!AP11/100</f>
        <v>221628873.99093</v>
      </c>
      <c r="AQ11">
        <f>VLOOKUP($A11,'GDP_PPP2005&amp;growth'!$A$2:$BD$48,COLUMN(),0)*AgGDP_perc!AQ11/100</f>
        <v>230573769.050206</v>
      </c>
      <c r="AR11">
        <f>VLOOKUP($A11,'GDP_PPP2005&amp;growth'!$A$2:$BD$48,COLUMN(),0)*AgGDP_perc!AR11/100</f>
        <v>233736460.814666</v>
      </c>
      <c r="AS11">
        <f>VLOOKUP($A11,'GDP_PPP2005&amp;growth'!$A$2:$BD$48,COLUMN(),0)*AgGDP_perc!AS11/100</f>
        <v>238352117.520217</v>
      </c>
      <c r="AT11">
        <f>VLOOKUP($A11,'GDP_PPP2005&amp;growth'!$A$2:$BD$48,COLUMN(),0)*AgGDP_perc!AT11/100</f>
        <v>286617917.628866</v>
      </c>
      <c r="AU11">
        <f>VLOOKUP($A11,'GDP_PPP2005&amp;growth'!$A$2:$BD$48,COLUMN(),0)*AgGDP_perc!AU11/100</f>
        <v>304759284.495256</v>
      </c>
      <c r="AV11">
        <f>VLOOKUP($A11,'GDP_PPP2005&amp;growth'!$A$2:$BD$48,COLUMN(),0)*AgGDP_perc!AV11/100</f>
        <v>318602032.741849</v>
      </c>
      <c r="AW11">
        <f>VLOOKUP($A11,'GDP_PPP2005&amp;growth'!$A$2:$BD$48,COLUMN(),0)*AgGDP_perc!AW11/100</f>
        <v>329059184.516023</v>
      </c>
      <c r="AX11">
        <f>VLOOKUP($A11,'GDP_PPP2005&amp;growth'!$A$2:$BD$48,COLUMN(),0)*AgGDP_perc!AX11/100</f>
        <v>330791034.214592</v>
      </c>
      <c r="AY11">
        <f>VLOOKUP($A11,'GDP_PPP2005&amp;growth'!$A$2:$BD$48,COLUMN(),0)*AgGDP_perc!AY11/100</f>
        <v>345324206.441418</v>
      </c>
      <c r="AZ11">
        <f>VLOOKUP($A11,'GDP_PPP2005&amp;growth'!$A$2:$BD$48,COLUMN(),0)*AgGDP_perc!AZ11/100</f>
        <v>309602802.251052</v>
      </c>
      <c r="BA11">
        <f>VLOOKUP($A11,'GDP_PPP2005&amp;growth'!$A$2:$BD$48,COLUMN(),0)*AgGDP_perc!BA11/100</f>
        <v>312271800.889652</v>
      </c>
      <c r="BB11">
        <f>VLOOKUP($A11,'GDP_PPP2005&amp;growth'!$A$2:$BD$48,COLUMN(),0)*AgGDP_perc!BB11/100</f>
        <v>318573165.050923</v>
      </c>
      <c r="BC11">
        <f>VLOOKUP($A11,'GDP_PPP2005&amp;growth'!$A$2:$BD$48,COLUMN(),0)*AgGDP_perc!BC11/100</f>
        <v>327859345.416367</v>
      </c>
      <c r="BD11">
        <f>VLOOKUP($A11,'GDP_PPP2005&amp;growth'!$A$2:$BD$48,COLUMN(),0)*AgGDP_perc!BD11/100</f>
        <v>0</v>
      </c>
    </row>
    <row r="12" spans="1:56">
      <c r="A12">
        <v>250</v>
      </c>
      <c r="B12" t="s">
        <v>364</v>
      </c>
      <c r="C12" t="str">
        <f>AgGDP_perc!C12</f>
        <v>ZAR</v>
      </c>
      <c r="D12" s="16" t="s">
        <v>413</v>
      </c>
      <c r="F12">
        <f>VLOOKUP($A12,'GDP_PPP2005&amp;growth'!$A$2:$BD$48,COLUMN(),0)*AgGDP_perc!F12/100</f>
        <v>0</v>
      </c>
      <c r="G12">
        <f>VLOOKUP($A12,'GDP_PPP2005&amp;growth'!$A$2:$BD$48,COLUMN(),0)*AgGDP_perc!G12/100</f>
        <v>0</v>
      </c>
      <c r="H12">
        <f>VLOOKUP($A12,'GDP_PPP2005&amp;growth'!$A$2:$BD$48,COLUMN(),0)*AgGDP_perc!H12/100</f>
        <v>0</v>
      </c>
      <c r="I12">
        <f>VLOOKUP($A12,'GDP_PPP2005&amp;growth'!$A$2:$BD$48,COLUMN(),0)*AgGDP_perc!I12/100</f>
        <v>0</v>
      </c>
      <c r="J12">
        <f>VLOOKUP($A12,'GDP_PPP2005&amp;growth'!$A$2:$BD$48,COLUMN(),0)*AgGDP_perc!J12/100</f>
        <v>0</v>
      </c>
      <c r="K12">
        <f>VLOOKUP($A12,'GDP_PPP2005&amp;growth'!$A$2:$BD$48,COLUMN(),0)*AgGDP_perc!K12/100</f>
        <v>0</v>
      </c>
      <c r="L12">
        <f>VLOOKUP($A12,'GDP_PPP2005&amp;growth'!$A$2:$BD$48,COLUMN(),0)*AgGDP_perc!L12/100</f>
        <v>0</v>
      </c>
      <c r="M12">
        <f>VLOOKUP($A12,'GDP_PPP2005&amp;growth'!$A$2:$BD$48,COLUMN(),0)*AgGDP_perc!M12/100</f>
        <v>0</v>
      </c>
      <c r="N12">
        <f>VLOOKUP($A12,'GDP_PPP2005&amp;growth'!$A$2:$BD$48,COLUMN(),0)*AgGDP_perc!N12/100</f>
        <v>0</v>
      </c>
      <c r="O12">
        <f>VLOOKUP($A12,'GDP_PPP2005&amp;growth'!$A$2:$BD$48,COLUMN(),0)*AgGDP_perc!O12/100</f>
        <v>0</v>
      </c>
      <c r="P12">
        <f>VLOOKUP($A12,'GDP_PPP2005&amp;growth'!$A$2:$BD$48,COLUMN(),0)*AgGDP_perc!P12/100</f>
        <v>0</v>
      </c>
      <c r="Q12">
        <f>VLOOKUP($A12,'GDP_PPP2005&amp;growth'!$A$2:$BD$48,COLUMN(),0)*AgGDP_perc!Q12/100</f>
        <v>0</v>
      </c>
      <c r="R12">
        <f>VLOOKUP($A12,'GDP_PPP2005&amp;growth'!$A$2:$BD$48,COLUMN(),0)*AgGDP_perc!R12/100</f>
        <v>0</v>
      </c>
      <c r="S12">
        <f>VLOOKUP($A12,'GDP_PPP2005&amp;growth'!$A$2:$BD$48,COLUMN(),0)*AgGDP_perc!S12/100</f>
        <v>0</v>
      </c>
      <c r="T12">
        <f>VLOOKUP($A12,'GDP_PPP2005&amp;growth'!$A$2:$BD$48,COLUMN(),0)*AgGDP_perc!T12/100</f>
        <v>0</v>
      </c>
      <c r="U12">
        <f>VLOOKUP($A12,'GDP_PPP2005&amp;growth'!$A$2:$BD$48,COLUMN(),0)*AgGDP_perc!U12/100</f>
        <v>0</v>
      </c>
      <c r="V12">
        <f>VLOOKUP($A12,'GDP_PPP2005&amp;growth'!$A$2:$BD$48,COLUMN(),0)*AgGDP_perc!V12/100</f>
        <v>0</v>
      </c>
      <c r="W12">
        <f>VLOOKUP($A12,'GDP_PPP2005&amp;growth'!$A$2:$BD$48,COLUMN(),0)*AgGDP_perc!W12/100</f>
        <v>0</v>
      </c>
      <c r="X12">
        <f>VLOOKUP($A12,'GDP_PPP2005&amp;growth'!$A$2:$BD$48,COLUMN(),0)*AgGDP_perc!X12/100</f>
        <v>0</v>
      </c>
      <c r="Y12">
        <f>VLOOKUP($A12,'GDP_PPP2005&amp;growth'!$A$2:$BD$48,COLUMN(),0)*AgGDP_perc!Y12/100</f>
        <v>0</v>
      </c>
      <c r="Z12">
        <f>VLOOKUP($A12,'GDP_PPP2005&amp;growth'!$A$2:$BD$48,COLUMN(),0)*AgGDP_perc!Z12/100</f>
        <v>5643671303.4336</v>
      </c>
      <c r="AA12">
        <f>VLOOKUP($A12,'GDP_PPP2005&amp;growth'!$A$2:$BD$48,COLUMN(),0)*AgGDP_perc!AA12/100</f>
        <v>5584564173.69769</v>
      </c>
      <c r="AB12">
        <f>VLOOKUP($A12,'GDP_PPP2005&amp;growth'!$A$2:$BD$48,COLUMN(),0)*AgGDP_perc!AB12/100</f>
        <v>6741385206.3504</v>
      </c>
      <c r="AC12">
        <f>VLOOKUP($A12,'GDP_PPP2005&amp;growth'!$A$2:$BD$48,COLUMN(),0)*AgGDP_perc!AC12/100</f>
        <v>7510494899.84288</v>
      </c>
      <c r="AD12">
        <f>VLOOKUP($A12,'GDP_PPP2005&amp;growth'!$A$2:$BD$48,COLUMN(),0)*AgGDP_perc!AD12/100</f>
        <v>7213544279.45223</v>
      </c>
      <c r="AE12">
        <f>VLOOKUP($A12,'GDP_PPP2005&amp;growth'!$A$2:$BD$48,COLUMN(),0)*AgGDP_perc!AE12/100</f>
        <v>7335604976.94026</v>
      </c>
      <c r="AF12">
        <f>VLOOKUP($A12,'GDP_PPP2005&amp;growth'!$A$2:$BD$48,COLUMN(),0)*AgGDP_perc!AF12/100</f>
        <v>8116322386.45484</v>
      </c>
      <c r="AG12">
        <f>VLOOKUP($A12,'GDP_PPP2005&amp;growth'!$A$2:$BD$48,COLUMN(),0)*AgGDP_perc!AG12/100</f>
        <v>7368113897.84635</v>
      </c>
      <c r="AH12">
        <f>VLOOKUP($A12,'GDP_PPP2005&amp;growth'!$A$2:$BD$48,COLUMN(),0)*AgGDP_perc!AH12/100</f>
        <v>7430438367.35082</v>
      </c>
      <c r="AI12">
        <f>VLOOKUP($A12,'GDP_PPP2005&amp;growth'!$A$2:$BD$48,COLUMN(),0)*AgGDP_perc!AI12/100</f>
        <v>7026913436.89373</v>
      </c>
      <c r="AJ12">
        <f>VLOOKUP($A12,'GDP_PPP2005&amp;growth'!$A$2:$BD$48,COLUMN(),0)*AgGDP_perc!AJ12/100</f>
        <v>7113131275.78133</v>
      </c>
      <c r="AK12">
        <f>VLOOKUP($A12,'GDP_PPP2005&amp;growth'!$A$2:$BD$48,COLUMN(),0)*AgGDP_perc!AK12/100</f>
        <v>8766198108.47197</v>
      </c>
      <c r="AL12">
        <f>VLOOKUP($A12,'GDP_PPP2005&amp;growth'!$A$2:$BD$48,COLUMN(),0)*AgGDP_perc!AL12/100</f>
        <v>9304159856.44784</v>
      </c>
      <c r="AM12">
        <f>VLOOKUP($A12,'GDP_PPP2005&amp;growth'!$A$2:$BD$48,COLUMN(),0)*AgGDP_perc!AM12/100</f>
        <v>8426976811.44541</v>
      </c>
      <c r="AN12">
        <f>VLOOKUP($A12,'GDP_PPP2005&amp;growth'!$A$2:$BD$48,COLUMN(),0)*AgGDP_perc!AN12/100</f>
        <v>8924534891.5411</v>
      </c>
      <c r="AO12">
        <f>VLOOKUP($A12,'GDP_PPP2005&amp;growth'!$A$2:$BD$48,COLUMN(),0)*AgGDP_perc!AO12/100</f>
        <v>8987006372.61661</v>
      </c>
      <c r="AP12">
        <f>VLOOKUP($A12,'GDP_PPP2005&amp;growth'!$A$2:$BD$48,COLUMN(),0)*AgGDP_perc!AP12/100</f>
        <v>5235843918.56321</v>
      </c>
      <c r="AQ12">
        <f>VLOOKUP($A12,'GDP_PPP2005&amp;growth'!$A$2:$BD$48,COLUMN(),0)*AgGDP_perc!AQ12/100</f>
        <v>7090033210.73234</v>
      </c>
      <c r="AR12">
        <f>VLOOKUP($A12,'GDP_PPP2005&amp;growth'!$A$2:$BD$48,COLUMN(),0)*AgGDP_perc!AR12/100</f>
        <v>6879932634.05723</v>
      </c>
      <c r="AS12">
        <f>VLOOKUP($A12,'GDP_PPP2005&amp;growth'!$A$2:$BD$48,COLUMN(),0)*AgGDP_perc!AS12/100</f>
        <v>7312498752.65176</v>
      </c>
      <c r="AT12">
        <f>VLOOKUP($A12,'GDP_PPP2005&amp;growth'!$A$2:$BD$48,COLUMN(),0)*AgGDP_perc!AT12/100</f>
        <v>6453289184.5293</v>
      </c>
      <c r="AU12">
        <f>VLOOKUP($A12,'GDP_PPP2005&amp;growth'!$A$2:$BD$48,COLUMN(),0)*AgGDP_perc!AU12/100</f>
        <v>7553307020.66125</v>
      </c>
      <c r="AV12">
        <f>VLOOKUP($A12,'GDP_PPP2005&amp;growth'!$A$2:$BD$48,COLUMN(),0)*AgGDP_perc!AV12/100</f>
        <v>6672016164.88679</v>
      </c>
      <c r="AW12">
        <f>VLOOKUP($A12,'GDP_PPP2005&amp;growth'!$A$2:$BD$48,COLUMN(),0)*AgGDP_perc!AW12/100</f>
        <v>7058425599.01141</v>
      </c>
      <c r="AX12">
        <f>VLOOKUP($A12,'GDP_PPP2005&amp;growth'!$A$2:$BD$48,COLUMN(),0)*AgGDP_perc!AX12/100</f>
        <v>6974261516.9136</v>
      </c>
      <c r="AY12">
        <f>VLOOKUP($A12,'GDP_PPP2005&amp;growth'!$A$2:$BD$48,COLUMN(),0)*AgGDP_perc!AY12/100</f>
        <v>7151903229.09246</v>
      </c>
      <c r="AZ12">
        <f>VLOOKUP($A12,'GDP_PPP2005&amp;growth'!$A$2:$BD$48,COLUMN(),0)*AgGDP_perc!AZ12/100</f>
        <v>7539966585.73922</v>
      </c>
      <c r="BA12">
        <f>VLOOKUP($A12,'GDP_PPP2005&amp;growth'!$A$2:$BD$48,COLUMN(),0)*AgGDP_perc!BA12/100</f>
        <v>7449732056.75159</v>
      </c>
      <c r="BB12">
        <f>VLOOKUP($A12,'GDP_PPP2005&amp;growth'!$A$2:$BD$48,COLUMN(),0)*AgGDP_perc!BB12/100</f>
        <v>7492085160.79337</v>
      </c>
      <c r="BC12">
        <f>VLOOKUP($A12,'GDP_PPP2005&amp;growth'!$A$2:$BD$48,COLUMN(),0)*AgGDP_perc!BC12/100</f>
        <v>8220550338.51077</v>
      </c>
      <c r="BD12">
        <f>VLOOKUP($A12,'GDP_PPP2005&amp;growth'!$A$2:$BD$48,COLUMN(),0)*AgGDP_perc!BD12/100</f>
        <v>0</v>
      </c>
    </row>
    <row r="13" spans="1:56">
      <c r="A13">
        <v>46</v>
      </c>
      <c r="B13" t="s">
        <v>366</v>
      </c>
      <c r="C13" t="str">
        <f>AgGDP_perc!C13</f>
        <v>COG</v>
      </c>
      <c r="D13" s="16" t="s">
        <v>413</v>
      </c>
      <c r="F13">
        <f>VLOOKUP($A13,'GDP_PPP2005&amp;growth'!$A$2:$BD$48,COLUMN(),0)*AgGDP_perc!F13/100</f>
        <v>0</v>
      </c>
      <c r="G13">
        <f>VLOOKUP($A13,'GDP_PPP2005&amp;growth'!$A$2:$BD$48,COLUMN(),0)*AgGDP_perc!G13/100</f>
        <v>0</v>
      </c>
      <c r="H13">
        <f>VLOOKUP($A13,'GDP_PPP2005&amp;growth'!$A$2:$BD$48,COLUMN(),0)*AgGDP_perc!H13/100</f>
        <v>0</v>
      </c>
      <c r="I13">
        <f>VLOOKUP($A13,'GDP_PPP2005&amp;growth'!$A$2:$BD$48,COLUMN(),0)*AgGDP_perc!I13/100</f>
        <v>0</v>
      </c>
      <c r="J13">
        <f>VLOOKUP($A13,'GDP_PPP2005&amp;growth'!$A$2:$BD$48,COLUMN(),0)*AgGDP_perc!J13/100</f>
        <v>0</v>
      </c>
      <c r="K13">
        <f>VLOOKUP($A13,'GDP_PPP2005&amp;growth'!$A$2:$BD$48,COLUMN(),0)*AgGDP_perc!K13/100</f>
        <v>0</v>
      </c>
      <c r="L13">
        <f>VLOOKUP($A13,'GDP_PPP2005&amp;growth'!$A$2:$BD$48,COLUMN(),0)*AgGDP_perc!L13/100</f>
        <v>0</v>
      </c>
      <c r="M13">
        <f>VLOOKUP($A13,'GDP_PPP2005&amp;growth'!$A$2:$BD$48,COLUMN(),0)*AgGDP_perc!M13/100</f>
        <v>0</v>
      </c>
      <c r="N13">
        <f>VLOOKUP($A13,'GDP_PPP2005&amp;growth'!$A$2:$BD$48,COLUMN(),0)*AgGDP_perc!N13/100</f>
        <v>0</v>
      </c>
      <c r="O13">
        <f>VLOOKUP($A13,'GDP_PPP2005&amp;growth'!$A$2:$BD$48,COLUMN(),0)*AgGDP_perc!O13/100</f>
        <v>0</v>
      </c>
      <c r="P13">
        <f>VLOOKUP($A13,'GDP_PPP2005&amp;growth'!$A$2:$BD$48,COLUMN(),0)*AgGDP_perc!P13/100</f>
        <v>0</v>
      </c>
      <c r="Q13">
        <f>VLOOKUP($A13,'GDP_PPP2005&amp;growth'!$A$2:$BD$48,COLUMN(),0)*AgGDP_perc!Q13/100</f>
        <v>0</v>
      </c>
      <c r="R13">
        <f>VLOOKUP($A13,'GDP_PPP2005&amp;growth'!$A$2:$BD$48,COLUMN(),0)*AgGDP_perc!R13/100</f>
        <v>0</v>
      </c>
      <c r="S13">
        <f>VLOOKUP($A13,'GDP_PPP2005&amp;growth'!$A$2:$BD$48,COLUMN(),0)*AgGDP_perc!S13/100</f>
        <v>0</v>
      </c>
      <c r="T13">
        <f>VLOOKUP($A13,'GDP_PPP2005&amp;growth'!$A$2:$BD$48,COLUMN(),0)*AgGDP_perc!T13/100</f>
        <v>0</v>
      </c>
      <c r="U13">
        <f>VLOOKUP($A13,'GDP_PPP2005&amp;growth'!$A$2:$BD$48,COLUMN(),0)*AgGDP_perc!U13/100</f>
        <v>0</v>
      </c>
      <c r="V13">
        <f>VLOOKUP($A13,'GDP_PPP2005&amp;growth'!$A$2:$BD$48,COLUMN(),0)*AgGDP_perc!V13/100</f>
        <v>0</v>
      </c>
      <c r="W13">
        <f>VLOOKUP($A13,'GDP_PPP2005&amp;growth'!$A$2:$BD$48,COLUMN(),0)*AgGDP_perc!W13/100</f>
        <v>0</v>
      </c>
      <c r="X13">
        <f>VLOOKUP($A13,'GDP_PPP2005&amp;growth'!$A$2:$BD$48,COLUMN(),0)*AgGDP_perc!X13/100</f>
        <v>0</v>
      </c>
      <c r="Y13">
        <f>VLOOKUP($A13,'GDP_PPP2005&amp;growth'!$A$2:$BD$48,COLUMN(),0)*AgGDP_perc!Y13/100</f>
        <v>0</v>
      </c>
      <c r="Z13">
        <f>VLOOKUP($A13,'GDP_PPP2005&amp;growth'!$A$2:$BD$48,COLUMN(),0)*AgGDP_perc!Z13/100</f>
        <v>619851689.154044</v>
      </c>
      <c r="AA13">
        <f>VLOOKUP($A13,'GDP_PPP2005&amp;growth'!$A$2:$BD$48,COLUMN(),0)*AgGDP_perc!AA13/100</f>
        <v>491971066.620145</v>
      </c>
      <c r="AB13">
        <f>VLOOKUP($A13,'GDP_PPP2005&amp;growth'!$A$2:$BD$48,COLUMN(),0)*AgGDP_perc!AB13/100</f>
        <v>606256994.228087</v>
      </c>
      <c r="AC13">
        <f>VLOOKUP($A13,'GDP_PPP2005&amp;growth'!$A$2:$BD$48,COLUMN(),0)*AgGDP_perc!AC13/100</f>
        <v>619163265.430481</v>
      </c>
      <c r="AD13">
        <f>VLOOKUP($A13,'GDP_PPP2005&amp;growth'!$A$2:$BD$48,COLUMN(),0)*AgGDP_perc!AD13/100</f>
        <v>604220806.361926</v>
      </c>
      <c r="AE13">
        <f>VLOOKUP($A13,'GDP_PPP2005&amp;growth'!$A$2:$BD$48,COLUMN(),0)*AgGDP_perc!AE13/100</f>
        <v>642838202.609791</v>
      </c>
      <c r="AF13">
        <f>VLOOKUP($A13,'GDP_PPP2005&amp;growth'!$A$2:$BD$48,COLUMN(),0)*AgGDP_perc!AF13/100</f>
        <v>971940418.597797</v>
      </c>
      <c r="AG13">
        <f>VLOOKUP($A13,'GDP_PPP2005&amp;growth'!$A$2:$BD$48,COLUMN(),0)*AgGDP_perc!AG13/100</f>
        <v>961504399.479089</v>
      </c>
      <c r="AH13">
        <f>VLOOKUP($A13,'GDP_PPP2005&amp;growth'!$A$2:$BD$48,COLUMN(),0)*AgGDP_perc!AH13/100</f>
        <v>1136669512.04254</v>
      </c>
      <c r="AI13">
        <f>VLOOKUP($A13,'GDP_PPP2005&amp;growth'!$A$2:$BD$48,COLUMN(),0)*AgGDP_perc!AI13/100</f>
        <v>1087795721.10696</v>
      </c>
      <c r="AJ13">
        <f>VLOOKUP($A13,'GDP_PPP2005&amp;growth'!$A$2:$BD$48,COLUMN(),0)*AgGDP_perc!AJ13/100</f>
        <v>1092417984.68272</v>
      </c>
      <c r="AK13">
        <f>VLOOKUP($A13,'GDP_PPP2005&amp;growth'!$A$2:$BD$48,COLUMN(),0)*AgGDP_perc!AK13/100</f>
        <v>984419176.713121</v>
      </c>
      <c r="AL13">
        <f>VLOOKUP($A13,'GDP_PPP2005&amp;growth'!$A$2:$BD$48,COLUMN(),0)*AgGDP_perc!AL13/100</f>
        <v>1028732742.98161</v>
      </c>
      <c r="AM13">
        <f>VLOOKUP($A13,'GDP_PPP2005&amp;growth'!$A$2:$BD$48,COLUMN(),0)*AgGDP_perc!AM13/100</f>
        <v>993792308.463838</v>
      </c>
      <c r="AN13">
        <f>VLOOKUP($A13,'GDP_PPP2005&amp;growth'!$A$2:$BD$48,COLUMN(),0)*AgGDP_perc!AN13/100</f>
        <v>861105906.273272</v>
      </c>
      <c r="AO13">
        <f>VLOOKUP($A13,'GDP_PPP2005&amp;growth'!$A$2:$BD$48,COLUMN(),0)*AgGDP_perc!AO13/100</f>
        <v>907587084.511711</v>
      </c>
      <c r="AP13">
        <f>VLOOKUP($A13,'GDP_PPP2005&amp;growth'!$A$2:$BD$48,COLUMN(),0)*AgGDP_perc!AP13/100</f>
        <v>813859484.720047</v>
      </c>
      <c r="AQ13">
        <f>VLOOKUP($A13,'GDP_PPP2005&amp;growth'!$A$2:$BD$48,COLUMN(),0)*AgGDP_perc!AQ13/100</f>
        <v>822704362.057542</v>
      </c>
      <c r="AR13">
        <f>VLOOKUP($A13,'GDP_PPP2005&amp;growth'!$A$2:$BD$48,COLUMN(),0)*AgGDP_perc!AR13/100</f>
        <v>1022703606.99597</v>
      </c>
      <c r="AS13">
        <f>VLOOKUP($A13,'GDP_PPP2005&amp;growth'!$A$2:$BD$48,COLUMN(),0)*AgGDP_perc!AS13/100</f>
        <v>759730660.90276</v>
      </c>
      <c r="AT13">
        <f>VLOOKUP($A13,'GDP_PPP2005&amp;growth'!$A$2:$BD$48,COLUMN(),0)*AgGDP_perc!AT13/100</f>
        <v>518931823.7918</v>
      </c>
      <c r="AU13">
        <f>VLOOKUP($A13,'GDP_PPP2005&amp;growth'!$A$2:$BD$48,COLUMN(),0)*AgGDP_perc!AU13/100</f>
        <v>588987805.881112</v>
      </c>
      <c r="AV13">
        <f>VLOOKUP($A13,'GDP_PPP2005&amp;growth'!$A$2:$BD$48,COLUMN(),0)*AgGDP_perc!AV13/100</f>
        <v>665118540.944884</v>
      </c>
      <c r="AW13">
        <f>VLOOKUP($A13,'GDP_PPP2005&amp;growth'!$A$2:$BD$48,COLUMN(),0)*AgGDP_perc!AW13/100</f>
        <v>671900359.039171</v>
      </c>
      <c r="AX13">
        <f>VLOOKUP($A13,'GDP_PPP2005&amp;growth'!$A$2:$BD$48,COLUMN(),0)*AgGDP_perc!AX13/100</f>
        <v>610549381.669117</v>
      </c>
      <c r="AY13">
        <f>VLOOKUP($A13,'GDP_PPP2005&amp;growth'!$A$2:$BD$48,COLUMN(),0)*AgGDP_perc!AY13/100</f>
        <v>542863095.661382</v>
      </c>
      <c r="AZ13">
        <f>VLOOKUP($A13,'GDP_PPP2005&amp;growth'!$A$2:$BD$48,COLUMN(),0)*AgGDP_perc!AZ13/100</f>
        <v>502150579.324495</v>
      </c>
      <c r="BA13">
        <f>VLOOKUP($A13,'GDP_PPP2005&amp;growth'!$A$2:$BD$48,COLUMN(),0)*AgGDP_perc!BA13/100</f>
        <v>543269625.810653</v>
      </c>
      <c r="BB13">
        <f>VLOOKUP($A13,'GDP_PPP2005&amp;growth'!$A$2:$BD$48,COLUMN(),0)*AgGDP_perc!BB13/100</f>
        <v>487224430.400857</v>
      </c>
      <c r="BC13">
        <f>VLOOKUP($A13,'GDP_PPP2005&amp;growth'!$A$2:$BD$48,COLUMN(),0)*AgGDP_perc!BC13/100</f>
        <v>638806901.691032</v>
      </c>
      <c r="BD13">
        <f>VLOOKUP($A13,'GDP_PPP2005&amp;growth'!$A$2:$BD$48,COLUMN(),0)*AgGDP_perc!BD13/100</f>
        <v>593252831.795763</v>
      </c>
    </row>
    <row r="14" spans="1:56">
      <c r="A14">
        <v>107</v>
      </c>
      <c r="B14" t="s">
        <v>368</v>
      </c>
      <c r="C14" t="str">
        <f>AgGDP_perc!C14</f>
        <v>CIV</v>
      </c>
      <c r="D14" s="16" t="s">
        <v>413</v>
      </c>
      <c r="F14">
        <f>VLOOKUP($A14,'GDP_PPP2005&amp;growth'!$A$2:$BD$48,COLUMN(),0)*AgGDP_perc!F14/100</f>
        <v>0</v>
      </c>
      <c r="G14">
        <f>VLOOKUP($A14,'GDP_PPP2005&amp;growth'!$A$2:$BD$48,COLUMN(),0)*AgGDP_perc!G14/100</f>
        <v>0</v>
      </c>
      <c r="H14">
        <f>VLOOKUP($A14,'GDP_PPP2005&amp;growth'!$A$2:$BD$48,COLUMN(),0)*AgGDP_perc!H14/100</f>
        <v>0</v>
      </c>
      <c r="I14">
        <f>VLOOKUP($A14,'GDP_PPP2005&amp;growth'!$A$2:$BD$48,COLUMN(),0)*AgGDP_perc!I14/100</f>
        <v>0</v>
      </c>
      <c r="J14">
        <f>VLOOKUP($A14,'GDP_PPP2005&amp;growth'!$A$2:$BD$48,COLUMN(),0)*AgGDP_perc!J14/100</f>
        <v>0</v>
      </c>
      <c r="K14">
        <f>VLOOKUP($A14,'GDP_PPP2005&amp;growth'!$A$2:$BD$48,COLUMN(),0)*AgGDP_perc!K14/100</f>
        <v>0</v>
      </c>
      <c r="L14">
        <f>VLOOKUP($A14,'GDP_PPP2005&amp;growth'!$A$2:$BD$48,COLUMN(),0)*AgGDP_perc!L14/100</f>
        <v>0</v>
      </c>
      <c r="M14">
        <f>VLOOKUP($A14,'GDP_PPP2005&amp;growth'!$A$2:$BD$48,COLUMN(),0)*AgGDP_perc!M14/100</f>
        <v>0</v>
      </c>
      <c r="N14">
        <f>VLOOKUP($A14,'GDP_PPP2005&amp;growth'!$A$2:$BD$48,COLUMN(),0)*AgGDP_perc!N14/100</f>
        <v>0</v>
      </c>
      <c r="O14">
        <f>VLOOKUP($A14,'GDP_PPP2005&amp;growth'!$A$2:$BD$48,COLUMN(),0)*AgGDP_perc!O14/100</f>
        <v>0</v>
      </c>
      <c r="P14">
        <f>VLOOKUP($A14,'GDP_PPP2005&amp;growth'!$A$2:$BD$48,COLUMN(),0)*AgGDP_perc!P14/100</f>
        <v>0</v>
      </c>
      <c r="Q14">
        <f>VLOOKUP($A14,'GDP_PPP2005&amp;growth'!$A$2:$BD$48,COLUMN(),0)*AgGDP_perc!Q14/100</f>
        <v>0</v>
      </c>
      <c r="R14">
        <f>VLOOKUP($A14,'GDP_PPP2005&amp;growth'!$A$2:$BD$48,COLUMN(),0)*AgGDP_perc!R14/100</f>
        <v>0</v>
      </c>
      <c r="S14">
        <f>VLOOKUP($A14,'GDP_PPP2005&amp;growth'!$A$2:$BD$48,COLUMN(),0)*AgGDP_perc!S14/100</f>
        <v>0</v>
      </c>
      <c r="T14">
        <f>VLOOKUP($A14,'GDP_PPP2005&amp;growth'!$A$2:$BD$48,COLUMN(),0)*AgGDP_perc!T14/100</f>
        <v>0</v>
      </c>
      <c r="U14">
        <f>VLOOKUP($A14,'GDP_PPP2005&amp;growth'!$A$2:$BD$48,COLUMN(),0)*AgGDP_perc!U14/100</f>
        <v>0</v>
      </c>
      <c r="V14">
        <f>VLOOKUP($A14,'GDP_PPP2005&amp;growth'!$A$2:$BD$48,COLUMN(),0)*AgGDP_perc!V14/100</f>
        <v>0</v>
      </c>
      <c r="W14">
        <f>VLOOKUP($A14,'GDP_PPP2005&amp;growth'!$A$2:$BD$48,COLUMN(),0)*AgGDP_perc!W14/100</f>
        <v>0</v>
      </c>
      <c r="X14">
        <f>VLOOKUP($A14,'GDP_PPP2005&amp;growth'!$A$2:$BD$48,COLUMN(),0)*AgGDP_perc!X14/100</f>
        <v>0</v>
      </c>
      <c r="Y14">
        <f>VLOOKUP($A14,'GDP_PPP2005&amp;growth'!$A$2:$BD$48,COLUMN(),0)*AgGDP_perc!Y14/100</f>
        <v>0</v>
      </c>
      <c r="Z14">
        <f>VLOOKUP($A14,'GDP_PPP2005&amp;growth'!$A$2:$BD$48,COLUMN(),0)*AgGDP_perc!Z14/100</f>
        <v>5764106985.77579</v>
      </c>
      <c r="AA14">
        <f>VLOOKUP($A14,'GDP_PPP2005&amp;growth'!$A$2:$BD$48,COLUMN(),0)*AgGDP_perc!AA14/100</f>
        <v>6116575157.5498</v>
      </c>
      <c r="AB14">
        <f>VLOOKUP($A14,'GDP_PPP2005&amp;growth'!$A$2:$BD$48,COLUMN(),0)*AgGDP_perc!AB14/100</f>
        <v>5572497319.82579</v>
      </c>
      <c r="AC14">
        <f>VLOOKUP($A14,'GDP_PPP2005&amp;growth'!$A$2:$BD$48,COLUMN(),0)*AgGDP_perc!AC14/100</f>
        <v>4857193089.21594</v>
      </c>
      <c r="AD14">
        <f>VLOOKUP($A14,'GDP_PPP2005&amp;growth'!$A$2:$BD$48,COLUMN(),0)*AgGDP_perc!AD14/100</f>
        <v>5212477569.54873</v>
      </c>
      <c r="AE14">
        <f>VLOOKUP($A14,'GDP_PPP2005&amp;growth'!$A$2:$BD$48,COLUMN(),0)*AgGDP_perc!AE14/100</f>
        <v>5989479571.94239</v>
      </c>
      <c r="AF14">
        <f>VLOOKUP($A14,'GDP_PPP2005&amp;growth'!$A$2:$BD$48,COLUMN(),0)*AgGDP_perc!AF14/100</f>
        <v>6633086104.52036</v>
      </c>
      <c r="AG14">
        <f>VLOOKUP($A14,'GDP_PPP2005&amp;growth'!$A$2:$BD$48,COLUMN(),0)*AgGDP_perc!AG14/100</f>
        <v>6777339639.98306</v>
      </c>
      <c r="AH14">
        <f>VLOOKUP($A14,'GDP_PPP2005&amp;growth'!$A$2:$BD$48,COLUMN(),0)*AgGDP_perc!AH14/100</f>
        <v>7525409151.35528</v>
      </c>
      <c r="AI14">
        <f>VLOOKUP($A14,'GDP_PPP2005&amp;growth'!$A$2:$BD$48,COLUMN(),0)*AgGDP_perc!AI14/100</f>
        <v>7910988952.49575</v>
      </c>
      <c r="AJ14">
        <f>VLOOKUP($A14,'GDP_PPP2005&amp;growth'!$A$2:$BD$48,COLUMN(),0)*AgGDP_perc!AJ14/100</f>
        <v>7772153050.37618</v>
      </c>
      <c r="AK14">
        <f>VLOOKUP($A14,'GDP_PPP2005&amp;growth'!$A$2:$BD$48,COLUMN(),0)*AgGDP_perc!AK14/100</f>
        <v>7965662923.97966</v>
      </c>
      <c r="AL14">
        <f>VLOOKUP($A14,'GDP_PPP2005&amp;growth'!$A$2:$BD$48,COLUMN(),0)*AgGDP_perc!AL14/100</f>
        <v>8117006877.1375</v>
      </c>
      <c r="AM14">
        <f>VLOOKUP($A14,'GDP_PPP2005&amp;growth'!$A$2:$BD$48,COLUMN(),0)*AgGDP_perc!AM14/100</f>
        <v>6721090631.2583</v>
      </c>
      <c r="AN14">
        <f>VLOOKUP($A14,'GDP_PPP2005&amp;growth'!$A$2:$BD$48,COLUMN(),0)*AgGDP_perc!AN14/100</f>
        <v>6066819812.0249</v>
      </c>
      <c r="AO14">
        <f>VLOOKUP($A14,'GDP_PPP2005&amp;growth'!$A$2:$BD$48,COLUMN(),0)*AgGDP_perc!AO14/100</f>
        <v>6361232339.44817</v>
      </c>
      <c r="AP14">
        <f>VLOOKUP($A14,'GDP_PPP2005&amp;growth'!$A$2:$BD$48,COLUMN(),0)*AgGDP_perc!AP14/100</f>
        <v>6818274992.72619</v>
      </c>
      <c r="AQ14">
        <f>VLOOKUP($A14,'GDP_PPP2005&amp;growth'!$A$2:$BD$48,COLUMN(),0)*AgGDP_perc!AQ14/100</f>
        <v>6832219366.60725</v>
      </c>
      <c r="AR14">
        <f>VLOOKUP($A14,'GDP_PPP2005&amp;growth'!$A$2:$BD$48,COLUMN(),0)*AgGDP_perc!AR14/100</f>
        <v>7403016513.1864</v>
      </c>
      <c r="AS14">
        <f>VLOOKUP($A14,'GDP_PPP2005&amp;growth'!$A$2:$BD$48,COLUMN(),0)*AgGDP_perc!AS14/100</f>
        <v>6855825272.42578</v>
      </c>
      <c r="AT14">
        <f>VLOOKUP($A14,'GDP_PPP2005&amp;growth'!$A$2:$BD$48,COLUMN(),0)*AgGDP_perc!AT14/100</f>
        <v>7270553530.64435</v>
      </c>
      <c r="AU14">
        <f>VLOOKUP($A14,'GDP_PPP2005&amp;growth'!$A$2:$BD$48,COLUMN(),0)*AgGDP_perc!AU14/100</f>
        <v>7414275242.72424</v>
      </c>
      <c r="AV14">
        <f>VLOOKUP($A14,'GDP_PPP2005&amp;growth'!$A$2:$BD$48,COLUMN(),0)*AgGDP_perc!AV14/100</f>
        <v>7590681679.3725</v>
      </c>
      <c r="AW14">
        <f>VLOOKUP($A14,'GDP_PPP2005&amp;growth'!$A$2:$BD$48,COLUMN(),0)*AgGDP_perc!AW14/100</f>
        <v>7443809015.0253</v>
      </c>
      <c r="AX14">
        <f>VLOOKUP($A14,'GDP_PPP2005&amp;growth'!$A$2:$BD$48,COLUMN(),0)*AgGDP_perc!AX14/100</f>
        <v>6873535059.86581</v>
      </c>
      <c r="AY14">
        <f>VLOOKUP($A14,'GDP_PPP2005&amp;growth'!$A$2:$BD$48,COLUMN(),0)*AgGDP_perc!AY14/100</f>
        <v>6850088774.34925</v>
      </c>
      <c r="AZ14">
        <f>VLOOKUP($A14,'GDP_PPP2005&amp;growth'!$A$2:$BD$48,COLUMN(),0)*AgGDP_perc!AZ14/100</f>
        <v>6929654992.44411</v>
      </c>
      <c r="BA14">
        <f>VLOOKUP($A14,'GDP_PPP2005&amp;growth'!$A$2:$BD$48,COLUMN(),0)*AgGDP_perc!BA14/100</f>
        <v>7334228886.11907</v>
      </c>
      <c r="BB14">
        <f>VLOOKUP($A14,'GDP_PPP2005&amp;growth'!$A$2:$BD$48,COLUMN(),0)*AgGDP_perc!BB14/100</f>
        <v>7859012804.60877</v>
      </c>
      <c r="BC14">
        <f>VLOOKUP($A14,'GDP_PPP2005&amp;growth'!$A$2:$BD$48,COLUMN(),0)*AgGDP_perc!BC14/100</f>
        <v>8049126377.98075</v>
      </c>
      <c r="BD14">
        <f>VLOOKUP($A14,'GDP_PPP2005&amp;growth'!$A$2:$BD$48,COLUMN(),0)*AgGDP_perc!BD14/100</f>
        <v>7715143087.441</v>
      </c>
    </row>
    <row r="15" spans="1:56">
      <c r="A15">
        <v>61</v>
      </c>
      <c r="B15" t="s">
        <v>208</v>
      </c>
      <c r="C15" t="str">
        <f>AgGDP_perc!C15</f>
        <v>GNQ</v>
      </c>
      <c r="D15" s="16" t="s">
        <v>413</v>
      </c>
      <c r="F15">
        <f>VLOOKUP($A15,'GDP_PPP2005&amp;growth'!$A$2:$BD$48,COLUMN(),0)*AgGDP_perc!F15/100</f>
        <v>0</v>
      </c>
      <c r="G15">
        <f>VLOOKUP($A15,'GDP_PPP2005&amp;growth'!$A$2:$BD$48,COLUMN(),0)*AgGDP_perc!G15/100</f>
        <v>0</v>
      </c>
      <c r="H15">
        <f>VLOOKUP($A15,'GDP_PPP2005&amp;growth'!$A$2:$BD$48,COLUMN(),0)*AgGDP_perc!H15/100</f>
        <v>0</v>
      </c>
      <c r="I15">
        <f>VLOOKUP($A15,'GDP_PPP2005&amp;growth'!$A$2:$BD$48,COLUMN(),0)*AgGDP_perc!I15/100</f>
        <v>0</v>
      </c>
      <c r="J15">
        <f>VLOOKUP($A15,'GDP_PPP2005&amp;growth'!$A$2:$BD$48,COLUMN(),0)*AgGDP_perc!J15/100</f>
        <v>0</v>
      </c>
      <c r="K15">
        <f>VLOOKUP($A15,'GDP_PPP2005&amp;growth'!$A$2:$BD$48,COLUMN(),0)*AgGDP_perc!K15/100</f>
        <v>0</v>
      </c>
      <c r="L15">
        <f>VLOOKUP($A15,'GDP_PPP2005&amp;growth'!$A$2:$BD$48,COLUMN(),0)*AgGDP_perc!L15/100</f>
        <v>0</v>
      </c>
      <c r="M15">
        <f>VLOOKUP($A15,'GDP_PPP2005&amp;growth'!$A$2:$BD$48,COLUMN(),0)*AgGDP_perc!M15/100</f>
        <v>0</v>
      </c>
      <c r="N15">
        <f>VLOOKUP($A15,'GDP_PPP2005&amp;growth'!$A$2:$BD$48,COLUMN(),0)*AgGDP_perc!N15/100</f>
        <v>0</v>
      </c>
      <c r="O15">
        <f>VLOOKUP($A15,'GDP_PPP2005&amp;growth'!$A$2:$BD$48,COLUMN(),0)*AgGDP_perc!O15/100</f>
        <v>0</v>
      </c>
      <c r="P15">
        <f>VLOOKUP($A15,'GDP_PPP2005&amp;growth'!$A$2:$BD$48,COLUMN(),0)*AgGDP_perc!P15/100</f>
        <v>0</v>
      </c>
      <c r="Q15">
        <f>VLOOKUP($A15,'GDP_PPP2005&amp;growth'!$A$2:$BD$48,COLUMN(),0)*AgGDP_perc!Q15/100</f>
        <v>0</v>
      </c>
      <c r="R15">
        <f>VLOOKUP($A15,'GDP_PPP2005&amp;growth'!$A$2:$BD$48,COLUMN(),0)*AgGDP_perc!R15/100</f>
        <v>0</v>
      </c>
      <c r="S15">
        <f>VLOOKUP($A15,'GDP_PPP2005&amp;growth'!$A$2:$BD$48,COLUMN(),0)*AgGDP_perc!S15/100</f>
        <v>0</v>
      </c>
      <c r="T15">
        <f>VLOOKUP($A15,'GDP_PPP2005&amp;growth'!$A$2:$BD$48,COLUMN(),0)*AgGDP_perc!T15/100</f>
        <v>0</v>
      </c>
      <c r="U15">
        <f>VLOOKUP($A15,'GDP_PPP2005&amp;growth'!$A$2:$BD$48,COLUMN(),0)*AgGDP_perc!U15/100</f>
        <v>0</v>
      </c>
      <c r="V15">
        <f>VLOOKUP($A15,'GDP_PPP2005&amp;growth'!$A$2:$BD$48,COLUMN(),0)*AgGDP_perc!V15/100</f>
        <v>0</v>
      </c>
      <c r="W15">
        <f>VLOOKUP($A15,'GDP_PPP2005&amp;growth'!$A$2:$BD$48,COLUMN(),0)*AgGDP_perc!W15/100</f>
        <v>0</v>
      </c>
      <c r="X15">
        <f>VLOOKUP($A15,'GDP_PPP2005&amp;growth'!$A$2:$BD$48,COLUMN(),0)*AgGDP_perc!X15/100</f>
        <v>0</v>
      </c>
      <c r="Y15">
        <f>VLOOKUP($A15,'GDP_PPP2005&amp;growth'!$A$2:$BD$48,COLUMN(),0)*AgGDP_perc!Y15/100</f>
        <v>0</v>
      </c>
      <c r="Z15">
        <f>VLOOKUP($A15,'GDP_PPP2005&amp;growth'!$A$2:$BD$48,COLUMN(),0)*AgGDP_perc!Z15/100</f>
        <v>0</v>
      </c>
      <c r="AA15">
        <f>VLOOKUP($A15,'GDP_PPP2005&amp;growth'!$A$2:$BD$48,COLUMN(),0)*AgGDP_perc!AA15/100</f>
        <v>0</v>
      </c>
      <c r="AB15">
        <f>VLOOKUP($A15,'GDP_PPP2005&amp;growth'!$A$2:$BD$48,COLUMN(),0)*AgGDP_perc!AB15/100</f>
        <v>0</v>
      </c>
      <c r="AC15">
        <f>VLOOKUP($A15,'GDP_PPP2005&amp;growth'!$A$2:$BD$48,COLUMN(),0)*AgGDP_perc!AC15/100</f>
        <v>0</v>
      </c>
      <c r="AD15">
        <f>VLOOKUP($A15,'GDP_PPP2005&amp;growth'!$A$2:$BD$48,COLUMN(),0)*AgGDP_perc!AD15/100</f>
        <v>0</v>
      </c>
      <c r="AE15">
        <f>VLOOKUP($A15,'GDP_PPP2005&amp;growth'!$A$2:$BD$48,COLUMN(),0)*AgGDP_perc!AE15/100</f>
        <v>481904294.736346</v>
      </c>
      <c r="AF15">
        <f>VLOOKUP($A15,'GDP_PPP2005&amp;growth'!$A$2:$BD$48,COLUMN(),0)*AgGDP_perc!AF15/100</f>
        <v>467915231.944119</v>
      </c>
      <c r="AG15">
        <f>VLOOKUP($A15,'GDP_PPP2005&amp;growth'!$A$2:$BD$48,COLUMN(),0)*AgGDP_perc!AG15/100</f>
        <v>480975519.40941</v>
      </c>
      <c r="AH15">
        <f>VLOOKUP($A15,'GDP_PPP2005&amp;growth'!$A$2:$BD$48,COLUMN(),0)*AgGDP_perc!AH15/100</f>
        <v>454170955.400299</v>
      </c>
      <c r="AI15">
        <f>VLOOKUP($A15,'GDP_PPP2005&amp;growth'!$A$2:$BD$48,COLUMN(),0)*AgGDP_perc!AI15/100</f>
        <v>452850747.594802</v>
      </c>
      <c r="AJ15">
        <f>VLOOKUP($A15,'GDP_PPP2005&amp;growth'!$A$2:$BD$48,COLUMN(),0)*AgGDP_perc!AJ15/100</f>
        <v>460034318.491485</v>
      </c>
      <c r="AK15">
        <f>VLOOKUP($A15,'GDP_PPP2005&amp;growth'!$A$2:$BD$48,COLUMN(),0)*AgGDP_perc!AK15/100</f>
        <v>431271435.425215</v>
      </c>
      <c r="AL15">
        <f>VLOOKUP($A15,'GDP_PPP2005&amp;growth'!$A$2:$BD$48,COLUMN(),0)*AgGDP_perc!AL15/100</f>
        <v>418326151.919855</v>
      </c>
      <c r="AM15">
        <f>VLOOKUP($A15,'GDP_PPP2005&amp;growth'!$A$2:$BD$48,COLUMN(),0)*AgGDP_perc!AM15/100</f>
        <v>422885523.521876</v>
      </c>
      <c r="AN15">
        <f>VLOOKUP($A15,'GDP_PPP2005&amp;growth'!$A$2:$BD$48,COLUMN(),0)*AgGDP_perc!AN15/100</f>
        <v>452517389.921377</v>
      </c>
      <c r="AO15">
        <f>VLOOKUP($A15,'GDP_PPP2005&amp;growth'!$A$2:$BD$48,COLUMN(),0)*AgGDP_perc!AO15/100</f>
        <v>538690942.920341</v>
      </c>
      <c r="AP15">
        <f>VLOOKUP($A15,'GDP_PPP2005&amp;growth'!$A$2:$BD$48,COLUMN(),0)*AgGDP_perc!AP15/100</f>
        <v>492320597.564737</v>
      </c>
      <c r="AQ15">
        <f>VLOOKUP($A15,'GDP_PPP2005&amp;growth'!$A$2:$BD$48,COLUMN(),0)*AgGDP_perc!AQ15/100</f>
        <v>538610971.833244</v>
      </c>
      <c r="AR15">
        <f>VLOOKUP($A15,'GDP_PPP2005&amp;growth'!$A$2:$BD$48,COLUMN(),0)*AgGDP_perc!AR15/100</f>
        <v>610515649.327082</v>
      </c>
      <c r="AS15">
        <f>VLOOKUP($A15,'GDP_PPP2005&amp;growth'!$A$2:$BD$48,COLUMN(),0)*AgGDP_perc!AS15/100</f>
        <v>511131139.218714</v>
      </c>
      <c r="AT15">
        <f>VLOOKUP($A15,'GDP_PPP2005&amp;growth'!$A$2:$BD$48,COLUMN(),0)*AgGDP_perc!AT15/100</f>
        <v>443463746.78924</v>
      </c>
      <c r="AU15">
        <f>VLOOKUP($A15,'GDP_PPP2005&amp;growth'!$A$2:$BD$48,COLUMN(),0)*AgGDP_perc!AU15/100</f>
        <v>526941799.16604</v>
      </c>
      <c r="AV15">
        <f>VLOOKUP($A15,'GDP_PPP2005&amp;growth'!$A$2:$BD$48,COLUMN(),0)*AgGDP_perc!AV15/100</f>
        <v>556475048.755503</v>
      </c>
      <c r="AW15">
        <f>VLOOKUP($A15,'GDP_PPP2005&amp;growth'!$A$2:$BD$48,COLUMN(),0)*AgGDP_perc!AW15/100</f>
        <v>548391124.77479</v>
      </c>
      <c r="AX15">
        <f>VLOOKUP($A15,'GDP_PPP2005&amp;growth'!$A$2:$BD$48,COLUMN(),0)*AgGDP_perc!AX15/100</f>
        <v>561668085.83882</v>
      </c>
      <c r="AY15">
        <f>VLOOKUP($A15,'GDP_PPP2005&amp;growth'!$A$2:$BD$48,COLUMN(),0)*AgGDP_perc!AY15/100</f>
        <v>393652723.14679</v>
      </c>
      <c r="AZ15">
        <f>VLOOKUP($A15,'GDP_PPP2005&amp;growth'!$A$2:$BD$48,COLUMN(),0)*AgGDP_perc!AZ15/100</f>
        <v>423007618.317467</v>
      </c>
      <c r="BA15">
        <f>VLOOKUP($A15,'GDP_PPP2005&amp;growth'!$A$2:$BD$48,COLUMN(),0)*AgGDP_perc!BA15/100</f>
        <v>496594620.996758</v>
      </c>
      <c r="BB15">
        <f>VLOOKUP($A15,'GDP_PPP2005&amp;growth'!$A$2:$BD$48,COLUMN(),0)*AgGDP_perc!BB15/100</f>
        <v>409949612.924544</v>
      </c>
      <c r="BC15">
        <f>VLOOKUP($A15,'GDP_PPP2005&amp;growth'!$A$2:$BD$48,COLUMN(),0)*AgGDP_perc!BC15/100</f>
        <v>688454908.170652</v>
      </c>
      <c r="BD15">
        <f>VLOOKUP($A15,'GDP_PPP2005&amp;growth'!$A$2:$BD$48,COLUMN(),0)*AgGDP_perc!BD15/100</f>
        <v>0</v>
      </c>
    </row>
    <row r="16" spans="1:56">
      <c r="A16">
        <f>VLOOKUP(B16,'AHarv+PermP'!$B$2:$C$52,2,0)</f>
        <v>178</v>
      </c>
      <c r="B16" t="s">
        <v>165</v>
      </c>
      <c r="C16" t="str">
        <f>AgGDP_perc!C16</f>
        <v>ERI</v>
      </c>
      <c r="D16" s="16" t="s">
        <v>413</v>
      </c>
      <c r="F16">
        <f>VLOOKUP($A16,'GDP_PPP2005&amp;growth'!$A$2:$BD$48,COLUMN(),0)*AgGDP_perc!F16/100</f>
        <v>0</v>
      </c>
      <c r="G16">
        <f>VLOOKUP($A16,'GDP_PPP2005&amp;growth'!$A$2:$BD$48,COLUMN(),0)*AgGDP_perc!G16/100</f>
        <v>0</v>
      </c>
      <c r="H16">
        <f>VLOOKUP($A16,'GDP_PPP2005&amp;growth'!$A$2:$BD$48,COLUMN(),0)*AgGDP_perc!H16/100</f>
        <v>0</v>
      </c>
      <c r="I16">
        <f>VLOOKUP($A16,'GDP_PPP2005&amp;growth'!$A$2:$BD$48,COLUMN(),0)*AgGDP_perc!I16/100</f>
        <v>0</v>
      </c>
      <c r="J16">
        <f>VLOOKUP($A16,'GDP_PPP2005&amp;growth'!$A$2:$BD$48,COLUMN(),0)*AgGDP_perc!J16/100</f>
        <v>0</v>
      </c>
      <c r="K16">
        <f>VLOOKUP($A16,'GDP_PPP2005&amp;growth'!$A$2:$BD$48,COLUMN(),0)*AgGDP_perc!K16/100</f>
        <v>0</v>
      </c>
      <c r="L16">
        <f>VLOOKUP($A16,'GDP_PPP2005&amp;growth'!$A$2:$BD$48,COLUMN(),0)*AgGDP_perc!L16/100</f>
        <v>0</v>
      </c>
      <c r="M16">
        <f>VLOOKUP($A16,'GDP_PPP2005&amp;growth'!$A$2:$BD$48,COLUMN(),0)*AgGDP_perc!M16/100</f>
        <v>0</v>
      </c>
      <c r="N16">
        <f>VLOOKUP($A16,'GDP_PPP2005&amp;growth'!$A$2:$BD$48,COLUMN(),0)*AgGDP_perc!N16/100</f>
        <v>0</v>
      </c>
      <c r="O16">
        <f>VLOOKUP($A16,'GDP_PPP2005&amp;growth'!$A$2:$BD$48,COLUMN(),0)*AgGDP_perc!O16/100</f>
        <v>0</v>
      </c>
      <c r="P16">
        <f>VLOOKUP($A16,'GDP_PPP2005&amp;growth'!$A$2:$BD$48,COLUMN(),0)*AgGDP_perc!P16/100</f>
        <v>0</v>
      </c>
      <c r="Q16">
        <f>VLOOKUP($A16,'GDP_PPP2005&amp;growth'!$A$2:$BD$48,COLUMN(),0)*AgGDP_perc!Q16/100</f>
        <v>0</v>
      </c>
      <c r="R16">
        <f>VLOOKUP($A16,'GDP_PPP2005&amp;growth'!$A$2:$BD$48,COLUMN(),0)*AgGDP_perc!R16/100</f>
        <v>0</v>
      </c>
      <c r="S16">
        <f>VLOOKUP($A16,'GDP_PPP2005&amp;growth'!$A$2:$BD$48,COLUMN(),0)*AgGDP_perc!S16/100</f>
        <v>0</v>
      </c>
      <c r="T16">
        <f>VLOOKUP($A16,'GDP_PPP2005&amp;growth'!$A$2:$BD$48,COLUMN(),0)*AgGDP_perc!T16/100</f>
        <v>0</v>
      </c>
      <c r="U16">
        <f>VLOOKUP($A16,'GDP_PPP2005&amp;growth'!$A$2:$BD$48,COLUMN(),0)*AgGDP_perc!U16/100</f>
        <v>0</v>
      </c>
      <c r="V16">
        <f>VLOOKUP($A16,'GDP_PPP2005&amp;growth'!$A$2:$BD$48,COLUMN(),0)*AgGDP_perc!V16/100</f>
        <v>0</v>
      </c>
      <c r="W16">
        <f>VLOOKUP($A16,'GDP_PPP2005&amp;growth'!$A$2:$BD$48,COLUMN(),0)*AgGDP_perc!W16/100</f>
        <v>0</v>
      </c>
      <c r="X16">
        <f>VLOOKUP($A16,'GDP_PPP2005&amp;growth'!$A$2:$BD$48,COLUMN(),0)*AgGDP_perc!X16/100</f>
        <v>0</v>
      </c>
      <c r="Y16">
        <f>VLOOKUP($A16,'GDP_PPP2005&amp;growth'!$A$2:$BD$48,COLUMN(),0)*AgGDP_perc!Y16/100</f>
        <v>0</v>
      </c>
      <c r="Z16">
        <f>VLOOKUP($A16,'GDP_PPP2005&amp;growth'!$A$2:$BD$48,COLUMN(),0)*AgGDP_perc!Z16/100</f>
        <v>0</v>
      </c>
      <c r="AA16">
        <f>VLOOKUP($A16,'GDP_PPP2005&amp;growth'!$A$2:$BD$48,COLUMN(),0)*AgGDP_perc!AA16/100</f>
        <v>0</v>
      </c>
      <c r="AB16">
        <f>VLOOKUP($A16,'GDP_PPP2005&amp;growth'!$A$2:$BD$48,COLUMN(),0)*AgGDP_perc!AB16/100</f>
        <v>0</v>
      </c>
      <c r="AC16">
        <f>VLOOKUP($A16,'GDP_PPP2005&amp;growth'!$A$2:$BD$48,COLUMN(),0)*AgGDP_perc!AC16/100</f>
        <v>0</v>
      </c>
      <c r="AD16">
        <f>VLOOKUP($A16,'GDP_PPP2005&amp;growth'!$A$2:$BD$48,COLUMN(),0)*AgGDP_perc!AD16/100</f>
        <v>0</v>
      </c>
      <c r="AE16">
        <f>VLOOKUP($A16,'GDP_PPP2005&amp;growth'!$A$2:$BD$48,COLUMN(),0)*AgGDP_perc!AE16/100</f>
        <v>0</v>
      </c>
      <c r="AF16">
        <f>VLOOKUP($A16,'GDP_PPP2005&amp;growth'!$A$2:$BD$48,COLUMN(),0)*AgGDP_perc!AF16/100</f>
        <v>0</v>
      </c>
      <c r="AG16">
        <f>VLOOKUP($A16,'GDP_PPP2005&amp;growth'!$A$2:$BD$48,COLUMN(),0)*AgGDP_perc!AG16/100</f>
        <v>0</v>
      </c>
      <c r="AH16">
        <f>VLOOKUP($A16,'GDP_PPP2005&amp;growth'!$A$2:$BD$48,COLUMN(),0)*AgGDP_perc!AH16/100</f>
        <v>0</v>
      </c>
      <c r="AI16">
        <f>VLOOKUP($A16,'GDP_PPP2005&amp;growth'!$A$2:$BD$48,COLUMN(),0)*AgGDP_perc!AI16/100</f>
        <v>0</v>
      </c>
      <c r="AJ16">
        <f>VLOOKUP($A16,'GDP_PPP2005&amp;growth'!$A$2:$BD$48,COLUMN(),0)*AgGDP_perc!AJ16/100</f>
        <v>0</v>
      </c>
      <c r="AK16">
        <f>VLOOKUP($A16,'GDP_PPP2005&amp;growth'!$A$2:$BD$48,COLUMN(),0)*AgGDP_perc!AK16/100</f>
        <v>0</v>
      </c>
      <c r="AL16">
        <f>VLOOKUP($A16,'GDP_PPP2005&amp;growth'!$A$2:$BD$48,COLUMN(),0)*AgGDP_perc!AL16/100</f>
        <v>487742879.055294</v>
      </c>
      <c r="AM16">
        <f>VLOOKUP($A16,'GDP_PPP2005&amp;growth'!$A$2:$BD$48,COLUMN(),0)*AgGDP_perc!AM16/100</f>
        <v>405732018.498011</v>
      </c>
      <c r="AN16">
        <f>VLOOKUP($A16,'GDP_PPP2005&amp;growth'!$A$2:$BD$48,COLUMN(),0)*AgGDP_perc!AN16/100</f>
        <v>534894108.043755</v>
      </c>
      <c r="AO16">
        <f>VLOOKUP($A16,'GDP_PPP2005&amp;growth'!$A$2:$BD$48,COLUMN(),0)*AgGDP_perc!AO16/100</f>
        <v>472779134.448096</v>
      </c>
      <c r="AP16">
        <f>VLOOKUP($A16,'GDP_PPP2005&amp;growth'!$A$2:$BD$48,COLUMN(),0)*AgGDP_perc!AP16/100</f>
        <v>443912034.813649</v>
      </c>
      <c r="AQ16">
        <f>VLOOKUP($A16,'GDP_PPP2005&amp;growth'!$A$2:$BD$48,COLUMN(),0)*AgGDP_perc!AQ16/100</f>
        <v>448811986.762437</v>
      </c>
      <c r="AR16">
        <f>VLOOKUP($A16,'GDP_PPP2005&amp;growth'!$A$2:$BD$48,COLUMN(),0)*AgGDP_perc!AR16/100</f>
        <v>691626357.349495</v>
      </c>
      <c r="AS16">
        <f>VLOOKUP($A16,'GDP_PPP2005&amp;growth'!$A$2:$BD$48,COLUMN(),0)*AgGDP_perc!AS16/100</f>
        <v>674190209.852803</v>
      </c>
      <c r="AT16">
        <f>VLOOKUP($A16,'GDP_PPP2005&amp;growth'!$A$2:$BD$48,COLUMN(),0)*AgGDP_perc!AT16/100</f>
        <v>355346034.072227</v>
      </c>
      <c r="AU16">
        <f>VLOOKUP($A16,'GDP_PPP2005&amp;growth'!$A$2:$BD$48,COLUMN(),0)*AgGDP_perc!AU16/100</f>
        <v>458780965.029</v>
      </c>
      <c r="AV16">
        <f>VLOOKUP($A16,'GDP_PPP2005&amp;growth'!$A$2:$BD$48,COLUMN(),0)*AgGDP_perc!AV16/100</f>
        <v>432968520.292</v>
      </c>
      <c r="AW16">
        <f>VLOOKUP($A16,'GDP_PPP2005&amp;growth'!$A$2:$BD$48,COLUMN(),0)*AgGDP_perc!AW16/100</f>
        <v>330874125.717669</v>
      </c>
      <c r="AX16">
        <f>VLOOKUP($A16,'GDP_PPP2005&amp;growth'!$A$2:$BD$48,COLUMN(),0)*AgGDP_perc!AX16/100</f>
        <v>301823943.771243</v>
      </c>
      <c r="AY16">
        <f>VLOOKUP($A16,'GDP_PPP2005&amp;growth'!$A$2:$BD$48,COLUMN(),0)*AgGDP_perc!AY16/100</f>
        <v>647440414.912208</v>
      </c>
      <c r="AZ16">
        <f>VLOOKUP($A16,'GDP_PPP2005&amp;growth'!$A$2:$BD$48,COLUMN(),0)*AgGDP_perc!AZ16/100</f>
        <v>691505663.555386</v>
      </c>
      <c r="BA16">
        <f>VLOOKUP($A16,'GDP_PPP2005&amp;growth'!$A$2:$BD$48,COLUMN(),0)*AgGDP_perc!BA16/100</f>
        <v>681896496.376868</v>
      </c>
      <c r="BB16">
        <f>VLOOKUP($A16,'GDP_PPP2005&amp;growth'!$A$2:$BD$48,COLUMN(),0)*AgGDP_perc!BB16/100</f>
        <v>421240955.806641</v>
      </c>
      <c r="BC16">
        <f>VLOOKUP($A16,'GDP_PPP2005&amp;growth'!$A$2:$BD$48,COLUMN(),0)*AgGDP_perc!BC16/100</f>
        <v>365724220.546848</v>
      </c>
      <c r="BD16">
        <f>VLOOKUP($A16,'GDP_PPP2005&amp;growth'!$A$2:$BD$48,COLUMN(),0)*AgGDP_perc!BD16/100</f>
        <v>0</v>
      </c>
    </row>
    <row r="17" spans="1:56">
      <c r="A17">
        <f>VLOOKUP(B17,'AHarv+PermP'!$B$2:$C$52,2,0)</f>
        <v>238</v>
      </c>
      <c r="B17" t="s">
        <v>182</v>
      </c>
      <c r="C17" t="str">
        <f>AgGDP_perc!C17</f>
        <v>ETH</v>
      </c>
      <c r="D17" s="16" t="s">
        <v>413</v>
      </c>
      <c r="F17">
        <f>VLOOKUP($A17,'GDP_PPP2005&amp;growth'!$A$2:$BD$48,COLUMN(),0)*AgGDP_perc!F17/100</f>
        <v>0</v>
      </c>
      <c r="G17">
        <f>VLOOKUP($A17,'GDP_PPP2005&amp;growth'!$A$2:$BD$48,COLUMN(),0)*AgGDP_perc!G17/100</f>
        <v>0</v>
      </c>
      <c r="H17">
        <f>VLOOKUP($A17,'GDP_PPP2005&amp;growth'!$A$2:$BD$48,COLUMN(),0)*AgGDP_perc!H17/100</f>
        <v>0</v>
      </c>
      <c r="I17">
        <f>VLOOKUP($A17,'GDP_PPP2005&amp;growth'!$A$2:$BD$48,COLUMN(),0)*AgGDP_perc!I17/100</f>
        <v>0</v>
      </c>
      <c r="J17">
        <f>VLOOKUP($A17,'GDP_PPP2005&amp;growth'!$A$2:$BD$48,COLUMN(),0)*AgGDP_perc!J17/100</f>
        <v>0</v>
      </c>
      <c r="K17">
        <f>VLOOKUP($A17,'GDP_PPP2005&amp;growth'!$A$2:$BD$48,COLUMN(),0)*AgGDP_perc!K17/100</f>
        <v>0</v>
      </c>
      <c r="L17">
        <f>VLOOKUP($A17,'GDP_PPP2005&amp;growth'!$A$2:$BD$48,COLUMN(),0)*AgGDP_perc!L17/100</f>
        <v>0</v>
      </c>
      <c r="M17">
        <f>VLOOKUP($A17,'GDP_PPP2005&amp;growth'!$A$2:$BD$48,COLUMN(),0)*AgGDP_perc!M17/100</f>
        <v>0</v>
      </c>
      <c r="N17">
        <f>VLOOKUP($A17,'GDP_PPP2005&amp;growth'!$A$2:$BD$48,COLUMN(),0)*AgGDP_perc!N17/100</f>
        <v>0</v>
      </c>
      <c r="O17">
        <f>VLOOKUP($A17,'GDP_PPP2005&amp;growth'!$A$2:$BD$48,COLUMN(),0)*AgGDP_perc!O17/100</f>
        <v>0</v>
      </c>
      <c r="P17">
        <f>VLOOKUP($A17,'GDP_PPP2005&amp;growth'!$A$2:$BD$48,COLUMN(),0)*AgGDP_perc!P17/100</f>
        <v>0</v>
      </c>
      <c r="Q17">
        <f>VLOOKUP($A17,'GDP_PPP2005&amp;growth'!$A$2:$BD$48,COLUMN(),0)*AgGDP_perc!Q17/100</f>
        <v>0</v>
      </c>
      <c r="R17">
        <f>VLOOKUP($A17,'GDP_PPP2005&amp;growth'!$A$2:$BD$48,COLUMN(),0)*AgGDP_perc!R17/100</f>
        <v>0</v>
      </c>
      <c r="S17">
        <f>VLOOKUP($A17,'GDP_PPP2005&amp;growth'!$A$2:$BD$48,COLUMN(),0)*AgGDP_perc!S17/100</f>
        <v>0</v>
      </c>
      <c r="T17">
        <f>VLOOKUP($A17,'GDP_PPP2005&amp;growth'!$A$2:$BD$48,COLUMN(),0)*AgGDP_perc!T17/100</f>
        <v>0</v>
      </c>
      <c r="U17">
        <f>VLOOKUP($A17,'GDP_PPP2005&amp;growth'!$A$2:$BD$48,COLUMN(),0)*AgGDP_perc!U17/100</f>
        <v>0</v>
      </c>
      <c r="V17">
        <f>VLOOKUP($A17,'GDP_PPP2005&amp;growth'!$A$2:$BD$48,COLUMN(),0)*AgGDP_perc!V17/100</f>
        <v>0</v>
      </c>
      <c r="W17">
        <f>VLOOKUP($A17,'GDP_PPP2005&amp;growth'!$A$2:$BD$48,COLUMN(),0)*AgGDP_perc!W17/100</f>
        <v>0</v>
      </c>
      <c r="X17">
        <f>VLOOKUP($A17,'GDP_PPP2005&amp;growth'!$A$2:$BD$48,COLUMN(),0)*AgGDP_perc!X17/100</f>
        <v>0</v>
      </c>
      <c r="Y17">
        <f>VLOOKUP($A17,'GDP_PPP2005&amp;growth'!$A$2:$BD$48,COLUMN(),0)*AgGDP_perc!Y17/100</f>
        <v>0</v>
      </c>
      <c r="Z17">
        <f>VLOOKUP($A17,'GDP_PPP2005&amp;growth'!$A$2:$BD$48,COLUMN(),0)*AgGDP_perc!Z17/100</f>
        <v>0</v>
      </c>
      <c r="AA17">
        <f>VLOOKUP($A17,'GDP_PPP2005&amp;growth'!$A$2:$BD$48,COLUMN(),0)*AgGDP_perc!AA17/100</f>
        <v>13197927635.7874</v>
      </c>
      <c r="AB17">
        <f>VLOOKUP($A17,'GDP_PPP2005&amp;growth'!$A$2:$BD$48,COLUMN(),0)*AgGDP_perc!AB17/100</f>
        <v>12917688471.2497</v>
      </c>
      <c r="AC17">
        <f>VLOOKUP($A17,'GDP_PPP2005&amp;growth'!$A$2:$BD$48,COLUMN(),0)*AgGDP_perc!AC17/100</f>
        <v>14262884327.2285</v>
      </c>
      <c r="AD17">
        <f>VLOOKUP($A17,'GDP_PPP2005&amp;growth'!$A$2:$BD$48,COLUMN(),0)*AgGDP_perc!AD17/100</f>
        <v>12341606929.3555</v>
      </c>
      <c r="AE17">
        <f>VLOOKUP($A17,'GDP_PPP2005&amp;growth'!$A$2:$BD$48,COLUMN(),0)*AgGDP_perc!AE17/100</f>
        <v>11862736733.9265</v>
      </c>
      <c r="AF17">
        <f>VLOOKUP($A17,'GDP_PPP2005&amp;growth'!$A$2:$BD$48,COLUMN(),0)*AgGDP_perc!AF17/100</f>
        <v>12669131247.2652</v>
      </c>
      <c r="AG17">
        <f>VLOOKUP($A17,'GDP_PPP2005&amp;growth'!$A$2:$BD$48,COLUMN(),0)*AgGDP_perc!AG17/100</f>
        <v>13898058425.6991</v>
      </c>
      <c r="AH17">
        <f>VLOOKUP($A17,'GDP_PPP2005&amp;growth'!$A$2:$BD$48,COLUMN(),0)*AgGDP_perc!AH17/100</f>
        <v>13866622981.5589</v>
      </c>
      <c r="AI17">
        <f>VLOOKUP($A17,'GDP_PPP2005&amp;growth'!$A$2:$BD$48,COLUMN(),0)*AgGDP_perc!AI17/100</f>
        <v>13719579659.5487</v>
      </c>
      <c r="AJ17">
        <f>VLOOKUP($A17,'GDP_PPP2005&amp;growth'!$A$2:$BD$48,COLUMN(),0)*AgGDP_perc!AJ17/100</f>
        <v>14320703937.6833</v>
      </c>
      <c r="AK17">
        <f>VLOOKUP($A17,'GDP_PPP2005&amp;growth'!$A$2:$BD$48,COLUMN(),0)*AgGDP_perc!AK17/100</f>
        <v>15678456578.5753</v>
      </c>
      <c r="AL17">
        <f>VLOOKUP($A17,'GDP_PPP2005&amp;growth'!$A$2:$BD$48,COLUMN(),0)*AgGDP_perc!AL17/100</f>
        <v>15394649645.0533</v>
      </c>
      <c r="AM17">
        <f>VLOOKUP($A17,'GDP_PPP2005&amp;growth'!$A$2:$BD$48,COLUMN(),0)*AgGDP_perc!AM17/100</f>
        <v>16468385118.1119</v>
      </c>
      <c r="AN17">
        <f>VLOOKUP($A17,'GDP_PPP2005&amp;growth'!$A$2:$BD$48,COLUMN(),0)*AgGDP_perc!AN17/100</f>
        <v>15166735201.9897</v>
      </c>
      <c r="AO17">
        <f>VLOOKUP($A17,'GDP_PPP2005&amp;growth'!$A$2:$BD$48,COLUMN(),0)*AgGDP_perc!AO17/100</f>
        <v>15916808873.8356</v>
      </c>
      <c r="AP17">
        <f>VLOOKUP($A17,'GDP_PPP2005&amp;growth'!$A$2:$BD$48,COLUMN(),0)*AgGDP_perc!AP17/100</f>
        <v>17655366989.5667</v>
      </c>
      <c r="AQ17">
        <f>VLOOKUP($A17,'GDP_PPP2005&amp;growth'!$A$2:$BD$48,COLUMN(),0)*AgGDP_perc!AQ17/100</f>
        <v>18505006792.9235</v>
      </c>
      <c r="AR17">
        <f>VLOOKUP($A17,'GDP_PPP2005&amp;growth'!$A$2:$BD$48,COLUMN(),0)*AgGDP_perc!AR17/100</f>
        <v>16294087388.8238</v>
      </c>
      <c r="AS17">
        <f>VLOOKUP($A17,'GDP_PPP2005&amp;growth'!$A$2:$BD$48,COLUMN(),0)*AgGDP_perc!AS17/100</f>
        <v>16138141148.9121</v>
      </c>
      <c r="AT17">
        <f>VLOOKUP($A17,'GDP_PPP2005&amp;growth'!$A$2:$BD$48,COLUMN(),0)*AgGDP_perc!AT17/100</f>
        <v>17247272932.5946</v>
      </c>
      <c r="AU17">
        <f>VLOOKUP($A17,'GDP_PPP2005&amp;growth'!$A$2:$BD$48,COLUMN(),0)*AgGDP_perc!AU17/100</f>
        <v>17852045085.8226</v>
      </c>
      <c r="AV17">
        <f>VLOOKUP($A17,'GDP_PPP2005&amp;growth'!$A$2:$BD$48,COLUMN(),0)*AgGDP_perc!AV17/100</f>
        <v>16541514507.2769</v>
      </c>
      <c r="AW17">
        <f>VLOOKUP($A17,'GDP_PPP2005&amp;growth'!$A$2:$BD$48,COLUMN(),0)*AgGDP_perc!AW17/100</f>
        <v>15585502546.4652</v>
      </c>
      <c r="AX17">
        <f>VLOOKUP($A17,'GDP_PPP2005&amp;growth'!$A$2:$BD$48,COLUMN(),0)*AgGDP_perc!AX17/100</f>
        <v>18665867832.0189</v>
      </c>
      <c r="AY17">
        <f>VLOOKUP($A17,'GDP_PPP2005&amp;growth'!$A$2:$BD$48,COLUMN(),0)*AgGDP_perc!AY17/100</f>
        <v>22055334327.2366</v>
      </c>
      <c r="AZ17">
        <f>VLOOKUP($A17,'GDP_PPP2005&amp;growth'!$A$2:$BD$48,COLUMN(),0)*AgGDP_perc!AZ17/100</f>
        <v>25086741102.7134</v>
      </c>
      <c r="BA17">
        <f>VLOOKUP($A17,'GDP_PPP2005&amp;growth'!$A$2:$BD$48,COLUMN(),0)*AgGDP_perc!BA17/100</f>
        <v>26981459427.7145</v>
      </c>
      <c r="BB17">
        <f>VLOOKUP($A17,'GDP_PPP2005&amp;growth'!$A$2:$BD$48,COLUMN(),0)*AgGDP_perc!BB17/100</f>
        <v>28372584328.9954</v>
      </c>
      <c r="BC17">
        <f>VLOOKUP($A17,'GDP_PPP2005&amp;growth'!$A$2:$BD$48,COLUMN(),0)*AgGDP_perc!BC17/100</f>
        <v>35723480465.4106</v>
      </c>
      <c r="BD17">
        <f>VLOOKUP($A17,'GDP_PPP2005&amp;growth'!$A$2:$BD$48,COLUMN(),0)*AgGDP_perc!BD17/100</f>
        <v>36937337926.9733</v>
      </c>
    </row>
    <row r="18" spans="1:56">
      <c r="A18">
        <f>VLOOKUP(B18,'AHarv+PermP'!$B$2:$C$52,2,0)</f>
        <v>74</v>
      </c>
      <c r="B18" t="s">
        <v>147</v>
      </c>
      <c r="C18" t="str">
        <f>AgGDP_perc!C18</f>
        <v>GAB</v>
      </c>
      <c r="D18" s="16" t="s">
        <v>413</v>
      </c>
      <c r="F18">
        <f>VLOOKUP($A18,'GDP_PPP2005&amp;growth'!$A$2:$BD$48,COLUMN(),0)*AgGDP_perc!F18/100</f>
        <v>0</v>
      </c>
      <c r="G18">
        <f>VLOOKUP($A18,'GDP_PPP2005&amp;growth'!$A$2:$BD$48,COLUMN(),0)*AgGDP_perc!G18/100</f>
        <v>0</v>
      </c>
      <c r="H18">
        <f>VLOOKUP($A18,'GDP_PPP2005&amp;growth'!$A$2:$BD$48,COLUMN(),0)*AgGDP_perc!H18/100</f>
        <v>0</v>
      </c>
      <c r="I18">
        <f>VLOOKUP($A18,'GDP_PPP2005&amp;growth'!$A$2:$BD$48,COLUMN(),0)*AgGDP_perc!I18/100</f>
        <v>0</v>
      </c>
      <c r="J18">
        <f>VLOOKUP($A18,'GDP_PPP2005&amp;growth'!$A$2:$BD$48,COLUMN(),0)*AgGDP_perc!J18/100</f>
        <v>0</v>
      </c>
      <c r="K18">
        <f>VLOOKUP($A18,'GDP_PPP2005&amp;growth'!$A$2:$BD$48,COLUMN(),0)*AgGDP_perc!K18/100</f>
        <v>0</v>
      </c>
      <c r="L18">
        <f>VLOOKUP($A18,'GDP_PPP2005&amp;growth'!$A$2:$BD$48,COLUMN(),0)*AgGDP_perc!L18/100</f>
        <v>0</v>
      </c>
      <c r="M18">
        <f>VLOOKUP($A18,'GDP_PPP2005&amp;growth'!$A$2:$BD$48,COLUMN(),0)*AgGDP_perc!M18/100</f>
        <v>0</v>
      </c>
      <c r="N18">
        <f>VLOOKUP($A18,'GDP_PPP2005&amp;growth'!$A$2:$BD$48,COLUMN(),0)*AgGDP_perc!N18/100</f>
        <v>0</v>
      </c>
      <c r="O18">
        <f>VLOOKUP($A18,'GDP_PPP2005&amp;growth'!$A$2:$BD$48,COLUMN(),0)*AgGDP_perc!O18/100</f>
        <v>0</v>
      </c>
      <c r="P18">
        <f>VLOOKUP($A18,'GDP_PPP2005&amp;growth'!$A$2:$BD$48,COLUMN(),0)*AgGDP_perc!P18/100</f>
        <v>0</v>
      </c>
      <c r="Q18">
        <f>VLOOKUP($A18,'GDP_PPP2005&amp;growth'!$A$2:$BD$48,COLUMN(),0)*AgGDP_perc!Q18/100</f>
        <v>0</v>
      </c>
      <c r="R18">
        <f>VLOOKUP($A18,'GDP_PPP2005&amp;growth'!$A$2:$BD$48,COLUMN(),0)*AgGDP_perc!R18/100</f>
        <v>0</v>
      </c>
      <c r="S18">
        <f>VLOOKUP($A18,'GDP_PPP2005&amp;growth'!$A$2:$BD$48,COLUMN(),0)*AgGDP_perc!S18/100</f>
        <v>0</v>
      </c>
      <c r="T18">
        <f>VLOOKUP($A18,'GDP_PPP2005&amp;growth'!$A$2:$BD$48,COLUMN(),0)*AgGDP_perc!T18/100</f>
        <v>0</v>
      </c>
      <c r="U18">
        <f>VLOOKUP($A18,'GDP_PPP2005&amp;growth'!$A$2:$BD$48,COLUMN(),0)*AgGDP_perc!U18/100</f>
        <v>0</v>
      </c>
      <c r="V18">
        <f>VLOOKUP($A18,'GDP_PPP2005&amp;growth'!$A$2:$BD$48,COLUMN(),0)*AgGDP_perc!V18/100</f>
        <v>0</v>
      </c>
      <c r="W18">
        <f>VLOOKUP($A18,'GDP_PPP2005&amp;growth'!$A$2:$BD$48,COLUMN(),0)*AgGDP_perc!W18/100</f>
        <v>0</v>
      </c>
      <c r="X18">
        <f>VLOOKUP($A18,'GDP_PPP2005&amp;growth'!$A$2:$BD$48,COLUMN(),0)*AgGDP_perc!X18/100</f>
        <v>0</v>
      </c>
      <c r="Y18">
        <f>VLOOKUP($A18,'GDP_PPP2005&amp;growth'!$A$2:$BD$48,COLUMN(),0)*AgGDP_perc!Y18/100</f>
        <v>0</v>
      </c>
      <c r="Z18">
        <f>VLOOKUP($A18,'GDP_PPP2005&amp;growth'!$A$2:$BD$48,COLUMN(),0)*AgGDP_perc!Z18/100</f>
        <v>784493920.102215</v>
      </c>
      <c r="AA18">
        <f>VLOOKUP($A18,'GDP_PPP2005&amp;growth'!$A$2:$BD$48,COLUMN(),0)*AgGDP_perc!AA18/100</f>
        <v>746360769.581299</v>
      </c>
      <c r="AB18">
        <f>VLOOKUP($A18,'GDP_PPP2005&amp;growth'!$A$2:$BD$48,COLUMN(),0)*AgGDP_perc!AB18/100</f>
        <v>723964416.544345</v>
      </c>
      <c r="AC18">
        <f>VLOOKUP($A18,'GDP_PPP2005&amp;growth'!$A$2:$BD$48,COLUMN(),0)*AgGDP_perc!AC18/100</f>
        <v>811605076.799632</v>
      </c>
      <c r="AD18">
        <f>VLOOKUP($A18,'GDP_PPP2005&amp;growth'!$A$2:$BD$48,COLUMN(),0)*AgGDP_perc!AD18/100</f>
        <v>819467131.03437</v>
      </c>
      <c r="AE18">
        <f>VLOOKUP($A18,'GDP_PPP2005&amp;growth'!$A$2:$BD$48,COLUMN(),0)*AgGDP_perc!AE18/100</f>
        <v>885105140.556089</v>
      </c>
      <c r="AF18">
        <f>VLOOKUP($A18,'GDP_PPP2005&amp;growth'!$A$2:$BD$48,COLUMN(),0)*AgGDP_perc!AF18/100</f>
        <v>1202322587.12423</v>
      </c>
      <c r="AG18">
        <f>VLOOKUP($A18,'GDP_PPP2005&amp;growth'!$A$2:$BD$48,COLUMN(),0)*AgGDP_perc!AG18/100</f>
        <v>1184488823.20274</v>
      </c>
      <c r="AH18">
        <f>VLOOKUP($A18,'GDP_PPP2005&amp;growth'!$A$2:$BD$48,COLUMN(),0)*AgGDP_perc!AH18/100</f>
        <v>1225208493.04328</v>
      </c>
      <c r="AI18">
        <f>VLOOKUP($A18,'GDP_PPP2005&amp;growth'!$A$2:$BD$48,COLUMN(),0)*AgGDP_perc!AI18/100</f>
        <v>1146408606.48049</v>
      </c>
      <c r="AJ18">
        <f>VLOOKUP($A18,'GDP_PPP2005&amp;growth'!$A$2:$BD$48,COLUMN(),0)*AgGDP_perc!AJ18/100</f>
        <v>1016913276.26892</v>
      </c>
      <c r="AK18">
        <f>VLOOKUP($A18,'GDP_PPP2005&amp;growth'!$A$2:$BD$48,COLUMN(),0)*AgGDP_perc!AK18/100</f>
        <v>1123154443.33414</v>
      </c>
      <c r="AL18">
        <f>VLOOKUP($A18,'GDP_PPP2005&amp;growth'!$A$2:$BD$48,COLUMN(),0)*AgGDP_perc!AL18/100</f>
        <v>1178068538.76616</v>
      </c>
      <c r="AM18">
        <f>VLOOKUP($A18,'GDP_PPP2005&amp;growth'!$A$2:$BD$48,COLUMN(),0)*AgGDP_perc!AM18/100</f>
        <v>1259117075.15452</v>
      </c>
      <c r="AN18">
        <f>VLOOKUP($A18,'GDP_PPP2005&amp;growth'!$A$2:$BD$48,COLUMN(),0)*AgGDP_perc!AN18/100</f>
        <v>1398489664.08987</v>
      </c>
      <c r="AO18">
        <f>VLOOKUP($A18,'GDP_PPP2005&amp;growth'!$A$2:$BD$48,COLUMN(),0)*AgGDP_perc!AO18/100</f>
        <v>1297696117.84765</v>
      </c>
      <c r="AP18">
        <f>VLOOKUP($A18,'GDP_PPP2005&amp;growth'!$A$2:$BD$48,COLUMN(),0)*AgGDP_perc!AP18/100</f>
        <v>1187548408.61085</v>
      </c>
      <c r="AQ18">
        <f>VLOOKUP($A18,'GDP_PPP2005&amp;growth'!$A$2:$BD$48,COLUMN(),0)*AgGDP_perc!AQ18/100</f>
        <v>1277769252.07498</v>
      </c>
      <c r="AR18">
        <f>VLOOKUP($A18,'GDP_PPP2005&amp;growth'!$A$2:$BD$48,COLUMN(),0)*AgGDP_perc!AR18/100</f>
        <v>1286168374.28112</v>
      </c>
      <c r="AS18">
        <f>VLOOKUP($A18,'GDP_PPP2005&amp;growth'!$A$2:$BD$48,COLUMN(),0)*AgGDP_perc!AS18/100</f>
        <v>1216796390.2648</v>
      </c>
      <c r="AT18">
        <f>VLOOKUP($A18,'GDP_PPP2005&amp;growth'!$A$2:$BD$48,COLUMN(),0)*AgGDP_perc!AT18/100</f>
        <v>1017100443.15423</v>
      </c>
      <c r="AU18">
        <f>VLOOKUP($A18,'GDP_PPP2005&amp;growth'!$A$2:$BD$48,COLUMN(),0)*AgGDP_perc!AU18/100</f>
        <v>1065096642.50145</v>
      </c>
      <c r="AV18">
        <f>VLOOKUP($A18,'GDP_PPP2005&amp;growth'!$A$2:$BD$48,COLUMN(),0)*AgGDP_perc!AV18/100</f>
        <v>1014785846.54745</v>
      </c>
      <c r="AW18">
        <f>VLOOKUP($A18,'GDP_PPP2005&amp;growth'!$A$2:$BD$48,COLUMN(),0)*AgGDP_perc!AW18/100</f>
        <v>1037064829.54992</v>
      </c>
      <c r="AX18">
        <f>VLOOKUP($A18,'GDP_PPP2005&amp;growth'!$A$2:$BD$48,COLUMN(),0)*AgGDP_perc!AX18/100</f>
        <v>975815440.282798</v>
      </c>
      <c r="AY18">
        <f>VLOOKUP($A18,'GDP_PPP2005&amp;growth'!$A$2:$BD$48,COLUMN(),0)*AgGDP_perc!AY18/100</f>
        <v>871871871.581123</v>
      </c>
      <c r="AZ18">
        <f>VLOOKUP($A18,'GDP_PPP2005&amp;growth'!$A$2:$BD$48,COLUMN(),0)*AgGDP_perc!AZ18/100</f>
        <v>891729199.538751</v>
      </c>
      <c r="BA18">
        <f>VLOOKUP($A18,'GDP_PPP2005&amp;growth'!$A$2:$BD$48,COLUMN(),0)*AgGDP_perc!BA18/100</f>
        <v>923293316.412042</v>
      </c>
      <c r="BB18">
        <f>VLOOKUP($A18,'GDP_PPP2005&amp;growth'!$A$2:$BD$48,COLUMN(),0)*AgGDP_perc!BB18/100</f>
        <v>791328862.533337</v>
      </c>
      <c r="BC18">
        <f>VLOOKUP($A18,'GDP_PPP2005&amp;growth'!$A$2:$BD$48,COLUMN(),0)*AgGDP_perc!BC18/100</f>
        <v>982511526.673577</v>
      </c>
      <c r="BD18">
        <f>VLOOKUP($A18,'GDP_PPP2005&amp;growth'!$A$2:$BD$48,COLUMN(),0)*AgGDP_perc!BD18/100</f>
        <v>885350111.504029</v>
      </c>
    </row>
    <row r="19" spans="1:56">
      <c r="A19">
        <v>75</v>
      </c>
      <c r="B19" t="s">
        <v>374</v>
      </c>
      <c r="C19" t="str">
        <f>AgGDP_perc!C19</f>
        <v>GMB</v>
      </c>
      <c r="D19" s="16" t="s">
        <v>413</v>
      </c>
      <c r="F19">
        <f>VLOOKUP($A19,'GDP_PPP2005&amp;growth'!$A$2:$BD$48,COLUMN(),0)*AgGDP_perc!F19/100</f>
        <v>0</v>
      </c>
      <c r="G19">
        <f>VLOOKUP($A19,'GDP_PPP2005&amp;growth'!$A$2:$BD$48,COLUMN(),0)*AgGDP_perc!G19/100</f>
        <v>0</v>
      </c>
      <c r="H19">
        <f>VLOOKUP($A19,'GDP_PPP2005&amp;growth'!$A$2:$BD$48,COLUMN(),0)*AgGDP_perc!H19/100</f>
        <v>0</v>
      </c>
      <c r="I19">
        <f>VLOOKUP($A19,'GDP_PPP2005&amp;growth'!$A$2:$BD$48,COLUMN(),0)*AgGDP_perc!I19/100</f>
        <v>0</v>
      </c>
      <c r="J19">
        <f>VLOOKUP($A19,'GDP_PPP2005&amp;growth'!$A$2:$BD$48,COLUMN(),0)*AgGDP_perc!J19/100</f>
        <v>0</v>
      </c>
      <c r="K19">
        <f>VLOOKUP($A19,'GDP_PPP2005&amp;growth'!$A$2:$BD$48,COLUMN(),0)*AgGDP_perc!K19/100</f>
        <v>0</v>
      </c>
      <c r="L19">
        <f>VLOOKUP($A19,'GDP_PPP2005&amp;growth'!$A$2:$BD$48,COLUMN(),0)*AgGDP_perc!L19/100</f>
        <v>0</v>
      </c>
      <c r="M19">
        <f>VLOOKUP($A19,'GDP_PPP2005&amp;growth'!$A$2:$BD$48,COLUMN(),0)*AgGDP_perc!M19/100</f>
        <v>0</v>
      </c>
      <c r="N19">
        <f>VLOOKUP($A19,'GDP_PPP2005&amp;growth'!$A$2:$BD$48,COLUMN(),0)*AgGDP_perc!N19/100</f>
        <v>0</v>
      </c>
      <c r="O19">
        <f>VLOOKUP($A19,'GDP_PPP2005&amp;growth'!$A$2:$BD$48,COLUMN(),0)*AgGDP_perc!O19/100</f>
        <v>0</v>
      </c>
      <c r="P19">
        <f>VLOOKUP($A19,'GDP_PPP2005&amp;growth'!$A$2:$BD$48,COLUMN(),0)*AgGDP_perc!P19/100</f>
        <v>0</v>
      </c>
      <c r="Q19">
        <f>VLOOKUP($A19,'GDP_PPP2005&amp;growth'!$A$2:$BD$48,COLUMN(),0)*AgGDP_perc!Q19/100</f>
        <v>0</v>
      </c>
      <c r="R19">
        <f>VLOOKUP($A19,'GDP_PPP2005&amp;growth'!$A$2:$BD$48,COLUMN(),0)*AgGDP_perc!R19/100</f>
        <v>0</v>
      </c>
      <c r="S19">
        <f>VLOOKUP($A19,'GDP_PPP2005&amp;growth'!$A$2:$BD$48,COLUMN(),0)*AgGDP_perc!S19/100</f>
        <v>0</v>
      </c>
      <c r="T19">
        <f>VLOOKUP($A19,'GDP_PPP2005&amp;growth'!$A$2:$BD$48,COLUMN(),0)*AgGDP_perc!T19/100</f>
        <v>0</v>
      </c>
      <c r="U19">
        <f>VLOOKUP($A19,'GDP_PPP2005&amp;growth'!$A$2:$BD$48,COLUMN(),0)*AgGDP_perc!U19/100</f>
        <v>0</v>
      </c>
      <c r="V19">
        <f>VLOOKUP($A19,'GDP_PPP2005&amp;growth'!$A$2:$BD$48,COLUMN(),0)*AgGDP_perc!V19/100</f>
        <v>0</v>
      </c>
      <c r="W19">
        <f>VLOOKUP($A19,'GDP_PPP2005&amp;growth'!$A$2:$BD$48,COLUMN(),0)*AgGDP_perc!W19/100</f>
        <v>0</v>
      </c>
      <c r="X19">
        <f>VLOOKUP($A19,'GDP_PPP2005&amp;growth'!$A$2:$BD$48,COLUMN(),0)*AgGDP_perc!X19/100</f>
        <v>0</v>
      </c>
      <c r="Y19">
        <f>VLOOKUP($A19,'GDP_PPP2005&amp;growth'!$A$2:$BD$48,COLUMN(),0)*AgGDP_perc!Y19/100</f>
        <v>0</v>
      </c>
      <c r="Z19">
        <f>VLOOKUP($A19,'GDP_PPP2005&amp;growth'!$A$2:$BD$48,COLUMN(),0)*AgGDP_perc!Z19/100</f>
        <v>234857664.651772</v>
      </c>
      <c r="AA19">
        <f>VLOOKUP($A19,'GDP_PPP2005&amp;growth'!$A$2:$BD$48,COLUMN(),0)*AgGDP_perc!AA19/100</f>
        <v>270670962.998413</v>
      </c>
      <c r="AB19">
        <f>VLOOKUP($A19,'GDP_PPP2005&amp;growth'!$A$2:$BD$48,COLUMN(),0)*AgGDP_perc!AB19/100</f>
        <v>341737206.368187</v>
      </c>
      <c r="AC19">
        <f>VLOOKUP($A19,'GDP_PPP2005&amp;growth'!$A$2:$BD$48,COLUMN(),0)*AgGDP_perc!AC19/100</f>
        <v>321302998.111721</v>
      </c>
      <c r="AD19">
        <f>VLOOKUP($A19,'GDP_PPP2005&amp;growth'!$A$2:$BD$48,COLUMN(),0)*AgGDP_perc!AD19/100</f>
        <v>279395335.33265</v>
      </c>
      <c r="AE19">
        <f>VLOOKUP($A19,'GDP_PPP2005&amp;growth'!$A$2:$BD$48,COLUMN(),0)*AgGDP_perc!AE19/100</f>
        <v>277603145.619319</v>
      </c>
      <c r="AF19">
        <f>VLOOKUP($A19,'GDP_PPP2005&amp;growth'!$A$2:$BD$48,COLUMN(),0)*AgGDP_perc!AF19/100</f>
        <v>319433460.169469</v>
      </c>
      <c r="AG19">
        <f>VLOOKUP($A19,'GDP_PPP2005&amp;growth'!$A$2:$BD$48,COLUMN(),0)*AgGDP_perc!AG19/100</f>
        <v>331952880.6141</v>
      </c>
      <c r="AH19">
        <f>VLOOKUP($A19,'GDP_PPP2005&amp;growth'!$A$2:$BD$48,COLUMN(),0)*AgGDP_perc!AH19/100</f>
        <v>308493244.48082</v>
      </c>
      <c r="AI19">
        <f>VLOOKUP($A19,'GDP_PPP2005&amp;growth'!$A$2:$BD$48,COLUMN(),0)*AgGDP_perc!AI19/100</f>
        <v>323183119.509133</v>
      </c>
      <c r="AJ19">
        <f>VLOOKUP($A19,'GDP_PPP2005&amp;growth'!$A$2:$BD$48,COLUMN(),0)*AgGDP_perc!AJ19/100</f>
        <v>314885090.489403</v>
      </c>
      <c r="AK19">
        <f>VLOOKUP($A19,'GDP_PPP2005&amp;growth'!$A$2:$BD$48,COLUMN(),0)*AgGDP_perc!AK19/100</f>
        <v>311151790.040689</v>
      </c>
      <c r="AL19">
        <f>VLOOKUP($A19,'GDP_PPP2005&amp;growth'!$A$2:$BD$48,COLUMN(),0)*AgGDP_perc!AL19/100</f>
        <v>302988527.328642</v>
      </c>
      <c r="AM19">
        <f>VLOOKUP($A19,'GDP_PPP2005&amp;growth'!$A$2:$BD$48,COLUMN(),0)*AgGDP_perc!AM19/100</f>
        <v>301022107.296078</v>
      </c>
      <c r="AN19">
        <f>VLOOKUP($A19,'GDP_PPP2005&amp;growth'!$A$2:$BD$48,COLUMN(),0)*AgGDP_perc!AN19/100</f>
        <v>328518674.365197</v>
      </c>
      <c r="AO19">
        <f>VLOOKUP($A19,'GDP_PPP2005&amp;growth'!$A$2:$BD$48,COLUMN(),0)*AgGDP_perc!AO19/100</f>
        <v>360929480.93729</v>
      </c>
      <c r="AP19">
        <f>VLOOKUP($A19,'GDP_PPP2005&amp;growth'!$A$2:$BD$48,COLUMN(),0)*AgGDP_perc!AP19/100</f>
        <v>366504691.968478</v>
      </c>
      <c r="AQ19">
        <f>VLOOKUP($A19,'GDP_PPP2005&amp;growth'!$A$2:$BD$48,COLUMN(),0)*AgGDP_perc!AQ19/100</f>
        <v>380783034.998892</v>
      </c>
      <c r="AR19">
        <f>VLOOKUP($A19,'GDP_PPP2005&amp;growth'!$A$2:$BD$48,COLUMN(),0)*AgGDP_perc!AR19/100</f>
        <v>380048622.543343</v>
      </c>
      <c r="AS19">
        <f>VLOOKUP($A19,'GDP_PPP2005&amp;growth'!$A$2:$BD$48,COLUMN(),0)*AgGDP_perc!AS19/100</f>
        <v>485846819.309642</v>
      </c>
      <c r="AT19">
        <f>VLOOKUP($A19,'GDP_PPP2005&amp;growth'!$A$2:$BD$48,COLUMN(),0)*AgGDP_perc!AT19/100</f>
        <v>537370090.863626</v>
      </c>
      <c r="AU19">
        <f>VLOOKUP($A19,'GDP_PPP2005&amp;growth'!$A$2:$BD$48,COLUMN(),0)*AgGDP_perc!AU19/100</f>
        <v>575941766.05005</v>
      </c>
      <c r="AV19">
        <f>VLOOKUP($A19,'GDP_PPP2005&amp;growth'!$A$2:$BD$48,COLUMN(),0)*AgGDP_perc!AV19/100</f>
        <v>423992937.581539</v>
      </c>
      <c r="AW19">
        <f>VLOOKUP($A19,'GDP_PPP2005&amp;growth'!$A$2:$BD$48,COLUMN(),0)*AgGDP_perc!AW19/100</f>
        <v>510105438.494757</v>
      </c>
      <c r="AX19">
        <f>VLOOKUP($A19,'GDP_PPP2005&amp;growth'!$A$2:$BD$48,COLUMN(),0)*AgGDP_perc!AX19/100</f>
        <v>591773634.079068</v>
      </c>
      <c r="AY19">
        <f>VLOOKUP($A19,'GDP_PPP2005&amp;growth'!$A$2:$BD$48,COLUMN(),0)*AgGDP_perc!AY19/100</f>
        <v>559859646.81091</v>
      </c>
      <c r="AZ19">
        <f>VLOOKUP($A19,'GDP_PPP2005&amp;growth'!$A$2:$BD$48,COLUMN(),0)*AgGDP_perc!AZ19/100</f>
        <v>535226780.878551</v>
      </c>
      <c r="BA19">
        <f>VLOOKUP($A19,'GDP_PPP2005&amp;growth'!$A$2:$BD$48,COLUMN(),0)*AgGDP_perc!BA19/100</f>
        <v>534075895.281773</v>
      </c>
      <c r="BB19">
        <f>VLOOKUP($A19,'GDP_PPP2005&amp;growth'!$A$2:$BD$48,COLUMN(),0)*AgGDP_perc!BB19/100</f>
        <v>559574626.695093</v>
      </c>
      <c r="BC19">
        <f>VLOOKUP($A19,'GDP_PPP2005&amp;growth'!$A$2:$BD$48,COLUMN(),0)*AgGDP_perc!BC19/100</f>
        <v>571684734.105268</v>
      </c>
      <c r="BD19">
        <f>VLOOKUP($A19,'GDP_PPP2005&amp;growth'!$A$2:$BD$48,COLUMN(),0)*AgGDP_perc!BD19/100</f>
        <v>588971243.905852</v>
      </c>
    </row>
    <row r="20" spans="1:56">
      <c r="A20">
        <f>VLOOKUP(B20,'AHarv+PermP'!$B$2:$C$52,2,0)</f>
        <v>81</v>
      </c>
      <c r="B20" t="s">
        <v>149</v>
      </c>
      <c r="C20" t="str">
        <f>AgGDP_perc!C20</f>
        <v>GHA</v>
      </c>
      <c r="D20" s="16" t="s">
        <v>413</v>
      </c>
      <c r="F20">
        <f>VLOOKUP($A20,'GDP_PPP2005&amp;growth'!$A$2:$BD$48,COLUMN(),0)*AgGDP_perc!F20/100</f>
        <v>0</v>
      </c>
      <c r="G20">
        <f>VLOOKUP($A20,'GDP_PPP2005&amp;growth'!$A$2:$BD$48,COLUMN(),0)*AgGDP_perc!G20/100</f>
        <v>0</v>
      </c>
      <c r="H20">
        <f>VLOOKUP($A20,'GDP_PPP2005&amp;growth'!$A$2:$BD$48,COLUMN(),0)*AgGDP_perc!H20/100</f>
        <v>0</v>
      </c>
      <c r="I20">
        <f>VLOOKUP($A20,'GDP_PPP2005&amp;growth'!$A$2:$BD$48,COLUMN(),0)*AgGDP_perc!I20/100</f>
        <v>0</v>
      </c>
      <c r="J20">
        <f>VLOOKUP($A20,'GDP_PPP2005&amp;growth'!$A$2:$BD$48,COLUMN(),0)*AgGDP_perc!J20/100</f>
        <v>0</v>
      </c>
      <c r="K20">
        <f>VLOOKUP($A20,'GDP_PPP2005&amp;growth'!$A$2:$BD$48,COLUMN(),0)*AgGDP_perc!K20/100</f>
        <v>0</v>
      </c>
      <c r="L20">
        <f>VLOOKUP($A20,'GDP_PPP2005&amp;growth'!$A$2:$BD$48,COLUMN(),0)*AgGDP_perc!L20/100</f>
        <v>0</v>
      </c>
      <c r="M20">
        <f>VLOOKUP($A20,'GDP_PPP2005&amp;growth'!$A$2:$BD$48,COLUMN(),0)*AgGDP_perc!M20/100</f>
        <v>0</v>
      </c>
      <c r="N20">
        <f>VLOOKUP($A20,'GDP_PPP2005&amp;growth'!$A$2:$BD$48,COLUMN(),0)*AgGDP_perc!N20/100</f>
        <v>0</v>
      </c>
      <c r="O20">
        <f>VLOOKUP($A20,'GDP_PPP2005&amp;growth'!$A$2:$BD$48,COLUMN(),0)*AgGDP_perc!O20/100</f>
        <v>0</v>
      </c>
      <c r="P20">
        <f>VLOOKUP($A20,'GDP_PPP2005&amp;growth'!$A$2:$BD$48,COLUMN(),0)*AgGDP_perc!P20/100</f>
        <v>0</v>
      </c>
      <c r="Q20">
        <f>VLOOKUP($A20,'GDP_PPP2005&amp;growth'!$A$2:$BD$48,COLUMN(),0)*AgGDP_perc!Q20/100</f>
        <v>0</v>
      </c>
      <c r="R20">
        <f>VLOOKUP($A20,'GDP_PPP2005&amp;growth'!$A$2:$BD$48,COLUMN(),0)*AgGDP_perc!R20/100</f>
        <v>0</v>
      </c>
      <c r="S20">
        <f>VLOOKUP($A20,'GDP_PPP2005&amp;growth'!$A$2:$BD$48,COLUMN(),0)*AgGDP_perc!S20/100</f>
        <v>0</v>
      </c>
      <c r="T20">
        <f>VLOOKUP($A20,'GDP_PPP2005&amp;growth'!$A$2:$BD$48,COLUMN(),0)*AgGDP_perc!T20/100</f>
        <v>0</v>
      </c>
      <c r="U20">
        <f>VLOOKUP($A20,'GDP_PPP2005&amp;growth'!$A$2:$BD$48,COLUMN(),0)*AgGDP_perc!U20/100</f>
        <v>0</v>
      </c>
      <c r="V20">
        <f>VLOOKUP($A20,'GDP_PPP2005&amp;growth'!$A$2:$BD$48,COLUMN(),0)*AgGDP_perc!V20/100</f>
        <v>0</v>
      </c>
      <c r="W20">
        <f>VLOOKUP($A20,'GDP_PPP2005&amp;growth'!$A$2:$BD$48,COLUMN(),0)*AgGDP_perc!W20/100</f>
        <v>0</v>
      </c>
      <c r="X20">
        <f>VLOOKUP($A20,'GDP_PPP2005&amp;growth'!$A$2:$BD$48,COLUMN(),0)*AgGDP_perc!X20/100</f>
        <v>0</v>
      </c>
      <c r="Y20">
        <f>VLOOKUP($A20,'GDP_PPP2005&amp;growth'!$A$2:$BD$48,COLUMN(),0)*AgGDP_perc!Y20/100</f>
        <v>0</v>
      </c>
      <c r="Z20">
        <f>VLOOKUP($A20,'GDP_PPP2005&amp;growth'!$A$2:$BD$48,COLUMN(),0)*AgGDP_perc!Z20/100</f>
        <v>6512188409.24456</v>
      </c>
      <c r="AA20">
        <f>VLOOKUP($A20,'GDP_PPP2005&amp;growth'!$A$2:$BD$48,COLUMN(),0)*AgGDP_perc!AA20/100</f>
        <v>5782857916.02142</v>
      </c>
      <c r="AB20">
        <f>VLOOKUP($A20,'GDP_PPP2005&amp;growth'!$A$2:$BD$48,COLUMN(),0)*AgGDP_perc!AB20/100</f>
        <v>5780955087.03755</v>
      </c>
      <c r="AC20">
        <f>VLOOKUP($A20,'GDP_PPP2005&amp;growth'!$A$2:$BD$48,COLUMN(),0)*AgGDP_perc!AC20/100</f>
        <v>0</v>
      </c>
      <c r="AD20">
        <f>VLOOKUP($A20,'GDP_PPP2005&amp;growth'!$A$2:$BD$48,COLUMN(),0)*AgGDP_perc!AD20/100</f>
        <v>5241503487.8448</v>
      </c>
      <c r="AE20">
        <f>VLOOKUP($A20,'GDP_PPP2005&amp;growth'!$A$2:$BD$48,COLUMN(),0)*AgGDP_perc!AE20/100</f>
        <v>5139909010.9742</v>
      </c>
      <c r="AF20">
        <f>VLOOKUP($A20,'GDP_PPP2005&amp;growth'!$A$2:$BD$48,COLUMN(),0)*AgGDP_perc!AF20/100</f>
        <v>5361960850.35241</v>
      </c>
      <c r="AG20">
        <f>VLOOKUP($A20,'GDP_PPP2005&amp;growth'!$A$2:$BD$48,COLUMN(),0)*AgGDP_perc!AG20/100</f>
        <v>5932240517.96458</v>
      </c>
      <c r="AH20">
        <f>VLOOKUP($A20,'GDP_PPP2005&amp;growth'!$A$2:$BD$48,COLUMN(),0)*AgGDP_perc!AH20/100</f>
        <v>6144176430.16612</v>
      </c>
      <c r="AI20">
        <f>VLOOKUP($A20,'GDP_PPP2005&amp;growth'!$A$2:$BD$48,COLUMN(),0)*AgGDP_perc!AI20/100</f>
        <v>6417966995.738</v>
      </c>
      <c r="AJ20">
        <f>VLOOKUP($A20,'GDP_PPP2005&amp;growth'!$A$2:$BD$48,COLUMN(),0)*AgGDP_perc!AJ20/100</f>
        <v>6047664067.4093</v>
      </c>
      <c r="AK20">
        <f>VLOOKUP($A20,'GDP_PPP2005&amp;growth'!$A$2:$BD$48,COLUMN(),0)*AgGDP_perc!AK20/100</f>
        <v>6436607017.71209</v>
      </c>
      <c r="AL20">
        <f>VLOOKUP($A20,'GDP_PPP2005&amp;growth'!$A$2:$BD$48,COLUMN(),0)*AgGDP_perc!AL20/100</f>
        <v>6598869456.17415</v>
      </c>
      <c r="AM20">
        <f>VLOOKUP($A20,'GDP_PPP2005&amp;growth'!$A$2:$BD$48,COLUMN(),0)*AgGDP_perc!AM20/100</f>
        <v>6365383653.14871</v>
      </c>
      <c r="AN20">
        <f>VLOOKUP($A20,'GDP_PPP2005&amp;growth'!$A$2:$BD$48,COLUMN(),0)*AgGDP_perc!AN20/100</f>
        <v>6672618527.77927</v>
      </c>
      <c r="AO20">
        <f>VLOOKUP($A20,'GDP_PPP2005&amp;growth'!$A$2:$BD$48,COLUMN(),0)*AgGDP_perc!AO20/100</f>
        <v>7067042840.12436</v>
      </c>
      <c r="AP20">
        <f>VLOOKUP($A20,'GDP_PPP2005&amp;growth'!$A$2:$BD$48,COLUMN(),0)*AgGDP_perc!AP20/100</f>
        <v>7595721374.43898</v>
      </c>
      <c r="AQ20">
        <f>VLOOKUP($A20,'GDP_PPP2005&amp;growth'!$A$2:$BD$48,COLUMN(),0)*AgGDP_perc!AQ20/100</f>
        <v>7224380610.38585</v>
      </c>
      <c r="AR20">
        <f>VLOOKUP($A20,'GDP_PPP2005&amp;growth'!$A$2:$BD$48,COLUMN(),0)*AgGDP_perc!AR20/100</f>
        <v>7598079232.30981</v>
      </c>
      <c r="AS20">
        <f>VLOOKUP($A20,'GDP_PPP2005&amp;growth'!$A$2:$BD$48,COLUMN(),0)*AgGDP_perc!AS20/100</f>
        <v>7872210894.86569</v>
      </c>
      <c r="AT20">
        <f>VLOOKUP($A20,'GDP_PPP2005&amp;growth'!$A$2:$BD$48,COLUMN(),0)*AgGDP_perc!AT20/100</f>
        <v>8058377619.63483</v>
      </c>
      <c r="AU20">
        <f>VLOOKUP($A20,'GDP_PPP2005&amp;growth'!$A$2:$BD$48,COLUMN(),0)*AgGDP_perc!AU20/100</f>
        <v>8361857179.20475</v>
      </c>
      <c r="AV20">
        <f>VLOOKUP($A20,'GDP_PPP2005&amp;growth'!$A$2:$BD$48,COLUMN(),0)*AgGDP_perc!AV20/100</f>
        <v>8712888517.04209</v>
      </c>
      <c r="AW20">
        <f>VLOOKUP($A20,'GDP_PPP2005&amp;growth'!$A$2:$BD$48,COLUMN(),0)*AgGDP_perc!AW20/100</f>
        <v>9406042056.11585</v>
      </c>
      <c r="AX20">
        <f>VLOOKUP($A20,'GDP_PPP2005&amp;growth'!$A$2:$BD$48,COLUMN(),0)*AgGDP_perc!AX20/100</f>
        <v>10255869401.1113</v>
      </c>
      <c r="AY20">
        <f>VLOOKUP($A20,'GDP_PPP2005&amp;growth'!$A$2:$BD$48,COLUMN(),0)*AgGDP_perc!AY20/100</f>
        <v>10700990789.7867</v>
      </c>
      <c r="AZ20">
        <f>VLOOKUP($A20,'GDP_PPP2005&amp;growth'!$A$2:$BD$48,COLUMN(),0)*AgGDP_perc!AZ20/100</f>
        <v>8456876989.61253</v>
      </c>
      <c r="BA20">
        <f>VLOOKUP($A20,'GDP_PPP2005&amp;growth'!$A$2:$BD$48,COLUMN(),0)*AgGDP_perc!BA20/100</f>
        <v>8601966570.15827</v>
      </c>
      <c r="BB20">
        <f>VLOOKUP($A20,'GDP_PPP2005&amp;growth'!$A$2:$BD$48,COLUMN(),0)*AgGDP_perc!BB20/100</f>
        <v>9941077658.27964</v>
      </c>
      <c r="BC20">
        <f>VLOOKUP($A20,'GDP_PPP2005&amp;growth'!$A$2:$BD$48,COLUMN(),0)*AgGDP_perc!BC20/100</f>
        <v>10641527110.8421</v>
      </c>
      <c r="BD20">
        <f>VLOOKUP($A20,'GDP_PPP2005&amp;growth'!$A$2:$BD$48,COLUMN(),0)*AgGDP_perc!BD20/100</f>
        <v>10824903661.3301</v>
      </c>
    </row>
    <row r="21" spans="1:56">
      <c r="A21">
        <f>VLOOKUP(B21,'AHarv+PermP'!$B$2:$C$52,2,0)</f>
        <v>90</v>
      </c>
      <c r="B21" t="s">
        <v>150</v>
      </c>
      <c r="C21" t="str">
        <f>AgGDP_perc!C21</f>
        <v>GIN</v>
      </c>
      <c r="D21" s="16" t="s">
        <v>413</v>
      </c>
      <c r="F21">
        <f>VLOOKUP($A21,'GDP_PPP2005&amp;growth'!$A$2:$BD$48,COLUMN(),0)*AgGDP_perc!F21/100</f>
        <v>0</v>
      </c>
      <c r="G21">
        <f>VLOOKUP($A21,'GDP_PPP2005&amp;growth'!$A$2:$BD$48,COLUMN(),0)*AgGDP_perc!G21/100</f>
        <v>0</v>
      </c>
      <c r="H21">
        <f>VLOOKUP($A21,'GDP_PPP2005&amp;growth'!$A$2:$BD$48,COLUMN(),0)*AgGDP_perc!H21/100</f>
        <v>0</v>
      </c>
      <c r="I21">
        <f>VLOOKUP($A21,'GDP_PPP2005&amp;growth'!$A$2:$BD$48,COLUMN(),0)*AgGDP_perc!I21/100</f>
        <v>0</v>
      </c>
      <c r="J21">
        <f>VLOOKUP($A21,'GDP_PPP2005&amp;growth'!$A$2:$BD$48,COLUMN(),0)*AgGDP_perc!J21/100</f>
        <v>0</v>
      </c>
      <c r="K21">
        <f>VLOOKUP($A21,'GDP_PPP2005&amp;growth'!$A$2:$BD$48,COLUMN(),0)*AgGDP_perc!K21/100</f>
        <v>0</v>
      </c>
      <c r="L21">
        <f>VLOOKUP($A21,'GDP_PPP2005&amp;growth'!$A$2:$BD$48,COLUMN(),0)*AgGDP_perc!L21/100</f>
        <v>0</v>
      </c>
      <c r="M21">
        <f>VLOOKUP($A21,'GDP_PPP2005&amp;growth'!$A$2:$BD$48,COLUMN(),0)*AgGDP_perc!M21/100</f>
        <v>0</v>
      </c>
      <c r="N21">
        <f>VLOOKUP($A21,'GDP_PPP2005&amp;growth'!$A$2:$BD$48,COLUMN(),0)*AgGDP_perc!N21/100</f>
        <v>0</v>
      </c>
      <c r="O21">
        <f>VLOOKUP($A21,'GDP_PPP2005&amp;growth'!$A$2:$BD$48,COLUMN(),0)*AgGDP_perc!O21/100</f>
        <v>0</v>
      </c>
      <c r="P21">
        <f>VLOOKUP($A21,'GDP_PPP2005&amp;growth'!$A$2:$BD$48,COLUMN(),0)*AgGDP_perc!P21/100</f>
        <v>0</v>
      </c>
      <c r="Q21">
        <f>VLOOKUP($A21,'GDP_PPP2005&amp;growth'!$A$2:$BD$48,COLUMN(),0)*AgGDP_perc!Q21/100</f>
        <v>0</v>
      </c>
      <c r="R21">
        <f>VLOOKUP($A21,'GDP_PPP2005&amp;growth'!$A$2:$BD$48,COLUMN(),0)*AgGDP_perc!R21/100</f>
        <v>0</v>
      </c>
      <c r="S21">
        <f>VLOOKUP($A21,'GDP_PPP2005&amp;growth'!$A$2:$BD$48,COLUMN(),0)*AgGDP_perc!S21/100</f>
        <v>0</v>
      </c>
      <c r="T21">
        <f>VLOOKUP($A21,'GDP_PPP2005&amp;growth'!$A$2:$BD$48,COLUMN(),0)*AgGDP_perc!T21/100</f>
        <v>0</v>
      </c>
      <c r="U21">
        <f>VLOOKUP($A21,'GDP_PPP2005&amp;growth'!$A$2:$BD$48,COLUMN(),0)*AgGDP_perc!U21/100</f>
        <v>0</v>
      </c>
      <c r="V21">
        <f>VLOOKUP($A21,'GDP_PPP2005&amp;growth'!$A$2:$BD$48,COLUMN(),0)*AgGDP_perc!V21/100</f>
        <v>0</v>
      </c>
      <c r="W21">
        <f>VLOOKUP($A21,'GDP_PPP2005&amp;growth'!$A$2:$BD$48,COLUMN(),0)*AgGDP_perc!W21/100</f>
        <v>0</v>
      </c>
      <c r="X21">
        <f>VLOOKUP($A21,'GDP_PPP2005&amp;growth'!$A$2:$BD$48,COLUMN(),0)*AgGDP_perc!X21/100</f>
        <v>0</v>
      </c>
      <c r="Y21">
        <f>VLOOKUP($A21,'GDP_PPP2005&amp;growth'!$A$2:$BD$48,COLUMN(),0)*AgGDP_perc!Y21/100</f>
        <v>0</v>
      </c>
      <c r="Z21">
        <f>VLOOKUP($A21,'GDP_PPP2005&amp;growth'!$A$2:$BD$48,COLUMN(),0)*AgGDP_perc!Z21/100</f>
        <v>0</v>
      </c>
      <c r="AA21">
        <f>VLOOKUP($A21,'GDP_PPP2005&amp;growth'!$A$2:$BD$48,COLUMN(),0)*AgGDP_perc!AA21/100</f>
        <v>0</v>
      </c>
      <c r="AB21">
        <f>VLOOKUP($A21,'GDP_PPP2005&amp;growth'!$A$2:$BD$48,COLUMN(),0)*AgGDP_perc!AB21/100</f>
        <v>0</v>
      </c>
      <c r="AC21">
        <f>VLOOKUP($A21,'GDP_PPP2005&amp;growth'!$A$2:$BD$48,COLUMN(),0)*AgGDP_perc!AC21/100</f>
        <v>0</v>
      </c>
      <c r="AD21">
        <f>VLOOKUP($A21,'GDP_PPP2005&amp;growth'!$A$2:$BD$48,COLUMN(),0)*AgGDP_perc!AD21/100</f>
        <v>0</v>
      </c>
      <c r="AE21">
        <f>VLOOKUP($A21,'GDP_PPP2005&amp;growth'!$A$2:$BD$48,COLUMN(),0)*AgGDP_perc!AE21/100</f>
        <v>0</v>
      </c>
      <c r="AF21">
        <f>VLOOKUP($A21,'GDP_PPP2005&amp;growth'!$A$2:$BD$48,COLUMN(),0)*AgGDP_perc!AF21/100</f>
        <v>997033953.303098</v>
      </c>
      <c r="AG21">
        <f>VLOOKUP($A21,'GDP_PPP2005&amp;growth'!$A$2:$BD$48,COLUMN(),0)*AgGDP_perc!AG21/100</f>
        <v>1061151714.94948</v>
      </c>
      <c r="AH21">
        <f>VLOOKUP($A21,'GDP_PPP2005&amp;growth'!$A$2:$BD$48,COLUMN(),0)*AgGDP_perc!AH21/100</f>
        <v>1073712427.49002</v>
      </c>
      <c r="AI21">
        <f>VLOOKUP($A21,'GDP_PPP2005&amp;growth'!$A$2:$BD$48,COLUMN(),0)*AgGDP_perc!AI21/100</f>
        <v>1145467454.54879</v>
      </c>
      <c r="AJ21">
        <f>VLOOKUP($A21,'GDP_PPP2005&amp;growth'!$A$2:$BD$48,COLUMN(),0)*AgGDP_perc!AJ21/100</f>
        <v>1180504242.34491</v>
      </c>
      <c r="AK21">
        <f>VLOOKUP($A21,'GDP_PPP2005&amp;growth'!$A$2:$BD$48,COLUMN(),0)*AgGDP_perc!AK21/100</f>
        <v>960109343.0042</v>
      </c>
      <c r="AL21">
        <f>VLOOKUP($A21,'GDP_PPP2005&amp;growth'!$A$2:$BD$48,COLUMN(),0)*AgGDP_perc!AL21/100</f>
        <v>898303268.927944</v>
      </c>
      <c r="AM21">
        <f>VLOOKUP($A21,'GDP_PPP2005&amp;growth'!$A$2:$BD$48,COLUMN(),0)*AgGDP_perc!AM21/100</f>
        <v>994320163.988131</v>
      </c>
      <c r="AN21">
        <f>VLOOKUP($A21,'GDP_PPP2005&amp;growth'!$A$2:$BD$48,COLUMN(),0)*AgGDP_perc!AN21/100</f>
        <v>1199382382.595</v>
      </c>
      <c r="AO21">
        <f>VLOOKUP($A21,'GDP_PPP2005&amp;growth'!$A$2:$BD$48,COLUMN(),0)*AgGDP_perc!AO21/100</f>
        <v>1157295088.91733</v>
      </c>
      <c r="AP21">
        <f>VLOOKUP($A21,'GDP_PPP2005&amp;growth'!$A$2:$BD$48,COLUMN(),0)*AgGDP_perc!AP21/100</f>
        <v>1124597346.17839</v>
      </c>
      <c r="AQ21">
        <f>VLOOKUP($A21,'GDP_PPP2005&amp;growth'!$A$2:$BD$48,COLUMN(),0)*AgGDP_perc!AQ21/100</f>
        <v>1385970101.13778</v>
      </c>
      <c r="AR21">
        <f>VLOOKUP($A21,'GDP_PPP2005&amp;growth'!$A$2:$BD$48,COLUMN(),0)*AgGDP_perc!AR21/100</f>
        <v>1523534940.70422</v>
      </c>
      <c r="AS21">
        <f>VLOOKUP($A21,'GDP_PPP2005&amp;growth'!$A$2:$BD$48,COLUMN(),0)*AgGDP_perc!AS21/100</f>
        <v>1632916533.30516</v>
      </c>
      <c r="AT21">
        <f>VLOOKUP($A21,'GDP_PPP2005&amp;growth'!$A$2:$BD$48,COLUMN(),0)*AgGDP_perc!AT21/100</f>
        <v>1499073833.6271</v>
      </c>
      <c r="AU21">
        <f>VLOOKUP($A21,'GDP_PPP2005&amp;growth'!$A$2:$BD$48,COLUMN(),0)*AgGDP_perc!AU21/100</f>
        <v>1676680615.22041</v>
      </c>
      <c r="AV21">
        <f>VLOOKUP($A21,'GDP_PPP2005&amp;growth'!$A$2:$BD$48,COLUMN(),0)*AgGDP_perc!AV21/100</f>
        <v>1776681090.59109</v>
      </c>
      <c r="AW21">
        <f>VLOOKUP($A21,'GDP_PPP2005&amp;growth'!$A$2:$BD$48,COLUMN(),0)*AgGDP_perc!AW21/100</f>
        <v>1855588287.82334</v>
      </c>
      <c r="AX21">
        <f>VLOOKUP($A21,'GDP_PPP2005&amp;growth'!$A$2:$BD$48,COLUMN(),0)*AgGDP_perc!AX21/100</f>
        <v>2134988504.6507</v>
      </c>
      <c r="AY21">
        <f>VLOOKUP($A21,'GDP_PPP2005&amp;growth'!$A$2:$BD$48,COLUMN(),0)*AgGDP_perc!AY21/100</f>
        <v>2120660975.57025</v>
      </c>
      <c r="AZ21">
        <f>VLOOKUP($A21,'GDP_PPP2005&amp;growth'!$A$2:$BD$48,COLUMN(),0)*AgGDP_perc!AZ21/100</f>
        <v>2145381194.38636</v>
      </c>
      <c r="BA21">
        <f>VLOOKUP($A21,'GDP_PPP2005&amp;growth'!$A$2:$BD$48,COLUMN(),0)*AgGDP_perc!BA21/100</f>
        <v>2320505319.58436</v>
      </c>
      <c r="BB21">
        <f>VLOOKUP($A21,'GDP_PPP2005&amp;growth'!$A$2:$BD$48,COLUMN(),0)*AgGDP_perc!BB21/100</f>
        <v>2393413230.84291</v>
      </c>
      <c r="BC21">
        <f>VLOOKUP($A21,'GDP_PPP2005&amp;growth'!$A$2:$BD$48,COLUMN(),0)*AgGDP_perc!BC21/100</f>
        <v>1619135420.29405</v>
      </c>
      <c r="BD21">
        <f>VLOOKUP($A21,'GDP_PPP2005&amp;growth'!$A$2:$BD$48,COLUMN(),0)*AgGDP_perc!BD21/100</f>
        <v>1272104438.97818</v>
      </c>
    </row>
    <row r="22" spans="1:56">
      <c r="A22">
        <v>175</v>
      </c>
      <c r="B22" t="s">
        <v>211</v>
      </c>
      <c r="C22" t="str">
        <f>AgGDP_perc!C22</f>
        <v>GNB</v>
      </c>
      <c r="D22" s="16" t="s">
        <v>413</v>
      </c>
      <c r="F22">
        <f>VLOOKUP($A22,'GDP_PPP2005&amp;growth'!$A$2:$BD$48,COLUMN(),0)*AgGDP_perc!F22/100</f>
        <v>0</v>
      </c>
      <c r="G22">
        <f>VLOOKUP($A22,'GDP_PPP2005&amp;growth'!$A$2:$BD$48,COLUMN(),0)*AgGDP_perc!G22/100</f>
        <v>0</v>
      </c>
      <c r="H22">
        <f>VLOOKUP($A22,'GDP_PPP2005&amp;growth'!$A$2:$BD$48,COLUMN(),0)*AgGDP_perc!H22/100</f>
        <v>0</v>
      </c>
      <c r="I22">
        <f>VLOOKUP($A22,'GDP_PPP2005&amp;growth'!$A$2:$BD$48,COLUMN(),0)*AgGDP_perc!I22/100</f>
        <v>0</v>
      </c>
      <c r="J22">
        <f>VLOOKUP($A22,'GDP_PPP2005&amp;growth'!$A$2:$BD$48,COLUMN(),0)*AgGDP_perc!J22/100</f>
        <v>0</v>
      </c>
      <c r="K22">
        <f>VLOOKUP($A22,'GDP_PPP2005&amp;growth'!$A$2:$BD$48,COLUMN(),0)*AgGDP_perc!K22/100</f>
        <v>0</v>
      </c>
      <c r="L22">
        <f>VLOOKUP($A22,'GDP_PPP2005&amp;growth'!$A$2:$BD$48,COLUMN(),0)*AgGDP_perc!L22/100</f>
        <v>0</v>
      </c>
      <c r="M22">
        <f>VLOOKUP($A22,'GDP_PPP2005&amp;growth'!$A$2:$BD$48,COLUMN(),0)*AgGDP_perc!M22/100</f>
        <v>0</v>
      </c>
      <c r="N22">
        <f>VLOOKUP($A22,'GDP_PPP2005&amp;growth'!$A$2:$BD$48,COLUMN(),0)*AgGDP_perc!N22/100</f>
        <v>0</v>
      </c>
      <c r="O22">
        <f>VLOOKUP($A22,'GDP_PPP2005&amp;growth'!$A$2:$BD$48,COLUMN(),0)*AgGDP_perc!O22/100</f>
        <v>0</v>
      </c>
      <c r="P22">
        <f>VLOOKUP($A22,'GDP_PPP2005&amp;growth'!$A$2:$BD$48,COLUMN(),0)*AgGDP_perc!P22/100</f>
        <v>0</v>
      </c>
      <c r="Q22">
        <f>VLOOKUP($A22,'GDP_PPP2005&amp;growth'!$A$2:$BD$48,COLUMN(),0)*AgGDP_perc!Q22/100</f>
        <v>0</v>
      </c>
      <c r="R22">
        <f>VLOOKUP($A22,'GDP_PPP2005&amp;growth'!$A$2:$BD$48,COLUMN(),0)*AgGDP_perc!R22/100</f>
        <v>0</v>
      </c>
      <c r="S22">
        <f>VLOOKUP($A22,'GDP_PPP2005&amp;growth'!$A$2:$BD$48,COLUMN(),0)*AgGDP_perc!S22/100</f>
        <v>0</v>
      </c>
      <c r="T22">
        <f>VLOOKUP($A22,'GDP_PPP2005&amp;growth'!$A$2:$BD$48,COLUMN(),0)*AgGDP_perc!T22/100</f>
        <v>0</v>
      </c>
      <c r="U22">
        <f>VLOOKUP($A22,'GDP_PPP2005&amp;growth'!$A$2:$BD$48,COLUMN(),0)*AgGDP_perc!U22/100</f>
        <v>0</v>
      </c>
      <c r="V22">
        <f>VLOOKUP($A22,'GDP_PPP2005&amp;growth'!$A$2:$BD$48,COLUMN(),0)*AgGDP_perc!V22/100</f>
        <v>0</v>
      </c>
      <c r="W22">
        <f>VLOOKUP($A22,'GDP_PPP2005&amp;growth'!$A$2:$BD$48,COLUMN(),0)*AgGDP_perc!W22/100</f>
        <v>0</v>
      </c>
      <c r="X22">
        <f>VLOOKUP($A22,'GDP_PPP2005&amp;growth'!$A$2:$BD$48,COLUMN(),0)*AgGDP_perc!X22/100</f>
        <v>0</v>
      </c>
      <c r="Y22">
        <f>VLOOKUP($A22,'GDP_PPP2005&amp;growth'!$A$2:$BD$48,COLUMN(),0)*AgGDP_perc!Y22/100</f>
        <v>0</v>
      </c>
      <c r="Z22">
        <f>VLOOKUP($A22,'GDP_PPP2005&amp;growth'!$A$2:$BD$48,COLUMN(),0)*AgGDP_perc!Z22/100</f>
        <v>334671606.302389</v>
      </c>
      <c r="AA22">
        <f>VLOOKUP($A22,'GDP_PPP2005&amp;growth'!$A$2:$BD$48,COLUMN(),0)*AgGDP_perc!AA22/100</f>
        <v>475754876.193562</v>
      </c>
      <c r="AB22">
        <f>VLOOKUP($A22,'GDP_PPP2005&amp;growth'!$A$2:$BD$48,COLUMN(),0)*AgGDP_perc!AB22/100</f>
        <v>435143859.417148</v>
      </c>
      <c r="AC22">
        <f>VLOOKUP($A22,'GDP_PPP2005&amp;growth'!$A$2:$BD$48,COLUMN(),0)*AgGDP_perc!AC22/100</f>
        <v>381566045.08185</v>
      </c>
      <c r="AD22">
        <f>VLOOKUP($A22,'GDP_PPP2005&amp;growth'!$A$2:$BD$48,COLUMN(),0)*AgGDP_perc!AD22/100</f>
        <v>405215540.419738</v>
      </c>
      <c r="AE22">
        <f>VLOOKUP($A22,'GDP_PPP2005&amp;growth'!$A$2:$BD$48,COLUMN(),0)*AgGDP_perc!AE22/100</f>
        <v>474915774.216466</v>
      </c>
      <c r="AF22">
        <f>VLOOKUP($A22,'GDP_PPP2005&amp;growth'!$A$2:$BD$48,COLUMN(),0)*AgGDP_perc!AF22/100</f>
        <v>458719642.475773</v>
      </c>
      <c r="AG22">
        <f>VLOOKUP($A22,'GDP_PPP2005&amp;growth'!$A$2:$BD$48,COLUMN(),0)*AgGDP_perc!AG22/100</f>
        <v>600370167.795298</v>
      </c>
      <c r="AH22">
        <f>VLOOKUP($A22,'GDP_PPP2005&amp;growth'!$A$2:$BD$48,COLUMN(),0)*AgGDP_perc!AH22/100</f>
        <v>634157386.829404</v>
      </c>
      <c r="AI22">
        <f>VLOOKUP($A22,'GDP_PPP2005&amp;growth'!$A$2:$BD$48,COLUMN(),0)*AgGDP_perc!AI22/100</f>
        <v>580681826.369351</v>
      </c>
      <c r="AJ22">
        <f>VLOOKUP($A22,'GDP_PPP2005&amp;growth'!$A$2:$BD$48,COLUMN(),0)*AgGDP_perc!AJ22/100</f>
        <v>746662446.624162</v>
      </c>
      <c r="AK22">
        <f>VLOOKUP($A22,'GDP_PPP2005&amp;growth'!$A$2:$BD$48,COLUMN(),0)*AgGDP_perc!AK22/100</f>
        <v>698389775.919897</v>
      </c>
      <c r="AL22">
        <f>VLOOKUP($A22,'GDP_PPP2005&amp;growth'!$A$2:$BD$48,COLUMN(),0)*AgGDP_perc!AL22/100</f>
        <v>644148048.292124</v>
      </c>
      <c r="AM22">
        <f>VLOOKUP($A22,'GDP_PPP2005&amp;growth'!$A$2:$BD$48,COLUMN(),0)*AgGDP_perc!AM22/100</f>
        <v>735727656.619838</v>
      </c>
      <c r="AN22">
        <f>VLOOKUP($A22,'GDP_PPP2005&amp;growth'!$A$2:$BD$48,COLUMN(),0)*AgGDP_perc!AN22/100</f>
        <v>764334193.330202</v>
      </c>
      <c r="AO22">
        <f>VLOOKUP($A22,'GDP_PPP2005&amp;growth'!$A$2:$BD$48,COLUMN(),0)*AgGDP_perc!AO22/100</f>
        <v>790234216.553669</v>
      </c>
      <c r="AP22">
        <f>VLOOKUP($A22,'GDP_PPP2005&amp;growth'!$A$2:$BD$48,COLUMN(),0)*AgGDP_perc!AP22/100</f>
        <v>922675699.61965</v>
      </c>
      <c r="AQ22">
        <f>VLOOKUP($A22,'GDP_PPP2005&amp;growth'!$A$2:$BD$48,COLUMN(),0)*AgGDP_perc!AQ22/100</f>
        <v>931541646.209369</v>
      </c>
      <c r="AR22">
        <f>VLOOKUP($A22,'GDP_PPP2005&amp;growth'!$A$2:$BD$48,COLUMN(),0)*AgGDP_perc!AR22/100</f>
        <v>765182358.122248</v>
      </c>
      <c r="AS22">
        <f>VLOOKUP($A22,'GDP_PPP2005&amp;growth'!$A$2:$BD$48,COLUMN(),0)*AgGDP_perc!AS22/100</f>
        <v>776084694.033113</v>
      </c>
      <c r="AT22">
        <f>VLOOKUP($A22,'GDP_PPP2005&amp;growth'!$A$2:$BD$48,COLUMN(),0)*AgGDP_perc!AT22/100</f>
        <v>802236219.184836</v>
      </c>
      <c r="AU22">
        <f>VLOOKUP($A22,'GDP_PPP2005&amp;growth'!$A$2:$BD$48,COLUMN(),0)*AgGDP_perc!AU22/100</f>
        <v>732226303.315177</v>
      </c>
      <c r="AV22">
        <f>VLOOKUP($A22,'GDP_PPP2005&amp;growth'!$A$2:$BD$48,COLUMN(),0)*AgGDP_perc!AV22/100</f>
        <v>757932835.466967</v>
      </c>
      <c r="AW22">
        <f>VLOOKUP($A22,'GDP_PPP2005&amp;growth'!$A$2:$BD$48,COLUMN(),0)*AgGDP_perc!AW22/100</f>
        <v>0</v>
      </c>
      <c r="AX22">
        <f>VLOOKUP($A22,'GDP_PPP2005&amp;growth'!$A$2:$BD$48,COLUMN(),0)*AgGDP_perc!AX22/100</f>
        <v>0</v>
      </c>
      <c r="AY22">
        <f>VLOOKUP($A22,'GDP_PPP2005&amp;growth'!$A$2:$BD$48,COLUMN(),0)*AgGDP_perc!AY22/100</f>
        <v>0</v>
      </c>
      <c r="AZ22">
        <f>VLOOKUP($A22,'GDP_PPP2005&amp;growth'!$A$2:$BD$48,COLUMN(),0)*AgGDP_perc!AZ22/100</f>
        <v>0</v>
      </c>
      <c r="BA22">
        <f>VLOOKUP($A22,'GDP_PPP2005&amp;growth'!$A$2:$BD$48,COLUMN(),0)*AgGDP_perc!BA22/100</f>
        <v>0</v>
      </c>
      <c r="BB22">
        <f>VLOOKUP($A22,'GDP_PPP2005&amp;growth'!$A$2:$BD$48,COLUMN(),0)*AgGDP_perc!BB22/100</f>
        <v>0</v>
      </c>
      <c r="BC22">
        <f>VLOOKUP($A22,'GDP_PPP2005&amp;growth'!$A$2:$BD$48,COLUMN(),0)*AgGDP_perc!BC22/100</f>
        <v>0</v>
      </c>
      <c r="BD22">
        <f>VLOOKUP($A22,'GDP_PPP2005&amp;growth'!$A$2:$BD$48,COLUMN(),0)*AgGDP_perc!BD22/100</f>
        <v>0</v>
      </c>
    </row>
    <row r="23" spans="1:56">
      <c r="A23">
        <f>VLOOKUP(B23,'AHarv+PermP'!$B$2:$C$52,2,0)</f>
        <v>114</v>
      </c>
      <c r="B23" t="s">
        <v>152</v>
      </c>
      <c r="C23" t="str">
        <f>AgGDP_perc!C23</f>
        <v>KEN</v>
      </c>
      <c r="D23" s="16" t="s">
        <v>413</v>
      </c>
      <c r="F23">
        <f>VLOOKUP($A23,'GDP_PPP2005&amp;growth'!$A$2:$BD$48,COLUMN(),0)*AgGDP_perc!F23/100</f>
        <v>0</v>
      </c>
      <c r="G23">
        <f>VLOOKUP($A23,'GDP_PPP2005&amp;growth'!$A$2:$BD$48,COLUMN(),0)*AgGDP_perc!G23/100</f>
        <v>0</v>
      </c>
      <c r="H23">
        <f>VLOOKUP($A23,'GDP_PPP2005&amp;growth'!$A$2:$BD$48,COLUMN(),0)*AgGDP_perc!H23/100</f>
        <v>0</v>
      </c>
      <c r="I23">
        <f>VLOOKUP($A23,'GDP_PPP2005&amp;growth'!$A$2:$BD$48,COLUMN(),0)*AgGDP_perc!I23/100</f>
        <v>0</v>
      </c>
      <c r="J23">
        <f>VLOOKUP($A23,'GDP_PPP2005&amp;growth'!$A$2:$BD$48,COLUMN(),0)*AgGDP_perc!J23/100</f>
        <v>0</v>
      </c>
      <c r="K23">
        <f>VLOOKUP($A23,'GDP_PPP2005&amp;growth'!$A$2:$BD$48,COLUMN(),0)*AgGDP_perc!K23/100</f>
        <v>0</v>
      </c>
      <c r="L23">
        <f>VLOOKUP($A23,'GDP_PPP2005&amp;growth'!$A$2:$BD$48,COLUMN(),0)*AgGDP_perc!L23/100</f>
        <v>0</v>
      </c>
      <c r="M23">
        <f>VLOOKUP($A23,'GDP_PPP2005&amp;growth'!$A$2:$BD$48,COLUMN(),0)*AgGDP_perc!M23/100</f>
        <v>0</v>
      </c>
      <c r="N23">
        <f>VLOOKUP($A23,'GDP_PPP2005&amp;growth'!$A$2:$BD$48,COLUMN(),0)*AgGDP_perc!N23/100</f>
        <v>0</v>
      </c>
      <c r="O23">
        <f>VLOOKUP($A23,'GDP_PPP2005&amp;growth'!$A$2:$BD$48,COLUMN(),0)*AgGDP_perc!O23/100</f>
        <v>0</v>
      </c>
      <c r="P23">
        <f>VLOOKUP($A23,'GDP_PPP2005&amp;growth'!$A$2:$BD$48,COLUMN(),0)*AgGDP_perc!P23/100</f>
        <v>0</v>
      </c>
      <c r="Q23">
        <f>VLOOKUP($A23,'GDP_PPP2005&amp;growth'!$A$2:$BD$48,COLUMN(),0)*AgGDP_perc!Q23/100</f>
        <v>0</v>
      </c>
      <c r="R23">
        <f>VLOOKUP($A23,'GDP_PPP2005&amp;growth'!$A$2:$BD$48,COLUMN(),0)*AgGDP_perc!R23/100</f>
        <v>0</v>
      </c>
      <c r="S23">
        <f>VLOOKUP($A23,'GDP_PPP2005&amp;growth'!$A$2:$BD$48,COLUMN(),0)*AgGDP_perc!S23/100</f>
        <v>0</v>
      </c>
      <c r="T23">
        <f>VLOOKUP($A23,'GDP_PPP2005&amp;growth'!$A$2:$BD$48,COLUMN(),0)*AgGDP_perc!T23/100</f>
        <v>0</v>
      </c>
      <c r="U23">
        <f>VLOOKUP($A23,'GDP_PPP2005&amp;growth'!$A$2:$BD$48,COLUMN(),0)*AgGDP_perc!U23/100</f>
        <v>0</v>
      </c>
      <c r="V23">
        <f>VLOOKUP($A23,'GDP_PPP2005&amp;growth'!$A$2:$BD$48,COLUMN(),0)*AgGDP_perc!V23/100</f>
        <v>0</v>
      </c>
      <c r="W23">
        <f>VLOOKUP($A23,'GDP_PPP2005&amp;growth'!$A$2:$BD$48,COLUMN(),0)*AgGDP_perc!W23/100</f>
        <v>0</v>
      </c>
      <c r="X23">
        <f>VLOOKUP($A23,'GDP_PPP2005&amp;growth'!$A$2:$BD$48,COLUMN(),0)*AgGDP_perc!X23/100</f>
        <v>0</v>
      </c>
      <c r="Y23">
        <f>VLOOKUP($A23,'GDP_PPP2005&amp;growth'!$A$2:$BD$48,COLUMN(),0)*AgGDP_perc!Y23/100</f>
        <v>0</v>
      </c>
      <c r="Z23">
        <f>VLOOKUP($A23,'GDP_PPP2005&amp;growth'!$A$2:$BD$48,COLUMN(),0)*AgGDP_perc!Z23/100</f>
        <v>7289819724.56678</v>
      </c>
      <c r="AA23">
        <f>VLOOKUP($A23,'GDP_PPP2005&amp;growth'!$A$2:$BD$48,COLUMN(),0)*AgGDP_perc!AA23/100</f>
        <v>7543451665.93493</v>
      </c>
      <c r="AB23">
        <f>VLOOKUP($A23,'GDP_PPP2005&amp;growth'!$A$2:$BD$48,COLUMN(),0)*AgGDP_perc!AB23/100</f>
        <v>7860838940.86453</v>
      </c>
      <c r="AC23">
        <f>VLOOKUP($A23,'GDP_PPP2005&amp;growth'!$A$2:$BD$48,COLUMN(),0)*AgGDP_perc!AC23/100</f>
        <v>8167804966.77156</v>
      </c>
      <c r="AD23">
        <f>VLOOKUP($A23,'GDP_PPP2005&amp;growth'!$A$2:$BD$48,COLUMN(),0)*AgGDP_perc!AD23/100</f>
        <v>8250717141.69124</v>
      </c>
      <c r="AE23">
        <f>VLOOKUP($A23,'GDP_PPP2005&amp;growth'!$A$2:$BD$48,COLUMN(),0)*AgGDP_perc!AE23/100</f>
        <v>8256756608.59833</v>
      </c>
      <c r="AF23">
        <f>VLOOKUP($A23,'GDP_PPP2005&amp;growth'!$A$2:$BD$48,COLUMN(),0)*AgGDP_perc!AF23/100</f>
        <v>8971213178.75583</v>
      </c>
      <c r="AG23">
        <f>VLOOKUP($A23,'GDP_PPP2005&amp;growth'!$A$2:$BD$48,COLUMN(),0)*AgGDP_perc!AG23/100</f>
        <v>9073769927.18863</v>
      </c>
      <c r="AH23">
        <f>VLOOKUP($A23,'GDP_PPP2005&amp;growth'!$A$2:$BD$48,COLUMN(),0)*AgGDP_perc!AH23/100</f>
        <v>9130442973.00385</v>
      </c>
      <c r="AI23">
        <f>VLOOKUP($A23,'GDP_PPP2005&amp;growth'!$A$2:$BD$48,COLUMN(),0)*AgGDP_perc!AI23/100</f>
        <v>9653098536.63203</v>
      </c>
      <c r="AJ23">
        <f>VLOOKUP($A23,'GDP_PPP2005&amp;growth'!$A$2:$BD$48,COLUMN(),0)*AgGDP_perc!AJ23/100</f>
        <v>9835598076.64034</v>
      </c>
      <c r="AK23">
        <f>VLOOKUP($A23,'GDP_PPP2005&amp;growth'!$A$2:$BD$48,COLUMN(),0)*AgGDP_perc!AK23/100</f>
        <v>9511314061.58351</v>
      </c>
      <c r="AL23">
        <f>VLOOKUP($A23,'GDP_PPP2005&amp;growth'!$A$2:$BD$48,COLUMN(),0)*AgGDP_perc!AL23/100</f>
        <v>9635932581.91924</v>
      </c>
      <c r="AM23">
        <f>VLOOKUP($A23,'GDP_PPP2005&amp;growth'!$A$2:$BD$48,COLUMN(),0)*AgGDP_perc!AM23/100</f>
        <v>10606841006.5726</v>
      </c>
      <c r="AN23">
        <f>VLOOKUP($A23,'GDP_PPP2005&amp;growth'!$A$2:$BD$48,COLUMN(),0)*AgGDP_perc!AN23/100</f>
        <v>11506839896.2384</v>
      </c>
      <c r="AO23">
        <f>VLOOKUP($A23,'GDP_PPP2005&amp;growth'!$A$2:$BD$48,COLUMN(),0)*AgGDP_perc!AO23/100</f>
        <v>11225038215.9171</v>
      </c>
      <c r="AP23">
        <f>VLOOKUP($A23,'GDP_PPP2005&amp;growth'!$A$2:$BD$48,COLUMN(),0)*AgGDP_perc!AP23/100</f>
        <v>11542593689.3149</v>
      </c>
      <c r="AQ23">
        <f>VLOOKUP($A23,'GDP_PPP2005&amp;growth'!$A$2:$BD$48,COLUMN(),0)*AgGDP_perc!AQ23/100</f>
        <v>11660100947.495</v>
      </c>
      <c r="AR23">
        <f>VLOOKUP($A23,'GDP_PPP2005&amp;growth'!$A$2:$BD$48,COLUMN(),0)*AgGDP_perc!AR23/100</f>
        <v>12170840315.4372</v>
      </c>
      <c r="AS23">
        <f>VLOOKUP($A23,'GDP_PPP2005&amp;growth'!$A$2:$BD$48,COLUMN(),0)*AgGDP_perc!AS23/100</f>
        <v>12910849800.1801</v>
      </c>
      <c r="AT23">
        <f>VLOOKUP($A23,'GDP_PPP2005&amp;growth'!$A$2:$BD$48,COLUMN(),0)*AgGDP_perc!AT23/100</f>
        <v>12980306401.3302</v>
      </c>
      <c r="AU23">
        <f>VLOOKUP($A23,'GDP_PPP2005&amp;growth'!$A$2:$BD$48,COLUMN(),0)*AgGDP_perc!AU23/100</f>
        <v>13040607423.7648</v>
      </c>
      <c r="AV23">
        <f>VLOOKUP($A23,'GDP_PPP2005&amp;growth'!$A$2:$BD$48,COLUMN(),0)*AgGDP_perc!AV23/100</f>
        <v>12191426463.8195</v>
      </c>
      <c r="AW23">
        <f>VLOOKUP($A23,'GDP_PPP2005&amp;growth'!$A$2:$BD$48,COLUMN(),0)*AgGDP_perc!AW23/100</f>
        <v>12505187208.8464</v>
      </c>
      <c r="AX23">
        <f>VLOOKUP($A23,'GDP_PPP2005&amp;growth'!$A$2:$BD$48,COLUMN(),0)*AgGDP_perc!AX23/100</f>
        <v>12696737235.8413</v>
      </c>
      <c r="AY23">
        <f>VLOOKUP($A23,'GDP_PPP2005&amp;growth'!$A$2:$BD$48,COLUMN(),0)*AgGDP_perc!AY23/100</f>
        <v>13042142896.4793</v>
      </c>
      <c r="AZ23">
        <f>VLOOKUP($A23,'GDP_PPP2005&amp;growth'!$A$2:$BD$48,COLUMN(),0)*AgGDP_perc!AZ23/100</f>
        <v>13637014451.9352</v>
      </c>
      <c r="BA23">
        <f>VLOOKUP($A23,'GDP_PPP2005&amp;growth'!$A$2:$BD$48,COLUMN(),0)*AgGDP_perc!BA23/100</f>
        <v>10974016012.1739</v>
      </c>
      <c r="BB23">
        <f>VLOOKUP($A23,'GDP_PPP2005&amp;growth'!$A$2:$BD$48,COLUMN(),0)*AgGDP_perc!BB23/100</f>
        <v>11661759257.7035</v>
      </c>
      <c r="BC23">
        <f>VLOOKUP($A23,'GDP_PPP2005&amp;growth'!$A$2:$BD$48,COLUMN(),0)*AgGDP_perc!BC23/100</f>
        <v>12859014622.6141</v>
      </c>
      <c r="BD23">
        <f>VLOOKUP($A23,'GDP_PPP2005&amp;growth'!$A$2:$BD$48,COLUMN(),0)*AgGDP_perc!BD23/100</f>
        <v>11602655439.6338</v>
      </c>
    </row>
    <row r="24" spans="1:56">
      <c r="A24">
        <f>VLOOKUP(B24,'AHarv+PermP'!$B$2:$C$52,2,0)</f>
        <v>122</v>
      </c>
      <c r="B24" t="s">
        <v>153</v>
      </c>
      <c r="C24" t="str">
        <f>AgGDP_perc!C24</f>
        <v>LSO</v>
      </c>
      <c r="D24" s="16" t="s">
        <v>413</v>
      </c>
      <c r="F24">
        <f>VLOOKUP($A24,'GDP_PPP2005&amp;growth'!$A$2:$BD$48,COLUMN(),0)*AgGDP_perc!F24/100</f>
        <v>0</v>
      </c>
      <c r="G24">
        <f>VLOOKUP($A24,'GDP_PPP2005&amp;growth'!$A$2:$BD$48,COLUMN(),0)*AgGDP_perc!G24/100</f>
        <v>0</v>
      </c>
      <c r="H24">
        <f>VLOOKUP($A24,'GDP_PPP2005&amp;growth'!$A$2:$BD$48,COLUMN(),0)*AgGDP_perc!H24/100</f>
        <v>0</v>
      </c>
      <c r="I24">
        <f>VLOOKUP($A24,'GDP_PPP2005&amp;growth'!$A$2:$BD$48,COLUMN(),0)*AgGDP_perc!I24/100</f>
        <v>0</v>
      </c>
      <c r="J24">
        <f>VLOOKUP($A24,'GDP_PPP2005&amp;growth'!$A$2:$BD$48,COLUMN(),0)*AgGDP_perc!J24/100</f>
        <v>0</v>
      </c>
      <c r="K24">
        <f>VLOOKUP($A24,'GDP_PPP2005&amp;growth'!$A$2:$BD$48,COLUMN(),0)*AgGDP_perc!K24/100</f>
        <v>0</v>
      </c>
      <c r="L24">
        <f>VLOOKUP($A24,'GDP_PPP2005&amp;growth'!$A$2:$BD$48,COLUMN(),0)*AgGDP_perc!L24/100</f>
        <v>0</v>
      </c>
      <c r="M24">
        <f>VLOOKUP($A24,'GDP_PPP2005&amp;growth'!$A$2:$BD$48,COLUMN(),0)*AgGDP_perc!M24/100</f>
        <v>0</v>
      </c>
      <c r="N24">
        <f>VLOOKUP($A24,'GDP_PPP2005&amp;growth'!$A$2:$BD$48,COLUMN(),0)*AgGDP_perc!N24/100</f>
        <v>0</v>
      </c>
      <c r="O24">
        <f>VLOOKUP($A24,'GDP_PPP2005&amp;growth'!$A$2:$BD$48,COLUMN(),0)*AgGDP_perc!O24/100</f>
        <v>0</v>
      </c>
      <c r="P24">
        <f>VLOOKUP($A24,'GDP_PPP2005&amp;growth'!$A$2:$BD$48,COLUMN(),0)*AgGDP_perc!P24/100</f>
        <v>0</v>
      </c>
      <c r="Q24">
        <f>VLOOKUP($A24,'GDP_PPP2005&amp;growth'!$A$2:$BD$48,COLUMN(),0)*AgGDP_perc!Q24/100</f>
        <v>0</v>
      </c>
      <c r="R24">
        <f>VLOOKUP($A24,'GDP_PPP2005&amp;growth'!$A$2:$BD$48,COLUMN(),0)*AgGDP_perc!R24/100</f>
        <v>0</v>
      </c>
      <c r="S24">
        <f>VLOOKUP($A24,'GDP_PPP2005&amp;growth'!$A$2:$BD$48,COLUMN(),0)*AgGDP_perc!S24/100</f>
        <v>0</v>
      </c>
      <c r="T24">
        <f>VLOOKUP($A24,'GDP_PPP2005&amp;growth'!$A$2:$BD$48,COLUMN(),0)*AgGDP_perc!T24/100</f>
        <v>0</v>
      </c>
      <c r="U24">
        <f>VLOOKUP($A24,'GDP_PPP2005&amp;growth'!$A$2:$BD$48,COLUMN(),0)*AgGDP_perc!U24/100</f>
        <v>0</v>
      </c>
      <c r="V24">
        <f>VLOOKUP($A24,'GDP_PPP2005&amp;growth'!$A$2:$BD$48,COLUMN(),0)*AgGDP_perc!V24/100</f>
        <v>0</v>
      </c>
      <c r="W24">
        <f>VLOOKUP($A24,'GDP_PPP2005&amp;growth'!$A$2:$BD$48,COLUMN(),0)*AgGDP_perc!W24/100</f>
        <v>0</v>
      </c>
      <c r="X24">
        <f>VLOOKUP($A24,'GDP_PPP2005&amp;growth'!$A$2:$BD$48,COLUMN(),0)*AgGDP_perc!X24/100</f>
        <v>0</v>
      </c>
      <c r="Y24">
        <f>VLOOKUP($A24,'GDP_PPP2005&amp;growth'!$A$2:$BD$48,COLUMN(),0)*AgGDP_perc!Y24/100</f>
        <v>0</v>
      </c>
      <c r="Z24">
        <f>VLOOKUP($A24,'GDP_PPP2005&amp;growth'!$A$2:$BD$48,COLUMN(),0)*AgGDP_perc!Z24/100</f>
        <v>266628646.11251</v>
      </c>
      <c r="AA24">
        <f>VLOOKUP($A24,'GDP_PPP2005&amp;growth'!$A$2:$BD$48,COLUMN(),0)*AgGDP_perc!AA24/100</f>
        <v>292475699.209137</v>
      </c>
      <c r="AB24">
        <f>VLOOKUP($A24,'GDP_PPP2005&amp;growth'!$A$2:$BD$48,COLUMN(),0)*AgGDP_perc!AB24/100</f>
        <v>250312507.403889</v>
      </c>
      <c r="AC24">
        <f>VLOOKUP($A24,'GDP_PPP2005&amp;growth'!$A$2:$BD$48,COLUMN(),0)*AgGDP_perc!AC24/100</f>
        <v>264082749.488297</v>
      </c>
      <c r="AD24">
        <f>VLOOKUP($A24,'GDP_PPP2005&amp;growth'!$A$2:$BD$48,COLUMN(),0)*AgGDP_perc!AD24/100</f>
        <v>296953993.845973</v>
      </c>
      <c r="AE24">
        <f>VLOOKUP($A24,'GDP_PPP2005&amp;growth'!$A$2:$BD$48,COLUMN(),0)*AgGDP_perc!AE24/100</f>
        <v>285635402.328123</v>
      </c>
      <c r="AF24">
        <f>VLOOKUP($A24,'GDP_PPP2005&amp;growth'!$A$2:$BD$48,COLUMN(),0)*AgGDP_perc!AF24/100</f>
        <v>285925002.689404</v>
      </c>
      <c r="AG24">
        <f>VLOOKUP($A24,'GDP_PPP2005&amp;growth'!$A$2:$BD$48,COLUMN(),0)*AgGDP_perc!AG24/100</f>
        <v>302906114.141745</v>
      </c>
      <c r="AH24">
        <f>VLOOKUP($A24,'GDP_PPP2005&amp;growth'!$A$2:$BD$48,COLUMN(),0)*AgGDP_perc!AH24/100</f>
        <v>349817339.594017</v>
      </c>
      <c r="AI24">
        <f>VLOOKUP($A24,'GDP_PPP2005&amp;growth'!$A$2:$BD$48,COLUMN(),0)*AgGDP_perc!AI24/100</f>
        <v>342193195.395984</v>
      </c>
      <c r="AJ24">
        <f>VLOOKUP($A24,'GDP_PPP2005&amp;growth'!$A$2:$BD$48,COLUMN(),0)*AgGDP_perc!AJ24/100</f>
        <v>361904250.95901</v>
      </c>
      <c r="AK24">
        <f>VLOOKUP($A24,'GDP_PPP2005&amp;growth'!$A$2:$BD$48,COLUMN(),0)*AgGDP_perc!AK24/100</f>
        <v>267690477.9084</v>
      </c>
      <c r="AL24">
        <f>VLOOKUP($A24,'GDP_PPP2005&amp;growth'!$A$2:$BD$48,COLUMN(),0)*AgGDP_perc!AL24/100</f>
        <v>302124673.745803</v>
      </c>
      <c r="AM24">
        <f>VLOOKUP($A24,'GDP_PPP2005&amp;growth'!$A$2:$BD$48,COLUMN(),0)*AgGDP_perc!AM24/100</f>
        <v>320604364.71509</v>
      </c>
      <c r="AN24">
        <f>VLOOKUP($A24,'GDP_PPP2005&amp;growth'!$A$2:$BD$48,COLUMN(),0)*AgGDP_perc!AN24/100</f>
        <v>325368564.272779</v>
      </c>
      <c r="AO24">
        <f>VLOOKUP($A24,'GDP_PPP2005&amp;growth'!$A$2:$BD$48,COLUMN(),0)*AgGDP_perc!AO24/100</f>
        <v>337223110.718268</v>
      </c>
      <c r="AP24">
        <f>VLOOKUP($A24,'GDP_PPP2005&amp;growth'!$A$2:$BD$48,COLUMN(),0)*AgGDP_perc!AP24/100</f>
        <v>353605710.029332</v>
      </c>
      <c r="AQ24">
        <f>VLOOKUP($A24,'GDP_PPP2005&amp;growth'!$A$2:$BD$48,COLUMN(),0)*AgGDP_perc!AQ24/100</f>
        <v>345092845.053005</v>
      </c>
      <c r="AR24">
        <f>VLOOKUP($A24,'GDP_PPP2005&amp;growth'!$A$2:$BD$48,COLUMN(),0)*AgGDP_perc!AR24/100</f>
        <v>365692983.437927</v>
      </c>
      <c r="AS24">
        <f>VLOOKUP($A24,'GDP_PPP2005&amp;growth'!$A$2:$BD$48,COLUMN(),0)*AgGDP_perc!AS24/100</f>
        <v>375483972.087272</v>
      </c>
      <c r="AT24">
        <f>VLOOKUP($A24,'GDP_PPP2005&amp;growth'!$A$2:$BD$48,COLUMN(),0)*AgGDP_perc!AT24/100</f>
        <v>264621872.841351</v>
      </c>
      <c r="AU24">
        <f>VLOOKUP($A24,'GDP_PPP2005&amp;growth'!$A$2:$BD$48,COLUMN(),0)*AgGDP_perc!AU24/100</f>
        <v>294649438.109164</v>
      </c>
      <c r="AV24">
        <f>VLOOKUP($A24,'GDP_PPP2005&amp;growth'!$A$2:$BD$48,COLUMN(),0)*AgGDP_perc!AV24/100</f>
        <v>233535710.225095</v>
      </c>
      <c r="AW24">
        <f>VLOOKUP($A24,'GDP_PPP2005&amp;growth'!$A$2:$BD$48,COLUMN(),0)*AgGDP_perc!AW24/100</f>
        <v>240959356.219557</v>
      </c>
      <c r="AX24">
        <f>VLOOKUP($A24,'GDP_PPP2005&amp;growth'!$A$2:$BD$48,COLUMN(),0)*AgGDP_perc!AX24/100</f>
        <v>236114433.221996</v>
      </c>
      <c r="AY24">
        <f>VLOOKUP($A24,'GDP_PPP2005&amp;growth'!$A$2:$BD$48,COLUMN(),0)*AgGDP_perc!AY24/100</f>
        <v>205595540.557925</v>
      </c>
      <c r="AZ24">
        <f>VLOOKUP($A24,'GDP_PPP2005&amp;growth'!$A$2:$BD$48,COLUMN(),0)*AgGDP_perc!AZ24/100</f>
        <v>253428369.697949</v>
      </c>
      <c r="BA24">
        <f>VLOOKUP($A24,'GDP_PPP2005&amp;growth'!$A$2:$BD$48,COLUMN(),0)*AgGDP_perc!BA24/100</f>
        <v>220814715.432484</v>
      </c>
      <c r="BB24">
        <f>VLOOKUP($A24,'GDP_PPP2005&amp;growth'!$A$2:$BD$48,COLUMN(),0)*AgGDP_perc!BB24/100</f>
        <v>220229032.304861</v>
      </c>
      <c r="BC24">
        <f>VLOOKUP($A24,'GDP_PPP2005&amp;growth'!$A$2:$BD$48,COLUMN(),0)*AgGDP_perc!BC24/100</f>
        <v>229135362.765437</v>
      </c>
      <c r="BD24">
        <f>VLOOKUP($A24,'GDP_PPP2005&amp;growth'!$A$2:$BD$48,COLUMN(),0)*AgGDP_perc!BD24/100</f>
        <v>237800157.86186</v>
      </c>
    </row>
    <row r="25" spans="1:56">
      <c r="A25">
        <f>VLOOKUP(B25,'AHarv+PermP'!$B$2:$C$52,2,0)</f>
        <v>123</v>
      </c>
      <c r="B25" t="s">
        <v>154</v>
      </c>
      <c r="C25" t="str">
        <f>AgGDP_perc!C25</f>
        <v>LBR</v>
      </c>
      <c r="D25" s="16" t="s">
        <v>413</v>
      </c>
      <c r="F25">
        <f>VLOOKUP($A25,'GDP_PPP2005&amp;growth'!$A$2:$BD$48,COLUMN(),0)*AgGDP_perc!F25/100</f>
        <v>0</v>
      </c>
      <c r="G25">
        <f>VLOOKUP($A25,'GDP_PPP2005&amp;growth'!$A$2:$BD$48,COLUMN(),0)*AgGDP_perc!G25/100</f>
        <v>0</v>
      </c>
      <c r="H25">
        <f>VLOOKUP($A25,'GDP_PPP2005&amp;growth'!$A$2:$BD$48,COLUMN(),0)*AgGDP_perc!H25/100</f>
        <v>0</v>
      </c>
      <c r="I25">
        <f>VLOOKUP($A25,'GDP_PPP2005&amp;growth'!$A$2:$BD$48,COLUMN(),0)*AgGDP_perc!I25/100</f>
        <v>0</v>
      </c>
      <c r="J25">
        <f>VLOOKUP($A25,'GDP_PPP2005&amp;growth'!$A$2:$BD$48,COLUMN(),0)*AgGDP_perc!J25/100</f>
        <v>0</v>
      </c>
      <c r="K25">
        <f>VLOOKUP($A25,'GDP_PPP2005&amp;growth'!$A$2:$BD$48,COLUMN(),0)*AgGDP_perc!K25/100</f>
        <v>0</v>
      </c>
      <c r="L25">
        <f>VLOOKUP($A25,'GDP_PPP2005&amp;growth'!$A$2:$BD$48,COLUMN(),0)*AgGDP_perc!L25/100</f>
        <v>0</v>
      </c>
      <c r="M25">
        <f>VLOOKUP($A25,'GDP_PPP2005&amp;growth'!$A$2:$BD$48,COLUMN(),0)*AgGDP_perc!M25/100</f>
        <v>0</v>
      </c>
      <c r="N25">
        <f>VLOOKUP($A25,'GDP_PPP2005&amp;growth'!$A$2:$BD$48,COLUMN(),0)*AgGDP_perc!N25/100</f>
        <v>0</v>
      </c>
      <c r="O25">
        <f>VLOOKUP($A25,'GDP_PPP2005&amp;growth'!$A$2:$BD$48,COLUMN(),0)*AgGDP_perc!O25/100</f>
        <v>0</v>
      </c>
      <c r="P25">
        <f>VLOOKUP($A25,'GDP_PPP2005&amp;growth'!$A$2:$BD$48,COLUMN(),0)*AgGDP_perc!P25/100</f>
        <v>0</v>
      </c>
      <c r="Q25">
        <f>VLOOKUP($A25,'GDP_PPP2005&amp;growth'!$A$2:$BD$48,COLUMN(),0)*AgGDP_perc!Q25/100</f>
        <v>0</v>
      </c>
      <c r="R25">
        <f>VLOOKUP($A25,'GDP_PPP2005&amp;growth'!$A$2:$BD$48,COLUMN(),0)*AgGDP_perc!R25/100</f>
        <v>0</v>
      </c>
      <c r="S25">
        <f>VLOOKUP($A25,'GDP_PPP2005&amp;growth'!$A$2:$BD$48,COLUMN(),0)*AgGDP_perc!S25/100</f>
        <v>0</v>
      </c>
      <c r="T25">
        <f>VLOOKUP($A25,'GDP_PPP2005&amp;growth'!$A$2:$BD$48,COLUMN(),0)*AgGDP_perc!T25/100</f>
        <v>0</v>
      </c>
      <c r="U25">
        <f>VLOOKUP($A25,'GDP_PPP2005&amp;growth'!$A$2:$BD$48,COLUMN(),0)*AgGDP_perc!U25/100</f>
        <v>0</v>
      </c>
      <c r="V25">
        <f>VLOOKUP($A25,'GDP_PPP2005&amp;growth'!$A$2:$BD$48,COLUMN(),0)*AgGDP_perc!V25/100</f>
        <v>0</v>
      </c>
      <c r="W25">
        <f>VLOOKUP($A25,'GDP_PPP2005&amp;growth'!$A$2:$BD$48,COLUMN(),0)*AgGDP_perc!W25/100</f>
        <v>0</v>
      </c>
      <c r="X25">
        <f>VLOOKUP($A25,'GDP_PPP2005&amp;growth'!$A$2:$BD$48,COLUMN(),0)*AgGDP_perc!X25/100</f>
        <v>0</v>
      </c>
      <c r="Y25">
        <f>VLOOKUP($A25,'GDP_PPP2005&amp;growth'!$A$2:$BD$48,COLUMN(),0)*AgGDP_perc!Y25/100</f>
        <v>0</v>
      </c>
      <c r="Z25">
        <f>VLOOKUP($A25,'GDP_PPP2005&amp;growth'!$A$2:$BD$48,COLUMN(),0)*AgGDP_perc!Z25/100</f>
        <v>1209392871.78521</v>
      </c>
      <c r="AA25">
        <f>VLOOKUP($A25,'GDP_PPP2005&amp;growth'!$A$2:$BD$48,COLUMN(),0)*AgGDP_perc!AA25/100</f>
        <v>1040977724.89649</v>
      </c>
      <c r="AB25">
        <f>VLOOKUP($A25,'GDP_PPP2005&amp;growth'!$A$2:$BD$48,COLUMN(),0)*AgGDP_perc!AB25/100</f>
        <v>1037474084.02738</v>
      </c>
      <c r="AC25">
        <f>VLOOKUP($A25,'GDP_PPP2005&amp;growth'!$A$2:$BD$48,COLUMN(),0)*AgGDP_perc!AC25/100</f>
        <v>1068584691.50596</v>
      </c>
      <c r="AD25">
        <f>VLOOKUP($A25,'GDP_PPP2005&amp;growth'!$A$2:$BD$48,COLUMN(),0)*AgGDP_perc!AD25/100</f>
        <v>1095666911.53624</v>
      </c>
      <c r="AE25">
        <f>VLOOKUP($A25,'GDP_PPP2005&amp;growth'!$A$2:$BD$48,COLUMN(),0)*AgGDP_perc!AE25/100</f>
        <v>1119406763.22078</v>
      </c>
      <c r="AF25">
        <f>VLOOKUP($A25,'GDP_PPP2005&amp;growth'!$A$2:$BD$48,COLUMN(),0)*AgGDP_perc!AF25/100</f>
        <v>1125762796.74226</v>
      </c>
      <c r="AG25">
        <f>VLOOKUP($A25,'GDP_PPP2005&amp;growth'!$A$2:$BD$48,COLUMN(),0)*AgGDP_perc!AG25/100</f>
        <v>1137241470.0531</v>
      </c>
      <c r="AH25">
        <f>VLOOKUP($A25,'GDP_PPP2005&amp;growth'!$A$2:$BD$48,COLUMN(),0)*AgGDP_perc!AH25/100</f>
        <v>1113532667.50654</v>
      </c>
      <c r="AI25">
        <f>VLOOKUP($A25,'GDP_PPP2005&amp;growth'!$A$2:$BD$48,COLUMN(),0)*AgGDP_perc!AI25/100</f>
        <v>829754508.568874</v>
      </c>
      <c r="AJ25">
        <f>VLOOKUP($A25,'GDP_PPP2005&amp;growth'!$A$2:$BD$48,COLUMN(),0)*AgGDP_perc!AJ25/100</f>
        <v>570474155.769229</v>
      </c>
      <c r="AK25">
        <f>VLOOKUP($A25,'GDP_PPP2005&amp;growth'!$A$2:$BD$48,COLUMN(),0)*AgGDP_perc!AK25/100</f>
        <v>500419756.528189</v>
      </c>
      <c r="AL25">
        <f>VLOOKUP($A25,'GDP_PPP2005&amp;growth'!$A$2:$BD$48,COLUMN(),0)*AgGDP_perc!AL25/100</f>
        <v>299557582.327704</v>
      </c>
      <c r="AM25">
        <f>VLOOKUP($A25,'GDP_PPP2005&amp;growth'!$A$2:$BD$48,COLUMN(),0)*AgGDP_perc!AM25/100</f>
        <v>198225342.91791</v>
      </c>
      <c r="AN25">
        <f>VLOOKUP($A25,'GDP_PPP2005&amp;growth'!$A$2:$BD$48,COLUMN(),0)*AgGDP_perc!AN25/100</f>
        <v>160592437.625439</v>
      </c>
      <c r="AO25">
        <f>VLOOKUP($A25,'GDP_PPP2005&amp;growth'!$A$2:$BD$48,COLUMN(),0)*AgGDP_perc!AO25/100</f>
        <v>239979517.804911</v>
      </c>
      <c r="AP25">
        <f>VLOOKUP($A25,'GDP_PPP2005&amp;growth'!$A$2:$BD$48,COLUMN(),0)*AgGDP_perc!AP25/100</f>
        <v>309029426.964626</v>
      </c>
      <c r="AQ25">
        <f>VLOOKUP($A25,'GDP_PPP2005&amp;growth'!$A$2:$BD$48,COLUMN(),0)*AgGDP_perc!AQ25/100</f>
        <v>521976711.262168</v>
      </c>
      <c r="AR25">
        <f>VLOOKUP($A25,'GDP_PPP2005&amp;growth'!$A$2:$BD$48,COLUMN(),0)*AgGDP_perc!AR25/100</f>
        <v>691883108.970172</v>
      </c>
      <c r="AS25">
        <f>VLOOKUP($A25,'GDP_PPP2005&amp;growth'!$A$2:$BD$48,COLUMN(),0)*AgGDP_perc!AS25/100</f>
        <v>823783888.659229</v>
      </c>
      <c r="AT25">
        <f>VLOOKUP($A25,'GDP_PPP2005&amp;growth'!$A$2:$BD$48,COLUMN(),0)*AgGDP_perc!AT25/100</f>
        <v>978697769.645401</v>
      </c>
      <c r="AU25">
        <f>VLOOKUP($A25,'GDP_PPP2005&amp;growth'!$A$2:$BD$48,COLUMN(),0)*AgGDP_perc!AU25/100</f>
        <v>1025082469.31265</v>
      </c>
      <c r="AV25">
        <f>VLOOKUP($A25,'GDP_PPP2005&amp;growth'!$A$2:$BD$48,COLUMN(),0)*AgGDP_perc!AV25/100</f>
        <v>1095300858.78505</v>
      </c>
      <c r="AW25">
        <f>VLOOKUP($A25,'GDP_PPP2005&amp;growth'!$A$2:$BD$48,COLUMN(),0)*AgGDP_perc!AW25/100</f>
        <v>713863247.608998</v>
      </c>
      <c r="AX25">
        <f>VLOOKUP($A25,'GDP_PPP2005&amp;growth'!$A$2:$BD$48,COLUMN(),0)*AgGDP_perc!AX25/100</f>
        <v>696909942.504485</v>
      </c>
      <c r="AY25">
        <f>VLOOKUP($A25,'GDP_PPP2005&amp;growth'!$A$2:$BD$48,COLUMN(),0)*AgGDP_perc!AY25/100</f>
        <v>708553274.835103</v>
      </c>
      <c r="AZ25">
        <f>VLOOKUP($A25,'GDP_PPP2005&amp;growth'!$A$2:$BD$48,COLUMN(),0)*AgGDP_perc!AZ25/100</f>
        <v>660496372.3788</v>
      </c>
      <c r="BA25">
        <f>VLOOKUP($A25,'GDP_PPP2005&amp;growth'!$A$2:$BD$48,COLUMN(),0)*AgGDP_perc!BA25/100</f>
        <v>698082262.9209</v>
      </c>
      <c r="BB25">
        <f>VLOOKUP($A25,'GDP_PPP2005&amp;growth'!$A$2:$BD$48,COLUMN(),0)*AgGDP_perc!BB25/100</f>
        <v>833437100.589</v>
      </c>
      <c r="BC25">
        <f>VLOOKUP($A25,'GDP_PPP2005&amp;growth'!$A$2:$BD$48,COLUMN(),0)*AgGDP_perc!BC25/100</f>
        <v>0</v>
      </c>
      <c r="BD25">
        <f>VLOOKUP($A25,'GDP_PPP2005&amp;growth'!$A$2:$BD$48,COLUMN(),0)*AgGDP_perc!BD25/100</f>
        <v>0</v>
      </c>
    </row>
    <row r="26" spans="1:56">
      <c r="A26">
        <f>VLOOKUP(B26,'AHarv+PermP'!$B$2:$C$52,2,0)</f>
        <v>129</v>
      </c>
      <c r="B26" t="s">
        <v>155</v>
      </c>
      <c r="C26" t="str">
        <f>AgGDP_perc!C26</f>
        <v>MDG</v>
      </c>
      <c r="D26" s="16" t="s">
        <v>413</v>
      </c>
      <c r="F26">
        <f>VLOOKUP($A26,'GDP_PPP2005&amp;growth'!$A$2:$BD$48,COLUMN(),0)*AgGDP_perc!F26/100</f>
        <v>0</v>
      </c>
      <c r="G26">
        <f>VLOOKUP($A26,'GDP_PPP2005&amp;growth'!$A$2:$BD$48,COLUMN(),0)*AgGDP_perc!G26/100</f>
        <v>0</v>
      </c>
      <c r="H26">
        <f>VLOOKUP($A26,'GDP_PPP2005&amp;growth'!$A$2:$BD$48,COLUMN(),0)*AgGDP_perc!H26/100</f>
        <v>0</v>
      </c>
      <c r="I26">
        <f>VLOOKUP($A26,'GDP_PPP2005&amp;growth'!$A$2:$BD$48,COLUMN(),0)*AgGDP_perc!I26/100</f>
        <v>0</v>
      </c>
      <c r="J26">
        <f>VLOOKUP($A26,'GDP_PPP2005&amp;growth'!$A$2:$BD$48,COLUMN(),0)*AgGDP_perc!J26/100</f>
        <v>0</v>
      </c>
      <c r="K26">
        <f>VLOOKUP($A26,'GDP_PPP2005&amp;growth'!$A$2:$BD$48,COLUMN(),0)*AgGDP_perc!K26/100</f>
        <v>0</v>
      </c>
      <c r="L26">
        <f>VLOOKUP($A26,'GDP_PPP2005&amp;growth'!$A$2:$BD$48,COLUMN(),0)*AgGDP_perc!L26/100</f>
        <v>0</v>
      </c>
      <c r="M26">
        <f>VLOOKUP($A26,'GDP_PPP2005&amp;growth'!$A$2:$BD$48,COLUMN(),0)*AgGDP_perc!M26/100</f>
        <v>0</v>
      </c>
      <c r="N26">
        <f>VLOOKUP($A26,'GDP_PPP2005&amp;growth'!$A$2:$BD$48,COLUMN(),0)*AgGDP_perc!N26/100</f>
        <v>0</v>
      </c>
      <c r="O26">
        <f>VLOOKUP($A26,'GDP_PPP2005&amp;growth'!$A$2:$BD$48,COLUMN(),0)*AgGDP_perc!O26/100</f>
        <v>0</v>
      </c>
      <c r="P26">
        <f>VLOOKUP($A26,'GDP_PPP2005&amp;growth'!$A$2:$BD$48,COLUMN(),0)*AgGDP_perc!P26/100</f>
        <v>0</v>
      </c>
      <c r="Q26">
        <f>VLOOKUP($A26,'GDP_PPP2005&amp;growth'!$A$2:$BD$48,COLUMN(),0)*AgGDP_perc!Q26/100</f>
        <v>0</v>
      </c>
      <c r="R26">
        <f>VLOOKUP($A26,'GDP_PPP2005&amp;growth'!$A$2:$BD$48,COLUMN(),0)*AgGDP_perc!R26/100</f>
        <v>0</v>
      </c>
      <c r="S26">
        <f>VLOOKUP($A26,'GDP_PPP2005&amp;growth'!$A$2:$BD$48,COLUMN(),0)*AgGDP_perc!S26/100</f>
        <v>0</v>
      </c>
      <c r="T26">
        <f>VLOOKUP($A26,'GDP_PPP2005&amp;growth'!$A$2:$BD$48,COLUMN(),0)*AgGDP_perc!T26/100</f>
        <v>0</v>
      </c>
      <c r="U26">
        <f>VLOOKUP($A26,'GDP_PPP2005&amp;growth'!$A$2:$BD$48,COLUMN(),0)*AgGDP_perc!U26/100</f>
        <v>0</v>
      </c>
      <c r="V26">
        <f>VLOOKUP($A26,'GDP_PPP2005&amp;growth'!$A$2:$BD$48,COLUMN(),0)*AgGDP_perc!V26/100</f>
        <v>0</v>
      </c>
      <c r="W26">
        <f>VLOOKUP($A26,'GDP_PPP2005&amp;growth'!$A$2:$BD$48,COLUMN(),0)*AgGDP_perc!W26/100</f>
        <v>0</v>
      </c>
      <c r="X26">
        <f>VLOOKUP($A26,'GDP_PPP2005&amp;growth'!$A$2:$BD$48,COLUMN(),0)*AgGDP_perc!X26/100</f>
        <v>0</v>
      </c>
      <c r="Y26">
        <f>VLOOKUP($A26,'GDP_PPP2005&amp;growth'!$A$2:$BD$48,COLUMN(),0)*AgGDP_perc!Y26/100</f>
        <v>0</v>
      </c>
      <c r="Z26">
        <f>VLOOKUP($A26,'GDP_PPP2005&amp;growth'!$A$2:$BD$48,COLUMN(),0)*AgGDP_perc!Z26/100</f>
        <v>3334150489.45859</v>
      </c>
      <c r="AA26">
        <f>VLOOKUP($A26,'GDP_PPP2005&amp;growth'!$A$2:$BD$48,COLUMN(),0)*AgGDP_perc!AA26/100</f>
        <v>3313811367.71193</v>
      </c>
      <c r="AB26">
        <f>VLOOKUP($A26,'GDP_PPP2005&amp;growth'!$A$2:$BD$48,COLUMN(),0)*AgGDP_perc!AB26/100</f>
        <v>3367108948.05337</v>
      </c>
      <c r="AC26">
        <f>VLOOKUP($A26,'GDP_PPP2005&amp;growth'!$A$2:$BD$48,COLUMN(),0)*AgGDP_perc!AC26/100</f>
        <v>3552017554.39471</v>
      </c>
      <c r="AD26">
        <f>VLOOKUP($A26,'GDP_PPP2005&amp;growth'!$A$2:$BD$48,COLUMN(),0)*AgGDP_perc!AD26/100</f>
        <v>3562685227.15985</v>
      </c>
      <c r="AE26">
        <f>VLOOKUP($A26,'GDP_PPP2005&amp;growth'!$A$2:$BD$48,COLUMN(),0)*AgGDP_perc!AE26/100</f>
        <v>3588977921.15524</v>
      </c>
      <c r="AF26">
        <f>VLOOKUP($A26,'GDP_PPP2005&amp;growth'!$A$2:$BD$48,COLUMN(),0)*AgGDP_perc!AF26/100</f>
        <v>3830444196.27249</v>
      </c>
      <c r="AG26">
        <f>VLOOKUP($A26,'GDP_PPP2005&amp;growth'!$A$2:$BD$48,COLUMN(),0)*AgGDP_perc!AG26/100</f>
        <v>3810946849.02024</v>
      </c>
      <c r="AH26">
        <f>VLOOKUP($A26,'GDP_PPP2005&amp;growth'!$A$2:$BD$48,COLUMN(),0)*AgGDP_perc!AH26/100</f>
        <v>3647772470.81665</v>
      </c>
      <c r="AI26">
        <f>VLOOKUP($A26,'GDP_PPP2005&amp;growth'!$A$2:$BD$48,COLUMN(),0)*AgGDP_perc!AI26/100</f>
        <v>3734133234.77969</v>
      </c>
      <c r="AJ26">
        <f>VLOOKUP($A26,'GDP_PPP2005&amp;growth'!$A$2:$BD$48,COLUMN(),0)*AgGDP_perc!AJ26/100</f>
        <v>3341464675.8326</v>
      </c>
      <c r="AK26">
        <f>VLOOKUP($A26,'GDP_PPP2005&amp;growth'!$A$2:$BD$48,COLUMN(),0)*AgGDP_perc!AK26/100</f>
        <v>3251116792.76601</v>
      </c>
      <c r="AL26">
        <f>VLOOKUP($A26,'GDP_PPP2005&amp;growth'!$A$2:$BD$48,COLUMN(),0)*AgGDP_perc!AL26/100</f>
        <v>3225881680.18113</v>
      </c>
      <c r="AM26">
        <f>VLOOKUP($A26,'GDP_PPP2005&amp;growth'!$A$2:$BD$48,COLUMN(),0)*AgGDP_perc!AM26/100</f>
        <v>3248773409.25548</v>
      </c>
      <c r="AN26">
        <f>VLOOKUP($A26,'GDP_PPP2005&amp;growth'!$A$2:$BD$48,COLUMN(),0)*AgGDP_perc!AN26/100</f>
        <v>2693156228.56373</v>
      </c>
      <c r="AO26">
        <f>VLOOKUP($A26,'GDP_PPP2005&amp;growth'!$A$2:$BD$48,COLUMN(),0)*AgGDP_perc!AO26/100</f>
        <v>3069630494.9415</v>
      </c>
      <c r="AP26">
        <f>VLOOKUP($A26,'GDP_PPP2005&amp;growth'!$A$2:$BD$48,COLUMN(),0)*AgGDP_perc!AP26/100</f>
        <v>3195857986.55256</v>
      </c>
      <c r="AQ26">
        <f>VLOOKUP($A26,'GDP_PPP2005&amp;growth'!$A$2:$BD$48,COLUMN(),0)*AgGDP_perc!AQ26/100</f>
        <v>3843892476.80321</v>
      </c>
      <c r="AR26">
        <f>VLOOKUP($A26,'GDP_PPP2005&amp;growth'!$A$2:$BD$48,COLUMN(),0)*AgGDP_perc!AR26/100</f>
        <v>3871842602.98434</v>
      </c>
      <c r="AS26">
        <f>VLOOKUP($A26,'GDP_PPP2005&amp;growth'!$A$2:$BD$48,COLUMN(),0)*AgGDP_perc!AS26/100</f>
        <v>3979284320.19061</v>
      </c>
      <c r="AT26">
        <f>VLOOKUP($A26,'GDP_PPP2005&amp;growth'!$A$2:$BD$48,COLUMN(),0)*AgGDP_perc!AT26/100</f>
        <v>4055462717.76435</v>
      </c>
      <c r="AU26">
        <f>VLOOKUP($A26,'GDP_PPP2005&amp;growth'!$A$2:$BD$48,COLUMN(),0)*AgGDP_perc!AU26/100</f>
        <v>4105623233.30739</v>
      </c>
      <c r="AV26">
        <f>VLOOKUP($A26,'GDP_PPP2005&amp;growth'!$A$2:$BD$48,COLUMN(),0)*AgGDP_perc!AV26/100</f>
        <v>4071882461.24019</v>
      </c>
      <c r="AW26">
        <f>VLOOKUP($A26,'GDP_PPP2005&amp;growth'!$A$2:$BD$48,COLUMN(),0)*AgGDP_perc!AW26/100</f>
        <v>4120778208.56331</v>
      </c>
      <c r="AX26">
        <f>VLOOKUP($A26,'GDP_PPP2005&amp;growth'!$A$2:$BD$48,COLUMN(),0)*AgGDP_perc!AX26/100</f>
        <v>4277765885.10803</v>
      </c>
      <c r="AY26">
        <f>VLOOKUP($A26,'GDP_PPP2005&amp;growth'!$A$2:$BD$48,COLUMN(),0)*AgGDP_perc!AY26/100</f>
        <v>4395960700.99505</v>
      </c>
      <c r="AZ26">
        <f>VLOOKUP($A26,'GDP_PPP2005&amp;growth'!$A$2:$BD$48,COLUMN(),0)*AgGDP_perc!AZ26/100</f>
        <v>4484611802.87366</v>
      </c>
      <c r="BA26">
        <f>VLOOKUP($A26,'GDP_PPP2005&amp;growth'!$A$2:$BD$48,COLUMN(),0)*AgGDP_perc!BA26/100</f>
        <v>4453191746.03282</v>
      </c>
      <c r="BB26">
        <f>VLOOKUP($A26,'GDP_PPP2005&amp;growth'!$A$2:$BD$48,COLUMN(),0)*AgGDP_perc!BB26/100</f>
        <v>4606942538.50025</v>
      </c>
      <c r="BC26">
        <f>VLOOKUP($A26,'GDP_PPP2005&amp;growth'!$A$2:$BD$48,COLUMN(),0)*AgGDP_perc!BC26/100</f>
        <v>5158753688.26442</v>
      </c>
      <c r="BD26">
        <f>VLOOKUP($A26,'GDP_PPP2005&amp;growth'!$A$2:$BD$48,COLUMN(),0)*AgGDP_perc!BD26/100</f>
        <v>0</v>
      </c>
    </row>
    <row r="27" spans="1:56">
      <c r="A27">
        <f>VLOOKUP(B27,'AHarv+PermP'!$B$2:$C$52,2,0)</f>
        <v>130</v>
      </c>
      <c r="B27" t="s">
        <v>156</v>
      </c>
      <c r="C27" t="str">
        <f>AgGDP_perc!C27</f>
        <v>MWI</v>
      </c>
      <c r="D27" s="16" t="s">
        <v>413</v>
      </c>
      <c r="F27">
        <f>VLOOKUP($A27,'GDP_PPP2005&amp;growth'!$A$2:$BD$48,COLUMN(),0)*AgGDP_perc!F27/100</f>
        <v>0</v>
      </c>
      <c r="G27">
        <f>VLOOKUP($A27,'GDP_PPP2005&amp;growth'!$A$2:$BD$48,COLUMN(),0)*AgGDP_perc!G27/100</f>
        <v>0</v>
      </c>
      <c r="H27">
        <f>VLOOKUP($A27,'GDP_PPP2005&amp;growth'!$A$2:$BD$48,COLUMN(),0)*AgGDP_perc!H27/100</f>
        <v>0</v>
      </c>
      <c r="I27">
        <f>VLOOKUP($A27,'GDP_PPP2005&amp;growth'!$A$2:$BD$48,COLUMN(),0)*AgGDP_perc!I27/100</f>
        <v>0</v>
      </c>
      <c r="J27">
        <f>VLOOKUP($A27,'GDP_PPP2005&amp;growth'!$A$2:$BD$48,COLUMN(),0)*AgGDP_perc!J27/100</f>
        <v>0</v>
      </c>
      <c r="K27">
        <f>VLOOKUP($A27,'GDP_PPP2005&amp;growth'!$A$2:$BD$48,COLUMN(),0)*AgGDP_perc!K27/100</f>
        <v>0</v>
      </c>
      <c r="L27">
        <f>VLOOKUP($A27,'GDP_PPP2005&amp;growth'!$A$2:$BD$48,COLUMN(),0)*AgGDP_perc!L27/100</f>
        <v>0</v>
      </c>
      <c r="M27">
        <f>VLOOKUP($A27,'GDP_PPP2005&amp;growth'!$A$2:$BD$48,COLUMN(),0)*AgGDP_perc!M27/100</f>
        <v>0</v>
      </c>
      <c r="N27">
        <f>VLOOKUP($A27,'GDP_PPP2005&amp;growth'!$A$2:$BD$48,COLUMN(),0)*AgGDP_perc!N27/100</f>
        <v>0</v>
      </c>
      <c r="O27">
        <f>VLOOKUP($A27,'GDP_PPP2005&amp;growth'!$A$2:$BD$48,COLUMN(),0)*AgGDP_perc!O27/100</f>
        <v>0</v>
      </c>
      <c r="P27">
        <f>VLOOKUP($A27,'GDP_PPP2005&amp;growth'!$A$2:$BD$48,COLUMN(),0)*AgGDP_perc!P27/100</f>
        <v>0</v>
      </c>
      <c r="Q27">
        <f>VLOOKUP($A27,'GDP_PPP2005&amp;growth'!$A$2:$BD$48,COLUMN(),0)*AgGDP_perc!Q27/100</f>
        <v>0</v>
      </c>
      <c r="R27">
        <f>VLOOKUP($A27,'GDP_PPP2005&amp;growth'!$A$2:$BD$48,COLUMN(),0)*AgGDP_perc!R27/100</f>
        <v>0</v>
      </c>
      <c r="S27">
        <f>VLOOKUP($A27,'GDP_PPP2005&amp;growth'!$A$2:$BD$48,COLUMN(),0)*AgGDP_perc!S27/100</f>
        <v>0</v>
      </c>
      <c r="T27">
        <f>VLOOKUP($A27,'GDP_PPP2005&amp;growth'!$A$2:$BD$48,COLUMN(),0)*AgGDP_perc!T27/100</f>
        <v>0</v>
      </c>
      <c r="U27">
        <f>VLOOKUP($A27,'GDP_PPP2005&amp;growth'!$A$2:$BD$48,COLUMN(),0)*AgGDP_perc!U27/100</f>
        <v>0</v>
      </c>
      <c r="V27">
        <f>VLOOKUP($A27,'GDP_PPP2005&amp;growth'!$A$2:$BD$48,COLUMN(),0)*AgGDP_perc!V27/100</f>
        <v>0</v>
      </c>
      <c r="W27">
        <f>VLOOKUP($A27,'GDP_PPP2005&amp;growth'!$A$2:$BD$48,COLUMN(),0)*AgGDP_perc!W27/100</f>
        <v>0</v>
      </c>
      <c r="X27">
        <f>VLOOKUP($A27,'GDP_PPP2005&amp;growth'!$A$2:$BD$48,COLUMN(),0)*AgGDP_perc!X27/100</f>
        <v>0</v>
      </c>
      <c r="Y27">
        <f>VLOOKUP($A27,'GDP_PPP2005&amp;growth'!$A$2:$BD$48,COLUMN(),0)*AgGDP_perc!Y27/100</f>
        <v>0</v>
      </c>
      <c r="Z27">
        <f>VLOOKUP($A27,'GDP_PPP2005&amp;growth'!$A$2:$BD$48,COLUMN(),0)*AgGDP_perc!Z27/100</f>
        <v>1878906691.30536</v>
      </c>
      <c r="AA27">
        <f>VLOOKUP($A27,'GDP_PPP2005&amp;growth'!$A$2:$BD$48,COLUMN(),0)*AgGDP_perc!AA27/100</f>
        <v>1620491240.32584</v>
      </c>
      <c r="AB27">
        <f>VLOOKUP($A27,'GDP_PPP2005&amp;growth'!$A$2:$BD$48,COLUMN(),0)*AgGDP_perc!AB27/100</f>
        <v>1712393927.05138</v>
      </c>
      <c r="AC27">
        <f>VLOOKUP($A27,'GDP_PPP2005&amp;growth'!$A$2:$BD$48,COLUMN(),0)*AgGDP_perc!AC27/100</f>
        <v>1829779620.02842</v>
      </c>
      <c r="AD27">
        <f>VLOOKUP($A27,'GDP_PPP2005&amp;growth'!$A$2:$BD$48,COLUMN(),0)*AgGDP_perc!AD27/100</f>
        <v>1916264644.92552</v>
      </c>
      <c r="AE27">
        <f>VLOOKUP($A27,'GDP_PPP2005&amp;growth'!$A$2:$BD$48,COLUMN(),0)*AgGDP_perc!AE27/100</f>
        <v>2044630331.93453</v>
      </c>
      <c r="AF27">
        <f>VLOOKUP($A27,'GDP_PPP2005&amp;growth'!$A$2:$BD$48,COLUMN(),0)*AgGDP_perc!AF27/100</f>
        <v>2050782580.92688</v>
      </c>
      <c r="AG27">
        <f>VLOOKUP($A27,'GDP_PPP2005&amp;growth'!$A$2:$BD$48,COLUMN(),0)*AgGDP_perc!AG27/100</f>
        <v>2369509952.81391</v>
      </c>
      <c r="AH27">
        <f>VLOOKUP($A27,'GDP_PPP2005&amp;growth'!$A$2:$BD$48,COLUMN(),0)*AgGDP_perc!AH27/100</f>
        <v>2494596985.00484</v>
      </c>
      <c r="AI27">
        <f>VLOOKUP($A27,'GDP_PPP2005&amp;growth'!$A$2:$BD$48,COLUMN(),0)*AgGDP_perc!AI27/100</f>
        <v>2410213172.26523</v>
      </c>
      <c r="AJ27">
        <f>VLOOKUP($A27,'GDP_PPP2005&amp;growth'!$A$2:$BD$48,COLUMN(),0)*AgGDP_perc!AJ27/100</f>
        <v>2403706509.23174</v>
      </c>
      <c r="AK27">
        <f>VLOOKUP($A27,'GDP_PPP2005&amp;growth'!$A$2:$BD$48,COLUMN(),0)*AgGDP_perc!AK27/100</f>
        <v>2539322624.28997</v>
      </c>
      <c r="AL27">
        <f>VLOOKUP($A27,'GDP_PPP2005&amp;growth'!$A$2:$BD$48,COLUMN(),0)*AgGDP_perc!AL27/100</f>
        <v>2089106114.82543</v>
      </c>
      <c r="AM27">
        <f>VLOOKUP($A27,'GDP_PPP2005&amp;growth'!$A$2:$BD$48,COLUMN(),0)*AgGDP_perc!AM27/100</f>
        <v>2887119703.81958</v>
      </c>
      <c r="AN27">
        <f>VLOOKUP($A27,'GDP_PPP2005&amp;growth'!$A$2:$BD$48,COLUMN(),0)*AgGDP_perc!AN27/100</f>
        <v>1328824767.47144</v>
      </c>
      <c r="AO27">
        <f>VLOOKUP($A27,'GDP_PPP2005&amp;growth'!$A$2:$BD$48,COLUMN(),0)*AgGDP_perc!AO27/100</f>
        <v>1880286782.29862</v>
      </c>
      <c r="AP27">
        <f>VLOOKUP($A27,'GDP_PPP2005&amp;growth'!$A$2:$BD$48,COLUMN(),0)*AgGDP_perc!AP27/100</f>
        <v>2302774685.76051</v>
      </c>
      <c r="AQ27">
        <f>VLOOKUP($A27,'GDP_PPP2005&amp;growth'!$A$2:$BD$48,COLUMN(),0)*AgGDP_perc!AQ27/100</f>
        <v>2245398629.43693</v>
      </c>
      <c r="AR27">
        <f>VLOOKUP($A27,'GDP_PPP2005&amp;growth'!$A$2:$BD$48,COLUMN(),0)*AgGDP_perc!AR27/100</f>
        <v>2547040791.47311</v>
      </c>
      <c r="AS27">
        <f>VLOOKUP($A27,'GDP_PPP2005&amp;growth'!$A$2:$BD$48,COLUMN(),0)*AgGDP_perc!AS27/100</f>
        <v>2791164729.28166</v>
      </c>
      <c r="AT27">
        <f>VLOOKUP($A27,'GDP_PPP2005&amp;growth'!$A$2:$BD$48,COLUMN(),0)*AgGDP_perc!AT27/100</f>
        <v>2962415073.10084</v>
      </c>
      <c r="AU27">
        <f>VLOOKUP($A27,'GDP_PPP2005&amp;growth'!$A$2:$BD$48,COLUMN(),0)*AgGDP_perc!AU27/100</f>
        <v>2761111629.41639</v>
      </c>
      <c r="AV27">
        <f>VLOOKUP($A27,'GDP_PPP2005&amp;growth'!$A$2:$BD$48,COLUMN(),0)*AgGDP_perc!AV27/100</f>
        <v>2660134559.86844</v>
      </c>
      <c r="AW27">
        <f>VLOOKUP($A27,'GDP_PPP2005&amp;growth'!$A$2:$BD$48,COLUMN(),0)*AgGDP_perc!AW27/100</f>
        <v>2729898303.74294</v>
      </c>
      <c r="AX27">
        <f>VLOOKUP($A27,'GDP_PPP2005&amp;growth'!$A$2:$BD$48,COLUMN(),0)*AgGDP_perc!AX27/100</f>
        <v>2791058962.86949</v>
      </c>
      <c r="AY27">
        <f>VLOOKUP($A27,'GDP_PPP2005&amp;growth'!$A$2:$BD$48,COLUMN(),0)*AgGDP_perc!AY27/100</f>
        <v>2698339418.08056</v>
      </c>
      <c r="AZ27">
        <f>VLOOKUP($A27,'GDP_PPP2005&amp;growth'!$A$2:$BD$48,COLUMN(),0)*AgGDP_perc!AZ27/100</f>
        <v>2775720964.01538</v>
      </c>
      <c r="BA27">
        <f>VLOOKUP($A27,'GDP_PPP2005&amp;growth'!$A$2:$BD$48,COLUMN(),0)*AgGDP_perc!BA27/100</f>
        <v>2855219013.89958</v>
      </c>
      <c r="BB27">
        <f>VLOOKUP($A27,'GDP_PPP2005&amp;growth'!$A$2:$BD$48,COLUMN(),0)*AgGDP_perc!BB27/100</f>
        <v>3080866164.34631</v>
      </c>
      <c r="BC27">
        <f>VLOOKUP($A27,'GDP_PPP2005&amp;growth'!$A$2:$BD$48,COLUMN(),0)*AgGDP_perc!BC27/100</f>
        <v>3360844717.99872</v>
      </c>
      <c r="BD27">
        <f>VLOOKUP($A27,'GDP_PPP2005&amp;growth'!$A$2:$BD$48,COLUMN(),0)*AgGDP_perc!BD27/100</f>
        <v>0</v>
      </c>
    </row>
    <row r="28" spans="1:56">
      <c r="A28">
        <f>VLOOKUP(B28,'AHarv+PermP'!$B$2:$C$52,2,0)</f>
        <v>133</v>
      </c>
      <c r="B28" t="s">
        <v>157</v>
      </c>
      <c r="C28" t="str">
        <f>AgGDP_perc!C28</f>
        <v>MLI</v>
      </c>
      <c r="D28" s="16" t="s">
        <v>413</v>
      </c>
      <c r="F28">
        <f>VLOOKUP($A28,'GDP_PPP2005&amp;growth'!$A$2:$BD$48,COLUMN(),0)*AgGDP_perc!F28/100</f>
        <v>0</v>
      </c>
      <c r="G28">
        <f>VLOOKUP($A28,'GDP_PPP2005&amp;growth'!$A$2:$BD$48,COLUMN(),0)*AgGDP_perc!G28/100</f>
        <v>0</v>
      </c>
      <c r="H28">
        <f>VLOOKUP($A28,'GDP_PPP2005&amp;growth'!$A$2:$BD$48,COLUMN(),0)*AgGDP_perc!H28/100</f>
        <v>0</v>
      </c>
      <c r="I28">
        <f>VLOOKUP($A28,'GDP_PPP2005&amp;growth'!$A$2:$BD$48,COLUMN(),0)*AgGDP_perc!I28/100</f>
        <v>0</v>
      </c>
      <c r="J28">
        <f>VLOOKUP($A28,'GDP_PPP2005&amp;growth'!$A$2:$BD$48,COLUMN(),0)*AgGDP_perc!J28/100</f>
        <v>0</v>
      </c>
      <c r="K28">
        <f>VLOOKUP($A28,'GDP_PPP2005&amp;growth'!$A$2:$BD$48,COLUMN(),0)*AgGDP_perc!K28/100</f>
        <v>0</v>
      </c>
      <c r="L28">
        <f>VLOOKUP($A28,'GDP_PPP2005&amp;growth'!$A$2:$BD$48,COLUMN(),0)*AgGDP_perc!L28/100</f>
        <v>0</v>
      </c>
      <c r="M28">
        <f>VLOOKUP($A28,'GDP_PPP2005&amp;growth'!$A$2:$BD$48,COLUMN(),0)*AgGDP_perc!M28/100</f>
        <v>0</v>
      </c>
      <c r="N28">
        <f>VLOOKUP($A28,'GDP_PPP2005&amp;growth'!$A$2:$BD$48,COLUMN(),0)*AgGDP_perc!N28/100</f>
        <v>0</v>
      </c>
      <c r="O28">
        <f>VLOOKUP($A28,'GDP_PPP2005&amp;growth'!$A$2:$BD$48,COLUMN(),0)*AgGDP_perc!O28/100</f>
        <v>0</v>
      </c>
      <c r="P28">
        <f>VLOOKUP($A28,'GDP_PPP2005&amp;growth'!$A$2:$BD$48,COLUMN(),0)*AgGDP_perc!P28/100</f>
        <v>0</v>
      </c>
      <c r="Q28">
        <f>VLOOKUP($A28,'GDP_PPP2005&amp;growth'!$A$2:$BD$48,COLUMN(),0)*AgGDP_perc!Q28/100</f>
        <v>0</v>
      </c>
      <c r="R28">
        <f>VLOOKUP($A28,'GDP_PPP2005&amp;growth'!$A$2:$BD$48,COLUMN(),0)*AgGDP_perc!R28/100</f>
        <v>0</v>
      </c>
      <c r="S28">
        <f>VLOOKUP($A28,'GDP_PPP2005&amp;growth'!$A$2:$BD$48,COLUMN(),0)*AgGDP_perc!S28/100</f>
        <v>0</v>
      </c>
      <c r="T28">
        <f>VLOOKUP($A28,'GDP_PPP2005&amp;growth'!$A$2:$BD$48,COLUMN(),0)*AgGDP_perc!T28/100</f>
        <v>0</v>
      </c>
      <c r="U28">
        <f>VLOOKUP($A28,'GDP_PPP2005&amp;growth'!$A$2:$BD$48,COLUMN(),0)*AgGDP_perc!U28/100</f>
        <v>0</v>
      </c>
      <c r="V28">
        <f>VLOOKUP($A28,'GDP_PPP2005&amp;growth'!$A$2:$BD$48,COLUMN(),0)*AgGDP_perc!V28/100</f>
        <v>0</v>
      </c>
      <c r="W28">
        <f>VLOOKUP($A28,'GDP_PPP2005&amp;growth'!$A$2:$BD$48,COLUMN(),0)*AgGDP_perc!W28/100</f>
        <v>0</v>
      </c>
      <c r="X28">
        <f>VLOOKUP($A28,'GDP_PPP2005&amp;growth'!$A$2:$BD$48,COLUMN(),0)*AgGDP_perc!X28/100</f>
        <v>0</v>
      </c>
      <c r="Y28">
        <f>VLOOKUP($A28,'GDP_PPP2005&amp;growth'!$A$2:$BD$48,COLUMN(),0)*AgGDP_perc!Y28/100</f>
        <v>0</v>
      </c>
      <c r="Z28">
        <f>VLOOKUP($A28,'GDP_PPP2005&amp;growth'!$A$2:$BD$48,COLUMN(),0)*AgGDP_perc!Z28/100</f>
        <v>2625678019.32738</v>
      </c>
      <c r="AA28">
        <f>VLOOKUP($A28,'GDP_PPP2005&amp;growth'!$A$2:$BD$48,COLUMN(),0)*AgGDP_perc!AA28/100</f>
        <v>2374022101.88995</v>
      </c>
      <c r="AB28">
        <f>VLOOKUP($A28,'GDP_PPP2005&amp;growth'!$A$2:$BD$48,COLUMN(),0)*AgGDP_perc!AB28/100</f>
        <v>2184194460.85816</v>
      </c>
      <c r="AC28">
        <f>VLOOKUP($A28,'GDP_PPP2005&amp;growth'!$A$2:$BD$48,COLUMN(),0)*AgGDP_perc!AC28/100</f>
        <v>2151631205.56364</v>
      </c>
      <c r="AD28">
        <f>VLOOKUP($A28,'GDP_PPP2005&amp;growth'!$A$2:$BD$48,COLUMN(),0)*AgGDP_perc!AD28/100</f>
        <v>2392904606.93848</v>
      </c>
      <c r="AE28">
        <f>VLOOKUP($A28,'GDP_PPP2005&amp;growth'!$A$2:$BD$48,COLUMN(),0)*AgGDP_perc!AE28/100</f>
        <v>1935500055.44809</v>
      </c>
      <c r="AF28">
        <f>VLOOKUP($A28,'GDP_PPP2005&amp;growth'!$A$2:$BD$48,COLUMN(),0)*AgGDP_perc!AF28/100</f>
        <v>2210720107.46639</v>
      </c>
      <c r="AG28">
        <f>VLOOKUP($A28,'GDP_PPP2005&amp;growth'!$A$2:$BD$48,COLUMN(),0)*AgGDP_perc!AG28/100</f>
        <v>2341591066.6323</v>
      </c>
      <c r="AH28">
        <f>VLOOKUP($A28,'GDP_PPP2005&amp;growth'!$A$2:$BD$48,COLUMN(),0)*AgGDP_perc!AH28/100</f>
        <v>2365424356.27595</v>
      </c>
      <c r="AI28">
        <f>VLOOKUP($A28,'GDP_PPP2005&amp;growth'!$A$2:$BD$48,COLUMN(),0)*AgGDP_perc!AI28/100</f>
        <v>2809050910.42564</v>
      </c>
      <c r="AJ28">
        <f>VLOOKUP($A28,'GDP_PPP2005&amp;growth'!$A$2:$BD$48,COLUMN(),0)*AgGDP_perc!AJ28/100</f>
        <v>2625372734.68872</v>
      </c>
      <c r="AK28">
        <f>VLOOKUP($A28,'GDP_PPP2005&amp;growth'!$A$2:$BD$48,COLUMN(),0)*AgGDP_perc!AK28/100</f>
        <v>2644584956.85368</v>
      </c>
      <c r="AL28">
        <f>VLOOKUP($A28,'GDP_PPP2005&amp;growth'!$A$2:$BD$48,COLUMN(),0)*AgGDP_perc!AL28/100</f>
        <v>2929974208.3741</v>
      </c>
      <c r="AM28">
        <f>VLOOKUP($A28,'GDP_PPP2005&amp;growth'!$A$2:$BD$48,COLUMN(),0)*AgGDP_perc!AM28/100</f>
        <v>2762268569.79855</v>
      </c>
      <c r="AN28">
        <f>VLOOKUP($A28,'GDP_PPP2005&amp;growth'!$A$2:$BD$48,COLUMN(),0)*AgGDP_perc!AN28/100</f>
        <v>2912331114.26814</v>
      </c>
      <c r="AO28">
        <f>VLOOKUP($A28,'GDP_PPP2005&amp;growth'!$A$2:$BD$48,COLUMN(),0)*AgGDP_perc!AO28/100</f>
        <v>3299103726.86805</v>
      </c>
      <c r="AP28">
        <f>VLOOKUP($A28,'GDP_PPP2005&amp;growth'!$A$2:$BD$48,COLUMN(),0)*AgGDP_perc!AP28/100</f>
        <v>3564156494.27997</v>
      </c>
      <c r="AQ28">
        <f>VLOOKUP($A28,'GDP_PPP2005&amp;growth'!$A$2:$BD$48,COLUMN(),0)*AgGDP_perc!AQ28/100</f>
        <v>3265836636.35584</v>
      </c>
      <c r="AR28">
        <f>VLOOKUP($A28,'GDP_PPP2005&amp;growth'!$A$2:$BD$48,COLUMN(),0)*AgGDP_perc!AR28/100</f>
        <v>3616076245.45478</v>
      </c>
      <c r="AS28">
        <f>VLOOKUP($A28,'GDP_PPP2005&amp;growth'!$A$2:$BD$48,COLUMN(),0)*AgGDP_perc!AS28/100</f>
        <v>3863277782.07793</v>
      </c>
      <c r="AT28">
        <f>VLOOKUP($A28,'GDP_PPP2005&amp;growth'!$A$2:$BD$48,COLUMN(),0)*AgGDP_perc!AT28/100</f>
        <v>3563118303.50852</v>
      </c>
      <c r="AU28">
        <f>VLOOKUP($A28,'GDP_PPP2005&amp;growth'!$A$2:$BD$48,COLUMN(),0)*AgGDP_perc!AU28/100</f>
        <v>3631744102.67615</v>
      </c>
      <c r="AV28">
        <f>VLOOKUP($A28,'GDP_PPP2005&amp;growth'!$A$2:$BD$48,COLUMN(),0)*AgGDP_perc!AV28/100</f>
        <v>3505962066.22118</v>
      </c>
      <c r="AW28">
        <f>VLOOKUP($A28,'GDP_PPP2005&amp;growth'!$A$2:$BD$48,COLUMN(),0)*AgGDP_perc!AW28/100</f>
        <v>4171005966.37846</v>
      </c>
      <c r="AX28">
        <f>VLOOKUP($A28,'GDP_PPP2005&amp;growth'!$A$2:$BD$48,COLUMN(),0)*AgGDP_perc!AX28/100</f>
        <v>3995931048.06182</v>
      </c>
      <c r="AY28">
        <f>VLOOKUP($A28,'GDP_PPP2005&amp;growth'!$A$2:$BD$48,COLUMN(),0)*AgGDP_perc!AY28/100</f>
        <v>4263265663.17245</v>
      </c>
      <c r="AZ28">
        <f>VLOOKUP($A28,'GDP_PPP2005&amp;growth'!$A$2:$BD$48,COLUMN(),0)*AgGDP_perc!AZ28/100</f>
        <v>4530490767.78799</v>
      </c>
      <c r="BA28">
        <f>VLOOKUP($A28,'GDP_PPP2005&amp;growth'!$A$2:$BD$48,COLUMN(),0)*AgGDP_perc!BA28/100</f>
        <v>4677598530.09066</v>
      </c>
      <c r="BB28">
        <f>VLOOKUP($A28,'GDP_PPP2005&amp;growth'!$A$2:$BD$48,COLUMN(),0)*AgGDP_perc!BB28/100</f>
        <v>0</v>
      </c>
      <c r="BC28">
        <f>VLOOKUP($A28,'GDP_PPP2005&amp;growth'!$A$2:$BD$48,COLUMN(),0)*AgGDP_perc!BC28/100</f>
        <v>0</v>
      </c>
      <c r="BD28">
        <f>VLOOKUP($A28,'GDP_PPP2005&amp;growth'!$A$2:$BD$48,COLUMN(),0)*AgGDP_perc!BD28/100</f>
        <v>0</v>
      </c>
    </row>
    <row r="29" spans="1:56">
      <c r="A29">
        <f>VLOOKUP(B29,'AHarv+PermP'!$B$2:$C$52,2,0)</f>
        <v>136</v>
      </c>
      <c r="B29" t="s">
        <v>158</v>
      </c>
      <c r="C29" t="str">
        <f>AgGDP_perc!C29</f>
        <v>MRT</v>
      </c>
      <c r="D29" s="16" t="s">
        <v>413</v>
      </c>
      <c r="F29">
        <f>VLOOKUP($A29,'GDP_PPP2005&amp;growth'!$A$2:$BD$48,COLUMN(),0)*AgGDP_perc!F29/100</f>
        <v>0</v>
      </c>
      <c r="G29">
        <f>VLOOKUP($A29,'GDP_PPP2005&amp;growth'!$A$2:$BD$48,COLUMN(),0)*AgGDP_perc!G29/100</f>
        <v>0</v>
      </c>
      <c r="H29">
        <f>VLOOKUP($A29,'GDP_PPP2005&amp;growth'!$A$2:$BD$48,COLUMN(),0)*AgGDP_perc!H29/100</f>
        <v>0</v>
      </c>
      <c r="I29">
        <f>VLOOKUP($A29,'GDP_PPP2005&amp;growth'!$A$2:$BD$48,COLUMN(),0)*AgGDP_perc!I29/100</f>
        <v>0</v>
      </c>
      <c r="J29">
        <f>VLOOKUP($A29,'GDP_PPP2005&amp;growth'!$A$2:$BD$48,COLUMN(),0)*AgGDP_perc!J29/100</f>
        <v>0</v>
      </c>
      <c r="K29">
        <f>VLOOKUP($A29,'GDP_PPP2005&amp;growth'!$A$2:$BD$48,COLUMN(),0)*AgGDP_perc!K29/100</f>
        <v>0</v>
      </c>
      <c r="L29">
        <f>VLOOKUP($A29,'GDP_PPP2005&amp;growth'!$A$2:$BD$48,COLUMN(),0)*AgGDP_perc!L29/100</f>
        <v>0</v>
      </c>
      <c r="M29">
        <f>VLOOKUP($A29,'GDP_PPP2005&amp;growth'!$A$2:$BD$48,COLUMN(),0)*AgGDP_perc!M29/100</f>
        <v>0</v>
      </c>
      <c r="N29">
        <f>VLOOKUP($A29,'GDP_PPP2005&amp;growth'!$A$2:$BD$48,COLUMN(),0)*AgGDP_perc!N29/100</f>
        <v>0</v>
      </c>
      <c r="O29">
        <f>VLOOKUP($A29,'GDP_PPP2005&amp;growth'!$A$2:$BD$48,COLUMN(),0)*AgGDP_perc!O29/100</f>
        <v>0</v>
      </c>
      <c r="P29">
        <f>VLOOKUP($A29,'GDP_PPP2005&amp;growth'!$A$2:$BD$48,COLUMN(),0)*AgGDP_perc!P29/100</f>
        <v>0</v>
      </c>
      <c r="Q29">
        <f>VLOOKUP($A29,'GDP_PPP2005&amp;growth'!$A$2:$BD$48,COLUMN(),0)*AgGDP_perc!Q29/100</f>
        <v>0</v>
      </c>
      <c r="R29">
        <f>VLOOKUP($A29,'GDP_PPP2005&amp;growth'!$A$2:$BD$48,COLUMN(),0)*AgGDP_perc!R29/100</f>
        <v>0</v>
      </c>
      <c r="S29">
        <f>VLOOKUP($A29,'GDP_PPP2005&amp;growth'!$A$2:$BD$48,COLUMN(),0)*AgGDP_perc!S29/100</f>
        <v>0</v>
      </c>
      <c r="T29">
        <f>VLOOKUP($A29,'GDP_PPP2005&amp;growth'!$A$2:$BD$48,COLUMN(),0)*AgGDP_perc!T29/100</f>
        <v>0</v>
      </c>
      <c r="U29">
        <f>VLOOKUP($A29,'GDP_PPP2005&amp;growth'!$A$2:$BD$48,COLUMN(),0)*AgGDP_perc!U29/100</f>
        <v>0</v>
      </c>
      <c r="V29">
        <f>VLOOKUP($A29,'GDP_PPP2005&amp;growth'!$A$2:$BD$48,COLUMN(),0)*AgGDP_perc!V29/100</f>
        <v>0</v>
      </c>
      <c r="W29">
        <f>VLOOKUP($A29,'GDP_PPP2005&amp;growth'!$A$2:$BD$48,COLUMN(),0)*AgGDP_perc!W29/100</f>
        <v>0</v>
      </c>
      <c r="X29">
        <f>VLOOKUP($A29,'GDP_PPP2005&amp;growth'!$A$2:$BD$48,COLUMN(),0)*AgGDP_perc!X29/100</f>
        <v>0</v>
      </c>
      <c r="Y29">
        <f>VLOOKUP($A29,'GDP_PPP2005&amp;growth'!$A$2:$BD$48,COLUMN(),0)*AgGDP_perc!Y29/100</f>
        <v>0</v>
      </c>
      <c r="Z29">
        <f>VLOOKUP($A29,'GDP_PPP2005&amp;growth'!$A$2:$BD$48,COLUMN(),0)*AgGDP_perc!Z29/100</f>
        <v>797409805.861697</v>
      </c>
      <c r="AA29">
        <f>VLOOKUP($A29,'GDP_PPP2005&amp;growth'!$A$2:$BD$48,COLUMN(),0)*AgGDP_perc!AA29/100</f>
        <v>865616803.197565</v>
      </c>
      <c r="AB29">
        <f>VLOOKUP($A29,'GDP_PPP2005&amp;growth'!$A$2:$BD$48,COLUMN(),0)*AgGDP_perc!AB29/100</f>
        <v>878050237.983416</v>
      </c>
      <c r="AC29">
        <f>VLOOKUP($A29,'GDP_PPP2005&amp;growth'!$A$2:$BD$48,COLUMN(),0)*AgGDP_perc!AC29/100</f>
        <v>929580377.797763</v>
      </c>
      <c r="AD29">
        <f>VLOOKUP($A29,'GDP_PPP2005&amp;growth'!$A$2:$BD$48,COLUMN(),0)*AgGDP_perc!AD29/100</f>
        <v>760594901.068359</v>
      </c>
      <c r="AE29">
        <f>VLOOKUP($A29,'GDP_PPP2005&amp;growth'!$A$2:$BD$48,COLUMN(),0)*AgGDP_perc!AE29/100</f>
        <v>617295792.682233</v>
      </c>
      <c r="AF29">
        <f>VLOOKUP($A29,'GDP_PPP2005&amp;growth'!$A$2:$BD$48,COLUMN(),0)*AgGDP_perc!AF29/100</f>
        <v>771796114.17104</v>
      </c>
      <c r="AG29">
        <f>VLOOKUP($A29,'GDP_PPP2005&amp;growth'!$A$2:$BD$48,COLUMN(),0)*AgGDP_perc!AG29/100</f>
        <v>954244220.239429</v>
      </c>
      <c r="AH29">
        <f>VLOOKUP($A29,'GDP_PPP2005&amp;growth'!$A$2:$BD$48,COLUMN(),0)*AgGDP_perc!AH29/100</f>
        <v>982107818.69099</v>
      </c>
      <c r="AI29">
        <f>VLOOKUP($A29,'GDP_PPP2005&amp;growth'!$A$2:$BD$48,COLUMN(),0)*AgGDP_perc!AI29/100</f>
        <v>1004463921.78902</v>
      </c>
      <c r="AJ29">
        <f>VLOOKUP($A29,'GDP_PPP2005&amp;growth'!$A$2:$BD$48,COLUMN(),0)*AgGDP_perc!AJ29/100</f>
        <v>915708521.388439</v>
      </c>
      <c r="AK29">
        <f>VLOOKUP($A29,'GDP_PPP2005&amp;growth'!$A$2:$BD$48,COLUMN(),0)*AgGDP_perc!AK29/100</f>
        <v>903992408.843923</v>
      </c>
      <c r="AL29">
        <f>VLOOKUP($A29,'GDP_PPP2005&amp;growth'!$A$2:$BD$48,COLUMN(),0)*AgGDP_perc!AL29/100</f>
        <v>1201230812.30173</v>
      </c>
      <c r="AM29">
        <f>VLOOKUP($A29,'GDP_PPP2005&amp;growth'!$A$2:$BD$48,COLUMN(),0)*AgGDP_perc!AM29/100</f>
        <v>1289860864.12888</v>
      </c>
      <c r="AN29">
        <f>VLOOKUP($A29,'GDP_PPP2005&amp;growth'!$A$2:$BD$48,COLUMN(),0)*AgGDP_perc!AN29/100</f>
        <v>1215671274.20115</v>
      </c>
      <c r="AO29">
        <f>VLOOKUP($A29,'GDP_PPP2005&amp;growth'!$A$2:$BD$48,COLUMN(),0)*AgGDP_perc!AO29/100</f>
        <v>1352393190.2543</v>
      </c>
      <c r="AP29">
        <f>VLOOKUP($A29,'GDP_PPP2005&amp;growth'!$A$2:$BD$48,COLUMN(),0)*AgGDP_perc!AP29/100</f>
        <v>1385624215.4543</v>
      </c>
      <c r="AQ29">
        <f>VLOOKUP($A29,'GDP_PPP2005&amp;growth'!$A$2:$BD$48,COLUMN(),0)*AgGDP_perc!AQ29/100</f>
        <v>1224719468.6593</v>
      </c>
      <c r="AR29">
        <f>VLOOKUP($A29,'GDP_PPP2005&amp;growth'!$A$2:$BD$48,COLUMN(),0)*AgGDP_perc!AR29/100</f>
        <v>1176832454.53356</v>
      </c>
      <c r="AS29">
        <f>VLOOKUP($A29,'GDP_PPP2005&amp;growth'!$A$2:$BD$48,COLUMN(),0)*AgGDP_perc!AS29/100</f>
        <v>1216461338.32287</v>
      </c>
      <c r="AT29">
        <f>VLOOKUP($A29,'GDP_PPP2005&amp;growth'!$A$2:$BD$48,COLUMN(),0)*AgGDP_perc!AT29/100</f>
        <v>1132752640.13073</v>
      </c>
      <c r="AU29">
        <f>VLOOKUP($A29,'GDP_PPP2005&amp;growth'!$A$2:$BD$48,COLUMN(),0)*AgGDP_perc!AU29/100</f>
        <v>1137306608.9471</v>
      </c>
      <c r="AV29">
        <f>VLOOKUP($A29,'GDP_PPP2005&amp;growth'!$A$2:$BD$48,COLUMN(),0)*AgGDP_perc!AV29/100</f>
        <v>1098459608.28938</v>
      </c>
      <c r="AW29">
        <f>VLOOKUP($A29,'GDP_PPP2005&amp;growth'!$A$2:$BD$48,COLUMN(),0)*AgGDP_perc!AW29/100</f>
        <v>1238723868.43131</v>
      </c>
      <c r="AX29">
        <f>VLOOKUP($A29,'GDP_PPP2005&amp;growth'!$A$2:$BD$48,COLUMN(),0)*AgGDP_perc!AX29/100</f>
        <v>1210377770.63236</v>
      </c>
      <c r="AY29">
        <f>VLOOKUP($A29,'GDP_PPP2005&amp;growth'!$A$2:$BD$48,COLUMN(),0)*AgGDP_perc!AY29/100</f>
        <v>1181460426.9197</v>
      </c>
      <c r="AZ29">
        <f>VLOOKUP($A29,'GDP_PPP2005&amp;growth'!$A$2:$BD$48,COLUMN(),0)*AgGDP_perc!AZ29/100</f>
        <v>867455664.141596</v>
      </c>
      <c r="BA29">
        <f>VLOOKUP($A29,'GDP_PPP2005&amp;growth'!$A$2:$BD$48,COLUMN(),0)*AgGDP_perc!BA29/100</f>
        <v>1055844127.59605</v>
      </c>
      <c r="BB29">
        <f>VLOOKUP($A29,'GDP_PPP2005&amp;growth'!$A$2:$BD$48,COLUMN(),0)*AgGDP_perc!BB29/100</f>
        <v>1097185137.98798</v>
      </c>
      <c r="BC29">
        <f>VLOOKUP($A29,'GDP_PPP2005&amp;growth'!$A$2:$BD$48,COLUMN(),0)*AgGDP_perc!BC29/100</f>
        <v>1180876018.21803</v>
      </c>
      <c r="BD29">
        <f>VLOOKUP($A29,'GDP_PPP2005&amp;growth'!$A$2:$BD$48,COLUMN(),0)*AgGDP_perc!BD29/100</f>
        <v>1216137399.60988</v>
      </c>
    </row>
    <row r="30" spans="1:56">
      <c r="A30">
        <f>VLOOKUP(B30,'AHarv+PermP'!$B$2:$C$52,2,0)</f>
        <v>137</v>
      </c>
      <c r="B30" t="s">
        <v>159</v>
      </c>
      <c r="C30" t="str">
        <f>AgGDP_perc!C30</f>
        <v>MUS</v>
      </c>
      <c r="D30" s="16" t="s">
        <v>413</v>
      </c>
      <c r="F30">
        <f>VLOOKUP($A30,'GDP_PPP2005&amp;growth'!$A$2:$BD$48,COLUMN(),0)*AgGDP_perc!F30/100</f>
        <v>0</v>
      </c>
      <c r="G30">
        <f>VLOOKUP($A30,'GDP_PPP2005&amp;growth'!$A$2:$BD$48,COLUMN(),0)*AgGDP_perc!G30/100</f>
        <v>0</v>
      </c>
      <c r="H30">
        <f>VLOOKUP($A30,'GDP_PPP2005&amp;growth'!$A$2:$BD$48,COLUMN(),0)*AgGDP_perc!H30/100</f>
        <v>0</v>
      </c>
      <c r="I30">
        <f>VLOOKUP($A30,'GDP_PPP2005&amp;growth'!$A$2:$BD$48,COLUMN(),0)*AgGDP_perc!I30/100</f>
        <v>0</v>
      </c>
      <c r="J30">
        <f>VLOOKUP($A30,'GDP_PPP2005&amp;growth'!$A$2:$BD$48,COLUMN(),0)*AgGDP_perc!J30/100</f>
        <v>0</v>
      </c>
      <c r="K30">
        <f>VLOOKUP($A30,'GDP_PPP2005&amp;growth'!$A$2:$BD$48,COLUMN(),0)*AgGDP_perc!K30/100</f>
        <v>0</v>
      </c>
      <c r="L30">
        <f>VLOOKUP($A30,'GDP_PPP2005&amp;growth'!$A$2:$BD$48,COLUMN(),0)*AgGDP_perc!L30/100</f>
        <v>0</v>
      </c>
      <c r="M30">
        <f>VLOOKUP($A30,'GDP_PPP2005&amp;growth'!$A$2:$BD$48,COLUMN(),0)*AgGDP_perc!M30/100</f>
        <v>0</v>
      </c>
      <c r="N30">
        <f>VLOOKUP($A30,'GDP_PPP2005&amp;growth'!$A$2:$BD$48,COLUMN(),0)*AgGDP_perc!N30/100</f>
        <v>0</v>
      </c>
      <c r="O30">
        <f>VLOOKUP($A30,'GDP_PPP2005&amp;growth'!$A$2:$BD$48,COLUMN(),0)*AgGDP_perc!O30/100</f>
        <v>0</v>
      </c>
      <c r="P30">
        <f>VLOOKUP($A30,'GDP_PPP2005&amp;growth'!$A$2:$BD$48,COLUMN(),0)*AgGDP_perc!P30/100</f>
        <v>0</v>
      </c>
      <c r="Q30">
        <f>VLOOKUP($A30,'GDP_PPP2005&amp;growth'!$A$2:$BD$48,COLUMN(),0)*AgGDP_perc!Q30/100</f>
        <v>0</v>
      </c>
      <c r="R30">
        <f>VLOOKUP($A30,'GDP_PPP2005&amp;growth'!$A$2:$BD$48,COLUMN(),0)*AgGDP_perc!R30/100</f>
        <v>0</v>
      </c>
      <c r="S30">
        <f>VLOOKUP($A30,'GDP_PPP2005&amp;growth'!$A$2:$BD$48,COLUMN(),0)*AgGDP_perc!S30/100</f>
        <v>0</v>
      </c>
      <c r="T30">
        <f>VLOOKUP($A30,'GDP_PPP2005&amp;growth'!$A$2:$BD$48,COLUMN(),0)*AgGDP_perc!T30/100</f>
        <v>0</v>
      </c>
      <c r="U30">
        <f>VLOOKUP($A30,'GDP_PPP2005&amp;growth'!$A$2:$BD$48,COLUMN(),0)*AgGDP_perc!U30/100</f>
        <v>0</v>
      </c>
      <c r="V30">
        <f>VLOOKUP($A30,'GDP_PPP2005&amp;growth'!$A$2:$BD$48,COLUMN(),0)*AgGDP_perc!V30/100</f>
        <v>0</v>
      </c>
      <c r="W30">
        <f>VLOOKUP($A30,'GDP_PPP2005&amp;growth'!$A$2:$BD$48,COLUMN(),0)*AgGDP_perc!W30/100</f>
        <v>0</v>
      </c>
      <c r="X30">
        <f>VLOOKUP($A30,'GDP_PPP2005&amp;growth'!$A$2:$BD$48,COLUMN(),0)*AgGDP_perc!X30/100</f>
        <v>0</v>
      </c>
      <c r="Y30">
        <f>VLOOKUP($A30,'GDP_PPP2005&amp;growth'!$A$2:$BD$48,COLUMN(),0)*AgGDP_perc!Y30/100</f>
        <v>0</v>
      </c>
      <c r="Z30">
        <f>VLOOKUP($A30,'GDP_PPP2005&amp;growth'!$A$2:$BD$48,COLUMN(),0)*AgGDP_perc!Z30/100</f>
        <v>473048404.363012</v>
      </c>
      <c r="AA30">
        <f>VLOOKUP($A30,'GDP_PPP2005&amp;growth'!$A$2:$BD$48,COLUMN(),0)*AgGDP_perc!AA30/100</f>
        <v>580700224.304794</v>
      </c>
      <c r="AB30">
        <f>VLOOKUP($A30,'GDP_PPP2005&amp;growth'!$A$2:$BD$48,COLUMN(),0)*AgGDP_perc!AB30/100</f>
        <v>652278056.615679</v>
      </c>
      <c r="AC30">
        <f>VLOOKUP($A30,'GDP_PPP2005&amp;growth'!$A$2:$BD$48,COLUMN(),0)*AgGDP_perc!AC30/100</f>
        <v>591932425.937299</v>
      </c>
      <c r="AD30">
        <f>VLOOKUP($A30,'GDP_PPP2005&amp;growth'!$A$2:$BD$48,COLUMN(),0)*AgGDP_perc!AD30/100</f>
        <v>646807921.857781</v>
      </c>
      <c r="AE30">
        <f>VLOOKUP($A30,'GDP_PPP2005&amp;growth'!$A$2:$BD$48,COLUMN(),0)*AgGDP_perc!AE30/100</f>
        <v>734466761.299913</v>
      </c>
      <c r="AF30">
        <f>VLOOKUP($A30,'GDP_PPP2005&amp;growth'!$A$2:$BD$48,COLUMN(),0)*AgGDP_perc!AF30/100</f>
        <v>804067373.983653</v>
      </c>
      <c r="AG30">
        <f>VLOOKUP($A30,'GDP_PPP2005&amp;growth'!$A$2:$BD$48,COLUMN(),0)*AgGDP_perc!AG30/100</f>
        <v>829658736.459131</v>
      </c>
      <c r="AH30">
        <f>VLOOKUP($A30,'GDP_PPP2005&amp;growth'!$A$2:$BD$48,COLUMN(),0)*AgGDP_perc!AH30/100</f>
        <v>799703145.802909</v>
      </c>
      <c r="AI30">
        <f>VLOOKUP($A30,'GDP_PPP2005&amp;growth'!$A$2:$BD$48,COLUMN(),0)*AgGDP_perc!AI30/100</f>
        <v>788937056.232902</v>
      </c>
      <c r="AJ30">
        <f>VLOOKUP($A30,'GDP_PPP2005&amp;growth'!$A$2:$BD$48,COLUMN(),0)*AgGDP_perc!AJ30/100</f>
        <v>830538026.109743</v>
      </c>
      <c r="AK30">
        <f>VLOOKUP($A30,'GDP_PPP2005&amp;growth'!$A$2:$BD$48,COLUMN(),0)*AgGDP_perc!AK30/100</f>
        <v>789859338.681457</v>
      </c>
      <c r="AL30">
        <f>VLOOKUP($A30,'GDP_PPP2005&amp;growth'!$A$2:$BD$48,COLUMN(),0)*AgGDP_perc!AL30/100</f>
        <v>835861407.210009</v>
      </c>
      <c r="AM30">
        <f>VLOOKUP($A30,'GDP_PPP2005&amp;growth'!$A$2:$BD$48,COLUMN(),0)*AgGDP_perc!AM30/100</f>
        <v>804278902.464215</v>
      </c>
      <c r="AN30">
        <f>VLOOKUP($A30,'GDP_PPP2005&amp;growth'!$A$2:$BD$48,COLUMN(),0)*AgGDP_perc!AN30/100</f>
        <v>781824099.826773</v>
      </c>
      <c r="AO30">
        <f>VLOOKUP($A30,'GDP_PPP2005&amp;growth'!$A$2:$BD$48,COLUMN(),0)*AgGDP_perc!AO30/100</f>
        <v>851474493.592792</v>
      </c>
      <c r="AP30">
        <f>VLOOKUP($A30,'GDP_PPP2005&amp;growth'!$A$2:$BD$48,COLUMN(),0)*AgGDP_perc!AP30/100</f>
        <v>882642125.388407</v>
      </c>
      <c r="AQ30">
        <f>VLOOKUP($A30,'GDP_PPP2005&amp;growth'!$A$2:$BD$48,COLUMN(),0)*AgGDP_perc!AQ30/100</f>
        <v>863041071.296789</v>
      </c>
      <c r="AR30">
        <f>VLOOKUP($A30,'GDP_PPP2005&amp;growth'!$A$2:$BD$48,COLUMN(),0)*AgGDP_perc!AR30/100</f>
        <v>898999921.999011</v>
      </c>
      <c r="AS30">
        <f>VLOOKUP($A30,'GDP_PPP2005&amp;growth'!$A$2:$BD$48,COLUMN(),0)*AgGDP_perc!AS30/100</f>
        <v>607730617.890179</v>
      </c>
      <c r="AT30">
        <f>VLOOKUP($A30,'GDP_PPP2005&amp;growth'!$A$2:$BD$48,COLUMN(),0)*AgGDP_perc!AT30/100</f>
        <v>756795469.984757</v>
      </c>
      <c r="AU30">
        <f>VLOOKUP($A30,'GDP_PPP2005&amp;growth'!$A$2:$BD$48,COLUMN(),0)*AgGDP_perc!AU30/100</f>
        <v>815025900.826554</v>
      </c>
      <c r="AV30">
        <f>VLOOKUP($A30,'GDP_PPP2005&amp;growth'!$A$2:$BD$48,COLUMN(),0)*AgGDP_perc!AV30/100</f>
        <v>715582760.360676</v>
      </c>
      <c r="AW30">
        <f>VLOOKUP($A30,'GDP_PPP2005&amp;growth'!$A$2:$BD$48,COLUMN(),0)*AgGDP_perc!AW30/100</f>
        <v>741002956.798556</v>
      </c>
      <c r="AX30">
        <f>VLOOKUP($A30,'GDP_PPP2005&amp;growth'!$A$2:$BD$48,COLUMN(),0)*AgGDP_perc!AX30/100</f>
        <v>804417238.108367</v>
      </c>
      <c r="AY30">
        <f>VLOOKUP($A30,'GDP_PPP2005&amp;growth'!$A$2:$BD$48,COLUMN(),0)*AgGDP_perc!AY30/100</f>
        <v>762382666.271045</v>
      </c>
      <c r="AZ30">
        <f>VLOOKUP($A30,'GDP_PPP2005&amp;growth'!$A$2:$BD$48,COLUMN(),0)*AgGDP_perc!AZ30/100</f>
        <v>730615156.314916</v>
      </c>
      <c r="BA30">
        <f>VLOOKUP($A30,'GDP_PPP2005&amp;growth'!$A$2:$BD$48,COLUMN(),0)*AgGDP_perc!BA30/100</f>
        <v>676361680.018868</v>
      </c>
      <c r="BB30">
        <f>VLOOKUP($A30,'GDP_PPP2005&amp;growth'!$A$2:$BD$48,COLUMN(),0)*AgGDP_perc!BB30/100</f>
        <v>649641898.212267</v>
      </c>
      <c r="BC30">
        <f>VLOOKUP($A30,'GDP_PPP2005&amp;growth'!$A$2:$BD$48,COLUMN(),0)*AgGDP_perc!BC30/100</f>
        <v>646830689.723036</v>
      </c>
      <c r="BD30">
        <f>VLOOKUP($A30,'GDP_PPP2005&amp;growth'!$A$2:$BD$48,COLUMN(),0)*AgGDP_perc!BD30/100</f>
        <v>665726923.503558</v>
      </c>
    </row>
    <row r="31" spans="1:56">
      <c r="A31">
        <f>VLOOKUP(B31,'AHarv+PermP'!$B$2:$C$52,2,0)</f>
        <v>144</v>
      </c>
      <c r="B31" t="s">
        <v>160</v>
      </c>
      <c r="C31" t="str">
        <f>AgGDP_perc!C31</f>
        <v>MOZ</v>
      </c>
      <c r="D31" s="16" t="s">
        <v>413</v>
      </c>
      <c r="F31">
        <f>VLOOKUP($A31,'GDP_PPP2005&amp;growth'!$A$2:$BD$48,COLUMN(),0)*AgGDP_perc!F31/100</f>
        <v>0</v>
      </c>
      <c r="G31">
        <f>VLOOKUP($A31,'GDP_PPP2005&amp;growth'!$A$2:$BD$48,COLUMN(),0)*AgGDP_perc!G31/100</f>
        <v>0</v>
      </c>
      <c r="H31">
        <f>VLOOKUP($A31,'GDP_PPP2005&amp;growth'!$A$2:$BD$48,COLUMN(),0)*AgGDP_perc!H31/100</f>
        <v>0</v>
      </c>
      <c r="I31">
        <f>VLOOKUP($A31,'GDP_PPP2005&amp;growth'!$A$2:$BD$48,COLUMN(),0)*AgGDP_perc!I31/100</f>
        <v>0</v>
      </c>
      <c r="J31">
        <f>VLOOKUP($A31,'GDP_PPP2005&amp;growth'!$A$2:$BD$48,COLUMN(),0)*AgGDP_perc!J31/100</f>
        <v>0</v>
      </c>
      <c r="K31">
        <f>VLOOKUP($A31,'GDP_PPP2005&amp;growth'!$A$2:$BD$48,COLUMN(),0)*AgGDP_perc!K31/100</f>
        <v>0</v>
      </c>
      <c r="L31">
        <f>VLOOKUP($A31,'GDP_PPP2005&amp;growth'!$A$2:$BD$48,COLUMN(),0)*AgGDP_perc!L31/100</f>
        <v>0</v>
      </c>
      <c r="M31">
        <f>VLOOKUP($A31,'GDP_PPP2005&amp;growth'!$A$2:$BD$48,COLUMN(),0)*AgGDP_perc!M31/100</f>
        <v>0</v>
      </c>
      <c r="N31">
        <f>VLOOKUP($A31,'GDP_PPP2005&amp;growth'!$A$2:$BD$48,COLUMN(),0)*AgGDP_perc!N31/100</f>
        <v>0</v>
      </c>
      <c r="O31">
        <f>VLOOKUP($A31,'GDP_PPP2005&amp;growth'!$A$2:$BD$48,COLUMN(),0)*AgGDP_perc!O31/100</f>
        <v>0</v>
      </c>
      <c r="P31">
        <f>VLOOKUP($A31,'GDP_PPP2005&amp;growth'!$A$2:$BD$48,COLUMN(),0)*AgGDP_perc!P31/100</f>
        <v>0</v>
      </c>
      <c r="Q31">
        <f>VLOOKUP($A31,'GDP_PPP2005&amp;growth'!$A$2:$BD$48,COLUMN(),0)*AgGDP_perc!Q31/100</f>
        <v>0</v>
      </c>
      <c r="R31">
        <f>VLOOKUP($A31,'GDP_PPP2005&amp;growth'!$A$2:$BD$48,COLUMN(),0)*AgGDP_perc!R31/100</f>
        <v>0</v>
      </c>
      <c r="S31">
        <f>VLOOKUP($A31,'GDP_PPP2005&amp;growth'!$A$2:$BD$48,COLUMN(),0)*AgGDP_perc!S31/100</f>
        <v>0</v>
      </c>
      <c r="T31">
        <f>VLOOKUP($A31,'GDP_PPP2005&amp;growth'!$A$2:$BD$48,COLUMN(),0)*AgGDP_perc!T31/100</f>
        <v>0</v>
      </c>
      <c r="U31">
        <f>VLOOKUP($A31,'GDP_PPP2005&amp;growth'!$A$2:$BD$48,COLUMN(),0)*AgGDP_perc!U31/100</f>
        <v>0</v>
      </c>
      <c r="V31">
        <f>VLOOKUP($A31,'GDP_PPP2005&amp;growth'!$A$2:$BD$48,COLUMN(),0)*AgGDP_perc!V31/100</f>
        <v>0</v>
      </c>
      <c r="W31">
        <f>VLOOKUP($A31,'GDP_PPP2005&amp;growth'!$A$2:$BD$48,COLUMN(),0)*AgGDP_perc!W31/100</f>
        <v>0</v>
      </c>
      <c r="X31">
        <f>VLOOKUP($A31,'GDP_PPP2005&amp;growth'!$A$2:$BD$48,COLUMN(),0)*AgGDP_perc!X31/100</f>
        <v>0</v>
      </c>
      <c r="Y31">
        <f>VLOOKUP($A31,'GDP_PPP2005&amp;growth'!$A$2:$BD$48,COLUMN(),0)*AgGDP_perc!Y31/100</f>
        <v>0</v>
      </c>
      <c r="Z31">
        <f>VLOOKUP($A31,'GDP_PPP2005&amp;growth'!$A$2:$BD$48,COLUMN(),0)*AgGDP_perc!Z31/100</f>
        <v>1979703508.07968</v>
      </c>
      <c r="AA31">
        <f>VLOOKUP($A31,'GDP_PPP2005&amp;growth'!$A$2:$BD$48,COLUMN(),0)*AgGDP_perc!AA31/100</f>
        <v>1967393137.13765</v>
      </c>
      <c r="AB31">
        <f>VLOOKUP($A31,'GDP_PPP2005&amp;growth'!$A$2:$BD$48,COLUMN(),0)*AgGDP_perc!AB31/100</f>
        <v>1763804386.72362</v>
      </c>
      <c r="AC31">
        <f>VLOOKUP($A31,'GDP_PPP2005&amp;growth'!$A$2:$BD$48,COLUMN(),0)*AgGDP_perc!AC31/100</f>
        <v>1654051775.58476</v>
      </c>
      <c r="AD31">
        <f>VLOOKUP($A31,'GDP_PPP2005&amp;growth'!$A$2:$BD$48,COLUMN(),0)*AgGDP_perc!AD31/100</f>
        <v>1240525802.48351</v>
      </c>
      <c r="AE31">
        <f>VLOOKUP($A31,'GDP_PPP2005&amp;growth'!$A$2:$BD$48,COLUMN(),0)*AgGDP_perc!AE31/100</f>
        <v>1972528924.22938</v>
      </c>
      <c r="AF31">
        <f>VLOOKUP($A31,'GDP_PPP2005&amp;growth'!$A$2:$BD$48,COLUMN(),0)*AgGDP_perc!AF31/100</f>
        <v>1669827926.78283</v>
      </c>
      <c r="AG31">
        <f>VLOOKUP($A31,'GDP_PPP2005&amp;growth'!$A$2:$BD$48,COLUMN(),0)*AgGDP_perc!AG31/100</f>
        <v>2055274074.45241</v>
      </c>
      <c r="AH31">
        <f>VLOOKUP($A31,'GDP_PPP2005&amp;growth'!$A$2:$BD$48,COLUMN(),0)*AgGDP_perc!AH31/100</f>
        <v>2159890244.68261</v>
      </c>
      <c r="AI31">
        <f>VLOOKUP($A31,'GDP_PPP2005&amp;growth'!$A$2:$BD$48,COLUMN(),0)*AgGDP_perc!AI31/100</f>
        <v>2541638595.92649</v>
      </c>
      <c r="AJ31">
        <f>VLOOKUP($A31,'GDP_PPP2005&amp;growth'!$A$2:$BD$48,COLUMN(),0)*AgGDP_perc!AJ31/100</f>
        <v>2011146491.93547</v>
      </c>
      <c r="AK31">
        <f>VLOOKUP($A31,'GDP_PPP2005&amp;growth'!$A$2:$BD$48,COLUMN(),0)*AgGDP_perc!AK31/100</f>
        <v>2224734140.72752</v>
      </c>
      <c r="AL31">
        <f>VLOOKUP($A31,'GDP_PPP2005&amp;growth'!$A$2:$BD$48,COLUMN(),0)*AgGDP_perc!AL31/100</f>
        <v>1861390101.50497</v>
      </c>
      <c r="AM31">
        <f>VLOOKUP($A31,'GDP_PPP2005&amp;growth'!$A$2:$BD$48,COLUMN(),0)*AgGDP_perc!AM31/100</f>
        <v>2242609025.03484</v>
      </c>
      <c r="AN31">
        <f>VLOOKUP($A31,'GDP_PPP2005&amp;growth'!$A$2:$BD$48,COLUMN(),0)*AgGDP_perc!AN31/100</f>
        <v>2080603150.12396</v>
      </c>
      <c r="AO31">
        <f>VLOOKUP($A31,'GDP_PPP2005&amp;growth'!$A$2:$BD$48,COLUMN(),0)*AgGDP_perc!AO31/100</f>
        <v>2236001382.90682</v>
      </c>
      <c r="AP31">
        <f>VLOOKUP($A31,'GDP_PPP2005&amp;growth'!$A$2:$BD$48,COLUMN(),0)*AgGDP_perc!AP31/100</f>
        <v>2430879043.91134</v>
      </c>
      <c r="AQ31">
        <f>VLOOKUP($A31,'GDP_PPP2005&amp;growth'!$A$2:$BD$48,COLUMN(),0)*AgGDP_perc!AQ31/100</f>
        <v>2651525643.50693</v>
      </c>
      <c r="AR31">
        <f>VLOOKUP($A31,'GDP_PPP2005&amp;growth'!$A$2:$BD$48,COLUMN(),0)*AgGDP_perc!AR31/100</f>
        <v>2599644676.54612</v>
      </c>
      <c r="AS31">
        <f>VLOOKUP($A31,'GDP_PPP2005&amp;growth'!$A$2:$BD$48,COLUMN(),0)*AgGDP_perc!AS31/100</f>
        <v>2602915960.76531</v>
      </c>
      <c r="AT31">
        <f>VLOOKUP($A31,'GDP_PPP2005&amp;growth'!$A$2:$BD$48,COLUMN(),0)*AgGDP_perc!AT31/100</f>
        <v>2211715165.38211</v>
      </c>
      <c r="AU31">
        <f>VLOOKUP($A31,'GDP_PPP2005&amp;growth'!$A$2:$BD$48,COLUMN(),0)*AgGDP_perc!AU31/100</f>
        <v>2319799899.35849</v>
      </c>
      <c r="AV31">
        <f>VLOOKUP($A31,'GDP_PPP2005&amp;growth'!$A$2:$BD$48,COLUMN(),0)*AgGDP_perc!AV31/100</f>
        <v>3120626862.66227</v>
      </c>
      <c r="AW31">
        <f>VLOOKUP($A31,'GDP_PPP2005&amp;growth'!$A$2:$BD$48,COLUMN(),0)*AgGDP_perc!AW31/100</f>
        <v>3334190055.61882</v>
      </c>
      <c r="AX31">
        <f>VLOOKUP($A31,'GDP_PPP2005&amp;growth'!$A$2:$BD$48,COLUMN(),0)*AgGDP_perc!AX31/100</f>
        <v>3517069505.22689</v>
      </c>
      <c r="AY31">
        <f>VLOOKUP($A31,'GDP_PPP2005&amp;growth'!$A$2:$BD$48,COLUMN(),0)*AgGDP_perc!AY31/100</f>
        <v>3749082515.22447</v>
      </c>
      <c r="AZ31">
        <f>VLOOKUP($A31,'GDP_PPP2005&amp;growth'!$A$2:$BD$48,COLUMN(),0)*AgGDP_perc!AZ31/100</f>
        <v>4210575530.76158</v>
      </c>
      <c r="BA31">
        <f>VLOOKUP($A31,'GDP_PPP2005&amp;growth'!$A$2:$BD$48,COLUMN(),0)*AgGDP_perc!BA31/100</f>
        <v>4492818831.83297</v>
      </c>
      <c r="BB31">
        <f>VLOOKUP($A31,'GDP_PPP2005&amp;growth'!$A$2:$BD$48,COLUMN(),0)*AgGDP_perc!BB31/100</f>
        <v>5278536225.10165</v>
      </c>
      <c r="BC31">
        <f>VLOOKUP($A31,'GDP_PPP2005&amp;growth'!$A$2:$BD$48,COLUMN(),0)*AgGDP_perc!BC31/100</f>
        <v>5799835353.45665</v>
      </c>
      <c r="BD31">
        <f>VLOOKUP($A31,'GDP_PPP2005&amp;growth'!$A$2:$BD$48,COLUMN(),0)*AgGDP_perc!BD31/100</f>
        <v>6295758825.95629</v>
      </c>
    </row>
    <row r="32" spans="1:56">
      <c r="A32">
        <f>VLOOKUP(B32,'AHarv+PermP'!$B$2:$C$52,2,0)</f>
        <v>147</v>
      </c>
      <c r="B32" t="s">
        <v>161</v>
      </c>
      <c r="C32" t="str">
        <f>AgGDP_perc!C32</f>
        <v>NAM</v>
      </c>
      <c r="D32" s="16" t="s">
        <v>413</v>
      </c>
      <c r="F32">
        <f>VLOOKUP($A32,'GDP_PPP2005&amp;growth'!$A$2:$BD$48,COLUMN(),0)*AgGDP_perc!F32/100</f>
        <v>0</v>
      </c>
      <c r="G32">
        <f>VLOOKUP($A32,'GDP_PPP2005&amp;growth'!$A$2:$BD$48,COLUMN(),0)*AgGDP_perc!G32/100</f>
        <v>0</v>
      </c>
      <c r="H32">
        <f>VLOOKUP($A32,'GDP_PPP2005&amp;growth'!$A$2:$BD$48,COLUMN(),0)*AgGDP_perc!H32/100</f>
        <v>0</v>
      </c>
      <c r="I32">
        <f>VLOOKUP($A32,'GDP_PPP2005&amp;growth'!$A$2:$BD$48,COLUMN(),0)*AgGDP_perc!I32/100</f>
        <v>0</v>
      </c>
      <c r="J32">
        <f>VLOOKUP($A32,'GDP_PPP2005&amp;growth'!$A$2:$BD$48,COLUMN(),0)*AgGDP_perc!J32/100</f>
        <v>0</v>
      </c>
      <c r="K32">
        <f>VLOOKUP($A32,'GDP_PPP2005&amp;growth'!$A$2:$BD$48,COLUMN(),0)*AgGDP_perc!K32/100</f>
        <v>0</v>
      </c>
      <c r="L32">
        <f>VLOOKUP($A32,'GDP_PPP2005&amp;growth'!$A$2:$BD$48,COLUMN(),0)*AgGDP_perc!L32/100</f>
        <v>0</v>
      </c>
      <c r="M32">
        <f>VLOOKUP($A32,'GDP_PPP2005&amp;growth'!$A$2:$BD$48,COLUMN(),0)*AgGDP_perc!M32/100</f>
        <v>0</v>
      </c>
      <c r="N32">
        <f>VLOOKUP($A32,'GDP_PPP2005&amp;growth'!$A$2:$BD$48,COLUMN(),0)*AgGDP_perc!N32/100</f>
        <v>0</v>
      </c>
      <c r="O32">
        <f>VLOOKUP($A32,'GDP_PPP2005&amp;growth'!$A$2:$BD$48,COLUMN(),0)*AgGDP_perc!O32/100</f>
        <v>0</v>
      </c>
      <c r="P32">
        <f>VLOOKUP($A32,'GDP_PPP2005&amp;growth'!$A$2:$BD$48,COLUMN(),0)*AgGDP_perc!P32/100</f>
        <v>0</v>
      </c>
      <c r="Q32">
        <f>VLOOKUP($A32,'GDP_PPP2005&amp;growth'!$A$2:$BD$48,COLUMN(),0)*AgGDP_perc!Q32/100</f>
        <v>0</v>
      </c>
      <c r="R32">
        <f>VLOOKUP($A32,'GDP_PPP2005&amp;growth'!$A$2:$BD$48,COLUMN(),0)*AgGDP_perc!R32/100</f>
        <v>0</v>
      </c>
      <c r="S32">
        <f>VLOOKUP($A32,'GDP_PPP2005&amp;growth'!$A$2:$BD$48,COLUMN(),0)*AgGDP_perc!S32/100</f>
        <v>0</v>
      </c>
      <c r="T32">
        <f>VLOOKUP($A32,'GDP_PPP2005&amp;growth'!$A$2:$BD$48,COLUMN(),0)*AgGDP_perc!T32/100</f>
        <v>0</v>
      </c>
      <c r="U32">
        <f>VLOOKUP($A32,'GDP_PPP2005&amp;growth'!$A$2:$BD$48,COLUMN(),0)*AgGDP_perc!U32/100</f>
        <v>0</v>
      </c>
      <c r="V32">
        <f>VLOOKUP($A32,'GDP_PPP2005&amp;growth'!$A$2:$BD$48,COLUMN(),0)*AgGDP_perc!V32/100</f>
        <v>0</v>
      </c>
      <c r="W32">
        <f>VLOOKUP($A32,'GDP_PPP2005&amp;growth'!$A$2:$BD$48,COLUMN(),0)*AgGDP_perc!W32/100</f>
        <v>0</v>
      </c>
      <c r="X32">
        <f>VLOOKUP($A32,'GDP_PPP2005&amp;growth'!$A$2:$BD$48,COLUMN(),0)*AgGDP_perc!X32/100</f>
        <v>0</v>
      </c>
      <c r="Y32">
        <f>VLOOKUP($A32,'GDP_PPP2005&amp;growth'!$A$2:$BD$48,COLUMN(),0)*AgGDP_perc!Y32/100</f>
        <v>0</v>
      </c>
      <c r="Z32">
        <f>VLOOKUP($A32,'GDP_PPP2005&amp;growth'!$A$2:$BD$48,COLUMN(),0)*AgGDP_perc!Z32/100</f>
        <v>557060435.096711</v>
      </c>
      <c r="AA32">
        <f>VLOOKUP($A32,'GDP_PPP2005&amp;growth'!$A$2:$BD$48,COLUMN(),0)*AgGDP_perc!AA32/100</f>
        <v>598661630.346105</v>
      </c>
      <c r="AB32">
        <f>VLOOKUP($A32,'GDP_PPP2005&amp;growth'!$A$2:$BD$48,COLUMN(),0)*AgGDP_perc!AB32/100</f>
        <v>569202107.535219</v>
      </c>
      <c r="AC32">
        <f>VLOOKUP($A32,'GDP_PPP2005&amp;growth'!$A$2:$BD$48,COLUMN(),0)*AgGDP_perc!AC32/100</f>
        <v>519941045.444967</v>
      </c>
      <c r="AD32">
        <f>VLOOKUP($A32,'GDP_PPP2005&amp;growth'!$A$2:$BD$48,COLUMN(),0)*AgGDP_perc!AD32/100</f>
        <v>513631498.140651</v>
      </c>
      <c r="AE32">
        <f>VLOOKUP($A32,'GDP_PPP2005&amp;growth'!$A$2:$BD$48,COLUMN(),0)*AgGDP_perc!AE32/100</f>
        <v>466788896.458736</v>
      </c>
      <c r="AF32">
        <f>VLOOKUP($A32,'GDP_PPP2005&amp;growth'!$A$2:$BD$48,COLUMN(),0)*AgGDP_perc!AF32/100</f>
        <v>530279992.486151</v>
      </c>
      <c r="AG32">
        <f>VLOOKUP($A32,'GDP_PPP2005&amp;growth'!$A$2:$BD$48,COLUMN(),0)*AgGDP_perc!AG32/100</f>
        <v>673056207.259106</v>
      </c>
      <c r="AH32">
        <f>VLOOKUP($A32,'GDP_PPP2005&amp;growth'!$A$2:$BD$48,COLUMN(),0)*AgGDP_perc!AH32/100</f>
        <v>671449340.651445</v>
      </c>
      <c r="AI32">
        <f>VLOOKUP($A32,'GDP_PPP2005&amp;growth'!$A$2:$BD$48,COLUMN(),0)*AgGDP_perc!AI32/100</f>
        <v>632303243.931359</v>
      </c>
      <c r="AJ32">
        <f>VLOOKUP($A32,'GDP_PPP2005&amp;growth'!$A$2:$BD$48,COLUMN(),0)*AgGDP_perc!AJ32/100</f>
        <v>660980638.078538</v>
      </c>
      <c r="AK32">
        <f>VLOOKUP($A32,'GDP_PPP2005&amp;growth'!$A$2:$BD$48,COLUMN(),0)*AgGDP_perc!AK32/100</f>
        <v>758953268.859917</v>
      </c>
      <c r="AL32">
        <f>VLOOKUP($A32,'GDP_PPP2005&amp;growth'!$A$2:$BD$48,COLUMN(),0)*AgGDP_perc!AL32/100</f>
        <v>606485614.316864</v>
      </c>
      <c r="AM32">
        <f>VLOOKUP($A32,'GDP_PPP2005&amp;growth'!$A$2:$BD$48,COLUMN(),0)*AgGDP_perc!AM32/100</f>
        <v>606899968.878404</v>
      </c>
      <c r="AN32">
        <f>VLOOKUP($A32,'GDP_PPP2005&amp;growth'!$A$2:$BD$48,COLUMN(),0)*AgGDP_perc!AN32/100</f>
        <v>877845873.105548</v>
      </c>
      <c r="AO32">
        <f>VLOOKUP($A32,'GDP_PPP2005&amp;growth'!$A$2:$BD$48,COLUMN(),0)*AgGDP_perc!AO32/100</f>
        <v>867551650.226043</v>
      </c>
      <c r="AP32">
        <f>VLOOKUP($A32,'GDP_PPP2005&amp;growth'!$A$2:$BD$48,COLUMN(),0)*AgGDP_perc!AP32/100</f>
        <v>882005851.61833</v>
      </c>
      <c r="AQ32">
        <f>VLOOKUP($A32,'GDP_PPP2005&amp;growth'!$A$2:$BD$48,COLUMN(),0)*AgGDP_perc!AQ32/100</f>
        <v>839211228.149929</v>
      </c>
      <c r="AR32">
        <f>VLOOKUP($A32,'GDP_PPP2005&amp;growth'!$A$2:$BD$48,COLUMN(),0)*AgGDP_perc!AR32/100</f>
        <v>872905859.74062</v>
      </c>
      <c r="AS32">
        <f>VLOOKUP($A32,'GDP_PPP2005&amp;growth'!$A$2:$BD$48,COLUMN(),0)*AgGDP_perc!AS32/100</f>
        <v>934643684.264589</v>
      </c>
      <c r="AT32">
        <f>VLOOKUP($A32,'GDP_PPP2005&amp;growth'!$A$2:$BD$48,COLUMN(),0)*AgGDP_perc!AT32/100</f>
        <v>1006289598.5223</v>
      </c>
      <c r="AU32">
        <f>VLOOKUP($A32,'GDP_PPP2005&amp;growth'!$A$2:$BD$48,COLUMN(),0)*AgGDP_perc!AU32/100</f>
        <v>905346462.333488</v>
      </c>
      <c r="AV32">
        <f>VLOOKUP($A32,'GDP_PPP2005&amp;growth'!$A$2:$BD$48,COLUMN(),0)*AgGDP_perc!AV32/100</f>
        <v>987539771.049122</v>
      </c>
      <c r="AW32">
        <f>VLOOKUP($A32,'GDP_PPP2005&amp;growth'!$A$2:$BD$48,COLUMN(),0)*AgGDP_perc!AW32/100</f>
        <v>1029017897.56941</v>
      </c>
      <c r="AX32">
        <f>VLOOKUP($A32,'GDP_PPP2005&amp;growth'!$A$2:$BD$48,COLUMN(),0)*AgGDP_perc!AX32/100</f>
        <v>1028589743.91438</v>
      </c>
      <c r="AY32">
        <f>VLOOKUP($A32,'GDP_PPP2005&amp;growth'!$A$2:$BD$48,COLUMN(),0)*AgGDP_perc!AY32/100</f>
        <v>1226427387.71475</v>
      </c>
      <c r="AZ32">
        <f>VLOOKUP($A32,'GDP_PPP2005&amp;growth'!$A$2:$BD$48,COLUMN(),0)*AgGDP_perc!AZ32/100</f>
        <v>1213531818.5354</v>
      </c>
      <c r="BA32">
        <f>VLOOKUP($A32,'GDP_PPP2005&amp;growth'!$A$2:$BD$48,COLUMN(),0)*AgGDP_perc!BA32/100</f>
        <v>1143604323.21298</v>
      </c>
      <c r="BB32">
        <f>VLOOKUP($A32,'GDP_PPP2005&amp;growth'!$A$2:$BD$48,COLUMN(),0)*AgGDP_perc!BB32/100</f>
        <v>1188653078.7422</v>
      </c>
      <c r="BC32">
        <f>VLOOKUP($A32,'GDP_PPP2005&amp;growth'!$A$2:$BD$48,COLUMN(),0)*AgGDP_perc!BC32/100</f>
        <v>1183267497.29061</v>
      </c>
      <c r="BD32">
        <f>VLOOKUP($A32,'GDP_PPP2005&amp;growth'!$A$2:$BD$48,COLUMN(),0)*AgGDP_perc!BD32/100</f>
        <v>994747319.383118</v>
      </c>
    </row>
    <row r="33" spans="1:56">
      <c r="A33">
        <f>VLOOKUP(B33,'AHarv+PermP'!$B$2:$C$52,2,0)</f>
        <v>158</v>
      </c>
      <c r="B33" t="s">
        <v>162</v>
      </c>
      <c r="C33" t="str">
        <f>AgGDP_perc!C33</f>
        <v>NER</v>
      </c>
      <c r="D33" s="16" t="s">
        <v>413</v>
      </c>
      <c r="F33">
        <f>VLOOKUP($A33,'GDP_PPP2005&amp;growth'!$A$2:$BD$48,COLUMN(),0)*AgGDP_perc!F33/100</f>
        <v>0</v>
      </c>
      <c r="G33">
        <f>VLOOKUP($A33,'GDP_PPP2005&amp;growth'!$A$2:$BD$48,COLUMN(),0)*AgGDP_perc!G33/100</f>
        <v>0</v>
      </c>
      <c r="H33">
        <f>VLOOKUP($A33,'GDP_PPP2005&amp;growth'!$A$2:$BD$48,COLUMN(),0)*AgGDP_perc!H33/100</f>
        <v>0</v>
      </c>
      <c r="I33">
        <f>VLOOKUP($A33,'GDP_PPP2005&amp;growth'!$A$2:$BD$48,COLUMN(),0)*AgGDP_perc!I33/100</f>
        <v>0</v>
      </c>
      <c r="J33">
        <f>VLOOKUP($A33,'GDP_PPP2005&amp;growth'!$A$2:$BD$48,COLUMN(),0)*AgGDP_perc!J33/100</f>
        <v>0</v>
      </c>
      <c r="K33">
        <f>VLOOKUP($A33,'GDP_PPP2005&amp;growth'!$A$2:$BD$48,COLUMN(),0)*AgGDP_perc!K33/100</f>
        <v>0</v>
      </c>
      <c r="L33">
        <f>VLOOKUP($A33,'GDP_PPP2005&amp;growth'!$A$2:$BD$48,COLUMN(),0)*AgGDP_perc!L33/100</f>
        <v>0</v>
      </c>
      <c r="M33">
        <f>VLOOKUP($A33,'GDP_PPP2005&amp;growth'!$A$2:$BD$48,COLUMN(),0)*AgGDP_perc!M33/100</f>
        <v>0</v>
      </c>
      <c r="N33">
        <f>VLOOKUP($A33,'GDP_PPP2005&amp;growth'!$A$2:$BD$48,COLUMN(),0)*AgGDP_perc!N33/100</f>
        <v>0</v>
      </c>
      <c r="O33">
        <f>VLOOKUP($A33,'GDP_PPP2005&amp;growth'!$A$2:$BD$48,COLUMN(),0)*AgGDP_perc!O33/100</f>
        <v>0</v>
      </c>
      <c r="P33">
        <f>VLOOKUP($A33,'GDP_PPP2005&amp;growth'!$A$2:$BD$48,COLUMN(),0)*AgGDP_perc!P33/100</f>
        <v>0</v>
      </c>
      <c r="Q33">
        <f>VLOOKUP($A33,'GDP_PPP2005&amp;growth'!$A$2:$BD$48,COLUMN(),0)*AgGDP_perc!Q33/100</f>
        <v>0</v>
      </c>
      <c r="R33">
        <f>VLOOKUP($A33,'GDP_PPP2005&amp;growth'!$A$2:$BD$48,COLUMN(),0)*AgGDP_perc!R33/100</f>
        <v>0</v>
      </c>
      <c r="S33">
        <f>VLOOKUP($A33,'GDP_PPP2005&amp;growth'!$A$2:$BD$48,COLUMN(),0)*AgGDP_perc!S33/100</f>
        <v>0</v>
      </c>
      <c r="T33">
        <f>VLOOKUP($A33,'GDP_PPP2005&amp;growth'!$A$2:$BD$48,COLUMN(),0)*AgGDP_perc!T33/100</f>
        <v>0</v>
      </c>
      <c r="U33">
        <f>VLOOKUP($A33,'GDP_PPP2005&amp;growth'!$A$2:$BD$48,COLUMN(),0)*AgGDP_perc!U33/100</f>
        <v>0</v>
      </c>
      <c r="V33">
        <f>VLOOKUP($A33,'GDP_PPP2005&amp;growth'!$A$2:$BD$48,COLUMN(),0)*AgGDP_perc!V33/100</f>
        <v>0</v>
      </c>
      <c r="W33">
        <f>VLOOKUP($A33,'GDP_PPP2005&amp;growth'!$A$2:$BD$48,COLUMN(),0)*AgGDP_perc!W33/100</f>
        <v>0</v>
      </c>
      <c r="X33">
        <f>VLOOKUP($A33,'GDP_PPP2005&amp;growth'!$A$2:$BD$48,COLUMN(),0)*AgGDP_perc!X33/100</f>
        <v>0</v>
      </c>
      <c r="Y33">
        <f>VLOOKUP($A33,'GDP_PPP2005&amp;growth'!$A$2:$BD$48,COLUMN(),0)*AgGDP_perc!Y33/100</f>
        <v>0</v>
      </c>
      <c r="Z33">
        <f>VLOOKUP($A33,'GDP_PPP2005&amp;growth'!$A$2:$BD$48,COLUMN(),0)*AgGDP_perc!Z33/100</f>
        <v>2378604295.40185</v>
      </c>
      <c r="AA33">
        <f>VLOOKUP($A33,'GDP_PPP2005&amp;growth'!$A$2:$BD$48,COLUMN(),0)*AgGDP_perc!AA33/100</f>
        <v>2537329247.21478</v>
      </c>
      <c r="AB33">
        <f>VLOOKUP($A33,'GDP_PPP2005&amp;growth'!$A$2:$BD$48,COLUMN(),0)*AgGDP_perc!AB33/100</f>
        <v>2502083279.36238</v>
      </c>
      <c r="AC33">
        <f>VLOOKUP($A33,'GDP_PPP2005&amp;growth'!$A$2:$BD$48,COLUMN(),0)*AgGDP_perc!AC33/100</f>
        <v>2236980982.42125</v>
      </c>
      <c r="AD33">
        <f>VLOOKUP($A33,'GDP_PPP2005&amp;growth'!$A$2:$BD$48,COLUMN(),0)*AgGDP_perc!AD33/100</f>
        <v>1600656566.30784</v>
      </c>
      <c r="AE33">
        <f>VLOOKUP($A33,'GDP_PPP2005&amp;growth'!$A$2:$BD$48,COLUMN(),0)*AgGDP_perc!AE33/100</f>
        <v>1771099298.88848</v>
      </c>
      <c r="AF33">
        <f>VLOOKUP($A33,'GDP_PPP2005&amp;growth'!$A$2:$BD$48,COLUMN(),0)*AgGDP_perc!AF33/100</f>
        <v>1780469444.49417</v>
      </c>
      <c r="AG33">
        <f>VLOOKUP($A33,'GDP_PPP2005&amp;growth'!$A$2:$BD$48,COLUMN(),0)*AgGDP_perc!AG33/100</f>
        <v>1806542393.37004</v>
      </c>
      <c r="AH33">
        <f>VLOOKUP($A33,'GDP_PPP2005&amp;growth'!$A$2:$BD$48,COLUMN(),0)*AgGDP_perc!AH33/100</f>
        <v>1938832418.01067</v>
      </c>
      <c r="AI33">
        <f>VLOOKUP($A33,'GDP_PPP2005&amp;growth'!$A$2:$BD$48,COLUMN(),0)*AgGDP_perc!AI33/100</f>
        <v>1886148301.82578</v>
      </c>
      <c r="AJ33">
        <f>VLOOKUP($A33,'GDP_PPP2005&amp;growth'!$A$2:$BD$48,COLUMN(),0)*AgGDP_perc!AJ33/100</f>
        <v>1926492528.66911</v>
      </c>
      <c r="AK33">
        <f>VLOOKUP($A33,'GDP_PPP2005&amp;growth'!$A$2:$BD$48,COLUMN(),0)*AgGDP_perc!AK33/100</f>
        <v>2193751828.87499</v>
      </c>
      <c r="AL33">
        <f>VLOOKUP($A33,'GDP_PPP2005&amp;growth'!$A$2:$BD$48,COLUMN(),0)*AgGDP_perc!AL33/100</f>
        <v>2029352850.75715</v>
      </c>
      <c r="AM33">
        <f>VLOOKUP($A33,'GDP_PPP2005&amp;growth'!$A$2:$BD$48,COLUMN(),0)*AgGDP_perc!AM33/100</f>
        <v>2043891166.61672</v>
      </c>
      <c r="AN33">
        <f>VLOOKUP($A33,'GDP_PPP2005&amp;growth'!$A$2:$BD$48,COLUMN(),0)*AgGDP_perc!AN33/100</f>
        <v>2254260633.41077</v>
      </c>
      <c r="AO33">
        <f>VLOOKUP($A33,'GDP_PPP2005&amp;growth'!$A$2:$BD$48,COLUMN(),0)*AgGDP_perc!AO33/100</f>
        <v>2278417717.80259</v>
      </c>
      <c r="AP33">
        <f>VLOOKUP($A33,'GDP_PPP2005&amp;growth'!$A$2:$BD$48,COLUMN(),0)*AgGDP_perc!AP33/100</f>
        <v>2282702917.94595</v>
      </c>
      <c r="AQ33">
        <f>VLOOKUP($A33,'GDP_PPP2005&amp;growth'!$A$2:$BD$48,COLUMN(),0)*AgGDP_perc!AQ33/100</f>
        <v>2341625790.59789</v>
      </c>
      <c r="AR33">
        <f>VLOOKUP($A33,'GDP_PPP2005&amp;growth'!$A$2:$BD$48,COLUMN(),0)*AgGDP_perc!AR33/100</f>
        <v>2835400034.68175</v>
      </c>
      <c r="AS33">
        <f>VLOOKUP($A33,'GDP_PPP2005&amp;growth'!$A$2:$BD$48,COLUMN(),0)*AgGDP_perc!AS33/100</f>
        <v>2694036112.66224</v>
      </c>
      <c r="AT33">
        <f>VLOOKUP($A33,'GDP_PPP2005&amp;growth'!$A$2:$BD$48,COLUMN(),0)*AgGDP_perc!AT33/100</f>
        <v>2467638816.60421</v>
      </c>
      <c r="AU33">
        <f>VLOOKUP($A33,'GDP_PPP2005&amp;growth'!$A$2:$BD$48,COLUMN(),0)*AgGDP_perc!AU33/100</f>
        <v>2794323430.33941</v>
      </c>
      <c r="AV33">
        <f>VLOOKUP($A33,'GDP_PPP2005&amp;growth'!$A$2:$BD$48,COLUMN(),0)*AgGDP_perc!AV33/100</f>
        <v>2846618507.4964</v>
      </c>
      <c r="AW33">
        <f>VLOOKUP($A33,'GDP_PPP2005&amp;growth'!$A$2:$BD$48,COLUMN(),0)*AgGDP_perc!AW33/100</f>
        <v>3003415707.1693</v>
      </c>
      <c r="AX33">
        <f>VLOOKUP($A33,'GDP_PPP2005&amp;growth'!$A$2:$BD$48,COLUMN(),0)*AgGDP_perc!AX33/100</f>
        <v>0</v>
      </c>
      <c r="AY33">
        <f>VLOOKUP($A33,'GDP_PPP2005&amp;growth'!$A$2:$BD$48,COLUMN(),0)*AgGDP_perc!AY33/100</f>
        <v>0</v>
      </c>
      <c r="AZ33">
        <f>VLOOKUP($A33,'GDP_PPP2005&amp;growth'!$A$2:$BD$48,COLUMN(),0)*AgGDP_perc!AZ33/100</f>
        <v>0</v>
      </c>
      <c r="BA33">
        <f>VLOOKUP($A33,'GDP_PPP2005&amp;growth'!$A$2:$BD$48,COLUMN(),0)*AgGDP_perc!BA33/100</f>
        <v>0</v>
      </c>
      <c r="BB33">
        <f>VLOOKUP($A33,'GDP_PPP2005&amp;growth'!$A$2:$BD$48,COLUMN(),0)*AgGDP_perc!BB33/100</f>
        <v>0</v>
      </c>
      <c r="BC33">
        <f>VLOOKUP($A33,'GDP_PPP2005&amp;growth'!$A$2:$BD$48,COLUMN(),0)*AgGDP_perc!BC33/100</f>
        <v>0</v>
      </c>
      <c r="BD33">
        <f>VLOOKUP($A33,'GDP_PPP2005&amp;growth'!$A$2:$BD$48,COLUMN(),0)*AgGDP_perc!BD33/100</f>
        <v>0</v>
      </c>
    </row>
    <row r="34" spans="1:56">
      <c r="A34">
        <f>VLOOKUP(B34,'AHarv+PermP'!$B$2:$C$52,2,0)</f>
        <v>159</v>
      </c>
      <c r="B34" t="s">
        <v>163</v>
      </c>
      <c r="C34" t="str">
        <f>AgGDP_perc!C34</f>
        <v>NGA</v>
      </c>
      <c r="D34" s="16" t="s">
        <v>413</v>
      </c>
      <c r="F34">
        <f>VLOOKUP($A34,'GDP_PPP2005&amp;growth'!$A$2:$BD$48,COLUMN(),0)*AgGDP_perc!F34/100</f>
        <v>0</v>
      </c>
      <c r="G34">
        <f>VLOOKUP($A34,'GDP_PPP2005&amp;growth'!$A$2:$BD$48,COLUMN(),0)*AgGDP_perc!G34/100</f>
        <v>0</v>
      </c>
      <c r="H34">
        <f>VLOOKUP($A34,'GDP_PPP2005&amp;growth'!$A$2:$BD$48,COLUMN(),0)*AgGDP_perc!H34/100</f>
        <v>0</v>
      </c>
      <c r="I34">
        <f>VLOOKUP($A34,'GDP_PPP2005&amp;growth'!$A$2:$BD$48,COLUMN(),0)*AgGDP_perc!I34/100</f>
        <v>0</v>
      </c>
      <c r="J34">
        <f>VLOOKUP($A34,'GDP_PPP2005&amp;growth'!$A$2:$BD$48,COLUMN(),0)*AgGDP_perc!J34/100</f>
        <v>0</v>
      </c>
      <c r="K34">
        <f>VLOOKUP($A34,'GDP_PPP2005&amp;growth'!$A$2:$BD$48,COLUMN(),0)*AgGDP_perc!K34/100</f>
        <v>0</v>
      </c>
      <c r="L34">
        <f>VLOOKUP($A34,'GDP_PPP2005&amp;growth'!$A$2:$BD$48,COLUMN(),0)*AgGDP_perc!L34/100</f>
        <v>0</v>
      </c>
      <c r="M34">
        <f>VLOOKUP($A34,'GDP_PPP2005&amp;growth'!$A$2:$BD$48,COLUMN(),0)*AgGDP_perc!M34/100</f>
        <v>0</v>
      </c>
      <c r="N34">
        <f>VLOOKUP($A34,'GDP_PPP2005&amp;growth'!$A$2:$BD$48,COLUMN(),0)*AgGDP_perc!N34/100</f>
        <v>0</v>
      </c>
      <c r="O34">
        <f>VLOOKUP($A34,'GDP_PPP2005&amp;growth'!$A$2:$BD$48,COLUMN(),0)*AgGDP_perc!O34/100</f>
        <v>0</v>
      </c>
      <c r="P34">
        <f>VLOOKUP($A34,'GDP_PPP2005&amp;growth'!$A$2:$BD$48,COLUMN(),0)*AgGDP_perc!P34/100</f>
        <v>0</v>
      </c>
      <c r="Q34">
        <f>VLOOKUP($A34,'GDP_PPP2005&amp;growth'!$A$2:$BD$48,COLUMN(),0)*AgGDP_perc!Q34/100</f>
        <v>0</v>
      </c>
      <c r="R34">
        <f>VLOOKUP($A34,'GDP_PPP2005&amp;growth'!$A$2:$BD$48,COLUMN(),0)*AgGDP_perc!R34/100</f>
        <v>0</v>
      </c>
      <c r="S34">
        <f>VLOOKUP($A34,'GDP_PPP2005&amp;growth'!$A$2:$BD$48,COLUMN(),0)*AgGDP_perc!S34/100</f>
        <v>0</v>
      </c>
      <c r="T34">
        <f>VLOOKUP($A34,'GDP_PPP2005&amp;growth'!$A$2:$BD$48,COLUMN(),0)*AgGDP_perc!T34/100</f>
        <v>0</v>
      </c>
      <c r="U34">
        <f>VLOOKUP($A34,'GDP_PPP2005&amp;growth'!$A$2:$BD$48,COLUMN(),0)*AgGDP_perc!U34/100</f>
        <v>0</v>
      </c>
      <c r="V34">
        <f>VLOOKUP($A34,'GDP_PPP2005&amp;growth'!$A$2:$BD$48,COLUMN(),0)*AgGDP_perc!V34/100</f>
        <v>0</v>
      </c>
      <c r="W34">
        <f>VLOOKUP($A34,'GDP_PPP2005&amp;growth'!$A$2:$BD$48,COLUMN(),0)*AgGDP_perc!W34/100</f>
        <v>0</v>
      </c>
      <c r="X34">
        <f>VLOOKUP($A34,'GDP_PPP2005&amp;growth'!$A$2:$BD$48,COLUMN(),0)*AgGDP_perc!X34/100</f>
        <v>0</v>
      </c>
      <c r="Y34">
        <f>VLOOKUP($A34,'GDP_PPP2005&amp;growth'!$A$2:$BD$48,COLUMN(),0)*AgGDP_perc!Y34/100</f>
        <v>0</v>
      </c>
      <c r="Z34">
        <f>VLOOKUP($A34,'GDP_PPP2005&amp;growth'!$A$2:$BD$48,COLUMN(),0)*AgGDP_perc!Z34/100</f>
        <v>0</v>
      </c>
      <c r="AA34">
        <f>VLOOKUP($A34,'GDP_PPP2005&amp;growth'!$A$2:$BD$48,COLUMN(),0)*AgGDP_perc!AA34/100</f>
        <v>0</v>
      </c>
      <c r="AB34">
        <f>VLOOKUP($A34,'GDP_PPP2005&amp;growth'!$A$2:$BD$48,COLUMN(),0)*AgGDP_perc!AB34/100</f>
        <v>0</v>
      </c>
      <c r="AC34">
        <f>VLOOKUP($A34,'GDP_PPP2005&amp;growth'!$A$2:$BD$48,COLUMN(),0)*AgGDP_perc!AC34/100</f>
        <v>0</v>
      </c>
      <c r="AD34">
        <f>VLOOKUP($A34,'GDP_PPP2005&amp;growth'!$A$2:$BD$48,COLUMN(),0)*AgGDP_perc!AD34/100</f>
        <v>0</v>
      </c>
      <c r="AE34">
        <f>VLOOKUP($A34,'GDP_PPP2005&amp;growth'!$A$2:$BD$48,COLUMN(),0)*AgGDP_perc!AE34/100</f>
        <v>0</v>
      </c>
      <c r="AF34">
        <f>VLOOKUP($A34,'GDP_PPP2005&amp;growth'!$A$2:$BD$48,COLUMN(),0)*AgGDP_perc!AF34/100</f>
        <v>0</v>
      </c>
      <c r="AG34">
        <f>VLOOKUP($A34,'GDP_PPP2005&amp;growth'!$A$2:$BD$48,COLUMN(),0)*AgGDP_perc!AG34/100</f>
        <v>0</v>
      </c>
      <c r="AH34">
        <f>VLOOKUP($A34,'GDP_PPP2005&amp;growth'!$A$2:$BD$48,COLUMN(),0)*AgGDP_perc!AH34/100</f>
        <v>0</v>
      </c>
      <c r="AI34">
        <f>VLOOKUP($A34,'GDP_PPP2005&amp;growth'!$A$2:$BD$48,COLUMN(),0)*AgGDP_perc!AI34/100</f>
        <v>0</v>
      </c>
      <c r="AJ34">
        <f>VLOOKUP($A34,'GDP_PPP2005&amp;growth'!$A$2:$BD$48,COLUMN(),0)*AgGDP_perc!AJ34/100</f>
        <v>0</v>
      </c>
      <c r="AK34">
        <f>VLOOKUP($A34,'GDP_PPP2005&amp;growth'!$A$2:$BD$48,COLUMN(),0)*AgGDP_perc!AK34/100</f>
        <v>0</v>
      </c>
      <c r="AL34">
        <f>VLOOKUP($A34,'GDP_PPP2005&amp;growth'!$A$2:$BD$48,COLUMN(),0)*AgGDP_perc!AL34/100</f>
        <v>0</v>
      </c>
      <c r="AM34">
        <f>VLOOKUP($A34,'GDP_PPP2005&amp;growth'!$A$2:$BD$48,COLUMN(),0)*AgGDP_perc!AM34/100</f>
        <v>0</v>
      </c>
      <c r="AN34">
        <f>VLOOKUP($A34,'GDP_PPP2005&amp;growth'!$A$2:$BD$48,COLUMN(),0)*AgGDP_perc!AN34/100</f>
        <v>0</v>
      </c>
      <c r="AO34">
        <f>VLOOKUP($A34,'GDP_PPP2005&amp;growth'!$A$2:$BD$48,COLUMN(),0)*AgGDP_perc!AO34/100</f>
        <v>0</v>
      </c>
      <c r="AP34">
        <f>VLOOKUP($A34,'GDP_PPP2005&amp;growth'!$A$2:$BD$48,COLUMN(),0)*AgGDP_perc!AP34/100</f>
        <v>0</v>
      </c>
      <c r="AQ34">
        <f>VLOOKUP($A34,'GDP_PPP2005&amp;growth'!$A$2:$BD$48,COLUMN(),0)*AgGDP_perc!AQ34/100</f>
        <v>0</v>
      </c>
      <c r="AR34">
        <f>VLOOKUP($A34,'GDP_PPP2005&amp;growth'!$A$2:$BD$48,COLUMN(),0)*AgGDP_perc!AR34/100</f>
        <v>0</v>
      </c>
      <c r="AS34">
        <f>VLOOKUP($A34,'GDP_PPP2005&amp;growth'!$A$2:$BD$48,COLUMN(),0)*AgGDP_perc!AS34/100</f>
        <v>0</v>
      </c>
      <c r="AT34">
        <f>VLOOKUP($A34,'GDP_PPP2005&amp;growth'!$A$2:$BD$48,COLUMN(),0)*AgGDP_perc!AT34/100</f>
        <v>0</v>
      </c>
      <c r="AU34">
        <f>VLOOKUP($A34,'GDP_PPP2005&amp;growth'!$A$2:$BD$48,COLUMN(),0)*AgGDP_perc!AU34/100</f>
        <v>0</v>
      </c>
      <c r="AV34">
        <f>VLOOKUP($A34,'GDP_PPP2005&amp;growth'!$A$2:$BD$48,COLUMN(),0)*AgGDP_perc!AV34/100</f>
        <v>92403985950.2915</v>
      </c>
      <c r="AW34">
        <f>VLOOKUP($A34,'GDP_PPP2005&amp;growth'!$A$2:$BD$48,COLUMN(),0)*AgGDP_perc!AW34/100</f>
        <v>89626758103.0589</v>
      </c>
      <c r="AX34">
        <f>VLOOKUP($A34,'GDP_PPP2005&amp;growth'!$A$2:$BD$48,COLUMN(),0)*AgGDP_perc!AX34/100</f>
        <v>79404811975.1064</v>
      </c>
      <c r="AY34">
        <f>VLOOKUP($A34,'GDP_PPP2005&amp;growth'!$A$2:$BD$48,COLUMN(),0)*AgGDP_perc!AY34/100</f>
        <v>80133518828.7066</v>
      </c>
      <c r="AZ34">
        <f>VLOOKUP($A34,'GDP_PPP2005&amp;growth'!$A$2:$BD$48,COLUMN(),0)*AgGDP_perc!AZ34/100</f>
        <v>83133135411.056</v>
      </c>
      <c r="BA34">
        <f>VLOOKUP($A34,'GDP_PPP2005&amp;growth'!$A$2:$BD$48,COLUMN(),0)*AgGDP_perc!BA34/100</f>
        <v>90476567900.2764</v>
      </c>
      <c r="BB34">
        <f>VLOOKUP($A34,'GDP_PPP2005&amp;growth'!$A$2:$BD$48,COLUMN(),0)*AgGDP_perc!BB34/100</f>
        <v>0</v>
      </c>
      <c r="BC34">
        <f>VLOOKUP($A34,'GDP_PPP2005&amp;growth'!$A$2:$BD$48,COLUMN(),0)*AgGDP_perc!BC34/100</f>
        <v>0</v>
      </c>
      <c r="BD34">
        <f>VLOOKUP($A34,'GDP_PPP2005&amp;growth'!$A$2:$BD$48,COLUMN(),0)*AgGDP_perc!BD34/100</f>
        <v>0</v>
      </c>
    </row>
    <row r="35" spans="1:56">
      <c r="A35">
        <f>VLOOKUP(B35,'AHarv+PermP'!$B$2:$C$52,2,0)</f>
        <v>184</v>
      </c>
      <c r="B35" t="s">
        <v>168</v>
      </c>
      <c r="C35" t="str">
        <f>AgGDP_perc!C35</f>
        <v>RWA</v>
      </c>
      <c r="D35" s="16" t="s">
        <v>413</v>
      </c>
      <c r="F35">
        <f>VLOOKUP($A35,'GDP_PPP2005&amp;growth'!$A$2:$BD$48,COLUMN(),0)*AgGDP_perc!F35/100</f>
        <v>0</v>
      </c>
      <c r="G35">
        <f>VLOOKUP($A35,'GDP_PPP2005&amp;growth'!$A$2:$BD$48,COLUMN(),0)*AgGDP_perc!G35/100</f>
        <v>0</v>
      </c>
      <c r="H35">
        <f>VLOOKUP($A35,'GDP_PPP2005&amp;growth'!$A$2:$BD$48,COLUMN(),0)*AgGDP_perc!H35/100</f>
        <v>0</v>
      </c>
      <c r="I35">
        <f>VLOOKUP($A35,'GDP_PPP2005&amp;growth'!$A$2:$BD$48,COLUMN(),0)*AgGDP_perc!I35/100</f>
        <v>0</v>
      </c>
      <c r="J35">
        <f>VLOOKUP($A35,'GDP_PPP2005&amp;growth'!$A$2:$BD$48,COLUMN(),0)*AgGDP_perc!J35/100</f>
        <v>0</v>
      </c>
      <c r="K35">
        <f>VLOOKUP($A35,'GDP_PPP2005&amp;growth'!$A$2:$BD$48,COLUMN(),0)*AgGDP_perc!K35/100</f>
        <v>0</v>
      </c>
      <c r="L35">
        <f>VLOOKUP($A35,'GDP_PPP2005&amp;growth'!$A$2:$BD$48,COLUMN(),0)*AgGDP_perc!L35/100</f>
        <v>0</v>
      </c>
      <c r="M35">
        <f>VLOOKUP($A35,'GDP_PPP2005&amp;growth'!$A$2:$BD$48,COLUMN(),0)*AgGDP_perc!M35/100</f>
        <v>0</v>
      </c>
      <c r="N35">
        <f>VLOOKUP($A35,'GDP_PPP2005&amp;growth'!$A$2:$BD$48,COLUMN(),0)*AgGDP_perc!N35/100</f>
        <v>0</v>
      </c>
      <c r="O35">
        <f>VLOOKUP($A35,'GDP_PPP2005&amp;growth'!$A$2:$BD$48,COLUMN(),0)*AgGDP_perc!O35/100</f>
        <v>0</v>
      </c>
      <c r="P35">
        <f>VLOOKUP($A35,'GDP_PPP2005&amp;growth'!$A$2:$BD$48,COLUMN(),0)*AgGDP_perc!P35/100</f>
        <v>0</v>
      </c>
      <c r="Q35">
        <f>VLOOKUP($A35,'GDP_PPP2005&amp;growth'!$A$2:$BD$48,COLUMN(),0)*AgGDP_perc!Q35/100</f>
        <v>0</v>
      </c>
      <c r="R35">
        <f>VLOOKUP($A35,'GDP_PPP2005&amp;growth'!$A$2:$BD$48,COLUMN(),0)*AgGDP_perc!R35/100</f>
        <v>0</v>
      </c>
      <c r="S35">
        <f>VLOOKUP($A35,'GDP_PPP2005&amp;growth'!$A$2:$BD$48,COLUMN(),0)*AgGDP_perc!S35/100</f>
        <v>0</v>
      </c>
      <c r="T35">
        <f>VLOOKUP($A35,'GDP_PPP2005&amp;growth'!$A$2:$BD$48,COLUMN(),0)*AgGDP_perc!T35/100</f>
        <v>0</v>
      </c>
      <c r="U35">
        <f>VLOOKUP($A35,'GDP_PPP2005&amp;growth'!$A$2:$BD$48,COLUMN(),0)*AgGDP_perc!U35/100</f>
        <v>0</v>
      </c>
      <c r="V35">
        <f>VLOOKUP($A35,'GDP_PPP2005&amp;growth'!$A$2:$BD$48,COLUMN(),0)*AgGDP_perc!V35/100</f>
        <v>0</v>
      </c>
      <c r="W35">
        <f>VLOOKUP($A35,'GDP_PPP2005&amp;growth'!$A$2:$BD$48,COLUMN(),0)*AgGDP_perc!W35/100</f>
        <v>0</v>
      </c>
      <c r="X35">
        <f>VLOOKUP($A35,'GDP_PPP2005&amp;growth'!$A$2:$BD$48,COLUMN(),0)*AgGDP_perc!X35/100</f>
        <v>0</v>
      </c>
      <c r="Y35">
        <f>VLOOKUP($A35,'GDP_PPP2005&amp;growth'!$A$2:$BD$48,COLUMN(),0)*AgGDP_perc!Y35/100</f>
        <v>0</v>
      </c>
      <c r="Z35">
        <f>VLOOKUP($A35,'GDP_PPP2005&amp;growth'!$A$2:$BD$48,COLUMN(),0)*AgGDP_perc!Z35/100</f>
        <v>1935498586.48</v>
      </c>
      <c r="AA35">
        <f>VLOOKUP($A35,'GDP_PPP2005&amp;growth'!$A$2:$BD$48,COLUMN(),0)*AgGDP_perc!AA35/100</f>
        <v>1813274407.62201</v>
      </c>
      <c r="AB35">
        <f>VLOOKUP($A35,'GDP_PPP2005&amp;growth'!$A$2:$BD$48,COLUMN(),0)*AgGDP_perc!AB35/100</f>
        <v>1802905564.93623</v>
      </c>
      <c r="AC35">
        <f>VLOOKUP($A35,'GDP_PPP2005&amp;growth'!$A$2:$BD$48,COLUMN(),0)*AgGDP_perc!AC35/100</f>
        <v>1834790089.56774</v>
      </c>
      <c r="AD35">
        <f>VLOOKUP($A35,'GDP_PPP2005&amp;growth'!$A$2:$BD$48,COLUMN(),0)*AgGDP_perc!AD35/100</f>
        <v>1878160417.77229</v>
      </c>
      <c r="AE35">
        <f>VLOOKUP($A35,'GDP_PPP2005&amp;growth'!$A$2:$BD$48,COLUMN(),0)*AgGDP_perc!AE35/100</f>
        <v>2008785853.05333</v>
      </c>
      <c r="AF35">
        <f>VLOOKUP($A35,'GDP_PPP2005&amp;growth'!$A$2:$BD$48,COLUMN(),0)*AgGDP_perc!AF35/100</f>
        <v>1900462104.99933</v>
      </c>
      <c r="AG35">
        <f>VLOOKUP($A35,'GDP_PPP2005&amp;growth'!$A$2:$BD$48,COLUMN(),0)*AgGDP_perc!AG35/100</f>
        <v>1909258699.66066</v>
      </c>
      <c r="AH35">
        <f>VLOOKUP($A35,'GDP_PPP2005&amp;growth'!$A$2:$BD$48,COLUMN(),0)*AgGDP_perc!AH35/100</f>
        <v>2075133668.36611</v>
      </c>
      <c r="AI35">
        <f>VLOOKUP($A35,'GDP_PPP2005&amp;growth'!$A$2:$BD$48,COLUMN(),0)*AgGDP_perc!AI35/100</f>
        <v>2131926896.73144</v>
      </c>
      <c r="AJ35">
        <f>VLOOKUP($A35,'GDP_PPP2005&amp;growth'!$A$2:$BD$48,COLUMN(),0)*AgGDP_perc!AJ35/100</f>
        <v>1680048257.63991</v>
      </c>
      <c r="AK35">
        <f>VLOOKUP($A35,'GDP_PPP2005&amp;growth'!$A$2:$BD$48,COLUMN(),0)*AgGDP_perc!AK35/100</f>
        <v>1617007709.47027</v>
      </c>
      <c r="AL35">
        <f>VLOOKUP($A35,'GDP_PPP2005&amp;growth'!$A$2:$BD$48,COLUMN(),0)*AgGDP_perc!AL35/100</f>
        <v>1770837552.9418</v>
      </c>
      <c r="AM35">
        <f>VLOOKUP($A35,'GDP_PPP2005&amp;growth'!$A$2:$BD$48,COLUMN(),0)*AgGDP_perc!AM35/100</f>
        <v>1651591485.25448</v>
      </c>
      <c r="AN35">
        <f>VLOOKUP($A35,'GDP_PPP2005&amp;growth'!$A$2:$BD$48,COLUMN(),0)*AgGDP_perc!AN35/100</f>
        <v>1212000193.68565</v>
      </c>
      <c r="AO35">
        <f>VLOOKUP($A35,'GDP_PPP2005&amp;growth'!$A$2:$BD$48,COLUMN(),0)*AgGDP_perc!AO35/100</f>
        <v>1449253655.47361</v>
      </c>
      <c r="AP35">
        <f>VLOOKUP($A35,'GDP_PPP2005&amp;growth'!$A$2:$BD$48,COLUMN(),0)*AgGDP_perc!AP35/100</f>
        <v>1752389837.2278</v>
      </c>
      <c r="AQ35">
        <f>VLOOKUP($A35,'GDP_PPP2005&amp;growth'!$A$2:$BD$48,COLUMN(),0)*AgGDP_perc!AQ35/100</f>
        <v>1943159147.59066</v>
      </c>
      <c r="AR35">
        <f>VLOOKUP($A35,'GDP_PPP2005&amp;growth'!$A$2:$BD$48,COLUMN(),0)*AgGDP_perc!AR35/100</f>
        <v>2094886054.19861</v>
      </c>
      <c r="AS35">
        <f>VLOOKUP($A35,'GDP_PPP2005&amp;growth'!$A$2:$BD$48,COLUMN(),0)*AgGDP_perc!AS35/100</f>
        <v>2076332509.15691</v>
      </c>
      <c r="AT35">
        <f>VLOOKUP($A35,'GDP_PPP2005&amp;growth'!$A$2:$BD$48,COLUMN(),0)*AgGDP_perc!AT35/100</f>
        <v>1990360768.48932</v>
      </c>
      <c r="AU35">
        <f>VLOOKUP($A35,'GDP_PPP2005&amp;growth'!$A$2:$BD$48,COLUMN(),0)*AgGDP_perc!AU35/100</f>
        <v>2168213228.20466</v>
      </c>
      <c r="AV35">
        <f>VLOOKUP($A35,'GDP_PPP2005&amp;growth'!$A$2:$BD$48,COLUMN(),0)*AgGDP_perc!AV35/100</f>
        <v>2288008530.38968</v>
      </c>
      <c r="AW35">
        <f>VLOOKUP($A35,'GDP_PPP2005&amp;growth'!$A$2:$BD$48,COLUMN(),0)*AgGDP_perc!AW35/100</f>
        <v>2437990989.03964</v>
      </c>
      <c r="AX35">
        <f>VLOOKUP($A35,'GDP_PPP2005&amp;growth'!$A$2:$BD$48,COLUMN(),0)*AgGDP_perc!AX35/100</f>
        <v>2728418828.40364</v>
      </c>
      <c r="AY35">
        <f>VLOOKUP($A35,'GDP_PPP2005&amp;growth'!$A$2:$BD$48,COLUMN(),0)*AgGDP_perc!AY35/100</f>
        <v>2968891519.36149</v>
      </c>
      <c r="AZ35">
        <f>VLOOKUP($A35,'GDP_PPP2005&amp;growth'!$A$2:$BD$48,COLUMN(),0)*AgGDP_perc!AZ35/100</f>
        <v>3245822032.63327</v>
      </c>
      <c r="BA35">
        <f>VLOOKUP($A35,'GDP_PPP2005&amp;growth'!$A$2:$BD$48,COLUMN(),0)*AgGDP_perc!BA35/100</f>
        <v>3174833408.58997</v>
      </c>
      <c r="BB35">
        <f>VLOOKUP($A35,'GDP_PPP2005&amp;growth'!$A$2:$BD$48,COLUMN(),0)*AgGDP_perc!BB35/100</f>
        <v>3208010335.21219</v>
      </c>
      <c r="BC35">
        <f>VLOOKUP($A35,'GDP_PPP2005&amp;growth'!$A$2:$BD$48,COLUMN(),0)*AgGDP_perc!BC35/100</f>
        <v>3491353821.01227</v>
      </c>
      <c r="BD35">
        <f>VLOOKUP($A35,'GDP_PPP2005&amp;growth'!$A$2:$BD$48,COLUMN(),0)*AgGDP_perc!BD35/100</f>
        <v>0</v>
      </c>
    </row>
    <row r="36" spans="1:56">
      <c r="A36">
        <v>193</v>
      </c>
      <c r="B36" t="s">
        <v>213</v>
      </c>
      <c r="C36" t="str">
        <f>AgGDP_perc!C36</f>
        <v>STP</v>
      </c>
      <c r="D36" s="16" t="s">
        <v>413</v>
      </c>
      <c r="F36">
        <f>VLOOKUP($A36,'GDP_PPP2005&amp;growth'!$A$2:$BD$48,COLUMN(),0)*AgGDP_perc!F36/100</f>
        <v>0</v>
      </c>
      <c r="G36">
        <f>VLOOKUP($A36,'GDP_PPP2005&amp;growth'!$A$2:$BD$48,COLUMN(),0)*AgGDP_perc!G36/100</f>
        <v>0</v>
      </c>
      <c r="H36">
        <f>VLOOKUP($A36,'GDP_PPP2005&amp;growth'!$A$2:$BD$48,COLUMN(),0)*AgGDP_perc!H36/100</f>
        <v>0</v>
      </c>
      <c r="I36">
        <f>VLOOKUP($A36,'GDP_PPP2005&amp;growth'!$A$2:$BD$48,COLUMN(),0)*AgGDP_perc!I36/100</f>
        <v>0</v>
      </c>
      <c r="J36">
        <f>VLOOKUP($A36,'GDP_PPP2005&amp;growth'!$A$2:$BD$48,COLUMN(),0)*AgGDP_perc!J36/100</f>
        <v>0</v>
      </c>
      <c r="K36">
        <f>VLOOKUP($A36,'GDP_PPP2005&amp;growth'!$A$2:$BD$48,COLUMN(),0)*AgGDP_perc!K36/100</f>
        <v>0</v>
      </c>
      <c r="L36">
        <f>VLOOKUP($A36,'GDP_PPP2005&amp;growth'!$A$2:$BD$48,COLUMN(),0)*AgGDP_perc!L36/100</f>
        <v>0</v>
      </c>
      <c r="M36">
        <f>VLOOKUP($A36,'GDP_PPP2005&amp;growth'!$A$2:$BD$48,COLUMN(),0)*AgGDP_perc!M36/100</f>
        <v>0</v>
      </c>
      <c r="N36">
        <f>VLOOKUP($A36,'GDP_PPP2005&amp;growth'!$A$2:$BD$48,COLUMN(),0)*AgGDP_perc!N36/100</f>
        <v>0</v>
      </c>
      <c r="O36">
        <f>VLOOKUP($A36,'GDP_PPP2005&amp;growth'!$A$2:$BD$48,COLUMN(),0)*AgGDP_perc!O36/100</f>
        <v>0</v>
      </c>
      <c r="P36">
        <f>VLOOKUP($A36,'GDP_PPP2005&amp;growth'!$A$2:$BD$48,COLUMN(),0)*AgGDP_perc!P36/100</f>
        <v>0</v>
      </c>
      <c r="Q36">
        <f>VLOOKUP($A36,'GDP_PPP2005&amp;growth'!$A$2:$BD$48,COLUMN(),0)*AgGDP_perc!Q36/100</f>
        <v>0</v>
      </c>
      <c r="R36">
        <f>VLOOKUP($A36,'GDP_PPP2005&amp;growth'!$A$2:$BD$48,COLUMN(),0)*AgGDP_perc!R36/100</f>
        <v>0</v>
      </c>
      <c r="S36">
        <f>VLOOKUP($A36,'GDP_PPP2005&amp;growth'!$A$2:$BD$48,COLUMN(),0)*AgGDP_perc!S36/100</f>
        <v>0</v>
      </c>
      <c r="T36">
        <f>VLOOKUP($A36,'GDP_PPP2005&amp;growth'!$A$2:$BD$48,COLUMN(),0)*AgGDP_perc!T36/100</f>
        <v>0</v>
      </c>
      <c r="U36">
        <f>VLOOKUP($A36,'GDP_PPP2005&amp;growth'!$A$2:$BD$48,COLUMN(),0)*AgGDP_perc!U36/100</f>
        <v>0</v>
      </c>
      <c r="V36">
        <f>VLOOKUP($A36,'GDP_PPP2005&amp;growth'!$A$2:$BD$48,COLUMN(),0)*AgGDP_perc!V36/100</f>
        <v>0</v>
      </c>
      <c r="W36">
        <f>VLOOKUP($A36,'GDP_PPP2005&amp;growth'!$A$2:$BD$48,COLUMN(),0)*AgGDP_perc!W36/100</f>
        <v>0</v>
      </c>
      <c r="X36">
        <f>VLOOKUP($A36,'GDP_PPP2005&amp;growth'!$A$2:$BD$48,COLUMN(),0)*AgGDP_perc!X36/100</f>
        <v>0</v>
      </c>
      <c r="Y36">
        <f>VLOOKUP($A36,'GDP_PPP2005&amp;growth'!$A$2:$BD$48,COLUMN(),0)*AgGDP_perc!Y36/100</f>
        <v>0</v>
      </c>
      <c r="Z36">
        <f>VLOOKUP($A36,'GDP_PPP2005&amp;growth'!$A$2:$BD$48,COLUMN(),0)*AgGDP_perc!Z36/100</f>
        <v>0</v>
      </c>
      <c r="AA36">
        <f>VLOOKUP($A36,'GDP_PPP2005&amp;growth'!$A$2:$BD$48,COLUMN(),0)*AgGDP_perc!AA36/100</f>
        <v>0</v>
      </c>
      <c r="AB36">
        <f>VLOOKUP($A36,'GDP_PPP2005&amp;growth'!$A$2:$BD$48,COLUMN(),0)*AgGDP_perc!AB36/100</f>
        <v>0</v>
      </c>
      <c r="AC36">
        <f>VLOOKUP($A36,'GDP_PPP2005&amp;growth'!$A$2:$BD$48,COLUMN(),0)*AgGDP_perc!AC36/100</f>
        <v>0</v>
      </c>
      <c r="AD36">
        <f>VLOOKUP($A36,'GDP_PPP2005&amp;growth'!$A$2:$BD$48,COLUMN(),0)*AgGDP_perc!AD36/100</f>
        <v>0</v>
      </c>
      <c r="AE36">
        <f>VLOOKUP($A36,'GDP_PPP2005&amp;growth'!$A$2:$BD$48,COLUMN(),0)*AgGDP_perc!AE36/100</f>
        <v>0</v>
      </c>
      <c r="AF36">
        <f>VLOOKUP($A36,'GDP_PPP2005&amp;growth'!$A$2:$BD$48,COLUMN(),0)*AgGDP_perc!AF36/100</f>
        <v>0</v>
      </c>
      <c r="AG36">
        <f>VLOOKUP($A36,'GDP_PPP2005&amp;growth'!$A$2:$BD$48,COLUMN(),0)*AgGDP_perc!AG36/100</f>
        <v>0</v>
      </c>
      <c r="AH36">
        <f>VLOOKUP($A36,'GDP_PPP2005&amp;growth'!$A$2:$BD$48,COLUMN(),0)*AgGDP_perc!AH36/100</f>
        <v>0</v>
      </c>
      <c r="AI36">
        <f>VLOOKUP($A36,'GDP_PPP2005&amp;growth'!$A$2:$BD$48,COLUMN(),0)*AgGDP_perc!AI36/100</f>
        <v>0</v>
      </c>
      <c r="AJ36">
        <f>VLOOKUP($A36,'GDP_PPP2005&amp;growth'!$A$2:$BD$48,COLUMN(),0)*AgGDP_perc!AJ36/100</f>
        <v>0</v>
      </c>
      <c r="AK36">
        <f>VLOOKUP($A36,'GDP_PPP2005&amp;growth'!$A$2:$BD$48,COLUMN(),0)*AgGDP_perc!AK36/100</f>
        <v>0</v>
      </c>
      <c r="AL36">
        <f>VLOOKUP($A36,'GDP_PPP2005&amp;growth'!$A$2:$BD$48,COLUMN(),0)*AgGDP_perc!AL36/100</f>
        <v>0</v>
      </c>
      <c r="AM36">
        <f>VLOOKUP($A36,'GDP_PPP2005&amp;growth'!$A$2:$BD$48,COLUMN(),0)*AgGDP_perc!AM36/100</f>
        <v>0</v>
      </c>
      <c r="AN36">
        <f>VLOOKUP($A36,'GDP_PPP2005&amp;growth'!$A$2:$BD$48,COLUMN(),0)*AgGDP_perc!AN36/100</f>
        <v>0</v>
      </c>
      <c r="AO36">
        <f>VLOOKUP($A36,'GDP_PPP2005&amp;growth'!$A$2:$BD$48,COLUMN(),0)*AgGDP_perc!AO36/100</f>
        <v>0</v>
      </c>
      <c r="AP36">
        <f>VLOOKUP($A36,'GDP_PPP2005&amp;growth'!$A$2:$BD$48,COLUMN(),0)*AgGDP_perc!AP36/100</f>
        <v>0</v>
      </c>
      <c r="AQ36">
        <f>VLOOKUP($A36,'GDP_PPP2005&amp;growth'!$A$2:$BD$48,COLUMN(),0)*AgGDP_perc!AQ36/100</f>
        <v>0</v>
      </c>
      <c r="AR36">
        <f>VLOOKUP($A36,'GDP_PPP2005&amp;growth'!$A$2:$BD$48,COLUMN(),0)*AgGDP_perc!AR36/100</f>
        <v>0</v>
      </c>
      <c r="AS36">
        <f>VLOOKUP($A36,'GDP_PPP2005&amp;growth'!$A$2:$BD$48,COLUMN(),0)*AgGDP_perc!AS36/100</f>
        <v>0</v>
      </c>
      <c r="AT36">
        <f>VLOOKUP($A36,'GDP_PPP2005&amp;growth'!$A$2:$BD$48,COLUMN(),0)*AgGDP_perc!AT36/100</f>
        <v>0</v>
      </c>
      <c r="AU36">
        <f>VLOOKUP($A36,'GDP_PPP2005&amp;growth'!$A$2:$BD$48,COLUMN(),0)*AgGDP_perc!AU36/100</f>
        <v>32109109.6893507</v>
      </c>
      <c r="AV36">
        <f>VLOOKUP($A36,'GDP_PPP2005&amp;growth'!$A$2:$BD$48,COLUMN(),0)*AgGDP_perc!AV36/100</f>
        <v>36300924.8251171</v>
      </c>
      <c r="AW36">
        <f>VLOOKUP($A36,'GDP_PPP2005&amp;growth'!$A$2:$BD$48,COLUMN(),0)*AgGDP_perc!AW36/100</f>
        <v>40401490.6644404</v>
      </c>
      <c r="AX36">
        <f>VLOOKUP($A36,'GDP_PPP2005&amp;growth'!$A$2:$BD$48,COLUMN(),0)*AgGDP_perc!AX36/100</f>
        <v>46140165.3392908</v>
      </c>
      <c r="AY36">
        <f>VLOOKUP($A36,'GDP_PPP2005&amp;growth'!$A$2:$BD$48,COLUMN(),0)*AgGDP_perc!AY36/100</f>
        <v>36332633.7013045</v>
      </c>
      <c r="AZ36">
        <f>VLOOKUP($A36,'GDP_PPP2005&amp;growth'!$A$2:$BD$48,COLUMN(),0)*AgGDP_perc!AZ36/100</f>
        <v>0</v>
      </c>
      <c r="BA36">
        <f>VLOOKUP($A36,'GDP_PPP2005&amp;growth'!$A$2:$BD$48,COLUMN(),0)*AgGDP_perc!BA36/100</f>
        <v>0</v>
      </c>
      <c r="BB36">
        <f>VLOOKUP($A36,'GDP_PPP2005&amp;growth'!$A$2:$BD$48,COLUMN(),0)*AgGDP_perc!BB36/100</f>
        <v>0</v>
      </c>
      <c r="BC36">
        <f>VLOOKUP($A36,'GDP_PPP2005&amp;growth'!$A$2:$BD$48,COLUMN(),0)*AgGDP_perc!BC36/100</f>
        <v>0</v>
      </c>
      <c r="BD36">
        <f>VLOOKUP($A36,'GDP_PPP2005&amp;growth'!$A$2:$BD$48,COLUMN(),0)*AgGDP_perc!BD36/100</f>
        <v>0</v>
      </c>
    </row>
    <row r="37" spans="1:56">
      <c r="A37">
        <f>VLOOKUP(B37,'AHarv+PermP'!$B$2:$C$52,2,0)</f>
        <v>195</v>
      </c>
      <c r="B37" t="s">
        <v>170</v>
      </c>
      <c r="C37" t="str">
        <f>AgGDP_perc!C37</f>
        <v>SEN</v>
      </c>
      <c r="D37" s="16" t="s">
        <v>413</v>
      </c>
      <c r="F37">
        <f>VLOOKUP($A37,'GDP_PPP2005&amp;growth'!$A$2:$BD$48,COLUMN(),0)*AgGDP_perc!F37/100</f>
        <v>0</v>
      </c>
      <c r="G37">
        <f>VLOOKUP($A37,'GDP_PPP2005&amp;growth'!$A$2:$BD$48,COLUMN(),0)*AgGDP_perc!G37/100</f>
        <v>0</v>
      </c>
      <c r="H37">
        <f>VLOOKUP($A37,'GDP_PPP2005&amp;growth'!$A$2:$BD$48,COLUMN(),0)*AgGDP_perc!H37/100</f>
        <v>0</v>
      </c>
      <c r="I37">
        <f>VLOOKUP($A37,'GDP_PPP2005&amp;growth'!$A$2:$BD$48,COLUMN(),0)*AgGDP_perc!I37/100</f>
        <v>0</v>
      </c>
      <c r="J37">
        <f>VLOOKUP($A37,'GDP_PPP2005&amp;growth'!$A$2:$BD$48,COLUMN(),0)*AgGDP_perc!J37/100</f>
        <v>0</v>
      </c>
      <c r="K37">
        <f>VLOOKUP($A37,'GDP_PPP2005&amp;growth'!$A$2:$BD$48,COLUMN(),0)*AgGDP_perc!K37/100</f>
        <v>0</v>
      </c>
      <c r="L37">
        <f>VLOOKUP($A37,'GDP_PPP2005&amp;growth'!$A$2:$BD$48,COLUMN(),0)*AgGDP_perc!L37/100</f>
        <v>0</v>
      </c>
      <c r="M37">
        <f>VLOOKUP($A37,'GDP_PPP2005&amp;growth'!$A$2:$BD$48,COLUMN(),0)*AgGDP_perc!M37/100</f>
        <v>0</v>
      </c>
      <c r="N37">
        <f>VLOOKUP($A37,'GDP_PPP2005&amp;growth'!$A$2:$BD$48,COLUMN(),0)*AgGDP_perc!N37/100</f>
        <v>0</v>
      </c>
      <c r="O37">
        <f>VLOOKUP($A37,'GDP_PPP2005&amp;growth'!$A$2:$BD$48,COLUMN(),0)*AgGDP_perc!O37/100</f>
        <v>0</v>
      </c>
      <c r="P37">
        <f>VLOOKUP($A37,'GDP_PPP2005&amp;growth'!$A$2:$BD$48,COLUMN(),0)*AgGDP_perc!P37/100</f>
        <v>0</v>
      </c>
      <c r="Q37">
        <f>VLOOKUP($A37,'GDP_PPP2005&amp;growth'!$A$2:$BD$48,COLUMN(),0)*AgGDP_perc!Q37/100</f>
        <v>0</v>
      </c>
      <c r="R37">
        <f>VLOOKUP($A37,'GDP_PPP2005&amp;growth'!$A$2:$BD$48,COLUMN(),0)*AgGDP_perc!R37/100</f>
        <v>0</v>
      </c>
      <c r="S37">
        <f>VLOOKUP($A37,'GDP_PPP2005&amp;growth'!$A$2:$BD$48,COLUMN(),0)*AgGDP_perc!S37/100</f>
        <v>0</v>
      </c>
      <c r="T37">
        <f>VLOOKUP($A37,'GDP_PPP2005&amp;growth'!$A$2:$BD$48,COLUMN(),0)*AgGDP_perc!T37/100</f>
        <v>0</v>
      </c>
      <c r="U37">
        <f>VLOOKUP($A37,'GDP_PPP2005&amp;growth'!$A$2:$BD$48,COLUMN(),0)*AgGDP_perc!U37/100</f>
        <v>0</v>
      </c>
      <c r="V37">
        <f>VLOOKUP($A37,'GDP_PPP2005&amp;growth'!$A$2:$BD$48,COLUMN(),0)*AgGDP_perc!V37/100</f>
        <v>0</v>
      </c>
      <c r="W37">
        <f>VLOOKUP($A37,'GDP_PPP2005&amp;growth'!$A$2:$BD$48,COLUMN(),0)*AgGDP_perc!W37/100</f>
        <v>0</v>
      </c>
      <c r="X37">
        <f>VLOOKUP($A37,'GDP_PPP2005&amp;growth'!$A$2:$BD$48,COLUMN(),0)*AgGDP_perc!X37/100</f>
        <v>0</v>
      </c>
      <c r="Y37">
        <f>VLOOKUP($A37,'GDP_PPP2005&amp;growth'!$A$2:$BD$48,COLUMN(),0)*AgGDP_perc!Y37/100</f>
        <v>0</v>
      </c>
      <c r="Z37">
        <f>VLOOKUP($A37,'GDP_PPP2005&amp;growth'!$A$2:$BD$48,COLUMN(),0)*AgGDP_perc!Z37/100</f>
        <v>1664678515.02199</v>
      </c>
      <c r="AA37">
        <f>VLOOKUP($A37,'GDP_PPP2005&amp;growth'!$A$2:$BD$48,COLUMN(),0)*AgGDP_perc!AA37/100</f>
        <v>1940689444.013</v>
      </c>
      <c r="AB37">
        <f>VLOOKUP($A37,'GDP_PPP2005&amp;growth'!$A$2:$BD$48,COLUMN(),0)*AgGDP_perc!AB37/100</f>
        <v>2155791168.35737</v>
      </c>
      <c r="AC37">
        <f>VLOOKUP($A37,'GDP_PPP2005&amp;growth'!$A$2:$BD$48,COLUMN(),0)*AgGDP_perc!AC37/100</f>
        <v>1655544145.9632</v>
      </c>
      <c r="AD37">
        <f>VLOOKUP($A37,'GDP_PPP2005&amp;growth'!$A$2:$BD$48,COLUMN(),0)*AgGDP_perc!AD37/100</f>
        <v>1854545599.03983</v>
      </c>
      <c r="AE37">
        <f>VLOOKUP($A37,'GDP_PPP2005&amp;growth'!$A$2:$BD$48,COLUMN(),0)*AgGDP_perc!AE37/100</f>
        <v>2213035656.5446</v>
      </c>
      <c r="AF37">
        <f>VLOOKUP($A37,'GDP_PPP2005&amp;growth'!$A$2:$BD$48,COLUMN(),0)*AgGDP_perc!AF37/100</f>
        <v>2371399247.74483</v>
      </c>
      <c r="AG37">
        <f>VLOOKUP($A37,'GDP_PPP2005&amp;growth'!$A$2:$BD$48,COLUMN(),0)*AgGDP_perc!AG37/100</f>
        <v>2591315284.112</v>
      </c>
      <c r="AH37">
        <f>VLOOKUP($A37,'GDP_PPP2005&amp;growth'!$A$2:$BD$48,COLUMN(),0)*AgGDP_perc!AH37/100</f>
        <v>2193074845.60468</v>
      </c>
      <c r="AI37">
        <f>VLOOKUP($A37,'GDP_PPP2005&amp;growth'!$A$2:$BD$48,COLUMN(),0)*AgGDP_perc!AI37/100</f>
        <v>2435029482.69207</v>
      </c>
      <c r="AJ37">
        <f>VLOOKUP($A37,'GDP_PPP2005&amp;growth'!$A$2:$BD$48,COLUMN(),0)*AgGDP_perc!AJ37/100</f>
        <v>2133048917.02954</v>
      </c>
      <c r="AK37">
        <f>VLOOKUP($A37,'GDP_PPP2005&amp;growth'!$A$2:$BD$48,COLUMN(),0)*AgGDP_perc!AK37/100</f>
        <v>2225353970.36704</v>
      </c>
      <c r="AL37">
        <f>VLOOKUP($A37,'GDP_PPP2005&amp;growth'!$A$2:$BD$48,COLUMN(),0)*AgGDP_perc!AL37/100</f>
        <v>2068830456.292</v>
      </c>
      <c r="AM37">
        <f>VLOOKUP($A37,'GDP_PPP2005&amp;growth'!$A$2:$BD$48,COLUMN(),0)*AgGDP_perc!AM37/100</f>
        <v>2317102986.25572</v>
      </c>
      <c r="AN37">
        <f>VLOOKUP($A37,'GDP_PPP2005&amp;growth'!$A$2:$BD$48,COLUMN(),0)*AgGDP_perc!AN37/100</f>
        <v>2136153456.6627</v>
      </c>
      <c r="AO37">
        <f>VLOOKUP($A37,'GDP_PPP2005&amp;growth'!$A$2:$BD$48,COLUMN(),0)*AgGDP_perc!AO37/100</f>
        <v>2491176276.31162</v>
      </c>
      <c r="AP37">
        <f>VLOOKUP($A37,'GDP_PPP2005&amp;growth'!$A$2:$BD$48,COLUMN(),0)*AgGDP_perc!AP37/100</f>
        <v>2409216900.99523</v>
      </c>
      <c r="AQ37">
        <f>VLOOKUP($A37,'GDP_PPP2005&amp;growth'!$A$2:$BD$48,COLUMN(),0)*AgGDP_perc!AQ37/100</f>
        <v>2465810594.75094</v>
      </c>
      <c r="AR37">
        <f>VLOOKUP($A37,'GDP_PPP2005&amp;growth'!$A$2:$BD$48,COLUMN(),0)*AgGDP_perc!AR37/100</f>
        <v>2558457777.99177</v>
      </c>
      <c r="AS37">
        <f>VLOOKUP($A37,'GDP_PPP2005&amp;growth'!$A$2:$BD$48,COLUMN(),0)*AgGDP_perc!AS37/100</f>
        <v>2665761490.2646</v>
      </c>
      <c r="AT37">
        <f>VLOOKUP($A37,'GDP_PPP2005&amp;growth'!$A$2:$BD$48,COLUMN(),0)*AgGDP_perc!AT37/100</f>
        <v>2775165150.08524</v>
      </c>
      <c r="AU37">
        <f>VLOOKUP($A37,'GDP_PPP2005&amp;growth'!$A$2:$BD$48,COLUMN(),0)*AgGDP_perc!AU37/100</f>
        <v>2807081802.64031</v>
      </c>
      <c r="AV37">
        <f>VLOOKUP($A37,'GDP_PPP2005&amp;growth'!$A$2:$BD$48,COLUMN(),0)*AgGDP_perc!AV37/100</f>
        <v>2369739627.53922</v>
      </c>
      <c r="AW37">
        <f>VLOOKUP($A37,'GDP_PPP2005&amp;growth'!$A$2:$BD$48,COLUMN(),0)*AgGDP_perc!AW37/100</f>
        <v>2857045919.87981</v>
      </c>
      <c r="AX37">
        <f>VLOOKUP($A37,'GDP_PPP2005&amp;growth'!$A$2:$BD$48,COLUMN(),0)*AgGDP_perc!AX37/100</f>
        <v>2734569534.7887</v>
      </c>
      <c r="AY37">
        <f>VLOOKUP($A37,'GDP_PPP2005&amp;growth'!$A$2:$BD$48,COLUMN(),0)*AgGDP_perc!AY37/100</f>
        <v>3037661337.39878</v>
      </c>
      <c r="AZ37">
        <f>VLOOKUP($A37,'GDP_PPP2005&amp;growth'!$A$2:$BD$48,COLUMN(),0)*AgGDP_perc!AZ37/100</f>
        <v>2758897705.50873</v>
      </c>
      <c r="BA37">
        <f>VLOOKUP($A37,'GDP_PPP2005&amp;growth'!$A$2:$BD$48,COLUMN(),0)*AgGDP_perc!BA37/100</f>
        <v>2619812307.1354</v>
      </c>
      <c r="BB37">
        <f>VLOOKUP($A37,'GDP_PPP2005&amp;growth'!$A$2:$BD$48,COLUMN(),0)*AgGDP_perc!BB37/100</f>
        <v>3127200597.05432</v>
      </c>
      <c r="BC37">
        <f>VLOOKUP($A37,'GDP_PPP2005&amp;growth'!$A$2:$BD$48,COLUMN(),0)*AgGDP_perc!BC37/100</f>
        <v>3432907582.71888</v>
      </c>
      <c r="BD37">
        <f>VLOOKUP($A37,'GDP_PPP2005&amp;growth'!$A$2:$BD$48,COLUMN(),0)*AgGDP_perc!BD37/100</f>
        <v>3599100329.02694</v>
      </c>
    </row>
    <row r="38" spans="1:56">
      <c r="A38">
        <f>VLOOKUP(B38,'AHarv+PermP'!$B$2:$C$52,2,0)</f>
        <v>196</v>
      </c>
      <c r="B38" t="s">
        <v>171</v>
      </c>
      <c r="C38" t="str">
        <f>AgGDP_perc!C38</f>
        <v>SYC</v>
      </c>
      <c r="D38" s="16" t="s">
        <v>413</v>
      </c>
      <c r="F38">
        <f>VLOOKUP($A38,'GDP_PPP2005&amp;growth'!$A$2:$BD$48,COLUMN(),0)*AgGDP_perc!F38/100</f>
        <v>0</v>
      </c>
      <c r="G38">
        <f>VLOOKUP($A38,'GDP_PPP2005&amp;growth'!$A$2:$BD$48,COLUMN(),0)*AgGDP_perc!G38/100</f>
        <v>0</v>
      </c>
      <c r="H38">
        <f>VLOOKUP($A38,'GDP_PPP2005&amp;growth'!$A$2:$BD$48,COLUMN(),0)*AgGDP_perc!H38/100</f>
        <v>0</v>
      </c>
      <c r="I38">
        <f>VLOOKUP($A38,'GDP_PPP2005&amp;growth'!$A$2:$BD$48,COLUMN(),0)*AgGDP_perc!I38/100</f>
        <v>0</v>
      </c>
      <c r="J38">
        <f>VLOOKUP($A38,'GDP_PPP2005&amp;growth'!$A$2:$BD$48,COLUMN(),0)*AgGDP_perc!J38/100</f>
        <v>0</v>
      </c>
      <c r="K38">
        <f>VLOOKUP($A38,'GDP_PPP2005&amp;growth'!$A$2:$BD$48,COLUMN(),0)*AgGDP_perc!K38/100</f>
        <v>0</v>
      </c>
      <c r="L38">
        <f>VLOOKUP($A38,'GDP_PPP2005&amp;growth'!$A$2:$BD$48,COLUMN(),0)*AgGDP_perc!L38/100</f>
        <v>0</v>
      </c>
      <c r="M38">
        <f>VLOOKUP($A38,'GDP_PPP2005&amp;growth'!$A$2:$BD$48,COLUMN(),0)*AgGDP_perc!M38/100</f>
        <v>0</v>
      </c>
      <c r="N38">
        <f>VLOOKUP($A38,'GDP_PPP2005&amp;growth'!$A$2:$BD$48,COLUMN(),0)*AgGDP_perc!N38/100</f>
        <v>0</v>
      </c>
      <c r="O38">
        <f>VLOOKUP($A38,'GDP_PPP2005&amp;growth'!$A$2:$BD$48,COLUMN(),0)*AgGDP_perc!O38/100</f>
        <v>0</v>
      </c>
      <c r="P38">
        <f>VLOOKUP($A38,'GDP_PPP2005&amp;growth'!$A$2:$BD$48,COLUMN(),0)*AgGDP_perc!P38/100</f>
        <v>0</v>
      </c>
      <c r="Q38">
        <f>VLOOKUP($A38,'GDP_PPP2005&amp;growth'!$A$2:$BD$48,COLUMN(),0)*AgGDP_perc!Q38/100</f>
        <v>0</v>
      </c>
      <c r="R38">
        <f>VLOOKUP($A38,'GDP_PPP2005&amp;growth'!$A$2:$BD$48,COLUMN(),0)*AgGDP_perc!R38/100</f>
        <v>0</v>
      </c>
      <c r="S38">
        <f>VLOOKUP($A38,'GDP_PPP2005&amp;growth'!$A$2:$BD$48,COLUMN(),0)*AgGDP_perc!S38/100</f>
        <v>0</v>
      </c>
      <c r="T38">
        <f>VLOOKUP($A38,'GDP_PPP2005&amp;growth'!$A$2:$BD$48,COLUMN(),0)*AgGDP_perc!T38/100</f>
        <v>0</v>
      </c>
      <c r="U38">
        <f>VLOOKUP($A38,'GDP_PPP2005&amp;growth'!$A$2:$BD$48,COLUMN(),0)*AgGDP_perc!U38/100</f>
        <v>0</v>
      </c>
      <c r="V38">
        <f>VLOOKUP($A38,'GDP_PPP2005&amp;growth'!$A$2:$BD$48,COLUMN(),0)*AgGDP_perc!V38/100</f>
        <v>0</v>
      </c>
      <c r="W38">
        <f>VLOOKUP($A38,'GDP_PPP2005&amp;growth'!$A$2:$BD$48,COLUMN(),0)*AgGDP_perc!W38/100</f>
        <v>0</v>
      </c>
      <c r="X38">
        <f>VLOOKUP($A38,'GDP_PPP2005&amp;growth'!$A$2:$BD$48,COLUMN(),0)*AgGDP_perc!X38/100</f>
        <v>0</v>
      </c>
      <c r="Y38">
        <f>VLOOKUP($A38,'GDP_PPP2005&amp;growth'!$A$2:$BD$48,COLUMN(),0)*AgGDP_perc!Y38/100</f>
        <v>0</v>
      </c>
      <c r="Z38">
        <f>VLOOKUP($A38,'GDP_PPP2005&amp;growth'!$A$2:$BD$48,COLUMN(),0)*AgGDP_perc!Z38/100</f>
        <v>48032533.4962979</v>
      </c>
      <c r="AA38">
        <f>VLOOKUP($A38,'GDP_PPP2005&amp;growth'!$A$2:$BD$48,COLUMN(),0)*AgGDP_perc!AA38/100</f>
        <v>50758622.552266</v>
      </c>
      <c r="AB38">
        <f>VLOOKUP($A38,'GDP_PPP2005&amp;growth'!$A$2:$BD$48,COLUMN(),0)*AgGDP_perc!AB38/100</f>
        <v>40829172.0717381</v>
      </c>
      <c r="AC38">
        <f>VLOOKUP($A38,'GDP_PPP2005&amp;growth'!$A$2:$BD$48,COLUMN(),0)*AgGDP_perc!AC38/100</f>
        <v>48537506.7697019</v>
      </c>
      <c r="AD38">
        <f>VLOOKUP($A38,'GDP_PPP2005&amp;growth'!$A$2:$BD$48,COLUMN(),0)*AgGDP_perc!AD38/100</f>
        <v>42249979.5192073</v>
      </c>
      <c r="AE38">
        <f>VLOOKUP($A38,'GDP_PPP2005&amp;growth'!$A$2:$BD$48,COLUMN(),0)*AgGDP_perc!AE38/100</f>
        <v>41861624.2986324</v>
      </c>
      <c r="AF38">
        <f>VLOOKUP($A38,'GDP_PPP2005&amp;growth'!$A$2:$BD$48,COLUMN(),0)*AgGDP_perc!AF38/100</f>
        <v>43686919.5057431</v>
      </c>
      <c r="AG38">
        <f>VLOOKUP($A38,'GDP_PPP2005&amp;growth'!$A$2:$BD$48,COLUMN(),0)*AgGDP_perc!AG38/100</f>
        <v>40158089.5298937</v>
      </c>
      <c r="AH38">
        <f>VLOOKUP($A38,'GDP_PPP2005&amp;growth'!$A$2:$BD$48,COLUMN(),0)*AgGDP_perc!AH38/100</f>
        <v>37829016.6994106</v>
      </c>
      <c r="AI38">
        <f>VLOOKUP($A38,'GDP_PPP2005&amp;growth'!$A$2:$BD$48,COLUMN(),0)*AgGDP_perc!AI38/100</f>
        <v>37736009.6577171</v>
      </c>
      <c r="AJ38">
        <f>VLOOKUP($A38,'GDP_PPP2005&amp;growth'!$A$2:$BD$48,COLUMN(),0)*AgGDP_perc!AJ38/100</f>
        <v>45744690.8821367</v>
      </c>
      <c r="AK38">
        <f>VLOOKUP($A38,'GDP_PPP2005&amp;growth'!$A$2:$BD$48,COLUMN(),0)*AgGDP_perc!AK38/100</f>
        <v>46698820.0905172</v>
      </c>
      <c r="AL38">
        <f>VLOOKUP($A38,'GDP_PPP2005&amp;growth'!$A$2:$BD$48,COLUMN(),0)*AgGDP_perc!AL38/100</f>
        <v>40084069.0577127</v>
      </c>
      <c r="AM38">
        <f>VLOOKUP($A38,'GDP_PPP2005&amp;growth'!$A$2:$BD$48,COLUMN(),0)*AgGDP_perc!AM38/100</f>
        <v>46432022.3970259</v>
      </c>
      <c r="AN38">
        <f>VLOOKUP($A38,'GDP_PPP2005&amp;growth'!$A$2:$BD$48,COLUMN(),0)*AgGDP_perc!AN38/100</f>
        <v>45586187.4987851</v>
      </c>
      <c r="AO38">
        <f>VLOOKUP($A38,'GDP_PPP2005&amp;growth'!$A$2:$BD$48,COLUMN(),0)*AgGDP_perc!AO38/100</f>
        <v>45670761.4562841</v>
      </c>
      <c r="AP38">
        <f>VLOOKUP($A38,'GDP_PPP2005&amp;growth'!$A$2:$BD$48,COLUMN(),0)*AgGDP_perc!AP38/100</f>
        <v>44730152.1248462</v>
      </c>
      <c r="AQ38">
        <f>VLOOKUP($A38,'GDP_PPP2005&amp;growth'!$A$2:$BD$48,COLUMN(),0)*AgGDP_perc!AQ38/100</f>
        <v>44886629.7260047</v>
      </c>
      <c r="AR38">
        <f>VLOOKUP($A38,'GDP_PPP2005&amp;growth'!$A$2:$BD$48,COLUMN(),0)*AgGDP_perc!AR38/100</f>
        <v>36653353.3959493</v>
      </c>
      <c r="AS38">
        <f>VLOOKUP($A38,'GDP_PPP2005&amp;growth'!$A$2:$BD$48,COLUMN(),0)*AgGDP_perc!AS38/100</f>
        <v>44018991.0697877</v>
      </c>
      <c r="AT38">
        <f>VLOOKUP($A38,'GDP_PPP2005&amp;growth'!$A$2:$BD$48,COLUMN(),0)*AgGDP_perc!AT38/100</f>
        <v>44401074.45</v>
      </c>
      <c r="AU38">
        <f>VLOOKUP($A38,'GDP_PPP2005&amp;growth'!$A$2:$BD$48,COLUMN(),0)*AgGDP_perc!AU38/100</f>
        <v>43392653.61</v>
      </c>
      <c r="AV38">
        <f>VLOOKUP($A38,'GDP_PPP2005&amp;growth'!$A$2:$BD$48,COLUMN(),0)*AgGDP_perc!AV38/100</f>
        <v>43918933.83</v>
      </c>
      <c r="AW38">
        <f>VLOOKUP($A38,'GDP_PPP2005&amp;growth'!$A$2:$BD$48,COLUMN(),0)*AgGDP_perc!AW38/100</f>
        <v>41333370.03</v>
      </c>
      <c r="AX38">
        <f>VLOOKUP($A38,'GDP_PPP2005&amp;growth'!$A$2:$BD$48,COLUMN(),0)*AgGDP_perc!AX38/100</f>
        <v>40155181.38</v>
      </c>
      <c r="AY38">
        <f>VLOOKUP($A38,'GDP_PPP2005&amp;growth'!$A$2:$BD$48,COLUMN(),0)*AgGDP_perc!AY38/100</f>
        <v>35283923.8383041</v>
      </c>
      <c r="AZ38">
        <f>VLOOKUP($A38,'GDP_PPP2005&amp;growth'!$A$2:$BD$48,COLUMN(),0)*AgGDP_perc!AZ38/100</f>
        <v>37415912.0408887</v>
      </c>
      <c r="BA38">
        <f>VLOOKUP($A38,'GDP_PPP2005&amp;growth'!$A$2:$BD$48,COLUMN(),0)*AgGDP_perc!BA38/100</f>
        <v>36625839.4638624</v>
      </c>
      <c r="BB38">
        <f>VLOOKUP($A38,'GDP_PPP2005&amp;growth'!$A$2:$BD$48,COLUMN(),0)*AgGDP_perc!BB38/100</f>
        <v>35535274.4003462</v>
      </c>
      <c r="BC38">
        <f>VLOOKUP($A38,'GDP_PPP2005&amp;growth'!$A$2:$BD$48,COLUMN(),0)*AgGDP_perc!BC38/100</f>
        <v>33121592.224525</v>
      </c>
      <c r="BD38">
        <f>VLOOKUP($A38,'GDP_PPP2005&amp;growth'!$A$2:$BD$48,COLUMN(),0)*AgGDP_perc!BD38/100</f>
        <v>0</v>
      </c>
    </row>
    <row r="39" spans="1:56">
      <c r="A39">
        <f>VLOOKUP(B39,'AHarv+PermP'!$B$2:$C$52,2,0)</f>
        <v>197</v>
      </c>
      <c r="B39" t="s">
        <v>172</v>
      </c>
      <c r="C39" t="str">
        <f>AgGDP_perc!C39</f>
        <v>SLE</v>
      </c>
      <c r="D39" s="16" t="s">
        <v>413</v>
      </c>
      <c r="F39">
        <f>VLOOKUP($A39,'GDP_PPP2005&amp;growth'!$A$2:$BD$48,COLUMN(),0)*AgGDP_perc!F39/100</f>
        <v>0</v>
      </c>
      <c r="G39">
        <f>VLOOKUP($A39,'GDP_PPP2005&amp;growth'!$A$2:$BD$48,COLUMN(),0)*AgGDP_perc!G39/100</f>
        <v>0</v>
      </c>
      <c r="H39">
        <f>VLOOKUP($A39,'GDP_PPP2005&amp;growth'!$A$2:$BD$48,COLUMN(),0)*AgGDP_perc!H39/100</f>
        <v>0</v>
      </c>
      <c r="I39">
        <f>VLOOKUP($A39,'GDP_PPP2005&amp;growth'!$A$2:$BD$48,COLUMN(),0)*AgGDP_perc!I39/100</f>
        <v>0</v>
      </c>
      <c r="J39">
        <f>VLOOKUP($A39,'GDP_PPP2005&amp;growth'!$A$2:$BD$48,COLUMN(),0)*AgGDP_perc!J39/100</f>
        <v>0</v>
      </c>
      <c r="K39">
        <f>VLOOKUP($A39,'GDP_PPP2005&amp;growth'!$A$2:$BD$48,COLUMN(),0)*AgGDP_perc!K39/100</f>
        <v>0</v>
      </c>
      <c r="L39">
        <f>VLOOKUP($A39,'GDP_PPP2005&amp;growth'!$A$2:$BD$48,COLUMN(),0)*AgGDP_perc!L39/100</f>
        <v>0</v>
      </c>
      <c r="M39">
        <f>VLOOKUP($A39,'GDP_PPP2005&amp;growth'!$A$2:$BD$48,COLUMN(),0)*AgGDP_perc!M39/100</f>
        <v>0</v>
      </c>
      <c r="N39">
        <f>VLOOKUP($A39,'GDP_PPP2005&amp;growth'!$A$2:$BD$48,COLUMN(),0)*AgGDP_perc!N39/100</f>
        <v>0</v>
      </c>
      <c r="O39">
        <f>VLOOKUP($A39,'GDP_PPP2005&amp;growth'!$A$2:$BD$48,COLUMN(),0)*AgGDP_perc!O39/100</f>
        <v>0</v>
      </c>
      <c r="P39">
        <f>VLOOKUP($A39,'GDP_PPP2005&amp;growth'!$A$2:$BD$48,COLUMN(),0)*AgGDP_perc!P39/100</f>
        <v>0</v>
      </c>
      <c r="Q39">
        <f>VLOOKUP($A39,'GDP_PPP2005&amp;growth'!$A$2:$BD$48,COLUMN(),0)*AgGDP_perc!Q39/100</f>
        <v>0</v>
      </c>
      <c r="R39">
        <f>VLOOKUP($A39,'GDP_PPP2005&amp;growth'!$A$2:$BD$48,COLUMN(),0)*AgGDP_perc!R39/100</f>
        <v>0</v>
      </c>
      <c r="S39">
        <f>VLOOKUP($A39,'GDP_PPP2005&amp;growth'!$A$2:$BD$48,COLUMN(),0)*AgGDP_perc!S39/100</f>
        <v>0</v>
      </c>
      <c r="T39">
        <f>VLOOKUP($A39,'GDP_PPP2005&amp;growth'!$A$2:$BD$48,COLUMN(),0)*AgGDP_perc!T39/100</f>
        <v>0</v>
      </c>
      <c r="U39">
        <f>VLOOKUP($A39,'GDP_PPP2005&amp;growth'!$A$2:$BD$48,COLUMN(),0)*AgGDP_perc!U39/100</f>
        <v>0</v>
      </c>
      <c r="V39">
        <f>VLOOKUP($A39,'GDP_PPP2005&amp;growth'!$A$2:$BD$48,COLUMN(),0)*AgGDP_perc!V39/100</f>
        <v>0</v>
      </c>
      <c r="W39">
        <f>VLOOKUP($A39,'GDP_PPP2005&amp;growth'!$A$2:$BD$48,COLUMN(),0)*AgGDP_perc!W39/100</f>
        <v>0</v>
      </c>
      <c r="X39">
        <f>VLOOKUP($A39,'GDP_PPP2005&amp;growth'!$A$2:$BD$48,COLUMN(),0)*AgGDP_perc!X39/100</f>
        <v>0</v>
      </c>
      <c r="Y39">
        <f>VLOOKUP($A39,'GDP_PPP2005&amp;growth'!$A$2:$BD$48,COLUMN(),0)*AgGDP_perc!Y39/100</f>
        <v>0</v>
      </c>
      <c r="Z39">
        <f>VLOOKUP($A39,'GDP_PPP2005&amp;growth'!$A$2:$BD$48,COLUMN(),0)*AgGDP_perc!Z39/100</f>
        <v>848129495.219913</v>
      </c>
      <c r="AA39">
        <f>VLOOKUP($A39,'GDP_PPP2005&amp;growth'!$A$2:$BD$48,COLUMN(),0)*AgGDP_perc!AA39/100</f>
        <v>853273252.16926</v>
      </c>
      <c r="AB39">
        <f>VLOOKUP($A39,'GDP_PPP2005&amp;growth'!$A$2:$BD$48,COLUMN(),0)*AgGDP_perc!AB39/100</f>
        <v>992183458.364219</v>
      </c>
      <c r="AC39">
        <f>VLOOKUP($A39,'GDP_PPP2005&amp;growth'!$A$2:$BD$48,COLUMN(),0)*AgGDP_perc!AC39/100</f>
        <v>1033108041.2313</v>
      </c>
      <c r="AD39">
        <f>VLOOKUP($A39,'GDP_PPP2005&amp;growth'!$A$2:$BD$48,COLUMN(),0)*AgGDP_perc!AD39/100</f>
        <v>1131567302.11415</v>
      </c>
      <c r="AE39">
        <f>VLOOKUP($A39,'GDP_PPP2005&amp;growth'!$A$2:$BD$48,COLUMN(),0)*AgGDP_perc!AE39/100</f>
        <v>1205695243.53615</v>
      </c>
      <c r="AF39">
        <f>VLOOKUP($A39,'GDP_PPP2005&amp;growth'!$A$2:$BD$48,COLUMN(),0)*AgGDP_perc!AF39/100</f>
        <v>1026833948.63492</v>
      </c>
      <c r="AG39">
        <f>VLOOKUP($A39,'GDP_PPP2005&amp;growth'!$A$2:$BD$48,COLUMN(),0)*AgGDP_perc!AG39/100</f>
        <v>1304564917.05</v>
      </c>
      <c r="AH39">
        <f>VLOOKUP($A39,'GDP_PPP2005&amp;growth'!$A$2:$BD$48,COLUMN(),0)*AgGDP_perc!AH39/100</f>
        <v>1239139536.92</v>
      </c>
      <c r="AI39">
        <f>VLOOKUP($A39,'GDP_PPP2005&amp;growth'!$A$2:$BD$48,COLUMN(),0)*AgGDP_perc!AI39/100</f>
        <v>1248185255.68</v>
      </c>
      <c r="AJ39">
        <f>VLOOKUP($A39,'GDP_PPP2005&amp;growth'!$A$2:$BD$48,COLUMN(),0)*AgGDP_perc!AJ39/100</f>
        <v>1316356989.88431</v>
      </c>
      <c r="AK39">
        <f>VLOOKUP($A39,'GDP_PPP2005&amp;growth'!$A$2:$BD$48,COLUMN(),0)*AgGDP_perc!AK39/100</f>
        <v>1114317329.59569</v>
      </c>
      <c r="AL39">
        <f>VLOOKUP($A39,'GDP_PPP2005&amp;growth'!$A$2:$BD$48,COLUMN(),0)*AgGDP_perc!AL39/100</f>
        <v>881728376.921553</v>
      </c>
      <c r="AM39">
        <f>VLOOKUP($A39,'GDP_PPP2005&amp;growth'!$A$2:$BD$48,COLUMN(),0)*AgGDP_perc!AM39/100</f>
        <v>1014569972.95777</v>
      </c>
      <c r="AN39">
        <f>VLOOKUP($A39,'GDP_PPP2005&amp;growth'!$A$2:$BD$48,COLUMN(),0)*AgGDP_perc!AN39/100</f>
        <v>910087664.420747</v>
      </c>
      <c r="AO39">
        <f>VLOOKUP($A39,'GDP_PPP2005&amp;growth'!$A$2:$BD$48,COLUMN(),0)*AgGDP_perc!AO39/100</f>
        <v>911861167.057434</v>
      </c>
      <c r="AP39">
        <f>VLOOKUP($A39,'GDP_PPP2005&amp;growth'!$A$2:$BD$48,COLUMN(),0)*AgGDP_perc!AP39/100</f>
        <v>1059524905.71473</v>
      </c>
      <c r="AQ39">
        <f>VLOOKUP($A39,'GDP_PPP2005&amp;growth'!$A$2:$BD$48,COLUMN(),0)*AgGDP_perc!AQ39/100</f>
        <v>1090023782.47087</v>
      </c>
      <c r="AR39">
        <f>VLOOKUP($A39,'GDP_PPP2005&amp;growth'!$A$2:$BD$48,COLUMN(),0)*AgGDP_perc!AR39/100</f>
        <v>1138999594.3558</v>
      </c>
      <c r="AS39">
        <f>VLOOKUP($A39,'GDP_PPP2005&amp;growth'!$A$2:$BD$48,COLUMN(),0)*AgGDP_perc!AS39/100</f>
        <v>1049315218.27822</v>
      </c>
      <c r="AT39">
        <f>VLOOKUP($A39,'GDP_PPP2005&amp;growth'!$A$2:$BD$48,COLUMN(),0)*AgGDP_perc!AT39/100</f>
        <v>1025872598.55157</v>
      </c>
      <c r="AU39">
        <f>VLOOKUP($A39,'GDP_PPP2005&amp;growth'!$A$2:$BD$48,COLUMN(),0)*AgGDP_perc!AU39/100</f>
        <v>977814215.055253</v>
      </c>
      <c r="AV39">
        <f>VLOOKUP($A39,'GDP_PPP2005&amp;growth'!$A$2:$BD$48,COLUMN(),0)*AgGDP_perc!AV39/100</f>
        <v>1265662395.57955</v>
      </c>
      <c r="AW39">
        <f>VLOOKUP($A39,'GDP_PPP2005&amp;growth'!$A$2:$BD$48,COLUMN(),0)*AgGDP_perc!AW39/100</f>
        <v>1352085036.52772</v>
      </c>
      <c r="AX39">
        <f>VLOOKUP($A39,'GDP_PPP2005&amp;growth'!$A$2:$BD$48,COLUMN(),0)*AgGDP_perc!AX39/100</f>
        <v>1396977538.02163</v>
      </c>
      <c r="AY39">
        <f>VLOOKUP($A39,'GDP_PPP2005&amp;growth'!$A$2:$BD$48,COLUMN(),0)*AgGDP_perc!AY39/100</f>
        <v>1719339589.52497</v>
      </c>
      <c r="AZ39">
        <f>VLOOKUP($A39,'GDP_PPP2005&amp;growth'!$A$2:$BD$48,COLUMN(),0)*AgGDP_perc!AZ39/100</f>
        <v>1827406027.55895</v>
      </c>
      <c r="BA39">
        <f>VLOOKUP($A39,'GDP_PPP2005&amp;growth'!$A$2:$BD$48,COLUMN(),0)*AgGDP_perc!BA39/100</f>
        <v>1898404105.20881</v>
      </c>
      <c r="BB39">
        <f>VLOOKUP($A39,'GDP_PPP2005&amp;growth'!$A$2:$BD$48,COLUMN(),0)*AgGDP_perc!BB39/100</f>
        <v>2017346139.96907</v>
      </c>
      <c r="BC39">
        <f>VLOOKUP($A39,'GDP_PPP2005&amp;growth'!$A$2:$BD$48,COLUMN(),0)*AgGDP_perc!BC39/100</f>
        <v>2168985471.59704</v>
      </c>
      <c r="BD39">
        <f>VLOOKUP($A39,'GDP_PPP2005&amp;growth'!$A$2:$BD$48,COLUMN(),0)*AgGDP_perc!BD39/100</f>
        <v>2130934440.28195</v>
      </c>
    </row>
    <row r="40" spans="1:56">
      <c r="A40">
        <f>VLOOKUP(B40,'AHarv+PermP'!$B$2:$C$52,2,0)</f>
        <v>201</v>
      </c>
      <c r="B40" t="s">
        <v>173</v>
      </c>
      <c r="C40" t="str">
        <f>AgGDP_perc!C40</f>
        <v>SOM</v>
      </c>
      <c r="D40" s="16" t="s">
        <v>413</v>
      </c>
      <c r="F40">
        <f>VLOOKUP($A40,'GDP_PPP2005&amp;growth'!$A$2:$BD$48,COLUMN(),0)*AgGDP_perc!F40/100</f>
        <v>0</v>
      </c>
      <c r="G40">
        <f>VLOOKUP($A40,'GDP_PPP2005&amp;growth'!$A$2:$BD$48,COLUMN(),0)*AgGDP_perc!G40/100</f>
        <v>0</v>
      </c>
      <c r="H40">
        <f>VLOOKUP($A40,'GDP_PPP2005&amp;growth'!$A$2:$BD$48,COLUMN(),0)*AgGDP_perc!H40/100</f>
        <v>0</v>
      </c>
      <c r="I40">
        <f>VLOOKUP($A40,'GDP_PPP2005&amp;growth'!$A$2:$BD$48,COLUMN(),0)*AgGDP_perc!I40/100</f>
        <v>0</v>
      </c>
      <c r="J40">
        <f>VLOOKUP($A40,'GDP_PPP2005&amp;growth'!$A$2:$BD$48,COLUMN(),0)*AgGDP_perc!J40/100</f>
        <v>0</v>
      </c>
      <c r="K40">
        <f>VLOOKUP($A40,'GDP_PPP2005&amp;growth'!$A$2:$BD$48,COLUMN(),0)*AgGDP_perc!K40/100</f>
        <v>0</v>
      </c>
      <c r="L40">
        <f>VLOOKUP($A40,'GDP_PPP2005&amp;growth'!$A$2:$BD$48,COLUMN(),0)*AgGDP_perc!L40/100</f>
        <v>0</v>
      </c>
      <c r="M40">
        <f>VLOOKUP($A40,'GDP_PPP2005&amp;growth'!$A$2:$BD$48,COLUMN(),0)*AgGDP_perc!M40/100</f>
        <v>0</v>
      </c>
      <c r="N40">
        <f>VLOOKUP($A40,'GDP_PPP2005&amp;growth'!$A$2:$BD$48,COLUMN(),0)*AgGDP_perc!N40/100</f>
        <v>0</v>
      </c>
      <c r="O40">
        <f>VLOOKUP($A40,'GDP_PPP2005&amp;growth'!$A$2:$BD$48,COLUMN(),0)*AgGDP_perc!O40/100</f>
        <v>0</v>
      </c>
      <c r="P40">
        <f>VLOOKUP($A40,'GDP_PPP2005&amp;growth'!$A$2:$BD$48,COLUMN(),0)*AgGDP_perc!P40/100</f>
        <v>0</v>
      </c>
      <c r="Q40">
        <f>VLOOKUP($A40,'GDP_PPP2005&amp;growth'!$A$2:$BD$48,COLUMN(),0)*AgGDP_perc!Q40/100</f>
        <v>0</v>
      </c>
      <c r="R40">
        <f>VLOOKUP($A40,'GDP_PPP2005&amp;growth'!$A$2:$BD$48,COLUMN(),0)*AgGDP_perc!R40/100</f>
        <v>0</v>
      </c>
      <c r="S40">
        <f>VLOOKUP($A40,'GDP_PPP2005&amp;growth'!$A$2:$BD$48,COLUMN(),0)*AgGDP_perc!S40/100</f>
        <v>0</v>
      </c>
      <c r="T40">
        <f>VLOOKUP($A40,'GDP_PPP2005&amp;growth'!$A$2:$BD$48,COLUMN(),0)*AgGDP_perc!T40/100</f>
        <v>0</v>
      </c>
      <c r="U40">
        <f>VLOOKUP($A40,'GDP_PPP2005&amp;growth'!$A$2:$BD$48,COLUMN(),0)*AgGDP_perc!U40/100</f>
        <v>0</v>
      </c>
      <c r="V40">
        <f>VLOOKUP($A40,'GDP_PPP2005&amp;growth'!$A$2:$BD$48,COLUMN(),0)*AgGDP_perc!V40/100</f>
        <v>0</v>
      </c>
      <c r="W40">
        <f>VLOOKUP($A40,'GDP_PPP2005&amp;growth'!$A$2:$BD$48,COLUMN(),0)*AgGDP_perc!W40/100</f>
        <v>0</v>
      </c>
      <c r="X40">
        <f>VLOOKUP($A40,'GDP_PPP2005&amp;growth'!$A$2:$BD$48,COLUMN(),0)*AgGDP_perc!X40/100</f>
        <v>0</v>
      </c>
      <c r="Y40">
        <f>VLOOKUP($A40,'GDP_PPP2005&amp;growth'!$A$2:$BD$48,COLUMN(),0)*AgGDP_perc!Y40/100</f>
        <v>0</v>
      </c>
      <c r="Z40">
        <f>VLOOKUP($A40,'GDP_PPP2005&amp;growth'!$A$2:$BD$48,COLUMN(),0)*AgGDP_perc!Z40/100</f>
        <v>0</v>
      </c>
      <c r="AA40">
        <f>VLOOKUP($A40,'GDP_PPP2005&amp;growth'!$A$2:$BD$48,COLUMN(),0)*AgGDP_perc!AA40/100</f>
        <v>0</v>
      </c>
      <c r="AB40">
        <f>VLOOKUP($A40,'GDP_PPP2005&amp;growth'!$A$2:$BD$48,COLUMN(),0)*AgGDP_perc!AB40/100</f>
        <v>0</v>
      </c>
      <c r="AC40">
        <f>VLOOKUP($A40,'GDP_PPP2005&amp;growth'!$A$2:$BD$48,COLUMN(),0)*AgGDP_perc!AC40/100</f>
        <v>0</v>
      </c>
      <c r="AD40">
        <f>VLOOKUP($A40,'GDP_PPP2005&amp;growth'!$A$2:$BD$48,COLUMN(),0)*AgGDP_perc!AD40/100</f>
        <v>0</v>
      </c>
      <c r="AE40">
        <f>VLOOKUP($A40,'GDP_PPP2005&amp;growth'!$A$2:$BD$48,COLUMN(),0)*AgGDP_perc!AE40/100</f>
        <v>0</v>
      </c>
      <c r="AF40">
        <f>VLOOKUP($A40,'GDP_PPP2005&amp;growth'!$A$2:$BD$48,COLUMN(),0)*AgGDP_perc!AF40/100</f>
        <v>0</v>
      </c>
      <c r="AG40">
        <f>VLOOKUP($A40,'GDP_PPP2005&amp;growth'!$A$2:$BD$48,COLUMN(),0)*AgGDP_perc!AG40/100</f>
        <v>0</v>
      </c>
      <c r="AH40">
        <f>VLOOKUP($A40,'GDP_PPP2005&amp;growth'!$A$2:$BD$48,COLUMN(),0)*AgGDP_perc!AH40/100</f>
        <v>0</v>
      </c>
      <c r="AI40">
        <f>VLOOKUP($A40,'GDP_PPP2005&amp;growth'!$A$2:$BD$48,COLUMN(),0)*AgGDP_perc!AI40/100</f>
        <v>0</v>
      </c>
      <c r="AJ40">
        <f>VLOOKUP($A40,'GDP_PPP2005&amp;growth'!$A$2:$BD$48,COLUMN(),0)*AgGDP_perc!AJ40/100</f>
        <v>0</v>
      </c>
      <c r="AK40">
        <f>VLOOKUP($A40,'GDP_PPP2005&amp;growth'!$A$2:$BD$48,COLUMN(),0)*AgGDP_perc!AK40/100</f>
        <v>0</v>
      </c>
      <c r="AL40">
        <f>VLOOKUP($A40,'GDP_PPP2005&amp;growth'!$A$2:$BD$48,COLUMN(),0)*AgGDP_perc!AL40/100</f>
        <v>0</v>
      </c>
      <c r="AM40">
        <f>VLOOKUP($A40,'GDP_PPP2005&amp;growth'!$A$2:$BD$48,COLUMN(),0)*AgGDP_perc!AM40/100</f>
        <v>0</v>
      </c>
      <c r="AN40">
        <f>VLOOKUP($A40,'GDP_PPP2005&amp;growth'!$A$2:$BD$48,COLUMN(),0)*AgGDP_perc!AN40/100</f>
        <v>0</v>
      </c>
      <c r="AO40">
        <f>VLOOKUP($A40,'GDP_PPP2005&amp;growth'!$A$2:$BD$48,COLUMN(),0)*AgGDP_perc!AO40/100</f>
        <v>0</v>
      </c>
      <c r="AP40">
        <f>VLOOKUP($A40,'GDP_PPP2005&amp;growth'!$A$2:$BD$48,COLUMN(),0)*AgGDP_perc!AP40/100</f>
        <v>0</v>
      </c>
      <c r="AQ40">
        <f>VLOOKUP($A40,'GDP_PPP2005&amp;growth'!$A$2:$BD$48,COLUMN(),0)*AgGDP_perc!AQ40/100</f>
        <v>0</v>
      </c>
      <c r="AR40">
        <f>VLOOKUP($A40,'GDP_PPP2005&amp;growth'!$A$2:$BD$48,COLUMN(),0)*AgGDP_perc!AR40/100</f>
        <v>0</v>
      </c>
      <c r="AS40">
        <f>VLOOKUP($A40,'GDP_PPP2005&amp;growth'!$A$2:$BD$48,COLUMN(),0)*AgGDP_perc!AS40/100</f>
        <v>0</v>
      </c>
      <c r="AT40">
        <f>VLOOKUP($A40,'GDP_PPP2005&amp;growth'!$A$2:$BD$48,COLUMN(),0)*AgGDP_perc!AT40/100</f>
        <v>0</v>
      </c>
      <c r="AU40">
        <f>VLOOKUP($A40,'GDP_PPP2005&amp;growth'!$A$2:$BD$48,COLUMN(),0)*AgGDP_perc!AU40/100</f>
        <v>0</v>
      </c>
      <c r="AV40">
        <f>VLOOKUP($A40,'GDP_PPP2005&amp;growth'!$A$2:$BD$48,COLUMN(),0)*AgGDP_perc!AV40/100</f>
        <v>0</v>
      </c>
      <c r="AW40">
        <f>VLOOKUP($A40,'GDP_PPP2005&amp;growth'!$A$2:$BD$48,COLUMN(),0)*AgGDP_perc!AW40/100</f>
        <v>0</v>
      </c>
      <c r="AX40">
        <f>VLOOKUP($A40,'GDP_PPP2005&amp;growth'!$A$2:$BD$48,COLUMN(),0)*AgGDP_perc!AX40/100</f>
        <v>0</v>
      </c>
      <c r="AY40">
        <f>VLOOKUP($A40,'GDP_PPP2005&amp;growth'!$A$2:$BD$48,COLUMN(),0)*AgGDP_perc!AY40/100</f>
        <v>0</v>
      </c>
      <c r="AZ40">
        <f>VLOOKUP($A40,'GDP_PPP2005&amp;growth'!$A$2:$BD$48,COLUMN(),0)*AgGDP_perc!AZ40/100</f>
        <v>0</v>
      </c>
      <c r="BA40">
        <f>VLOOKUP($A40,'GDP_PPP2005&amp;growth'!$A$2:$BD$48,COLUMN(),0)*AgGDP_perc!BA40/100</f>
        <v>0</v>
      </c>
      <c r="BB40">
        <f>VLOOKUP($A40,'GDP_PPP2005&amp;growth'!$A$2:$BD$48,COLUMN(),0)*AgGDP_perc!BB40/100</f>
        <v>0</v>
      </c>
      <c r="BC40">
        <f>VLOOKUP($A40,'GDP_PPP2005&amp;growth'!$A$2:$BD$48,COLUMN(),0)*AgGDP_perc!BC40/100</f>
        <v>0</v>
      </c>
      <c r="BD40">
        <f>VLOOKUP($A40,'GDP_PPP2005&amp;growth'!$A$2:$BD$48,COLUMN(),0)*AgGDP_perc!BD40/100</f>
        <v>0</v>
      </c>
    </row>
    <row r="41" spans="1:56">
      <c r="A41">
        <f>VLOOKUP(B41,'AHarv+PermP'!$B$2:$C$52,2,0)</f>
        <v>202</v>
      </c>
      <c r="B41" t="s">
        <v>174</v>
      </c>
      <c r="C41" t="str">
        <f>AgGDP_perc!C41</f>
        <v>ZAF</v>
      </c>
      <c r="D41" s="16" t="s">
        <v>413</v>
      </c>
      <c r="F41">
        <f>VLOOKUP($A41,'GDP_PPP2005&amp;growth'!$A$2:$BD$48,COLUMN(),0)*AgGDP_perc!F41/100</f>
        <v>0</v>
      </c>
      <c r="G41">
        <f>VLOOKUP($A41,'GDP_PPP2005&amp;growth'!$A$2:$BD$48,COLUMN(),0)*AgGDP_perc!G41/100</f>
        <v>0</v>
      </c>
      <c r="H41">
        <f>VLOOKUP($A41,'GDP_PPP2005&amp;growth'!$A$2:$BD$48,COLUMN(),0)*AgGDP_perc!H41/100</f>
        <v>0</v>
      </c>
      <c r="I41">
        <f>VLOOKUP($A41,'GDP_PPP2005&amp;growth'!$A$2:$BD$48,COLUMN(),0)*AgGDP_perc!I41/100</f>
        <v>0</v>
      </c>
      <c r="J41">
        <f>VLOOKUP($A41,'GDP_PPP2005&amp;growth'!$A$2:$BD$48,COLUMN(),0)*AgGDP_perc!J41/100</f>
        <v>0</v>
      </c>
      <c r="K41">
        <f>VLOOKUP($A41,'GDP_PPP2005&amp;growth'!$A$2:$BD$48,COLUMN(),0)*AgGDP_perc!K41/100</f>
        <v>0</v>
      </c>
      <c r="L41">
        <f>VLOOKUP($A41,'GDP_PPP2005&amp;growth'!$A$2:$BD$48,COLUMN(),0)*AgGDP_perc!L41/100</f>
        <v>0</v>
      </c>
      <c r="M41">
        <f>VLOOKUP($A41,'GDP_PPP2005&amp;growth'!$A$2:$BD$48,COLUMN(),0)*AgGDP_perc!M41/100</f>
        <v>0</v>
      </c>
      <c r="N41">
        <f>VLOOKUP($A41,'GDP_PPP2005&amp;growth'!$A$2:$BD$48,COLUMN(),0)*AgGDP_perc!N41/100</f>
        <v>0</v>
      </c>
      <c r="O41">
        <f>VLOOKUP($A41,'GDP_PPP2005&amp;growth'!$A$2:$BD$48,COLUMN(),0)*AgGDP_perc!O41/100</f>
        <v>0</v>
      </c>
      <c r="P41">
        <f>VLOOKUP($A41,'GDP_PPP2005&amp;growth'!$A$2:$BD$48,COLUMN(),0)*AgGDP_perc!P41/100</f>
        <v>0</v>
      </c>
      <c r="Q41">
        <f>VLOOKUP($A41,'GDP_PPP2005&amp;growth'!$A$2:$BD$48,COLUMN(),0)*AgGDP_perc!Q41/100</f>
        <v>0</v>
      </c>
      <c r="R41">
        <f>VLOOKUP($A41,'GDP_PPP2005&amp;growth'!$A$2:$BD$48,COLUMN(),0)*AgGDP_perc!R41/100</f>
        <v>0</v>
      </c>
      <c r="S41">
        <f>VLOOKUP($A41,'GDP_PPP2005&amp;growth'!$A$2:$BD$48,COLUMN(),0)*AgGDP_perc!S41/100</f>
        <v>0</v>
      </c>
      <c r="T41">
        <f>VLOOKUP($A41,'GDP_PPP2005&amp;growth'!$A$2:$BD$48,COLUMN(),0)*AgGDP_perc!T41/100</f>
        <v>0</v>
      </c>
      <c r="U41">
        <f>VLOOKUP($A41,'GDP_PPP2005&amp;growth'!$A$2:$BD$48,COLUMN(),0)*AgGDP_perc!U41/100</f>
        <v>0</v>
      </c>
      <c r="V41">
        <f>VLOOKUP($A41,'GDP_PPP2005&amp;growth'!$A$2:$BD$48,COLUMN(),0)*AgGDP_perc!V41/100</f>
        <v>0</v>
      </c>
      <c r="W41">
        <f>VLOOKUP($A41,'GDP_PPP2005&amp;growth'!$A$2:$BD$48,COLUMN(),0)*AgGDP_perc!W41/100</f>
        <v>0</v>
      </c>
      <c r="X41">
        <f>VLOOKUP($A41,'GDP_PPP2005&amp;growth'!$A$2:$BD$48,COLUMN(),0)*AgGDP_perc!X41/100</f>
        <v>0</v>
      </c>
      <c r="Y41">
        <f>VLOOKUP($A41,'GDP_PPP2005&amp;growth'!$A$2:$BD$48,COLUMN(),0)*AgGDP_perc!Y41/100</f>
        <v>0</v>
      </c>
      <c r="Z41">
        <f>VLOOKUP($A41,'GDP_PPP2005&amp;growth'!$A$2:$BD$48,COLUMN(),0)*AgGDP_perc!Z41/100</f>
        <v>14972280230.0121</v>
      </c>
      <c r="AA41">
        <f>VLOOKUP($A41,'GDP_PPP2005&amp;growth'!$A$2:$BD$48,COLUMN(),0)*AgGDP_perc!AA41/100</f>
        <v>16433740426.5216</v>
      </c>
      <c r="AB41">
        <f>VLOOKUP($A41,'GDP_PPP2005&amp;growth'!$A$2:$BD$48,COLUMN(),0)*AgGDP_perc!AB41/100</f>
        <v>14444310441.0211</v>
      </c>
      <c r="AC41">
        <f>VLOOKUP($A41,'GDP_PPP2005&amp;growth'!$A$2:$BD$48,COLUMN(),0)*AgGDP_perc!AC41/100</f>
        <v>11011312528.253</v>
      </c>
      <c r="AD41">
        <f>VLOOKUP($A41,'GDP_PPP2005&amp;growth'!$A$2:$BD$48,COLUMN(),0)*AgGDP_perc!AD41/100</f>
        <v>12570357571.3228</v>
      </c>
      <c r="AE41">
        <f>VLOOKUP($A41,'GDP_PPP2005&amp;growth'!$A$2:$BD$48,COLUMN(),0)*AgGDP_perc!AE41/100</f>
        <v>13415729981.4806</v>
      </c>
      <c r="AF41">
        <f>VLOOKUP($A41,'GDP_PPP2005&amp;growth'!$A$2:$BD$48,COLUMN(),0)*AgGDP_perc!AF41/100</f>
        <v>12864459858.9393</v>
      </c>
      <c r="AG41">
        <f>VLOOKUP($A41,'GDP_PPP2005&amp;growth'!$A$2:$BD$48,COLUMN(),0)*AgGDP_perc!AG41/100</f>
        <v>14776120742.4338</v>
      </c>
      <c r="AH41">
        <f>VLOOKUP($A41,'GDP_PPP2005&amp;growth'!$A$2:$BD$48,COLUMN(),0)*AgGDP_perc!AH41/100</f>
        <v>16060170595.1142</v>
      </c>
      <c r="AI41">
        <f>VLOOKUP($A41,'GDP_PPP2005&amp;growth'!$A$2:$BD$48,COLUMN(),0)*AgGDP_perc!AI41/100</f>
        <v>15261695031.2616</v>
      </c>
      <c r="AJ41">
        <f>VLOOKUP($A41,'GDP_PPP2005&amp;growth'!$A$2:$BD$48,COLUMN(),0)*AgGDP_perc!AJ41/100</f>
        <v>12996990230.1102</v>
      </c>
      <c r="AK41">
        <f>VLOOKUP($A41,'GDP_PPP2005&amp;growth'!$A$2:$BD$48,COLUMN(),0)*AgGDP_perc!AK41/100</f>
        <v>12660518786.046</v>
      </c>
      <c r="AL41">
        <f>VLOOKUP($A41,'GDP_PPP2005&amp;growth'!$A$2:$BD$48,COLUMN(),0)*AgGDP_perc!AL41/100</f>
        <v>10333383674.6949</v>
      </c>
      <c r="AM41">
        <f>VLOOKUP($A41,'GDP_PPP2005&amp;growth'!$A$2:$BD$48,COLUMN(),0)*AgGDP_perc!AM41/100</f>
        <v>11468737332.386</v>
      </c>
      <c r="AN41">
        <f>VLOOKUP($A41,'GDP_PPP2005&amp;growth'!$A$2:$BD$48,COLUMN(),0)*AgGDP_perc!AN41/100</f>
        <v>13075201665.6255</v>
      </c>
      <c r="AO41">
        <f>VLOOKUP($A41,'GDP_PPP2005&amp;growth'!$A$2:$BD$48,COLUMN(),0)*AgGDP_perc!AO41/100</f>
        <v>11312679607.1466</v>
      </c>
      <c r="AP41">
        <f>VLOOKUP($A41,'GDP_PPP2005&amp;growth'!$A$2:$BD$48,COLUMN(),0)*AgGDP_perc!AP41/100</f>
        <v>12820972510.1673</v>
      </c>
      <c r="AQ41">
        <f>VLOOKUP($A41,'GDP_PPP2005&amp;growth'!$A$2:$BD$48,COLUMN(),0)*AgGDP_perc!AQ41/100</f>
        <v>12575993617.308</v>
      </c>
      <c r="AR41">
        <f>VLOOKUP($A41,'GDP_PPP2005&amp;growth'!$A$2:$BD$48,COLUMN(),0)*AgGDP_perc!AR41/100</f>
        <v>11884870198.7343</v>
      </c>
      <c r="AS41">
        <f>VLOOKUP($A41,'GDP_PPP2005&amp;growth'!$A$2:$BD$48,COLUMN(),0)*AgGDP_perc!AS41/100</f>
        <v>11436875132.2112</v>
      </c>
      <c r="AT41">
        <f>VLOOKUP($A41,'GDP_PPP2005&amp;growth'!$A$2:$BD$48,COLUMN(),0)*AgGDP_perc!AT41/100</f>
        <v>11010424641.088</v>
      </c>
      <c r="AU41">
        <f>VLOOKUP($A41,'GDP_PPP2005&amp;growth'!$A$2:$BD$48,COLUMN(),0)*AgGDP_perc!AU41/100</f>
        <v>12126387367.072</v>
      </c>
      <c r="AV41">
        <f>VLOOKUP($A41,'GDP_PPP2005&amp;growth'!$A$2:$BD$48,COLUMN(),0)*AgGDP_perc!AV41/100</f>
        <v>14861736505.2286</v>
      </c>
      <c r="AW41">
        <f>VLOOKUP($A41,'GDP_PPP2005&amp;growth'!$A$2:$BD$48,COLUMN(),0)*AgGDP_perc!AW41/100</f>
        <v>12651108581.6636</v>
      </c>
      <c r="AX41">
        <f>VLOOKUP($A41,'GDP_PPP2005&amp;growth'!$A$2:$BD$48,COLUMN(),0)*AgGDP_perc!AX41/100</f>
        <v>11978716214.1148</v>
      </c>
      <c r="AY41">
        <f>VLOOKUP($A41,'GDP_PPP2005&amp;growth'!$A$2:$BD$48,COLUMN(),0)*AgGDP_perc!AY41/100</f>
        <v>10831832677.0302</v>
      </c>
      <c r="AZ41">
        <f>VLOOKUP($A41,'GDP_PPP2005&amp;growth'!$A$2:$BD$48,COLUMN(),0)*AgGDP_perc!AZ41/100</f>
        <v>12359245638.5422</v>
      </c>
      <c r="BA41">
        <f>VLOOKUP($A41,'GDP_PPP2005&amp;growth'!$A$2:$BD$48,COLUMN(),0)*AgGDP_perc!BA41/100</f>
        <v>15237352413.5971</v>
      </c>
      <c r="BB41">
        <f>VLOOKUP($A41,'GDP_PPP2005&amp;growth'!$A$2:$BD$48,COLUMN(),0)*AgGDP_perc!BB41/100</f>
        <v>15007786652.2739</v>
      </c>
      <c r="BC41">
        <f>VLOOKUP($A41,'GDP_PPP2005&amp;growth'!$A$2:$BD$48,COLUMN(),0)*AgGDP_perc!BC41/100</f>
        <v>14018736174.1223</v>
      </c>
      <c r="BD41">
        <f>VLOOKUP($A41,'GDP_PPP2005&amp;growth'!$A$2:$BD$48,COLUMN(),0)*AgGDP_perc!BD41/100</f>
        <v>0</v>
      </c>
    </row>
    <row r="42" spans="1:56">
      <c r="A42">
        <f>VLOOKUP(B42,'AHarv+PermP'!$B$2:$C$52,2,0)</f>
        <v>206</v>
      </c>
      <c r="B42" t="s">
        <v>176</v>
      </c>
      <c r="C42" t="str">
        <f>AgGDP_perc!C42</f>
        <v>SDN</v>
      </c>
      <c r="D42" s="16" t="s">
        <v>413</v>
      </c>
      <c r="F42">
        <f>VLOOKUP($A42,'GDP_PPP2005&amp;growth'!$A$2:$BD$48,COLUMN(),0)*AgGDP_perc!F42/100</f>
        <v>0</v>
      </c>
      <c r="G42">
        <f>VLOOKUP($A42,'GDP_PPP2005&amp;growth'!$A$2:$BD$48,COLUMN(),0)*AgGDP_perc!G42/100</f>
        <v>0</v>
      </c>
      <c r="H42">
        <f>VLOOKUP($A42,'GDP_PPP2005&amp;growth'!$A$2:$BD$48,COLUMN(),0)*AgGDP_perc!H42/100</f>
        <v>0</v>
      </c>
      <c r="I42">
        <f>VLOOKUP($A42,'GDP_PPP2005&amp;growth'!$A$2:$BD$48,COLUMN(),0)*AgGDP_perc!I42/100</f>
        <v>0</v>
      </c>
      <c r="J42">
        <f>VLOOKUP($A42,'GDP_PPP2005&amp;growth'!$A$2:$BD$48,COLUMN(),0)*AgGDP_perc!J42/100</f>
        <v>0</v>
      </c>
      <c r="K42">
        <f>VLOOKUP($A42,'GDP_PPP2005&amp;growth'!$A$2:$BD$48,COLUMN(),0)*AgGDP_perc!K42/100</f>
        <v>0</v>
      </c>
      <c r="L42">
        <f>VLOOKUP($A42,'GDP_PPP2005&amp;growth'!$A$2:$BD$48,COLUMN(),0)*AgGDP_perc!L42/100</f>
        <v>0</v>
      </c>
      <c r="M42">
        <f>VLOOKUP($A42,'GDP_PPP2005&amp;growth'!$A$2:$BD$48,COLUMN(),0)*AgGDP_perc!M42/100</f>
        <v>0</v>
      </c>
      <c r="N42">
        <f>VLOOKUP($A42,'GDP_PPP2005&amp;growth'!$A$2:$BD$48,COLUMN(),0)*AgGDP_perc!N42/100</f>
        <v>0</v>
      </c>
      <c r="O42">
        <f>VLOOKUP($A42,'GDP_PPP2005&amp;growth'!$A$2:$BD$48,COLUMN(),0)*AgGDP_perc!O42/100</f>
        <v>0</v>
      </c>
      <c r="P42">
        <f>VLOOKUP($A42,'GDP_PPP2005&amp;growth'!$A$2:$BD$48,COLUMN(),0)*AgGDP_perc!P42/100</f>
        <v>0</v>
      </c>
      <c r="Q42">
        <f>VLOOKUP($A42,'GDP_PPP2005&amp;growth'!$A$2:$BD$48,COLUMN(),0)*AgGDP_perc!Q42/100</f>
        <v>0</v>
      </c>
      <c r="R42">
        <f>VLOOKUP($A42,'GDP_PPP2005&amp;growth'!$A$2:$BD$48,COLUMN(),0)*AgGDP_perc!R42/100</f>
        <v>0</v>
      </c>
      <c r="S42">
        <f>VLOOKUP($A42,'GDP_PPP2005&amp;growth'!$A$2:$BD$48,COLUMN(),0)*AgGDP_perc!S42/100</f>
        <v>0</v>
      </c>
      <c r="T42">
        <f>VLOOKUP($A42,'GDP_PPP2005&amp;growth'!$A$2:$BD$48,COLUMN(),0)*AgGDP_perc!T42/100</f>
        <v>0</v>
      </c>
      <c r="U42">
        <f>VLOOKUP($A42,'GDP_PPP2005&amp;growth'!$A$2:$BD$48,COLUMN(),0)*AgGDP_perc!U42/100</f>
        <v>0</v>
      </c>
      <c r="V42">
        <f>VLOOKUP($A42,'GDP_PPP2005&amp;growth'!$A$2:$BD$48,COLUMN(),0)*AgGDP_perc!V42/100</f>
        <v>0</v>
      </c>
      <c r="W42">
        <f>VLOOKUP($A42,'GDP_PPP2005&amp;growth'!$A$2:$BD$48,COLUMN(),0)*AgGDP_perc!W42/100</f>
        <v>0</v>
      </c>
      <c r="X42">
        <f>VLOOKUP($A42,'GDP_PPP2005&amp;growth'!$A$2:$BD$48,COLUMN(),0)*AgGDP_perc!X42/100</f>
        <v>0</v>
      </c>
      <c r="Y42">
        <f>VLOOKUP($A42,'GDP_PPP2005&amp;growth'!$A$2:$BD$48,COLUMN(),0)*AgGDP_perc!Y42/100</f>
        <v>0</v>
      </c>
      <c r="Z42">
        <f>VLOOKUP($A42,'GDP_PPP2005&amp;growth'!$A$2:$BD$48,COLUMN(),0)*AgGDP_perc!Z42/100</f>
        <v>7010997483.59655</v>
      </c>
      <c r="AA42">
        <f>VLOOKUP($A42,'GDP_PPP2005&amp;growth'!$A$2:$BD$48,COLUMN(),0)*AgGDP_perc!AA42/100</f>
        <v>8336562504.52398</v>
      </c>
      <c r="AB42">
        <f>VLOOKUP($A42,'GDP_PPP2005&amp;growth'!$A$2:$BD$48,COLUMN(),0)*AgGDP_perc!AB42/100</f>
        <v>8963654895.98025</v>
      </c>
      <c r="AC42">
        <f>VLOOKUP($A42,'GDP_PPP2005&amp;growth'!$A$2:$BD$48,COLUMN(),0)*AgGDP_perc!AC42/100</f>
        <v>8360889779.23551</v>
      </c>
      <c r="AD42">
        <f>VLOOKUP($A42,'GDP_PPP2005&amp;growth'!$A$2:$BD$48,COLUMN(),0)*AgGDP_perc!AD42/100</f>
        <v>7241278698.47643</v>
      </c>
      <c r="AE42">
        <f>VLOOKUP($A42,'GDP_PPP2005&amp;growth'!$A$2:$BD$48,COLUMN(),0)*AgGDP_perc!AE42/100</f>
        <v>7402456411.93766</v>
      </c>
      <c r="AF42">
        <f>VLOOKUP($A42,'GDP_PPP2005&amp;growth'!$A$2:$BD$48,COLUMN(),0)*AgGDP_perc!AF42/100</f>
        <v>8433835670.79885</v>
      </c>
      <c r="AG42">
        <f>VLOOKUP($A42,'GDP_PPP2005&amp;growth'!$A$2:$BD$48,COLUMN(),0)*AgGDP_perc!AG42/100</f>
        <v>8719776620.93359</v>
      </c>
      <c r="AH42">
        <f>VLOOKUP($A42,'GDP_PPP2005&amp;growth'!$A$2:$BD$48,COLUMN(),0)*AgGDP_perc!AH42/100</f>
        <v>10997071604.1235</v>
      </c>
      <c r="AI42">
        <f>VLOOKUP($A42,'GDP_PPP2005&amp;growth'!$A$2:$BD$48,COLUMN(),0)*AgGDP_perc!AI42/100</f>
        <v>11300876352.2181</v>
      </c>
      <c r="AJ42">
        <f>VLOOKUP($A42,'GDP_PPP2005&amp;growth'!$A$2:$BD$48,COLUMN(),0)*AgGDP_perc!AJ42/100</f>
        <v>11066556219.2741</v>
      </c>
      <c r="AK42">
        <f>VLOOKUP($A42,'GDP_PPP2005&amp;growth'!$A$2:$BD$48,COLUMN(),0)*AgGDP_perc!AK42/100</f>
        <v>12250300529.5499</v>
      </c>
      <c r="AL42">
        <f>VLOOKUP($A42,'GDP_PPP2005&amp;growth'!$A$2:$BD$48,COLUMN(),0)*AgGDP_perc!AL42/100</f>
        <v>12584216271.4459</v>
      </c>
      <c r="AM42">
        <f>VLOOKUP($A42,'GDP_PPP2005&amp;growth'!$A$2:$BD$48,COLUMN(),0)*AgGDP_perc!AM42/100</f>
        <v>13520480180.5217</v>
      </c>
      <c r="AN42">
        <f>VLOOKUP($A42,'GDP_PPP2005&amp;growth'!$A$2:$BD$48,COLUMN(),0)*AgGDP_perc!AN42/100</f>
        <v>11793759071.7283</v>
      </c>
      <c r="AO42">
        <f>VLOOKUP($A42,'GDP_PPP2005&amp;growth'!$A$2:$BD$48,COLUMN(),0)*AgGDP_perc!AO42/100</f>
        <v>13530712417.677</v>
      </c>
      <c r="AP42">
        <f>VLOOKUP($A42,'GDP_PPP2005&amp;growth'!$A$2:$BD$48,COLUMN(),0)*AgGDP_perc!AP42/100</f>
        <v>16216927308.6576</v>
      </c>
      <c r="AQ42">
        <f>VLOOKUP($A42,'GDP_PPP2005&amp;growth'!$A$2:$BD$48,COLUMN(),0)*AgGDP_perc!AQ42/100</f>
        <v>19175962204.506</v>
      </c>
      <c r="AR42">
        <f>VLOOKUP($A42,'GDP_PPP2005&amp;growth'!$A$2:$BD$48,COLUMN(),0)*AgGDP_perc!AR42/100</f>
        <v>19808353756.2073</v>
      </c>
      <c r="AS42">
        <f>VLOOKUP($A42,'GDP_PPP2005&amp;growth'!$A$2:$BD$48,COLUMN(),0)*AgGDP_perc!AS42/100</f>
        <v>19929111742.9238</v>
      </c>
      <c r="AT42">
        <f>VLOOKUP($A42,'GDP_PPP2005&amp;growth'!$A$2:$BD$48,COLUMN(),0)*AgGDP_perc!AT42/100</f>
        <v>19918013433.2871</v>
      </c>
      <c r="AU42">
        <f>VLOOKUP($A42,'GDP_PPP2005&amp;growth'!$A$2:$BD$48,COLUMN(),0)*AgGDP_perc!AU42/100</f>
        <v>21708000279.4705</v>
      </c>
      <c r="AV42">
        <f>VLOOKUP($A42,'GDP_PPP2005&amp;growth'!$A$2:$BD$48,COLUMN(),0)*AgGDP_perc!AV42/100</f>
        <v>22481560442.13</v>
      </c>
      <c r="AW42">
        <f>VLOOKUP($A42,'GDP_PPP2005&amp;growth'!$A$2:$BD$48,COLUMN(),0)*AgGDP_perc!AW42/100</f>
        <v>22187116657.6886</v>
      </c>
      <c r="AX42">
        <f>VLOOKUP($A42,'GDP_PPP2005&amp;growth'!$A$2:$BD$48,COLUMN(),0)*AgGDP_perc!AX42/100</f>
        <v>20530348769.3425</v>
      </c>
      <c r="AY42">
        <f>VLOOKUP($A42,'GDP_PPP2005&amp;growth'!$A$2:$BD$48,COLUMN(),0)*AgGDP_perc!AY42/100</f>
        <v>19816275843.0914</v>
      </c>
      <c r="AZ42">
        <f>VLOOKUP($A42,'GDP_PPP2005&amp;growth'!$A$2:$BD$48,COLUMN(),0)*AgGDP_perc!AZ42/100</f>
        <v>20727707749.3097</v>
      </c>
      <c r="BA42">
        <f>VLOOKUP($A42,'GDP_PPP2005&amp;growth'!$A$2:$BD$48,COLUMN(),0)*AgGDP_perc!BA42/100</f>
        <v>21364548073.3845</v>
      </c>
      <c r="BB42">
        <f>VLOOKUP($A42,'GDP_PPP2005&amp;growth'!$A$2:$BD$48,COLUMN(),0)*AgGDP_perc!BB42/100</f>
        <v>21302717107.3138</v>
      </c>
      <c r="BC42">
        <f>VLOOKUP($A42,'GDP_PPP2005&amp;growth'!$A$2:$BD$48,COLUMN(),0)*AgGDP_perc!BC42/100</f>
        <v>25049573008.3618</v>
      </c>
      <c r="BD42">
        <f>VLOOKUP($A42,'GDP_PPP2005&amp;growth'!$A$2:$BD$48,COLUMN(),0)*AgGDP_perc!BD42/100</f>
        <v>20823056717.1282</v>
      </c>
    </row>
    <row r="43" spans="1:56">
      <c r="A43">
        <f>VLOOKUP(B43,'AHarv+PermP'!$B$2:$C$52,2,0)</f>
        <v>209</v>
      </c>
      <c r="B43" t="s">
        <v>177</v>
      </c>
      <c r="C43" t="str">
        <f>AgGDP_perc!C43</f>
        <v>SWZ</v>
      </c>
      <c r="D43" s="16" t="s">
        <v>413</v>
      </c>
      <c r="F43">
        <f>VLOOKUP($A43,'GDP_PPP2005&amp;growth'!$A$2:$BD$48,COLUMN(),0)*AgGDP_perc!F43/100</f>
        <v>0</v>
      </c>
      <c r="G43">
        <f>VLOOKUP($A43,'GDP_PPP2005&amp;growth'!$A$2:$BD$48,COLUMN(),0)*AgGDP_perc!G43/100</f>
        <v>0</v>
      </c>
      <c r="H43">
        <f>VLOOKUP($A43,'GDP_PPP2005&amp;growth'!$A$2:$BD$48,COLUMN(),0)*AgGDP_perc!H43/100</f>
        <v>0</v>
      </c>
      <c r="I43">
        <f>VLOOKUP($A43,'GDP_PPP2005&amp;growth'!$A$2:$BD$48,COLUMN(),0)*AgGDP_perc!I43/100</f>
        <v>0</v>
      </c>
      <c r="J43">
        <f>VLOOKUP($A43,'GDP_PPP2005&amp;growth'!$A$2:$BD$48,COLUMN(),0)*AgGDP_perc!J43/100</f>
        <v>0</v>
      </c>
      <c r="K43">
        <f>VLOOKUP($A43,'GDP_PPP2005&amp;growth'!$A$2:$BD$48,COLUMN(),0)*AgGDP_perc!K43/100</f>
        <v>0</v>
      </c>
      <c r="L43">
        <f>VLOOKUP($A43,'GDP_PPP2005&amp;growth'!$A$2:$BD$48,COLUMN(),0)*AgGDP_perc!L43/100</f>
        <v>0</v>
      </c>
      <c r="M43">
        <f>VLOOKUP($A43,'GDP_PPP2005&amp;growth'!$A$2:$BD$48,COLUMN(),0)*AgGDP_perc!M43/100</f>
        <v>0</v>
      </c>
      <c r="N43">
        <f>VLOOKUP($A43,'GDP_PPP2005&amp;growth'!$A$2:$BD$48,COLUMN(),0)*AgGDP_perc!N43/100</f>
        <v>0</v>
      </c>
      <c r="O43">
        <f>VLOOKUP($A43,'GDP_PPP2005&amp;growth'!$A$2:$BD$48,COLUMN(),0)*AgGDP_perc!O43/100</f>
        <v>0</v>
      </c>
      <c r="P43">
        <f>VLOOKUP($A43,'GDP_PPP2005&amp;growth'!$A$2:$BD$48,COLUMN(),0)*AgGDP_perc!P43/100</f>
        <v>0</v>
      </c>
      <c r="Q43">
        <f>VLOOKUP($A43,'GDP_PPP2005&amp;growth'!$A$2:$BD$48,COLUMN(),0)*AgGDP_perc!Q43/100</f>
        <v>0</v>
      </c>
      <c r="R43">
        <f>VLOOKUP($A43,'GDP_PPP2005&amp;growth'!$A$2:$BD$48,COLUMN(),0)*AgGDP_perc!R43/100</f>
        <v>0</v>
      </c>
      <c r="S43">
        <f>VLOOKUP($A43,'GDP_PPP2005&amp;growth'!$A$2:$BD$48,COLUMN(),0)*AgGDP_perc!S43/100</f>
        <v>0</v>
      </c>
      <c r="T43">
        <f>VLOOKUP($A43,'GDP_PPP2005&amp;growth'!$A$2:$BD$48,COLUMN(),0)*AgGDP_perc!T43/100</f>
        <v>0</v>
      </c>
      <c r="U43">
        <f>VLOOKUP($A43,'GDP_PPP2005&amp;growth'!$A$2:$BD$48,COLUMN(),0)*AgGDP_perc!U43/100</f>
        <v>0</v>
      </c>
      <c r="V43">
        <f>VLOOKUP($A43,'GDP_PPP2005&amp;growth'!$A$2:$BD$48,COLUMN(),0)*AgGDP_perc!V43/100</f>
        <v>0</v>
      </c>
      <c r="W43">
        <f>VLOOKUP($A43,'GDP_PPP2005&amp;growth'!$A$2:$BD$48,COLUMN(),0)*AgGDP_perc!W43/100</f>
        <v>0</v>
      </c>
      <c r="X43">
        <f>VLOOKUP($A43,'GDP_PPP2005&amp;growth'!$A$2:$BD$48,COLUMN(),0)*AgGDP_perc!X43/100</f>
        <v>0</v>
      </c>
      <c r="Y43">
        <f>VLOOKUP($A43,'GDP_PPP2005&amp;growth'!$A$2:$BD$48,COLUMN(),0)*AgGDP_perc!Y43/100</f>
        <v>0</v>
      </c>
      <c r="Z43">
        <f>VLOOKUP($A43,'GDP_PPP2005&amp;growth'!$A$2:$BD$48,COLUMN(),0)*AgGDP_perc!Z43/100</f>
        <v>312062552.792148</v>
      </c>
      <c r="AA43">
        <f>VLOOKUP($A43,'GDP_PPP2005&amp;growth'!$A$2:$BD$48,COLUMN(),0)*AgGDP_perc!AA43/100</f>
        <v>357753020.176235</v>
      </c>
      <c r="AB43">
        <f>VLOOKUP($A43,'GDP_PPP2005&amp;growth'!$A$2:$BD$48,COLUMN(),0)*AgGDP_perc!AB43/100</f>
        <v>324198560.565439</v>
      </c>
      <c r="AC43">
        <f>VLOOKUP($A43,'GDP_PPP2005&amp;growth'!$A$2:$BD$48,COLUMN(),0)*AgGDP_perc!AC43/100</f>
        <v>277429878.223142</v>
      </c>
      <c r="AD43">
        <f>VLOOKUP($A43,'GDP_PPP2005&amp;growth'!$A$2:$BD$48,COLUMN(),0)*AgGDP_perc!AD43/100</f>
        <v>370922619.790305</v>
      </c>
      <c r="AE43">
        <f>VLOOKUP($A43,'GDP_PPP2005&amp;growth'!$A$2:$BD$48,COLUMN(),0)*AgGDP_perc!AE43/100</f>
        <v>367091158.900765</v>
      </c>
      <c r="AF43">
        <f>VLOOKUP($A43,'GDP_PPP2005&amp;growth'!$A$2:$BD$48,COLUMN(),0)*AgGDP_perc!AF43/100</f>
        <v>442339971.768479</v>
      </c>
      <c r="AG43">
        <f>VLOOKUP($A43,'GDP_PPP2005&amp;growth'!$A$2:$BD$48,COLUMN(),0)*AgGDP_perc!AG43/100</f>
        <v>376972429.811563</v>
      </c>
      <c r="AH43">
        <f>VLOOKUP($A43,'GDP_PPP2005&amp;growth'!$A$2:$BD$48,COLUMN(),0)*AgGDP_perc!AH43/100</f>
        <v>392576906.302411</v>
      </c>
      <c r="AI43">
        <f>VLOOKUP($A43,'GDP_PPP2005&amp;growth'!$A$2:$BD$48,COLUMN(),0)*AgGDP_perc!AI43/100</f>
        <v>421028590.229376</v>
      </c>
      <c r="AJ43">
        <f>VLOOKUP($A43,'GDP_PPP2005&amp;growth'!$A$2:$BD$48,COLUMN(),0)*AgGDP_perc!AJ43/100</f>
        <v>313946154.671468</v>
      </c>
      <c r="AK43">
        <f>VLOOKUP($A43,'GDP_PPP2005&amp;growth'!$A$2:$BD$48,COLUMN(),0)*AgGDP_perc!AK43/100</f>
        <v>354700905.173564</v>
      </c>
      <c r="AL43">
        <f>VLOOKUP($A43,'GDP_PPP2005&amp;growth'!$A$2:$BD$48,COLUMN(),0)*AgGDP_perc!AL43/100</f>
        <v>283191768.32079</v>
      </c>
      <c r="AM43">
        <f>VLOOKUP($A43,'GDP_PPP2005&amp;growth'!$A$2:$BD$48,COLUMN(),0)*AgGDP_perc!AM43/100</f>
        <v>330039390.135242</v>
      </c>
      <c r="AN43">
        <f>VLOOKUP($A43,'GDP_PPP2005&amp;growth'!$A$2:$BD$48,COLUMN(),0)*AgGDP_perc!AN43/100</f>
        <v>450012069.848577</v>
      </c>
      <c r="AO43">
        <f>VLOOKUP($A43,'GDP_PPP2005&amp;growth'!$A$2:$BD$48,COLUMN(),0)*AgGDP_perc!AO43/100</f>
        <v>415693077.231453</v>
      </c>
      <c r="AP43">
        <f>VLOOKUP($A43,'GDP_PPP2005&amp;growth'!$A$2:$BD$48,COLUMN(),0)*AgGDP_perc!AP43/100</f>
        <v>509846004.521415</v>
      </c>
      <c r="AQ43">
        <f>VLOOKUP($A43,'GDP_PPP2005&amp;growth'!$A$2:$BD$48,COLUMN(),0)*AgGDP_perc!AQ43/100</f>
        <v>483264027.666884</v>
      </c>
      <c r="AR43">
        <f>VLOOKUP($A43,'GDP_PPP2005&amp;growth'!$A$2:$BD$48,COLUMN(),0)*AgGDP_perc!AR43/100</f>
        <v>509462039.945676</v>
      </c>
      <c r="AS43">
        <f>VLOOKUP($A43,'GDP_PPP2005&amp;growth'!$A$2:$BD$48,COLUMN(),0)*AgGDP_perc!AS43/100</f>
        <v>535599887.822194</v>
      </c>
      <c r="AT43">
        <f>VLOOKUP($A43,'GDP_PPP2005&amp;growth'!$A$2:$BD$48,COLUMN(),0)*AgGDP_perc!AT43/100</f>
        <v>542527745.183418</v>
      </c>
      <c r="AU43">
        <f>VLOOKUP($A43,'GDP_PPP2005&amp;growth'!$A$2:$BD$48,COLUMN(),0)*AgGDP_perc!AU43/100</f>
        <v>483465931.897044</v>
      </c>
      <c r="AV43">
        <f>VLOOKUP($A43,'GDP_PPP2005&amp;growth'!$A$2:$BD$48,COLUMN(),0)*AgGDP_perc!AV43/100</f>
        <v>483645187.345435</v>
      </c>
      <c r="AW43">
        <f>VLOOKUP($A43,'GDP_PPP2005&amp;growth'!$A$2:$BD$48,COLUMN(),0)*AgGDP_perc!AW43/100</f>
        <v>445415557.740618</v>
      </c>
      <c r="AX43">
        <f>VLOOKUP($A43,'GDP_PPP2005&amp;growth'!$A$2:$BD$48,COLUMN(),0)*AgGDP_perc!AX43/100</f>
        <v>426517744.955169</v>
      </c>
      <c r="AY43">
        <f>VLOOKUP($A43,'GDP_PPP2005&amp;growth'!$A$2:$BD$48,COLUMN(),0)*AgGDP_perc!AY43/100</f>
        <v>415690331.949271</v>
      </c>
      <c r="AZ43">
        <f>VLOOKUP($A43,'GDP_PPP2005&amp;growth'!$A$2:$BD$48,COLUMN(),0)*AgGDP_perc!AZ43/100</f>
        <v>378435030.50929</v>
      </c>
      <c r="BA43">
        <f>VLOOKUP($A43,'GDP_PPP2005&amp;growth'!$A$2:$BD$48,COLUMN(),0)*AgGDP_perc!BA43/100</f>
        <v>380985971.587316</v>
      </c>
      <c r="BB43">
        <f>VLOOKUP($A43,'GDP_PPP2005&amp;growth'!$A$2:$BD$48,COLUMN(),0)*AgGDP_perc!BB43/100</f>
        <v>390129634.857255</v>
      </c>
      <c r="BC43">
        <f>VLOOKUP($A43,'GDP_PPP2005&amp;growth'!$A$2:$BD$48,COLUMN(),0)*AgGDP_perc!BC43/100</f>
        <v>394438509.544844</v>
      </c>
      <c r="BD43">
        <f>VLOOKUP($A43,'GDP_PPP2005&amp;growth'!$A$2:$BD$48,COLUMN(),0)*AgGDP_perc!BD43/100</f>
        <v>403286457.304768</v>
      </c>
    </row>
    <row r="44" spans="1:56">
      <c r="A44">
        <f>VLOOKUP(B44,'AHarv+PermP'!$B$2:$C$52,2,0)</f>
        <v>215</v>
      </c>
      <c r="B44" t="s">
        <v>178</v>
      </c>
      <c r="C44" t="str">
        <f>AgGDP_perc!C44</f>
        <v>TZA</v>
      </c>
      <c r="D44" s="16" t="s">
        <v>413</v>
      </c>
      <c r="F44">
        <f>VLOOKUP($A44,'GDP_PPP2005&amp;growth'!$A$2:$BD$48,COLUMN(),0)*AgGDP_perc!F44/100</f>
        <v>0</v>
      </c>
      <c r="G44">
        <f>VLOOKUP($A44,'GDP_PPP2005&amp;growth'!$A$2:$BD$48,COLUMN(),0)*AgGDP_perc!G44/100</f>
        <v>0</v>
      </c>
      <c r="H44">
        <f>VLOOKUP($A44,'GDP_PPP2005&amp;growth'!$A$2:$BD$48,COLUMN(),0)*AgGDP_perc!H44/100</f>
        <v>0</v>
      </c>
      <c r="I44">
        <f>VLOOKUP($A44,'GDP_PPP2005&amp;growth'!$A$2:$BD$48,COLUMN(),0)*AgGDP_perc!I44/100</f>
        <v>0</v>
      </c>
      <c r="J44">
        <f>VLOOKUP($A44,'GDP_PPP2005&amp;growth'!$A$2:$BD$48,COLUMN(),0)*AgGDP_perc!J44/100</f>
        <v>0</v>
      </c>
      <c r="K44">
        <f>VLOOKUP($A44,'GDP_PPP2005&amp;growth'!$A$2:$BD$48,COLUMN(),0)*AgGDP_perc!K44/100</f>
        <v>0</v>
      </c>
      <c r="L44">
        <f>VLOOKUP($A44,'GDP_PPP2005&amp;growth'!$A$2:$BD$48,COLUMN(),0)*AgGDP_perc!L44/100</f>
        <v>0</v>
      </c>
      <c r="M44">
        <f>VLOOKUP($A44,'GDP_PPP2005&amp;growth'!$A$2:$BD$48,COLUMN(),0)*AgGDP_perc!M44/100</f>
        <v>0</v>
      </c>
      <c r="N44">
        <f>VLOOKUP($A44,'GDP_PPP2005&amp;growth'!$A$2:$BD$48,COLUMN(),0)*AgGDP_perc!N44/100</f>
        <v>0</v>
      </c>
      <c r="O44">
        <f>VLOOKUP($A44,'GDP_PPP2005&amp;growth'!$A$2:$BD$48,COLUMN(),0)*AgGDP_perc!O44/100</f>
        <v>0</v>
      </c>
      <c r="P44">
        <f>VLOOKUP($A44,'GDP_PPP2005&amp;growth'!$A$2:$BD$48,COLUMN(),0)*AgGDP_perc!P44/100</f>
        <v>0</v>
      </c>
      <c r="Q44">
        <f>VLOOKUP($A44,'GDP_PPP2005&amp;growth'!$A$2:$BD$48,COLUMN(),0)*AgGDP_perc!Q44/100</f>
        <v>0</v>
      </c>
      <c r="R44">
        <f>VLOOKUP($A44,'GDP_PPP2005&amp;growth'!$A$2:$BD$48,COLUMN(),0)*AgGDP_perc!R44/100</f>
        <v>0</v>
      </c>
      <c r="S44">
        <f>VLOOKUP($A44,'GDP_PPP2005&amp;growth'!$A$2:$BD$48,COLUMN(),0)*AgGDP_perc!S44/100</f>
        <v>0</v>
      </c>
      <c r="T44">
        <f>VLOOKUP($A44,'GDP_PPP2005&amp;growth'!$A$2:$BD$48,COLUMN(),0)*AgGDP_perc!T44/100</f>
        <v>0</v>
      </c>
      <c r="U44">
        <f>VLOOKUP($A44,'GDP_PPP2005&amp;growth'!$A$2:$BD$48,COLUMN(),0)*AgGDP_perc!U44/100</f>
        <v>0</v>
      </c>
      <c r="V44">
        <f>VLOOKUP($A44,'GDP_PPP2005&amp;growth'!$A$2:$BD$48,COLUMN(),0)*AgGDP_perc!V44/100</f>
        <v>0</v>
      </c>
      <c r="W44">
        <f>VLOOKUP($A44,'GDP_PPP2005&amp;growth'!$A$2:$BD$48,COLUMN(),0)*AgGDP_perc!W44/100</f>
        <v>0</v>
      </c>
      <c r="X44">
        <f>VLOOKUP($A44,'GDP_PPP2005&amp;growth'!$A$2:$BD$48,COLUMN(),0)*AgGDP_perc!X44/100</f>
        <v>0</v>
      </c>
      <c r="Y44">
        <f>VLOOKUP($A44,'GDP_PPP2005&amp;growth'!$A$2:$BD$48,COLUMN(),0)*AgGDP_perc!Y44/100</f>
        <v>0</v>
      </c>
      <c r="Z44">
        <f>VLOOKUP($A44,'GDP_PPP2005&amp;growth'!$A$2:$BD$48,COLUMN(),0)*AgGDP_perc!Z44/100</f>
        <v>0</v>
      </c>
      <c r="AA44">
        <f>VLOOKUP($A44,'GDP_PPP2005&amp;growth'!$A$2:$BD$48,COLUMN(),0)*AgGDP_perc!AA44/100</f>
        <v>0</v>
      </c>
      <c r="AB44">
        <f>VLOOKUP($A44,'GDP_PPP2005&amp;growth'!$A$2:$BD$48,COLUMN(),0)*AgGDP_perc!AB44/100</f>
        <v>0</v>
      </c>
      <c r="AC44">
        <f>VLOOKUP($A44,'GDP_PPP2005&amp;growth'!$A$2:$BD$48,COLUMN(),0)*AgGDP_perc!AC44/100</f>
        <v>0</v>
      </c>
      <c r="AD44">
        <f>VLOOKUP($A44,'GDP_PPP2005&amp;growth'!$A$2:$BD$48,COLUMN(),0)*AgGDP_perc!AD44/100</f>
        <v>0</v>
      </c>
      <c r="AE44">
        <f>VLOOKUP($A44,'GDP_PPP2005&amp;growth'!$A$2:$BD$48,COLUMN(),0)*AgGDP_perc!AE44/100</f>
        <v>0</v>
      </c>
      <c r="AF44">
        <f>VLOOKUP($A44,'GDP_PPP2005&amp;growth'!$A$2:$BD$48,COLUMN(),0)*AgGDP_perc!AF44/100</f>
        <v>0</v>
      </c>
      <c r="AG44">
        <f>VLOOKUP($A44,'GDP_PPP2005&amp;growth'!$A$2:$BD$48,COLUMN(),0)*AgGDP_perc!AG44/100</f>
        <v>0</v>
      </c>
      <c r="AH44">
        <f>VLOOKUP($A44,'GDP_PPP2005&amp;growth'!$A$2:$BD$48,COLUMN(),0)*AgGDP_perc!AH44/100</f>
        <v>0</v>
      </c>
      <c r="AI44">
        <f>VLOOKUP($A44,'GDP_PPP2005&amp;growth'!$A$2:$BD$48,COLUMN(),0)*AgGDP_perc!AI44/100</f>
        <v>0</v>
      </c>
      <c r="AJ44">
        <f>VLOOKUP($A44,'GDP_PPP2005&amp;growth'!$A$2:$BD$48,COLUMN(),0)*AgGDP_perc!AJ44/100</f>
        <v>9775312811.97622</v>
      </c>
      <c r="AK44">
        <f>VLOOKUP($A44,'GDP_PPP2005&amp;growth'!$A$2:$BD$48,COLUMN(),0)*AgGDP_perc!AK44/100</f>
        <v>10451595284.1233</v>
      </c>
      <c r="AL44">
        <f>VLOOKUP($A44,'GDP_PPP2005&amp;growth'!$A$2:$BD$48,COLUMN(),0)*AgGDP_perc!AL44/100</f>
        <v>10481483283.2416</v>
      </c>
      <c r="AM44">
        <f>VLOOKUP($A44,'GDP_PPP2005&amp;growth'!$A$2:$BD$48,COLUMN(),0)*AgGDP_perc!AM44/100</f>
        <v>10632518543.8573</v>
      </c>
      <c r="AN44">
        <f>VLOOKUP($A44,'GDP_PPP2005&amp;growth'!$A$2:$BD$48,COLUMN(),0)*AgGDP_perc!AN44/100</f>
        <v>10097067726.7177</v>
      </c>
      <c r="AO44">
        <f>VLOOKUP($A44,'GDP_PPP2005&amp;growth'!$A$2:$BD$48,COLUMN(),0)*AgGDP_perc!AO44/100</f>
        <v>10960590851.8282</v>
      </c>
      <c r="AP44">
        <f>VLOOKUP($A44,'GDP_PPP2005&amp;growth'!$A$2:$BD$48,COLUMN(),0)*AgGDP_perc!AP44/100</f>
        <v>11674012084.2446</v>
      </c>
      <c r="AQ44">
        <f>VLOOKUP($A44,'GDP_PPP2005&amp;growth'!$A$2:$BD$48,COLUMN(),0)*AgGDP_perc!AQ44/100</f>
        <v>11775825500.2538</v>
      </c>
      <c r="AR44">
        <f>VLOOKUP($A44,'GDP_PPP2005&amp;growth'!$A$2:$BD$48,COLUMN(),0)*AgGDP_perc!AR44/100</f>
        <v>8810539252.06972</v>
      </c>
      <c r="AS44">
        <f>VLOOKUP($A44,'GDP_PPP2005&amp;growth'!$A$2:$BD$48,COLUMN(),0)*AgGDP_perc!AS44/100</f>
        <v>9336868895.39614</v>
      </c>
      <c r="AT44">
        <f>VLOOKUP($A44,'GDP_PPP2005&amp;growth'!$A$2:$BD$48,COLUMN(),0)*AgGDP_perc!AT44/100</f>
        <v>9612351034.74519</v>
      </c>
      <c r="AU44">
        <f>VLOOKUP($A44,'GDP_PPP2005&amp;growth'!$A$2:$BD$48,COLUMN(),0)*AgGDP_perc!AU44/100</f>
        <v>10001579496.4312</v>
      </c>
      <c r="AV44">
        <f>VLOOKUP($A44,'GDP_PPP2005&amp;growth'!$A$2:$BD$48,COLUMN(),0)*AgGDP_perc!AV44/100</f>
        <v>10584574404.9583</v>
      </c>
      <c r="AW44">
        <f>VLOOKUP($A44,'GDP_PPP2005&amp;growth'!$A$2:$BD$48,COLUMN(),0)*AgGDP_perc!AW44/100</f>
        <v>11336952967.2903</v>
      </c>
      <c r="AX44">
        <f>VLOOKUP($A44,'GDP_PPP2005&amp;growth'!$A$2:$BD$48,COLUMN(),0)*AgGDP_perc!AX44/100</f>
        <v>12526042691.9921</v>
      </c>
      <c r="AY44">
        <f>VLOOKUP($A44,'GDP_PPP2005&amp;growth'!$A$2:$BD$48,COLUMN(),0)*AgGDP_perc!AY44/100</f>
        <v>12816235303.2603</v>
      </c>
      <c r="AZ44">
        <f>VLOOKUP($A44,'GDP_PPP2005&amp;growth'!$A$2:$BD$48,COLUMN(),0)*AgGDP_perc!AZ44/100</f>
        <v>13098039540.8845</v>
      </c>
      <c r="BA44">
        <f>VLOOKUP($A44,'GDP_PPP2005&amp;growth'!$A$2:$BD$48,COLUMN(),0)*AgGDP_perc!BA44/100</f>
        <v>13829823767.0899</v>
      </c>
      <c r="BB44">
        <f>VLOOKUP($A44,'GDP_PPP2005&amp;growth'!$A$2:$BD$48,COLUMN(),0)*AgGDP_perc!BB44/100</f>
        <v>14732757414.6415</v>
      </c>
      <c r="BC44">
        <f>VLOOKUP($A44,'GDP_PPP2005&amp;growth'!$A$2:$BD$48,COLUMN(),0)*AgGDP_perc!BC44/100</f>
        <v>15136061508.0042</v>
      </c>
      <c r="BD44">
        <f>VLOOKUP($A44,'GDP_PPP2005&amp;growth'!$A$2:$BD$48,COLUMN(),0)*AgGDP_perc!BD44/100</f>
        <v>15829440843.6556</v>
      </c>
    </row>
    <row r="45" spans="1:56">
      <c r="A45">
        <f>VLOOKUP(B45,'AHarv+PermP'!$B$2:$C$52,2,0)</f>
        <v>217</v>
      </c>
      <c r="B45" t="s">
        <v>179</v>
      </c>
      <c r="C45" t="str">
        <f>AgGDP_perc!C45</f>
        <v>TGO</v>
      </c>
      <c r="D45" s="16" t="s">
        <v>413</v>
      </c>
      <c r="F45">
        <f>VLOOKUP($A45,'GDP_PPP2005&amp;growth'!$A$2:$BD$48,COLUMN(),0)*AgGDP_perc!F45/100</f>
        <v>0</v>
      </c>
      <c r="G45">
        <f>VLOOKUP($A45,'GDP_PPP2005&amp;growth'!$A$2:$BD$48,COLUMN(),0)*AgGDP_perc!G45/100</f>
        <v>0</v>
      </c>
      <c r="H45">
        <f>VLOOKUP($A45,'GDP_PPP2005&amp;growth'!$A$2:$BD$48,COLUMN(),0)*AgGDP_perc!H45/100</f>
        <v>0</v>
      </c>
      <c r="I45">
        <f>VLOOKUP($A45,'GDP_PPP2005&amp;growth'!$A$2:$BD$48,COLUMN(),0)*AgGDP_perc!I45/100</f>
        <v>0</v>
      </c>
      <c r="J45">
        <f>VLOOKUP($A45,'GDP_PPP2005&amp;growth'!$A$2:$BD$48,COLUMN(),0)*AgGDP_perc!J45/100</f>
        <v>0</v>
      </c>
      <c r="K45">
        <f>VLOOKUP($A45,'GDP_PPP2005&amp;growth'!$A$2:$BD$48,COLUMN(),0)*AgGDP_perc!K45/100</f>
        <v>0</v>
      </c>
      <c r="L45">
        <f>VLOOKUP($A45,'GDP_PPP2005&amp;growth'!$A$2:$BD$48,COLUMN(),0)*AgGDP_perc!L45/100</f>
        <v>0</v>
      </c>
      <c r="M45">
        <f>VLOOKUP($A45,'GDP_PPP2005&amp;growth'!$A$2:$BD$48,COLUMN(),0)*AgGDP_perc!M45/100</f>
        <v>0</v>
      </c>
      <c r="N45">
        <f>VLOOKUP($A45,'GDP_PPP2005&amp;growth'!$A$2:$BD$48,COLUMN(),0)*AgGDP_perc!N45/100</f>
        <v>0</v>
      </c>
      <c r="O45">
        <f>VLOOKUP($A45,'GDP_PPP2005&amp;growth'!$A$2:$BD$48,COLUMN(),0)*AgGDP_perc!O45/100</f>
        <v>0</v>
      </c>
      <c r="P45">
        <f>VLOOKUP($A45,'GDP_PPP2005&amp;growth'!$A$2:$BD$48,COLUMN(),0)*AgGDP_perc!P45/100</f>
        <v>0</v>
      </c>
      <c r="Q45">
        <f>VLOOKUP($A45,'GDP_PPP2005&amp;growth'!$A$2:$BD$48,COLUMN(),0)*AgGDP_perc!Q45/100</f>
        <v>0</v>
      </c>
      <c r="R45">
        <f>VLOOKUP($A45,'GDP_PPP2005&amp;growth'!$A$2:$BD$48,COLUMN(),0)*AgGDP_perc!R45/100</f>
        <v>0</v>
      </c>
      <c r="S45">
        <f>VLOOKUP($A45,'GDP_PPP2005&amp;growth'!$A$2:$BD$48,COLUMN(),0)*AgGDP_perc!S45/100</f>
        <v>0</v>
      </c>
      <c r="T45">
        <f>VLOOKUP($A45,'GDP_PPP2005&amp;growth'!$A$2:$BD$48,COLUMN(),0)*AgGDP_perc!T45/100</f>
        <v>0</v>
      </c>
      <c r="U45">
        <f>VLOOKUP($A45,'GDP_PPP2005&amp;growth'!$A$2:$BD$48,COLUMN(),0)*AgGDP_perc!U45/100</f>
        <v>0</v>
      </c>
      <c r="V45">
        <f>VLOOKUP($A45,'GDP_PPP2005&amp;growth'!$A$2:$BD$48,COLUMN(),0)*AgGDP_perc!V45/100</f>
        <v>0</v>
      </c>
      <c r="W45">
        <f>VLOOKUP($A45,'GDP_PPP2005&amp;growth'!$A$2:$BD$48,COLUMN(),0)*AgGDP_perc!W45/100</f>
        <v>0</v>
      </c>
      <c r="X45">
        <f>VLOOKUP($A45,'GDP_PPP2005&amp;growth'!$A$2:$BD$48,COLUMN(),0)*AgGDP_perc!X45/100</f>
        <v>0</v>
      </c>
      <c r="Y45">
        <f>VLOOKUP($A45,'GDP_PPP2005&amp;growth'!$A$2:$BD$48,COLUMN(),0)*AgGDP_perc!Y45/100</f>
        <v>0</v>
      </c>
      <c r="Z45">
        <f>VLOOKUP($A45,'GDP_PPP2005&amp;growth'!$A$2:$BD$48,COLUMN(),0)*AgGDP_perc!Z45/100</f>
        <v>831865150.141599</v>
      </c>
      <c r="AA45">
        <f>VLOOKUP($A45,'GDP_PPP2005&amp;growth'!$A$2:$BD$48,COLUMN(),0)*AgGDP_perc!AA45/100</f>
        <v>824622777.318919</v>
      </c>
      <c r="AB45">
        <f>VLOOKUP($A45,'GDP_PPP2005&amp;growth'!$A$2:$BD$48,COLUMN(),0)*AgGDP_perc!AB45/100</f>
        <v>760647450.031151</v>
      </c>
      <c r="AC45">
        <f>VLOOKUP($A45,'GDP_PPP2005&amp;growth'!$A$2:$BD$48,COLUMN(),0)*AgGDP_perc!AC45/100</f>
        <v>919930988.803109</v>
      </c>
      <c r="AD45">
        <f>VLOOKUP($A45,'GDP_PPP2005&amp;growth'!$A$2:$BD$48,COLUMN(),0)*AgGDP_perc!AD45/100</f>
        <v>942453685.59334</v>
      </c>
      <c r="AE45">
        <f>VLOOKUP($A45,'GDP_PPP2005&amp;growth'!$A$2:$BD$48,COLUMN(),0)*AgGDP_perc!AE45/100</f>
        <v>1000860252.49435</v>
      </c>
      <c r="AF45">
        <f>VLOOKUP($A45,'GDP_PPP2005&amp;growth'!$A$2:$BD$48,COLUMN(),0)*AgGDP_perc!AF45/100</f>
        <v>1049766003.38551</v>
      </c>
      <c r="AG45">
        <f>VLOOKUP($A45,'GDP_PPP2005&amp;growth'!$A$2:$BD$48,COLUMN(),0)*AgGDP_perc!AG45/100</f>
        <v>1016463332.98515</v>
      </c>
      <c r="AH45">
        <f>VLOOKUP($A45,'GDP_PPP2005&amp;growth'!$A$2:$BD$48,COLUMN(),0)*AgGDP_perc!AH45/100</f>
        <v>1086909447.57815</v>
      </c>
      <c r="AI45">
        <f>VLOOKUP($A45,'GDP_PPP2005&amp;growth'!$A$2:$BD$48,COLUMN(),0)*AgGDP_perc!AI45/100</f>
        <v>1085516936.17293</v>
      </c>
      <c r="AJ45">
        <f>VLOOKUP($A45,'GDP_PPP2005&amp;growth'!$A$2:$BD$48,COLUMN(),0)*AgGDP_perc!AJ45/100</f>
        <v>1134309757.88531</v>
      </c>
      <c r="AK45">
        <f>VLOOKUP($A45,'GDP_PPP2005&amp;growth'!$A$2:$BD$48,COLUMN(),0)*AgGDP_perc!AK45/100</f>
        <v>1095337865.13674</v>
      </c>
      <c r="AL45">
        <f>VLOOKUP($A45,'GDP_PPP2005&amp;growth'!$A$2:$BD$48,COLUMN(),0)*AgGDP_perc!AL45/100</f>
        <v>1129887548.22556</v>
      </c>
      <c r="AM45">
        <f>VLOOKUP($A45,'GDP_PPP2005&amp;growth'!$A$2:$BD$48,COLUMN(),0)*AgGDP_perc!AM45/100</f>
        <v>1200909207.67453</v>
      </c>
      <c r="AN45">
        <f>VLOOKUP($A45,'GDP_PPP2005&amp;growth'!$A$2:$BD$48,COLUMN(),0)*AgGDP_perc!AN45/100</f>
        <v>1092404394.53207</v>
      </c>
      <c r="AO45">
        <f>VLOOKUP($A45,'GDP_PPP2005&amp;growth'!$A$2:$BD$48,COLUMN(),0)*AgGDP_perc!AO45/100</f>
        <v>1273918141.37918</v>
      </c>
      <c r="AP45">
        <f>VLOOKUP($A45,'GDP_PPP2005&amp;growth'!$A$2:$BD$48,COLUMN(),0)*AgGDP_perc!AP45/100</f>
        <v>1499357158.50713</v>
      </c>
      <c r="AQ45">
        <f>VLOOKUP($A45,'GDP_PPP2005&amp;growth'!$A$2:$BD$48,COLUMN(),0)*AgGDP_perc!AQ45/100</f>
        <v>1771839547.90395</v>
      </c>
      <c r="AR45">
        <f>VLOOKUP($A45,'GDP_PPP2005&amp;growth'!$A$2:$BD$48,COLUMN(),0)*AgGDP_perc!AR45/100</f>
        <v>1434509109.49119</v>
      </c>
      <c r="AS45">
        <f>VLOOKUP($A45,'GDP_PPP2005&amp;growth'!$A$2:$BD$48,COLUMN(),0)*AgGDP_perc!AS45/100</f>
        <v>1552920301.7074</v>
      </c>
      <c r="AT45">
        <f>VLOOKUP($A45,'GDP_PPP2005&amp;growth'!$A$2:$BD$48,COLUMN(),0)*AgGDP_perc!AT45/100</f>
        <v>1427460058.37502</v>
      </c>
      <c r="AU45">
        <f>VLOOKUP($A45,'GDP_PPP2005&amp;growth'!$A$2:$BD$48,COLUMN(),0)*AgGDP_perc!AU45/100</f>
        <v>1571589098.93577</v>
      </c>
      <c r="AV45">
        <f>VLOOKUP($A45,'GDP_PPP2005&amp;growth'!$A$2:$BD$48,COLUMN(),0)*AgGDP_perc!AV45/100</f>
        <v>1654341708.50978</v>
      </c>
      <c r="AW45">
        <f>VLOOKUP($A45,'GDP_PPP2005&amp;growth'!$A$2:$BD$48,COLUMN(),0)*AgGDP_perc!AW45/100</f>
        <v>1816609414.37274</v>
      </c>
      <c r="AX45">
        <f>VLOOKUP($A45,'GDP_PPP2005&amp;growth'!$A$2:$BD$48,COLUMN(),0)*AgGDP_perc!AX45/100</f>
        <v>1889537007.81339</v>
      </c>
      <c r="AY45">
        <f>VLOOKUP($A45,'GDP_PPP2005&amp;growth'!$A$2:$BD$48,COLUMN(),0)*AgGDP_perc!AY45/100</f>
        <v>2019291455.31216</v>
      </c>
      <c r="AZ45">
        <f>VLOOKUP($A45,'GDP_PPP2005&amp;growth'!$A$2:$BD$48,COLUMN(),0)*AgGDP_perc!AZ45/100</f>
        <v>0</v>
      </c>
      <c r="BA45">
        <f>VLOOKUP($A45,'GDP_PPP2005&amp;growth'!$A$2:$BD$48,COLUMN(),0)*AgGDP_perc!BA45/100</f>
        <v>0</v>
      </c>
      <c r="BB45">
        <f>VLOOKUP($A45,'GDP_PPP2005&amp;growth'!$A$2:$BD$48,COLUMN(),0)*AgGDP_perc!BB45/100</f>
        <v>0</v>
      </c>
      <c r="BC45">
        <f>VLOOKUP($A45,'GDP_PPP2005&amp;growth'!$A$2:$BD$48,COLUMN(),0)*AgGDP_perc!BC45/100</f>
        <v>0</v>
      </c>
      <c r="BD45">
        <f>VLOOKUP($A45,'GDP_PPP2005&amp;growth'!$A$2:$BD$48,COLUMN(),0)*AgGDP_perc!BD45/100</f>
        <v>0</v>
      </c>
    </row>
    <row r="46" spans="1:56">
      <c r="A46">
        <f>VLOOKUP(B46,'AHarv+PermP'!$B$2:$C$52,2,0)</f>
        <v>226</v>
      </c>
      <c r="B46" t="s">
        <v>180</v>
      </c>
      <c r="C46" t="str">
        <f>AgGDP_perc!C46</f>
        <v>UGA</v>
      </c>
      <c r="D46" s="16" t="s">
        <v>413</v>
      </c>
      <c r="F46">
        <f>VLOOKUP($A46,'GDP_PPP2005&amp;growth'!$A$2:$BD$48,COLUMN(),0)*AgGDP_perc!F46/100</f>
        <v>0</v>
      </c>
      <c r="G46">
        <f>VLOOKUP($A46,'GDP_PPP2005&amp;growth'!$A$2:$BD$48,COLUMN(),0)*AgGDP_perc!G46/100</f>
        <v>0</v>
      </c>
      <c r="H46">
        <f>VLOOKUP($A46,'GDP_PPP2005&amp;growth'!$A$2:$BD$48,COLUMN(),0)*AgGDP_perc!H46/100</f>
        <v>0</v>
      </c>
      <c r="I46">
        <f>VLOOKUP($A46,'GDP_PPP2005&amp;growth'!$A$2:$BD$48,COLUMN(),0)*AgGDP_perc!I46/100</f>
        <v>0</v>
      </c>
      <c r="J46">
        <f>VLOOKUP($A46,'GDP_PPP2005&amp;growth'!$A$2:$BD$48,COLUMN(),0)*AgGDP_perc!J46/100</f>
        <v>0</v>
      </c>
      <c r="K46">
        <f>VLOOKUP($A46,'GDP_PPP2005&amp;growth'!$A$2:$BD$48,COLUMN(),0)*AgGDP_perc!K46/100</f>
        <v>0</v>
      </c>
      <c r="L46">
        <f>VLOOKUP($A46,'GDP_PPP2005&amp;growth'!$A$2:$BD$48,COLUMN(),0)*AgGDP_perc!L46/100</f>
        <v>0</v>
      </c>
      <c r="M46">
        <f>VLOOKUP($A46,'GDP_PPP2005&amp;growth'!$A$2:$BD$48,COLUMN(),0)*AgGDP_perc!M46/100</f>
        <v>0</v>
      </c>
      <c r="N46">
        <f>VLOOKUP($A46,'GDP_PPP2005&amp;growth'!$A$2:$BD$48,COLUMN(),0)*AgGDP_perc!N46/100</f>
        <v>0</v>
      </c>
      <c r="O46">
        <f>VLOOKUP($A46,'GDP_PPP2005&amp;growth'!$A$2:$BD$48,COLUMN(),0)*AgGDP_perc!O46/100</f>
        <v>0</v>
      </c>
      <c r="P46">
        <f>VLOOKUP($A46,'GDP_PPP2005&amp;growth'!$A$2:$BD$48,COLUMN(),0)*AgGDP_perc!P46/100</f>
        <v>0</v>
      </c>
      <c r="Q46">
        <f>VLOOKUP($A46,'GDP_PPP2005&amp;growth'!$A$2:$BD$48,COLUMN(),0)*AgGDP_perc!Q46/100</f>
        <v>0</v>
      </c>
      <c r="R46">
        <f>VLOOKUP($A46,'GDP_PPP2005&amp;growth'!$A$2:$BD$48,COLUMN(),0)*AgGDP_perc!R46/100</f>
        <v>0</v>
      </c>
      <c r="S46">
        <f>VLOOKUP($A46,'GDP_PPP2005&amp;growth'!$A$2:$BD$48,COLUMN(),0)*AgGDP_perc!S46/100</f>
        <v>0</v>
      </c>
      <c r="T46">
        <f>VLOOKUP($A46,'GDP_PPP2005&amp;growth'!$A$2:$BD$48,COLUMN(),0)*AgGDP_perc!T46/100</f>
        <v>0</v>
      </c>
      <c r="U46">
        <f>VLOOKUP($A46,'GDP_PPP2005&amp;growth'!$A$2:$BD$48,COLUMN(),0)*AgGDP_perc!U46/100</f>
        <v>0</v>
      </c>
      <c r="V46">
        <f>VLOOKUP($A46,'GDP_PPP2005&amp;growth'!$A$2:$BD$48,COLUMN(),0)*AgGDP_perc!V46/100</f>
        <v>0</v>
      </c>
      <c r="W46">
        <f>VLOOKUP($A46,'GDP_PPP2005&amp;growth'!$A$2:$BD$48,COLUMN(),0)*AgGDP_perc!W46/100</f>
        <v>0</v>
      </c>
      <c r="X46">
        <f>VLOOKUP($A46,'GDP_PPP2005&amp;growth'!$A$2:$BD$48,COLUMN(),0)*AgGDP_perc!X46/100</f>
        <v>0</v>
      </c>
      <c r="Y46">
        <f>VLOOKUP($A46,'GDP_PPP2005&amp;growth'!$A$2:$BD$48,COLUMN(),0)*AgGDP_perc!Y46/100</f>
        <v>0</v>
      </c>
      <c r="Z46">
        <f>VLOOKUP($A46,'GDP_PPP2005&amp;growth'!$A$2:$BD$48,COLUMN(),0)*AgGDP_perc!Z46/100</f>
        <v>0</v>
      </c>
      <c r="AA46">
        <f>VLOOKUP($A46,'GDP_PPP2005&amp;growth'!$A$2:$BD$48,COLUMN(),0)*AgGDP_perc!AA46/100</f>
        <v>0</v>
      </c>
      <c r="AB46">
        <f>VLOOKUP($A46,'GDP_PPP2005&amp;growth'!$A$2:$BD$48,COLUMN(),0)*AgGDP_perc!AB46/100</f>
        <v>4104024146.16517</v>
      </c>
      <c r="AC46">
        <f>VLOOKUP($A46,'GDP_PPP2005&amp;growth'!$A$2:$BD$48,COLUMN(),0)*AgGDP_perc!AC46/100</f>
        <v>4649845488.96766</v>
      </c>
      <c r="AD46">
        <f>VLOOKUP($A46,'GDP_PPP2005&amp;growth'!$A$2:$BD$48,COLUMN(),0)*AgGDP_perc!AD46/100</f>
        <v>4412232923.27099</v>
      </c>
      <c r="AE46">
        <f>VLOOKUP($A46,'GDP_PPP2005&amp;growth'!$A$2:$BD$48,COLUMN(),0)*AgGDP_perc!AE46/100</f>
        <v>4104667572.56718</v>
      </c>
      <c r="AF46">
        <f>VLOOKUP($A46,'GDP_PPP2005&amp;growth'!$A$2:$BD$48,COLUMN(),0)*AgGDP_perc!AF46/100</f>
        <v>4422571683.35274</v>
      </c>
      <c r="AG46">
        <f>VLOOKUP($A46,'GDP_PPP2005&amp;growth'!$A$2:$BD$48,COLUMN(),0)*AgGDP_perc!AG46/100</f>
        <v>4609930038.10743</v>
      </c>
      <c r="AH46">
        <f>VLOOKUP($A46,'GDP_PPP2005&amp;growth'!$A$2:$BD$48,COLUMN(),0)*AgGDP_perc!AH46/100</f>
        <v>4987203648.75593</v>
      </c>
      <c r="AI46">
        <f>VLOOKUP($A46,'GDP_PPP2005&amp;growth'!$A$2:$BD$48,COLUMN(),0)*AgGDP_perc!AI46/100</f>
        <v>5311499623.49311</v>
      </c>
      <c r="AJ46">
        <f>VLOOKUP($A46,'GDP_PPP2005&amp;growth'!$A$2:$BD$48,COLUMN(),0)*AgGDP_perc!AJ46/100</f>
        <v>5634529736.45249</v>
      </c>
      <c r="AK46">
        <f>VLOOKUP($A46,'GDP_PPP2005&amp;growth'!$A$2:$BD$48,COLUMN(),0)*AgGDP_perc!AK46/100</f>
        <v>5552721269.34849</v>
      </c>
      <c r="AL46">
        <f>VLOOKUP($A46,'GDP_PPP2005&amp;growth'!$A$2:$BD$48,COLUMN(),0)*AgGDP_perc!AL46/100</f>
        <v>5557590308.61367</v>
      </c>
      <c r="AM46">
        <f>VLOOKUP($A46,'GDP_PPP2005&amp;growth'!$A$2:$BD$48,COLUMN(),0)*AgGDP_perc!AM46/100</f>
        <v>6069744256.23724</v>
      </c>
      <c r="AN46">
        <f>VLOOKUP($A46,'GDP_PPP2005&amp;growth'!$A$2:$BD$48,COLUMN(),0)*AgGDP_perc!AN46/100</f>
        <v>6255828784.12962</v>
      </c>
      <c r="AO46">
        <f>VLOOKUP($A46,'GDP_PPP2005&amp;growth'!$A$2:$BD$48,COLUMN(),0)*AgGDP_perc!AO46/100</f>
        <v>6902284389.03088</v>
      </c>
      <c r="AP46">
        <f>VLOOKUP($A46,'GDP_PPP2005&amp;growth'!$A$2:$BD$48,COLUMN(),0)*AgGDP_perc!AP46/100</f>
        <v>6880859254.57369</v>
      </c>
      <c r="AQ46">
        <f>VLOOKUP($A46,'GDP_PPP2005&amp;growth'!$A$2:$BD$48,COLUMN(),0)*AgGDP_perc!AQ46/100</f>
        <v>6725855394.68357</v>
      </c>
      <c r="AR46">
        <f>VLOOKUP($A46,'GDP_PPP2005&amp;growth'!$A$2:$BD$48,COLUMN(),0)*AgGDP_perc!AR46/100</f>
        <v>7070484476.43563</v>
      </c>
      <c r="AS46">
        <f>VLOOKUP($A46,'GDP_PPP2005&amp;growth'!$A$2:$BD$48,COLUMN(),0)*AgGDP_perc!AS46/100</f>
        <v>6983459226.323</v>
      </c>
      <c r="AT46">
        <f>VLOOKUP($A46,'GDP_PPP2005&amp;growth'!$A$2:$BD$48,COLUMN(),0)*AgGDP_perc!AT46/100</f>
        <v>5503712060.67572</v>
      </c>
      <c r="AU46">
        <f>VLOOKUP($A46,'GDP_PPP2005&amp;growth'!$A$2:$BD$48,COLUMN(),0)*AgGDP_perc!AU46/100</f>
        <v>5849484998.36069</v>
      </c>
      <c r="AV46">
        <f>VLOOKUP($A46,'GDP_PPP2005&amp;growth'!$A$2:$BD$48,COLUMN(),0)*AgGDP_perc!AV46/100</f>
        <v>5334756666.34162</v>
      </c>
      <c r="AW46">
        <f>VLOOKUP($A46,'GDP_PPP2005&amp;growth'!$A$2:$BD$48,COLUMN(),0)*AgGDP_perc!AW46/100</f>
        <v>5963982128.30672</v>
      </c>
      <c r="AX46">
        <f>VLOOKUP($A46,'GDP_PPP2005&amp;growth'!$A$2:$BD$48,COLUMN(),0)*AgGDP_perc!AX46/100</f>
        <v>5582309066.48818</v>
      </c>
      <c r="AY46">
        <f>VLOOKUP($A46,'GDP_PPP2005&amp;growth'!$A$2:$BD$48,COLUMN(),0)*AgGDP_perc!AY46/100</f>
        <v>6917341534.2907</v>
      </c>
      <c r="AZ46">
        <f>VLOOKUP($A46,'GDP_PPP2005&amp;growth'!$A$2:$BD$48,COLUMN(),0)*AgGDP_perc!AZ46/100</f>
        <v>7343669781.03663</v>
      </c>
      <c r="BA46">
        <f>VLOOKUP($A46,'GDP_PPP2005&amp;growth'!$A$2:$BD$48,COLUMN(),0)*AgGDP_perc!BA46/100</f>
        <v>7351284212.79808</v>
      </c>
      <c r="BB46">
        <f>VLOOKUP($A46,'GDP_PPP2005&amp;growth'!$A$2:$BD$48,COLUMN(),0)*AgGDP_perc!BB46/100</f>
        <v>7689746558.3954</v>
      </c>
      <c r="BC46">
        <f>VLOOKUP($A46,'GDP_PPP2005&amp;growth'!$A$2:$BD$48,COLUMN(),0)*AgGDP_perc!BC46/100</f>
        <v>8952426429.88235</v>
      </c>
      <c r="BD46">
        <f>VLOOKUP($A46,'GDP_PPP2005&amp;growth'!$A$2:$BD$48,COLUMN(),0)*AgGDP_perc!BD46/100</f>
        <v>9251162805.86959</v>
      </c>
    </row>
    <row r="47" spans="1:56">
      <c r="A47">
        <f>VLOOKUP(B47,'AHarv+PermP'!$B$2:$C$52,2,0)</f>
        <v>251</v>
      </c>
      <c r="B47" t="s">
        <v>184</v>
      </c>
      <c r="C47" t="str">
        <f>AgGDP_perc!C47</f>
        <v>ZMB</v>
      </c>
      <c r="D47" s="16" t="s">
        <v>413</v>
      </c>
      <c r="F47">
        <f>VLOOKUP($A47,'GDP_PPP2005&amp;growth'!$A$2:$BD$48,COLUMN(),0)*AgGDP_perc!F47/100</f>
        <v>0</v>
      </c>
      <c r="G47">
        <f>VLOOKUP($A47,'GDP_PPP2005&amp;growth'!$A$2:$BD$48,COLUMN(),0)*AgGDP_perc!G47/100</f>
        <v>0</v>
      </c>
      <c r="H47">
        <f>VLOOKUP($A47,'GDP_PPP2005&amp;growth'!$A$2:$BD$48,COLUMN(),0)*AgGDP_perc!H47/100</f>
        <v>0</v>
      </c>
      <c r="I47">
        <f>VLOOKUP($A47,'GDP_PPP2005&amp;growth'!$A$2:$BD$48,COLUMN(),0)*AgGDP_perc!I47/100</f>
        <v>0</v>
      </c>
      <c r="J47">
        <f>VLOOKUP($A47,'GDP_PPP2005&amp;growth'!$A$2:$BD$48,COLUMN(),0)*AgGDP_perc!J47/100</f>
        <v>0</v>
      </c>
      <c r="K47">
        <f>VLOOKUP($A47,'GDP_PPP2005&amp;growth'!$A$2:$BD$48,COLUMN(),0)*AgGDP_perc!K47/100</f>
        <v>0</v>
      </c>
      <c r="L47">
        <f>VLOOKUP($A47,'GDP_PPP2005&amp;growth'!$A$2:$BD$48,COLUMN(),0)*AgGDP_perc!L47/100</f>
        <v>0</v>
      </c>
      <c r="M47">
        <f>VLOOKUP($A47,'GDP_PPP2005&amp;growth'!$A$2:$BD$48,COLUMN(),0)*AgGDP_perc!M47/100</f>
        <v>0</v>
      </c>
      <c r="N47">
        <f>VLOOKUP($A47,'GDP_PPP2005&amp;growth'!$A$2:$BD$48,COLUMN(),0)*AgGDP_perc!N47/100</f>
        <v>0</v>
      </c>
      <c r="O47">
        <f>VLOOKUP($A47,'GDP_PPP2005&amp;growth'!$A$2:$BD$48,COLUMN(),0)*AgGDP_perc!O47/100</f>
        <v>0</v>
      </c>
      <c r="P47">
        <f>VLOOKUP($A47,'GDP_PPP2005&amp;growth'!$A$2:$BD$48,COLUMN(),0)*AgGDP_perc!P47/100</f>
        <v>0</v>
      </c>
      <c r="Q47">
        <f>VLOOKUP($A47,'GDP_PPP2005&amp;growth'!$A$2:$BD$48,COLUMN(),0)*AgGDP_perc!Q47/100</f>
        <v>0</v>
      </c>
      <c r="R47">
        <f>VLOOKUP($A47,'GDP_PPP2005&amp;growth'!$A$2:$BD$48,COLUMN(),0)*AgGDP_perc!R47/100</f>
        <v>0</v>
      </c>
      <c r="S47">
        <f>VLOOKUP($A47,'GDP_PPP2005&amp;growth'!$A$2:$BD$48,COLUMN(),0)*AgGDP_perc!S47/100</f>
        <v>0</v>
      </c>
      <c r="T47">
        <f>VLOOKUP($A47,'GDP_PPP2005&amp;growth'!$A$2:$BD$48,COLUMN(),0)*AgGDP_perc!T47/100</f>
        <v>0</v>
      </c>
      <c r="U47">
        <f>VLOOKUP($A47,'GDP_PPP2005&amp;growth'!$A$2:$BD$48,COLUMN(),0)*AgGDP_perc!U47/100</f>
        <v>0</v>
      </c>
      <c r="V47">
        <f>VLOOKUP($A47,'GDP_PPP2005&amp;growth'!$A$2:$BD$48,COLUMN(),0)*AgGDP_perc!V47/100</f>
        <v>0</v>
      </c>
      <c r="W47">
        <f>VLOOKUP($A47,'GDP_PPP2005&amp;growth'!$A$2:$BD$48,COLUMN(),0)*AgGDP_perc!W47/100</f>
        <v>0</v>
      </c>
      <c r="X47">
        <f>VLOOKUP($A47,'GDP_PPP2005&amp;growth'!$A$2:$BD$48,COLUMN(),0)*AgGDP_perc!X47/100</f>
        <v>0</v>
      </c>
      <c r="Y47">
        <f>VLOOKUP($A47,'GDP_PPP2005&amp;growth'!$A$2:$BD$48,COLUMN(),0)*AgGDP_perc!Y47/100</f>
        <v>0</v>
      </c>
      <c r="Z47">
        <f>VLOOKUP($A47,'GDP_PPP2005&amp;growth'!$A$2:$BD$48,COLUMN(),0)*AgGDP_perc!Z47/100</f>
        <v>1333556971.03777</v>
      </c>
      <c r="AA47">
        <f>VLOOKUP($A47,'GDP_PPP2005&amp;growth'!$A$2:$BD$48,COLUMN(),0)*AgGDP_perc!AA47/100</f>
        <v>1635566899.07784</v>
      </c>
      <c r="AB47">
        <f>VLOOKUP($A47,'GDP_PPP2005&amp;growth'!$A$2:$BD$48,COLUMN(),0)*AgGDP_perc!AB47/100</f>
        <v>1359656196.98159</v>
      </c>
      <c r="AC47">
        <f>VLOOKUP($A47,'GDP_PPP2005&amp;growth'!$A$2:$BD$48,COLUMN(),0)*AgGDP_perc!AC47/100</f>
        <v>1497279961.43694</v>
      </c>
      <c r="AD47">
        <f>VLOOKUP($A47,'GDP_PPP2005&amp;growth'!$A$2:$BD$48,COLUMN(),0)*AgGDP_perc!AD47/100</f>
        <v>1459513190.36517</v>
      </c>
      <c r="AE47">
        <f>VLOOKUP($A47,'GDP_PPP2005&amp;growth'!$A$2:$BD$48,COLUMN(),0)*AgGDP_perc!AE47/100</f>
        <v>1320779467.10258</v>
      </c>
      <c r="AF47">
        <f>VLOOKUP($A47,'GDP_PPP2005&amp;growth'!$A$2:$BD$48,COLUMN(),0)*AgGDP_perc!AF47/100</f>
        <v>1238257016.74609</v>
      </c>
      <c r="AG47">
        <f>VLOOKUP($A47,'GDP_PPP2005&amp;growth'!$A$2:$BD$48,COLUMN(),0)*AgGDP_perc!AG47/100</f>
        <v>1129544495.92538</v>
      </c>
      <c r="AH47">
        <f>VLOOKUP($A47,'GDP_PPP2005&amp;growth'!$A$2:$BD$48,COLUMN(),0)*AgGDP_perc!AH47/100</f>
        <v>1735798103.79469</v>
      </c>
      <c r="AI47">
        <f>VLOOKUP($A47,'GDP_PPP2005&amp;growth'!$A$2:$BD$48,COLUMN(),0)*AgGDP_perc!AI47/100</f>
        <v>2095031391.51368</v>
      </c>
      <c r="AJ47">
        <f>VLOOKUP($A47,'GDP_PPP2005&amp;growth'!$A$2:$BD$48,COLUMN(),0)*AgGDP_perc!AJ47/100</f>
        <v>2022128174.29086</v>
      </c>
      <c r="AK47">
        <f>VLOOKUP($A47,'GDP_PPP2005&amp;growth'!$A$2:$BD$48,COLUMN(),0)*AgGDP_perc!AK47/100</f>
        <v>1709712679.59827</v>
      </c>
      <c r="AL47">
        <f>VLOOKUP($A47,'GDP_PPP2005&amp;growth'!$A$2:$BD$48,COLUMN(),0)*AgGDP_perc!AL47/100</f>
        <v>2295625758.49255</v>
      </c>
      <c r="AM47">
        <f>VLOOKUP($A47,'GDP_PPP2005&amp;growth'!$A$2:$BD$48,COLUMN(),0)*AgGDP_perc!AM47/100</f>
        <v>3511027418.58075</v>
      </c>
      <c r="AN47">
        <f>VLOOKUP($A47,'GDP_PPP2005&amp;growth'!$A$2:$BD$48,COLUMN(),0)*AgGDP_perc!AN47/100</f>
        <v>1457488967.36074</v>
      </c>
      <c r="AO47">
        <f>VLOOKUP($A47,'GDP_PPP2005&amp;growth'!$A$2:$BD$48,COLUMN(),0)*AgGDP_perc!AO47/100</f>
        <v>1682680063.44006</v>
      </c>
      <c r="AP47">
        <f>VLOOKUP($A47,'GDP_PPP2005&amp;growth'!$A$2:$BD$48,COLUMN(),0)*AgGDP_perc!AP47/100</f>
        <v>1718029467.46349</v>
      </c>
      <c r="AQ47">
        <f>VLOOKUP($A47,'GDP_PPP2005&amp;growth'!$A$2:$BD$48,COLUMN(),0)*AgGDP_perc!AQ47/100</f>
        <v>1884185359.15924</v>
      </c>
      <c r="AR47">
        <f>VLOOKUP($A47,'GDP_PPP2005&amp;growth'!$A$2:$BD$48,COLUMN(),0)*AgGDP_perc!AR47/100</f>
        <v>2095221503.00487</v>
      </c>
      <c r="AS47">
        <f>VLOOKUP($A47,'GDP_PPP2005&amp;growth'!$A$2:$BD$48,COLUMN(),0)*AgGDP_perc!AS47/100</f>
        <v>2450562331.32613</v>
      </c>
      <c r="AT47">
        <f>VLOOKUP($A47,'GDP_PPP2005&amp;growth'!$A$2:$BD$48,COLUMN(),0)*AgGDP_perc!AT47/100</f>
        <v>2341562905.97313</v>
      </c>
      <c r="AU47">
        <f>VLOOKUP($A47,'GDP_PPP2005&amp;growth'!$A$2:$BD$48,COLUMN(),0)*AgGDP_perc!AU47/100</f>
        <v>2435388449.49676</v>
      </c>
      <c r="AV47">
        <f>VLOOKUP($A47,'GDP_PPP2005&amp;growth'!$A$2:$BD$48,COLUMN(),0)*AgGDP_perc!AV47/100</f>
        <v>2509860383.764</v>
      </c>
      <c r="AW47">
        <f>VLOOKUP($A47,'GDP_PPP2005&amp;growth'!$A$2:$BD$48,COLUMN(),0)*AgGDP_perc!AW47/100</f>
        <v>2698253764.56185</v>
      </c>
      <c r="AX47">
        <f>VLOOKUP($A47,'GDP_PPP2005&amp;growth'!$A$2:$BD$48,COLUMN(),0)*AgGDP_perc!AX47/100</f>
        <v>2900289434.59922</v>
      </c>
      <c r="AY47">
        <f>VLOOKUP($A47,'GDP_PPP2005&amp;growth'!$A$2:$BD$48,COLUMN(),0)*AgGDP_perc!AY47/100</f>
        <v>3094053209.88834</v>
      </c>
      <c r="AZ47">
        <f>VLOOKUP($A47,'GDP_PPP2005&amp;growth'!$A$2:$BD$48,COLUMN(),0)*AgGDP_perc!AZ47/100</f>
        <v>3162841439.40662</v>
      </c>
      <c r="BA47">
        <f>VLOOKUP($A47,'GDP_PPP2005&amp;growth'!$A$2:$BD$48,COLUMN(),0)*AgGDP_perc!BA47/100</f>
        <v>3257626424.18827</v>
      </c>
      <c r="BB47">
        <f>VLOOKUP($A47,'GDP_PPP2005&amp;growth'!$A$2:$BD$48,COLUMN(),0)*AgGDP_perc!BB47/100</f>
        <v>2997146738.46411</v>
      </c>
      <c r="BC47">
        <f>VLOOKUP($A47,'GDP_PPP2005&amp;growth'!$A$2:$BD$48,COLUMN(),0)*AgGDP_perc!BC47/100</f>
        <v>3627610258.18476</v>
      </c>
      <c r="BD47">
        <f>VLOOKUP($A47,'GDP_PPP2005&amp;growth'!$A$2:$BD$48,COLUMN(),0)*AgGDP_perc!BD47/100</f>
        <v>1658784115.16236</v>
      </c>
    </row>
    <row r="48" spans="1:56">
      <c r="A48">
        <f>VLOOKUP(B48,'AHarv+PermP'!$B$2:$C$52,2,0)</f>
        <v>181</v>
      </c>
      <c r="B48" t="s">
        <v>166</v>
      </c>
      <c r="C48" t="str">
        <f>AgGDP_perc!C48</f>
        <v>ZWE</v>
      </c>
      <c r="D48" s="16" t="s">
        <v>413</v>
      </c>
      <c r="F48">
        <f>VLOOKUP($A48,'GDP_PPP2005&amp;growth'!$A$2:$BD$48,COLUMN(),0)*AgGDP_perc!F48/100</f>
        <v>0</v>
      </c>
      <c r="G48">
        <f>VLOOKUP($A48,'GDP_PPP2005&amp;growth'!$A$2:$BD$48,COLUMN(),0)*AgGDP_perc!G48/100</f>
        <v>0</v>
      </c>
      <c r="H48">
        <f>VLOOKUP($A48,'GDP_PPP2005&amp;growth'!$A$2:$BD$48,COLUMN(),0)*AgGDP_perc!H48/100</f>
        <v>0</v>
      </c>
      <c r="I48">
        <f>VLOOKUP($A48,'GDP_PPP2005&amp;growth'!$A$2:$BD$48,COLUMN(),0)*AgGDP_perc!I48/100</f>
        <v>0</v>
      </c>
      <c r="J48">
        <f>VLOOKUP($A48,'GDP_PPP2005&amp;growth'!$A$2:$BD$48,COLUMN(),0)*AgGDP_perc!J48/100</f>
        <v>0</v>
      </c>
      <c r="K48">
        <f>VLOOKUP($A48,'GDP_PPP2005&amp;growth'!$A$2:$BD$48,COLUMN(),0)*AgGDP_perc!K48/100</f>
        <v>0</v>
      </c>
      <c r="L48">
        <f>VLOOKUP($A48,'GDP_PPP2005&amp;growth'!$A$2:$BD$48,COLUMN(),0)*AgGDP_perc!L48/100</f>
        <v>0</v>
      </c>
      <c r="M48">
        <f>VLOOKUP($A48,'GDP_PPP2005&amp;growth'!$A$2:$BD$48,COLUMN(),0)*AgGDP_perc!M48/100</f>
        <v>0</v>
      </c>
      <c r="N48">
        <f>VLOOKUP($A48,'GDP_PPP2005&amp;growth'!$A$2:$BD$48,COLUMN(),0)*AgGDP_perc!N48/100</f>
        <v>0</v>
      </c>
      <c r="O48">
        <f>VLOOKUP($A48,'GDP_PPP2005&amp;growth'!$A$2:$BD$48,COLUMN(),0)*AgGDP_perc!O48/100</f>
        <v>0</v>
      </c>
      <c r="P48">
        <f>VLOOKUP($A48,'GDP_PPP2005&amp;growth'!$A$2:$BD$48,COLUMN(),0)*AgGDP_perc!P48/100</f>
        <v>0</v>
      </c>
      <c r="Q48">
        <f>VLOOKUP($A48,'GDP_PPP2005&amp;growth'!$A$2:$BD$48,COLUMN(),0)*AgGDP_perc!Q48/100</f>
        <v>0</v>
      </c>
      <c r="R48">
        <f>VLOOKUP($A48,'GDP_PPP2005&amp;growth'!$A$2:$BD$48,COLUMN(),0)*AgGDP_perc!R48/100</f>
        <v>0</v>
      </c>
      <c r="S48">
        <f>VLOOKUP($A48,'GDP_PPP2005&amp;growth'!$A$2:$BD$48,COLUMN(),0)*AgGDP_perc!S48/100</f>
        <v>0</v>
      </c>
      <c r="T48">
        <f>VLOOKUP($A48,'GDP_PPP2005&amp;growth'!$A$2:$BD$48,COLUMN(),0)*AgGDP_perc!T48/100</f>
        <v>0</v>
      </c>
      <c r="U48">
        <f>VLOOKUP($A48,'GDP_PPP2005&amp;growth'!$A$2:$BD$48,COLUMN(),0)*AgGDP_perc!U48/100</f>
        <v>0</v>
      </c>
      <c r="V48">
        <f>VLOOKUP($A48,'GDP_PPP2005&amp;growth'!$A$2:$BD$48,COLUMN(),0)*AgGDP_perc!V48/100</f>
        <v>0</v>
      </c>
      <c r="W48">
        <f>VLOOKUP($A48,'GDP_PPP2005&amp;growth'!$A$2:$BD$48,COLUMN(),0)*AgGDP_perc!W48/100</f>
        <v>0</v>
      </c>
      <c r="X48">
        <f>VLOOKUP($A48,'GDP_PPP2005&amp;growth'!$A$2:$BD$48,COLUMN(),0)*AgGDP_perc!X48/100</f>
        <v>0</v>
      </c>
      <c r="Y48">
        <f>VLOOKUP($A48,'GDP_PPP2005&amp;growth'!$A$2:$BD$48,COLUMN(),0)*AgGDP_perc!Y48/100</f>
        <v>0</v>
      </c>
      <c r="Z48">
        <f>VLOOKUP($A48,'GDP_PPP2005&amp;growth'!$A$2:$BD$48,COLUMN(),0)*AgGDP_perc!Z48/100</f>
        <v>0</v>
      </c>
      <c r="AA48">
        <f>VLOOKUP($A48,'GDP_PPP2005&amp;growth'!$A$2:$BD$48,COLUMN(),0)*AgGDP_perc!AA48/100</f>
        <v>0</v>
      </c>
      <c r="AB48">
        <f>VLOOKUP($A48,'GDP_PPP2005&amp;growth'!$A$2:$BD$48,COLUMN(),0)*AgGDP_perc!AB48/100</f>
        <v>0</v>
      </c>
      <c r="AC48">
        <f>VLOOKUP($A48,'GDP_PPP2005&amp;growth'!$A$2:$BD$48,COLUMN(),0)*AgGDP_perc!AC48/100</f>
        <v>0</v>
      </c>
      <c r="AD48">
        <f>VLOOKUP($A48,'GDP_PPP2005&amp;growth'!$A$2:$BD$48,COLUMN(),0)*AgGDP_perc!AD48/100</f>
        <v>0</v>
      </c>
      <c r="AE48">
        <f>VLOOKUP($A48,'GDP_PPP2005&amp;growth'!$A$2:$BD$48,COLUMN(),0)*AgGDP_perc!AE48/100</f>
        <v>0</v>
      </c>
      <c r="AF48">
        <f>VLOOKUP($A48,'GDP_PPP2005&amp;growth'!$A$2:$BD$48,COLUMN(),0)*AgGDP_perc!AF48/100</f>
        <v>0</v>
      </c>
      <c r="AG48">
        <f>VLOOKUP($A48,'GDP_PPP2005&amp;growth'!$A$2:$BD$48,COLUMN(),0)*AgGDP_perc!AG48/100</f>
        <v>0</v>
      </c>
      <c r="AH48">
        <f>VLOOKUP($A48,'GDP_PPP2005&amp;growth'!$A$2:$BD$48,COLUMN(),0)*AgGDP_perc!AH48/100</f>
        <v>0</v>
      </c>
      <c r="AI48">
        <f>VLOOKUP($A48,'GDP_PPP2005&amp;growth'!$A$2:$BD$48,COLUMN(),0)*AgGDP_perc!AI48/100</f>
        <v>0</v>
      </c>
      <c r="AJ48">
        <f>VLOOKUP($A48,'GDP_PPP2005&amp;growth'!$A$2:$BD$48,COLUMN(),0)*AgGDP_perc!AJ48/100</f>
        <v>0</v>
      </c>
      <c r="AK48">
        <f>VLOOKUP($A48,'GDP_PPP2005&amp;growth'!$A$2:$BD$48,COLUMN(),0)*AgGDP_perc!AK48/100</f>
        <v>0</v>
      </c>
      <c r="AL48">
        <f>VLOOKUP($A48,'GDP_PPP2005&amp;growth'!$A$2:$BD$48,COLUMN(),0)*AgGDP_perc!AL48/100</f>
        <v>0</v>
      </c>
      <c r="AM48">
        <f>VLOOKUP($A48,'GDP_PPP2005&amp;growth'!$A$2:$BD$48,COLUMN(),0)*AgGDP_perc!AM48/100</f>
        <v>0</v>
      </c>
      <c r="AN48">
        <f>VLOOKUP($A48,'GDP_PPP2005&amp;growth'!$A$2:$BD$48,COLUMN(),0)*AgGDP_perc!AN48/100</f>
        <v>0</v>
      </c>
      <c r="AO48">
        <f>VLOOKUP($A48,'GDP_PPP2005&amp;growth'!$A$2:$BD$48,COLUMN(),0)*AgGDP_perc!AO48/100</f>
        <v>0</v>
      </c>
      <c r="AP48">
        <f>VLOOKUP($A48,'GDP_PPP2005&amp;growth'!$A$2:$BD$48,COLUMN(),0)*AgGDP_perc!AP48/100</f>
        <v>0</v>
      </c>
      <c r="AQ48">
        <f>VLOOKUP($A48,'GDP_PPP2005&amp;growth'!$A$2:$BD$48,COLUMN(),0)*AgGDP_perc!AQ48/100</f>
        <v>0</v>
      </c>
      <c r="AR48">
        <f>VLOOKUP($A48,'GDP_PPP2005&amp;growth'!$A$2:$BD$48,COLUMN(),0)*AgGDP_perc!AR48/100</f>
        <v>0</v>
      </c>
      <c r="AS48">
        <f>VLOOKUP($A48,'GDP_PPP2005&amp;growth'!$A$2:$BD$48,COLUMN(),0)*AgGDP_perc!AS48/100</f>
        <v>0</v>
      </c>
      <c r="AT48">
        <f>VLOOKUP($A48,'GDP_PPP2005&amp;growth'!$A$2:$BD$48,COLUMN(),0)*AgGDP_perc!AT48/100</f>
        <v>0</v>
      </c>
      <c r="AU48">
        <f>VLOOKUP($A48,'GDP_PPP2005&amp;growth'!$A$2:$BD$48,COLUMN(),0)*AgGDP_perc!AU48/100</f>
        <v>0</v>
      </c>
      <c r="AV48">
        <f>VLOOKUP($A48,'GDP_PPP2005&amp;growth'!$A$2:$BD$48,COLUMN(),0)*AgGDP_perc!AV48/100</f>
        <v>0</v>
      </c>
      <c r="AW48">
        <f>VLOOKUP($A48,'GDP_PPP2005&amp;growth'!$A$2:$BD$48,COLUMN(),0)*AgGDP_perc!AW48/100</f>
        <v>0</v>
      </c>
      <c r="AX48">
        <f>VLOOKUP($A48,'GDP_PPP2005&amp;growth'!$A$2:$BD$48,COLUMN(),0)*AgGDP_perc!AX48/100</f>
        <v>0</v>
      </c>
      <c r="AY48">
        <f>VLOOKUP($A48,'GDP_PPP2005&amp;growth'!$A$2:$BD$48,COLUMN(),0)*AgGDP_perc!AY48/100</f>
        <v>0</v>
      </c>
      <c r="AZ48">
        <f>VLOOKUP($A48,'GDP_PPP2005&amp;growth'!$A$2:$BD$48,COLUMN(),0)*AgGDP_perc!AZ48/100</f>
        <v>0</v>
      </c>
      <c r="BA48">
        <f>VLOOKUP($A48,'GDP_PPP2005&amp;growth'!$A$2:$BD$48,COLUMN(),0)*AgGDP_perc!BA48/100</f>
        <v>0</v>
      </c>
      <c r="BB48">
        <f>VLOOKUP($A48,'GDP_PPP2005&amp;growth'!$A$2:$BD$48,COLUMN(),0)*AgGDP_perc!BB48/100</f>
        <v>0</v>
      </c>
      <c r="BC48">
        <f>VLOOKUP($A48,'GDP_PPP2005&amp;growth'!$A$2:$BD$48,COLUMN(),0)*AgGDP_perc!BC48/100</f>
        <v>0</v>
      </c>
      <c r="BD48">
        <f>VLOOKUP($A48,'GDP_PPP2005&amp;growth'!$A$2:$BD$48,COLUMN(),0)*AgGDP_perc!BD48/100</f>
        <v>0</v>
      </c>
    </row>
    <row r="49" spans="1:56">
      <c r="A49" s="16" t="s">
        <v>405</v>
      </c>
      <c r="B49" s="16" t="s">
        <v>405</v>
      </c>
      <c r="C49" s="16" t="s">
        <v>405</v>
      </c>
      <c r="D49" s="16" t="s">
        <v>405</v>
      </c>
      <c r="E49" s="16" t="s">
        <v>405</v>
      </c>
      <c r="F49" s="16" t="s">
        <v>405</v>
      </c>
      <c r="G49" s="16" t="s">
        <v>405</v>
      </c>
      <c r="H49" s="16" t="s">
        <v>405</v>
      </c>
      <c r="I49" s="16" t="s">
        <v>405</v>
      </c>
      <c r="J49" s="16" t="s">
        <v>405</v>
      </c>
      <c r="K49" s="16" t="s">
        <v>405</v>
      </c>
      <c r="L49" s="16" t="s">
        <v>405</v>
      </c>
      <c r="M49" s="16" t="s">
        <v>405</v>
      </c>
      <c r="N49" s="16" t="s">
        <v>405</v>
      </c>
      <c r="O49" s="16" t="s">
        <v>405</v>
      </c>
      <c r="P49" s="16" t="s">
        <v>405</v>
      </c>
      <c r="Q49" s="16" t="s">
        <v>405</v>
      </c>
      <c r="R49" s="16" t="s">
        <v>405</v>
      </c>
      <c r="S49" s="16" t="s">
        <v>405</v>
      </c>
      <c r="T49" s="16" t="s">
        <v>405</v>
      </c>
      <c r="U49" s="16" t="s">
        <v>405</v>
      </c>
      <c r="V49" s="16" t="s">
        <v>405</v>
      </c>
      <c r="W49" s="16" t="s">
        <v>405</v>
      </c>
      <c r="X49" s="16" t="s">
        <v>405</v>
      </c>
      <c r="Y49" s="16" t="s">
        <v>405</v>
      </c>
      <c r="Z49" s="16" t="s">
        <v>405</v>
      </c>
      <c r="AA49" s="16" t="s">
        <v>405</v>
      </c>
      <c r="AB49" s="16" t="s">
        <v>405</v>
      </c>
      <c r="AC49" s="16" t="s">
        <v>405</v>
      </c>
      <c r="AD49" s="16" t="s">
        <v>405</v>
      </c>
      <c r="AE49" s="16" t="s">
        <v>405</v>
      </c>
      <c r="AF49" s="16" t="s">
        <v>405</v>
      </c>
      <c r="AG49" s="16" t="s">
        <v>405</v>
      </c>
      <c r="AH49" s="16" t="s">
        <v>405</v>
      </c>
      <c r="AI49" s="16" t="s">
        <v>405</v>
      </c>
      <c r="AJ49" s="16" t="s">
        <v>405</v>
      </c>
      <c r="AK49" s="16" t="s">
        <v>405</v>
      </c>
      <c r="AL49" s="16" t="s">
        <v>405</v>
      </c>
      <c r="AM49" s="16" t="s">
        <v>405</v>
      </c>
      <c r="AN49" s="16" t="s">
        <v>405</v>
      </c>
      <c r="AO49" s="16" t="s">
        <v>405</v>
      </c>
      <c r="AP49" s="16" t="s">
        <v>405</v>
      </c>
      <c r="AQ49" s="16" t="s">
        <v>405</v>
      </c>
      <c r="AR49" s="16" t="s">
        <v>405</v>
      </c>
      <c r="AS49" s="16" t="s">
        <v>405</v>
      </c>
      <c r="AT49" s="16" t="s">
        <v>405</v>
      </c>
      <c r="AU49" s="16" t="s">
        <v>405</v>
      </c>
      <c r="AV49" s="16" t="s">
        <v>405</v>
      </c>
      <c r="AW49" s="16" t="s">
        <v>405</v>
      </c>
      <c r="AX49" s="16" t="s">
        <v>405</v>
      </c>
      <c r="AY49" s="16" t="s">
        <v>405</v>
      </c>
      <c r="AZ49" s="16" t="s">
        <v>405</v>
      </c>
      <c r="BA49" s="16" t="s">
        <v>405</v>
      </c>
      <c r="BB49" s="16" t="s">
        <v>405</v>
      </c>
      <c r="BC49" s="16" t="s">
        <v>405</v>
      </c>
      <c r="BD49" s="16" t="s">
        <v>405</v>
      </c>
    </row>
    <row r="50" spans="1:56">
      <c r="A50">
        <v>7</v>
      </c>
      <c r="B50" t="s">
        <v>131</v>
      </c>
      <c r="C50" t="s">
        <v>352</v>
      </c>
      <c r="D50" t="s">
        <v>413</v>
      </c>
      <c r="E50" s="16" t="s">
        <v>410</v>
      </c>
      <c r="G50">
        <f t="shared" ref="G50:G96" si="0">IF(G2=0,0,(G2-F2)/G2*100)</f>
        <v>0</v>
      </c>
      <c r="H50">
        <f t="shared" ref="H50:BD54" si="1">IF(H2=0,0,(H2-G2)/H2*100)</f>
        <v>0</v>
      </c>
      <c r="I50">
        <f t="shared" si="1"/>
        <v>0</v>
      </c>
      <c r="J50">
        <f t="shared" si="1"/>
        <v>0</v>
      </c>
      <c r="K50">
        <f t="shared" si="1"/>
        <v>0</v>
      </c>
      <c r="L50">
        <f t="shared" si="1"/>
        <v>0</v>
      </c>
      <c r="M50">
        <f t="shared" si="1"/>
        <v>0</v>
      </c>
      <c r="N50">
        <f t="shared" si="1"/>
        <v>0</v>
      </c>
      <c r="O50">
        <f t="shared" si="1"/>
        <v>0</v>
      </c>
      <c r="P50">
        <f t="shared" si="1"/>
        <v>0</v>
      </c>
      <c r="Q50">
        <f t="shared" si="1"/>
        <v>0</v>
      </c>
      <c r="R50">
        <f t="shared" si="1"/>
        <v>0</v>
      </c>
      <c r="S50">
        <f t="shared" si="1"/>
        <v>0</v>
      </c>
      <c r="T50">
        <f t="shared" si="1"/>
        <v>0</v>
      </c>
      <c r="U50">
        <f t="shared" si="1"/>
        <v>0</v>
      </c>
      <c r="V50">
        <f t="shared" si="1"/>
        <v>0</v>
      </c>
      <c r="W50">
        <f t="shared" si="1"/>
        <v>0</v>
      </c>
      <c r="X50">
        <f t="shared" si="1"/>
        <v>0</v>
      </c>
      <c r="Y50">
        <f t="shared" si="1"/>
        <v>0</v>
      </c>
      <c r="Z50">
        <f t="shared" si="1"/>
        <v>0</v>
      </c>
      <c r="AA50">
        <f t="shared" si="1"/>
        <v>0</v>
      </c>
      <c r="AB50">
        <f t="shared" si="1"/>
        <v>0</v>
      </c>
      <c r="AC50">
        <f t="shared" si="1"/>
        <v>0</v>
      </c>
      <c r="AD50">
        <f t="shared" si="1"/>
        <v>0</v>
      </c>
      <c r="AE50">
        <f t="shared" si="1"/>
        <v>100</v>
      </c>
      <c r="AF50">
        <f t="shared" si="1"/>
        <v>8.40071435423173</v>
      </c>
      <c r="AG50">
        <f t="shared" si="1"/>
        <v>-3.71555551172525</v>
      </c>
      <c r="AH50">
        <f t="shared" si="1"/>
        <v>23.5069387769917</v>
      </c>
      <c r="AI50">
        <f t="shared" si="1"/>
        <v>17.2106182315245</v>
      </c>
      <c r="AJ50">
        <f t="shared" si="1"/>
        <v>-7.07388302383427</v>
      </c>
      <c r="AK50">
        <f t="shared" si="1"/>
        <v>24.4324739902281</v>
      </c>
      <c r="AL50">
        <f t="shared" si="1"/>
        <v>-154.552275762769</v>
      </c>
      <c r="AM50">
        <f t="shared" si="1"/>
        <v>-16.4897551579748</v>
      </c>
      <c r="AN50">
        <f t="shared" si="1"/>
        <v>-68.0233849734482</v>
      </c>
      <c r="AO50">
        <f t="shared" si="1"/>
        <v>17.6732664123999</v>
      </c>
      <c r="AP50">
        <f t="shared" si="1"/>
        <v>6.41934548515825</v>
      </c>
      <c r="AQ50">
        <f t="shared" si="1"/>
        <v>27.656328038144</v>
      </c>
      <c r="AR50">
        <f t="shared" si="1"/>
        <v>35.3334644406063</v>
      </c>
      <c r="AS50">
        <f t="shared" si="1"/>
        <v>-100.703123535773</v>
      </c>
      <c r="AT50">
        <f t="shared" si="1"/>
        <v>-7.79636663379081</v>
      </c>
      <c r="AU50">
        <f t="shared" si="1"/>
        <v>32.6646044015189</v>
      </c>
      <c r="AV50">
        <f t="shared" si="1"/>
        <v>9.28425902076041</v>
      </c>
      <c r="AW50">
        <f t="shared" si="1"/>
        <v>8.74935453455135</v>
      </c>
      <c r="AX50">
        <f t="shared" si="1"/>
        <v>13.1454721285284</v>
      </c>
      <c r="AY50">
        <f t="shared" si="1"/>
        <v>6.52967605597127</v>
      </c>
      <c r="AZ50">
        <f t="shared" si="1"/>
        <v>27.452003158562</v>
      </c>
      <c r="BA50">
        <f t="shared" si="1"/>
        <v>7.7551949870459</v>
      </c>
      <c r="BB50">
        <f t="shared" si="1"/>
        <v>-3.99068071121883</v>
      </c>
      <c r="BC50">
        <f t="shared" si="1"/>
        <v>36.4277328925112</v>
      </c>
      <c r="BD50">
        <f t="shared" si="1"/>
        <v>0.271174419950471</v>
      </c>
    </row>
    <row r="51" spans="1:56">
      <c r="A51">
        <v>53</v>
      </c>
      <c r="B51" t="s">
        <v>143</v>
      </c>
      <c r="C51" t="s">
        <v>355</v>
      </c>
      <c r="D51" t="s">
        <v>413</v>
      </c>
      <c r="E51" s="16" t="s">
        <v>410</v>
      </c>
      <c r="G51">
        <f t="shared" si="0"/>
        <v>0</v>
      </c>
      <c r="H51">
        <f t="shared" ref="H51:V51" si="2">IF(H3=0,0,(H3-G3)/H3*100)</f>
        <v>0</v>
      </c>
      <c r="I51">
        <f t="shared" si="2"/>
        <v>0</v>
      </c>
      <c r="J51">
        <f t="shared" si="2"/>
        <v>0</v>
      </c>
      <c r="K51">
        <f t="shared" si="2"/>
        <v>0</v>
      </c>
      <c r="L51">
        <f t="shared" si="2"/>
        <v>0</v>
      </c>
      <c r="M51">
        <f t="shared" si="2"/>
        <v>0</v>
      </c>
      <c r="N51">
        <f t="shared" si="2"/>
        <v>0</v>
      </c>
      <c r="O51">
        <f t="shared" si="2"/>
        <v>0</v>
      </c>
      <c r="P51">
        <f t="shared" si="2"/>
        <v>0</v>
      </c>
      <c r="Q51">
        <f t="shared" si="2"/>
        <v>0</v>
      </c>
      <c r="R51">
        <f t="shared" si="2"/>
        <v>0</v>
      </c>
      <c r="S51">
        <f t="shared" si="2"/>
        <v>0</v>
      </c>
      <c r="T51">
        <f t="shared" si="2"/>
        <v>0</v>
      </c>
      <c r="U51">
        <f t="shared" si="2"/>
        <v>0</v>
      </c>
      <c r="V51">
        <f t="shared" si="2"/>
        <v>0</v>
      </c>
      <c r="W51">
        <f t="shared" si="1"/>
        <v>0</v>
      </c>
      <c r="X51">
        <f t="shared" si="1"/>
        <v>0</v>
      </c>
      <c r="Y51">
        <f t="shared" si="1"/>
        <v>0</v>
      </c>
      <c r="Z51">
        <f t="shared" si="1"/>
        <v>100</v>
      </c>
      <c r="AA51">
        <f t="shared" si="1"/>
        <v>1.34613165159757</v>
      </c>
      <c r="AB51">
        <f t="shared" si="1"/>
        <v>1.69428523186612</v>
      </c>
      <c r="AC51">
        <f t="shared" si="1"/>
        <v>-2.47569292578958</v>
      </c>
      <c r="AD51">
        <f t="shared" si="1"/>
        <v>7.7753196683221</v>
      </c>
      <c r="AE51">
        <f t="shared" si="1"/>
        <v>1.7967338662302</v>
      </c>
      <c r="AF51">
        <f t="shared" si="1"/>
        <v>8.30343510511173</v>
      </c>
      <c r="AG51">
        <f t="shared" si="1"/>
        <v>-2.71594906883715</v>
      </c>
      <c r="AH51">
        <f t="shared" si="1"/>
        <v>6.38766968075523</v>
      </c>
      <c r="AI51">
        <f t="shared" si="1"/>
        <v>6.51585283260585</v>
      </c>
      <c r="AJ51">
        <f t="shared" si="1"/>
        <v>-1.6625959034759</v>
      </c>
      <c r="AK51">
        <f t="shared" si="1"/>
        <v>5.16282311054233</v>
      </c>
      <c r="AL51">
        <f t="shared" si="1"/>
        <v>2.97069998019675</v>
      </c>
      <c r="AM51">
        <f t="shared" si="1"/>
        <v>-3.00138368855458</v>
      </c>
      <c r="AN51">
        <f t="shared" si="1"/>
        <v>3.30811442300298</v>
      </c>
      <c r="AO51">
        <f t="shared" si="1"/>
        <v>6.03707248360598</v>
      </c>
      <c r="AP51">
        <f t="shared" si="1"/>
        <v>14.3842348183188</v>
      </c>
      <c r="AQ51">
        <f t="shared" si="1"/>
        <v>5.33227274665565</v>
      </c>
      <c r="AR51">
        <f t="shared" si="1"/>
        <v>6.16261179340768</v>
      </c>
      <c r="AS51">
        <f t="shared" si="1"/>
        <v>3.57887321659578</v>
      </c>
      <c r="AT51">
        <f t="shared" si="1"/>
        <v>2.08464170571937</v>
      </c>
      <c r="AU51">
        <f t="shared" si="1"/>
        <v>2.06880825238923</v>
      </c>
      <c r="AV51">
        <f t="shared" si="1"/>
        <v>-0.703325920488922</v>
      </c>
      <c r="AW51">
        <f t="shared" si="1"/>
        <v>-1.27153265109053</v>
      </c>
      <c r="AX51">
        <f t="shared" si="1"/>
        <v>2.99883767729407</v>
      </c>
      <c r="AY51">
        <f t="shared" si="1"/>
        <v>3.17080232823521</v>
      </c>
      <c r="AZ51">
        <f t="shared" si="1"/>
        <v>0</v>
      </c>
      <c r="BA51">
        <f t="shared" si="1"/>
        <v>0</v>
      </c>
      <c r="BB51">
        <f t="shared" si="1"/>
        <v>0</v>
      </c>
      <c r="BC51">
        <f t="shared" si="1"/>
        <v>0</v>
      </c>
      <c r="BD51">
        <f t="shared" si="1"/>
        <v>0</v>
      </c>
    </row>
    <row r="52" spans="1:56">
      <c r="A52">
        <v>20</v>
      </c>
      <c r="B52" t="s">
        <v>133</v>
      </c>
      <c r="C52" t="s">
        <v>356</v>
      </c>
      <c r="D52" t="s">
        <v>413</v>
      </c>
      <c r="E52" s="16" t="s">
        <v>410</v>
      </c>
      <c r="G52">
        <f t="shared" si="0"/>
        <v>0</v>
      </c>
      <c r="H52">
        <f t="shared" si="1"/>
        <v>0</v>
      </c>
      <c r="I52">
        <f t="shared" si="1"/>
        <v>0</v>
      </c>
      <c r="J52">
        <f t="shared" si="1"/>
        <v>0</v>
      </c>
      <c r="K52">
        <f t="shared" si="1"/>
        <v>0</v>
      </c>
      <c r="L52">
        <f t="shared" si="1"/>
        <v>0</v>
      </c>
      <c r="M52">
        <f t="shared" si="1"/>
        <v>0</v>
      </c>
      <c r="N52">
        <f t="shared" si="1"/>
        <v>0</v>
      </c>
      <c r="O52">
        <f t="shared" si="1"/>
        <v>0</v>
      </c>
      <c r="P52">
        <f t="shared" si="1"/>
        <v>0</v>
      </c>
      <c r="Q52">
        <f t="shared" si="1"/>
        <v>0</v>
      </c>
      <c r="R52">
        <f t="shared" si="1"/>
        <v>0</v>
      </c>
      <c r="S52">
        <f t="shared" si="1"/>
        <v>0</v>
      </c>
      <c r="T52">
        <f t="shared" si="1"/>
        <v>0</v>
      </c>
      <c r="U52">
        <f t="shared" si="1"/>
        <v>0</v>
      </c>
      <c r="V52">
        <f t="shared" si="1"/>
        <v>0</v>
      </c>
      <c r="W52">
        <f t="shared" si="1"/>
        <v>0</v>
      </c>
      <c r="X52">
        <f t="shared" si="1"/>
        <v>0</v>
      </c>
      <c r="Y52">
        <f t="shared" si="1"/>
        <v>0</v>
      </c>
      <c r="Z52">
        <f t="shared" si="1"/>
        <v>100</v>
      </c>
      <c r="AA52">
        <f t="shared" si="1"/>
        <v>5.64956854791108</v>
      </c>
      <c r="AB52">
        <f t="shared" si="1"/>
        <v>-9.01047770362786</v>
      </c>
      <c r="AC52">
        <f t="shared" si="1"/>
        <v>-14.4730398701818</v>
      </c>
      <c r="AD52">
        <f t="shared" si="1"/>
        <v>-8.48335270201979</v>
      </c>
      <c r="AE52">
        <f t="shared" si="1"/>
        <v>-11.8674581396993</v>
      </c>
      <c r="AF52">
        <f t="shared" si="1"/>
        <v>-3.79744648451422</v>
      </c>
      <c r="AG52">
        <f t="shared" si="1"/>
        <v>24.1166224185595</v>
      </c>
      <c r="AH52">
        <f t="shared" si="1"/>
        <v>5.91153547886015</v>
      </c>
      <c r="AI52">
        <f t="shared" si="1"/>
        <v>-6.15310398361009</v>
      </c>
      <c r="AJ52">
        <f t="shared" si="1"/>
        <v>4.15537545417727</v>
      </c>
      <c r="AK52">
        <f t="shared" si="1"/>
        <v>6.24987403190123</v>
      </c>
      <c r="AL52">
        <f t="shared" si="1"/>
        <v>10.0662705807288</v>
      </c>
      <c r="AM52">
        <f t="shared" si="1"/>
        <v>-1.95375076919215</v>
      </c>
      <c r="AN52">
        <f t="shared" si="1"/>
        <v>-9.19330230832434</v>
      </c>
      <c r="AO52">
        <f t="shared" si="1"/>
        <v>2.87135771325435</v>
      </c>
      <c r="AP52">
        <f t="shared" si="1"/>
        <v>-3.26187958096313</v>
      </c>
      <c r="AQ52">
        <f t="shared" si="1"/>
        <v>1.07933342112048</v>
      </c>
      <c r="AR52">
        <f t="shared" si="1"/>
        <v>-0.416653669136853</v>
      </c>
      <c r="AS52">
        <f t="shared" si="1"/>
        <v>-11.8541825843393</v>
      </c>
      <c r="AT52">
        <f t="shared" si="1"/>
        <v>1.4608880791634</v>
      </c>
      <c r="AU52">
        <f t="shared" si="1"/>
        <v>-15.4323285430327</v>
      </c>
      <c r="AV52">
        <f t="shared" si="1"/>
        <v>-3.34058744082052</v>
      </c>
      <c r="AW52">
        <f t="shared" si="1"/>
        <v>23.0905695576796</v>
      </c>
      <c r="AX52">
        <f t="shared" si="1"/>
        <v>-13.9762305049985</v>
      </c>
      <c r="AY52">
        <f t="shared" si="1"/>
        <v>-8.9696003855323</v>
      </c>
      <c r="AZ52">
        <f t="shared" si="1"/>
        <v>5.23041447677126</v>
      </c>
      <c r="BA52">
        <f t="shared" si="1"/>
        <v>14.661057280336</v>
      </c>
      <c r="BB52">
        <f t="shared" si="1"/>
        <v>-8.12638376165652</v>
      </c>
      <c r="BC52">
        <f t="shared" si="1"/>
        <v>38.1219299480868</v>
      </c>
      <c r="BD52">
        <f t="shared" si="1"/>
        <v>-2.60717194970048</v>
      </c>
    </row>
    <row r="53" spans="1:56">
      <c r="A53">
        <v>233</v>
      </c>
      <c r="B53" t="s">
        <v>181</v>
      </c>
      <c r="C53" t="s">
        <v>357</v>
      </c>
      <c r="D53" t="s">
        <v>413</v>
      </c>
      <c r="E53" s="16" t="s">
        <v>410</v>
      </c>
      <c r="G53">
        <f t="shared" si="0"/>
        <v>0</v>
      </c>
      <c r="H53">
        <f t="shared" si="1"/>
        <v>0</v>
      </c>
      <c r="I53">
        <f t="shared" si="1"/>
        <v>0</v>
      </c>
      <c r="J53">
        <f t="shared" si="1"/>
        <v>0</v>
      </c>
      <c r="K53">
        <f t="shared" si="1"/>
        <v>0</v>
      </c>
      <c r="L53">
        <f t="shared" si="1"/>
        <v>0</v>
      </c>
      <c r="M53">
        <f t="shared" si="1"/>
        <v>0</v>
      </c>
      <c r="N53">
        <f t="shared" si="1"/>
        <v>0</v>
      </c>
      <c r="O53">
        <f t="shared" si="1"/>
        <v>0</v>
      </c>
      <c r="P53">
        <f t="shared" si="1"/>
        <v>0</v>
      </c>
      <c r="Q53">
        <f t="shared" si="1"/>
        <v>0</v>
      </c>
      <c r="R53">
        <f t="shared" si="1"/>
        <v>0</v>
      </c>
      <c r="S53">
        <f t="shared" si="1"/>
        <v>0</v>
      </c>
      <c r="T53">
        <f t="shared" si="1"/>
        <v>0</v>
      </c>
      <c r="U53">
        <f t="shared" si="1"/>
        <v>0</v>
      </c>
      <c r="V53">
        <f t="shared" si="1"/>
        <v>0</v>
      </c>
      <c r="W53">
        <f t="shared" si="1"/>
        <v>0</v>
      </c>
      <c r="X53">
        <f t="shared" si="1"/>
        <v>0</v>
      </c>
      <c r="Y53">
        <f t="shared" si="1"/>
        <v>0</v>
      </c>
      <c r="Z53">
        <f t="shared" si="1"/>
        <v>100</v>
      </c>
      <c r="AA53">
        <f t="shared" si="1"/>
        <v>8.17194169304804</v>
      </c>
      <c r="AB53">
        <f t="shared" si="1"/>
        <v>1.32213184004805</v>
      </c>
      <c r="AC53">
        <f t="shared" si="1"/>
        <v>-0.321284761809897</v>
      </c>
      <c r="AD53">
        <f t="shared" si="1"/>
        <v>1.28782763157316</v>
      </c>
      <c r="AE53">
        <f t="shared" si="1"/>
        <v>23.0233880120012</v>
      </c>
      <c r="AF53">
        <f t="shared" si="1"/>
        <v>-6.08824510231036</v>
      </c>
      <c r="AG53">
        <f t="shared" si="1"/>
        <v>-6.95203339559262</v>
      </c>
      <c r="AH53">
        <f t="shared" si="1"/>
        <v>8.91304851512252</v>
      </c>
      <c r="AI53">
        <f t="shared" si="1"/>
        <v>-1.60480254627884</v>
      </c>
      <c r="AJ53">
        <f t="shared" si="1"/>
        <v>0.325513597627242</v>
      </c>
      <c r="AK53">
        <f t="shared" si="1"/>
        <v>14.5538504182176</v>
      </c>
      <c r="AL53">
        <f t="shared" si="1"/>
        <v>-3.32860670581023</v>
      </c>
      <c r="AM53">
        <f t="shared" si="1"/>
        <v>7.17731475008101</v>
      </c>
      <c r="AN53">
        <f t="shared" si="1"/>
        <v>12.9238390415064</v>
      </c>
      <c r="AO53">
        <f t="shared" si="1"/>
        <v>6.04834234823551</v>
      </c>
      <c r="AP53">
        <f t="shared" si="1"/>
        <v>18.256150240846</v>
      </c>
      <c r="AQ53">
        <f t="shared" si="1"/>
        <v>-0.993442428030129</v>
      </c>
      <c r="AR53">
        <f t="shared" si="1"/>
        <v>13.5532474869794</v>
      </c>
      <c r="AS53">
        <f t="shared" si="1"/>
        <v>-11.9187786809671</v>
      </c>
      <c r="AT53">
        <f t="shared" si="1"/>
        <v>-10.4541931735737</v>
      </c>
      <c r="AU53">
        <f t="shared" si="1"/>
        <v>25.7680716514784</v>
      </c>
      <c r="AV53">
        <f t="shared" si="1"/>
        <v>-0.351252651088636</v>
      </c>
      <c r="AW53">
        <f t="shared" si="1"/>
        <v>9.37425259802228</v>
      </c>
      <c r="AX53">
        <f t="shared" si="1"/>
        <v>-3.54821489751198</v>
      </c>
      <c r="AY53">
        <f t="shared" si="1"/>
        <v>9.47881721998368</v>
      </c>
      <c r="AZ53">
        <f t="shared" si="1"/>
        <v>2.81921969085656</v>
      </c>
      <c r="BA53">
        <f t="shared" si="1"/>
        <v>0</v>
      </c>
      <c r="BB53">
        <f t="shared" si="1"/>
        <v>0</v>
      </c>
      <c r="BC53">
        <f t="shared" si="1"/>
        <v>0</v>
      </c>
      <c r="BD53">
        <f t="shared" si="1"/>
        <v>0</v>
      </c>
    </row>
    <row r="54" spans="1:56">
      <c r="A54">
        <v>29</v>
      </c>
      <c r="B54" t="s">
        <v>135</v>
      </c>
      <c r="C54" t="s">
        <v>358</v>
      </c>
      <c r="D54" t="s">
        <v>413</v>
      </c>
      <c r="E54" s="16" t="s">
        <v>410</v>
      </c>
      <c r="G54">
        <f t="shared" si="0"/>
        <v>0</v>
      </c>
      <c r="H54">
        <f t="shared" si="1"/>
        <v>0</v>
      </c>
      <c r="I54">
        <f t="shared" si="1"/>
        <v>0</v>
      </c>
      <c r="J54">
        <f t="shared" si="1"/>
        <v>0</v>
      </c>
      <c r="K54">
        <f t="shared" si="1"/>
        <v>0</v>
      </c>
      <c r="L54">
        <f t="shared" si="1"/>
        <v>0</v>
      </c>
      <c r="M54">
        <f t="shared" si="1"/>
        <v>0</v>
      </c>
      <c r="N54">
        <f t="shared" si="1"/>
        <v>0</v>
      </c>
      <c r="O54">
        <f t="shared" si="1"/>
        <v>0</v>
      </c>
      <c r="P54">
        <f t="shared" si="1"/>
        <v>0</v>
      </c>
      <c r="Q54">
        <f t="shared" si="1"/>
        <v>0</v>
      </c>
      <c r="R54">
        <f t="shared" si="1"/>
        <v>0</v>
      </c>
      <c r="S54">
        <f t="shared" si="1"/>
        <v>0</v>
      </c>
      <c r="T54">
        <f t="shared" si="1"/>
        <v>0</v>
      </c>
      <c r="U54">
        <f t="shared" si="1"/>
        <v>0</v>
      </c>
      <c r="V54">
        <f t="shared" si="1"/>
        <v>0</v>
      </c>
      <c r="W54">
        <f t="shared" si="1"/>
        <v>0</v>
      </c>
      <c r="X54">
        <f t="shared" si="1"/>
        <v>0</v>
      </c>
      <c r="Y54">
        <f t="shared" si="1"/>
        <v>0</v>
      </c>
      <c r="Z54">
        <f t="shared" ref="Z54:BD54" si="3">IF(Z6=0,0,(Z6-Y6)/Z6*100)</f>
        <v>100</v>
      </c>
      <c r="AA54">
        <f t="shared" si="3"/>
        <v>9.49121029803597</v>
      </c>
      <c r="AB54">
        <f t="shared" si="3"/>
        <v>-8.99840107970952</v>
      </c>
      <c r="AC54">
        <f t="shared" si="3"/>
        <v>4.23918612403028</v>
      </c>
      <c r="AD54">
        <f t="shared" si="3"/>
        <v>4.94544602041766</v>
      </c>
      <c r="AE54">
        <f t="shared" si="3"/>
        <v>12.5854249656869</v>
      </c>
      <c r="AF54">
        <f t="shared" si="3"/>
        <v>-1.8375094462286</v>
      </c>
      <c r="AG54">
        <f t="shared" si="3"/>
        <v>-0.654424438766826</v>
      </c>
      <c r="AH54">
        <f t="shared" si="3"/>
        <v>3.26943899901499</v>
      </c>
      <c r="AI54">
        <f t="shared" si="3"/>
        <v>0.290306284896926</v>
      </c>
      <c r="AJ54">
        <f t="shared" si="3"/>
        <v>7.18565271611916</v>
      </c>
      <c r="AK54">
        <f t="shared" si="3"/>
        <v>2.00936387271173</v>
      </c>
      <c r="AL54">
        <f t="shared" si="3"/>
        <v>-0.437475751159354</v>
      </c>
      <c r="AM54">
        <f t="shared" si="3"/>
        <v>-8.50947330899874</v>
      </c>
      <c r="AN54">
        <f t="shared" si="3"/>
        <v>-16.9655112704712</v>
      </c>
      <c r="AO54">
        <f t="shared" si="3"/>
        <v>-5.51878330689721</v>
      </c>
      <c r="AP54">
        <f t="shared" si="3"/>
        <v>8.54661912327646</v>
      </c>
      <c r="AQ54">
        <f t="shared" si="3"/>
        <v>-18.2009967919717</v>
      </c>
      <c r="AR54">
        <f t="shared" si="3"/>
        <v>-1.37749232102426</v>
      </c>
      <c r="AS54">
        <f t="shared" si="3"/>
        <v>-7.09970407246451</v>
      </c>
      <c r="AT54">
        <f t="shared" si="3"/>
        <v>-9.09280595274096</v>
      </c>
      <c r="AU54">
        <f t="shared" si="3"/>
        <v>-0.151287118065284</v>
      </c>
      <c r="AV54">
        <f t="shared" si="3"/>
        <v>6.63851897203121</v>
      </c>
      <c r="AW54">
        <f t="shared" si="3"/>
        <v>-2.38547057547545</v>
      </c>
      <c r="AX54">
        <f t="shared" si="3"/>
        <v>4.61078804631429</v>
      </c>
      <c r="AY54">
        <f t="shared" si="3"/>
        <v>-13.983411242796</v>
      </c>
      <c r="AZ54">
        <f t="shared" si="3"/>
        <v>0</v>
      </c>
      <c r="BA54">
        <f t="shared" si="3"/>
        <v>0</v>
      </c>
      <c r="BB54">
        <f t="shared" si="3"/>
        <v>0</v>
      </c>
      <c r="BC54">
        <f t="shared" si="3"/>
        <v>0</v>
      </c>
      <c r="BD54">
        <f t="shared" si="3"/>
        <v>0</v>
      </c>
    </row>
    <row r="55" spans="1:56">
      <c r="A55">
        <v>32</v>
      </c>
      <c r="B55" t="s">
        <v>137</v>
      </c>
      <c r="C55" t="s">
        <v>359</v>
      </c>
      <c r="D55" t="s">
        <v>413</v>
      </c>
      <c r="E55" s="16" t="s">
        <v>410</v>
      </c>
      <c r="G55">
        <f t="shared" si="0"/>
        <v>0</v>
      </c>
      <c r="H55">
        <f t="shared" ref="H55:Y55" si="4">IF(H7=0,0,(H7-G7)/H7*100)</f>
        <v>0</v>
      </c>
      <c r="I55">
        <f t="shared" si="4"/>
        <v>0</v>
      </c>
      <c r="J55">
        <f t="shared" si="4"/>
        <v>0</v>
      </c>
      <c r="K55">
        <f t="shared" si="4"/>
        <v>0</v>
      </c>
      <c r="L55">
        <f t="shared" si="4"/>
        <v>0</v>
      </c>
      <c r="M55">
        <f t="shared" si="4"/>
        <v>0</v>
      </c>
      <c r="N55">
        <f t="shared" si="4"/>
        <v>0</v>
      </c>
      <c r="O55">
        <f t="shared" si="4"/>
        <v>0</v>
      </c>
      <c r="P55">
        <f t="shared" si="4"/>
        <v>0</v>
      </c>
      <c r="Q55">
        <f t="shared" si="4"/>
        <v>0</v>
      </c>
      <c r="R55">
        <f t="shared" si="4"/>
        <v>0</v>
      </c>
      <c r="S55">
        <f t="shared" si="4"/>
        <v>0</v>
      </c>
      <c r="T55">
        <f t="shared" si="4"/>
        <v>0</v>
      </c>
      <c r="U55">
        <f t="shared" si="4"/>
        <v>0</v>
      </c>
      <c r="V55">
        <f t="shared" si="4"/>
        <v>0</v>
      </c>
      <c r="W55">
        <f t="shared" si="4"/>
        <v>0</v>
      </c>
      <c r="X55">
        <f t="shared" si="4"/>
        <v>0</v>
      </c>
      <c r="Y55">
        <f t="shared" si="4"/>
        <v>0</v>
      </c>
      <c r="Z55">
        <f t="shared" ref="Z55:BD55" si="5">IF(Z7=0,0,(Z7-Y7)/Z7*100)</f>
        <v>100</v>
      </c>
      <c r="AA55">
        <f t="shared" si="5"/>
        <v>9.14399031342034</v>
      </c>
      <c r="AB55">
        <f t="shared" si="5"/>
        <v>4.59782671480705</v>
      </c>
      <c r="AC55">
        <f t="shared" si="5"/>
        <v>-10.3126203269805</v>
      </c>
      <c r="AD55">
        <f t="shared" si="5"/>
        <v>4.83095719484943</v>
      </c>
      <c r="AE55">
        <f t="shared" si="5"/>
        <v>-1.96944543940623</v>
      </c>
      <c r="AF55">
        <f t="shared" si="5"/>
        <v>9.66401365236254</v>
      </c>
      <c r="AG55">
        <f t="shared" si="5"/>
        <v>7.90374363840823</v>
      </c>
      <c r="AH55">
        <f t="shared" si="5"/>
        <v>-9.15981680096717</v>
      </c>
      <c r="AI55">
        <f t="shared" si="5"/>
        <v>3.79882683748759</v>
      </c>
      <c r="AJ55">
        <f t="shared" si="5"/>
        <v>-13.1607779285921</v>
      </c>
      <c r="AK55">
        <f t="shared" si="5"/>
        <v>-3.03870751985236</v>
      </c>
      <c r="AL55">
        <f t="shared" si="5"/>
        <v>6.17352829432745</v>
      </c>
      <c r="AM55">
        <f t="shared" si="5"/>
        <v>-37.0869171859568</v>
      </c>
      <c r="AN55">
        <f t="shared" si="5"/>
        <v>11.4688668421819</v>
      </c>
      <c r="AO55">
        <f t="shared" si="5"/>
        <v>2.48143693695601</v>
      </c>
      <c r="AP55">
        <f t="shared" si="5"/>
        <v>4.56984830748669</v>
      </c>
      <c r="AQ55">
        <f t="shared" si="5"/>
        <v>9.3005545391437</v>
      </c>
      <c r="AR55">
        <f t="shared" si="5"/>
        <v>7.01372413896557</v>
      </c>
      <c r="AS55">
        <f t="shared" si="5"/>
        <v>0.375614831754765</v>
      </c>
      <c r="AT55">
        <f t="shared" si="5"/>
        <v>-5.61203621954295</v>
      </c>
      <c r="AU55">
        <f t="shared" si="5"/>
        <v>4.46886475571474</v>
      </c>
      <c r="AV55">
        <f t="shared" si="5"/>
        <v>3.70943911542202</v>
      </c>
      <c r="AW55">
        <f t="shared" si="5"/>
        <v>2.16257897641351</v>
      </c>
      <c r="AX55">
        <f t="shared" si="5"/>
        <v>-2.43749396736256</v>
      </c>
      <c r="AY55">
        <f t="shared" si="5"/>
        <v>-2.45167170367982</v>
      </c>
      <c r="AZ55">
        <f t="shared" si="5"/>
        <v>4.69361251986209</v>
      </c>
      <c r="BA55">
        <f t="shared" si="5"/>
        <v>1.43626870295192</v>
      </c>
      <c r="BB55">
        <f t="shared" si="5"/>
        <v>0</v>
      </c>
      <c r="BC55">
        <f t="shared" si="5"/>
        <v>0</v>
      </c>
      <c r="BD55">
        <f t="shared" si="5"/>
        <v>0</v>
      </c>
    </row>
    <row r="56" spans="1:56">
      <c r="A56">
        <v>35</v>
      </c>
      <c r="B56" t="s">
        <v>138</v>
      </c>
      <c r="C56" t="s">
        <v>360</v>
      </c>
      <c r="D56" t="s">
        <v>413</v>
      </c>
      <c r="E56" s="16" t="s">
        <v>410</v>
      </c>
      <c r="G56">
        <f t="shared" si="0"/>
        <v>0</v>
      </c>
      <c r="H56">
        <f t="shared" ref="H56:Y56" si="6">IF(H8=0,0,(H8-G8)/H8*100)</f>
        <v>0</v>
      </c>
      <c r="I56">
        <f t="shared" si="6"/>
        <v>0</v>
      </c>
      <c r="J56">
        <f t="shared" si="6"/>
        <v>0</v>
      </c>
      <c r="K56">
        <f t="shared" si="6"/>
        <v>0</v>
      </c>
      <c r="L56">
        <f t="shared" si="6"/>
        <v>0</v>
      </c>
      <c r="M56">
        <f t="shared" si="6"/>
        <v>0</v>
      </c>
      <c r="N56">
        <f t="shared" si="6"/>
        <v>0</v>
      </c>
      <c r="O56">
        <f t="shared" si="6"/>
        <v>0</v>
      </c>
      <c r="P56">
        <f t="shared" si="6"/>
        <v>0</v>
      </c>
      <c r="Q56">
        <f t="shared" si="6"/>
        <v>0</v>
      </c>
      <c r="R56">
        <f t="shared" si="6"/>
        <v>0</v>
      </c>
      <c r="S56">
        <f t="shared" si="6"/>
        <v>0</v>
      </c>
      <c r="T56">
        <f t="shared" si="6"/>
        <v>0</v>
      </c>
      <c r="U56">
        <f t="shared" si="6"/>
        <v>0</v>
      </c>
      <c r="V56">
        <f t="shared" si="6"/>
        <v>0</v>
      </c>
      <c r="W56">
        <f t="shared" si="6"/>
        <v>0</v>
      </c>
      <c r="X56">
        <f t="shared" si="6"/>
        <v>0</v>
      </c>
      <c r="Y56">
        <f t="shared" si="6"/>
        <v>0</v>
      </c>
      <c r="Z56">
        <f t="shared" ref="Z56:BD56" si="7">IF(Z8=0,0,(Z8-Y8)/Z8*100)</f>
        <v>0</v>
      </c>
      <c r="AA56">
        <f t="shared" si="7"/>
        <v>0</v>
      </c>
      <c r="AB56">
        <f t="shared" si="7"/>
        <v>0</v>
      </c>
      <c r="AC56">
        <f t="shared" si="7"/>
        <v>0</v>
      </c>
      <c r="AD56">
        <f t="shared" si="7"/>
        <v>0</v>
      </c>
      <c r="AE56">
        <f t="shared" si="7"/>
        <v>0</v>
      </c>
      <c r="AF56">
        <f t="shared" si="7"/>
        <v>100</v>
      </c>
      <c r="AG56">
        <f t="shared" si="7"/>
        <v>6.16365609844568</v>
      </c>
      <c r="AH56">
        <f t="shared" si="7"/>
        <v>10.954084628837</v>
      </c>
      <c r="AI56">
        <f t="shared" si="7"/>
        <v>-3.2225052205802</v>
      </c>
      <c r="AJ56">
        <f t="shared" si="7"/>
        <v>-11.6601234721636</v>
      </c>
      <c r="AK56">
        <f t="shared" si="7"/>
        <v>-5.38452364454594</v>
      </c>
      <c r="AL56">
        <f t="shared" si="7"/>
        <v>-10.4357501311185</v>
      </c>
      <c r="AM56">
        <f t="shared" si="7"/>
        <v>19.7042376262306</v>
      </c>
      <c r="AN56">
        <f t="shared" si="7"/>
        <v>-0.541152267360907</v>
      </c>
      <c r="AO56">
        <f t="shared" si="7"/>
        <v>12.8196239862668</v>
      </c>
      <c r="AP56">
        <f t="shared" si="7"/>
        <v>2.81345389021715</v>
      </c>
      <c r="AQ56">
        <f t="shared" si="7"/>
        <v>-4.96159570046749</v>
      </c>
      <c r="AR56">
        <f t="shared" si="7"/>
        <v>2.10256620183358</v>
      </c>
      <c r="AS56">
        <f t="shared" si="7"/>
        <v>9.86928961075415</v>
      </c>
      <c r="AT56">
        <f t="shared" si="7"/>
        <v>7.50262524368481</v>
      </c>
      <c r="AU56">
        <f t="shared" si="7"/>
        <v>-47.831498987889</v>
      </c>
      <c r="AV56">
        <f t="shared" si="7"/>
        <v>-5.79898776082029</v>
      </c>
      <c r="AW56">
        <f t="shared" si="7"/>
        <v>2.5802548085495</v>
      </c>
      <c r="AX56">
        <f t="shared" si="7"/>
        <v>29.2662602761132</v>
      </c>
      <c r="AY56">
        <f t="shared" si="7"/>
        <v>6.00642603200426</v>
      </c>
      <c r="AZ56">
        <f t="shared" si="7"/>
        <v>10.5643645329432</v>
      </c>
      <c r="BA56">
        <f t="shared" si="7"/>
        <v>6.24958228780169</v>
      </c>
      <c r="BB56">
        <f t="shared" si="7"/>
        <v>3.5737213859737</v>
      </c>
      <c r="BC56">
        <f t="shared" si="7"/>
        <v>2.90192202709522</v>
      </c>
      <c r="BD56">
        <f t="shared" si="7"/>
        <v>0</v>
      </c>
    </row>
    <row r="57" spans="1:56">
      <c r="A57">
        <v>37</v>
      </c>
      <c r="B57" t="s">
        <v>206</v>
      </c>
      <c r="C57" t="s">
        <v>361</v>
      </c>
      <c r="D57" t="s">
        <v>413</v>
      </c>
      <c r="E57" s="16" t="s">
        <v>410</v>
      </c>
      <c r="G57">
        <f t="shared" si="0"/>
        <v>0</v>
      </c>
      <c r="H57">
        <f t="shared" ref="H57:Y57" si="8">IF(H9=0,0,(H9-G9)/H9*100)</f>
        <v>0</v>
      </c>
      <c r="I57">
        <f t="shared" si="8"/>
        <v>0</v>
      </c>
      <c r="J57">
        <f t="shared" si="8"/>
        <v>0</v>
      </c>
      <c r="K57">
        <f t="shared" si="8"/>
        <v>0</v>
      </c>
      <c r="L57">
        <f t="shared" si="8"/>
        <v>0</v>
      </c>
      <c r="M57">
        <f t="shared" si="8"/>
        <v>0</v>
      </c>
      <c r="N57">
        <f t="shared" si="8"/>
        <v>0</v>
      </c>
      <c r="O57">
        <f t="shared" si="8"/>
        <v>0</v>
      </c>
      <c r="P57">
        <f t="shared" si="8"/>
        <v>0</v>
      </c>
      <c r="Q57">
        <f t="shared" si="8"/>
        <v>0</v>
      </c>
      <c r="R57">
        <f t="shared" si="8"/>
        <v>0</v>
      </c>
      <c r="S57">
        <f t="shared" si="8"/>
        <v>0</v>
      </c>
      <c r="T57">
        <f t="shared" si="8"/>
        <v>0</v>
      </c>
      <c r="U57">
        <f t="shared" si="8"/>
        <v>0</v>
      </c>
      <c r="V57">
        <f t="shared" si="8"/>
        <v>0</v>
      </c>
      <c r="W57">
        <f t="shared" si="8"/>
        <v>0</v>
      </c>
      <c r="X57">
        <f t="shared" si="8"/>
        <v>0</v>
      </c>
      <c r="Y57">
        <f t="shared" si="8"/>
        <v>0</v>
      </c>
      <c r="Z57">
        <f t="shared" ref="Z57:BD57" si="9">IF(Z9=0,0,(Z9-Y9)/Z9*100)</f>
        <v>100</v>
      </c>
      <c r="AA57">
        <f t="shared" si="9"/>
        <v>-2.40431618460295</v>
      </c>
      <c r="AB57">
        <f t="shared" si="9"/>
        <v>11.6188879994108</v>
      </c>
      <c r="AC57">
        <f t="shared" si="9"/>
        <v>-12.3585032536525</v>
      </c>
      <c r="AD57">
        <f t="shared" si="9"/>
        <v>12.2598921140412</v>
      </c>
      <c r="AE57">
        <f t="shared" si="9"/>
        <v>15.0382184097169</v>
      </c>
      <c r="AF57">
        <f t="shared" si="9"/>
        <v>8.60298164120864</v>
      </c>
      <c r="AG57">
        <f t="shared" si="9"/>
        <v>-12.8772221273252</v>
      </c>
      <c r="AH57">
        <f t="shared" si="9"/>
        <v>4.43816705712558</v>
      </c>
      <c r="AI57">
        <f t="shared" si="9"/>
        <v>-2.09425765504891</v>
      </c>
      <c r="AJ57">
        <f t="shared" si="9"/>
        <v>0.575421676245433</v>
      </c>
      <c r="AK57">
        <f t="shared" si="9"/>
        <v>-6.27795054107653</v>
      </c>
      <c r="AL57">
        <f t="shared" si="9"/>
        <v>-4.39768075254758</v>
      </c>
      <c r="AM57">
        <f t="shared" si="9"/>
        <v>-0.648233542757818</v>
      </c>
      <c r="AN57">
        <f t="shared" si="9"/>
        <v>3.16715171401474</v>
      </c>
      <c r="AO57">
        <f t="shared" si="9"/>
        <v>9.30899096082647</v>
      </c>
      <c r="AP57">
        <f t="shared" si="9"/>
        <v>3.12065796497086</v>
      </c>
      <c r="AQ57">
        <f t="shared" si="9"/>
        <v>8.22390506680462</v>
      </c>
      <c r="AR57">
        <f t="shared" si="9"/>
        <v>7.91169371419213</v>
      </c>
      <c r="AS57">
        <f t="shared" si="9"/>
        <v>4.43747389839329</v>
      </c>
      <c r="AT57">
        <f t="shared" si="9"/>
        <v>0.915652311331893</v>
      </c>
      <c r="AU57">
        <f t="shared" si="9"/>
        <v>2.37221220965172</v>
      </c>
      <c r="AV57">
        <f t="shared" si="9"/>
        <v>-0.571902287304788</v>
      </c>
      <c r="AW57">
        <f t="shared" si="9"/>
        <v>1.58541298558562</v>
      </c>
      <c r="AX57">
        <f t="shared" si="9"/>
        <v>-6.94663548604098</v>
      </c>
      <c r="AY57">
        <f t="shared" si="9"/>
        <v>0.826950491334636</v>
      </c>
      <c r="AZ57">
        <f t="shared" si="9"/>
        <v>4.69992917334897</v>
      </c>
      <c r="BA57">
        <f t="shared" si="9"/>
        <v>1.47192771689534</v>
      </c>
      <c r="BB57">
        <f t="shared" si="9"/>
        <v>0.160314872513205</v>
      </c>
      <c r="BC57">
        <f t="shared" si="9"/>
        <v>7.91391409327803</v>
      </c>
      <c r="BD57">
        <f t="shared" si="9"/>
        <v>0</v>
      </c>
    </row>
    <row r="58" spans="1:56">
      <c r="A58">
        <v>39</v>
      </c>
      <c r="B58" t="s">
        <v>140</v>
      </c>
      <c r="C58" t="s">
        <v>362</v>
      </c>
      <c r="D58" t="s">
        <v>413</v>
      </c>
      <c r="E58" s="16" t="s">
        <v>410</v>
      </c>
      <c r="G58">
        <f t="shared" si="0"/>
        <v>0</v>
      </c>
      <c r="H58">
        <f t="shared" ref="H58:Y58" si="10">IF(H10=0,0,(H10-G10)/H10*100)</f>
        <v>0</v>
      </c>
      <c r="I58">
        <f t="shared" si="10"/>
        <v>0</v>
      </c>
      <c r="J58">
        <f t="shared" si="10"/>
        <v>0</v>
      </c>
      <c r="K58">
        <f t="shared" si="10"/>
        <v>0</v>
      </c>
      <c r="L58">
        <f t="shared" si="10"/>
        <v>0</v>
      </c>
      <c r="M58">
        <f t="shared" si="10"/>
        <v>0</v>
      </c>
      <c r="N58">
        <f t="shared" si="10"/>
        <v>0</v>
      </c>
      <c r="O58">
        <f t="shared" si="10"/>
        <v>0</v>
      </c>
      <c r="P58">
        <f t="shared" si="10"/>
        <v>0</v>
      </c>
      <c r="Q58">
        <f t="shared" si="10"/>
        <v>0</v>
      </c>
      <c r="R58">
        <f t="shared" si="10"/>
        <v>0</v>
      </c>
      <c r="S58">
        <f t="shared" si="10"/>
        <v>0</v>
      </c>
      <c r="T58">
        <f t="shared" si="10"/>
        <v>0</v>
      </c>
      <c r="U58">
        <f t="shared" si="10"/>
        <v>0</v>
      </c>
      <c r="V58">
        <f t="shared" si="10"/>
        <v>0</v>
      </c>
      <c r="W58">
        <f t="shared" si="10"/>
        <v>0</v>
      </c>
      <c r="X58">
        <f t="shared" si="10"/>
        <v>0</v>
      </c>
      <c r="Y58">
        <f t="shared" si="10"/>
        <v>0</v>
      </c>
      <c r="Z58">
        <f t="shared" ref="Z58:BD58" si="11">IF(Z10=0,0,(Z10-Y10)/Z10*100)</f>
        <v>100</v>
      </c>
      <c r="AA58">
        <f t="shared" si="11"/>
        <v>-12.2599928802279</v>
      </c>
      <c r="AB58">
        <f t="shared" si="11"/>
        <v>4.36984455946549</v>
      </c>
      <c r="AC58">
        <f t="shared" si="11"/>
        <v>12.8912735841051</v>
      </c>
      <c r="AD58">
        <f t="shared" si="11"/>
        <v>-14.1550382141552</v>
      </c>
      <c r="AE58">
        <f t="shared" si="11"/>
        <v>27.4850039018381</v>
      </c>
      <c r="AF58">
        <f t="shared" si="11"/>
        <v>-21.6302258500505</v>
      </c>
      <c r="AG58">
        <f t="shared" si="11"/>
        <v>-0.927653170154982</v>
      </c>
      <c r="AH58">
        <f t="shared" si="11"/>
        <v>21.9932462948905</v>
      </c>
      <c r="AI58">
        <f t="shared" si="11"/>
        <v>-10.71098164361</v>
      </c>
      <c r="AJ58">
        <f t="shared" si="11"/>
        <v>-12.8281166102367</v>
      </c>
      <c r="AK58">
        <f t="shared" si="11"/>
        <v>26.0813229547742</v>
      </c>
      <c r="AL58">
        <f t="shared" si="11"/>
        <v>4.38952417804336</v>
      </c>
      <c r="AM58">
        <f t="shared" si="11"/>
        <v>-29.1570418006577</v>
      </c>
      <c r="AN58">
        <f t="shared" si="11"/>
        <v>22.0936363119324</v>
      </c>
      <c r="AO58">
        <f t="shared" si="11"/>
        <v>-4.28553761910033</v>
      </c>
      <c r="AP58">
        <f t="shared" si="11"/>
        <v>10.1075133779267</v>
      </c>
      <c r="AQ58">
        <f t="shared" si="11"/>
        <v>7.57783804998609</v>
      </c>
      <c r="AR58">
        <f t="shared" si="11"/>
        <v>8.49969655933267</v>
      </c>
      <c r="AS58">
        <f t="shared" si="11"/>
        <v>-3.39784587563685</v>
      </c>
      <c r="AT58">
        <f t="shared" si="11"/>
        <v>5.23286892744009</v>
      </c>
      <c r="AU58">
        <f t="shared" si="11"/>
        <v>9.36162404786694</v>
      </c>
      <c r="AV58">
        <f t="shared" si="11"/>
        <v>2.29514832039069</v>
      </c>
      <c r="AW58">
        <f t="shared" si="11"/>
        <v>-2.33594348481717</v>
      </c>
      <c r="AX58">
        <f t="shared" si="11"/>
        <v>-7.12453869579307</v>
      </c>
      <c r="AY58">
        <f t="shared" si="11"/>
        <v>-63.0237575948846</v>
      </c>
      <c r="AZ58">
        <f t="shared" si="11"/>
        <v>-5.05746780769099</v>
      </c>
      <c r="BA58">
        <f t="shared" si="11"/>
        <v>7.06003318003581</v>
      </c>
      <c r="BB58">
        <f t="shared" si="11"/>
        <v>7.80502233301671</v>
      </c>
      <c r="BC58">
        <f t="shared" si="11"/>
        <v>0</v>
      </c>
      <c r="BD58">
        <f t="shared" si="11"/>
        <v>0</v>
      </c>
    </row>
    <row r="59" spans="1:56">
      <c r="A59">
        <v>45</v>
      </c>
      <c r="B59" t="s">
        <v>141</v>
      </c>
      <c r="C59" t="s">
        <v>363</v>
      </c>
      <c r="D59" t="s">
        <v>413</v>
      </c>
      <c r="E59" s="16" t="s">
        <v>410</v>
      </c>
      <c r="G59">
        <f t="shared" si="0"/>
        <v>0</v>
      </c>
      <c r="H59">
        <f t="shared" ref="H59:Y59" si="12">IF(H11=0,0,(H11-G11)/H11*100)</f>
        <v>0</v>
      </c>
      <c r="I59">
        <f t="shared" si="12"/>
        <v>0</v>
      </c>
      <c r="J59">
        <f t="shared" si="12"/>
        <v>0</v>
      </c>
      <c r="K59">
        <f t="shared" si="12"/>
        <v>0</v>
      </c>
      <c r="L59">
        <f t="shared" si="12"/>
        <v>0</v>
      </c>
      <c r="M59">
        <f t="shared" si="12"/>
        <v>0</v>
      </c>
      <c r="N59">
        <f t="shared" si="12"/>
        <v>0</v>
      </c>
      <c r="O59">
        <f t="shared" si="12"/>
        <v>0</v>
      </c>
      <c r="P59">
        <f t="shared" si="12"/>
        <v>0</v>
      </c>
      <c r="Q59">
        <f t="shared" si="12"/>
        <v>0</v>
      </c>
      <c r="R59">
        <f t="shared" si="12"/>
        <v>0</v>
      </c>
      <c r="S59">
        <f t="shared" si="12"/>
        <v>0</v>
      </c>
      <c r="T59">
        <f t="shared" si="12"/>
        <v>0</v>
      </c>
      <c r="U59">
        <f t="shared" si="12"/>
        <v>0</v>
      </c>
      <c r="V59">
        <f t="shared" si="12"/>
        <v>0</v>
      </c>
      <c r="W59">
        <f t="shared" si="12"/>
        <v>0</v>
      </c>
      <c r="X59">
        <f t="shared" si="12"/>
        <v>0</v>
      </c>
      <c r="Y59">
        <f t="shared" si="12"/>
        <v>0</v>
      </c>
      <c r="Z59">
        <f t="shared" ref="Z59:BD59" si="13">IF(Z11=0,0,(Z11-Y11)/Z11*100)</f>
        <v>100</v>
      </c>
      <c r="AA59">
        <f t="shared" si="13"/>
        <v>4.24735665789183</v>
      </c>
      <c r="AB59">
        <f t="shared" si="13"/>
        <v>3.97808331011396</v>
      </c>
      <c r="AC59">
        <f t="shared" si="13"/>
        <v>8.66978293578553</v>
      </c>
      <c r="AD59">
        <f t="shared" si="13"/>
        <v>3.00983092173007</v>
      </c>
      <c r="AE59">
        <f t="shared" si="13"/>
        <v>6.24854912443519</v>
      </c>
      <c r="AF59">
        <f t="shared" si="13"/>
        <v>5.21940291752323</v>
      </c>
      <c r="AG59">
        <f t="shared" si="13"/>
        <v>3.08049454620908</v>
      </c>
      <c r="AH59">
        <f t="shared" si="13"/>
        <v>6.30461938235666</v>
      </c>
      <c r="AI59">
        <f t="shared" si="13"/>
        <v>0.30512428984464</v>
      </c>
      <c r="AJ59">
        <f t="shared" si="13"/>
        <v>6.06492590914867</v>
      </c>
      <c r="AK59">
        <f t="shared" si="13"/>
        <v>-10.4021085534686</v>
      </c>
      <c r="AL59">
        <f t="shared" si="13"/>
        <v>7.51491332551275</v>
      </c>
      <c r="AM59">
        <f t="shared" si="13"/>
        <v>1.92657921311514</v>
      </c>
      <c r="AN59">
        <f t="shared" si="13"/>
        <v>-9.76274335794371</v>
      </c>
      <c r="AO59">
        <f t="shared" si="13"/>
        <v>11.2141600958894</v>
      </c>
      <c r="AP59">
        <f t="shared" si="13"/>
        <v>-1.30982413415793</v>
      </c>
      <c r="AQ59">
        <f t="shared" si="13"/>
        <v>3.87940705316261</v>
      </c>
      <c r="AR59">
        <f t="shared" si="13"/>
        <v>1.35310158861649</v>
      </c>
      <c r="AS59">
        <f t="shared" si="13"/>
        <v>1.9364865534118</v>
      </c>
      <c r="AT59">
        <f t="shared" si="13"/>
        <v>16.8397706981973</v>
      </c>
      <c r="AU59">
        <f t="shared" si="13"/>
        <v>5.95268718275006</v>
      </c>
      <c r="AV59">
        <f t="shared" si="13"/>
        <v>4.34483990182482</v>
      </c>
      <c r="AW59">
        <f t="shared" si="13"/>
        <v>3.17789390670098</v>
      </c>
      <c r="AX59">
        <f t="shared" si="13"/>
        <v>0.523547956092756</v>
      </c>
      <c r="AY59">
        <f t="shared" si="13"/>
        <v>4.20855878497245</v>
      </c>
      <c r="AZ59">
        <f t="shared" si="13"/>
        <v>-11.5378168190482</v>
      </c>
      <c r="BA59">
        <f t="shared" si="13"/>
        <v>0.854703700749112</v>
      </c>
      <c r="BB59">
        <f t="shared" si="13"/>
        <v>1.97799590567025</v>
      </c>
      <c r="BC59">
        <f t="shared" si="13"/>
        <v>2.83236714013758</v>
      </c>
      <c r="BD59">
        <f t="shared" si="13"/>
        <v>0</v>
      </c>
    </row>
    <row r="60" spans="1:56">
      <c r="A60">
        <v>250</v>
      </c>
      <c r="B60" t="s">
        <v>364</v>
      </c>
      <c r="C60" t="s">
        <v>365</v>
      </c>
      <c r="D60" t="s">
        <v>413</v>
      </c>
      <c r="E60" s="16" t="s">
        <v>410</v>
      </c>
      <c r="G60">
        <f t="shared" si="0"/>
        <v>0</v>
      </c>
      <c r="H60">
        <f t="shared" ref="H60:Y60" si="14">IF(H12=0,0,(H12-G12)/H12*100)</f>
        <v>0</v>
      </c>
      <c r="I60">
        <f t="shared" si="14"/>
        <v>0</v>
      </c>
      <c r="J60">
        <f t="shared" si="14"/>
        <v>0</v>
      </c>
      <c r="K60">
        <f t="shared" si="14"/>
        <v>0</v>
      </c>
      <c r="L60">
        <f t="shared" si="14"/>
        <v>0</v>
      </c>
      <c r="M60">
        <f t="shared" si="14"/>
        <v>0</v>
      </c>
      <c r="N60">
        <f t="shared" si="14"/>
        <v>0</v>
      </c>
      <c r="O60">
        <f t="shared" si="14"/>
        <v>0</v>
      </c>
      <c r="P60">
        <f t="shared" si="14"/>
        <v>0</v>
      </c>
      <c r="Q60">
        <f t="shared" si="14"/>
        <v>0</v>
      </c>
      <c r="R60">
        <f t="shared" si="14"/>
        <v>0</v>
      </c>
      <c r="S60">
        <f t="shared" si="14"/>
        <v>0</v>
      </c>
      <c r="T60">
        <f t="shared" si="14"/>
        <v>0</v>
      </c>
      <c r="U60">
        <f t="shared" si="14"/>
        <v>0</v>
      </c>
      <c r="V60">
        <f t="shared" si="14"/>
        <v>0</v>
      </c>
      <c r="W60">
        <f t="shared" si="14"/>
        <v>0</v>
      </c>
      <c r="X60">
        <f t="shared" si="14"/>
        <v>0</v>
      </c>
      <c r="Y60">
        <f t="shared" si="14"/>
        <v>0</v>
      </c>
      <c r="Z60">
        <f t="shared" ref="Z60:BD60" si="15">IF(Z12=0,0,(Z12-Y12)/Z12*100)</f>
        <v>100</v>
      </c>
      <c r="AA60">
        <f t="shared" si="15"/>
        <v>-1.05840183580118</v>
      </c>
      <c r="AB60">
        <f t="shared" si="15"/>
        <v>17.1599900798278</v>
      </c>
      <c r="AC60">
        <f t="shared" si="15"/>
        <v>10.2404662242507</v>
      </c>
      <c r="AD60">
        <f t="shared" si="15"/>
        <v>-4.11657028621169</v>
      </c>
      <c r="AE60">
        <f t="shared" si="15"/>
        <v>1.66394861598645</v>
      </c>
      <c r="AF60">
        <f t="shared" si="15"/>
        <v>9.61910299198449</v>
      </c>
      <c r="AG60">
        <f t="shared" si="15"/>
        <v>-10.1546813605472</v>
      </c>
      <c r="AH60">
        <f t="shared" si="15"/>
        <v>0.838772444144375</v>
      </c>
      <c r="AI60">
        <f t="shared" si="15"/>
        <v>-5.74256299129064</v>
      </c>
      <c r="AJ60">
        <f t="shared" si="15"/>
        <v>1.2120940208308</v>
      </c>
      <c r="AK60">
        <f t="shared" si="15"/>
        <v>18.8572835365546</v>
      </c>
      <c r="AL60">
        <f t="shared" si="15"/>
        <v>5.78194867968712</v>
      </c>
      <c r="AM60">
        <f t="shared" si="15"/>
        <v>-10.4092258069472</v>
      </c>
      <c r="AN60">
        <f t="shared" si="15"/>
        <v>5.57517098809591</v>
      </c>
      <c r="AO60">
        <f t="shared" si="15"/>
        <v>0.695131153638197</v>
      </c>
      <c r="AP60">
        <f t="shared" si="15"/>
        <v>-71.6438937523328</v>
      </c>
      <c r="AQ60">
        <f t="shared" si="15"/>
        <v>26.1520536936612</v>
      </c>
      <c r="AR60">
        <f t="shared" si="15"/>
        <v>-3.05381735331327</v>
      </c>
      <c r="AS60">
        <f t="shared" si="15"/>
        <v>5.91543510947832</v>
      </c>
      <c r="AT60">
        <f t="shared" si="15"/>
        <v>-13.3142889393873</v>
      </c>
      <c r="AU60">
        <f t="shared" si="15"/>
        <v>14.5633936648275</v>
      </c>
      <c r="AV60">
        <f t="shared" si="15"/>
        <v>-13.2087637978529</v>
      </c>
      <c r="AW60">
        <f t="shared" si="15"/>
        <v>5.47444226342398</v>
      </c>
      <c r="AX60">
        <f t="shared" si="15"/>
        <v>-1.20678127560463</v>
      </c>
      <c r="AY60">
        <f t="shared" si="15"/>
        <v>2.48383830832959</v>
      </c>
      <c r="AZ60">
        <f t="shared" si="15"/>
        <v>5.1467516763367</v>
      </c>
      <c r="BA60">
        <f t="shared" si="15"/>
        <v>-1.21124529446461</v>
      </c>
      <c r="BB60">
        <f t="shared" si="15"/>
        <v>0.565304626586623</v>
      </c>
      <c r="BC60">
        <f t="shared" si="15"/>
        <v>8.86151349630169</v>
      </c>
      <c r="BD60">
        <f t="shared" si="15"/>
        <v>0</v>
      </c>
    </row>
    <row r="61" spans="1:56">
      <c r="A61">
        <v>46</v>
      </c>
      <c r="B61" t="s">
        <v>366</v>
      </c>
      <c r="C61" t="s">
        <v>367</v>
      </c>
      <c r="D61" t="s">
        <v>413</v>
      </c>
      <c r="E61" s="16" t="s">
        <v>410</v>
      </c>
      <c r="G61">
        <f t="shared" si="0"/>
        <v>0</v>
      </c>
      <c r="H61">
        <f t="shared" ref="H61:Y61" si="16">IF(H13=0,0,(H13-G13)/H13*100)</f>
        <v>0</v>
      </c>
      <c r="I61">
        <f t="shared" si="16"/>
        <v>0</v>
      </c>
      <c r="J61">
        <f t="shared" si="16"/>
        <v>0</v>
      </c>
      <c r="K61">
        <f t="shared" si="16"/>
        <v>0</v>
      </c>
      <c r="L61">
        <f t="shared" si="16"/>
        <v>0</v>
      </c>
      <c r="M61">
        <f t="shared" si="16"/>
        <v>0</v>
      </c>
      <c r="N61">
        <f t="shared" si="16"/>
        <v>0</v>
      </c>
      <c r="O61">
        <f t="shared" si="16"/>
        <v>0</v>
      </c>
      <c r="P61">
        <f t="shared" si="16"/>
        <v>0</v>
      </c>
      <c r="Q61">
        <f t="shared" si="16"/>
        <v>0</v>
      </c>
      <c r="R61">
        <f t="shared" si="16"/>
        <v>0</v>
      </c>
      <c r="S61">
        <f t="shared" si="16"/>
        <v>0</v>
      </c>
      <c r="T61">
        <f t="shared" si="16"/>
        <v>0</v>
      </c>
      <c r="U61">
        <f t="shared" si="16"/>
        <v>0</v>
      </c>
      <c r="V61">
        <f t="shared" si="16"/>
        <v>0</v>
      </c>
      <c r="W61">
        <f t="shared" si="16"/>
        <v>0</v>
      </c>
      <c r="X61">
        <f t="shared" si="16"/>
        <v>0</v>
      </c>
      <c r="Y61">
        <f t="shared" si="16"/>
        <v>0</v>
      </c>
      <c r="Z61">
        <f t="shared" ref="Z61:BD61" si="17">IF(Z13=0,0,(Z13-Y13)/Z13*100)</f>
        <v>100</v>
      </c>
      <c r="AA61">
        <f t="shared" si="17"/>
        <v>-25.9935250689522</v>
      </c>
      <c r="AB61">
        <f t="shared" si="17"/>
        <v>18.8510695457553</v>
      </c>
      <c r="AC61">
        <f t="shared" si="17"/>
        <v>2.08446978737028</v>
      </c>
      <c r="AD61">
        <f t="shared" si="17"/>
        <v>-2.47301299644505</v>
      </c>
      <c r="AE61">
        <f t="shared" si="17"/>
        <v>6.00732751897546</v>
      </c>
      <c r="AF61">
        <f t="shared" si="17"/>
        <v>33.8603282352222</v>
      </c>
      <c r="AG61">
        <f t="shared" si="17"/>
        <v>-1.08538443759192</v>
      </c>
      <c r="AH61">
        <f t="shared" si="17"/>
        <v>15.410381883885</v>
      </c>
      <c r="AI61">
        <f t="shared" si="17"/>
        <v>-4.49291994694044</v>
      </c>
      <c r="AJ61">
        <f t="shared" si="17"/>
        <v>0.423122251791003</v>
      </c>
      <c r="AK61">
        <f t="shared" si="17"/>
        <v>-10.9708151287944</v>
      </c>
      <c r="AL61">
        <f t="shared" si="17"/>
        <v>4.30758781333724</v>
      </c>
      <c r="AM61">
        <f t="shared" si="17"/>
        <v>-3.51586888127341</v>
      </c>
      <c r="AN61">
        <f t="shared" si="17"/>
        <v>-15.4088366162544</v>
      </c>
      <c r="AO61">
        <f t="shared" si="17"/>
        <v>5.1214014645708</v>
      </c>
      <c r="AP61">
        <f t="shared" si="17"/>
        <v>-11.5164351526732</v>
      </c>
      <c r="AQ61">
        <f t="shared" si="17"/>
        <v>1.07509790216442</v>
      </c>
      <c r="AR61">
        <f t="shared" si="17"/>
        <v>19.5559342482317</v>
      </c>
      <c r="AS61">
        <f t="shared" si="17"/>
        <v>-34.6139704011321</v>
      </c>
      <c r="AT61">
        <f t="shared" si="17"/>
        <v>-46.4027885881925</v>
      </c>
      <c r="AU61">
        <f t="shared" si="17"/>
        <v>11.8943009328539</v>
      </c>
      <c r="AV61">
        <f t="shared" si="17"/>
        <v>11.4461904723959</v>
      </c>
      <c r="AW61">
        <f t="shared" si="17"/>
        <v>1.00934878260599</v>
      </c>
      <c r="AX61">
        <f t="shared" si="17"/>
        <v>-10.0484873479575</v>
      </c>
      <c r="AY61">
        <f t="shared" si="17"/>
        <v>-12.4683896453251</v>
      </c>
      <c r="AZ61">
        <f t="shared" si="17"/>
        <v>-8.10763105992127</v>
      </c>
      <c r="BA61">
        <f t="shared" si="17"/>
        <v>7.56881013268532</v>
      </c>
      <c r="BB61">
        <f t="shared" si="17"/>
        <v>-11.5029526256895</v>
      </c>
      <c r="BC61">
        <f t="shared" si="17"/>
        <v>23.7289971177378</v>
      </c>
      <c r="BD61">
        <f t="shared" si="17"/>
        <v>-7.6786940497829</v>
      </c>
    </row>
    <row r="62" spans="1:56">
      <c r="A62">
        <v>107</v>
      </c>
      <c r="B62" t="s">
        <v>368</v>
      </c>
      <c r="C62" t="s">
        <v>369</v>
      </c>
      <c r="D62" t="s">
        <v>413</v>
      </c>
      <c r="E62" s="16" t="s">
        <v>410</v>
      </c>
      <c r="G62">
        <f t="shared" si="0"/>
        <v>0</v>
      </c>
      <c r="H62">
        <f t="shared" ref="H62:Y62" si="18">IF(H14=0,0,(H14-G14)/H14*100)</f>
        <v>0</v>
      </c>
      <c r="I62">
        <f t="shared" si="18"/>
        <v>0</v>
      </c>
      <c r="J62">
        <f t="shared" si="18"/>
        <v>0</v>
      </c>
      <c r="K62">
        <f t="shared" si="18"/>
        <v>0</v>
      </c>
      <c r="L62">
        <f t="shared" si="18"/>
        <v>0</v>
      </c>
      <c r="M62">
        <f t="shared" si="18"/>
        <v>0</v>
      </c>
      <c r="N62">
        <f t="shared" si="18"/>
        <v>0</v>
      </c>
      <c r="O62">
        <f t="shared" si="18"/>
        <v>0</v>
      </c>
      <c r="P62">
        <f t="shared" si="18"/>
        <v>0</v>
      </c>
      <c r="Q62">
        <f t="shared" si="18"/>
        <v>0</v>
      </c>
      <c r="R62">
        <f t="shared" si="18"/>
        <v>0</v>
      </c>
      <c r="S62">
        <f t="shared" si="18"/>
        <v>0</v>
      </c>
      <c r="T62">
        <f t="shared" si="18"/>
        <v>0</v>
      </c>
      <c r="U62">
        <f t="shared" si="18"/>
        <v>0</v>
      </c>
      <c r="V62">
        <f t="shared" si="18"/>
        <v>0</v>
      </c>
      <c r="W62">
        <f t="shared" si="18"/>
        <v>0</v>
      </c>
      <c r="X62">
        <f t="shared" si="18"/>
        <v>0</v>
      </c>
      <c r="Y62">
        <f t="shared" si="18"/>
        <v>0</v>
      </c>
      <c r="Z62">
        <f t="shared" ref="Z62:BD62" si="19">IF(Z14=0,0,(Z14-Y14)/Z14*100)</f>
        <v>100</v>
      </c>
      <c r="AA62">
        <f t="shared" si="19"/>
        <v>5.76250863751667</v>
      </c>
      <c r="AB62">
        <f t="shared" si="19"/>
        <v>-9.7636267277921</v>
      </c>
      <c r="AC62">
        <f t="shared" si="19"/>
        <v>-14.7266995046581</v>
      </c>
      <c r="AD62">
        <f t="shared" si="19"/>
        <v>6.81603854582253</v>
      </c>
      <c r="AE62">
        <f t="shared" si="19"/>
        <v>12.9727799061792</v>
      </c>
      <c r="AF62">
        <f t="shared" si="19"/>
        <v>9.70297268023348</v>
      </c>
      <c r="AG62">
        <f t="shared" si="19"/>
        <v>2.12846844227308</v>
      </c>
      <c r="AH62">
        <f t="shared" si="19"/>
        <v>9.94058258264257</v>
      </c>
      <c r="AI62">
        <f t="shared" si="19"/>
        <v>4.8739772417307</v>
      </c>
      <c r="AJ62">
        <f t="shared" si="19"/>
        <v>-1.78632486030177</v>
      </c>
      <c r="AK62">
        <f t="shared" si="19"/>
        <v>2.42930030369403</v>
      </c>
      <c r="AL62">
        <f t="shared" si="19"/>
        <v>1.86452907393881</v>
      </c>
      <c r="AM62">
        <f t="shared" si="19"/>
        <v>-20.7691924192645</v>
      </c>
      <c r="AN62">
        <f t="shared" si="19"/>
        <v>-10.7844115946314</v>
      </c>
      <c r="AO62">
        <f t="shared" si="19"/>
        <v>4.62823100482466</v>
      </c>
      <c r="AP62">
        <f t="shared" si="19"/>
        <v>6.70320064481996</v>
      </c>
      <c r="AQ62">
        <f t="shared" si="19"/>
        <v>0.20409727985627</v>
      </c>
      <c r="AR62">
        <f t="shared" si="19"/>
        <v>7.71033193783143</v>
      </c>
      <c r="AS62">
        <f t="shared" si="19"/>
        <v>-7.98140587044175</v>
      </c>
      <c r="AT62">
        <f t="shared" si="19"/>
        <v>5.7042184817229</v>
      </c>
      <c r="AU62">
        <f t="shared" si="19"/>
        <v>1.93844586793466</v>
      </c>
      <c r="AV62">
        <f t="shared" si="19"/>
        <v>2.32398675243678</v>
      </c>
      <c r="AW62">
        <f t="shared" si="19"/>
        <v>-1.97308480175596</v>
      </c>
      <c r="AX62">
        <f t="shared" si="19"/>
        <v>-8.29666176418142</v>
      </c>
      <c r="AY62">
        <f t="shared" si="19"/>
        <v>-0.342277104558898</v>
      </c>
      <c r="AZ62">
        <f t="shared" si="19"/>
        <v>1.14819883791641</v>
      </c>
      <c r="BA62">
        <f t="shared" si="19"/>
        <v>5.51624308372302</v>
      </c>
      <c r="BB62">
        <f t="shared" si="19"/>
        <v>6.67747885818374</v>
      </c>
      <c r="BC62">
        <f t="shared" si="19"/>
        <v>2.36191562219787</v>
      </c>
      <c r="BD62">
        <f t="shared" si="19"/>
        <v>-4.32893190384792</v>
      </c>
    </row>
    <row r="63" spans="1:56">
      <c r="A63">
        <v>61</v>
      </c>
      <c r="B63" t="s">
        <v>208</v>
      </c>
      <c r="C63" t="s">
        <v>370</v>
      </c>
      <c r="D63" t="s">
        <v>413</v>
      </c>
      <c r="E63" s="16" t="s">
        <v>410</v>
      </c>
      <c r="G63">
        <f t="shared" si="0"/>
        <v>0</v>
      </c>
      <c r="H63">
        <f t="shared" ref="H63:Y63" si="20">IF(H15=0,0,(H15-G15)/H15*100)</f>
        <v>0</v>
      </c>
      <c r="I63">
        <f t="shared" si="20"/>
        <v>0</v>
      </c>
      <c r="J63">
        <f t="shared" si="20"/>
        <v>0</v>
      </c>
      <c r="K63">
        <f t="shared" si="20"/>
        <v>0</v>
      </c>
      <c r="L63">
        <f t="shared" si="20"/>
        <v>0</v>
      </c>
      <c r="M63">
        <f t="shared" si="20"/>
        <v>0</v>
      </c>
      <c r="N63">
        <f t="shared" si="20"/>
        <v>0</v>
      </c>
      <c r="O63">
        <f t="shared" si="20"/>
        <v>0</v>
      </c>
      <c r="P63">
        <f t="shared" si="20"/>
        <v>0</v>
      </c>
      <c r="Q63">
        <f t="shared" si="20"/>
        <v>0</v>
      </c>
      <c r="R63">
        <f t="shared" si="20"/>
        <v>0</v>
      </c>
      <c r="S63">
        <f t="shared" si="20"/>
        <v>0</v>
      </c>
      <c r="T63">
        <f t="shared" si="20"/>
        <v>0</v>
      </c>
      <c r="U63">
        <f t="shared" si="20"/>
        <v>0</v>
      </c>
      <c r="V63">
        <f t="shared" si="20"/>
        <v>0</v>
      </c>
      <c r="W63">
        <f t="shared" si="20"/>
        <v>0</v>
      </c>
      <c r="X63">
        <f t="shared" si="20"/>
        <v>0</v>
      </c>
      <c r="Y63">
        <f t="shared" si="20"/>
        <v>0</v>
      </c>
      <c r="Z63">
        <f t="shared" ref="Z63:BD63" si="21">IF(Z15=0,0,(Z15-Y15)/Z15*100)</f>
        <v>0</v>
      </c>
      <c r="AA63">
        <f t="shared" si="21"/>
        <v>0</v>
      </c>
      <c r="AB63">
        <f t="shared" si="21"/>
        <v>0</v>
      </c>
      <c r="AC63">
        <f t="shared" si="21"/>
        <v>0</v>
      </c>
      <c r="AD63">
        <f t="shared" si="21"/>
        <v>0</v>
      </c>
      <c r="AE63">
        <f t="shared" si="21"/>
        <v>100</v>
      </c>
      <c r="AF63">
        <f t="shared" si="21"/>
        <v>-2.98965749289765</v>
      </c>
      <c r="AG63">
        <f t="shared" si="21"/>
        <v>2.71537467880441</v>
      </c>
      <c r="AH63">
        <f t="shared" si="21"/>
        <v>-5.90186661881227</v>
      </c>
      <c r="AI63">
        <f t="shared" si="21"/>
        <v>-0.291532654524526</v>
      </c>
      <c r="AJ63">
        <f t="shared" si="21"/>
        <v>1.56152934855791</v>
      </c>
      <c r="AK63">
        <f t="shared" si="21"/>
        <v>-6.66932254344889</v>
      </c>
      <c r="AL63">
        <f t="shared" si="21"/>
        <v>-3.09454320413625</v>
      </c>
      <c r="AM63">
        <f t="shared" si="21"/>
        <v>1.07815740866462</v>
      </c>
      <c r="AN63">
        <f t="shared" si="21"/>
        <v>6.5482271089404</v>
      </c>
      <c r="AO63">
        <f t="shared" si="21"/>
        <v>15.9968445973495</v>
      </c>
      <c r="AP63">
        <f t="shared" si="21"/>
        <v>-9.41872949963394</v>
      </c>
      <c r="AQ63">
        <f t="shared" si="21"/>
        <v>8.59439868277287</v>
      </c>
      <c r="AR63">
        <f t="shared" si="21"/>
        <v>11.7776960464638</v>
      </c>
      <c r="AS63">
        <f t="shared" si="21"/>
        <v>-19.4440335332106</v>
      </c>
      <c r="AT63">
        <f t="shared" si="21"/>
        <v>-15.2588329755022</v>
      </c>
      <c r="AU63">
        <f t="shared" si="21"/>
        <v>15.8419872002783</v>
      </c>
      <c r="AV63">
        <f t="shared" si="21"/>
        <v>5.30720104261833</v>
      </c>
      <c r="AW63">
        <f t="shared" si="21"/>
        <v>-1.47411648648266</v>
      </c>
      <c r="AX63">
        <f t="shared" si="21"/>
        <v>2.36384466178136</v>
      </c>
      <c r="AY63">
        <f t="shared" si="21"/>
        <v>-42.6811127709076</v>
      </c>
      <c r="AZ63">
        <f t="shared" si="21"/>
        <v>6.93956654668239</v>
      </c>
      <c r="BA63">
        <f t="shared" si="21"/>
        <v>14.8183245584876</v>
      </c>
      <c r="BB63">
        <f t="shared" si="21"/>
        <v>-21.1355262550674</v>
      </c>
      <c r="BC63">
        <f t="shared" si="21"/>
        <v>40.4536727011137</v>
      </c>
      <c r="BD63">
        <f t="shared" si="21"/>
        <v>0</v>
      </c>
    </row>
    <row r="64" spans="1:56">
      <c r="A64">
        <v>178</v>
      </c>
      <c r="B64" t="s">
        <v>165</v>
      </c>
      <c r="C64" t="s">
        <v>371</v>
      </c>
      <c r="D64" t="s">
        <v>413</v>
      </c>
      <c r="E64" s="16" t="s">
        <v>410</v>
      </c>
      <c r="G64">
        <f t="shared" si="0"/>
        <v>0</v>
      </c>
      <c r="H64">
        <f t="shared" ref="H64:Y64" si="22">IF(H16=0,0,(H16-G16)/H16*100)</f>
        <v>0</v>
      </c>
      <c r="I64">
        <f t="shared" si="22"/>
        <v>0</v>
      </c>
      <c r="J64">
        <f t="shared" si="22"/>
        <v>0</v>
      </c>
      <c r="K64">
        <f t="shared" si="22"/>
        <v>0</v>
      </c>
      <c r="L64">
        <f t="shared" si="22"/>
        <v>0</v>
      </c>
      <c r="M64">
        <f t="shared" si="22"/>
        <v>0</v>
      </c>
      <c r="N64">
        <f t="shared" si="22"/>
        <v>0</v>
      </c>
      <c r="O64">
        <f t="shared" si="22"/>
        <v>0</v>
      </c>
      <c r="P64">
        <f t="shared" si="22"/>
        <v>0</v>
      </c>
      <c r="Q64">
        <f t="shared" si="22"/>
        <v>0</v>
      </c>
      <c r="R64">
        <f t="shared" si="22"/>
        <v>0</v>
      </c>
      <c r="S64">
        <f t="shared" si="22"/>
        <v>0</v>
      </c>
      <c r="T64">
        <f t="shared" si="22"/>
        <v>0</v>
      </c>
      <c r="U64">
        <f t="shared" si="22"/>
        <v>0</v>
      </c>
      <c r="V64">
        <f t="shared" si="22"/>
        <v>0</v>
      </c>
      <c r="W64">
        <f t="shared" si="22"/>
        <v>0</v>
      </c>
      <c r="X64">
        <f t="shared" si="22"/>
        <v>0</v>
      </c>
      <c r="Y64">
        <f t="shared" si="22"/>
        <v>0</v>
      </c>
      <c r="Z64">
        <f t="shared" ref="Z64:BD64" si="23">IF(Z16=0,0,(Z16-Y16)/Z16*100)</f>
        <v>0</v>
      </c>
      <c r="AA64">
        <f t="shared" si="23"/>
        <v>0</v>
      </c>
      <c r="AB64">
        <f t="shared" si="23"/>
        <v>0</v>
      </c>
      <c r="AC64">
        <f t="shared" si="23"/>
        <v>0</v>
      </c>
      <c r="AD64">
        <f t="shared" si="23"/>
        <v>0</v>
      </c>
      <c r="AE64">
        <f t="shared" si="23"/>
        <v>0</v>
      </c>
      <c r="AF64">
        <f t="shared" si="23"/>
        <v>0</v>
      </c>
      <c r="AG64">
        <f t="shared" si="23"/>
        <v>0</v>
      </c>
      <c r="AH64">
        <f t="shared" si="23"/>
        <v>0</v>
      </c>
      <c r="AI64">
        <f t="shared" si="23"/>
        <v>0</v>
      </c>
      <c r="AJ64">
        <f t="shared" si="23"/>
        <v>0</v>
      </c>
      <c r="AK64">
        <f t="shared" si="23"/>
        <v>0</v>
      </c>
      <c r="AL64">
        <f t="shared" si="23"/>
        <v>100</v>
      </c>
      <c r="AM64">
        <f t="shared" si="23"/>
        <v>-20.2130610398658</v>
      </c>
      <c r="AN64">
        <f t="shared" si="23"/>
        <v>24.1472260777227</v>
      </c>
      <c r="AO64">
        <f t="shared" si="23"/>
        <v>-13.1382645869449</v>
      </c>
      <c r="AP64">
        <f t="shared" si="23"/>
        <v>-6.50288736744107</v>
      </c>
      <c r="AQ64">
        <f t="shared" si="23"/>
        <v>1.09176049065337</v>
      </c>
      <c r="AR64">
        <f t="shared" si="23"/>
        <v>35.1077381604701</v>
      </c>
      <c r="AS64">
        <f t="shared" si="23"/>
        <v>-2.5862356411996</v>
      </c>
      <c r="AT64">
        <f t="shared" si="23"/>
        <v>-89.7277991614697</v>
      </c>
      <c r="AU64">
        <f t="shared" si="23"/>
        <v>22.5456021154309</v>
      </c>
      <c r="AV64">
        <f t="shared" si="23"/>
        <v>-5.96173706106662</v>
      </c>
      <c r="AW64">
        <f t="shared" si="23"/>
        <v>-30.8559620226839</v>
      </c>
      <c r="AX64">
        <f t="shared" si="23"/>
        <v>-9.6248765367812</v>
      </c>
      <c r="AY64">
        <f t="shared" si="23"/>
        <v>53.3819735655257</v>
      </c>
      <c r="AZ64">
        <f t="shared" si="23"/>
        <v>6.37236265233408</v>
      </c>
      <c r="BA64">
        <f t="shared" si="23"/>
        <v>-1.40918265888945</v>
      </c>
      <c r="BB64">
        <f t="shared" si="23"/>
        <v>-61.8780147032699</v>
      </c>
      <c r="BC64">
        <f t="shared" si="23"/>
        <v>-15.1799449259285</v>
      </c>
      <c r="BD64">
        <f t="shared" si="23"/>
        <v>0</v>
      </c>
    </row>
    <row r="65" spans="1:56">
      <c r="A65">
        <v>238</v>
      </c>
      <c r="B65" t="s">
        <v>182</v>
      </c>
      <c r="C65" t="s">
        <v>372</v>
      </c>
      <c r="D65" t="s">
        <v>413</v>
      </c>
      <c r="E65" s="16" t="s">
        <v>410</v>
      </c>
      <c r="G65">
        <f t="shared" si="0"/>
        <v>0</v>
      </c>
      <c r="H65">
        <f t="shared" ref="H65:Y65" si="24">IF(H17=0,0,(H17-G17)/H17*100)</f>
        <v>0</v>
      </c>
      <c r="I65">
        <f t="shared" si="24"/>
        <v>0</v>
      </c>
      <c r="J65">
        <f t="shared" si="24"/>
        <v>0</v>
      </c>
      <c r="K65">
        <f t="shared" si="24"/>
        <v>0</v>
      </c>
      <c r="L65">
        <f t="shared" si="24"/>
        <v>0</v>
      </c>
      <c r="M65">
        <f t="shared" si="24"/>
        <v>0</v>
      </c>
      <c r="N65">
        <f t="shared" si="24"/>
        <v>0</v>
      </c>
      <c r="O65">
        <f t="shared" si="24"/>
        <v>0</v>
      </c>
      <c r="P65">
        <f t="shared" si="24"/>
        <v>0</v>
      </c>
      <c r="Q65">
        <f t="shared" si="24"/>
        <v>0</v>
      </c>
      <c r="R65">
        <f t="shared" si="24"/>
        <v>0</v>
      </c>
      <c r="S65">
        <f t="shared" si="24"/>
        <v>0</v>
      </c>
      <c r="T65">
        <f t="shared" si="24"/>
        <v>0</v>
      </c>
      <c r="U65">
        <f t="shared" si="24"/>
        <v>0</v>
      </c>
      <c r="V65">
        <f t="shared" si="24"/>
        <v>0</v>
      </c>
      <c r="W65">
        <f t="shared" si="24"/>
        <v>0</v>
      </c>
      <c r="X65">
        <f t="shared" si="24"/>
        <v>0</v>
      </c>
      <c r="Y65">
        <f t="shared" si="24"/>
        <v>0</v>
      </c>
      <c r="Z65">
        <f t="shared" ref="Z65:BD65" si="25">IF(Z17=0,0,(Z17-Y17)/Z17*100)</f>
        <v>0</v>
      </c>
      <c r="AA65">
        <f t="shared" si="25"/>
        <v>100</v>
      </c>
      <c r="AB65">
        <f t="shared" si="25"/>
        <v>-2.16942191446609</v>
      </c>
      <c r="AC65">
        <f t="shared" si="25"/>
        <v>9.43144335406823</v>
      </c>
      <c r="AD65">
        <f t="shared" si="25"/>
        <v>-15.5674816810371</v>
      </c>
      <c r="AE65">
        <f t="shared" si="25"/>
        <v>-4.03675986553252</v>
      </c>
      <c r="AF65">
        <f t="shared" si="25"/>
        <v>6.36503401535712</v>
      </c>
      <c r="AG65">
        <f t="shared" si="25"/>
        <v>8.84243784845099</v>
      </c>
      <c r="AH65">
        <f t="shared" si="25"/>
        <v>-0.226698628656669</v>
      </c>
      <c r="AI65">
        <f t="shared" si="25"/>
        <v>-1.07177716562094</v>
      </c>
      <c r="AJ65">
        <f t="shared" si="25"/>
        <v>4.19758889472508</v>
      </c>
      <c r="AK65">
        <f t="shared" si="25"/>
        <v>8.65998916466948</v>
      </c>
      <c r="AL65">
        <f t="shared" si="25"/>
        <v>-1.84354265972648</v>
      </c>
      <c r="AM65">
        <f t="shared" si="25"/>
        <v>6.51998034632841</v>
      </c>
      <c r="AN65">
        <f t="shared" si="25"/>
        <v>-8.58226835760559</v>
      </c>
      <c r="AO65">
        <f t="shared" si="25"/>
        <v>4.7124626411695</v>
      </c>
      <c r="AP65">
        <f t="shared" si="25"/>
        <v>9.84719330251532</v>
      </c>
      <c r="AQ65">
        <f t="shared" si="25"/>
        <v>4.59140497955243</v>
      </c>
      <c r="AR65">
        <f t="shared" si="25"/>
        <v>-13.5688446449362</v>
      </c>
      <c r="AS65">
        <f t="shared" si="25"/>
        <v>-0.966320956501584</v>
      </c>
      <c r="AT65">
        <f t="shared" si="25"/>
        <v>6.43076611599513</v>
      </c>
      <c r="AU65">
        <f t="shared" si="25"/>
        <v>3.38769115986751</v>
      </c>
      <c r="AV65">
        <f t="shared" si="25"/>
        <v>-7.92267587087718</v>
      </c>
      <c r="AW65">
        <f t="shared" si="25"/>
        <v>-6.13398225666147</v>
      </c>
      <c r="AX65">
        <f t="shared" si="25"/>
        <v>16.5026631136312</v>
      </c>
      <c r="AY65">
        <f t="shared" si="25"/>
        <v>15.3680123136104</v>
      </c>
      <c r="AZ65">
        <f t="shared" si="25"/>
        <v>12.0837009600618</v>
      </c>
      <c r="BA65">
        <f t="shared" si="25"/>
        <v>7.02229740417594</v>
      </c>
      <c r="BB65">
        <f t="shared" si="25"/>
        <v>4.90306023994854</v>
      </c>
      <c r="BC65">
        <f t="shared" si="25"/>
        <v>20.5772115164779</v>
      </c>
      <c r="BD65">
        <f t="shared" si="25"/>
        <v>3.28626135419544</v>
      </c>
    </row>
    <row r="66" spans="1:56">
      <c r="A66">
        <v>74</v>
      </c>
      <c r="B66" t="s">
        <v>147</v>
      </c>
      <c r="C66" t="s">
        <v>373</v>
      </c>
      <c r="D66" t="s">
        <v>413</v>
      </c>
      <c r="E66" s="16" t="s">
        <v>410</v>
      </c>
      <c r="G66">
        <f t="shared" si="0"/>
        <v>0</v>
      </c>
      <c r="H66">
        <f t="shared" ref="H66:Y66" si="26">IF(H18=0,0,(H18-G18)/H18*100)</f>
        <v>0</v>
      </c>
      <c r="I66">
        <f t="shared" si="26"/>
        <v>0</v>
      </c>
      <c r="J66">
        <f t="shared" si="26"/>
        <v>0</v>
      </c>
      <c r="K66">
        <f t="shared" si="26"/>
        <v>0</v>
      </c>
      <c r="L66">
        <f t="shared" si="26"/>
        <v>0</v>
      </c>
      <c r="M66">
        <f t="shared" si="26"/>
        <v>0</v>
      </c>
      <c r="N66">
        <f t="shared" si="26"/>
        <v>0</v>
      </c>
      <c r="O66">
        <f t="shared" si="26"/>
        <v>0</v>
      </c>
      <c r="P66">
        <f t="shared" si="26"/>
        <v>0</v>
      </c>
      <c r="Q66">
        <f t="shared" si="26"/>
        <v>0</v>
      </c>
      <c r="R66">
        <f t="shared" si="26"/>
        <v>0</v>
      </c>
      <c r="S66">
        <f t="shared" si="26"/>
        <v>0</v>
      </c>
      <c r="T66">
        <f t="shared" si="26"/>
        <v>0</v>
      </c>
      <c r="U66">
        <f t="shared" si="26"/>
        <v>0</v>
      </c>
      <c r="V66">
        <f t="shared" si="26"/>
        <v>0</v>
      </c>
      <c r="W66">
        <f t="shared" si="26"/>
        <v>0</v>
      </c>
      <c r="X66">
        <f t="shared" si="26"/>
        <v>0</v>
      </c>
      <c r="Y66">
        <f t="shared" si="26"/>
        <v>0</v>
      </c>
      <c r="Z66">
        <f t="shared" ref="Z66:BD66" si="27">IF(Z18=0,0,(Z18-Y18)/Z18*100)</f>
        <v>100</v>
      </c>
      <c r="AA66">
        <f t="shared" si="27"/>
        <v>-5.10921153349315</v>
      </c>
      <c r="AB66">
        <f t="shared" si="27"/>
        <v>-3.09357097187976</v>
      </c>
      <c r="AC66">
        <f t="shared" si="27"/>
        <v>10.7984366732743</v>
      </c>
      <c r="AD66">
        <f t="shared" si="27"/>
        <v>0.959410565352894</v>
      </c>
      <c r="AE66">
        <f t="shared" si="27"/>
        <v>7.41584321614947</v>
      </c>
      <c r="AF66">
        <f t="shared" si="27"/>
        <v>26.3837218035535</v>
      </c>
      <c r="AG66">
        <f t="shared" si="27"/>
        <v>-1.50560845929074</v>
      </c>
      <c r="AH66">
        <f t="shared" si="27"/>
        <v>3.32348902833661</v>
      </c>
      <c r="AI66">
        <f t="shared" si="27"/>
        <v>-6.87363005802147</v>
      </c>
      <c r="AJ66">
        <f t="shared" si="27"/>
        <v>-12.7341567106587</v>
      </c>
      <c r="AK66">
        <f t="shared" si="27"/>
        <v>9.45917702554272</v>
      </c>
      <c r="AL66">
        <f t="shared" si="27"/>
        <v>4.66136677323814</v>
      </c>
      <c r="AM66">
        <f t="shared" si="27"/>
        <v>6.43693410149416</v>
      </c>
      <c r="AN66">
        <f t="shared" si="27"/>
        <v>9.96593628927937</v>
      </c>
      <c r="AO66">
        <f t="shared" si="27"/>
        <v>-7.76711472400794</v>
      </c>
      <c r="AP66">
        <f t="shared" si="27"/>
        <v>-9.27521846167436</v>
      </c>
      <c r="AQ66">
        <f t="shared" si="27"/>
        <v>7.06080877416763</v>
      </c>
      <c r="AR66">
        <f t="shared" si="27"/>
        <v>0.653034421782918</v>
      </c>
      <c r="AS66">
        <f t="shared" si="27"/>
        <v>-5.70119903143522</v>
      </c>
      <c r="AT66">
        <f t="shared" si="27"/>
        <v>-19.6338472227261</v>
      </c>
      <c r="AU66">
        <f t="shared" si="27"/>
        <v>4.50627646656549</v>
      </c>
      <c r="AV66">
        <f t="shared" si="27"/>
        <v>-4.95777469947676</v>
      </c>
      <c r="AW66">
        <f t="shared" si="27"/>
        <v>2.14827293025977</v>
      </c>
      <c r="AX66">
        <f t="shared" si="27"/>
        <v>-6.27673909826327</v>
      </c>
      <c r="AY66">
        <f t="shared" si="27"/>
        <v>-11.9218857827327</v>
      </c>
      <c r="AZ66">
        <f t="shared" si="27"/>
        <v>2.22683388274148</v>
      </c>
      <c r="BA66">
        <f t="shared" si="27"/>
        <v>3.41864457504691</v>
      </c>
      <c r="BB66">
        <f t="shared" si="27"/>
        <v>-16.6763099549077</v>
      </c>
      <c r="BC66">
        <f t="shared" si="27"/>
        <v>19.4585670447566</v>
      </c>
      <c r="BD66">
        <f t="shared" si="27"/>
        <v>-10.9743494587119</v>
      </c>
    </row>
    <row r="67" spans="1:56">
      <c r="A67">
        <v>75</v>
      </c>
      <c r="B67" t="s">
        <v>374</v>
      </c>
      <c r="C67" t="s">
        <v>375</v>
      </c>
      <c r="D67" t="s">
        <v>413</v>
      </c>
      <c r="E67" s="16" t="s">
        <v>410</v>
      </c>
      <c r="G67">
        <f t="shared" si="0"/>
        <v>0</v>
      </c>
      <c r="H67">
        <f t="shared" ref="H67:Y67" si="28">IF(H19=0,0,(H19-G19)/H19*100)</f>
        <v>0</v>
      </c>
      <c r="I67">
        <f t="shared" si="28"/>
        <v>0</v>
      </c>
      <c r="J67">
        <f t="shared" si="28"/>
        <v>0</v>
      </c>
      <c r="K67">
        <f t="shared" si="28"/>
        <v>0</v>
      </c>
      <c r="L67">
        <f t="shared" si="28"/>
        <v>0</v>
      </c>
      <c r="M67">
        <f t="shared" si="28"/>
        <v>0</v>
      </c>
      <c r="N67">
        <f t="shared" si="28"/>
        <v>0</v>
      </c>
      <c r="O67">
        <f t="shared" si="28"/>
        <v>0</v>
      </c>
      <c r="P67">
        <f t="shared" si="28"/>
        <v>0</v>
      </c>
      <c r="Q67">
        <f t="shared" si="28"/>
        <v>0</v>
      </c>
      <c r="R67">
        <f t="shared" si="28"/>
        <v>0</v>
      </c>
      <c r="S67">
        <f t="shared" si="28"/>
        <v>0</v>
      </c>
      <c r="T67">
        <f t="shared" si="28"/>
        <v>0</v>
      </c>
      <c r="U67">
        <f t="shared" si="28"/>
        <v>0</v>
      </c>
      <c r="V67">
        <f t="shared" si="28"/>
        <v>0</v>
      </c>
      <c r="W67">
        <f t="shared" si="28"/>
        <v>0</v>
      </c>
      <c r="X67">
        <f t="shared" si="28"/>
        <v>0</v>
      </c>
      <c r="Y67">
        <f t="shared" si="28"/>
        <v>0</v>
      </c>
      <c r="Z67">
        <f t="shared" ref="Z67:BD67" si="29">IF(Z19=0,0,(Z19-Y19)/Z19*100)</f>
        <v>100</v>
      </c>
      <c r="AA67">
        <f t="shared" si="29"/>
        <v>13.2313041450448</v>
      </c>
      <c r="AB67">
        <f t="shared" si="29"/>
        <v>20.7955827008216</v>
      </c>
      <c r="AC67">
        <f t="shared" si="29"/>
        <v>-6.35979383216378</v>
      </c>
      <c r="AD67">
        <f t="shared" si="29"/>
        <v>-14.9994139054521</v>
      </c>
      <c r="AE67">
        <f t="shared" si="29"/>
        <v>-0.64559416620921</v>
      </c>
      <c r="AF67">
        <f t="shared" si="29"/>
        <v>13.0951574478009</v>
      </c>
      <c r="AG67">
        <f t="shared" si="29"/>
        <v>3.77144503806408</v>
      </c>
      <c r="AH67">
        <f t="shared" si="29"/>
        <v>-7.60458666534542</v>
      </c>
      <c r="AI67">
        <f t="shared" si="29"/>
        <v>4.54537200167649</v>
      </c>
      <c r="AJ67">
        <f t="shared" si="29"/>
        <v>-2.63525624755156</v>
      </c>
      <c r="AK67">
        <f t="shared" si="29"/>
        <v>-1.19983254739607</v>
      </c>
      <c r="AL67">
        <f t="shared" si="29"/>
        <v>-2.69424812352463</v>
      </c>
      <c r="AM67">
        <f t="shared" si="29"/>
        <v>-0.653247713341485</v>
      </c>
      <c r="AN67">
        <f t="shared" si="29"/>
        <v>8.36986424660669</v>
      </c>
      <c r="AO67">
        <f t="shared" si="29"/>
        <v>8.97981691269037</v>
      </c>
      <c r="AP67">
        <f t="shared" si="29"/>
        <v>1.52118408123082</v>
      </c>
      <c r="AQ67">
        <f t="shared" si="29"/>
        <v>3.7497319255454</v>
      </c>
      <c r="AR67">
        <f t="shared" si="29"/>
        <v>-0.193241709609318</v>
      </c>
      <c r="AS67">
        <f t="shared" si="29"/>
        <v>21.7760398054333</v>
      </c>
      <c r="AT67">
        <f t="shared" si="29"/>
        <v>9.58804228779805</v>
      </c>
      <c r="AU67">
        <f t="shared" si="29"/>
        <v>6.69714847231137</v>
      </c>
      <c r="AV67">
        <f t="shared" si="29"/>
        <v>-35.8375847803571</v>
      </c>
      <c r="AW67">
        <f t="shared" si="29"/>
        <v>16.8813140215331</v>
      </c>
      <c r="AX67">
        <f t="shared" si="29"/>
        <v>13.8005803032107</v>
      </c>
      <c r="AY67">
        <f t="shared" si="29"/>
        <v>-5.70035498181507</v>
      </c>
      <c r="AZ67">
        <f t="shared" si="29"/>
        <v>-4.60232312963213</v>
      </c>
      <c r="BA67">
        <f t="shared" si="29"/>
        <v>-0.215491020460858</v>
      </c>
      <c r="BB67">
        <f t="shared" si="29"/>
        <v>4.55680622331264</v>
      </c>
      <c r="BC67">
        <f t="shared" si="29"/>
        <v>2.11831918673298</v>
      </c>
      <c r="BD67">
        <f t="shared" si="29"/>
        <v>2.93503460134076</v>
      </c>
    </row>
    <row r="68" spans="1:56">
      <c r="A68">
        <v>81</v>
      </c>
      <c r="B68" t="s">
        <v>149</v>
      </c>
      <c r="C68" t="s">
        <v>376</v>
      </c>
      <c r="D68" t="s">
        <v>413</v>
      </c>
      <c r="E68" s="16" t="s">
        <v>410</v>
      </c>
      <c r="G68">
        <f t="shared" si="0"/>
        <v>0</v>
      </c>
      <c r="H68">
        <f t="shared" ref="H68:Y68" si="30">IF(H20=0,0,(H20-G20)/H20*100)</f>
        <v>0</v>
      </c>
      <c r="I68">
        <f t="shared" si="30"/>
        <v>0</v>
      </c>
      <c r="J68">
        <f t="shared" si="30"/>
        <v>0</v>
      </c>
      <c r="K68">
        <f t="shared" si="30"/>
        <v>0</v>
      </c>
      <c r="L68">
        <f t="shared" si="30"/>
        <v>0</v>
      </c>
      <c r="M68">
        <f t="shared" si="30"/>
        <v>0</v>
      </c>
      <c r="N68">
        <f t="shared" si="30"/>
        <v>0</v>
      </c>
      <c r="O68">
        <f t="shared" si="30"/>
        <v>0</v>
      </c>
      <c r="P68">
        <f t="shared" si="30"/>
        <v>0</v>
      </c>
      <c r="Q68">
        <f t="shared" si="30"/>
        <v>0</v>
      </c>
      <c r="R68">
        <f t="shared" si="30"/>
        <v>0</v>
      </c>
      <c r="S68">
        <f t="shared" si="30"/>
        <v>0</v>
      </c>
      <c r="T68">
        <f t="shared" si="30"/>
        <v>0</v>
      </c>
      <c r="U68">
        <f t="shared" si="30"/>
        <v>0</v>
      </c>
      <c r="V68">
        <f t="shared" si="30"/>
        <v>0</v>
      </c>
      <c r="W68">
        <f t="shared" si="30"/>
        <v>0</v>
      </c>
      <c r="X68">
        <f t="shared" si="30"/>
        <v>0</v>
      </c>
      <c r="Y68">
        <f t="shared" si="30"/>
        <v>0</v>
      </c>
      <c r="Z68">
        <f t="shared" ref="Z68:BD68" si="31">IF(Z20=0,0,(Z20-Y20)/Z20*100)</f>
        <v>100</v>
      </c>
      <c r="AA68">
        <f t="shared" si="31"/>
        <v>-12.6119386610299</v>
      </c>
      <c r="AB68">
        <f t="shared" si="31"/>
        <v>-0.0329154777233299</v>
      </c>
      <c r="AC68">
        <f t="shared" si="31"/>
        <v>0</v>
      </c>
      <c r="AD68">
        <f t="shared" si="31"/>
        <v>100</v>
      </c>
      <c r="AE68">
        <f t="shared" si="31"/>
        <v>-1.97658123234633</v>
      </c>
      <c r="AF68">
        <f t="shared" si="31"/>
        <v>4.1412432051534</v>
      </c>
      <c r="AG68">
        <f t="shared" si="31"/>
        <v>9.61322565875741</v>
      </c>
      <c r="AH68">
        <f t="shared" si="31"/>
        <v>3.44937868582352</v>
      </c>
      <c r="AI68">
        <f t="shared" si="31"/>
        <v>4.26600145737259</v>
      </c>
      <c r="AJ68">
        <f t="shared" si="31"/>
        <v>-6.12307370583379</v>
      </c>
      <c r="AK68">
        <f t="shared" si="31"/>
        <v>6.04267045094576</v>
      </c>
      <c r="AL68">
        <f t="shared" si="31"/>
        <v>2.45894299833794</v>
      </c>
      <c r="AM68">
        <f t="shared" si="31"/>
        <v>-3.66805546606667</v>
      </c>
      <c r="AN68">
        <f t="shared" si="31"/>
        <v>4.60441239599541</v>
      </c>
      <c r="AO68">
        <f t="shared" si="31"/>
        <v>5.58117902024988</v>
      </c>
      <c r="AP68">
        <f t="shared" si="31"/>
        <v>6.96021494539972</v>
      </c>
      <c r="AQ68">
        <f t="shared" si="31"/>
        <v>-5.14010520873295</v>
      </c>
      <c r="AR68">
        <f t="shared" si="31"/>
        <v>4.91833015290055</v>
      </c>
      <c r="AS68">
        <f t="shared" si="31"/>
        <v>3.48227030775642</v>
      </c>
      <c r="AT68">
        <f t="shared" si="31"/>
        <v>2.31022587369861</v>
      </c>
      <c r="AU68">
        <f t="shared" si="31"/>
        <v>3.62933201400102</v>
      </c>
      <c r="AV68">
        <f t="shared" si="31"/>
        <v>4.02887443298209</v>
      </c>
      <c r="AW68">
        <f t="shared" si="31"/>
        <v>7.36923708121283</v>
      </c>
      <c r="AX68">
        <f t="shared" si="31"/>
        <v>8.28625357596049</v>
      </c>
      <c r="AY68">
        <f t="shared" si="31"/>
        <v>4.15962780848572</v>
      </c>
      <c r="AZ68">
        <f t="shared" si="31"/>
        <v>-26.5359636060761</v>
      </c>
      <c r="BA68">
        <f t="shared" si="31"/>
        <v>1.68670244603223</v>
      </c>
      <c r="BB68">
        <f t="shared" si="31"/>
        <v>13.4704821162529</v>
      </c>
      <c r="BC68">
        <f t="shared" si="31"/>
        <v>6.5822268295387</v>
      </c>
      <c r="BD68">
        <f t="shared" si="31"/>
        <v>1.6940247804977</v>
      </c>
    </row>
    <row r="69" spans="1:56">
      <c r="A69">
        <v>90</v>
      </c>
      <c r="B69" t="s">
        <v>150</v>
      </c>
      <c r="C69" t="s">
        <v>377</v>
      </c>
      <c r="D69" t="s">
        <v>413</v>
      </c>
      <c r="E69" s="16" t="s">
        <v>410</v>
      </c>
      <c r="G69">
        <f t="shared" si="0"/>
        <v>0</v>
      </c>
      <c r="H69">
        <f t="shared" ref="H69:Y69" si="32">IF(H21=0,0,(H21-G21)/H21*100)</f>
        <v>0</v>
      </c>
      <c r="I69">
        <f t="shared" si="32"/>
        <v>0</v>
      </c>
      <c r="J69">
        <f t="shared" si="32"/>
        <v>0</v>
      </c>
      <c r="K69">
        <f t="shared" si="32"/>
        <v>0</v>
      </c>
      <c r="L69">
        <f t="shared" si="32"/>
        <v>0</v>
      </c>
      <c r="M69">
        <f t="shared" si="32"/>
        <v>0</v>
      </c>
      <c r="N69">
        <f t="shared" si="32"/>
        <v>0</v>
      </c>
      <c r="O69">
        <f t="shared" si="32"/>
        <v>0</v>
      </c>
      <c r="P69">
        <f t="shared" si="32"/>
        <v>0</v>
      </c>
      <c r="Q69">
        <f t="shared" si="32"/>
        <v>0</v>
      </c>
      <c r="R69">
        <f t="shared" si="32"/>
        <v>0</v>
      </c>
      <c r="S69">
        <f t="shared" si="32"/>
        <v>0</v>
      </c>
      <c r="T69">
        <f t="shared" si="32"/>
        <v>0</v>
      </c>
      <c r="U69">
        <f t="shared" si="32"/>
        <v>0</v>
      </c>
      <c r="V69">
        <f t="shared" si="32"/>
        <v>0</v>
      </c>
      <c r="W69">
        <f t="shared" si="32"/>
        <v>0</v>
      </c>
      <c r="X69">
        <f t="shared" si="32"/>
        <v>0</v>
      </c>
      <c r="Y69">
        <f t="shared" si="32"/>
        <v>0</v>
      </c>
      <c r="Z69">
        <f t="shared" ref="Z69:BD69" si="33">IF(Z21=0,0,(Z21-Y21)/Z21*100)</f>
        <v>0</v>
      </c>
      <c r="AA69">
        <f t="shared" si="33"/>
        <v>0</v>
      </c>
      <c r="AB69">
        <f t="shared" si="33"/>
        <v>0</v>
      </c>
      <c r="AC69">
        <f t="shared" si="33"/>
        <v>0</v>
      </c>
      <c r="AD69">
        <f t="shared" si="33"/>
        <v>0</v>
      </c>
      <c r="AE69">
        <f t="shared" si="33"/>
        <v>0</v>
      </c>
      <c r="AF69">
        <f t="shared" si="33"/>
        <v>100</v>
      </c>
      <c r="AG69">
        <f t="shared" si="33"/>
        <v>6.04228035850942</v>
      </c>
      <c r="AH69">
        <f t="shared" si="33"/>
        <v>1.16983954166441</v>
      </c>
      <c r="AI69">
        <f t="shared" si="33"/>
        <v>6.264257161897</v>
      </c>
      <c r="AJ69">
        <f t="shared" si="33"/>
        <v>2.96795102798793</v>
      </c>
      <c r="AK69">
        <f t="shared" si="33"/>
        <v>-22.9551874426186</v>
      </c>
      <c r="AL69">
        <f t="shared" si="33"/>
        <v>-6.88031272000342</v>
      </c>
      <c r="AM69">
        <f t="shared" si="33"/>
        <v>9.65653705292181</v>
      </c>
      <c r="AN69">
        <f t="shared" si="33"/>
        <v>17.0973178848261</v>
      </c>
      <c r="AO69">
        <f t="shared" si="33"/>
        <v>-3.63669509019039</v>
      </c>
      <c r="AP69">
        <f t="shared" si="33"/>
        <v>-2.90750666005542</v>
      </c>
      <c r="AQ69">
        <f t="shared" si="33"/>
        <v>18.8584699442525</v>
      </c>
      <c r="AR69">
        <f t="shared" si="33"/>
        <v>9.02931963627004</v>
      </c>
      <c r="AS69">
        <f t="shared" si="33"/>
        <v>6.69854155861461</v>
      </c>
      <c r="AT69">
        <f t="shared" si="33"/>
        <v>-8.92835940937049</v>
      </c>
      <c r="AU69">
        <f t="shared" si="33"/>
        <v>10.5927616733354</v>
      </c>
      <c r="AV69">
        <f t="shared" si="33"/>
        <v>5.62849888481749</v>
      </c>
      <c r="AW69">
        <f t="shared" si="33"/>
        <v>4.25240867007227</v>
      </c>
      <c r="AX69">
        <f t="shared" si="33"/>
        <v>13.0867316717976</v>
      </c>
      <c r="AY69">
        <f t="shared" si="33"/>
        <v>-0.675616199171064</v>
      </c>
      <c r="AZ69">
        <f t="shared" si="33"/>
        <v>1.15225298332965</v>
      </c>
      <c r="BA69">
        <f t="shared" si="33"/>
        <v>7.54680990041284</v>
      </c>
      <c r="BB69">
        <f t="shared" si="33"/>
        <v>3.04618986470945</v>
      </c>
      <c r="BC69">
        <f t="shared" si="33"/>
        <v>-47.8204479282058</v>
      </c>
      <c r="BD69">
        <f t="shared" si="33"/>
        <v>-27.2800699913148</v>
      </c>
    </row>
    <row r="70" spans="1:56">
      <c r="A70">
        <v>175</v>
      </c>
      <c r="B70" t="s">
        <v>211</v>
      </c>
      <c r="C70" t="s">
        <v>378</v>
      </c>
      <c r="D70" t="s">
        <v>413</v>
      </c>
      <c r="E70" s="16" t="s">
        <v>410</v>
      </c>
      <c r="G70">
        <f t="shared" si="0"/>
        <v>0</v>
      </c>
      <c r="H70">
        <f t="shared" ref="H70:Y70" si="34">IF(H22=0,0,(H22-G22)/H22*100)</f>
        <v>0</v>
      </c>
      <c r="I70">
        <f t="shared" si="34"/>
        <v>0</v>
      </c>
      <c r="J70">
        <f t="shared" si="34"/>
        <v>0</v>
      </c>
      <c r="K70">
        <f t="shared" si="34"/>
        <v>0</v>
      </c>
      <c r="L70">
        <f t="shared" si="34"/>
        <v>0</v>
      </c>
      <c r="M70">
        <f t="shared" si="34"/>
        <v>0</v>
      </c>
      <c r="N70">
        <f t="shared" si="34"/>
        <v>0</v>
      </c>
      <c r="O70">
        <f t="shared" si="34"/>
        <v>0</v>
      </c>
      <c r="P70">
        <f t="shared" si="34"/>
        <v>0</v>
      </c>
      <c r="Q70">
        <f t="shared" si="34"/>
        <v>0</v>
      </c>
      <c r="R70">
        <f t="shared" si="34"/>
        <v>0</v>
      </c>
      <c r="S70">
        <f t="shared" si="34"/>
        <v>0</v>
      </c>
      <c r="T70">
        <f t="shared" si="34"/>
        <v>0</v>
      </c>
      <c r="U70">
        <f t="shared" si="34"/>
        <v>0</v>
      </c>
      <c r="V70">
        <f t="shared" si="34"/>
        <v>0</v>
      </c>
      <c r="W70">
        <f t="shared" si="34"/>
        <v>0</v>
      </c>
      <c r="X70">
        <f t="shared" si="34"/>
        <v>0</v>
      </c>
      <c r="Y70">
        <f t="shared" si="34"/>
        <v>0</v>
      </c>
      <c r="Z70">
        <f t="shared" ref="Z70:BD70" si="35">IF(Z22=0,0,(Z22-Y22)/Z22*100)</f>
        <v>100</v>
      </c>
      <c r="AA70">
        <f t="shared" si="35"/>
        <v>29.654613531228</v>
      </c>
      <c r="AB70">
        <f t="shared" si="35"/>
        <v>-9.33277946994592</v>
      </c>
      <c r="AC70">
        <f t="shared" si="35"/>
        <v>-14.0415571631393</v>
      </c>
      <c r="AD70">
        <f t="shared" si="35"/>
        <v>5.83627550744738</v>
      </c>
      <c r="AE70">
        <f t="shared" si="35"/>
        <v>14.6763358011686</v>
      </c>
      <c r="AF70">
        <f t="shared" si="35"/>
        <v>-3.53072557636285</v>
      </c>
      <c r="AG70">
        <f t="shared" si="35"/>
        <v>23.5938647384328</v>
      </c>
      <c r="AH70">
        <f t="shared" si="35"/>
        <v>5.32789174041348</v>
      </c>
      <c r="AI70">
        <f t="shared" si="35"/>
        <v>-9.20909834468262</v>
      </c>
      <c r="AJ70">
        <f t="shared" si="35"/>
        <v>22.2296729941688</v>
      </c>
      <c r="AK70">
        <f t="shared" si="35"/>
        <v>-6.91199561744477</v>
      </c>
      <c r="AL70">
        <f t="shared" si="35"/>
        <v>-8.4206926919343</v>
      </c>
      <c r="AM70">
        <f t="shared" si="35"/>
        <v>12.4474875320657</v>
      </c>
      <c r="AN70">
        <f t="shared" si="35"/>
        <v>3.74267394550612</v>
      </c>
      <c r="AO70">
        <f t="shared" si="35"/>
        <v>3.27751224648581</v>
      </c>
      <c r="AP70">
        <f t="shared" si="35"/>
        <v>14.3540664526633</v>
      </c>
      <c r="AQ70">
        <f t="shared" si="35"/>
        <v>0.951749889636847</v>
      </c>
      <c r="AR70">
        <f t="shared" si="35"/>
        <v>-21.7411295910384</v>
      </c>
      <c r="AS70">
        <f t="shared" si="35"/>
        <v>1.40478687373777</v>
      </c>
      <c r="AT70">
        <f t="shared" si="35"/>
        <v>3.25982853009259</v>
      </c>
      <c r="AU70">
        <f t="shared" si="35"/>
        <v>-9.56124022760279</v>
      </c>
      <c r="AV70">
        <f t="shared" si="35"/>
        <v>3.39166360775913</v>
      </c>
      <c r="AW70">
        <f t="shared" si="35"/>
        <v>0</v>
      </c>
      <c r="AX70">
        <f t="shared" si="35"/>
        <v>0</v>
      </c>
      <c r="AY70">
        <f t="shared" si="35"/>
        <v>0</v>
      </c>
      <c r="AZ70">
        <f t="shared" si="35"/>
        <v>0</v>
      </c>
      <c r="BA70">
        <f t="shared" si="35"/>
        <v>0</v>
      </c>
      <c r="BB70">
        <f t="shared" si="35"/>
        <v>0</v>
      </c>
      <c r="BC70">
        <f t="shared" si="35"/>
        <v>0</v>
      </c>
      <c r="BD70">
        <f t="shared" si="35"/>
        <v>0</v>
      </c>
    </row>
    <row r="71" spans="1:56">
      <c r="A71">
        <v>114</v>
      </c>
      <c r="B71" t="s">
        <v>152</v>
      </c>
      <c r="C71" t="s">
        <v>379</v>
      </c>
      <c r="D71" t="s">
        <v>413</v>
      </c>
      <c r="E71" s="16" t="s">
        <v>410</v>
      </c>
      <c r="G71">
        <f t="shared" si="0"/>
        <v>0</v>
      </c>
      <c r="H71">
        <f t="shared" ref="H71:Y71" si="36">IF(H23=0,0,(H23-G23)/H23*100)</f>
        <v>0</v>
      </c>
      <c r="I71">
        <f t="shared" si="36"/>
        <v>0</v>
      </c>
      <c r="J71">
        <f t="shared" si="36"/>
        <v>0</v>
      </c>
      <c r="K71">
        <f t="shared" si="36"/>
        <v>0</v>
      </c>
      <c r="L71">
        <f t="shared" si="36"/>
        <v>0</v>
      </c>
      <c r="M71">
        <f t="shared" si="36"/>
        <v>0</v>
      </c>
      <c r="N71">
        <f t="shared" si="36"/>
        <v>0</v>
      </c>
      <c r="O71">
        <f t="shared" si="36"/>
        <v>0</v>
      </c>
      <c r="P71">
        <f t="shared" si="36"/>
        <v>0</v>
      </c>
      <c r="Q71">
        <f t="shared" si="36"/>
        <v>0</v>
      </c>
      <c r="R71">
        <f t="shared" si="36"/>
        <v>0</v>
      </c>
      <c r="S71">
        <f t="shared" si="36"/>
        <v>0</v>
      </c>
      <c r="T71">
        <f t="shared" si="36"/>
        <v>0</v>
      </c>
      <c r="U71">
        <f t="shared" si="36"/>
        <v>0</v>
      </c>
      <c r="V71">
        <f t="shared" si="36"/>
        <v>0</v>
      </c>
      <c r="W71">
        <f t="shared" si="36"/>
        <v>0</v>
      </c>
      <c r="X71">
        <f t="shared" si="36"/>
        <v>0</v>
      </c>
      <c r="Y71">
        <f t="shared" si="36"/>
        <v>0</v>
      </c>
      <c r="Z71">
        <f t="shared" ref="Z71:BD71" si="37">IF(Z23=0,0,(Z23-Y23)/Z23*100)</f>
        <v>100</v>
      </c>
      <c r="AA71">
        <f t="shared" si="37"/>
        <v>3.36227966454021</v>
      </c>
      <c r="AB71">
        <f t="shared" si="37"/>
        <v>4.03757508985034</v>
      </c>
      <c r="AC71">
        <f t="shared" si="37"/>
        <v>3.75824382628906</v>
      </c>
      <c r="AD71">
        <f t="shared" si="37"/>
        <v>1.0049087066714</v>
      </c>
      <c r="AE71">
        <f t="shared" si="37"/>
        <v>0.0731457543606906</v>
      </c>
      <c r="AF71">
        <f t="shared" si="37"/>
        <v>7.96387908660293</v>
      </c>
      <c r="AG71">
        <f t="shared" si="37"/>
        <v>1.13025511177555</v>
      </c>
      <c r="AH71">
        <f t="shared" si="37"/>
        <v>0.62070423070149</v>
      </c>
      <c r="AI71">
        <f t="shared" si="37"/>
        <v>5.41438131647344</v>
      </c>
      <c r="AJ71">
        <f t="shared" si="37"/>
        <v>1.85550017992038</v>
      </c>
      <c r="AK71">
        <f t="shared" si="37"/>
        <v>-3.40945544387622</v>
      </c>
      <c r="AL71">
        <f t="shared" si="37"/>
        <v>1.29326891067673</v>
      </c>
      <c r="AM71">
        <f t="shared" si="37"/>
        <v>9.15360590445124</v>
      </c>
      <c r="AN71">
        <f t="shared" si="37"/>
        <v>7.82142532425447</v>
      </c>
      <c r="AO71">
        <f t="shared" si="37"/>
        <v>-2.51047412846847</v>
      </c>
      <c r="AP71">
        <f t="shared" si="37"/>
        <v>2.75116219062407</v>
      </c>
      <c r="AQ71">
        <f t="shared" si="37"/>
        <v>1.00777222006187</v>
      </c>
      <c r="AR71">
        <f t="shared" si="37"/>
        <v>4.19641828094993</v>
      </c>
      <c r="AS71">
        <f t="shared" si="37"/>
        <v>5.73168688503029</v>
      </c>
      <c r="AT71">
        <f t="shared" si="37"/>
        <v>0.535092154242332</v>
      </c>
      <c r="AU71">
        <f t="shared" si="37"/>
        <v>0.462409613870779</v>
      </c>
      <c r="AV71">
        <f t="shared" si="37"/>
        <v>-6.96539459484438</v>
      </c>
      <c r="AW71">
        <f t="shared" si="37"/>
        <v>2.50904476507869</v>
      </c>
      <c r="AX71">
        <f t="shared" si="37"/>
        <v>1.50865551863351</v>
      </c>
      <c r="AY71">
        <f t="shared" si="37"/>
        <v>2.64838120069399</v>
      </c>
      <c r="AZ71">
        <f t="shared" si="37"/>
        <v>4.36218321504775</v>
      </c>
      <c r="BA71">
        <f t="shared" si="37"/>
        <v>-24.2663983432058</v>
      </c>
      <c r="BB71">
        <f t="shared" si="37"/>
        <v>5.89742276728311</v>
      </c>
      <c r="BC71">
        <f t="shared" si="37"/>
        <v>9.31063071353133</v>
      </c>
      <c r="BD71">
        <f t="shared" si="37"/>
        <v>-10.8282038496863</v>
      </c>
    </row>
    <row r="72" spans="1:56">
      <c r="A72">
        <v>122</v>
      </c>
      <c r="B72" t="s">
        <v>153</v>
      </c>
      <c r="C72" t="s">
        <v>380</v>
      </c>
      <c r="D72" t="s">
        <v>413</v>
      </c>
      <c r="E72" s="16" t="s">
        <v>410</v>
      </c>
      <c r="G72">
        <f t="shared" si="0"/>
        <v>0</v>
      </c>
      <c r="H72">
        <f t="shared" ref="H72:Y72" si="38">IF(H24=0,0,(H24-G24)/H24*100)</f>
        <v>0</v>
      </c>
      <c r="I72">
        <f t="shared" si="38"/>
        <v>0</v>
      </c>
      <c r="J72">
        <f t="shared" si="38"/>
        <v>0</v>
      </c>
      <c r="K72">
        <f t="shared" si="38"/>
        <v>0</v>
      </c>
      <c r="L72">
        <f t="shared" si="38"/>
        <v>0</v>
      </c>
      <c r="M72">
        <f t="shared" si="38"/>
        <v>0</v>
      </c>
      <c r="N72">
        <f t="shared" si="38"/>
        <v>0</v>
      </c>
      <c r="O72">
        <f t="shared" si="38"/>
        <v>0</v>
      </c>
      <c r="P72">
        <f t="shared" si="38"/>
        <v>0</v>
      </c>
      <c r="Q72">
        <f t="shared" si="38"/>
        <v>0</v>
      </c>
      <c r="R72">
        <f t="shared" si="38"/>
        <v>0</v>
      </c>
      <c r="S72">
        <f t="shared" si="38"/>
        <v>0</v>
      </c>
      <c r="T72">
        <f t="shared" si="38"/>
        <v>0</v>
      </c>
      <c r="U72">
        <f t="shared" si="38"/>
        <v>0</v>
      </c>
      <c r="V72">
        <f t="shared" si="38"/>
        <v>0</v>
      </c>
      <c r="W72">
        <f t="shared" si="38"/>
        <v>0</v>
      </c>
      <c r="X72">
        <f t="shared" si="38"/>
        <v>0</v>
      </c>
      <c r="Y72">
        <f t="shared" si="38"/>
        <v>0</v>
      </c>
      <c r="Z72">
        <f t="shared" ref="Z72:BD72" si="39">IF(Z24=0,0,(Z24-Y24)/Z24*100)</f>
        <v>100</v>
      </c>
      <c r="AA72">
        <f t="shared" si="39"/>
        <v>8.83733355164835</v>
      </c>
      <c r="AB72">
        <f t="shared" si="39"/>
        <v>-16.8442209470647</v>
      </c>
      <c r="AC72">
        <f t="shared" si="39"/>
        <v>5.21436637231713</v>
      </c>
      <c r="AD72">
        <f t="shared" si="39"/>
        <v>11.0694737363006</v>
      </c>
      <c r="AE72">
        <f t="shared" si="39"/>
        <v>-3.96260107311455</v>
      </c>
      <c r="AF72">
        <f t="shared" si="39"/>
        <v>0.101285427492113</v>
      </c>
      <c r="AG72">
        <f t="shared" si="39"/>
        <v>5.60606427521462</v>
      </c>
      <c r="AH72">
        <f t="shared" si="39"/>
        <v>13.4102058825085</v>
      </c>
      <c r="AI72">
        <f t="shared" si="39"/>
        <v>-2.22802332150713</v>
      </c>
      <c r="AJ72">
        <f t="shared" si="39"/>
        <v>5.44648356873233</v>
      </c>
      <c r="AK72">
        <f t="shared" si="39"/>
        <v>-35.1950408496969</v>
      </c>
      <c r="AL72">
        <f t="shared" si="39"/>
        <v>11.3973464697472</v>
      </c>
      <c r="AM72">
        <f t="shared" si="39"/>
        <v>5.76401727584387</v>
      </c>
      <c r="AN72">
        <f t="shared" si="39"/>
        <v>1.46424703576916</v>
      </c>
      <c r="AO72">
        <f t="shared" si="39"/>
        <v>3.51534223744039</v>
      </c>
      <c r="AP72">
        <f t="shared" si="39"/>
        <v>4.6330132252967</v>
      </c>
      <c r="AQ72">
        <f t="shared" si="39"/>
        <v>-2.4668332300599</v>
      </c>
      <c r="AR72">
        <f t="shared" si="39"/>
        <v>5.63317846332672</v>
      </c>
      <c r="AS72">
        <f t="shared" si="39"/>
        <v>2.60756500335217</v>
      </c>
      <c r="AT72">
        <f t="shared" si="39"/>
        <v>-41.8945335302597</v>
      </c>
      <c r="AU72">
        <f t="shared" si="39"/>
        <v>10.1909460477871</v>
      </c>
      <c r="AV72">
        <f t="shared" si="39"/>
        <v>-26.1689006041792</v>
      </c>
      <c r="AW72">
        <f t="shared" si="39"/>
        <v>3.08087061275934</v>
      </c>
      <c r="AX72">
        <f t="shared" si="39"/>
        <v>-2.05193851618818</v>
      </c>
      <c r="AY72">
        <f t="shared" si="39"/>
        <v>-14.8441413569823</v>
      </c>
      <c r="AZ72">
        <f t="shared" si="39"/>
        <v>18.874299352134</v>
      </c>
      <c r="BA72">
        <f t="shared" si="39"/>
        <v>-14.7696924100321</v>
      </c>
      <c r="BB72">
        <f t="shared" si="39"/>
        <v>-0.265942742195742</v>
      </c>
      <c r="BC72">
        <f t="shared" si="39"/>
        <v>3.88692969652773</v>
      </c>
      <c r="BD72">
        <f t="shared" si="39"/>
        <v>3.64372974952186</v>
      </c>
    </row>
    <row r="73" spans="1:56">
      <c r="A73">
        <v>123</v>
      </c>
      <c r="B73" t="s">
        <v>154</v>
      </c>
      <c r="C73" t="s">
        <v>381</v>
      </c>
      <c r="D73" t="s">
        <v>413</v>
      </c>
      <c r="E73" s="16" t="s">
        <v>410</v>
      </c>
      <c r="G73">
        <f t="shared" si="0"/>
        <v>0</v>
      </c>
      <c r="H73">
        <f t="shared" ref="H73:Y73" si="40">IF(H25=0,0,(H25-G25)/H25*100)</f>
        <v>0</v>
      </c>
      <c r="I73">
        <f t="shared" si="40"/>
        <v>0</v>
      </c>
      <c r="J73">
        <f t="shared" si="40"/>
        <v>0</v>
      </c>
      <c r="K73">
        <f t="shared" si="40"/>
        <v>0</v>
      </c>
      <c r="L73">
        <f t="shared" si="40"/>
        <v>0</v>
      </c>
      <c r="M73">
        <f t="shared" si="40"/>
        <v>0</v>
      </c>
      <c r="N73">
        <f t="shared" si="40"/>
        <v>0</v>
      </c>
      <c r="O73">
        <f t="shared" si="40"/>
        <v>0</v>
      </c>
      <c r="P73">
        <f t="shared" si="40"/>
        <v>0</v>
      </c>
      <c r="Q73">
        <f t="shared" si="40"/>
        <v>0</v>
      </c>
      <c r="R73">
        <f t="shared" si="40"/>
        <v>0</v>
      </c>
      <c r="S73">
        <f t="shared" si="40"/>
        <v>0</v>
      </c>
      <c r="T73">
        <f t="shared" si="40"/>
        <v>0</v>
      </c>
      <c r="U73">
        <f t="shared" si="40"/>
        <v>0</v>
      </c>
      <c r="V73">
        <f t="shared" si="40"/>
        <v>0</v>
      </c>
      <c r="W73">
        <f t="shared" si="40"/>
        <v>0</v>
      </c>
      <c r="X73">
        <f t="shared" si="40"/>
        <v>0</v>
      </c>
      <c r="Y73">
        <f t="shared" si="40"/>
        <v>0</v>
      </c>
      <c r="Z73">
        <f t="shared" ref="Z73:BD73" si="41">IF(Z25=0,0,(Z25-Y25)/Z25*100)</f>
        <v>100</v>
      </c>
      <c r="AA73">
        <f t="shared" si="41"/>
        <v>-16.1785543399077</v>
      </c>
      <c r="AB73">
        <f t="shared" si="41"/>
        <v>-0.337708760445024</v>
      </c>
      <c r="AC73">
        <f t="shared" si="41"/>
        <v>2.91138435033423</v>
      </c>
      <c r="AD73">
        <f t="shared" si="41"/>
        <v>2.47175667578663</v>
      </c>
      <c r="AE73">
        <f t="shared" si="41"/>
        <v>2.1207529259727</v>
      </c>
      <c r="AF73">
        <f t="shared" si="41"/>
        <v>0.564597936605539</v>
      </c>
      <c r="AG73">
        <f t="shared" si="41"/>
        <v>1.00934353988213</v>
      </c>
      <c r="AH73">
        <f t="shared" si="41"/>
        <v>-2.1291519538128</v>
      </c>
      <c r="AI73">
        <f t="shared" si="41"/>
        <v>-34.2002551365603</v>
      </c>
      <c r="AJ73">
        <f t="shared" si="41"/>
        <v>-45.449973531234</v>
      </c>
      <c r="AK73">
        <f t="shared" si="41"/>
        <v>-13.9991273979796</v>
      </c>
      <c r="AL73">
        <f t="shared" si="41"/>
        <v>-67.0529427563444</v>
      </c>
      <c r="AM73">
        <f t="shared" si="41"/>
        <v>-51.1197195667147</v>
      </c>
      <c r="AN73">
        <f t="shared" si="41"/>
        <v>-23.4337966649739</v>
      </c>
      <c r="AO73">
        <f t="shared" si="41"/>
        <v>33.0807732699957</v>
      </c>
      <c r="AP73">
        <f t="shared" si="41"/>
        <v>22.3441210236651</v>
      </c>
      <c r="AQ73">
        <f t="shared" si="41"/>
        <v>40.7963190125138</v>
      </c>
      <c r="AR73">
        <f t="shared" si="41"/>
        <v>24.5570957731429</v>
      </c>
      <c r="AS73">
        <f t="shared" si="41"/>
        <v>16.0115755485016</v>
      </c>
      <c r="AT73">
        <f t="shared" si="41"/>
        <v>15.828571985231</v>
      </c>
      <c r="AU73">
        <f t="shared" si="41"/>
        <v>4.52497248327278</v>
      </c>
      <c r="AV73">
        <f t="shared" si="41"/>
        <v>6.41087687544439</v>
      </c>
      <c r="AW73">
        <f t="shared" si="41"/>
        <v>-53.4328686136497</v>
      </c>
      <c r="AX73">
        <f t="shared" si="41"/>
        <v>-2.4326392939076</v>
      </c>
      <c r="AY73">
        <f t="shared" si="41"/>
        <v>1.64325432457112</v>
      </c>
      <c r="AZ73">
        <f t="shared" si="41"/>
        <v>-7.27587682021999</v>
      </c>
      <c r="BA73">
        <f t="shared" si="41"/>
        <v>5.38416352033268</v>
      </c>
      <c r="BB73">
        <f t="shared" si="41"/>
        <v>16.2405582343818</v>
      </c>
      <c r="BC73">
        <f t="shared" si="41"/>
        <v>0</v>
      </c>
      <c r="BD73">
        <f t="shared" si="41"/>
        <v>0</v>
      </c>
    </row>
    <row r="74" spans="1:56">
      <c r="A74">
        <v>129</v>
      </c>
      <c r="B74" t="s">
        <v>155</v>
      </c>
      <c r="C74" t="s">
        <v>382</v>
      </c>
      <c r="D74" t="s">
        <v>413</v>
      </c>
      <c r="E74" s="16" t="s">
        <v>410</v>
      </c>
      <c r="G74">
        <f t="shared" si="0"/>
        <v>0</v>
      </c>
      <c r="H74">
        <f t="shared" ref="H74:Y74" si="42">IF(H26=0,0,(H26-G26)/H26*100)</f>
        <v>0</v>
      </c>
      <c r="I74">
        <f t="shared" si="42"/>
        <v>0</v>
      </c>
      <c r="J74">
        <f t="shared" si="42"/>
        <v>0</v>
      </c>
      <c r="K74">
        <f t="shared" si="42"/>
        <v>0</v>
      </c>
      <c r="L74">
        <f t="shared" si="42"/>
        <v>0</v>
      </c>
      <c r="M74">
        <f t="shared" si="42"/>
        <v>0</v>
      </c>
      <c r="N74">
        <f t="shared" si="42"/>
        <v>0</v>
      </c>
      <c r="O74">
        <f t="shared" si="42"/>
        <v>0</v>
      </c>
      <c r="P74">
        <f t="shared" si="42"/>
        <v>0</v>
      </c>
      <c r="Q74">
        <f t="shared" si="42"/>
        <v>0</v>
      </c>
      <c r="R74">
        <f t="shared" si="42"/>
        <v>0</v>
      </c>
      <c r="S74">
        <f t="shared" si="42"/>
        <v>0</v>
      </c>
      <c r="T74">
        <f t="shared" si="42"/>
        <v>0</v>
      </c>
      <c r="U74">
        <f t="shared" si="42"/>
        <v>0</v>
      </c>
      <c r="V74">
        <f t="shared" si="42"/>
        <v>0</v>
      </c>
      <c r="W74">
        <f t="shared" si="42"/>
        <v>0</v>
      </c>
      <c r="X74">
        <f t="shared" si="42"/>
        <v>0</v>
      </c>
      <c r="Y74">
        <f t="shared" si="42"/>
        <v>0</v>
      </c>
      <c r="Z74">
        <f t="shared" ref="Z74:BD74" si="43">IF(Z26=0,0,(Z26-Y26)/Z26*100)</f>
        <v>100</v>
      </c>
      <c r="AA74">
        <f t="shared" si="43"/>
        <v>-0.61376824115064</v>
      </c>
      <c r="AB74">
        <f t="shared" si="43"/>
        <v>1.5828885006009</v>
      </c>
      <c r="AC74">
        <f t="shared" si="43"/>
        <v>5.20573458632148</v>
      </c>
      <c r="AD74">
        <f t="shared" si="43"/>
        <v>0.299427877709278</v>
      </c>
      <c r="AE74">
        <f t="shared" si="43"/>
        <v>0.732595590527583</v>
      </c>
      <c r="AF74">
        <f t="shared" si="43"/>
        <v>6.30387137220851</v>
      </c>
      <c r="AG74">
        <f t="shared" si="43"/>
        <v>-0.511614252958119</v>
      </c>
      <c r="AH74">
        <f t="shared" si="43"/>
        <v>-4.47326086012888</v>
      </c>
      <c r="AI74">
        <f t="shared" si="43"/>
        <v>2.3127392230862</v>
      </c>
      <c r="AJ74">
        <f t="shared" si="43"/>
        <v>-11.751390394371</v>
      </c>
      <c r="AK74">
        <f t="shared" si="43"/>
        <v>-2.77897992676295</v>
      </c>
      <c r="AL74">
        <f t="shared" si="43"/>
        <v>-0.782270246919362</v>
      </c>
      <c r="AM74">
        <f t="shared" si="43"/>
        <v>0.704626829594413</v>
      </c>
      <c r="AN74">
        <f t="shared" si="43"/>
        <v>-20.6307073759348</v>
      </c>
      <c r="AO74">
        <f t="shared" si="43"/>
        <v>12.2644815719079</v>
      </c>
      <c r="AP74">
        <f t="shared" si="43"/>
        <v>3.94972155027545</v>
      </c>
      <c r="AQ74">
        <f t="shared" si="43"/>
        <v>16.8588089849377</v>
      </c>
      <c r="AR74">
        <f t="shared" si="43"/>
        <v>0.72188177689849</v>
      </c>
      <c r="AS74">
        <f t="shared" si="43"/>
        <v>2.70002614945404</v>
      </c>
      <c r="AT74">
        <f t="shared" si="43"/>
        <v>1.87841444676692</v>
      </c>
      <c r="AU74">
        <f t="shared" si="43"/>
        <v>1.22175155128979</v>
      </c>
      <c r="AV74">
        <f t="shared" si="43"/>
        <v>-0.828628340537172</v>
      </c>
      <c r="AW74">
        <f t="shared" si="43"/>
        <v>1.18656585839802</v>
      </c>
      <c r="AX74">
        <f t="shared" si="43"/>
        <v>3.66985199192949</v>
      </c>
      <c r="AY74">
        <f t="shared" si="43"/>
        <v>2.68871411567148</v>
      </c>
      <c r="AZ74">
        <f t="shared" si="43"/>
        <v>1.97678429650929</v>
      </c>
      <c r="BA74">
        <f t="shared" si="43"/>
        <v>-0.705562630866616</v>
      </c>
      <c r="BB74">
        <f t="shared" si="43"/>
        <v>3.33737161213826</v>
      </c>
      <c r="BC74">
        <f t="shared" si="43"/>
        <v>10.6965981147632</v>
      </c>
      <c r="BD74">
        <f t="shared" si="43"/>
        <v>0</v>
      </c>
    </row>
    <row r="75" spans="1:56">
      <c r="A75">
        <v>130</v>
      </c>
      <c r="B75" t="s">
        <v>156</v>
      </c>
      <c r="C75" t="s">
        <v>383</v>
      </c>
      <c r="D75" t="s">
        <v>413</v>
      </c>
      <c r="E75" s="16" t="s">
        <v>410</v>
      </c>
      <c r="G75">
        <f t="shared" si="0"/>
        <v>0</v>
      </c>
      <c r="H75">
        <f t="shared" ref="H75:Y75" si="44">IF(H27=0,0,(H27-G27)/H27*100)</f>
        <v>0</v>
      </c>
      <c r="I75">
        <f t="shared" si="44"/>
        <v>0</v>
      </c>
      <c r="J75">
        <f t="shared" si="44"/>
        <v>0</v>
      </c>
      <c r="K75">
        <f t="shared" si="44"/>
        <v>0</v>
      </c>
      <c r="L75">
        <f t="shared" si="44"/>
        <v>0</v>
      </c>
      <c r="M75">
        <f t="shared" si="44"/>
        <v>0</v>
      </c>
      <c r="N75">
        <f t="shared" si="44"/>
        <v>0</v>
      </c>
      <c r="O75">
        <f t="shared" si="44"/>
        <v>0</v>
      </c>
      <c r="P75">
        <f t="shared" si="44"/>
        <v>0</v>
      </c>
      <c r="Q75">
        <f t="shared" si="44"/>
        <v>0</v>
      </c>
      <c r="R75">
        <f t="shared" si="44"/>
        <v>0</v>
      </c>
      <c r="S75">
        <f t="shared" si="44"/>
        <v>0</v>
      </c>
      <c r="T75">
        <f t="shared" si="44"/>
        <v>0</v>
      </c>
      <c r="U75">
        <f t="shared" si="44"/>
        <v>0</v>
      </c>
      <c r="V75">
        <f t="shared" si="44"/>
        <v>0</v>
      </c>
      <c r="W75">
        <f t="shared" si="44"/>
        <v>0</v>
      </c>
      <c r="X75">
        <f t="shared" si="44"/>
        <v>0</v>
      </c>
      <c r="Y75">
        <f t="shared" si="44"/>
        <v>0</v>
      </c>
      <c r="Z75">
        <f t="shared" ref="Z75:BD75" si="45">IF(Z27=0,0,(Z27-Y27)/Z27*100)</f>
        <v>100</v>
      </c>
      <c r="AA75">
        <f t="shared" si="45"/>
        <v>-15.9467354434795</v>
      </c>
      <c r="AB75">
        <f t="shared" si="45"/>
        <v>5.36691267550736</v>
      </c>
      <c r="AC75">
        <f t="shared" si="45"/>
        <v>6.41529131115912</v>
      </c>
      <c r="AD75">
        <f t="shared" si="45"/>
        <v>4.51320881623123</v>
      </c>
      <c r="AE75">
        <f t="shared" si="45"/>
        <v>6.27818559688263</v>
      </c>
      <c r="AF75">
        <f t="shared" si="45"/>
        <v>0.299995184744199</v>
      </c>
      <c r="AG75">
        <f t="shared" si="45"/>
        <v>13.4511936321907</v>
      </c>
      <c r="AH75">
        <f t="shared" si="45"/>
        <v>5.01431826234201</v>
      </c>
      <c r="AI75">
        <f t="shared" si="45"/>
        <v>-3.50109333525481</v>
      </c>
      <c r="AJ75">
        <f t="shared" si="45"/>
        <v>-0.270692907328666</v>
      </c>
      <c r="AK75">
        <f t="shared" si="45"/>
        <v>5.34064138841536</v>
      </c>
      <c r="AL75">
        <f t="shared" si="45"/>
        <v>-21.5506769268234</v>
      </c>
      <c r="AM75">
        <f t="shared" si="45"/>
        <v>27.6404746203768</v>
      </c>
      <c r="AN75">
        <f t="shared" si="45"/>
        <v>-117.268655318138</v>
      </c>
      <c r="AO75">
        <f t="shared" si="45"/>
        <v>29.3286119978477</v>
      </c>
      <c r="AP75">
        <f t="shared" si="45"/>
        <v>18.3469058468636</v>
      </c>
      <c r="AQ75">
        <f t="shared" si="45"/>
        <v>-2.55527261713735</v>
      </c>
      <c r="AR75">
        <f t="shared" si="45"/>
        <v>11.8428477096248</v>
      </c>
      <c r="AS75">
        <f t="shared" si="45"/>
        <v>8.74631064399305</v>
      </c>
      <c r="AT75">
        <f t="shared" si="45"/>
        <v>5.78076804206697</v>
      </c>
      <c r="AU75">
        <f t="shared" si="45"/>
        <v>-7.29066661194744</v>
      </c>
      <c r="AV75">
        <f t="shared" si="45"/>
        <v>-3.79593841121095</v>
      </c>
      <c r="AW75">
        <f t="shared" si="45"/>
        <v>2.55554369109068</v>
      </c>
      <c r="AX75">
        <f t="shared" si="45"/>
        <v>2.19130659510244</v>
      </c>
      <c r="AY75">
        <f t="shared" si="45"/>
        <v>-3.43617056355684</v>
      </c>
      <c r="AZ75">
        <f t="shared" si="45"/>
        <v>2.78779988831729</v>
      </c>
      <c r="BA75">
        <f t="shared" si="45"/>
        <v>2.78430654521398</v>
      </c>
      <c r="BB75">
        <f t="shared" si="45"/>
        <v>7.3241464708225</v>
      </c>
      <c r="BC75">
        <f t="shared" si="45"/>
        <v>8.3306007014548</v>
      </c>
      <c r="BD75">
        <f t="shared" si="45"/>
        <v>0</v>
      </c>
    </row>
    <row r="76" spans="1:56">
      <c r="A76">
        <v>133</v>
      </c>
      <c r="B76" t="s">
        <v>157</v>
      </c>
      <c r="C76" t="s">
        <v>384</v>
      </c>
      <c r="D76" t="s">
        <v>413</v>
      </c>
      <c r="E76" s="16" t="s">
        <v>410</v>
      </c>
      <c r="G76">
        <f t="shared" si="0"/>
        <v>0</v>
      </c>
      <c r="H76">
        <f t="shared" ref="H76:Y76" si="46">IF(H28=0,0,(H28-G28)/H28*100)</f>
        <v>0</v>
      </c>
      <c r="I76">
        <f t="shared" si="46"/>
        <v>0</v>
      </c>
      <c r="J76">
        <f t="shared" si="46"/>
        <v>0</v>
      </c>
      <c r="K76">
        <f t="shared" si="46"/>
        <v>0</v>
      </c>
      <c r="L76">
        <f t="shared" si="46"/>
        <v>0</v>
      </c>
      <c r="M76">
        <f t="shared" si="46"/>
        <v>0</v>
      </c>
      <c r="N76">
        <f t="shared" si="46"/>
        <v>0</v>
      </c>
      <c r="O76">
        <f t="shared" si="46"/>
        <v>0</v>
      </c>
      <c r="P76">
        <f t="shared" si="46"/>
        <v>0</v>
      </c>
      <c r="Q76">
        <f t="shared" si="46"/>
        <v>0</v>
      </c>
      <c r="R76">
        <f t="shared" si="46"/>
        <v>0</v>
      </c>
      <c r="S76">
        <f t="shared" si="46"/>
        <v>0</v>
      </c>
      <c r="T76">
        <f t="shared" si="46"/>
        <v>0</v>
      </c>
      <c r="U76">
        <f t="shared" si="46"/>
        <v>0</v>
      </c>
      <c r="V76">
        <f t="shared" si="46"/>
        <v>0</v>
      </c>
      <c r="W76">
        <f t="shared" si="46"/>
        <v>0</v>
      </c>
      <c r="X76">
        <f t="shared" si="46"/>
        <v>0</v>
      </c>
      <c r="Y76">
        <f t="shared" si="46"/>
        <v>0</v>
      </c>
      <c r="Z76">
        <f t="shared" ref="Z76:BD76" si="47">IF(Z28=0,0,(Z28-Y28)/Z28*100)</f>
        <v>100</v>
      </c>
      <c r="AA76">
        <f t="shared" si="47"/>
        <v>-10.6004033086755</v>
      </c>
      <c r="AB76">
        <f t="shared" si="47"/>
        <v>-8.69096797165287</v>
      </c>
      <c r="AC76">
        <f t="shared" si="47"/>
        <v>-1.51342178019721</v>
      </c>
      <c r="AD76">
        <f t="shared" si="47"/>
        <v>10.0828675190496</v>
      </c>
      <c r="AE76">
        <f t="shared" si="47"/>
        <v>-23.6323708802217</v>
      </c>
      <c r="AF76">
        <f t="shared" si="47"/>
        <v>12.4493395201312</v>
      </c>
      <c r="AG76">
        <f t="shared" si="47"/>
        <v>5.58897584769702</v>
      </c>
      <c r="AH76">
        <f t="shared" si="47"/>
        <v>1.00756930063816</v>
      </c>
      <c r="AI76">
        <f t="shared" si="47"/>
        <v>15.7927559270354</v>
      </c>
      <c r="AJ76">
        <f t="shared" si="47"/>
        <v>-6.99627040800741</v>
      </c>
      <c r="AK76">
        <f t="shared" si="47"/>
        <v>0.726474001720894</v>
      </c>
      <c r="AL76">
        <f t="shared" si="47"/>
        <v>9.74033323244797</v>
      </c>
      <c r="AM76">
        <f t="shared" si="47"/>
        <v>-6.07130097374185</v>
      </c>
      <c r="AN76">
        <f t="shared" si="47"/>
        <v>5.15266082673087</v>
      </c>
      <c r="AO76">
        <f t="shared" si="47"/>
        <v>11.7235662962039</v>
      </c>
      <c r="AP76">
        <f t="shared" si="47"/>
        <v>7.43661979594033</v>
      </c>
      <c r="AQ76">
        <f t="shared" si="47"/>
        <v>-9.13456155777001</v>
      </c>
      <c r="AR76">
        <f t="shared" si="47"/>
        <v>9.68562567061949</v>
      </c>
      <c r="AS76">
        <f t="shared" si="47"/>
        <v>6.39875128239389</v>
      </c>
      <c r="AT76">
        <f t="shared" si="47"/>
        <v>-8.42406715134465</v>
      </c>
      <c r="AU76">
        <f t="shared" si="47"/>
        <v>1.8896099842789</v>
      </c>
      <c r="AV76">
        <f t="shared" si="47"/>
        <v>-3.58766107787752</v>
      </c>
      <c r="AW76">
        <f t="shared" si="47"/>
        <v>15.9444485459394</v>
      </c>
      <c r="AX76">
        <f t="shared" si="47"/>
        <v>-4.38132981302469</v>
      </c>
      <c r="AY76">
        <f t="shared" si="47"/>
        <v>6.27065344343789</v>
      </c>
      <c r="AZ76">
        <f t="shared" si="47"/>
        <v>5.89836991867466</v>
      </c>
      <c r="BA76">
        <f t="shared" si="47"/>
        <v>3.14494203289006</v>
      </c>
      <c r="BB76">
        <f t="shared" si="47"/>
        <v>0</v>
      </c>
      <c r="BC76">
        <f t="shared" si="47"/>
        <v>0</v>
      </c>
      <c r="BD76">
        <f t="shared" si="47"/>
        <v>0</v>
      </c>
    </row>
    <row r="77" spans="1:56">
      <c r="A77">
        <v>136</v>
      </c>
      <c r="B77" t="s">
        <v>158</v>
      </c>
      <c r="C77" t="s">
        <v>385</v>
      </c>
      <c r="D77" t="s">
        <v>413</v>
      </c>
      <c r="E77" s="16" t="s">
        <v>410</v>
      </c>
      <c r="G77">
        <f t="shared" si="0"/>
        <v>0</v>
      </c>
      <c r="H77">
        <f t="shared" ref="H77:Y77" si="48">IF(H29=0,0,(H29-G29)/H29*100)</f>
        <v>0</v>
      </c>
      <c r="I77">
        <f t="shared" si="48"/>
        <v>0</v>
      </c>
      <c r="J77">
        <f t="shared" si="48"/>
        <v>0</v>
      </c>
      <c r="K77">
        <f t="shared" si="48"/>
        <v>0</v>
      </c>
      <c r="L77">
        <f t="shared" si="48"/>
        <v>0</v>
      </c>
      <c r="M77">
        <f t="shared" si="48"/>
        <v>0</v>
      </c>
      <c r="N77">
        <f t="shared" si="48"/>
        <v>0</v>
      </c>
      <c r="O77">
        <f t="shared" si="48"/>
        <v>0</v>
      </c>
      <c r="P77">
        <f t="shared" si="48"/>
        <v>0</v>
      </c>
      <c r="Q77">
        <f t="shared" si="48"/>
        <v>0</v>
      </c>
      <c r="R77">
        <f t="shared" si="48"/>
        <v>0</v>
      </c>
      <c r="S77">
        <f t="shared" si="48"/>
        <v>0</v>
      </c>
      <c r="T77">
        <f t="shared" si="48"/>
        <v>0</v>
      </c>
      <c r="U77">
        <f t="shared" si="48"/>
        <v>0</v>
      </c>
      <c r="V77">
        <f t="shared" si="48"/>
        <v>0</v>
      </c>
      <c r="W77">
        <f t="shared" si="48"/>
        <v>0</v>
      </c>
      <c r="X77">
        <f t="shared" si="48"/>
        <v>0</v>
      </c>
      <c r="Y77">
        <f t="shared" si="48"/>
        <v>0</v>
      </c>
      <c r="Z77">
        <f t="shared" ref="Z77:BD77" si="49">IF(Z29=0,0,(Z29-Y29)/Z29*100)</f>
        <v>100</v>
      </c>
      <c r="AA77">
        <f t="shared" si="49"/>
        <v>7.87958333108978</v>
      </c>
      <c r="AB77">
        <f t="shared" si="49"/>
        <v>1.41602772233244</v>
      </c>
      <c r="AC77">
        <f t="shared" si="49"/>
        <v>5.54337645728123</v>
      </c>
      <c r="AD77">
        <f t="shared" si="49"/>
        <v>-22.217540045567</v>
      </c>
      <c r="AE77">
        <f t="shared" si="49"/>
        <v>-23.2140102176094</v>
      </c>
      <c r="AF77">
        <f t="shared" si="49"/>
        <v>20.0182818560509</v>
      </c>
      <c r="AG77">
        <f t="shared" si="49"/>
        <v>19.1196448664485</v>
      </c>
      <c r="AH77">
        <f t="shared" si="49"/>
        <v>2.83712214904255</v>
      </c>
      <c r="AI77">
        <f t="shared" si="49"/>
        <v>2.22567507036133</v>
      </c>
      <c r="AJ77">
        <f t="shared" si="49"/>
        <v>-9.69253843635828</v>
      </c>
      <c r="AK77">
        <f t="shared" si="49"/>
        <v>-1.29604103197056</v>
      </c>
      <c r="AL77">
        <f t="shared" si="49"/>
        <v>24.7444871055426</v>
      </c>
      <c r="AM77">
        <f t="shared" si="49"/>
        <v>6.87128777157007</v>
      </c>
      <c r="AN77">
        <f t="shared" si="49"/>
        <v>-6.1027673765248</v>
      </c>
      <c r="AO77">
        <f t="shared" si="49"/>
        <v>10.109627661423</v>
      </c>
      <c r="AP77">
        <f t="shared" si="49"/>
        <v>2.39827110621779</v>
      </c>
      <c r="AQ77">
        <f t="shared" si="49"/>
        <v>-13.1380900616488</v>
      </c>
      <c r="AR77">
        <f t="shared" si="49"/>
        <v>-4.06914458734161</v>
      </c>
      <c r="AS77">
        <f t="shared" si="49"/>
        <v>3.25771831301647</v>
      </c>
      <c r="AT77">
        <f t="shared" si="49"/>
        <v>-7.38984798856721</v>
      </c>
      <c r="AU77">
        <f t="shared" si="49"/>
        <v>0.400416983471908</v>
      </c>
      <c r="AV77">
        <f t="shared" si="49"/>
        <v>-3.53649787070677</v>
      </c>
      <c r="AW77">
        <f t="shared" si="49"/>
        <v>11.3232871115625</v>
      </c>
      <c r="AX77">
        <f t="shared" si="49"/>
        <v>-2.34192154604205</v>
      </c>
      <c r="AY77">
        <f t="shared" si="49"/>
        <v>-2.44759308511559</v>
      </c>
      <c r="AZ77">
        <f t="shared" si="49"/>
        <v>-36.198364453454</v>
      </c>
      <c r="BA77">
        <f t="shared" si="49"/>
        <v>17.8424502756268</v>
      </c>
      <c r="BB77">
        <f t="shared" si="49"/>
        <v>3.76791563798858</v>
      </c>
      <c r="BC77">
        <f t="shared" si="49"/>
        <v>7.08718603298727</v>
      </c>
      <c r="BD77">
        <f t="shared" si="49"/>
        <v>2.89945703529638</v>
      </c>
    </row>
    <row r="78" spans="1:56">
      <c r="A78">
        <v>137</v>
      </c>
      <c r="B78" t="s">
        <v>159</v>
      </c>
      <c r="C78" t="s">
        <v>386</v>
      </c>
      <c r="D78" t="s">
        <v>413</v>
      </c>
      <c r="E78" s="16" t="s">
        <v>410</v>
      </c>
      <c r="G78">
        <f t="shared" si="0"/>
        <v>0</v>
      </c>
      <c r="H78">
        <f t="shared" ref="H78:Y78" si="50">IF(H30=0,0,(H30-G30)/H30*100)</f>
        <v>0</v>
      </c>
      <c r="I78">
        <f t="shared" si="50"/>
        <v>0</v>
      </c>
      <c r="J78">
        <f t="shared" si="50"/>
        <v>0</v>
      </c>
      <c r="K78">
        <f t="shared" si="50"/>
        <v>0</v>
      </c>
      <c r="L78">
        <f t="shared" si="50"/>
        <v>0</v>
      </c>
      <c r="M78">
        <f t="shared" si="50"/>
        <v>0</v>
      </c>
      <c r="N78">
        <f t="shared" si="50"/>
        <v>0</v>
      </c>
      <c r="O78">
        <f t="shared" si="50"/>
        <v>0</v>
      </c>
      <c r="P78">
        <f t="shared" si="50"/>
        <v>0</v>
      </c>
      <c r="Q78">
        <f t="shared" si="50"/>
        <v>0</v>
      </c>
      <c r="R78">
        <f t="shared" si="50"/>
        <v>0</v>
      </c>
      <c r="S78">
        <f t="shared" si="50"/>
        <v>0</v>
      </c>
      <c r="T78">
        <f t="shared" si="50"/>
        <v>0</v>
      </c>
      <c r="U78">
        <f t="shared" si="50"/>
        <v>0</v>
      </c>
      <c r="V78">
        <f t="shared" si="50"/>
        <v>0</v>
      </c>
      <c r="W78">
        <f t="shared" si="50"/>
        <v>0</v>
      </c>
      <c r="X78">
        <f t="shared" si="50"/>
        <v>0</v>
      </c>
      <c r="Y78">
        <f t="shared" si="50"/>
        <v>0</v>
      </c>
      <c r="Z78">
        <f t="shared" ref="Z78:BD78" si="51">IF(Z30=0,0,(Z30-Y30)/Z30*100)</f>
        <v>100</v>
      </c>
      <c r="AA78">
        <f t="shared" si="51"/>
        <v>18.5382776579192</v>
      </c>
      <c r="AB78">
        <f t="shared" si="51"/>
        <v>10.9735152953427</v>
      </c>
      <c r="AC78">
        <f t="shared" si="51"/>
        <v>-10.1946823715267</v>
      </c>
      <c r="AD78">
        <f t="shared" si="51"/>
        <v>8.48404821061347</v>
      </c>
      <c r="AE78">
        <f t="shared" si="51"/>
        <v>11.9350315168772</v>
      </c>
      <c r="AF78">
        <f t="shared" si="51"/>
        <v>8.65606725701513</v>
      </c>
      <c r="AG78">
        <f t="shared" si="51"/>
        <v>3.08456493626504</v>
      </c>
      <c r="AH78">
        <f t="shared" si="51"/>
        <v>-3.74583879198656</v>
      </c>
      <c r="AI78">
        <f t="shared" si="51"/>
        <v>-1.36463225867646</v>
      </c>
      <c r="AJ78">
        <f t="shared" si="51"/>
        <v>5.00891814330292</v>
      </c>
      <c r="AK78">
        <f t="shared" si="51"/>
        <v>-5.15011793064226</v>
      </c>
      <c r="AL78">
        <f t="shared" si="51"/>
        <v>5.50355215969362</v>
      </c>
      <c r="AM78">
        <f t="shared" si="51"/>
        <v>-3.92681004674229</v>
      </c>
      <c r="AN78">
        <f t="shared" si="51"/>
        <v>-2.87210417821835</v>
      </c>
      <c r="AO78">
        <f t="shared" si="51"/>
        <v>8.17997418479678</v>
      </c>
      <c r="AP78">
        <f t="shared" si="51"/>
        <v>3.53117428900187</v>
      </c>
      <c r="AQ78">
        <f t="shared" si="51"/>
        <v>-2.27116121625198</v>
      </c>
      <c r="AR78">
        <f t="shared" si="51"/>
        <v>3.99987250524608</v>
      </c>
      <c r="AS78">
        <f t="shared" si="51"/>
        <v>-47.9273703734088</v>
      </c>
      <c r="AT78">
        <f t="shared" si="51"/>
        <v>19.6968478283281</v>
      </c>
      <c r="AU78">
        <f t="shared" si="51"/>
        <v>7.14461108324823</v>
      </c>
      <c r="AV78">
        <f t="shared" si="51"/>
        <v>-13.8968049503814</v>
      </c>
      <c r="AW78">
        <f t="shared" si="51"/>
        <v>3.43051214636252</v>
      </c>
      <c r="AX78">
        <f t="shared" si="51"/>
        <v>7.88325738256597</v>
      </c>
      <c r="AY78">
        <f t="shared" si="51"/>
        <v>-5.51357916398092</v>
      </c>
      <c r="AZ78">
        <f t="shared" si="51"/>
        <v>-4.34804967862392</v>
      </c>
      <c r="BA78">
        <f t="shared" si="51"/>
        <v>-8.02137050320994</v>
      </c>
      <c r="BB78">
        <f t="shared" si="51"/>
        <v>-4.11300162137482</v>
      </c>
      <c r="BC78">
        <f t="shared" si="51"/>
        <v>-0.434612725384918</v>
      </c>
      <c r="BD78">
        <f t="shared" si="51"/>
        <v>2.83843616855326</v>
      </c>
    </row>
    <row r="79" spans="1:56">
      <c r="A79">
        <v>144</v>
      </c>
      <c r="B79" t="s">
        <v>160</v>
      </c>
      <c r="C79" t="s">
        <v>387</v>
      </c>
      <c r="D79" t="s">
        <v>413</v>
      </c>
      <c r="E79" s="16" t="s">
        <v>410</v>
      </c>
      <c r="G79">
        <f t="shared" si="0"/>
        <v>0</v>
      </c>
      <c r="H79">
        <f t="shared" ref="H79:Y79" si="52">IF(H31=0,0,(H31-G31)/H31*100)</f>
        <v>0</v>
      </c>
      <c r="I79">
        <f t="shared" si="52"/>
        <v>0</v>
      </c>
      <c r="J79">
        <f t="shared" si="52"/>
        <v>0</v>
      </c>
      <c r="K79">
        <f t="shared" si="52"/>
        <v>0</v>
      </c>
      <c r="L79">
        <f t="shared" si="52"/>
        <v>0</v>
      </c>
      <c r="M79">
        <f t="shared" si="52"/>
        <v>0</v>
      </c>
      <c r="N79">
        <f t="shared" si="52"/>
        <v>0</v>
      </c>
      <c r="O79">
        <f t="shared" si="52"/>
        <v>0</v>
      </c>
      <c r="P79">
        <f t="shared" si="52"/>
        <v>0</v>
      </c>
      <c r="Q79">
        <f t="shared" si="52"/>
        <v>0</v>
      </c>
      <c r="R79">
        <f t="shared" si="52"/>
        <v>0</v>
      </c>
      <c r="S79">
        <f t="shared" si="52"/>
        <v>0</v>
      </c>
      <c r="T79">
        <f t="shared" si="52"/>
        <v>0</v>
      </c>
      <c r="U79">
        <f t="shared" si="52"/>
        <v>0</v>
      </c>
      <c r="V79">
        <f t="shared" si="52"/>
        <v>0</v>
      </c>
      <c r="W79">
        <f t="shared" si="52"/>
        <v>0</v>
      </c>
      <c r="X79">
        <f t="shared" si="52"/>
        <v>0</v>
      </c>
      <c r="Y79">
        <f t="shared" si="52"/>
        <v>0</v>
      </c>
      <c r="Z79">
        <f t="shared" ref="Z79:BD79" si="53">IF(Z31=0,0,(Z31-Y31)/Z31*100)</f>
        <v>100</v>
      </c>
      <c r="AA79">
        <f t="shared" si="53"/>
        <v>-0.625719929060205</v>
      </c>
      <c r="AB79">
        <f t="shared" si="53"/>
        <v>-11.5425923615155</v>
      </c>
      <c r="AC79">
        <f t="shared" si="53"/>
        <v>-6.63537942154537</v>
      </c>
      <c r="AD79">
        <f t="shared" si="53"/>
        <v>-33.3347337293091</v>
      </c>
      <c r="AE79">
        <f t="shared" si="53"/>
        <v>37.109880253434</v>
      </c>
      <c r="AF79">
        <f t="shared" si="53"/>
        <v>-18.1276760671828</v>
      </c>
      <c r="AG79">
        <f t="shared" si="53"/>
        <v>18.754002323134</v>
      </c>
      <c r="AH79">
        <f t="shared" si="53"/>
        <v>4.84358732985412</v>
      </c>
      <c r="AI79">
        <f t="shared" si="53"/>
        <v>15.0197731438179</v>
      </c>
      <c r="AJ79">
        <f t="shared" si="53"/>
        <v>-26.3775963669602</v>
      </c>
      <c r="AK79">
        <f t="shared" si="53"/>
        <v>9.60059203848094</v>
      </c>
      <c r="AL79">
        <f t="shared" si="53"/>
        <v>-19.5200371447545</v>
      </c>
      <c r="AM79">
        <f t="shared" si="53"/>
        <v>16.9989025850792</v>
      </c>
      <c r="AN79">
        <f t="shared" si="53"/>
        <v>-7.78648609184452</v>
      </c>
      <c r="AO79">
        <f t="shared" si="53"/>
        <v>6.94982722152188</v>
      </c>
      <c r="AP79">
        <f t="shared" si="53"/>
        <v>8.01675679802449</v>
      </c>
      <c r="AQ79">
        <f t="shared" si="53"/>
        <v>8.32149597104268</v>
      </c>
      <c r="AR79">
        <f t="shared" si="53"/>
        <v>-1.99569454352248</v>
      </c>
      <c r="AS79">
        <f t="shared" si="53"/>
        <v>0.125677673367076</v>
      </c>
      <c r="AT79">
        <f t="shared" si="53"/>
        <v>-17.6876661835259</v>
      </c>
      <c r="AU79">
        <f t="shared" si="53"/>
        <v>4.65922659994373</v>
      </c>
      <c r="AV79">
        <f t="shared" si="53"/>
        <v>25.6623748544093</v>
      </c>
      <c r="AW79">
        <f t="shared" si="53"/>
        <v>6.40524953269083</v>
      </c>
      <c r="AX79">
        <f t="shared" si="53"/>
        <v>5.19976785605969</v>
      </c>
      <c r="AY79">
        <f t="shared" si="53"/>
        <v>6.18852770125514</v>
      </c>
      <c r="AZ79">
        <f t="shared" si="53"/>
        <v>10.9603310085651</v>
      </c>
      <c r="BA79">
        <f t="shared" si="53"/>
        <v>6.28209842497117</v>
      </c>
      <c r="BB79">
        <f t="shared" si="53"/>
        <v>14.8851378443187</v>
      </c>
      <c r="BC79">
        <f t="shared" si="53"/>
        <v>8.98817115634689</v>
      </c>
      <c r="BD79">
        <f t="shared" si="53"/>
        <v>7.87710403478342</v>
      </c>
    </row>
    <row r="80" spans="1:56">
      <c r="A80">
        <v>147</v>
      </c>
      <c r="B80" t="s">
        <v>161</v>
      </c>
      <c r="C80" t="s">
        <v>388</v>
      </c>
      <c r="D80" t="s">
        <v>413</v>
      </c>
      <c r="E80" s="16" t="s">
        <v>410</v>
      </c>
      <c r="G80">
        <f t="shared" si="0"/>
        <v>0</v>
      </c>
      <c r="H80">
        <f t="shared" ref="H80:Y80" si="54">IF(H32=0,0,(H32-G32)/H32*100)</f>
        <v>0</v>
      </c>
      <c r="I80">
        <f t="shared" si="54"/>
        <v>0</v>
      </c>
      <c r="J80">
        <f t="shared" si="54"/>
        <v>0</v>
      </c>
      <c r="K80">
        <f t="shared" si="54"/>
        <v>0</v>
      </c>
      <c r="L80">
        <f t="shared" si="54"/>
        <v>0</v>
      </c>
      <c r="M80">
        <f t="shared" si="54"/>
        <v>0</v>
      </c>
      <c r="N80">
        <f t="shared" si="54"/>
        <v>0</v>
      </c>
      <c r="O80">
        <f t="shared" si="54"/>
        <v>0</v>
      </c>
      <c r="P80">
        <f t="shared" si="54"/>
        <v>0</v>
      </c>
      <c r="Q80">
        <f t="shared" si="54"/>
        <v>0</v>
      </c>
      <c r="R80">
        <f t="shared" si="54"/>
        <v>0</v>
      </c>
      <c r="S80">
        <f t="shared" si="54"/>
        <v>0</v>
      </c>
      <c r="T80">
        <f t="shared" si="54"/>
        <v>0</v>
      </c>
      <c r="U80">
        <f t="shared" si="54"/>
        <v>0</v>
      </c>
      <c r="V80">
        <f t="shared" si="54"/>
        <v>0</v>
      </c>
      <c r="W80">
        <f t="shared" si="54"/>
        <v>0</v>
      </c>
      <c r="X80">
        <f t="shared" si="54"/>
        <v>0</v>
      </c>
      <c r="Y80">
        <f t="shared" si="54"/>
        <v>0</v>
      </c>
      <c r="Z80">
        <f t="shared" ref="Z80:BD80" si="55">IF(Z32=0,0,(Z32-Y32)/Z32*100)</f>
        <v>100</v>
      </c>
      <c r="AA80">
        <f t="shared" si="55"/>
        <v>6.94903316675617</v>
      </c>
      <c r="AB80">
        <f t="shared" si="55"/>
        <v>-5.17558217387012</v>
      </c>
      <c r="AC80">
        <f t="shared" si="55"/>
        <v>-9.47435531812919</v>
      </c>
      <c r="AD80">
        <f t="shared" si="55"/>
        <v>-1.22841907615808</v>
      </c>
      <c r="AE80">
        <f t="shared" si="55"/>
        <v>-10.0350719644968</v>
      </c>
      <c r="AF80">
        <f t="shared" si="55"/>
        <v>11.9731268248958</v>
      </c>
      <c r="AG80">
        <f t="shared" si="55"/>
        <v>21.2131190876887</v>
      </c>
      <c r="AH80">
        <f t="shared" si="55"/>
        <v>-0.239313155941465</v>
      </c>
      <c r="AI80">
        <f t="shared" si="55"/>
        <v>-6.19103208718236</v>
      </c>
      <c r="AJ80">
        <f t="shared" si="55"/>
        <v>4.33861334131414</v>
      </c>
      <c r="AK80">
        <f t="shared" si="55"/>
        <v>12.9089147910979</v>
      </c>
      <c r="AL80">
        <f t="shared" si="55"/>
        <v>-25.1395335592239</v>
      </c>
      <c r="AM80">
        <f t="shared" si="55"/>
        <v>0.0682739467438108</v>
      </c>
      <c r="AN80">
        <f t="shared" si="55"/>
        <v>30.864860510037</v>
      </c>
      <c r="AO80">
        <f t="shared" si="55"/>
        <v>-1.18658328605832</v>
      </c>
      <c r="AP80">
        <f t="shared" si="55"/>
        <v>1.63878747128109</v>
      </c>
      <c r="AQ80">
        <f t="shared" si="55"/>
        <v>-5.09938642774632</v>
      </c>
      <c r="AR80">
        <f t="shared" si="55"/>
        <v>3.86005331671193</v>
      </c>
      <c r="AS80">
        <f t="shared" si="55"/>
        <v>6.60549314817731</v>
      </c>
      <c r="AT80">
        <f t="shared" si="55"/>
        <v>7.11981067507042</v>
      </c>
      <c r="AU80">
        <f t="shared" si="55"/>
        <v>-11.1496692579589</v>
      </c>
      <c r="AV80">
        <f t="shared" si="55"/>
        <v>8.32303782847294</v>
      </c>
      <c r="AW80">
        <f t="shared" si="55"/>
        <v>4.03084597636835</v>
      </c>
      <c r="AX80">
        <f t="shared" si="55"/>
        <v>-0.0416253085894285</v>
      </c>
      <c r="AY80">
        <f t="shared" si="55"/>
        <v>16.1312154133318</v>
      </c>
      <c r="AZ80">
        <f t="shared" si="55"/>
        <v>-1.06264780060819</v>
      </c>
      <c r="BA80">
        <f t="shared" si="55"/>
        <v>-6.11465818229513</v>
      </c>
      <c r="BB80">
        <f t="shared" si="55"/>
        <v>3.78989936886335</v>
      </c>
      <c r="BC80">
        <f t="shared" si="55"/>
        <v>-0.455144881772239</v>
      </c>
      <c r="BD80">
        <f t="shared" si="55"/>
        <v>-18.951564305235</v>
      </c>
    </row>
    <row r="81" spans="1:56">
      <c r="A81">
        <v>158</v>
      </c>
      <c r="B81" t="s">
        <v>162</v>
      </c>
      <c r="C81" t="s">
        <v>389</v>
      </c>
      <c r="D81" t="s">
        <v>413</v>
      </c>
      <c r="E81" s="16" t="s">
        <v>410</v>
      </c>
      <c r="G81">
        <f t="shared" si="0"/>
        <v>0</v>
      </c>
      <c r="H81">
        <f t="shared" ref="H81:Y81" si="56">IF(H33=0,0,(H33-G33)/H33*100)</f>
        <v>0</v>
      </c>
      <c r="I81">
        <f t="shared" si="56"/>
        <v>0</v>
      </c>
      <c r="J81">
        <f t="shared" si="56"/>
        <v>0</v>
      </c>
      <c r="K81">
        <f t="shared" si="56"/>
        <v>0</v>
      </c>
      <c r="L81">
        <f t="shared" si="56"/>
        <v>0</v>
      </c>
      <c r="M81">
        <f t="shared" si="56"/>
        <v>0</v>
      </c>
      <c r="N81">
        <f t="shared" si="56"/>
        <v>0</v>
      </c>
      <c r="O81">
        <f t="shared" si="56"/>
        <v>0</v>
      </c>
      <c r="P81">
        <f t="shared" si="56"/>
        <v>0</v>
      </c>
      <c r="Q81">
        <f t="shared" si="56"/>
        <v>0</v>
      </c>
      <c r="R81">
        <f t="shared" si="56"/>
        <v>0</v>
      </c>
      <c r="S81">
        <f t="shared" si="56"/>
        <v>0</v>
      </c>
      <c r="T81">
        <f t="shared" si="56"/>
        <v>0</v>
      </c>
      <c r="U81">
        <f t="shared" si="56"/>
        <v>0</v>
      </c>
      <c r="V81">
        <f t="shared" si="56"/>
        <v>0</v>
      </c>
      <c r="W81">
        <f t="shared" si="56"/>
        <v>0</v>
      </c>
      <c r="X81">
        <f t="shared" si="56"/>
        <v>0</v>
      </c>
      <c r="Y81">
        <f t="shared" si="56"/>
        <v>0</v>
      </c>
      <c r="Z81">
        <f t="shared" ref="Z81:AT81" si="57">IF(Z33=0,0,(Z33-Y33)/Z33*100)</f>
        <v>100</v>
      </c>
      <c r="AA81">
        <f t="shared" si="57"/>
        <v>6.25559146441718</v>
      </c>
      <c r="AB81">
        <f t="shared" si="57"/>
        <v>-1.40866485712594</v>
      </c>
      <c r="AC81">
        <f t="shared" si="57"/>
        <v>-11.8508963207273</v>
      </c>
      <c r="AD81">
        <f t="shared" si="57"/>
        <v>-39.7539628117225</v>
      </c>
      <c r="AE81">
        <f t="shared" si="57"/>
        <v>9.6235559851225</v>
      </c>
      <c r="AF81">
        <f t="shared" si="57"/>
        <v>0.526273878760501</v>
      </c>
      <c r="AG81">
        <f t="shared" si="57"/>
        <v>1.44325142723254</v>
      </c>
      <c r="AH81">
        <f t="shared" si="57"/>
        <v>6.8231799412744</v>
      </c>
      <c r="AI81">
        <f t="shared" si="57"/>
        <v>-2.79321176038441</v>
      </c>
      <c r="AJ81">
        <f t="shared" si="57"/>
        <v>2.09418029101826</v>
      </c>
      <c r="AK81">
        <f t="shared" si="57"/>
        <v>12.1827499668883</v>
      </c>
      <c r="AL81">
        <f t="shared" si="57"/>
        <v>-8.10105438571251</v>
      </c>
      <c r="AM81">
        <f t="shared" si="57"/>
        <v>0.711305772881922</v>
      </c>
      <c r="AN81">
        <f t="shared" si="57"/>
        <v>9.33208270934323</v>
      </c>
      <c r="AO81">
        <f t="shared" si="57"/>
        <v>1.06025704606579</v>
      </c>
      <c r="AP81">
        <f t="shared" si="57"/>
        <v>0.187724828740262</v>
      </c>
      <c r="AQ81">
        <f t="shared" si="57"/>
        <v>2.5163231840259</v>
      </c>
      <c r="AR81">
        <f t="shared" si="57"/>
        <v>17.4146236172732</v>
      </c>
      <c r="AS81">
        <f t="shared" si="57"/>
        <v>-5.2472912799902</v>
      </c>
      <c r="AT81">
        <f t="shared" si="57"/>
        <v>-9.17465289225681</v>
      </c>
      <c r="AU81">
        <f t="shared" ref="H81:BD85" si="58">IF(AU33=0,0,(AU33-AT33)/AU33*100)</f>
        <v>11.6910093580512</v>
      </c>
      <c r="AV81">
        <f t="shared" si="58"/>
        <v>1.83709467985509</v>
      </c>
      <c r="AW81">
        <f t="shared" si="58"/>
        <v>5.22062927548182</v>
      </c>
      <c r="AX81">
        <f t="shared" si="58"/>
        <v>0</v>
      </c>
      <c r="AY81">
        <f t="shared" si="58"/>
        <v>0</v>
      </c>
      <c r="AZ81">
        <f t="shared" si="58"/>
        <v>0</v>
      </c>
      <c r="BA81">
        <f t="shared" si="58"/>
        <v>0</v>
      </c>
      <c r="BB81">
        <f t="shared" si="58"/>
        <v>0</v>
      </c>
      <c r="BC81">
        <f t="shared" si="58"/>
        <v>0</v>
      </c>
      <c r="BD81">
        <f t="shared" si="58"/>
        <v>0</v>
      </c>
    </row>
    <row r="82" spans="1:56">
      <c r="A82">
        <v>159</v>
      </c>
      <c r="B82" t="s">
        <v>163</v>
      </c>
      <c r="C82" t="s">
        <v>390</v>
      </c>
      <c r="D82" t="s">
        <v>413</v>
      </c>
      <c r="E82" s="16" t="s">
        <v>410</v>
      </c>
      <c r="G82">
        <f t="shared" si="0"/>
        <v>0</v>
      </c>
      <c r="H82">
        <f t="shared" si="58"/>
        <v>0</v>
      </c>
      <c r="I82">
        <f t="shared" si="58"/>
        <v>0</v>
      </c>
      <c r="J82">
        <f t="shared" si="58"/>
        <v>0</v>
      </c>
      <c r="K82">
        <f t="shared" si="58"/>
        <v>0</v>
      </c>
      <c r="L82">
        <f t="shared" si="58"/>
        <v>0</v>
      </c>
      <c r="M82">
        <f t="shared" si="58"/>
        <v>0</v>
      </c>
      <c r="N82">
        <f t="shared" si="58"/>
        <v>0</v>
      </c>
      <c r="O82">
        <f t="shared" si="58"/>
        <v>0</v>
      </c>
      <c r="P82">
        <f t="shared" si="58"/>
        <v>0</v>
      </c>
      <c r="Q82">
        <f t="shared" si="58"/>
        <v>0</v>
      </c>
      <c r="R82">
        <f t="shared" si="58"/>
        <v>0</v>
      </c>
      <c r="S82">
        <f t="shared" si="58"/>
        <v>0</v>
      </c>
      <c r="T82">
        <f t="shared" si="58"/>
        <v>0</v>
      </c>
      <c r="U82">
        <f t="shared" si="58"/>
        <v>0</v>
      </c>
      <c r="V82">
        <f t="shared" si="58"/>
        <v>0</v>
      </c>
      <c r="W82">
        <f t="shared" si="58"/>
        <v>0</v>
      </c>
      <c r="X82">
        <f t="shared" si="58"/>
        <v>0</v>
      </c>
      <c r="Y82">
        <f t="shared" si="58"/>
        <v>0</v>
      </c>
      <c r="Z82">
        <f t="shared" si="58"/>
        <v>0</v>
      </c>
      <c r="AA82">
        <f t="shared" si="58"/>
        <v>0</v>
      </c>
      <c r="AB82">
        <f t="shared" si="58"/>
        <v>0</v>
      </c>
      <c r="AC82">
        <f t="shared" si="58"/>
        <v>0</v>
      </c>
      <c r="AD82">
        <f t="shared" si="58"/>
        <v>0</v>
      </c>
      <c r="AE82">
        <f t="shared" si="58"/>
        <v>0</v>
      </c>
      <c r="AF82">
        <f t="shared" si="58"/>
        <v>0</v>
      </c>
      <c r="AG82">
        <f t="shared" si="58"/>
        <v>0</v>
      </c>
      <c r="AH82">
        <f t="shared" si="58"/>
        <v>0</v>
      </c>
      <c r="AI82">
        <f t="shared" si="58"/>
        <v>0</v>
      </c>
      <c r="AJ82">
        <f t="shared" si="58"/>
        <v>0</v>
      </c>
      <c r="AK82">
        <f t="shared" si="58"/>
        <v>0</v>
      </c>
      <c r="AL82">
        <f t="shared" si="58"/>
        <v>0</v>
      </c>
      <c r="AM82">
        <f t="shared" si="58"/>
        <v>0</v>
      </c>
      <c r="AN82">
        <f t="shared" si="58"/>
        <v>0</v>
      </c>
      <c r="AO82">
        <f t="shared" si="58"/>
        <v>0</v>
      </c>
      <c r="AP82">
        <f t="shared" si="58"/>
        <v>0</v>
      </c>
      <c r="AQ82">
        <f t="shared" si="58"/>
        <v>0</v>
      </c>
      <c r="AR82">
        <f t="shared" si="58"/>
        <v>0</v>
      </c>
      <c r="AS82">
        <f t="shared" si="58"/>
        <v>0</v>
      </c>
      <c r="AT82">
        <f t="shared" si="58"/>
        <v>0</v>
      </c>
      <c r="AU82">
        <f t="shared" si="58"/>
        <v>0</v>
      </c>
      <c r="AV82">
        <f t="shared" si="58"/>
        <v>100</v>
      </c>
      <c r="AW82">
        <f t="shared" si="58"/>
        <v>-3.09865926874112</v>
      </c>
      <c r="AX82">
        <f t="shared" si="58"/>
        <v>-12.8732073959914</v>
      </c>
      <c r="AY82">
        <f t="shared" si="58"/>
        <v>0.909365848712931</v>
      </c>
      <c r="AZ82">
        <f t="shared" si="58"/>
        <v>3.60820816816019</v>
      </c>
      <c r="BA82">
        <f t="shared" si="58"/>
        <v>8.11639152505693</v>
      </c>
      <c r="BB82">
        <f t="shared" si="58"/>
        <v>0</v>
      </c>
      <c r="BC82">
        <f t="shared" si="58"/>
        <v>0</v>
      </c>
      <c r="BD82">
        <f t="shared" si="58"/>
        <v>0</v>
      </c>
    </row>
    <row r="83" spans="1:56">
      <c r="A83">
        <v>184</v>
      </c>
      <c r="B83" t="s">
        <v>168</v>
      </c>
      <c r="C83" t="s">
        <v>391</v>
      </c>
      <c r="D83" t="s">
        <v>413</v>
      </c>
      <c r="E83" s="16" t="s">
        <v>410</v>
      </c>
      <c r="G83">
        <f t="shared" si="0"/>
        <v>0</v>
      </c>
      <c r="H83">
        <f t="shared" si="58"/>
        <v>0</v>
      </c>
      <c r="I83">
        <f t="shared" si="58"/>
        <v>0</v>
      </c>
      <c r="J83">
        <f t="shared" si="58"/>
        <v>0</v>
      </c>
      <c r="K83">
        <f t="shared" si="58"/>
        <v>0</v>
      </c>
      <c r="L83">
        <f t="shared" si="58"/>
        <v>0</v>
      </c>
      <c r="M83">
        <f t="shared" si="58"/>
        <v>0</v>
      </c>
      <c r="N83">
        <f t="shared" si="58"/>
        <v>0</v>
      </c>
      <c r="O83">
        <f t="shared" si="58"/>
        <v>0</v>
      </c>
      <c r="P83">
        <f t="shared" si="58"/>
        <v>0</v>
      </c>
      <c r="Q83">
        <f t="shared" si="58"/>
        <v>0</v>
      </c>
      <c r="R83">
        <f t="shared" si="58"/>
        <v>0</v>
      </c>
      <c r="S83">
        <f t="shared" si="58"/>
        <v>0</v>
      </c>
      <c r="T83">
        <f t="shared" si="58"/>
        <v>0</v>
      </c>
      <c r="U83">
        <f t="shared" si="58"/>
        <v>0</v>
      </c>
      <c r="V83">
        <f t="shared" si="58"/>
        <v>0</v>
      </c>
      <c r="W83">
        <f t="shared" si="58"/>
        <v>0</v>
      </c>
      <c r="X83">
        <f t="shared" si="58"/>
        <v>0</v>
      </c>
      <c r="Y83">
        <f t="shared" si="58"/>
        <v>0</v>
      </c>
      <c r="Z83">
        <f t="shared" si="58"/>
        <v>100</v>
      </c>
      <c r="AA83">
        <f t="shared" si="58"/>
        <v>-6.74052301980517</v>
      </c>
      <c r="AB83">
        <f t="shared" si="58"/>
        <v>-0.575118458084215</v>
      </c>
      <c r="AC83">
        <f t="shared" si="58"/>
        <v>1.73777506281497</v>
      </c>
      <c r="AD83">
        <f t="shared" si="58"/>
        <v>2.30919189831467</v>
      </c>
      <c r="AE83">
        <f t="shared" si="58"/>
        <v>6.50270585500648</v>
      </c>
      <c r="AF83">
        <f t="shared" si="58"/>
        <v>-5.69986361575132</v>
      </c>
      <c r="AG83">
        <f t="shared" si="58"/>
        <v>0.460733512063403</v>
      </c>
      <c r="AH83">
        <f t="shared" si="58"/>
        <v>7.99345946885708</v>
      </c>
      <c r="AI83">
        <f t="shared" si="58"/>
        <v>2.66393882700239</v>
      </c>
      <c r="AJ83">
        <f t="shared" si="58"/>
        <v>-26.8967654373408</v>
      </c>
      <c r="AK83">
        <f t="shared" si="58"/>
        <v>-3.8985929257126</v>
      </c>
      <c r="AL83">
        <f t="shared" si="58"/>
        <v>8.68684104964781</v>
      </c>
      <c r="AM83">
        <f t="shared" si="58"/>
        <v>-7.2200703837451</v>
      </c>
      <c r="AN83">
        <f t="shared" si="58"/>
        <v>-36.2699027491114</v>
      </c>
      <c r="AO83">
        <f t="shared" si="58"/>
        <v>16.3707340596922</v>
      </c>
      <c r="AP83">
        <f t="shared" si="58"/>
        <v>17.2984444051411</v>
      </c>
      <c r="AQ83">
        <f t="shared" si="58"/>
        <v>9.81748255666016</v>
      </c>
      <c r="AR83">
        <f t="shared" si="58"/>
        <v>7.24272837197328</v>
      </c>
      <c r="AS83">
        <f t="shared" si="58"/>
        <v>-0.893572920516205</v>
      </c>
      <c r="AT83">
        <f t="shared" si="58"/>
        <v>-4.31940490531487</v>
      </c>
      <c r="AU83">
        <f t="shared" si="58"/>
        <v>8.20271998167817</v>
      </c>
      <c r="AV83">
        <f t="shared" si="58"/>
        <v>5.23578914125036</v>
      </c>
      <c r="AW83">
        <f t="shared" si="58"/>
        <v>6.1518873254343</v>
      </c>
      <c r="AX83">
        <f t="shared" si="58"/>
        <v>10.6445475430884</v>
      </c>
      <c r="AY83">
        <f t="shared" si="58"/>
        <v>8.09974663572644</v>
      </c>
      <c r="AZ83">
        <f t="shared" si="58"/>
        <v>8.53190687867473</v>
      </c>
      <c r="BA83">
        <f t="shared" si="58"/>
        <v>-2.23597949584458</v>
      </c>
      <c r="BB83">
        <f t="shared" si="58"/>
        <v>1.03419014141122</v>
      </c>
      <c r="BC83">
        <f t="shared" si="58"/>
        <v>8.11557637311969</v>
      </c>
      <c r="BD83">
        <f t="shared" si="58"/>
        <v>0</v>
      </c>
    </row>
    <row r="84" spans="1:56">
      <c r="A84">
        <v>193</v>
      </c>
      <c r="B84" t="s">
        <v>213</v>
      </c>
      <c r="C84" t="s">
        <v>392</v>
      </c>
      <c r="D84" t="s">
        <v>413</v>
      </c>
      <c r="E84" s="16" t="s">
        <v>410</v>
      </c>
      <c r="G84">
        <f t="shared" si="0"/>
        <v>0</v>
      </c>
      <c r="H84">
        <f t="shared" si="58"/>
        <v>0</v>
      </c>
      <c r="I84">
        <f t="shared" si="58"/>
        <v>0</v>
      </c>
      <c r="J84">
        <f t="shared" si="58"/>
        <v>0</v>
      </c>
      <c r="K84">
        <f t="shared" si="58"/>
        <v>0</v>
      </c>
      <c r="L84">
        <f t="shared" si="58"/>
        <v>0</v>
      </c>
      <c r="M84">
        <f t="shared" si="58"/>
        <v>0</v>
      </c>
      <c r="N84">
        <f t="shared" si="58"/>
        <v>0</v>
      </c>
      <c r="O84">
        <f t="shared" si="58"/>
        <v>0</v>
      </c>
      <c r="P84">
        <f t="shared" si="58"/>
        <v>0</v>
      </c>
      <c r="Q84">
        <f t="shared" si="58"/>
        <v>0</v>
      </c>
      <c r="R84">
        <f t="shared" si="58"/>
        <v>0</v>
      </c>
      <c r="S84">
        <f t="shared" si="58"/>
        <v>0</v>
      </c>
      <c r="T84">
        <f t="shared" si="58"/>
        <v>0</v>
      </c>
      <c r="U84">
        <f t="shared" si="58"/>
        <v>0</v>
      </c>
      <c r="V84">
        <f t="shared" si="58"/>
        <v>0</v>
      </c>
      <c r="W84">
        <f t="shared" si="58"/>
        <v>0</v>
      </c>
      <c r="X84">
        <f t="shared" si="58"/>
        <v>0</v>
      </c>
      <c r="Y84">
        <f t="shared" si="58"/>
        <v>0</v>
      </c>
      <c r="Z84">
        <f t="shared" si="58"/>
        <v>0</v>
      </c>
      <c r="AA84">
        <f t="shared" si="58"/>
        <v>0</v>
      </c>
      <c r="AB84">
        <f t="shared" si="58"/>
        <v>0</v>
      </c>
      <c r="AC84">
        <f t="shared" si="58"/>
        <v>0</v>
      </c>
      <c r="AD84">
        <f t="shared" si="58"/>
        <v>0</v>
      </c>
      <c r="AE84">
        <f t="shared" si="58"/>
        <v>0</v>
      </c>
      <c r="AF84">
        <f t="shared" si="58"/>
        <v>0</v>
      </c>
      <c r="AG84">
        <f t="shared" si="58"/>
        <v>0</v>
      </c>
      <c r="AH84">
        <f t="shared" si="58"/>
        <v>0</v>
      </c>
      <c r="AI84">
        <f t="shared" si="58"/>
        <v>0</v>
      </c>
      <c r="AJ84">
        <f t="shared" si="58"/>
        <v>0</v>
      </c>
      <c r="AK84">
        <f t="shared" si="58"/>
        <v>0</v>
      </c>
      <c r="AL84">
        <f t="shared" si="58"/>
        <v>0</v>
      </c>
      <c r="AM84">
        <f t="shared" si="58"/>
        <v>0</v>
      </c>
      <c r="AN84">
        <f t="shared" si="58"/>
        <v>0</v>
      </c>
      <c r="AO84">
        <f t="shared" si="58"/>
        <v>0</v>
      </c>
      <c r="AP84">
        <f t="shared" si="58"/>
        <v>0</v>
      </c>
      <c r="AQ84">
        <f t="shared" si="58"/>
        <v>0</v>
      </c>
      <c r="AR84">
        <f t="shared" si="58"/>
        <v>0</v>
      </c>
      <c r="AS84">
        <f t="shared" si="58"/>
        <v>0</v>
      </c>
      <c r="AT84">
        <f t="shared" si="58"/>
        <v>0</v>
      </c>
      <c r="AU84">
        <f t="shared" si="58"/>
        <v>100</v>
      </c>
      <c r="AV84">
        <f t="shared" si="58"/>
        <v>11.5474059020832</v>
      </c>
      <c r="AW84">
        <f t="shared" si="58"/>
        <v>10.1495409498156</v>
      </c>
      <c r="AX84">
        <f t="shared" si="58"/>
        <v>12.4374818179587</v>
      </c>
      <c r="AY84">
        <f t="shared" si="58"/>
        <v>-26.993726132312</v>
      </c>
      <c r="AZ84">
        <f t="shared" si="58"/>
        <v>0</v>
      </c>
      <c r="BA84">
        <f t="shared" si="58"/>
        <v>0</v>
      </c>
      <c r="BB84">
        <f t="shared" si="58"/>
        <v>0</v>
      </c>
      <c r="BC84">
        <f t="shared" si="58"/>
        <v>0</v>
      </c>
      <c r="BD84">
        <f t="shared" si="58"/>
        <v>0</v>
      </c>
    </row>
    <row r="85" spans="1:56">
      <c r="A85">
        <v>195</v>
      </c>
      <c r="B85" t="s">
        <v>170</v>
      </c>
      <c r="C85" t="s">
        <v>393</v>
      </c>
      <c r="D85" t="s">
        <v>413</v>
      </c>
      <c r="E85" s="16" t="s">
        <v>410</v>
      </c>
      <c r="G85">
        <f t="shared" si="0"/>
        <v>0</v>
      </c>
      <c r="H85">
        <f t="shared" si="58"/>
        <v>0</v>
      </c>
      <c r="I85">
        <f t="shared" si="58"/>
        <v>0</v>
      </c>
      <c r="J85">
        <f t="shared" si="58"/>
        <v>0</v>
      </c>
      <c r="K85">
        <f t="shared" si="58"/>
        <v>0</v>
      </c>
      <c r="L85">
        <f t="shared" si="58"/>
        <v>0</v>
      </c>
      <c r="M85">
        <f t="shared" si="58"/>
        <v>0</v>
      </c>
      <c r="N85">
        <f t="shared" si="58"/>
        <v>0</v>
      </c>
      <c r="O85">
        <f t="shared" si="58"/>
        <v>0</v>
      </c>
      <c r="P85">
        <f t="shared" si="58"/>
        <v>0</v>
      </c>
      <c r="Q85">
        <f t="shared" si="58"/>
        <v>0</v>
      </c>
      <c r="R85">
        <f t="shared" si="58"/>
        <v>0</v>
      </c>
      <c r="S85">
        <f t="shared" si="58"/>
        <v>0</v>
      </c>
      <c r="T85">
        <f t="shared" si="58"/>
        <v>0</v>
      </c>
      <c r="U85">
        <f t="shared" si="58"/>
        <v>0</v>
      </c>
      <c r="V85">
        <f t="shared" si="58"/>
        <v>0</v>
      </c>
      <c r="W85">
        <f t="shared" si="58"/>
        <v>0</v>
      </c>
      <c r="X85">
        <f t="shared" si="58"/>
        <v>0</v>
      </c>
      <c r="Y85">
        <f t="shared" si="58"/>
        <v>0</v>
      </c>
      <c r="Z85">
        <f t="shared" si="58"/>
        <v>100</v>
      </c>
      <c r="AA85">
        <f t="shared" si="58"/>
        <v>14.2223130981879</v>
      </c>
      <c r="AB85">
        <f t="shared" si="58"/>
        <v>9.97785534617751</v>
      </c>
      <c r="AC85">
        <f t="shared" si="58"/>
        <v>-30.2164713404921</v>
      </c>
      <c r="AD85">
        <f t="shared" si="58"/>
        <v>10.730469672984</v>
      </c>
      <c r="AE85">
        <f t="shared" si="58"/>
        <v>16.1990185944184</v>
      </c>
      <c r="AF85">
        <f t="shared" si="58"/>
        <v>6.67806533846336</v>
      </c>
      <c r="AG85">
        <f t="shared" si="58"/>
        <v>8.48665686169214</v>
      </c>
      <c r="AH85">
        <f t="shared" si="58"/>
        <v>-18.1589989646485</v>
      </c>
      <c r="AI85">
        <f t="shared" si="58"/>
        <v>9.93641509506059</v>
      </c>
      <c r="AJ85">
        <f t="shared" si="58"/>
        <v>-14.1572264588783</v>
      </c>
      <c r="AK85">
        <f t="shared" si="58"/>
        <v>4.1478818456136</v>
      </c>
      <c r="AL85">
        <f t="shared" si="58"/>
        <v>-7.56579707143237</v>
      </c>
      <c r="AM85">
        <f t="shared" si="58"/>
        <v>10.7147818390633</v>
      </c>
      <c r="AN85">
        <f t="shared" si="58"/>
        <v>-8.47081135620815</v>
      </c>
      <c r="AO85">
        <f t="shared" si="58"/>
        <v>14.2512122897442</v>
      </c>
      <c r="AP85">
        <f t="shared" si="58"/>
        <v>-3.4019093624375</v>
      </c>
      <c r="AQ85">
        <f t="shared" si="58"/>
        <v>2.29513547699797</v>
      </c>
      <c r="AR85">
        <f t="shared" si="58"/>
        <v>3.62121212387399</v>
      </c>
      <c r="AS85">
        <f t="shared" si="58"/>
        <v>4.02525554760626</v>
      </c>
      <c r="AT85">
        <f t="shared" si="58"/>
        <v>3.94223961111943</v>
      </c>
      <c r="AU85">
        <f t="shared" si="58"/>
        <v>1.13700471874567</v>
      </c>
      <c r="AV85">
        <f t="shared" si="58"/>
        <v>-18.4552838640436</v>
      </c>
      <c r="AW85">
        <f t="shared" si="58"/>
        <v>17.0562989187478</v>
      </c>
      <c r="AX85">
        <f t="shared" ref="H85:BD89" si="59">IF(AX37=0,0,(AX37-AW37)/AX37*100)</f>
        <v>-4.47881772736026</v>
      </c>
      <c r="AY85">
        <f t="shared" si="59"/>
        <v>9.97780097730119</v>
      </c>
      <c r="AZ85">
        <f t="shared" si="59"/>
        <v>-10.1041670132761</v>
      </c>
      <c r="BA85">
        <f t="shared" si="59"/>
        <v>-5.30898331893887</v>
      </c>
      <c r="BB85">
        <f t="shared" si="59"/>
        <v>16.2249997776558</v>
      </c>
      <c r="BC85">
        <f t="shared" si="59"/>
        <v>8.90519124964141</v>
      </c>
      <c r="BD85">
        <f t="shared" si="59"/>
        <v>4.61761915797978</v>
      </c>
    </row>
    <row r="86" spans="1:56">
      <c r="A86">
        <v>196</v>
      </c>
      <c r="B86" t="s">
        <v>171</v>
      </c>
      <c r="C86" t="s">
        <v>394</v>
      </c>
      <c r="D86" t="s">
        <v>413</v>
      </c>
      <c r="E86" s="16" t="s">
        <v>410</v>
      </c>
      <c r="G86">
        <f t="shared" si="0"/>
        <v>0</v>
      </c>
      <c r="H86">
        <f t="shared" si="59"/>
        <v>0</v>
      </c>
      <c r="I86">
        <f t="shared" si="59"/>
        <v>0</v>
      </c>
      <c r="J86">
        <f t="shared" si="59"/>
        <v>0</v>
      </c>
      <c r="K86">
        <f t="shared" si="59"/>
        <v>0</v>
      </c>
      <c r="L86">
        <f t="shared" si="59"/>
        <v>0</v>
      </c>
      <c r="M86">
        <f t="shared" si="59"/>
        <v>0</v>
      </c>
      <c r="N86">
        <f t="shared" si="59"/>
        <v>0</v>
      </c>
      <c r="O86">
        <f t="shared" si="59"/>
        <v>0</v>
      </c>
      <c r="P86">
        <f t="shared" si="59"/>
        <v>0</v>
      </c>
      <c r="Q86">
        <f t="shared" si="59"/>
        <v>0</v>
      </c>
      <c r="R86">
        <f t="shared" si="59"/>
        <v>0</v>
      </c>
      <c r="S86">
        <f t="shared" si="59"/>
        <v>0</v>
      </c>
      <c r="T86">
        <f t="shared" si="59"/>
        <v>0</v>
      </c>
      <c r="U86">
        <f t="shared" si="59"/>
        <v>0</v>
      </c>
      <c r="V86">
        <f t="shared" si="59"/>
        <v>0</v>
      </c>
      <c r="W86">
        <f t="shared" si="59"/>
        <v>0</v>
      </c>
      <c r="X86">
        <f t="shared" si="59"/>
        <v>0</v>
      </c>
      <c r="Y86">
        <f t="shared" si="59"/>
        <v>0</v>
      </c>
      <c r="Z86">
        <f t="shared" si="59"/>
        <v>100</v>
      </c>
      <c r="AA86">
        <f t="shared" si="59"/>
        <v>5.37069155720502</v>
      </c>
      <c r="AB86">
        <f t="shared" si="59"/>
        <v>-24.3194999474433</v>
      </c>
      <c r="AC86">
        <f t="shared" si="59"/>
        <v>15.8811921150747</v>
      </c>
      <c r="AD86">
        <f t="shared" si="59"/>
        <v>-14.8817285169007</v>
      </c>
      <c r="AE86">
        <f t="shared" si="59"/>
        <v>-0.927711781569875</v>
      </c>
      <c r="AF86">
        <f t="shared" si="59"/>
        <v>4.17812752137561</v>
      </c>
      <c r="AG86">
        <f t="shared" si="59"/>
        <v>-8.7873452576036</v>
      </c>
      <c r="AH86">
        <f t="shared" si="59"/>
        <v>-6.15684211141396</v>
      </c>
      <c r="AI86">
        <f t="shared" si="59"/>
        <v>-0.246467611538919</v>
      </c>
      <c r="AJ86">
        <f t="shared" si="59"/>
        <v>17.5073458143029</v>
      </c>
      <c r="AK86">
        <f t="shared" si="59"/>
        <v>2.04315485173091</v>
      </c>
      <c r="AL86">
        <f t="shared" si="59"/>
        <v>-16.5021944835006</v>
      </c>
      <c r="AM86">
        <f t="shared" si="59"/>
        <v>13.6714987019816</v>
      </c>
      <c r="AN86">
        <f t="shared" si="59"/>
        <v>-1.85546312304222</v>
      </c>
      <c r="AO86">
        <f t="shared" si="59"/>
        <v>0.185181842391503</v>
      </c>
      <c r="AP86">
        <f t="shared" si="59"/>
        <v>-2.10285296775326</v>
      </c>
      <c r="AQ86">
        <f t="shared" si="59"/>
        <v>0.348606260068181</v>
      </c>
      <c r="AR86">
        <f t="shared" si="59"/>
        <v>-22.4625458989116</v>
      </c>
      <c r="AS86">
        <f t="shared" si="59"/>
        <v>16.7328634637738</v>
      </c>
      <c r="AT86">
        <f t="shared" si="59"/>
        <v>0.860527329451487</v>
      </c>
      <c r="AU86">
        <f t="shared" si="59"/>
        <v>-2.32394370038621</v>
      </c>
      <c r="AV86">
        <f t="shared" si="59"/>
        <v>1.19829917100699</v>
      </c>
      <c r="AW86">
        <f t="shared" si="59"/>
        <v>-6.25539073664543</v>
      </c>
      <c r="AX86">
        <f t="shared" si="59"/>
        <v>-2.93408872655925</v>
      </c>
      <c r="AY86">
        <f t="shared" si="59"/>
        <v>-13.8058838467609</v>
      </c>
      <c r="AZ86">
        <f t="shared" si="59"/>
        <v>5.69807893565369</v>
      </c>
      <c r="BA86">
        <f t="shared" si="59"/>
        <v>-2.1571453066787</v>
      </c>
      <c r="BB86">
        <f t="shared" si="59"/>
        <v>-3.06896480164938</v>
      </c>
      <c r="BC86">
        <f t="shared" si="59"/>
        <v>-7.2873373944686</v>
      </c>
      <c r="BD86">
        <f t="shared" si="59"/>
        <v>0</v>
      </c>
    </row>
    <row r="87" spans="1:56">
      <c r="A87">
        <v>197</v>
      </c>
      <c r="B87" t="s">
        <v>172</v>
      </c>
      <c r="C87" t="s">
        <v>395</v>
      </c>
      <c r="D87" t="s">
        <v>413</v>
      </c>
      <c r="E87" s="16" t="s">
        <v>410</v>
      </c>
      <c r="G87">
        <f t="shared" si="0"/>
        <v>0</v>
      </c>
      <c r="H87">
        <f t="shared" si="59"/>
        <v>0</v>
      </c>
      <c r="I87">
        <f t="shared" si="59"/>
        <v>0</v>
      </c>
      <c r="J87">
        <f t="shared" si="59"/>
        <v>0</v>
      </c>
      <c r="K87">
        <f t="shared" si="59"/>
        <v>0</v>
      </c>
      <c r="L87">
        <f t="shared" si="59"/>
        <v>0</v>
      </c>
      <c r="M87">
        <f t="shared" si="59"/>
        <v>0</v>
      </c>
      <c r="N87">
        <f t="shared" si="59"/>
        <v>0</v>
      </c>
      <c r="O87">
        <f t="shared" si="59"/>
        <v>0</v>
      </c>
      <c r="P87">
        <f t="shared" si="59"/>
        <v>0</v>
      </c>
      <c r="Q87">
        <f t="shared" si="59"/>
        <v>0</v>
      </c>
      <c r="R87">
        <f t="shared" si="59"/>
        <v>0</v>
      </c>
      <c r="S87">
        <f t="shared" si="59"/>
        <v>0</v>
      </c>
      <c r="T87">
        <f t="shared" si="59"/>
        <v>0</v>
      </c>
      <c r="U87">
        <f t="shared" si="59"/>
        <v>0</v>
      </c>
      <c r="V87">
        <f t="shared" si="59"/>
        <v>0</v>
      </c>
      <c r="W87">
        <f t="shared" si="59"/>
        <v>0</v>
      </c>
      <c r="X87">
        <f t="shared" si="59"/>
        <v>0</v>
      </c>
      <c r="Y87">
        <f t="shared" si="59"/>
        <v>0</v>
      </c>
      <c r="Z87">
        <f t="shared" si="59"/>
        <v>100</v>
      </c>
      <c r="AA87">
        <f t="shared" si="59"/>
        <v>0.602826461074446</v>
      </c>
      <c r="AB87">
        <f t="shared" si="59"/>
        <v>14.0004557649022</v>
      </c>
      <c r="AC87">
        <f t="shared" si="59"/>
        <v>3.96130716573541</v>
      </c>
      <c r="AD87">
        <f t="shared" si="59"/>
        <v>8.70114050652528</v>
      </c>
      <c r="AE87">
        <f t="shared" si="59"/>
        <v>6.14814911308681</v>
      </c>
      <c r="AF87">
        <f t="shared" si="59"/>
        <v>-17.4187165450661</v>
      </c>
      <c r="AG87">
        <f t="shared" si="59"/>
        <v>21.2891642865198</v>
      </c>
      <c r="AH87">
        <f t="shared" si="59"/>
        <v>-5.27990417387705</v>
      </c>
      <c r="AI87">
        <f t="shared" si="59"/>
        <v>0.724709630949131</v>
      </c>
      <c r="AJ87">
        <f t="shared" si="59"/>
        <v>5.17881811151415</v>
      </c>
      <c r="AK87">
        <f t="shared" si="59"/>
        <v>-18.131249952105</v>
      </c>
      <c r="AL87">
        <f t="shared" si="59"/>
        <v>-26.3787532262709</v>
      </c>
      <c r="AM87">
        <f t="shared" si="59"/>
        <v>13.0933892759457</v>
      </c>
      <c r="AN87">
        <f t="shared" si="59"/>
        <v>-11.4804664013906</v>
      </c>
      <c r="AO87">
        <f t="shared" si="59"/>
        <v>0.194492615845212</v>
      </c>
      <c r="AP87">
        <f t="shared" si="59"/>
        <v>13.9367878811383</v>
      </c>
      <c r="AQ87">
        <f t="shared" si="59"/>
        <v>2.79800103874852</v>
      </c>
      <c r="AR87">
        <f t="shared" si="59"/>
        <v>4.29989721924665</v>
      </c>
      <c r="AS87">
        <f t="shared" si="59"/>
        <v>-8.54694323644164</v>
      </c>
      <c r="AT87">
        <f t="shared" si="59"/>
        <v>-2.28513947635874</v>
      </c>
      <c r="AU87">
        <f t="shared" si="59"/>
        <v>-4.91487879357555</v>
      </c>
      <c r="AV87">
        <f t="shared" si="59"/>
        <v>22.7428879557165</v>
      </c>
      <c r="AW87">
        <f t="shared" si="59"/>
        <v>6.39180514637738</v>
      </c>
      <c r="AX87">
        <f t="shared" si="59"/>
        <v>3.21354497635566</v>
      </c>
      <c r="AY87">
        <f t="shared" si="59"/>
        <v>18.7491786653038</v>
      </c>
      <c r="AZ87">
        <f t="shared" si="59"/>
        <v>5.9136522701708</v>
      </c>
      <c r="BA87">
        <f t="shared" si="59"/>
        <v>3.7398822229184</v>
      </c>
      <c r="BB87">
        <f t="shared" si="59"/>
        <v>5.89596561560259</v>
      </c>
      <c r="BC87">
        <f t="shared" si="59"/>
        <v>6.991256216959</v>
      </c>
      <c r="BD87">
        <f t="shared" si="59"/>
        <v>-1.7856500226284</v>
      </c>
    </row>
    <row r="88" spans="1:56">
      <c r="A88">
        <v>201</v>
      </c>
      <c r="B88" t="s">
        <v>173</v>
      </c>
      <c r="C88" t="s">
        <v>396</v>
      </c>
      <c r="D88" t="s">
        <v>413</v>
      </c>
      <c r="E88" s="16" t="s">
        <v>410</v>
      </c>
      <c r="G88">
        <f t="shared" si="0"/>
        <v>0</v>
      </c>
      <c r="H88">
        <f t="shared" si="59"/>
        <v>0</v>
      </c>
      <c r="I88">
        <f t="shared" si="59"/>
        <v>0</v>
      </c>
      <c r="J88">
        <f t="shared" si="59"/>
        <v>0</v>
      </c>
      <c r="K88">
        <f t="shared" si="59"/>
        <v>0</v>
      </c>
      <c r="L88">
        <f t="shared" si="59"/>
        <v>0</v>
      </c>
      <c r="M88">
        <f t="shared" si="59"/>
        <v>0</v>
      </c>
      <c r="N88">
        <f t="shared" si="59"/>
        <v>0</v>
      </c>
      <c r="O88">
        <f t="shared" si="59"/>
        <v>0</v>
      </c>
      <c r="P88">
        <f t="shared" si="59"/>
        <v>0</v>
      </c>
      <c r="Q88">
        <f t="shared" si="59"/>
        <v>0</v>
      </c>
      <c r="R88">
        <f t="shared" si="59"/>
        <v>0</v>
      </c>
      <c r="S88">
        <f t="shared" si="59"/>
        <v>0</v>
      </c>
      <c r="T88">
        <f t="shared" si="59"/>
        <v>0</v>
      </c>
      <c r="U88">
        <f t="shared" si="59"/>
        <v>0</v>
      </c>
      <c r="V88">
        <f t="shared" si="59"/>
        <v>0</v>
      </c>
      <c r="W88">
        <f t="shared" si="59"/>
        <v>0</v>
      </c>
      <c r="X88">
        <f t="shared" si="59"/>
        <v>0</v>
      </c>
      <c r="Y88">
        <f t="shared" si="59"/>
        <v>0</v>
      </c>
      <c r="Z88">
        <f t="shared" si="59"/>
        <v>0</v>
      </c>
      <c r="AA88">
        <f t="shared" si="59"/>
        <v>0</v>
      </c>
      <c r="AB88">
        <f t="shared" si="59"/>
        <v>0</v>
      </c>
      <c r="AC88">
        <f t="shared" si="59"/>
        <v>0</v>
      </c>
      <c r="AD88">
        <f t="shared" si="59"/>
        <v>0</v>
      </c>
      <c r="AE88">
        <f t="shared" si="59"/>
        <v>0</v>
      </c>
      <c r="AF88">
        <f t="shared" si="59"/>
        <v>0</v>
      </c>
      <c r="AG88">
        <f t="shared" si="59"/>
        <v>0</v>
      </c>
      <c r="AH88">
        <f t="shared" si="59"/>
        <v>0</v>
      </c>
      <c r="AI88">
        <f t="shared" si="59"/>
        <v>0</v>
      </c>
      <c r="AJ88">
        <f t="shared" si="59"/>
        <v>0</v>
      </c>
      <c r="AK88">
        <f t="shared" si="59"/>
        <v>0</v>
      </c>
      <c r="AL88">
        <f t="shared" si="59"/>
        <v>0</v>
      </c>
      <c r="AM88">
        <f t="shared" si="59"/>
        <v>0</v>
      </c>
      <c r="AN88">
        <f t="shared" si="59"/>
        <v>0</v>
      </c>
      <c r="AO88">
        <f t="shared" si="59"/>
        <v>0</v>
      </c>
      <c r="AP88">
        <f t="shared" si="59"/>
        <v>0</v>
      </c>
      <c r="AQ88">
        <f t="shared" si="59"/>
        <v>0</v>
      </c>
      <c r="AR88">
        <f t="shared" si="59"/>
        <v>0</v>
      </c>
      <c r="AS88">
        <f t="shared" si="59"/>
        <v>0</v>
      </c>
      <c r="AT88">
        <f t="shared" si="59"/>
        <v>0</v>
      </c>
      <c r="AU88">
        <f t="shared" si="59"/>
        <v>0</v>
      </c>
      <c r="AV88">
        <f t="shared" si="59"/>
        <v>0</v>
      </c>
      <c r="AW88">
        <f t="shared" si="59"/>
        <v>0</v>
      </c>
      <c r="AX88">
        <f t="shared" si="59"/>
        <v>0</v>
      </c>
      <c r="AY88">
        <f t="shared" si="59"/>
        <v>0</v>
      </c>
      <c r="AZ88">
        <f t="shared" si="59"/>
        <v>0</v>
      </c>
      <c r="BA88">
        <f t="shared" si="59"/>
        <v>0</v>
      </c>
      <c r="BB88">
        <f t="shared" si="59"/>
        <v>0</v>
      </c>
      <c r="BC88">
        <f t="shared" si="59"/>
        <v>0</v>
      </c>
      <c r="BD88">
        <f t="shared" si="59"/>
        <v>0</v>
      </c>
    </row>
    <row r="89" spans="1:56">
      <c r="A89">
        <v>202</v>
      </c>
      <c r="B89" t="s">
        <v>174</v>
      </c>
      <c r="C89" t="s">
        <v>397</v>
      </c>
      <c r="D89" t="s">
        <v>413</v>
      </c>
      <c r="E89" s="16" t="s">
        <v>410</v>
      </c>
      <c r="G89">
        <f t="shared" si="0"/>
        <v>0</v>
      </c>
      <c r="H89">
        <f t="shared" si="59"/>
        <v>0</v>
      </c>
      <c r="I89">
        <f t="shared" si="59"/>
        <v>0</v>
      </c>
      <c r="J89">
        <f t="shared" si="59"/>
        <v>0</v>
      </c>
      <c r="K89">
        <f t="shared" si="59"/>
        <v>0</v>
      </c>
      <c r="L89">
        <f t="shared" si="59"/>
        <v>0</v>
      </c>
      <c r="M89">
        <f t="shared" si="59"/>
        <v>0</v>
      </c>
      <c r="N89">
        <f t="shared" si="59"/>
        <v>0</v>
      </c>
      <c r="O89">
        <f t="shared" si="59"/>
        <v>0</v>
      </c>
      <c r="P89">
        <f t="shared" si="59"/>
        <v>0</v>
      </c>
      <c r="Q89">
        <f t="shared" si="59"/>
        <v>0</v>
      </c>
      <c r="R89">
        <f t="shared" si="59"/>
        <v>0</v>
      </c>
      <c r="S89">
        <f t="shared" si="59"/>
        <v>0</v>
      </c>
      <c r="T89">
        <f t="shared" si="59"/>
        <v>0</v>
      </c>
      <c r="U89">
        <f t="shared" si="59"/>
        <v>0</v>
      </c>
      <c r="V89">
        <f t="shared" si="59"/>
        <v>0</v>
      </c>
      <c r="W89">
        <f t="shared" si="59"/>
        <v>0</v>
      </c>
      <c r="X89">
        <f t="shared" si="59"/>
        <v>0</v>
      </c>
      <c r="Y89">
        <f t="shared" si="59"/>
        <v>0</v>
      </c>
      <c r="Z89">
        <f t="shared" si="59"/>
        <v>100</v>
      </c>
      <c r="AA89">
        <f t="shared" si="59"/>
        <v>8.89304661372721</v>
      </c>
      <c r="AB89">
        <f t="shared" si="59"/>
        <v>-13.7731045979917</v>
      </c>
      <c r="AC89">
        <f t="shared" si="59"/>
        <v>-31.1770091345576</v>
      </c>
      <c r="AD89">
        <f t="shared" si="59"/>
        <v>12.4025512736922</v>
      </c>
      <c r="AE89">
        <f t="shared" si="59"/>
        <v>6.30135230304166</v>
      </c>
      <c r="AF89">
        <f t="shared" si="59"/>
        <v>-4.28521779061182</v>
      </c>
      <c r="AG89">
        <f t="shared" si="59"/>
        <v>12.9375017761238</v>
      </c>
      <c r="AH89">
        <f t="shared" si="59"/>
        <v>7.99524416677725</v>
      </c>
      <c r="AI89">
        <f t="shared" si="59"/>
        <v>-5.2318930644139</v>
      </c>
      <c r="AJ89">
        <f t="shared" si="59"/>
        <v>-17.4248403750027</v>
      </c>
      <c r="AK89">
        <f t="shared" si="59"/>
        <v>-2.65764341691178</v>
      </c>
      <c r="AL89">
        <f t="shared" si="59"/>
        <v>-22.5205526535308</v>
      </c>
      <c r="AM89">
        <f t="shared" si="59"/>
        <v>9.89955236384241</v>
      </c>
      <c r="AN89">
        <f t="shared" si="59"/>
        <v>12.2863445958377</v>
      </c>
      <c r="AO89">
        <f t="shared" si="59"/>
        <v>-15.5800581266838</v>
      </c>
      <c r="AP89">
        <f t="shared" si="59"/>
        <v>11.7642628265886</v>
      </c>
      <c r="AQ89">
        <f t="shared" si="59"/>
        <v>-1.94798836826859</v>
      </c>
      <c r="AR89">
        <f t="shared" si="59"/>
        <v>-5.81515327485217</v>
      </c>
      <c r="AS89">
        <f t="shared" si="59"/>
        <v>-3.91711076097538</v>
      </c>
      <c r="AT89">
        <f t="shared" si="59"/>
        <v>-3.8731520810906</v>
      </c>
      <c r="AU89">
        <f t="shared" si="59"/>
        <v>9.20276329794911</v>
      </c>
      <c r="AV89">
        <f t="shared" si="59"/>
        <v>18.4053131152897</v>
      </c>
      <c r="AW89">
        <f t="shared" si="59"/>
        <v>-17.4737882399419</v>
      </c>
      <c r="AX89">
        <f t="shared" si="59"/>
        <v>-5.61322562059342</v>
      </c>
      <c r="AY89">
        <f t="shared" si="59"/>
        <v>-10.5880839492344</v>
      </c>
      <c r="AZ89">
        <f t="shared" si="59"/>
        <v>12.3584643123264</v>
      </c>
      <c r="BA89">
        <f t="shared" ref="H89:BD93" si="60">IF(BA41=0,0,(BA41-AZ41)/BA41*100)</f>
        <v>18.8884964850362</v>
      </c>
      <c r="BB89">
        <f t="shared" si="60"/>
        <v>-1.52964435490812</v>
      </c>
      <c r="BC89">
        <f t="shared" si="60"/>
        <v>-7.05520430562987</v>
      </c>
      <c r="BD89">
        <f t="shared" si="60"/>
        <v>0</v>
      </c>
    </row>
    <row r="90" spans="1:56">
      <c r="A90">
        <v>206</v>
      </c>
      <c r="B90" t="s">
        <v>176</v>
      </c>
      <c r="C90" t="s">
        <v>398</v>
      </c>
      <c r="D90" t="s">
        <v>413</v>
      </c>
      <c r="E90" s="16" t="s">
        <v>410</v>
      </c>
      <c r="G90">
        <f t="shared" si="0"/>
        <v>0</v>
      </c>
      <c r="H90">
        <f t="shared" si="60"/>
        <v>0</v>
      </c>
      <c r="I90">
        <f t="shared" si="60"/>
        <v>0</v>
      </c>
      <c r="J90">
        <f t="shared" si="60"/>
        <v>0</v>
      </c>
      <c r="K90">
        <f t="shared" si="60"/>
        <v>0</v>
      </c>
      <c r="L90">
        <f t="shared" si="60"/>
        <v>0</v>
      </c>
      <c r="M90">
        <f t="shared" si="60"/>
        <v>0</v>
      </c>
      <c r="N90">
        <f t="shared" si="60"/>
        <v>0</v>
      </c>
      <c r="O90">
        <f t="shared" si="60"/>
        <v>0</v>
      </c>
      <c r="P90">
        <f t="shared" si="60"/>
        <v>0</v>
      </c>
      <c r="Q90">
        <f t="shared" si="60"/>
        <v>0</v>
      </c>
      <c r="R90">
        <f t="shared" si="60"/>
        <v>0</v>
      </c>
      <c r="S90">
        <f t="shared" si="60"/>
        <v>0</v>
      </c>
      <c r="T90">
        <f t="shared" si="60"/>
        <v>0</v>
      </c>
      <c r="U90">
        <f t="shared" si="60"/>
        <v>0</v>
      </c>
      <c r="V90">
        <f t="shared" si="60"/>
        <v>0</v>
      </c>
      <c r="W90">
        <f t="shared" si="60"/>
        <v>0</v>
      </c>
      <c r="X90">
        <f t="shared" si="60"/>
        <v>0</v>
      </c>
      <c r="Y90">
        <f t="shared" si="60"/>
        <v>0</v>
      </c>
      <c r="Z90">
        <f t="shared" si="60"/>
        <v>100</v>
      </c>
      <c r="AA90">
        <f t="shared" si="60"/>
        <v>15.9006187527304</v>
      </c>
      <c r="AB90">
        <f t="shared" si="60"/>
        <v>6.99594527827587</v>
      </c>
      <c r="AC90">
        <f t="shared" si="60"/>
        <v>-7.20934174065695</v>
      </c>
      <c r="AD90">
        <f t="shared" si="60"/>
        <v>-15.4615106996868</v>
      </c>
      <c r="AE90">
        <f t="shared" si="60"/>
        <v>2.1773544414433</v>
      </c>
      <c r="AF90">
        <f t="shared" si="60"/>
        <v>12.2290651504181</v>
      </c>
      <c r="AG90">
        <f t="shared" si="60"/>
        <v>3.27922333983047</v>
      </c>
      <c r="AH90">
        <f t="shared" si="60"/>
        <v>20.7081945555034</v>
      </c>
      <c r="AI90">
        <f t="shared" si="60"/>
        <v>2.68832910498137</v>
      </c>
      <c r="AJ90">
        <f t="shared" si="60"/>
        <v>-2.11737173065571</v>
      </c>
      <c r="AK90">
        <f t="shared" si="60"/>
        <v>9.66298179722531</v>
      </c>
      <c r="AL90">
        <f t="shared" si="60"/>
        <v>2.65344884968077</v>
      </c>
      <c r="AM90">
        <f t="shared" si="60"/>
        <v>6.92478297053817</v>
      </c>
      <c r="AN90">
        <f t="shared" si="60"/>
        <v>-14.6409732324668</v>
      </c>
      <c r="AO90">
        <f t="shared" si="60"/>
        <v>12.8371167188466</v>
      </c>
      <c r="AP90">
        <f t="shared" si="60"/>
        <v>16.5642654730688</v>
      </c>
      <c r="AQ90">
        <f t="shared" si="60"/>
        <v>15.4309591575699</v>
      </c>
      <c r="AR90">
        <f t="shared" si="60"/>
        <v>3.19254976705557</v>
      </c>
      <c r="AS90">
        <f t="shared" si="60"/>
        <v>0.605937626694857</v>
      </c>
      <c r="AT90">
        <f t="shared" si="60"/>
        <v>-0.0557199626046641</v>
      </c>
      <c r="AU90">
        <f t="shared" si="60"/>
        <v>8.24574729656798</v>
      </c>
      <c r="AV90">
        <f t="shared" si="60"/>
        <v>3.4408650798536</v>
      </c>
      <c r="AW90">
        <f t="shared" si="60"/>
        <v>-1.3270935064893</v>
      </c>
      <c r="AX90">
        <f t="shared" si="60"/>
        <v>-8.06984775056591</v>
      </c>
      <c r="AY90">
        <f t="shared" si="60"/>
        <v>-3.60346682648731</v>
      </c>
      <c r="AZ90">
        <f t="shared" si="60"/>
        <v>4.39716690934437</v>
      </c>
      <c r="BA90">
        <f t="shared" si="60"/>
        <v>2.98082749931024</v>
      </c>
      <c r="BB90">
        <f t="shared" si="60"/>
        <v>-0.290249200415397</v>
      </c>
      <c r="BC90">
        <f t="shared" si="60"/>
        <v>14.9577635506891</v>
      </c>
      <c r="BD90">
        <f t="shared" si="60"/>
        <v>-20.2972903961646</v>
      </c>
    </row>
    <row r="91" spans="1:56">
      <c r="A91">
        <v>209</v>
      </c>
      <c r="B91" t="s">
        <v>177</v>
      </c>
      <c r="C91" t="s">
        <v>399</v>
      </c>
      <c r="D91" t="s">
        <v>413</v>
      </c>
      <c r="E91" s="16" t="s">
        <v>410</v>
      </c>
      <c r="G91">
        <f t="shared" si="0"/>
        <v>0</v>
      </c>
      <c r="H91">
        <f t="shared" si="60"/>
        <v>0</v>
      </c>
      <c r="I91">
        <f t="shared" si="60"/>
        <v>0</v>
      </c>
      <c r="J91">
        <f t="shared" si="60"/>
        <v>0</v>
      </c>
      <c r="K91">
        <f t="shared" si="60"/>
        <v>0</v>
      </c>
      <c r="L91">
        <f t="shared" si="60"/>
        <v>0</v>
      </c>
      <c r="M91">
        <f t="shared" si="60"/>
        <v>0</v>
      </c>
      <c r="N91">
        <f t="shared" si="60"/>
        <v>0</v>
      </c>
      <c r="O91">
        <f t="shared" si="60"/>
        <v>0</v>
      </c>
      <c r="P91">
        <f t="shared" si="60"/>
        <v>0</v>
      </c>
      <c r="Q91">
        <f t="shared" si="60"/>
        <v>0</v>
      </c>
      <c r="R91">
        <f t="shared" si="60"/>
        <v>0</v>
      </c>
      <c r="S91">
        <f t="shared" si="60"/>
        <v>0</v>
      </c>
      <c r="T91">
        <f t="shared" si="60"/>
        <v>0</v>
      </c>
      <c r="U91">
        <f t="shared" si="60"/>
        <v>0</v>
      </c>
      <c r="V91">
        <f t="shared" si="60"/>
        <v>0</v>
      </c>
      <c r="W91">
        <f t="shared" si="60"/>
        <v>0</v>
      </c>
      <c r="X91">
        <f t="shared" si="60"/>
        <v>0</v>
      </c>
      <c r="Y91">
        <f t="shared" si="60"/>
        <v>0</v>
      </c>
      <c r="Z91">
        <f t="shared" si="60"/>
        <v>100</v>
      </c>
      <c r="AA91">
        <f t="shared" si="60"/>
        <v>12.7715112961392</v>
      </c>
      <c r="AB91">
        <f t="shared" si="60"/>
        <v>-10.3499718050174</v>
      </c>
      <c r="AC91">
        <f t="shared" si="60"/>
        <v>-16.857839048136</v>
      </c>
      <c r="AD91">
        <f t="shared" si="60"/>
        <v>25.2054570357604</v>
      </c>
      <c r="AE91">
        <f t="shared" si="60"/>
        <v>-1.04373553997129</v>
      </c>
      <c r="AF91">
        <f t="shared" si="60"/>
        <v>17.0115335873601</v>
      </c>
      <c r="AG91">
        <f t="shared" si="60"/>
        <v>-17.3401386381469</v>
      </c>
      <c r="AH91">
        <f t="shared" si="60"/>
        <v>3.97488396294694</v>
      </c>
      <c r="AI91">
        <f t="shared" si="60"/>
        <v>6.75766078295661</v>
      </c>
      <c r="AJ91">
        <f t="shared" si="60"/>
        <v>-34.108535481177</v>
      </c>
      <c r="AK91">
        <f t="shared" si="60"/>
        <v>11.4898918800768</v>
      </c>
      <c r="AL91">
        <f t="shared" si="60"/>
        <v>-25.2511353973296</v>
      </c>
      <c r="AM91">
        <f t="shared" si="60"/>
        <v>14.1945547151978</v>
      </c>
      <c r="AN91">
        <f t="shared" si="60"/>
        <v>26.659880423586</v>
      </c>
      <c r="AO91">
        <f t="shared" si="60"/>
        <v>-8.25584896570572</v>
      </c>
      <c r="AP91">
        <f t="shared" si="60"/>
        <v>18.4669344184312</v>
      </c>
      <c r="AQ91">
        <f t="shared" si="60"/>
        <v>-5.50050807275355</v>
      </c>
      <c r="AR91">
        <f t="shared" si="60"/>
        <v>5.14228936106502</v>
      </c>
      <c r="AS91">
        <f t="shared" si="60"/>
        <v>4.88010704834124</v>
      </c>
      <c r="AT91">
        <f t="shared" si="60"/>
        <v>1.27695909061413</v>
      </c>
      <c r="AU91">
        <f t="shared" si="60"/>
        <v>-12.2163340557677</v>
      </c>
      <c r="AV91">
        <f t="shared" si="60"/>
        <v>0.0370634202676797</v>
      </c>
      <c r="AW91">
        <f t="shared" si="60"/>
        <v>-8.58291295408209</v>
      </c>
      <c r="AX91">
        <f t="shared" si="60"/>
        <v>-4.43072134957377</v>
      </c>
      <c r="AY91">
        <f t="shared" si="60"/>
        <v>-2.60468242191866</v>
      </c>
      <c r="AZ91">
        <f t="shared" si="60"/>
        <v>-9.84456998863002</v>
      </c>
      <c r="BA91">
        <f t="shared" si="60"/>
        <v>0.669562993985632</v>
      </c>
      <c r="BB91">
        <f t="shared" si="60"/>
        <v>2.34374998794569</v>
      </c>
      <c r="BC91">
        <f t="shared" si="60"/>
        <v>1.09240720247154</v>
      </c>
      <c r="BD91">
        <f t="shared" si="60"/>
        <v>2.19396104175089</v>
      </c>
    </row>
    <row r="92" spans="1:56">
      <c r="A92">
        <v>215</v>
      </c>
      <c r="B92" t="s">
        <v>178</v>
      </c>
      <c r="C92" t="s">
        <v>400</v>
      </c>
      <c r="D92" t="s">
        <v>413</v>
      </c>
      <c r="E92" s="16" t="s">
        <v>410</v>
      </c>
      <c r="G92">
        <f t="shared" si="0"/>
        <v>0</v>
      </c>
      <c r="H92">
        <f t="shared" si="60"/>
        <v>0</v>
      </c>
      <c r="I92">
        <f t="shared" si="60"/>
        <v>0</v>
      </c>
      <c r="J92">
        <f t="shared" si="60"/>
        <v>0</v>
      </c>
      <c r="K92">
        <f t="shared" si="60"/>
        <v>0</v>
      </c>
      <c r="L92">
        <f t="shared" si="60"/>
        <v>0</v>
      </c>
      <c r="M92">
        <f t="shared" si="60"/>
        <v>0</v>
      </c>
      <c r="N92">
        <f t="shared" si="60"/>
        <v>0</v>
      </c>
      <c r="O92">
        <f t="shared" si="60"/>
        <v>0</v>
      </c>
      <c r="P92">
        <f t="shared" si="60"/>
        <v>0</v>
      </c>
      <c r="Q92">
        <f t="shared" si="60"/>
        <v>0</v>
      </c>
      <c r="R92">
        <f t="shared" si="60"/>
        <v>0</v>
      </c>
      <c r="S92">
        <f t="shared" si="60"/>
        <v>0</v>
      </c>
      <c r="T92">
        <f t="shared" si="60"/>
        <v>0</v>
      </c>
      <c r="U92">
        <f t="shared" si="60"/>
        <v>0</v>
      </c>
      <c r="V92">
        <f t="shared" si="60"/>
        <v>0</v>
      </c>
      <c r="W92">
        <f t="shared" si="60"/>
        <v>0</v>
      </c>
      <c r="X92">
        <f t="shared" si="60"/>
        <v>0</v>
      </c>
      <c r="Y92">
        <f t="shared" si="60"/>
        <v>0</v>
      </c>
      <c r="Z92">
        <f t="shared" si="60"/>
        <v>0</v>
      </c>
      <c r="AA92">
        <f t="shared" si="60"/>
        <v>0</v>
      </c>
      <c r="AB92">
        <f t="shared" si="60"/>
        <v>0</v>
      </c>
      <c r="AC92">
        <f t="shared" si="60"/>
        <v>0</v>
      </c>
      <c r="AD92">
        <f t="shared" si="60"/>
        <v>0</v>
      </c>
      <c r="AE92">
        <f t="shared" si="60"/>
        <v>0</v>
      </c>
      <c r="AF92">
        <f t="shared" si="60"/>
        <v>0</v>
      </c>
      <c r="AG92">
        <f t="shared" si="60"/>
        <v>0</v>
      </c>
      <c r="AH92">
        <f t="shared" si="60"/>
        <v>0</v>
      </c>
      <c r="AI92">
        <f t="shared" si="60"/>
        <v>0</v>
      </c>
      <c r="AJ92">
        <f t="shared" si="60"/>
        <v>100</v>
      </c>
      <c r="AK92">
        <f t="shared" si="60"/>
        <v>6.47061480819506</v>
      </c>
      <c r="AL92">
        <f t="shared" si="60"/>
        <v>0.285150472605746</v>
      </c>
      <c r="AM92">
        <f t="shared" si="60"/>
        <v>1.42050314789234</v>
      </c>
      <c r="AN92">
        <f t="shared" si="60"/>
        <v>-5.30303283717434</v>
      </c>
      <c r="AO92">
        <f t="shared" si="60"/>
        <v>7.87843590536413</v>
      </c>
      <c r="AP92">
        <f t="shared" si="60"/>
        <v>6.11119148470991</v>
      </c>
      <c r="AQ92">
        <f t="shared" si="60"/>
        <v>0.86459684721935</v>
      </c>
      <c r="AR92">
        <f t="shared" si="60"/>
        <v>-33.6561266381909</v>
      </c>
      <c r="AS92">
        <f t="shared" si="60"/>
        <v>5.63711078331564</v>
      </c>
      <c r="AT92">
        <f t="shared" si="60"/>
        <v>2.86591842467344</v>
      </c>
      <c r="AU92">
        <f t="shared" si="60"/>
        <v>3.89166992898337</v>
      </c>
      <c r="AV92">
        <f t="shared" si="60"/>
        <v>5.50796740825006</v>
      </c>
      <c r="AW92">
        <f t="shared" si="60"/>
        <v>6.63651480695791</v>
      </c>
      <c r="AX92">
        <f t="shared" si="60"/>
        <v>9.49294006048656</v>
      </c>
      <c r="AY92">
        <f t="shared" si="60"/>
        <v>2.26425782924263</v>
      </c>
      <c r="AZ92">
        <f t="shared" si="60"/>
        <v>2.1514993655696</v>
      </c>
      <c r="BA92">
        <f t="shared" si="60"/>
        <v>5.29134888867347</v>
      </c>
      <c r="BB92">
        <f t="shared" si="60"/>
        <v>6.12874848977145</v>
      </c>
      <c r="BC92">
        <f t="shared" si="60"/>
        <v>2.66452467274576</v>
      </c>
      <c r="BD92">
        <f t="shared" si="60"/>
        <v>4.38031477232699</v>
      </c>
    </row>
    <row r="93" spans="1:56">
      <c r="A93">
        <v>217</v>
      </c>
      <c r="B93" t="s">
        <v>179</v>
      </c>
      <c r="C93" t="s">
        <v>401</v>
      </c>
      <c r="D93" t="s">
        <v>413</v>
      </c>
      <c r="E93" s="16" t="s">
        <v>410</v>
      </c>
      <c r="G93">
        <f t="shared" si="0"/>
        <v>0</v>
      </c>
      <c r="H93">
        <f t="shared" si="60"/>
        <v>0</v>
      </c>
      <c r="I93">
        <f t="shared" si="60"/>
        <v>0</v>
      </c>
      <c r="J93">
        <f t="shared" si="60"/>
        <v>0</v>
      </c>
      <c r="K93">
        <f t="shared" si="60"/>
        <v>0</v>
      </c>
      <c r="L93">
        <f t="shared" si="60"/>
        <v>0</v>
      </c>
      <c r="M93">
        <f t="shared" si="60"/>
        <v>0</v>
      </c>
      <c r="N93">
        <f t="shared" si="60"/>
        <v>0</v>
      </c>
      <c r="O93">
        <f t="shared" si="60"/>
        <v>0</v>
      </c>
      <c r="P93">
        <f t="shared" si="60"/>
        <v>0</v>
      </c>
      <c r="Q93">
        <f t="shared" si="60"/>
        <v>0</v>
      </c>
      <c r="R93">
        <f t="shared" si="60"/>
        <v>0</v>
      </c>
      <c r="S93">
        <f t="shared" si="60"/>
        <v>0</v>
      </c>
      <c r="T93">
        <f t="shared" si="60"/>
        <v>0</v>
      </c>
      <c r="U93">
        <f t="shared" si="60"/>
        <v>0</v>
      </c>
      <c r="V93">
        <f t="shared" si="60"/>
        <v>0</v>
      </c>
      <c r="W93">
        <f t="shared" si="60"/>
        <v>0</v>
      </c>
      <c r="X93">
        <f t="shared" si="60"/>
        <v>0</v>
      </c>
      <c r="Y93">
        <f t="shared" si="60"/>
        <v>0</v>
      </c>
      <c r="Z93">
        <f t="shared" si="60"/>
        <v>100</v>
      </c>
      <c r="AA93">
        <f t="shared" si="60"/>
        <v>-0.878264949972276</v>
      </c>
      <c r="AB93">
        <f t="shared" si="60"/>
        <v>-8.41064113015141</v>
      </c>
      <c r="AC93">
        <f t="shared" si="60"/>
        <v>17.314726942637</v>
      </c>
      <c r="AD93">
        <f t="shared" si="60"/>
        <v>2.38979348635589</v>
      </c>
      <c r="AE93">
        <f t="shared" si="60"/>
        <v>5.83563656918667</v>
      </c>
      <c r="AF93">
        <f t="shared" si="60"/>
        <v>4.65872877702606</v>
      </c>
      <c r="AG93">
        <f t="shared" si="60"/>
        <v>-3.27632776507161</v>
      </c>
      <c r="AH93">
        <f t="shared" si="60"/>
        <v>6.48132323718169</v>
      </c>
      <c r="AI93">
        <f t="shared" si="60"/>
        <v>-0.128280946968008</v>
      </c>
      <c r="AJ93">
        <f t="shared" si="60"/>
        <v>4.30154297564595</v>
      </c>
      <c r="AK93">
        <f t="shared" si="60"/>
        <v>-3.55797913949641</v>
      </c>
      <c r="AL93">
        <f t="shared" si="60"/>
        <v>3.05779837498656</v>
      </c>
      <c r="AM93">
        <f t="shared" si="60"/>
        <v>5.91399074926706</v>
      </c>
      <c r="AN93">
        <f t="shared" si="60"/>
        <v>-9.93265989093181</v>
      </c>
      <c r="AO93">
        <f t="shared" si="60"/>
        <v>14.2484623580758</v>
      </c>
      <c r="AP93">
        <f t="shared" si="60"/>
        <v>15.035711528027</v>
      </c>
      <c r="AQ93">
        <f t="shared" si="60"/>
        <v>15.378502512779</v>
      </c>
      <c r="AR93">
        <f t="shared" si="60"/>
        <v>-23.515391863382</v>
      </c>
      <c r="AS93">
        <f t="shared" si="60"/>
        <v>7.62506563189525</v>
      </c>
      <c r="AT93">
        <f t="shared" si="60"/>
        <v>-8.78905455857008</v>
      </c>
      <c r="AU93">
        <f t="shared" si="60"/>
        <v>9.17091119163027</v>
      </c>
      <c r="AV93">
        <f t="shared" si="60"/>
        <v>5.00214732835077</v>
      </c>
      <c r="AW93">
        <f t="shared" si="60"/>
        <v>8.93244880154887</v>
      </c>
      <c r="AX93">
        <f t="shared" si="60"/>
        <v>3.85954829882044</v>
      </c>
      <c r="AY93">
        <f t="shared" si="60"/>
        <v>6.42574142318245</v>
      </c>
      <c r="AZ93">
        <f t="shared" si="60"/>
        <v>0</v>
      </c>
      <c r="BA93">
        <f t="shared" si="60"/>
        <v>0</v>
      </c>
      <c r="BB93">
        <f t="shared" si="60"/>
        <v>0</v>
      </c>
      <c r="BC93">
        <f t="shared" si="60"/>
        <v>0</v>
      </c>
      <c r="BD93">
        <f t="shared" ref="H93:BD96" si="61">IF(BD45=0,0,(BD45-BC45)/BD45*100)</f>
        <v>0</v>
      </c>
    </row>
    <row r="94" spans="1:56">
      <c r="A94">
        <v>226</v>
      </c>
      <c r="B94" t="s">
        <v>180</v>
      </c>
      <c r="C94" t="s">
        <v>402</v>
      </c>
      <c r="D94" t="s">
        <v>413</v>
      </c>
      <c r="E94" s="16" t="s">
        <v>410</v>
      </c>
      <c r="G94">
        <f t="shared" si="0"/>
        <v>0</v>
      </c>
      <c r="H94">
        <f t="shared" si="61"/>
        <v>0</v>
      </c>
      <c r="I94">
        <f t="shared" si="61"/>
        <v>0</v>
      </c>
      <c r="J94">
        <f t="shared" si="61"/>
        <v>0</v>
      </c>
      <c r="K94">
        <f t="shared" si="61"/>
        <v>0</v>
      </c>
      <c r="L94">
        <f t="shared" si="61"/>
        <v>0</v>
      </c>
      <c r="M94">
        <f t="shared" si="61"/>
        <v>0</v>
      </c>
      <c r="N94">
        <f t="shared" si="61"/>
        <v>0</v>
      </c>
      <c r="O94">
        <f t="shared" si="61"/>
        <v>0</v>
      </c>
      <c r="P94">
        <f t="shared" si="61"/>
        <v>0</v>
      </c>
      <c r="Q94">
        <f t="shared" si="61"/>
        <v>0</v>
      </c>
      <c r="R94">
        <f t="shared" si="61"/>
        <v>0</v>
      </c>
      <c r="S94">
        <f t="shared" si="61"/>
        <v>0</v>
      </c>
      <c r="T94">
        <f t="shared" si="61"/>
        <v>0</v>
      </c>
      <c r="U94">
        <f t="shared" si="61"/>
        <v>0</v>
      </c>
      <c r="V94">
        <f t="shared" si="61"/>
        <v>0</v>
      </c>
      <c r="W94">
        <f t="shared" si="61"/>
        <v>0</v>
      </c>
      <c r="X94">
        <f t="shared" si="61"/>
        <v>0</v>
      </c>
      <c r="Y94">
        <f t="shared" si="61"/>
        <v>0</v>
      </c>
      <c r="Z94">
        <f t="shared" si="61"/>
        <v>0</v>
      </c>
      <c r="AA94">
        <f t="shared" si="61"/>
        <v>0</v>
      </c>
      <c r="AB94">
        <f t="shared" si="61"/>
        <v>100</v>
      </c>
      <c r="AC94">
        <f t="shared" si="61"/>
        <v>11.7384834420309</v>
      </c>
      <c r="AD94">
        <f t="shared" si="61"/>
        <v>-5.38531328306479</v>
      </c>
      <c r="AE94">
        <f t="shared" si="61"/>
        <v>-7.49306357375614</v>
      </c>
      <c r="AF94">
        <f t="shared" si="61"/>
        <v>7.18821838393716</v>
      </c>
      <c r="AG94">
        <f t="shared" si="61"/>
        <v>4.06423423361993</v>
      </c>
      <c r="AH94">
        <f t="shared" si="61"/>
        <v>7.56483266414465</v>
      </c>
      <c r="AI94">
        <f t="shared" si="61"/>
        <v>6.10554453026409</v>
      </c>
      <c r="AJ94">
        <f t="shared" si="61"/>
        <v>5.73304478046389</v>
      </c>
      <c r="AK94">
        <f t="shared" si="61"/>
        <v>-1.4733040456324</v>
      </c>
      <c r="AL94">
        <f t="shared" si="61"/>
        <v>0.0876106188978686</v>
      </c>
      <c r="AM94">
        <f t="shared" si="61"/>
        <v>8.43781757521791</v>
      </c>
      <c r="AN94">
        <f t="shared" si="61"/>
        <v>2.97457833827652</v>
      </c>
      <c r="AO94">
        <f t="shared" si="61"/>
        <v>9.36582105959883</v>
      </c>
      <c r="AP94">
        <f t="shared" si="61"/>
        <v>-0.311372950158082</v>
      </c>
      <c r="AQ94">
        <f t="shared" si="61"/>
        <v>-2.3045969738309</v>
      </c>
      <c r="AR94">
        <f t="shared" si="61"/>
        <v>4.87419331589838</v>
      </c>
      <c r="AS94">
        <f t="shared" si="61"/>
        <v>-1.24616250044966</v>
      </c>
      <c r="AT94">
        <f t="shared" si="61"/>
        <v>-26.8863477837102</v>
      </c>
      <c r="AU94">
        <f t="shared" si="61"/>
        <v>5.91116889404574</v>
      </c>
      <c r="AV94">
        <f t="shared" si="61"/>
        <v>-9.64858126082166</v>
      </c>
      <c r="AW94">
        <f t="shared" si="61"/>
        <v>10.5504250084624</v>
      </c>
      <c r="AX94">
        <f t="shared" si="61"/>
        <v>-6.8371897233317</v>
      </c>
      <c r="AY94">
        <f t="shared" si="61"/>
        <v>19.2997911290702</v>
      </c>
      <c r="AZ94">
        <f t="shared" si="61"/>
        <v>5.80538422148051</v>
      </c>
      <c r="BA94">
        <f t="shared" si="61"/>
        <v>0.103579613316986</v>
      </c>
      <c r="BB94">
        <f t="shared" si="61"/>
        <v>4.40147595277771</v>
      </c>
      <c r="BC94">
        <f t="shared" si="61"/>
        <v>14.1043311707342</v>
      </c>
      <c r="BD94">
        <f t="shared" si="61"/>
        <v>3.22917650738679</v>
      </c>
    </row>
    <row r="95" spans="1:56">
      <c r="A95">
        <v>251</v>
      </c>
      <c r="B95" t="s">
        <v>184</v>
      </c>
      <c r="C95" t="s">
        <v>403</v>
      </c>
      <c r="D95" t="s">
        <v>413</v>
      </c>
      <c r="E95" s="16" t="s">
        <v>410</v>
      </c>
      <c r="G95">
        <f t="shared" si="0"/>
        <v>0</v>
      </c>
      <c r="H95">
        <f t="shared" si="61"/>
        <v>0</v>
      </c>
      <c r="I95">
        <f t="shared" si="61"/>
        <v>0</v>
      </c>
      <c r="J95">
        <f t="shared" si="61"/>
        <v>0</v>
      </c>
      <c r="K95">
        <f t="shared" si="61"/>
        <v>0</v>
      </c>
      <c r="L95">
        <f t="shared" si="61"/>
        <v>0</v>
      </c>
      <c r="M95">
        <f t="shared" si="61"/>
        <v>0</v>
      </c>
      <c r="N95">
        <f t="shared" si="61"/>
        <v>0</v>
      </c>
      <c r="O95">
        <f t="shared" si="61"/>
        <v>0</v>
      </c>
      <c r="P95">
        <f t="shared" si="61"/>
        <v>0</v>
      </c>
      <c r="Q95">
        <f t="shared" si="61"/>
        <v>0</v>
      </c>
      <c r="R95">
        <f t="shared" si="61"/>
        <v>0</v>
      </c>
      <c r="S95">
        <f t="shared" si="61"/>
        <v>0</v>
      </c>
      <c r="T95">
        <f t="shared" si="61"/>
        <v>0</v>
      </c>
      <c r="U95">
        <f t="shared" si="61"/>
        <v>0</v>
      </c>
      <c r="V95">
        <f t="shared" si="61"/>
        <v>0</v>
      </c>
      <c r="W95">
        <f t="shared" si="61"/>
        <v>0</v>
      </c>
      <c r="X95">
        <f t="shared" si="61"/>
        <v>0</v>
      </c>
      <c r="Y95">
        <f t="shared" si="61"/>
        <v>0</v>
      </c>
      <c r="Z95">
        <f t="shared" si="61"/>
        <v>100</v>
      </c>
      <c r="AA95">
        <f t="shared" si="61"/>
        <v>18.4651528598644</v>
      </c>
      <c r="AB95">
        <f t="shared" si="61"/>
        <v>-20.2926815402872</v>
      </c>
      <c r="AC95">
        <f t="shared" si="61"/>
        <v>9.19158527462563</v>
      </c>
      <c r="AD95">
        <f t="shared" si="61"/>
        <v>-2.58762793793798</v>
      </c>
      <c r="AE95">
        <f t="shared" si="61"/>
        <v>-10.503927924238</v>
      </c>
      <c r="AF95">
        <f t="shared" si="61"/>
        <v>-6.66440401632737</v>
      </c>
      <c r="AG95">
        <f t="shared" si="61"/>
        <v>-9.62445669142554</v>
      </c>
      <c r="AH95">
        <f t="shared" si="61"/>
        <v>34.9265047901574</v>
      </c>
      <c r="AI95">
        <f t="shared" si="61"/>
        <v>17.1469167084625</v>
      </c>
      <c r="AJ95">
        <f t="shared" si="61"/>
        <v>-3.60527181954662</v>
      </c>
      <c r="AK95">
        <f t="shared" si="61"/>
        <v>-18.2729822630784</v>
      </c>
      <c r="AL95">
        <f t="shared" si="61"/>
        <v>25.523022501674</v>
      </c>
      <c r="AM95">
        <f t="shared" si="61"/>
        <v>34.616695205972</v>
      </c>
      <c r="AN95">
        <f t="shared" si="61"/>
        <v>-140.895642931598</v>
      </c>
      <c r="AO95">
        <f t="shared" si="61"/>
        <v>13.3828825200996</v>
      </c>
      <c r="AP95">
        <f t="shared" si="61"/>
        <v>2.05755516380226</v>
      </c>
      <c r="AQ95">
        <f t="shared" si="61"/>
        <v>8.8184472344</v>
      </c>
      <c r="AR95">
        <f t="shared" si="61"/>
        <v>10.0722593550596</v>
      </c>
      <c r="AS95">
        <f t="shared" si="61"/>
        <v>14.5003791080459</v>
      </c>
      <c r="AT95">
        <f t="shared" si="61"/>
        <v>-4.6549859956763</v>
      </c>
      <c r="AU95">
        <f t="shared" si="61"/>
        <v>3.85259047865727</v>
      </c>
      <c r="AV95">
        <f t="shared" si="61"/>
        <v>2.96717437945898</v>
      </c>
      <c r="AW95">
        <f t="shared" si="61"/>
        <v>6.98204828886594</v>
      </c>
      <c r="AX95">
        <f t="shared" si="61"/>
        <v>6.96605199561043</v>
      </c>
      <c r="AY95">
        <f t="shared" si="61"/>
        <v>6.26245775831712</v>
      </c>
      <c r="AZ95">
        <f t="shared" si="61"/>
        <v>2.1748870702537</v>
      </c>
      <c r="BA95">
        <f t="shared" si="61"/>
        <v>2.90963334769942</v>
      </c>
      <c r="BB95">
        <f t="shared" si="61"/>
        <v>-8.69092201530439</v>
      </c>
      <c r="BC95">
        <f t="shared" si="61"/>
        <v>17.3795825584674</v>
      </c>
      <c r="BD95">
        <f t="shared" si="61"/>
        <v>-118.690920959881</v>
      </c>
    </row>
    <row r="96" spans="1:56">
      <c r="A96">
        <v>181</v>
      </c>
      <c r="B96" t="s">
        <v>166</v>
      </c>
      <c r="C96" t="s">
        <v>404</v>
      </c>
      <c r="D96" t="s">
        <v>413</v>
      </c>
      <c r="E96" s="16" t="s">
        <v>410</v>
      </c>
      <c r="G96">
        <f t="shared" si="0"/>
        <v>0</v>
      </c>
      <c r="H96">
        <f t="shared" si="61"/>
        <v>0</v>
      </c>
      <c r="I96">
        <f t="shared" si="61"/>
        <v>0</v>
      </c>
      <c r="J96">
        <f t="shared" si="61"/>
        <v>0</v>
      </c>
      <c r="K96">
        <f t="shared" si="61"/>
        <v>0</v>
      </c>
      <c r="L96">
        <f t="shared" si="61"/>
        <v>0</v>
      </c>
      <c r="M96">
        <f t="shared" si="61"/>
        <v>0</v>
      </c>
      <c r="N96">
        <f t="shared" si="61"/>
        <v>0</v>
      </c>
      <c r="O96">
        <f t="shared" si="61"/>
        <v>0</v>
      </c>
      <c r="P96">
        <f t="shared" si="61"/>
        <v>0</v>
      </c>
      <c r="Q96">
        <f t="shared" si="61"/>
        <v>0</v>
      </c>
      <c r="R96">
        <f t="shared" si="61"/>
        <v>0</v>
      </c>
      <c r="S96">
        <f t="shared" si="61"/>
        <v>0</v>
      </c>
      <c r="T96">
        <f t="shared" si="61"/>
        <v>0</v>
      </c>
      <c r="U96">
        <f t="shared" si="61"/>
        <v>0</v>
      </c>
      <c r="V96">
        <f t="shared" si="61"/>
        <v>0</v>
      </c>
      <c r="W96">
        <f t="shared" si="61"/>
        <v>0</v>
      </c>
      <c r="X96">
        <f t="shared" si="61"/>
        <v>0</v>
      </c>
      <c r="Y96">
        <f t="shared" si="61"/>
        <v>0</v>
      </c>
      <c r="Z96">
        <f t="shared" si="61"/>
        <v>0</v>
      </c>
      <c r="AA96">
        <f t="shared" si="61"/>
        <v>0</v>
      </c>
      <c r="AB96">
        <f t="shared" si="61"/>
        <v>0</v>
      </c>
      <c r="AC96">
        <f t="shared" si="61"/>
        <v>0</v>
      </c>
      <c r="AD96">
        <f t="shared" si="61"/>
        <v>0</v>
      </c>
      <c r="AE96">
        <f t="shared" si="61"/>
        <v>0</v>
      </c>
      <c r="AF96">
        <f t="shared" si="61"/>
        <v>0</v>
      </c>
      <c r="AG96">
        <f t="shared" si="61"/>
        <v>0</v>
      </c>
      <c r="AH96">
        <f t="shared" si="61"/>
        <v>0</v>
      </c>
      <c r="AI96">
        <f t="shared" si="61"/>
        <v>0</v>
      </c>
      <c r="AJ96">
        <f t="shared" si="61"/>
        <v>0</v>
      </c>
      <c r="AK96">
        <f t="shared" si="61"/>
        <v>0</v>
      </c>
      <c r="AL96">
        <f t="shared" si="61"/>
        <v>0</v>
      </c>
      <c r="AM96">
        <f t="shared" si="61"/>
        <v>0</v>
      </c>
      <c r="AN96">
        <f t="shared" si="61"/>
        <v>0</v>
      </c>
      <c r="AO96">
        <f t="shared" si="61"/>
        <v>0</v>
      </c>
      <c r="AP96">
        <f t="shared" si="61"/>
        <v>0</v>
      </c>
      <c r="AQ96">
        <f t="shared" si="61"/>
        <v>0</v>
      </c>
      <c r="AR96">
        <f t="shared" si="61"/>
        <v>0</v>
      </c>
      <c r="AS96">
        <f t="shared" si="61"/>
        <v>0</v>
      </c>
      <c r="AT96">
        <f t="shared" si="61"/>
        <v>0</v>
      </c>
      <c r="AU96">
        <f t="shared" si="61"/>
        <v>0</v>
      </c>
      <c r="AV96">
        <f t="shared" si="61"/>
        <v>0</v>
      </c>
      <c r="AW96">
        <f t="shared" si="61"/>
        <v>0</v>
      </c>
      <c r="AX96">
        <f t="shared" si="61"/>
        <v>0</v>
      </c>
      <c r="AY96">
        <f t="shared" si="61"/>
        <v>0</v>
      </c>
      <c r="AZ96">
        <f t="shared" si="61"/>
        <v>0</v>
      </c>
      <c r="BA96">
        <f t="shared" si="61"/>
        <v>0</v>
      </c>
      <c r="BB96">
        <f t="shared" si="61"/>
        <v>0</v>
      </c>
      <c r="BC96">
        <f t="shared" si="61"/>
        <v>0</v>
      </c>
      <c r="BD96">
        <f t="shared" si="61"/>
        <v>0</v>
      </c>
    </row>
  </sheetData>
  <pageMargins left="0.699305555555556" right="0.699305555555556" top="0.75" bottom="0.75" header="0.3" footer="0.3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P21"/>
  <sheetViews>
    <sheetView workbookViewId="0">
      <selection activeCell="A1" sqref="A1"/>
    </sheetView>
  </sheetViews>
  <sheetFormatPr defaultColWidth="9.1358024691358" defaultRowHeight="11.6"/>
  <cols>
    <col min="1" max="1" width="26.2839506172839" customWidth="1"/>
  </cols>
  <sheetData>
    <row r="1" spans="1:42">
      <c r="A1" s="27" t="s">
        <v>414</v>
      </c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</row>
    <row r="2" spans="1:42">
      <c r="A2" t="str">
        <f>RUT_data!D243</f>
        <v>Angola</v>
      </c>
      <c r="B2">
        <f>RUT_data!G243/RUT_data!$G243*100</f>
        <v>100</v>
      </c>
      <c r="C2">
        <f>RUT_data!H243/RUT_data!$G243*100</f>
        <v>104.821593482195</v>
      </c>
      <c r="D2">
        <f>RUT_data!I243/RUT_data!$G243*100</f>
        <v>102.074284670856</v>
      </c>
      <c r="E2">
        <f>RUT_data!J243/RUT_data!$G243*100</f>
        <v>108.446479730136</v>
      </c>
      <c r="F2">
        <f>RUT_data!K243/RUT_data!$G243*100</f>
        <v>111.14017411078</v>
      </c>
      <c r="G2">
        <f>RUT_data!L243/RUT_data!$G243*100</f>
        <v>114.087318601272</v>
      </c>
      <c r="H2">
        <f>RUT_data!M243/RUT_data!$G243*100</f>
        <v>115.732030091846</v>
      </c>
      <c r="I2">
        <f>RUT_data!N243/RUT_data!$G243*100</f>
        <v>112.130952319559</v>
      </c>
      <c r="J2">
        <f>RUT_data!O243/RUT_data!$G243*100</f>
        <v>118.411373183199</v>
      </c>
      <c r="K2">
        <f>RUT_data!P243/RUT_data!$G243*100</f>
        <v>120.470239971297</v>
      </c>
      <c r="L2">
        <f>RUT_data!Q243/RUT_data!$G243*100</f>
        <v>121.218787894797</v>
      </c>
      <c r="M2">
        <f>RUT_data!R243/RUT_data!$G243*100</f>
        <v>114.939438538658</v>
      </c>
      <c r="N2">
        <f>RUT_data!S243/RUT_data!$G243*100</f>
        <v>115.944073322589</v>
      </c>
      <c r="O2">
        <f>RUT_data!T243/RUT_data!$G243*100</f>
        <v>115.173738769101</v>
      </c>
      <c r="P2">
        <f>RUT_data!U243/RUT_data!$G243*100</f>
        <v>101.441619165891</v>
      </c>
      <c r="Q2">
        <f>RUT_data!V243/RUT_data!$G243*100</f>
        <v>85.1775055419983</v>
      </c>
      <c r="R2">
        <f>RUT_data!W243/RUT_data!$G243*100</f>
        <v>80.4893401823677</v>
      </c>
      <c r="S2">
        <f>RUT_data!X243/RUT_data!$G243*100</f>
        <v>76.924447732655</v>
      </c>
      <c r="T2">
        <f>RUT_data!Y243/RUT_data!$G243*100</f>
        <v>71.1406033266536</v>
      </c>
      <c r="U2">
        <f>RUT_data!Z243/RUT_data!$G243*100</f>
        <v>69.980849730742</v>
      </c>
      <c r="V2">
        <f>RUT_data!AA243/RUT_data!$G243*100</f>
        <v>64.547985838909</v>
      </c>
      <c r="W2">
        <f>RUT_data!AB243/RUT_data!$G243*100</f>
        <v>63.4872480418952</v>
      </c>
      <c r="X2">
        <f>RUT_data!AC243/RUT_data!$G243*100</f>
        <v>61.9741743340521</v>
      </c>
      <c r="Y2">
        <f>RUT_data!AD243/RUT_data!$G243*100</f>
        <v>60.7818963289371</v>
      </c>
      <c r="Z2">
        <f>RUT_data!AE243/RUT_data!$G243*100</f>
        <v>59.7459674927506</v>
      </c>
      <c r="AA2">
        <f>RUT_data!AF243/RUT_data!$G243*100</f>
        <v>60.5541314686557</v>
      </c>
      <c r="AB2">
        <f>RUT_data!AG243/RUT_data!$G243*100</f>
        <v>59.6327663606191</v>
      </c>
      <c r="AC2">
        <f>RUT_data!AH243/RUT_data!$G243*100</f>
        <v>58.4800220358608</v>
      </c>
      <c r="AD2">
        <f>RUT_data!AI243/RUT_data!$G243*100</f>
        <v>56.9911017648913</v>
      </c>
      <c r="AE2">
        <f>RUT_data!AJ243/RUT_data!$G243*100</f>
        <v>55.2503695102774</v>
      </c>
      <c r="AF2">
        <f>RUT_data!AK243/RUT_data!$G243*100</f>
        <v>56.347423280466</v>
      </c>
      <c r="AG2">
        <f>RUT_data!AL243/RUT_data!$G243*100</f>
        <v>57.484722850936</v>
      </c>
      <c r="AH2">
        <f>RUT_data!AM243/RUT_data!$G243*100</f>
        <v>56.0446197961854</v>
      </c>
      <c r="AI2">
        <f>RUT_data!AN243/RUT_data!$G243*100</f>
        <v>61.2676144593867</v>
      </c>
      <c r="AJ2">
        <f>RUT_data!AO243/RUT_data!$G243*100</f>
        <v>59.711527852146</v>
      </c>
      <c r="AK2">
        <f>RUT_data!AP243/RUT_data!$G243*100</f>
        <v>60.3623198258084</v>
      </c>
      <c r="AL2">
        <f>RUT_data!AQ243/RUT_data!$G243*100</f>
        <v>59.2653526252846</v>
      </c>
      <c r="AM2">
        <f>RUT_data!AR243/RUT_data!$G243*100</f>
        <v>66.1444506916068</v>
      </c>
      <c r="AN2">
        <f>RUT_data!AS243/RUT_data!$G243*100</f>
        <v>61.670170793973</v>
      </c>
      <c r="AO2">
        <f>RUT_data!AT243/RUT_data!$G243*100</f>
        <v>67.9175126910206</v>
      </c>
      <c r="AP2">
        <f>RUT_data!AU243/RUT_data!$G243*100</f>
        <v>74.2585248481575</v>
      </c>
    </row>
    <row r="3" spans="1:42">
      <c r="A3" t="str">
        <f>RUT_data!D277</f>
        <v>Rwanda</v>
      </c>
      <c r="B3">
        <f>RUT_data!G277/RUT_data!$G277*100</f>
        <v>100</v>
      </c>
      <c r="C3">
        <f>RUT_data!H277/RUT_data!$G277*100</f>
        <v>130.405253256045</v>
      </c>
      <c r="D3">
        <f>RUT_data!I277/RUT_data!$G277*100</f>
        <v>93.8074856146893</v>
      </c>
      <c r="E3">
        <f>RUT_data!J277/RUT_data!$G277*100</f>
        <v>92.7748970392867</v>
      </c>
      <c r="F3">
        <f>RUT_data!K277/RUT_data!$G277*100</f>
        <v>102.196877834857</v>
      </c>
      <c r="G3">
        <f>RUT_data!L277/RUT_data!$G277*100</f>
        <v>108.918672947204</v>
      </c>
      <c r="H3">
        <f>RUT_data!M277/RUT_data!$G277*100</f>
        <v>128.104136901044</v>
      </c>
      <c r="I3">
        <f>RUT_data!N277/RUT_data!$G277*100</f>
        <v>121.986098456594</v>
      </c>
      <c r="J3">
        <f>RUT_data!O277/RUT_data!$G277*100</f>
        <v>127.384428814382</v>
      </c>
      <c r="K3">
        <f>RUT_data!P277/RUT_data!$G277*100</f>
        <v>129.532210130749</v>
      </c>
      <c r="L3">
        <f>RUT_data!Q277/RUT_data!$G277*100</f>
        <v>128.303817339241</v>
      </c>
      <c r="M3">
        <f>RUT_data!R277/RUT_data!$G277*100</f>
        <v>121.719841922971</v>
      </c>
      <c r="N3">
        <f>RUT_data!S277/RUT_data!$G277*100</f>
        <v>123.776093809261</v>
      </c>
      <c r="O3">
        <f>RUT_data!T277/RUT_data!$G277*100</f>
        <v>115.116520822831</v>
      </c>
      <c r="P3">
        <f>RUT_data!U277/RUT_data!$G277*100</f>
        <v>125.550925828701</v>
      </c>
      <c r="Q3">
        <f>RUT_data!V277/RUT_data!$G277*100</f>
        <v>128.889713797635</v>
      </c>
      <c r="R3">
        <f>RUT_data!W277/RUT_data!$G277*100</f>
        <v>129.974215546485</v>
      </c>
      <c r="S3">
        <f>RUT_data!X277/RUT_data!$G277*100</f>
        <v>127.513371154763</v>
      </c>
      <c r="T3">
        <f>RUT_data!Y277/RUT_data!$G277*100</f>
        <v>132.683448108998</v>
      </c>
      <c r="U3">
        <f>RUT_data!Z277/RUT_data!$G277*100</f>
        <v>129.253750918907</v>
      </c>
      <c r="V3">
        <f>RUT_data!AA277/RUT_data!$G277*100</f>
        <v>137.611345453501</v>
      </c>
      <c r="W3">
        <f>RUT_data!AB277/RUT_data!$G277*100</f>
        <v>140.04939561124</v>
      </c>
      <c r="X3">
        <f>RUT_data!AC277/RUT_data!$G277*100</f>
        <v>136.876551642852</v>
      </c>
      <c r="Y3">
        <f>RUT_data!AD277/RUT_data!$G277*100</f>
        <v>122.098853660869</v>
      </c>
      <c r="Z3">
        <f>RUT_data!AE277/RUT_data!$G277*100</f>
        <v>141.176455921962</v>
      </c>
      <c r="AA3">
        <f>RUT_data!AF277/RUT_data!$G277*100</f>
        <v>124.955636088724</v>
      </c>
      <c r="AB3">
        <f>RUT_data!AG277/RUT_data!$G277*100</f>
        <v>119.536184946801</v>
      </c>
      <c r="AC3">
        <f>RUT_data!AH277/RUT_data!$G277*100</f>
        <v>111.809701104393</v>
      </c>
      <c r="AD3">
        <f>RUT_data!AI277/RUT_data!$G277*100</f>
        <v>122.300668099677</v>
      </c>
      <c r="AE3">
        <f>RUT_data!AJ277/RUT_data!$G277*100</f>
        <v>118.576054897763</v>
      </c>
      <c r="AF3">
        <f>RUT_data!AK277/RUT_data!$G277*100</f>
        <v>139.096806268963</v>
      </c>
      <c r="AG3">
        <f>RUT_data!AL277/RUT_data!$G277*100</f>
        <v>155.736128258062</v>
      </c>
      <c r="AH3">
        <f>RUT_data!AM277/RUT_data!$G277*100</f>
        <v>122.117874597753</v>
      </c>
      <c r="AI3">
        <f>RUT_data!AN277/RUT_data!$G277*100</f>
        <v>88.3358268138344</v>
      </c>
      <c r="AJ3">
        <f>RUT_data!AO277/RUT_data!$G277*100</f>
        <v>111.119370977938</v>
      </c>
      <c r="AK3">
        <f>RUT_data!AP277/RUT_data!$G277*100</f>
        <v>117.936433013708</v>
      </c>
      <c r="AL3">
        <f>RUT_data!AQ277/RUT_data!$G277*100</f>
        <v>110.467245119268</v>
      </c>
      <c r="AM3">
        <f>RUT_data!AR277/RUT_data!$G277*100</f>
        <v>111.795360702934</v>
      </c>
      <c r="AN3">
        <f>RUT_data!AS277/RUT_data!$G277*100</f>
        <v>110.57681308662</v>
      </c>
      <c r="AO3">
        <f>RUT_data!AT277/RUT_data!$G277*100</f>
        <v>115.590411692373</v>
      </c>
      <c r="AP3">
        <f>RUT_data!AU277/RUT_data!$G277*100</f>
        <v>108.389932185905</v>
      </c>
    </row>
    <row r="4" spans="1:42">
      <c r="A4" t="str">
        <f>RUT_data!D251</f>
        <v>Congo</v>
      </c>
      <c r="B4">
        <f>RUT_data!G251/RUT_data!$G251*100</f>
        <v>100</v>
      </c>
      <c r="C4">
        <f>RUT_data!H251/RUT_data!$G251*100</f>
        <v>100.582071572076</v>
      </c>
      <c r="D4">
        <f>RUT_data!I251/RUT_data!$G251*100</f>
        <v>100.957131006257</v>
      </c>
      <c r="E4">
        <f>RUT_data!J251/RUT_data!$G251*100</f>
        <v>102.461356073894</v>
      </c>
      <c r="F4">
        <f>RUT_data!K251/RUT_data!$G251*100</f>
        <v>104.463296879762</v>
      </c>
      <c r="G4">
        <f>RUT_data!L251/RUT_data!$G251*100</f>
        <v>104.568128525895</v>
      </c>
      <c r="H4">
        <f>RUT_data!M251/RUT_data!$G251*100</f>
        <v>110.637916622639</v>
      </c>
      <c r="I4">
        <f>RUT_data!N251/RUT_data!$G251*100</f>
        <v>107.93960651694</v>
      </c>
      <c r="J4">
        <f>RUT_data!O251/RUT_data!$G251*100</f>
        <v>104.87975030988</v>
      </c>
      <c r="K4">
        <f>RUT_data!P251/RUT_data!$G251*100</f>
        <v>102.152054344243</v>
      </c>
      <c r="L4">
        <f>RUT_data!Q251/RUT_data!$G251*100</f>
        <v>103.522874159901</v>
      </c>
      <c r="M4">
        <f>RUT_data!R251/RUT_data!$G251*100</f>
        <v>98.1948782785241</v>
      </c>
      <c r="N4">
        <f>RUT_data!S251/RUT_data!$G251*100</f>
        <v>99.4685311111273</v>
      </c>
      <c r="O4">
        <f>RUT_data!T251/RUT_data!$G251*100</f>
        <v>94.9805828605738</v>
      </c>
      <c r="P4">
        <f>RUT_data!U251/RUT_data!$G251*100</f>
        <v>96.2374582098324</v>
      </c>
      <c r="Q4">
        <f>RUT_data!V251/RUT_data!$G251*100</f>
        <v>97.1690888003759</v>
      </c>
      <c r="R4">
        <f>RUT_data!W251/RUT_data!$G251*100</f>
        <v>97.6985767877178</v>
      </c>
      <c r="S4">
        <f>RUT_data!X251/RUT_data!$G251*100</f>
        <v>95.0846221870448</v>
      </c>
      <c r="T4">
        <f>RUT_data!Y251/RUT_data!$G251*100</f>
        <v>96.2862117222105</v>
      </c>
      <c r="U4">
        <f>RUT_data!Z251/RUT_data!$G251*100</f>
        <v>96.7395170328939</v>
      </c>
      <c r="V4">
        <f>RUT_data!AA251/RUT_data!$G251*100</f>
        <v>99.1023888781656</v>
      </c>
      <c r="W4">
        <f>RUT_data!AB251/RUT_data!$G251*100</f>
        <v>101.686622662393</v>
      </c>
      <c r="X4">
        <f>RUT_data!AC251/RUT_data!$G251*100</f>
        <v>99.7145044994558</v>
      </c>
      <c r="Y4">
        <f>RUT_data!AD251/RUT_data!$G251*100</f>
        <v>101.838803156324</v>
      </c>
      <c r="Z4">
        <f>RUT_data!AE251/RUT_data!$G251*100</f>
        <v>105.390216805509</v>
      </c>
      <c r="AA4">
        <f>RUT_data!AF251/RUT_data!$G251*100</f>
        <v>103.009051625449</v>
      </c>
      <c r="AB4">
        <f>RUT_data!AG251/RUT_data!$G251*100</f>
        <v>104.330757809539</v>
      </c>
      <c r="AC4">
        <f>RUT_data!AH251/RUT_data!$G251*100</f>
        <v>105.853016821687</v>
      </c>
      <c r="AD4">
        <f>RUT_data!AI251/RUT_data!$G251*100</f>
        <v>102.9041744573</v>
      </c>
      <c r="AE4">
        <f>RUT_data!AJ251/RUT_data!$G251*100</f>
        <v>101.954415307326</v>
      </c>
      <c r="AF4">
        <f>RUT_data!AK251/RUT_data!$G251*100</f>
        <v>97.7018216431014</v>
      </c>
      <c r="AG4">
        <f>RUT_data!AL251/RUT_data!$G251*100</f>
        <v>98.734974619479</v>
      </c>
      <c r="AH4">
        <f>RUT_data!AM251/RUT_data!$G251*100</f>
        <v>99.7011905269698</v>
      </c>
      <c r="AI4">
        <f>RUT_data!AN251/RUT_data!$G251*100</f>
        <v>105.0463472802</v>
      </c>
      <c r="AJ4">
        <f>RUT_data!AO251/RUT_data!$G251*100</f>
        <v>110.481058928607</v>
      </c>
      <c r="AK4">
        <f>RUT_data!AP251/RUT_data!$G251*100</f>
        <v>112.949740848457</v>
      </c>
      <c r="AL4">
        <f>RUT_data!AQ251/RUT_data!$G251*100</f>
        <v>113.139968612766</v>
      </c>
      <c r="AM4">
        <f>RUT_data!AR251/RUT_data!$G251*100</f>
        <v>112.127235566984</v>
      </c>
      <c r="AN4">
        <f>RUT_data!AS251/RUT_data!$G251*100</f>
        <v>119.021877166597</v>
      </c>
      <c r="AO4">
        <f>RUT_data!AT251/RUT_data!$G251*100</f>
        <v>120.309178772622</v>
      </c>
      <c r="AP4">
        <f>RUT_data!AU251/RUT_data!$G251*100</f>
        <v>121.503036292931</v>
      </c>
    </row>
    <row r="5" spans="1:42">
      <c r="A5" t="str">
        <f>RUT_data!D279</f>
        <v>Senegal</v>
      </c>
      <c r="B5">
        <f>RUT_data!G279/RUT_data!$G279*100</f>
        <v>100</v>
      </c>
      <c r="C5">
        <f>RUT_data!H279/RUT_data!$G279*100</f>
        <v>99.1637185090386</v>
      </c>
      <c r="D5">
        <f>RUT_data!I279/RUT_data!$G279*100</f>
        <v>104.62172842069</v>
      </c>
      <c r="E5">
        <f>RUT_data!J279/RUT_data!$G279*100</f>
        <v>100.467458764019</v>
      </c>
      <c r="F5">
        <f>RUT_data!K279/RUT_data!$G279*100</f>
        <v>105.304286325349</v>
      </c>
      <c r="G5">
        <f>RUT_data!L279/RUT_data!$G279*100</f>
        <v>95.6981102000141</v>
      </c>
      <c r="H5">
        <f>RUT_data!M279/RUT_data!$G279*100</f>
        <v>102.132503832492</v>
      </c>
      <c r="I5">
        <f>RUT_data!N279/RUT_data!$G279*100</f>
        <v>82.8474909050923</v>
      </c>
      <c r="J5">
        <f>RUT_data!O279/RUT_data!$G279*100</f>
        <v>86.6997798169261</v>
      </c>
      <c r="K5">
        <f>RUT_data!P279/RUT_data!$G279*100</f>
        <v>67.0839096588209</v>
      </c>
      <c r="L5">
        <f>RUT_data!Q279/RUT_data!$G279*100</f>
        <v>91.273137238356</v>
      </c>
      <c r="M5">
        <f>RUT_data!R279/RUT_data!$G279*100</f>
        <v>61.8811414230154</v>
      </c>
      <c r="N5">
        <f>RUT_data!S279/RUT_data!$G279*100</f>
        <v>70.1168137437986</v>
      </c>
      <c r="O5">
        <f>RUT_data!T279/RUT_data!$G279*100</f>
        <v>87.3866542027669</v>
      </c>
      <c r="P5">
        <f>RUT_data!U279/RUT_data!$G279*100</f>
        <v>104.444014350188</v>
      </c>
      <c r="Q5">
        <f>RUT_data!V279/RUT_data!$G279*100</f>
        <v>92.9655617952157</v>
      </c>
      <c r="R5">
        <f>RUT_data!W279/RUT_data!$G279*100</f>
        <v>57.448627642226</v>
      </c>
      <c r="S5">
        <f>RUT_data!X279/RUT_data!$G279*100</f>
        <v>88.2599009621086</v>
      </c>
      <c r="T5">
        <f>RUT_data!Y279/RUT_data!$G279*100</f>
        <v>64.182357019415</v>
      </c>
      <c r="U5">
        <f>RUT_data!Z279/RUT_data!$G279*100</f>
        <v>56.1785215628716</v>
      </c>
      <c r="V5">
        <f>RUT_data!AA279/RUT_data!$G279*100</f>
        <v>80.8813380074856</v>
      </c>
      <c r="W5">
        <f>RUT_data!AB279/RUT_data!$G279*100</f>
        <v>78.657810502932</v>
      </c>
      <c r="X5">
        <f>RUT_data!AC279/RUT_data!$G279*100</f>
        <v>54.7148218926125</v>
      </c>
      <c r="Y5">
        <f>RUT_data!AD279/RUT_data!$G279*100</f>
        <v>55.8419725335009</v>
      </c>
      <c r="Z5">
        <f>RUT_data!AE279/RUT_data!$G279*100</f>
        <v>66.9240613302436</v>
      </c>
      <c r="AA5">
        <f>RUT_data!AF279/RUT_data!$G279*100</f>
        <v>71.5364839886044</v>
      </c>
      <c r="AB5">
        <f>RUT_data!AG279/RUT_data!$G279*100</f>
        <v>77.1069008993755</v>
      </c>
      <c r="AC5">
        <f>RUT_data!AH279/RUT_data!$G279*100</f>
        <v>65.2521090322497</v>
      </c>
      <c r="AD5">
        <f>RUT_data!AI279/RUT_data!$G279*100</f>
        <v>71.1892807896848</v>
      </c>
      <c r="AE5">
        <f>RUT_data!AJ279/RUT_data!$G279*100</f>
        <v>64.1911447293527</v>
      </c>
      <c r="AF5">
        <f>RUT_data!AK279/RUT_data!$G279*100</f>
        <v>65.1702495181527</v>
      </c>
      <c r="AG5">
        <f>RUT_data!AL279/RUT_data!$G279*100</f>
        <v>57.7086806692792</v>
      </c>
      <c r="AH5">
        <f>RUT_data!AM279/RUT_data!$G279*100</f>
        <v>61.9561912325075</v>
      </c>
      <c r="AI5">
        <f>RUT_data!AN279/RUT_data!$G279*100</f>
        <v>59.3245844370619</v>
      </c>
      <c r="AJ5">
        <f>RUT_data!AO279/RUT_data!$G279*100</f>
        <v>64.1458003149503</v>
      </c>
      <c r="AK5">
        <f>RUT_data!AP279/RUT_data!$G279*100</f>
        <v>58.2059417024048</v>
      </c>
      <c r="AL5">
        <f>RUT_data!AQ279/RUT_data!$G279*100</f>
        <v>53.251946891691</v>
      </c>
      <c r="AM5">
        <f>RUT_data!AR279/RUT_data!$G279*100</f>
        <v>51.7151046980726</v>
      </c>
      <c r="AN5">
        <f>RUT_data!AS279/RUT_data!$G279*100</f>
        <v>68.2717500845878</v>
      </c>
      <c r="AO5">
        <f>RUT_data!AT279/RUT_data!$G279*100</f>
        <v>68.1110013133567</v>
      </c>
      <c r="AP5">
        <f>RUT_data!AU279/RUT_data!$G279*100</f>
        <v>63.8500009102757</v>
      </c>
    </row>
    <row r="6" spans="1:42">
      <c r="A6" t="str">
        <f>RUT_data!D280</f>
        <v>Seychelles</v>
      </c>
      <c r="B6">
        <f>RUT_data!G280/RUT_data!$G280*100</f>
        <v>100</v>
      </c>
      <c r="C6">
        <f>RUT_data!H280/RUT_data!$G280*100</f>
        <v>101.778579912691</v>
      </c>
      <c r="D6">
        <f>RUT_data!I280/RUT_data!$G280*100</f>
        <v>90.7471213593663</v>
      </c>
      <c r="E6">
        <f>RUT_data!J280/RUT_data!$G280*100</f>
        <v>109.123303000854</v>
      </c>
      <c r="F6">
        <f>RUT_data!K280/RUT_data!$G280*100</f>
        <v>97.4467709161587</v>
      </c>
      <c r="G6">
        <f>RUT_data!L280/RUT_data!$G280*100</f>
        <v>107.39285362178</v>
      </c>
      <c r="H6">
        <f>RUT_data!M280/RUT_data!$G280*100</f>
        <v>127.33623470092</v>
      </c>
      <c r="I6">
        <f>RUT_data!N280/RUT_data!$G280*100</f>
        <v>136.462866720187</v>
      </c>
      <c r="J6">
        <f>RUT_data!O280/RUT_data!$G280*100</f>
        <v>95.9704792890241</v>
      </c>
      <c r="K6">
        <f>RUT_data!P280/RUT_data!$G280*100</f>
        <v>91.9282827002437</v>
      </c>
      <c r="L6">
        <f>RUT_data!Q280/RUT_data!$G280*100</f>
        <v>85.1114773031366</v>
      </c>
      <c r="M6">
        <f>RUT_data!R280/RUT_data!$G280*100</f>
        <v>98.2750242954325</v>
      </c>
      <c r="N6">
        <f>RUT_data!S280/RUT_data!$G280*100</f>
        <v>88.8759313249109</v>
      </c>
      <c r="O6">
        <f>RUT_data!T280/RUT_data!$G280*100</f>
        <v>86.8286362163913</v>
      </c>
      <c r="P6">
        <f>RUT_data!U280/RUT_data!$G280*100</f>
        <v>77.8824350252922</v>
      </c>
      <c r="Q6">
        <f>RUT_data!V280/RUT_data!$G280*100</f>
        <v>77.7952206523635</v>
      </c>
      <c r="R6">
        <f>RUT_data!W280/RUT_data!$G280*100</f>
        <v>69.6469063816003</v>
      </c>
      <c r="S6">
        <f>RUT_data!X280/RUT_data!$G280*100</f>
        <v>65.8076281659048</v>
      </c>
      <c r="T6">
        <f>RUT_data!Y280/RUT_data!$G280*100</f>
        <v>73.4141981307514</v>
      </c>
      <c r="U6">
        <f>RUT_data!Z280/RUT_data!$G280*100</f>
        <v>78.1293116894024</v>
      </c>
      <c r="V6">
        <f>RUT_data!AA280/RUT_data!$G280*100</f>
        <v>78.1053162005543</v>
      </c>
      <c r="W6">
        <f>RUT_data!AB280/RUT_data!$G280*100</f>
        <v>75.3938259607194</v>
      </c>
      <c r="X6">
        <f>RUT_data!AC280/RUT_data!$G280*100</f>
        <v>85.6039064655845</v>
      </c>
      <c r="Y6">
        <f>RUT_data!AD280/RUT_data!$G280*100</f>
        <v>69.6769007426604</v>
      </c>
      <c r="Z6">
        <f>RUT_data!AE280/RUT_data!$G280*100</f>
        <v>78.783188760513</v>
      </c>
      <c r="AA6">
        <f>RUT_data!AF280/RUT_data!$G280*100</f>
        <v>83.3018392542202</v>
      </c>
      <c r="AB6">
        <f>RUT_data!AG280/RUT_data!$G280*100</f>
        <v>68.0557055273609</v>
      </c>
      <c r="AC6">
        <f>RUT_data!AH280/RUT_data!$G280*100</f>
        <v>60.0683871432171</v>
      </c>
      <c r="AD6">
        <f>RUT_data!AI280/RUT_data!$G280*100</f>
        <v>66.0288665730843</v>
      </c>
      <c r="AE6">
        <f>RUT_data!AJ280/RUT_data!$G280*100</f>
        <v>65.6094254280195</v>
      </c>
      <c r="AF6">
        <f>RUT_data!AK280/RUT_data!$G280*100</f>
        <v>64.7204479404026</v>
      </c>
      <c r="AG6">
        <f>RUT_data!AL280/RUT_data!$G280*100</f>
        <v>59.2120988946386</v>
      </c>
      <c r="AH6">
        <f>RUT_data!AM280/RUT_data!$G280*100</f>
        <v>62.1307809516426</v>
      </c>
      <c r="AI6">
        <f>RUT_data!AN280/RUT_data!$G280*100</f>
        <v>70.7700798403746</v>
      </c>
      <c r="AJ6">
        <f>RUT_data!AO280/RUT_data!$G280*100</f>
        <v>77.9093530416282</v>
      </c>
      <c r="AK6">
        <f>RUT_data!AP280/RUT_data!$G280*100</f>
        <v>74.6899582878419</v>
      </c>
      <c r="AL6">
        <f>RUT_data!AQ280/RUT_data!$G280*100</f>
        <v>81.9054906566454</v>
      </c>
      <c r="AM6">
        <f>RUT_data!AR280/RUT_data!$G280*100</f>
        <v>75.3747184418218</v>
      </c>
      <c r="AN6">
        <f>RUT_data!AS280/RUT_data!$G280*100</f>
        <v>75.3133966369878</v>
      </c>
      <c r="AO6">
        <f>RUT_data!AT280/RUT_data!$G280*100</f>
        <v>72.7123300819446</v>
      </c>
      <c r="AP6">
        <f>RUT_data!AU280/RUT_data!$G280*100</f>
        <v>73.4022003863274</v>
      </c>
    </row>
    <row r="7" spans="1:42">
      <c r="A7" t="str">
        <f>RUT_data!D262</f>
        <v>Lesotho</v>
      </c>
      <c r="B7">
        <f>RUT_data!G262/RUT_data!$G262*100</f>
        <v>100</v>
      </c>
      <c r="C7">
        <f>RUT_data!H262/RUT_data!$G262*100</f>
        <v>101.744472080077</v>
      </c>
      <c r="D7">
        <f>RUT_data!I262/RUT_data!$G262*100</f>
        <v>101.12669357933</v>
      </c>
      <c r="E7">
        <f>RUT_data!J262/RUT_data!$G262*100</f>
        <v>92.615741769776</v>
      </c>
      <c r="F7">
        <f>RUT_data!K262/RUT_data!$G262*100</f>
        <v>97.1643545097192</v>
      </c>
      <c r="G7">
        <f>RUT_data!L262/RUT_data!$G262*100</f>
        <v>102.059712903234</v>
      </c>
      <c r="H7">
        <f>RUT_data!M262/RUT_data!$G262*100</f>
        <v>105.670318965842</v>
      </c>
      <c r="I7">
        <f>RUT_data!N262/RUT_data!$G262*100</f>
        <v>106.427020014109</v>
      </c>
      <c r="J7">
        <f>RUT_data!O262/RUT_data!$G262*100</f>
        <v>113.742152910857</v>
      </c>
      <c r="K7">
        <f>RUT_data!P262/RUT_data!$G262*100</f>
        <v>110.720614138865</v>
      </c>
      <c r="L7">
        <f>RUT_data!Q262/RUT_data!$G262*100</f>
        <v>109.982572959476</v>
      </c>
      <c r="M7">
        <f>RUT_data!R262/RUT_data!$G262*100</f>
        <v>93.6331933412103</v>
      </c>
      <c r="N7">
        <f>RUT_data!S262/RUT_data!$G262*100</f>
        <v>107.573812699118</v>
      </c>
      <c r="O7">
        <f>RUT_data!T262/RUT_data!$G262*100</f>
        <v>125.725911600058</v>
      </c>
      <c r="P7">
        <f>RUT_data!U262/RUT_data!$G262*100</f>
        <v>105.088761221314</v>
      </c>
      <c r="Q7">
        <f>RUT_data!V262/RUT_data!$G262*100</f>
        <v>87.9998570313224</v>
      </c>
      <c r="R7">
        <f>RUT_data!W262/RUT_data!$G262*100</f>
        <v>110.530447910317</v>
      </c>
      <c r="S7">
        <f>RUT_data!X262/RUT_data!$G262*100</f>
        <v>108.265703925491</v>
      </c>
      <c r="T7">
        <f>RUT_data!Y262/RUT_data!$G262*100</f>
        <v>103.862146499544</v>
      </c>
      <c r="U7">
        <f>RUT_data!Z262/RUT_data!$G262*100</f>
        <v>103.714169286296</v>
      </c>
      <c r="V7">
        <f>RUT_data!AA262/RUT_data!$G262*100</f>
        <v>106.442624667916</v>
      </c>
      <c r="W7">
        <f>RUT_data!AB262/RUT_data!$G262*100</f>
        <v>103.47829924507</v>
      </c>
      <c r="X7">
        <f>RUT_data!AC262/RUT_data!$G262*100</f>
        <v>100.675189227925</v>
      </c>
      <c r="Y7">
        <f>RUT_data!AD262/RUT_data!$G262*100</f>
        <v>101.718925456545</v>
      </c>
      <c r="Z7">
        <f>RUT_data!AE262/RUT_data!$G262*100</f>
        <v>95.3417881222282</v>
      </c>
      <c r="AA7">
        <f>RUT_data!AF262/RUT_data!$G262*100</f>
        <v>92.2256785710506</v>
      </c>
      <c r="AB7">
        <f>RUT_data!AG262/RUT_data!$G262*100</f>
        <v>93.8707479969094</v>
      </c>
      <c r="AC7">
        <f>RUT_data!AH262/RUT_data!$G262*100</f>
        <v>102.348250788079</v>
      </c>
      <c r="AD7">
        <f>RUT_data!AI262/RUT_data!$G262*100</f>
        <v>97.7142130540664</v>
      </c>
      <c r="AE7">
        <f>RUT_data!AJ262/RUT_data!$G262*100</f>
        <v>96.9806722153342</v>
      </c>
      <c r="AF7">
        <f>RUT_data!AK262/RUT_data!$G262*100</f>
        <v>73.2166513193408</v>
      </c>
      <c r="AG7">
        <f>RUT_data!AL262/RUT_data!$G262*100</f>
        <v>81.6837875412186</v>
      </c>
      <c r="AH7">
        <f>RUT_data!AM262/RUT_data!$G262*100</f>
        <v>89.4527809432236</v>
      </c>
      <c r="AI7">
        <f>RUT_data!AN262/RUT_data!$G262*100</f>
        <v>94.3472698671576</v>
      </c>
      <c r="AJ7">
        <f>RUT_data!AO262/RUT_data!$G262*100</f>
        <v>79.7443942158365</v>
      </c>
      <c r="AK7">
        <f>RUT_data!AP262/RUT_data!$G262*100</f>
        <v>91.5784145089411</v>
      </c>
      <c r="AL7">
        <f>RUT_data!AQ262/RUT_data!$G262*100</f>
        <v>90.9888567003482</v>
      </c>
      <c r="AM7">
        <f>RUT_data!AR262/RUT_data!$G262*100</f>
        <v>79.1918070413862</v>
      </c>
      <c r="AN7">
        <f>RUT_data!AS262/RUT_data!$G262*100</f>
        <v>89.0227834560012</v>
      </c>
      <c r="AO7">
        <f>RUT_data!AT262/RUT_data!$G262*100</f>
        <v>85.080173627345</v>
      </c>
      <c r="AP7">
        <f>RUT_data!AU262/RUT_data!$G262*100</f>
        <v>94.2299950645509</v>
      </c>
    </row>
    <row r="8" spans="1:42">
      <c r="A8" t="str">
        <f>RUT_data!D281</f>
        <v>Sierra Leone</v>
      </c>
      <c r="B8">
        <f>RUT_data!G281/RUT_data!$G281*100</f>
        <v>100</v>
      </c>
      <c r="C8">
        <f>RUT_data!H281/RUT_data!$G281*100</f>
        <v>106.358088498079</v>
      </c>
      <c r="D8">
        <f>RUT_data!I281/RUT_data!$G281*100</f>
        <v>107.541874891615</v>
      </c>
      <c r="E8">
        <f>RUT_data!J281/RUT_data!$G281*100</f>
        <v>114.758004100926</v>
      </c>
      <c r="F8">
        <f>RUT_data!K281/RUT_data!$G281*100</f>
        <v>116.362044157086</v>
      </c>
      <c r="G8">
        <f>RUT_data!L281/RUT_data!$G281*100</f>
        <v>122.45565699226</v>
      </c>
      <c r="H8">
        <f>RUT_data!M281/RUT_data!$G281*100</f>
        <v>121.083456776347</v>
      </c>
      <c r="I8">
        <f>RUT_data!N281/RUT_data!$G281*100</f>
        <v>121.788664024831</v>
      </c>
      <c r="J8">
        <f>RUT_data!O281/RUT_data!$G281*100</f>
        <v>131.353462861468</v>
      </c>
      <c r="K8">
        <f>RUT_data!P281/RUT_data!$G281*100</f>
        <v>126.360887629025</v>
      </c>
      <c r="L8">
        <f>RUT_data!Q281/RUT_data!$G281*100</f>
        <v>126.16499831885</v>
      </c>
      <c r="M8">
        <f>RUT_data!R281/RUT_data!$G281*100</f>
        <v>126.270108090676</v>
      </c>
      <c r="N8">
        <f>RUT_data!S281/RUT_data!$G281*100</f>
        <v>126.290318350925</v>
      </c>
      <c r="O8">
        <f>RUT_data!T281/RUT_data!$G281*100</f>
        <v>126.27666103274</v>
      </c>
      <c r="P8">
        <f>RUT_data!U281/RUT_data!$G281*100</f>
        <v>134.177711528553</v>
      </c>
      <c r="Q8">
        <f>RUT_data!V281/RUT_data!$G281*100</f>
        <v>133.267680123462</v>
      </c>
      <c r="R8">
        <f>RUT_data!W281/RUT_data!$G281*100</f>
        <v>136.459931289816</v>
      </c>
      <c r="S8">
        <f>RUT_data!X281/RUT_data!$G281*100</f>
        <v>136.862100182586</v>
      </c>
      <c r="T8">
        <f>RUT_data!Y281/RUT_data!$G281*100</f>
        <v>128.727714706662</v>
      </c>
      <c r="U8">
        <f>RUT_data!Z281/RUT_data!$G281*100</f>
        <v>129.155077009271</v>
      </c>
      <c r="V8">
        <f>RUT_data!AA281/RUT_data!$G281*100</f>
        <v>128.111971567237</v>
      </c>
      <c r="W8">
        <f>RUT_data!AB281/RUT_data!$G281*100</f>
        <v>133.441575216202</v>
      </c>
      <c r="X8">
        <f>RUT_data!AC281/RUT_data!$G281*100</f>
        <v>127.951350516327</v>
      </c>
      <c r="Y8">
        <f>RUT_data!AD281/RUT_data!$G281*100</f>
        <v>131.661769193464</v>
      </c>
      <c r="Z8">
        <f>RUT_data!AE281/RUT_data!$G281*100</f>
        <v>127.184290686147</v>
      </c>
      <c r="AA8">
        <f>RUT_data!AF281/RUT_data!$G281*100</f>
        <v>134.738575737529</v>
      </c>
      <c r="AB8">
        <f>RUT_data!AG281/RUT_data!$G281*100</f>
        <v>128.672414868773</v>
      </c>
      <c r="AC8">
        <f>RUT_data!AH281/RUT_data!$G281*100</f>
        <v>129.005767009895</v>
      </c>
      <c r="AD8">
        <f>RUT_data!AI281/RUT_data!$G281*100</f>
        <v>130.43862081793</v>
      </c>
      <c r="AE8">
        <f>RUT_data!AJ281/RUT_data!$G281*100</f>
        <v>127.312532727959</v>
      </c>
      <c r="AF8">
        <f>RUT_data!AK281/RUT_data!$G281*100</f>
        <v>128.338241916792</v>
      </c>
      <c r="AG8">
        <f>RUT_data!AL281/RUT_data!$G281*100</f>
        <v>121.706964619138</v>
      </c>
      <c r="AH8">
        <f>RUT_data!AM281/RUT_data!$G281*100</f>
        <v>122.381333412617</v>
      </c>
      <c r="AI8">
        <f>RUT_data!AN281/RUT_data!$G281*100</f>
        <v>129.967541985659</v>
      </c>
      <c r="AJ8">
        <f>RUT_data!AO281/RUT_data!$G281*100</f>
        <v>122.826696272515</v>
      </c>
      <c r="AK8">
        <f>RUT_data!AP281/RUT_data!$G281*100</f>
        <v>135.97888649499</v>
      </c>
      <c r="AL8">
        <f>RUT_data!AQ281/RUT_data!$G281*100</f>
        <v>143.810887327082</v>
      </c>
      <c r="AM8">
        <f>RUT_data!AR281/RUT_data!$G281*100</f>
        <v>128.209011486759</v>
      </c>
      <c r="AN8">
        <f>RUT_data!AS281/RUT_data!$G281*100</f>
        <v>110.879177190885</v>
      </c>
      <c r="AO8">
        <f>RUT_data!AT281/RUT_data!$G281*100</f>
        <v>99.4474089242853</v>
      </c>
      <c r="AP8">
        <f>RUT_data!AU281/RUT_data!$G281*100</f>
        <v>113.424349332178</v>
      </c>
    </row>
    <row r="9" spans="1:42">
      <c r="A9" t="str">
        <f>RUT_data!D282</f>
        <v>Somalia</v>
      </c>
      <c r="B9">
        <f>RUT_data!G282/RUT_data!$G282*100</f>
        <v>100</v>
      </c>
      <c r="C9">
        <f>RUT_data!H282/RUT_data!$G282*100</f>
        <v>101.884682867237</v>
      </c>
      <c r="D9">
        <f>RUT_data!I282/RUT_data!$G282*100</f>
        <v>105.631091878291</v>
      </c>
      <c r="E9">
        <f>RUT_data!J282/RUT_data!$G282*100</f>
        <v>107.970807069279</v>
      </c>
      <c r="F9">
        <f>RUT_data!K282/RUT_data!$G282*100</f>
        <v>109.647177166088</v>
      </c>
      <c r="G9">
        <f>RUT_data!L282/RUT_data!$G282*100</f>
        <v>111.742017660994</v>
      </c>
      <c r="H9">
        <f>RUT_data!M282/RUT_data!$G282*100</f>
        <v>114.303552758269</v>
      </c>
      <c r="I9">
        <f>RUT_data!N282/RUT_data!$G282*100</f>
        <v>117.32697382743</v>
      </c>
      <c r="J9">
        <f>RUT_data!O282/RUT_data!$G282*100</f>
        <v>118.341687045004</v>
      </c>
      <c r="K9">
        <f>RUT_data!P282/RUT_data!$G282*100</f>
        <v>120.256409656939</v>
      </c>
      <c r="L9">
        <f>RUT_data!Q282/RUT_data!$G282*100</f>
        <v>118.822642921301</v>
      </c>
      <c r="M9">
        <f>RUT_data!R282/RUT_data!$G282*100</f>
        <v>126.369834396731</v>
      </c>
      <c r="N9">
        <f>RUT_data!S282/RUT_data!$G282*100</f>
        <v>119.556518695172</v>
      </c>
      <c r="O9">
        <f>RUT_data!T282/RUT_data!$G282*100</f>
        <v>111.008045182386</v>
      </c>
      <c r="P9">
        <f>RUT_data!U282/RUT_data!$G282*100</f>
        <v>115.004873661287</v>
      </c>
      <c r="Q9">
        <f>RUT_data!V282/RUT_data!$G282*100</f>
        <v>106.936073806299</v>
      </c>
      <c r="R9">
        <f>RUT_data!W282/RUT_data!$G282*100</f>
        <v>102.031535795455</v>
      </c>
      <c r="S9">
        <f>RUT_data!X282/RUT_data!$G282*100</f>
        <v>96.4411422564763</v>
      </c>
      <c r="T9">
        <f>RUT_data!Y282/RUT_data!$G282*100</f>
        <v>90.9205654577188</v>
      </c>
      <c r="U9">
        <f>RUT_data!Z282/RUT_data!$G282*100</f>
        <v>90.6008067407128</v>
      </c>
      <c r="V9">
        <f>RUT_data!AA282/RUT_data!$G282*100</f>
        <v>91.9127131047492</v>
      </c>
      <c r="W9">
        <f>RUT_data!AB282/RUT_data!$G282*100</f>
        <v>95.9226287639038</v>
      </c>
      <c r="X9">
        <f>RUT_data!AC282/RUT_data!$G282*100</f>
        <v>93.5317041244759</v>
      </c>
      <c r="Y9">
        <f>RUT_data!AD282/RUT_data!$G282*100</f>
        <v>94.5127940766131</v>
      </c>
      <c r="Z9">
        <f>RUT_data!AE282/RUT_data!$G282*100</f>
        <v>102.524162159402</v>
      </c>
      <c r="AA9">
        <f>RUT_data!AF282/RUT_data!$G282*100</f>
        <v>102.265922534248</v>
      </c>
      <c r="AB9">
        <f>RUT_data!AG282/RUT_data!$G282*100</f>
        <v>108.542843835512</v>
      </c>
      <c r="AC9">
        <f>RUT_data!AH282/RUT_data!$G282*100</f>
        <v>111.391633177549</v>
      </c>
      <c r="AD9">
        <f>RUT_data!AI282/RUT_data!$G282*100</f>
        <v>111.455065232759</v>
      </c>
      <c r="AE9">
        <f>RUT_data!AJ282/RUT_data!$G282*100</f>
        <v>102.817378480228</v>
      </c>
      <c r="AF9">
        <f>RUT_data!AK282/RUT_data!$G282*100</f>
        <v>84.3135639150194</v>
      </c>
      <c r="AG9">
        <f>RUT_data!AL282/RUT_data!$G282*100</f>
        <v>75.6166780135021</v>
      </c>
      <c r="AH9">
        <f>RUT_data!AM282/RUT_data!$G282*100</f>
        <v>83.4980400142876</v>
      </c>
      <c r="AI9">
        <f>RUT_data!AN282/RUT_data!$G282*100</f>
        <v>95.2633171746722</v>
      </c>
      <c r="AJ9">
        <f>RUT_data!AO282/RUT_data!$G282*100</f>
        <v>97.3670355229231</v>
      </c>
      <c r="AK9">
        <f>RUT_data!AP282/RUT_data!$G282*100</f>
        <v>98.5903558113735</v>
      </c>
      <c r="AL9">
        <f>RUT_data!AQ282/RUT_data!$G282*100</f>
        <v>101.300859389368</v>
      </c>
      <c r="AM9">
        <f>RUT_data!AR282/RUT_data!$G282*100</f>
        <v>97.4395931238497</v>
      </c>
      <c r="AN9">
        <f>RUT_data!AS282/RUT_data!$G282*100</f>
        <v>95.3151464888028</v>
      </c>
      <c r="AO9">
        <f>RUT_data!AT282/RUT_data!$G282*100</f>
        <v>95.0719955787514</v>
      </c>
      <c r="AP9">
        <f>RUT_data!AU282/RUT_data!$G282*100</f>
        <v>90.9254508189734</v>
      </c>
    </row>
    <row r="10" spans="1:42">
      <c r="A10" t="str">
        <f>RUT_data!D267</f>
        <v>Mauritania</v>
      </c>
      <c r="B10">
        <f>RUT_data!G267/RUT_data!$G267*100</f>
        <v>100</v>
      </c>
      <c r="C10">
        <f>RUT_data!H267/RUT_data!$G267*100</f>
        <v>100.627981028099</v>
      </c>
      <c r="D10">
        <f>RUT_data!I267/RUT_data!$G267*100</f>
        <v>102.380090498261</v>
      </c>
      <c r="E10">
        <f>RUT_data!J267/RUT_data!$G267*100</f>
        <v>104.409938356862</v>
      </c>
      <c r="F10">
        <f>RUT_data!K267/RUT_data!$G267*100</f>
        <v>106.319058311948</v>
      </c>
      <c r="G10">
        <f>RUT_data!L267/RUT_data!$G267*100</f>
        <v>106.467998592677</v>
      </c>
      <c r="H10">
        <f>RUT_data!M267/RUT_data!$G267*100</f>
        <v>107.337763732346</v>
      </c>
      <c r="I10">
        <f>RUT_data!N267/RUT_data!$G267*100</f>
        <v>109.377722029739</v>
      </c>
      <c r="J10">
        <f>RUT_data!O267/RUT_data!$G267*100</f>
        <v>105.098550782013</v>
      </c>
      <c r="K10">
        <f>RUT_data!P267/RUT_data!$G267*100</f>
        <v>103.632895554855</v>
      </c>
      <c r="L10">
        <f>RUT_data!Q267/RUT_data!$G267*100</f>
        <v>100.104504273382</v>
      </c>
      <c r="M10">
        <f>RUT_data!R267/RUT_data!$G267*100</f>
        <v>94.2345818606816</v>
      </c>
      <c r="N10">
        <f>RUT_data!S267/RUT_data!$G267*100</f>
        <v>81.7994846579926</v>
      </c>
      <c r="O10">
        <f>RUT_data!T267/RUT_data!$G267*100</f>
        <v>77.8000908751602</v>
      </c>
      <c r="P10">
        <f>RUT_data!U267/RUT_data!$G267*100</f>
        <v>80.0849904844447</v>
      </c>
      <c r="Q10">
        <f>RUT_data!V267/RUT_data!$G267*100</f>
        <v>87.206731369755</v>
      </c>
      <c r="R10">
        <f>RUT_data!W267/RUT_data!$G267*100</f>
        <v>92.4883298916707</v>
      </c>
      <c r="S10">
        <f>RUT_data!X267/RUT_data!$G267*100</f>
        <v>96.8535352441591</v>
      </c>
      <c r="T10">
        <f>RUT_data!Y267/RUT_data!$G267*100</f>
        <v>98.0017843622669</v>
      </c>
      <c r="U10">
        <f>RUT_data!Z267/RUT_data!$G267*100</f>
        <v>102.592382868911</v>
      </c>
      <c r="V10">
        <f>RUT_data!AA267/RUT_data!$G267*100</f>
        <v>105.762504154388</v>
      </c>
      <c r="W10">
        <f>RUT_data!AB267/RUT_data!$G267*100</f>
        <v>101.758203966574</v>
      </c>
      <c r="X10">
        <f>RUT_data!AC267/RUT_data!$G267*100</f>
        <v>96.3159282600541</v>
      </c>
      <c r="Y10">
        <f>RUT_data!AD267/RUT_data!$G267*100</f>
        <v>92.6452956174676</v>
      </c>
      <c r="Z10">
        <f>RUT_data!AE267/RUT_data!$G267*100</f>
        <v>100.923179673312</v>
      </c>
      <c r="AA10">
        <f>RUT_data!AF267/RUT_data!$G267*100</f>
        <v>102.615176831544</v>
      </c>
      <c r="AB10">
        <f>RUT_data!AG267/RUT_data!$G267*100</f>
        <v>105.349249022024</v>
      </c>
      <c r="AC10">
        <f>RUT_data!AH267/RUT_data!$G267*100</f>
        <v>108.787546720774</v>
      </c>
      <c r="AD10">
        <f>RUT_data!AI267/RUT_data!$G267*100</f>
        <v>115.097161771375</v>
      </c>
      <c r="AE10">
        <f>RUT_data!AJ267/RUT_data!$G267*100</f>
        <v>116.662739680415</v>
      </c>
      <c r="AF10">
        <f>RUT_data!AK267/RUT_data!$G267*100</f>
        <v>115.686316037819</v>
      </c>
      <c r="AG10">
        <f>RUT_data!AL267/RUT_data!$G267*100</f>
        <v>109.223419682815</v>
      </c>
      <c r="AH10">
        <f>RUT_data!AM267/RUT_data!$G267*100</f>
        <v>103.336976618336</v>
      </c>
      <c r="AI10">
        <f>RUT_data!AN267/RUT_data!$G267*100</f>
        <v>103.515061452306</v>
      </c>
      <c r="AJ10">
        <f>RUT_data!AO267/RUT_data!$G267*100</f>
        <v>104.951969834341</v>
      </c>
      <c r="AK10">
        <f>RUT_data!AP267/RUT_data!$G267*100</f>
        <v>108.525134285568</v>
      </c>
      <c r="AL10">
        <f>RUT_data!AQ267/RUT_data!$G267*100</f>
        <v>104.541004123027</v>
      </c>
      <c r="AM10">
        <f>RUT_data!AR267/RUT_data!$G267*100</f>
        <v>104.395650843411</v>
      </c>
      <c r="AN10">
        <f>RUT_data!AS267/RUT_data!$G267*100</f>
        <v>103.463552719083</v>
      </c>
      <c r="AO10">
        <f>RUT_data!AT267/RUT_data!$G267*100</f>
        <v>103.452777862302</v>
      </c>
      <c r="AP10">
        <f>RUT_data!AU267/RUT_data!$G267*100</f>
        <v>101.530571344306</v>
      </c>
    </row>
    <row r="12" spans="1:42">
      <c r="A12" t="str">
        <f>RUT_data!D268</f>
        <v>Mauritius</v>
      </c>
      <c r="B12">
        <f>RUT_data!G268/RUT_data!$G268*100</f>
        <v>100</v>
      </c>
      <c r="C12">
        <f>RUT_data!H268/RUT_data!$G268*100</f>
        <v>94.8222520773976</v>
      </c>
      <c r="D12">
        <f>RUT_data!I268/RUT_data!$G268*100</f>
        <v>113.142766270635</v>
      </c>
      <c r="E12">
        <f>RUT_data!J268/RUT_data!$G268*100</f>
        <v>87.2021261233117</v>
      </c>
      <c r="F12">
        <f>RUT_data!K268/RUT_data!$G268*100</f>
        <v>114.453491961372</v>
      </c>
      <c r="G12">
        <f>RUT_data!L268/RUT_data!$G268*100</f>
        <v>95.510956008369</v>
      </c>
      <c r="H12">
        <f>RUT_data!M268/RUT_data!$G268*100</f>
        <v>111.783462805289</v>
      </c>
      <c r="I12">
        <f>RUT_data!N268/RUT_data!$G268*100</f>
        <v>100.749125678698</v>
      </c>
      <c r="J12">
        <f>RUT_data!O268/RUT_data!$G268*100</f>
        <v>110.439454882021</v>
      </c>
      <c r="K12">
        <f>RUT_data!P268/RUT_data!$G268*100</f>
        <v>97.9089418967381</v>
      </c>
      <c r="L12">
        <f>RUT_data!Q268/RUT_data!$G268*100</f>
        <v>100.873924140181</v>
      </c>
      <c r="M12">
        <f>RUT_data!R268/RUT_data!$G268*100</f>
        <v>117.591823928332</v>
      </c>
      <c r="N12">
        <f>RUT_data!S268/RUT_data!$G268*100</f>
        <v>115.413480389868</v>
      </c>
      <c r="O12">
        <f>RUT_data!T268/RUT_data!$G268*100</f>
        <v>110.984449518873</v>
      </c>
      <c r="P12">
        <f>RUT_data!U268/RUT_data!$G268*100</f>
        <v>82.8898187844919</v>
      </c>
      <c r="Q12">
        <f>RUT_data!V268/RUT_data!$G268*100</f>
        <v>117.100311587112</v>
      </c>
      <c r="R12">
        <f>RUT_data!W268/RUT_data!$G268*100</f>
        <v>110.29447664469</v>
      </c>
      <c r="S12">
        <f>RUT_data!X268/RUT_data!$G268*100</f>
        <v>111.235782128939</v>
      </c>
      <c r="T12">
        <f>RUT_data!Y268/RUT_data!$G268*100</f>
        <v>112.283597696096</v>
      </c>
      <c r="U12">
        <f>RUT_data!Z268/RUT_data!$G268*100</f>
        <v>85.1317738688755</v>
      </c>
      <c r="V12">
        <f>RUT_data!AA268/RUT_data!$G268*100</f>
        <v>98.2759529506403</v>
      </c>
      <c r="W12">
        <f>RUT_data!AB268/RUT_data!$G268*100</f>
        <v>120.917886138517</v>
      </c>
      <c r="X12">
        <f>RUT_data!AC268/RUT_data!$G268*100</f>
        <v>104.706243413491</v>
      </c>
      <c r="Y12">
        <f>RUT_data!AD268/RUT_data!$G268*100</f>
        <v>104.467568963245</v>
      </c>
      <c r="Z12">
        <f>RUT_data!AE268/RUT_data!$G268*100</f>
        <v>117.11608940234</v>
      </c>
      <c r="AA12">
        <f>RUT_data!AF268/RUT_data!$G268*100</f>
        <v>127.103583815775</v>
      </c>
      <c r="AB12">
        <f>RUT_data!AG268/RUT_data!$G268*100</f>
        <v>134.651256763382</v>
      </c>
      <c r="AC12">
        <f>RUT_data!AH268/RUT_data!$G268*100</f>
        <v>126.634025093157</v>
      </c>
      <c r="AD12">
        <f>RUT_data!AI268/RUT_data!$G268*100</f>
        <v>130.426083782522</v>
      </c>
      <c r="AE12">
        <f>RUT_data!AJ268/RUT_data!$G268*100</f>
        <v>145.754558989143</v>
      </c>
      <c r="AF12">
        <f>RUT_data!AK268/RUT_data!$G268*100</f>
        <v>146.726945945778</v>
      </c>
      <c r="AG12">
        <f>RUT_data!AL268/RUT_data!$G268*100</f>
        <v>155.710834267794</v>
      </c>
      <c r="AH12">
        <f>RUT_data!AM268/RUT_data!$G268*100</f>
        <v>151.333057364944</v>
      </c>
      <c r="AI12">
        <f>RUT_data!AN268/RUT_data!$G268*100</f>
        <v>142.022985038197</v>
      </c>
      <c r="AJ12">
        <f>RUT_data!AO268/RUT_data!$G268*100</f>
        <v>161.28687251297</v>
      </c>
      <c r="AK12">
        <f>RUT_data!AP268/RUT_data!$G268*100</f>
        <v>164.075440819098</v>
      </c>
      <c r="AL12">
        <f>RUT_data!AQ268/RUT_data!$G268*100</f>
        <v>182.199391663434</v>
      </c>
      <c r="AM12">
        <f>RUT_data!AR268/RUT_data!$G268*100</f>
        <v>180.137227259321</v>
      </c>
      <c r="AN12">
        <f>RUT_data!AS268/RUT_data!$G268*100</f>
        <v>142.751642606286</v>
      </c>
      <c r="AO12">
        <f>RUT_data!AT268/RUT_data!$G268*100</f>
        <v>179.438022172655</v>
      </c>
      <c r="AP12">
        <f>RUT_data!AU268/RUT_data!$G268*100</f>
        <v>207.422090221788</v>
      </c>
    </row>
    <row r="13" spans="1:42">
      <c r="A13" t="str">
        <f>RUT_data!D269</f>
        <v>Mozambique</v>
      </c>
      <c r="B13">
        <f>RUT_data!G269/RUT_data!$G269*100</f>
        <v>100</v>
      </c>
      <c r="C13">
        <f>RUT_data!H269/RUT_data!$G269*100</f>
        <v>101.532119442675</v>
      </c>
      <c r="D13">
        <f>RUT_data!I269/RUT_data!$G269*100</f>
        <v>101.31009376946</v>
      </c>
      <c r="E13">
        <f>RUT_data!J269/RUT_data!$G269*100</f>
        <v>105.008316369463</v>
      </c>
      <c r="F13">
        <f>RUT_data!K269/RUT_data!$G269*100</f>
        <v>100.378880923778</v>
      </c>
      <c r="G13">
        <f>RUT_data!L269/RUT_data!$G269*100</f>
        <v>100.587322428934</v>
      </c>
      <c r="H13">
        <f>RUT_data!M269/RUT_data!$G269*100</f>
        <v>103.263996636936</v>
      </c>
      <c r="I13">
        <f>RUT_data!N269/RUT_data!$G269*100</f>
        <v>111.096972679264</v>
      </c>
      <c r="J13">
        <f>RUT_data!O269/RUT_data!$G269*100</f>
        <v>109.07307446081</v>
      </c>
      <c r="K13">
        <f>RUT_data!P269/RUT_data!$G269*100</f>
        <v>112.218152822233</v>
      </c>
      <c r="L13">
        <f>RUT_data!Q269/RUT_data!$G269*100</f>
        <v>113.91750846248</v>
      </c>
      <c r="M13">
        <f>RUT_data!R269/RUT_data!$G269*100</f>
        <v>115.844554891892</v>
      </c>
      <c r="N13">
        <f>RUT_data!S269/RUT_data!$G269*100</f>
        <v>118.404396798403</v>
      </c>
      <c r="O13">
        <f>RUT_data!T269/RUT_data!$G269*100</f>
        <v>112.320589029119</v>
      </c>
      <c r="P13">
        <f>RUT_data!U269/RUT_data!$G269*100</f>
        <v>101.805489747227</v>
      </c>
      <c r="Q13">
        <f>RUT_data!V269/RUT_data!$G269*100</f>
        <v>93.7304606608981</v>
      </c>
      <c r="R13">
        <f>RUT_data!W269/RUT_data!$G269*100</f>
        <v>89.2699720849064</v>
      </c>
      <c r="S13">
        <f>RUT_data!X269/RUT_data!$G269*100</f>
        <v>85.5521034479573</v>
      </c>
      <c r="T13">
        <f>RUT_data!Y269/RUT_data!$G269*100</f>
        <v>83.5537946650482</v>
      </c>
      <c r="U13">
        <f>RUT_data!Z269/RUT_data!$G269*100</f>
        <v>84.8307367660382</v>
      </c>
      <c r="V13">
        <f>RUT_data!AA269/RUT_data!$G269*100</f>
        <v>84.053463019127</v>
      </c>
      <c r="W13">
        <f>RUT_data!AB269/RUT_data!$G269*100</f>
        <v>79.4074195443765</v>
      </c>
      <c r="X13">
        <f>RUT_data!AC269/RUT_data!$G269*100</f>
        <v>73.6549330144324</v>
      </c>
      <c r="Y13">
        <f>RUT_data!AD269/RUT_data!$G269*100</f>
        <v>71.1923026136911</v>
      </c>
      <c r="Z13">
        <f>RUT_data!AE269/RUT_data!$G269*100</f>
        <v>70.4925476225905</v>
      </c>
      <c r="AA13">
        <f>RUT_data!AF269/RUT_data!$G269*100</f>
        <v>72.5212516731579</v>
      </c>
      <c r="AB13">
        <f>RUT_data!AG269/RUT_data!$G269*100</f>
        <v>72.6430055992791</v>
      </c>
      <c r="AC13">
        <f>RUT_data!AH269/RUT_data!$G269*100</f>
        <v>74.0215957637859</v>
      </c>
      <c r="AD13">
        <f>RUT_data!AI269/RUT_data!$G269*100</f>
        <v>76.772133502761</v>
      </c>
      <c r="AE13">
        <f>RUT_data!AJ269/RUT_data!$G269*100</f>
        <v>80.1572425784341</v>
      </c>
      <c r="AF13">
        <f>RUT_data!AK269/RUT_data!$G269*100</f>
        <v>70.0165035163716</v>
      </c>
      <c r="AG13">
        <f>RUT_data!AL269/RUT_data!$G269*100</f>
        <v>59.4542336560162</v>
      </c>
      <c r="AH13">
        <f>RUT_data!AM269/RUT_data!$G269*100</f>
        <v>64.062531336094</v>
      </c>
      <c r="AI13">
        <f>RUT_data!AN269/RUT_data!$G269*100</f>
        <v>60.5998600012078</v>
      </c>
      <c r="AJ13">
        <f>RUT_data!AO269/RUT_data!$G269*100</f>
        <v>79.3557249930221</v>
      </c>
      <c r="AK13">
        <f>RUT_data!AP269/RUT_data!$G269*100</f>
        <v>85.6359688155872</v>
      </c>
      <c r="AL13">
        <f>RUT_data!AQ269/RUT_data!$G269*100</f>
        <v>89.3861993591257</v>
      </c>
      <c r="AM13">
        <f>RUT_data!AR269/RUT_data!$G269*100</f>
        <v>92.9088449382846</v>
      </c>
      <c r="AN13">
        <f>RUT_data!AS269/RUT_data!$G269*100</f>
        <v>91.6540073128207</v>
      </c>
      <c r="AO13">
        <f>RUT_data!AT269/RUT_data!$G269*100</f>
        <v>83.0533599670277</v>
      </c>
      <c r="AP13">
        <f>RUT_data!AU269/RUT_data!$G269*100</f>
        <v>86.9718034263429</v>
      </c>
    </row>
    <row r="14" spans="1:42">
      <c r="A14" t="str">
        <f>RUT_data!D270</f>
        <v>Namibia</v>
      </c>
      <c r="B14">
        <f>RUT_data!G270/RUT_data!$G270*100</f>
        <v>100</v>
      </c>
      <c r="C14">
        <f>RUT_data!H270/RUT_data!$G270*100</f>
        <v>86.1758657381818</v>
      </c>
      <c r="D14">
        <f>RUT_data!I270/RUT_data!$G270*100</f>
        <v>105.490954281783</v>
      </c>
      <c r="E14">
        <f>RUT_data!J270/RUT_data!$G270*100</f>
        <v>105.159121010372</v>
      </c>
      <c r="F14">
        <f>RUT_data!K270/RUT_data!$G270*100</f>
        <v>102.424320354878</v>
      </c>
      <c r="G14">
        <f>RUT_data!L270/RUT_data!$G270*100</f>
        <v>95.9495068524709</v>
      </c>
      <c r="H14">
        <f>RUT_data!M270/RUT_data!$G270*100</f>
        <v>109.481580567715</v>
      </c>
      <c r="I14">
        <f>RUT_data!N270/RUT_data!$G270*100</f>
        <v>114.087316716696</v>
      </c>
      <c r="J14">
        <f>RUT_data!O270/RUT_data!$G270*100</f>
        <v>110.950840393662</v>
      </c>
      <c r="K14">
        <f>RUT_data!P270/RUT_data!$G270*100</f>
        <v>118.920190301433</v>
      </c>
      <c r="L14">
        <f>RUT_data!Q270/RUT_data!$G270*100</f>
        <v>127.936503703901</v>
      </c>
      <c r="M14">
        <f>RUT_data!R270/RUT_data!$G270*100</f>
        <v>140.528919223123</v>
      </c>
      <c r="N14">
        <f>RUT_data!S270/RUT_data!$G270*100</f>
        <v>144.496772101145</v>
      </c>
      <c r="O14">
        <f>RUT_data!T270/RUT_data!$G270*100</f>
        <v>146.674944491046</v>
      </c>
      <c r="P14">
        <f>RUT_data!U270/RUT_data!$G270*100</f>
        <v>97.8923569773641</v>
      </c>
      <c r="Q14">
        <f>RUT_data!V270/RUT_data!$G270*100</f>
        <v>107.917154958056</v>
      </c>
      <c r="R14">
        <f>RUT_data!W270/RUT_data!$G270*100</f>
        <v>102.810065702681</v>
      </c>
      <c r="S14">
        <f>RUT_data!X270/RUT_data!$G270*100</f>
        <v>112.299557333789</v>
      </c>
      <c r="T14">
        <f>RUT_data!Y270/RUT_data!$G270*100</f>
        <v>116.864070152917</v>
      </c>
      <c r="U14">
        <f>RUT_data!Z270/RUT_data!$G270*100</f>
        <v>124.309467007482</v>
      </c>
      <c r="V14">
        <f>RUT_data!AA270/RUT_data!$G270*100</f>
        <v>127.382838076252</v>
      </c>
      <c r="W14">
        <f>RUT_data!AB270/RUT_data!$G270*100</f>
        <v>98.6245979340049</v>
      </c>
      <c r="X14">
        <f>RUT_data!AC270/RUT_data!$G270*100</f>
        <v>84.408702292298</v>
      </c>
      <c r="Y14">
        <f>RUT_data!AD270/RUT_data!$G270*100</f>
        <v>86.2423610158662</v>
      </c>
      <c r="Z14">
        <f>RUT_data!AE270/RUT_data!$G270*100</f>
        <v>91.2321114759446</v>
      </c>
      <c r="AA14">
        <f>RUT_data!AF270/RUT_data!$G270*100</f>
        <v>92.150189360347</v>
      </c>
      <c r="AB14">
        <f>RUT_data!AG270/RUT_data!$G270*100</f>
        <v>95.6835082853935</v>
      </c>
      <c r="AC14">
        <f>RUT_data!AH270/RUT_data!$G270*100</f>
        <v>92.7541649718751</v>
      </c>
      <c r="AD14">
        <f>RUT_data!AI270/RUT_data!$G270*100</f>
        <v>96.3199263170289</v>
      </c>
      <c r="AE14">
        <f>RUT_data!AJ270/RUT_data!$G270*100</f>
        <v>88.8214677637061</v>
      </c>
      <c r="AF14">
        <f>RUT_data!AK270/RUT_data!$G270*100</f>
        <v>92.6151594227363</v>
      </c>
      <c r="AG14">
        <f>RUT_data!AL270/RUT_data!$G270*100</f>
        <v>90.8088029568772</v>
      </c>
      <c r="AH14">
        <f>RUT_data!AM270/RUT_data!$G270*100</f>
        <v>91.6386256576613</v>
      </c>
      <c r="AI14">
        <f>RUT_data!AN270/RUT_data!$G270*100</f>
        <v>96.4384046879002</v>
      </c>
      <c r="AJ14">
        <f>RUT_data!AO270/RUT_data!$G270*100</f>
        <v>92.1893971034975</v>
      </c>
      <c r="AK14">
        <f>RUT_data!AP270/RUT_data!$G270*100</f>
        <v>100.052421173783</v>
      </c>
      <c r="AL14">
        <f>RUT_data!AQ270/RUT_data!$G270*100</f>
        <v>64.4260000576234</v>
      </c>
      <c r="AM14">
        <f>RUT_data!AR270/RUT_data!$G270*100</f>
        <v>86.6042953780067</v>
      </c>
      <c r="AN14">
        <f>RUT_data!AS270/RUT_data!$G270*100</f>
        <v>83.9785107889449</v>
      </c>
      <c r="AO14">
        <f>RUT_data!AT270/RUT_data!$G270*100</f>
        <v>80.2510176265097</v>
      </c>
      <c r="AP14">
        <f>RUT_data!AU270/RUT_data!$G270*100</f>
        <v>81.6726346049075</v>
      </c>
    </row>
    <row r="15" spans="1:42">
      <c r="A15" t="str">
        <f>RUT_data!D271</f>
        <v>Niger</v>
      </c>
      <c r="B15">
        <f>RUT_data!G271/RUT_data!$G271*100</f>
        <v>100</v>
      </c>
      <c r="C15">
        <f>RUT_data!H271/RUT_data!$G271*100</f>
        <v>109.653664778816</v>
      </c>
      <c r="D15">
        <f>RUT_data!I271/RUT_data!$G271*100</f>
        <v>111.786393725636</v>
      </c>
      <c r="E15">
        <f>RUT_data!J271/RUT_data!$G271*100</f>
        <v>108.560331520631</v>
      </c>
      <c r="F15">
        <f>RUT_data!K271/RUT_data!$G271*100</f>
        <v>106.023468621967</v>
      </c>
      <c r="G15">
        <f>RUT_data!L271/RUT_data!$G271*100</f>
        <v>109.456618385209</v>
      </c>
      <c r="H15">
        <f>RUT_data!M271/RUT_data!$G271*100</f>
        <v>115.885364118854</v>
      </c>
      <c r="I15">
        <f>RUT_data!N271/RUT_data!$G271*100</f>
        <v>105.038636287019</v>
      </c>
      <c r="J15">
        <f>RUT_data!O271/RUT_data!$G271*100</f>
        <v>110.87639328047</v>
      </c>
      <c r="K15">
        <f>RUT_data!P271/RUT_data!$G271*100</f>
        <v>103.155606505147</v>
      </c>
      <c r="L15">
        <f>RUT_data!Q271/RUT_data!$G271*100</f>
        <v>101.484671844822</v>
      </c>
      <c r="M15">
        <f>RUT_data!R271/RUT_data!$G271*100</f>
        <v>97.7014395801001</v>
      </c>
      <c r="N15">
        <f>RUT_data!S271/RUT_data!$G271*100</f>
        <v>71.5546163576391</v>
      </c>
      <c r="O15">
        <f>RUT_data!T271/RUT_data!$G271*100</f>
        <v>80.8742348894376</v>
      </c>
      <c r="P15">
        <f>RUT_data!U271/RUT_data!$G271*100</f>
        <v>75.185505144969</v>
      </c>
      <c r="Q15">
        <f>RUT_data!V271/RUT_data!$G271*100</f>
        <v>84.9142051898919</v>
      </c>
      <c r="R15">
        <f>RUT_data!W271/RUT_data!$G271*100</f>
        <v>97.3594189734669</v>
      </c>
      <c r="S15">
        <f>RUT_data!X271/RUT_data!$G271*100</f>
        <v>97.8662425518373</v>
      </c>
      <c r="T15">
        <f>RUT_data!Y271/RUT_data!$G271*100</f>
        <v>95.7764980924833</v>
      </c>
      <c r="U15">
        <f>RUT_data!Z271/RUT_data!$G271*100</f>
        <v>100.307539753836</v>
      </c>
      <c r="V15">
        <f>RUT_data!AA271/RUT_data!$G271*100</f>
        <v>96.4923189514574</v>
      </c>
      <c r="W15">
        <f>RUT_data!AB271/RUT_data!$G271*100</f>
        <v>94.4771264868673</v>
      </c>
      <c r="X15">
        <f>RUT_data!AC271/RUT_data!$G271*100</f>
        <v>92.362015487166</v>
      </c>
      <c r="Y15">
        <f>RUT_data!AD271/RUT_data!$G271*100</f>
        <v>71.4066917186597</v>
      </c>
      <c r="Z15">
        <f>RUT_data!AE271/RUT_data!$G271*100</f>
        <v>71.4967184213194</v>
      </c>
      <c r="AA15">
        <f>RUT_data!AF271/RUT_data!$G271*100</f>
        <v>77.2380208558171</v>
      </c>
      <c r="AB15">
        <f>RUT_data!AG271/RUT_data!$G271*100</f>
        <v>69.7655790132306</v>
      </c>
      <c r="AC15">
        <f>RUT_data!AH271/RUT_data!$G271*100</f>
        <v>85.4020186524818</v>
      </c>
      <c r="AD15">
        <f>RUT_data!AI271/RUT_data!$G271*100</f>
        <v>79.7298962801274</v>
      </c>
      <c r="AE15">
        <f>RUT_data!AJ271/RUT_data!$G271*100</f>
        <v>81.4595750218301</v>
      </c>
      <c r="AF15">
        <f>RUT_data!AK271/RUT_data!$G271*100</f>
        <v>86.9645374629588</v>
      </c>
      <c r="AG15">
        <f>RUT_data!AL271/RUT_data!$G271*100</f>
        <v>87.2434897336772</v>
      </c>
      <c r="AH15">
        <f>RUT_data!AM271/RUT_data!$G271*100</f>
        <v>77.3961501370235</v>
      </c>
      <c r="AI15">
        <f>RUT_data!AN271/RUT_data!$G271*100</f>
        <v>90.3053090219976</v>
      </c>
      <c r="AJ15">
        <f>RUT_data!AO271/RUT_data!$G271*100</f>
        <v>78.6374519694245</v>
      </c>
      <c r="AK15">
        <f>RUT_data!AP271/RUT_data!$G271*100</f>
        <v>92.5748281347056</v>
      </c>
      <c r="AL15">
        <f>RUT_data!AQ271/RUT_data!$G271*100</f>
        <v>79.6076589012745</v>
      </c>
      <c r="AM15">
        <f>RUT_data!AR271/RUT_data!$G271*100</f>
        <v>106.070124406258</v>
      </c>
      <c r="AN15">
        <f>RUT_data!AS271/RUT_data!$G271*100</f>
        <v>95.8916990672105</v>
      </c>
      <c r="AO15">
        <f>RUT_data!AT271/RUT_data!$G271*100</f>
        <v>91.3830272799501</v>
      </c>
      <c r="AP15">
        <f>RUT_data!AU271/RUT_data!$G271*100</f>
        <v>104.872679531715</v>
      </c>
    </row>
    <row r="16" spans="1:42">
      <c r="A16" t="str">
        <f>RUT_data!D272</f>
        <v>Nigeria</v>
      </c>
      <c r="B16">
        <f>RUT_data!G272/RUT_data!$G272*100</f>
        <v>100</v>
      </c>
      <c r="C16">
        <f>RUT_data!H272/RUT_data!$G272*100</f>
        <v>102.257115108415</v>
      </c>
      <c r="D16">
        <f>RUT_data!I272/RUT_data!$G272*100</f>
        <v>105.76054240347</v>
      </c>
      <c r="E16">
        <f>RUT_data!J272/RUT_data!$G272*100</f>
        <v>107.598732867613</v>
      </c>
      <c r="F16">
        <f>RUT_data!K272/RUT_data!$G272*100</f>
        <v>110.750222873256</v>
      </c>
      <c r="G16">
        <f>RUT_data!L272/RUT_data!$G272*100</f>
        <v>106.173893153338</v>
      </c>
      <c r="H16">
        <f>RUT_data!M272/RUT_data!$G272*100</f>
        <v>109.040469653372</v>
      </c>
      <c r="I16">
        <f>RUT_data!N272/RUT_data!$G272*100</f>
        <v>109.092538126035</v>
      </c>
      <c r="J16">
        <f>RUT_data!O272/RUT_data!$G272*100</f>
        <v>119.55423522126</v>
      </c>
      <c r="K16">
        <f>RUT_data!P272/RUT_data!$G272*100</f>
        <v>128.250208168313</v>
      </c>
      <c r="L16">
        <f>RUT_data!Q272/RUT_data!$G272*100</f>
        <v>115.736490567823</v>
      </c>
      <c r="M16">
        <f>RUT_data!R272/RUT_data!$G272*100</f>
        <v>101.939747954702</v>
      </c>
      <c r="N16">
        <f>RUT_data!S272/RUT_data!$G272*100</f>
        <v>106.866799263365</v>
      </c>
      <c r="O16">
        <f>RUT_data!T272/RUT_data!$G272*100</f>
        <v>117.790303303919</v>
      </c>
      <c r="P16">
        <f>RUT_data!U272/RUT_data!$G272*100</f>
        <v>114.672999729601</v>
      </c>
      <c r="Q16">
        <f>RUT_data!V272/RUT_data!$G272*100</f>
        <v>108.086215499207</v>
      </c>
      <c r="R16">
        <f>RUT_data!W272/RUT_data!$G272*100</f>
        <v>106.514256459505</v>
      </c>
      <c r="S16">
        <f>RUT_data!X272/RUT_data!$G272*100</f>
        <v>104.198428244867</v>
      </c>
      <c r="T16">
        <f>RUT_data!Y272/RUT_data!$G272*100</f>
        <v>106.842261313564</v>
      </c>
      <c r="U16">
        <f>RUT_data!Z272/RUT_data!$G272*100</f>
        <v>112.985991289688</v>
      </c>
      <c r="V16">
        <f>RUT_data!AA272/RUT_data!$G272*100</f>
        <v>112.30101476771</v>
      </c>
      <c r="W16">
        <f>RUT_data!AB272/RUT_data!$G272*100</f>
        <v>115.12878902804</v>
      </c>
      <c r="X16">
        <f>RUT_data!AC272/RUT_data!$G272*100</f>
        <v>116.933502517164</v>
      </c>
      <c r="Y16">
        <f>RUT_data!AD272/RUT_data!$G272*100</f>
        <v>123.163073946266</v>
      </c>
      <c r="Z16">
        <f>RUT_data!AE272/RUT_data!$G272*100</f>
        <v>132.754692784305</v>
      </c>
      <c r="AA16">
        <f>RUT_data!AF272/RUT_data!$G272*100</f>
        <v>140.457524329581</v>
      </c>
      <c r="AB16">
        <f>RUT_data!AG272/RUT_data!$G272*100</f>
        <v>143.578368376358</v>
      </c>
      <c r="AC16">
        <f>RUT_data!AH272/RUT_data!$G272*100</f>
        <v>165.397686325072</v>
      </c>
      <c r="AD16">
        <f>RUT_data!AI272/RUT_data!$G272*100</f>
        <v>180.938561684236</v>
      </c>
      <c r="AE16">
        <f>RUT_data!AJ272/RUT_data!$G272*100</f>
        <v>193.548079360109</v>
      </c>
      <c r="AF16">
        <f>RUT_data!AK272/RUT_data!$G272*100</f>
        <v>219.789147108154</v>
      </c>
      <c r="AG16">
        <f>RUT_data!AL272/RUT_data!$G272*100</f>
        <v>237.089225202451</v>
      </c>
      <c r="AH16">
        <f>RUT_data!AM272/RUT_data!$G272*100</f>
        <v>251.778588443672</v>
      </c>
      <c r="AI16">
        <f>RUT_data!AN272/RUT_data!$G272*100</f>
        <v>260.654533661172</v>
      </c>
      <c r="AJ16">
        <f>RUT_data!AO272/RUT_data!$G272*100</f>
        <v>268.945863127479</v>
      </c>
      <c r="AK16">
        <f>RUT_data!AP272/RUT_data!$G272*100</f>
        <v>280.453356968268</v>
      </c>
      <c r="AL16">
        <f>RUT_data!AQ272/RUT_data!$G272*100</f>
        <v>292.303951260023</v>
      </c>
      <c r="AM16">
        <f>RUT_data!AR272/RUT_data!$G272*100</f>
        <v>309.300150595375</v>
      </c>
      <c r="AN16">
        <f>RUT_data!AS272/RUT_data!$G272*100</f>
        <v>322.836045190776</v>
      </c>
      <c r="AO16">
        <f>RUT_data!AT272/RUT_data!$G272*100</f>
        <v>325.108081104047</v>
      </c>
      <c r="AP16">
        <f>RUT_data!AU272/RUT_data!$G272*100</f>
        <v>325.508913840756</v>
      </c>
    </row>
    <row r="17" spans="1:42">
      <c r="A17" t="str">
        <f>RUT_data!D273</f>
        <v>Guinea-Bissau</v>
      </c>
      <c r="B17">
        <f>RUT_data!G273/RUT_data!$G273*100</f>
        <v>100</v>
      </c>
      <c r="C17">
        <f>RUT_data!H273/RUT_data!$G273*100</f>
        <v>101.226179786491</v>
      </c>
      <c r="D17">
        <f>RUT_data!I273/RUT_data!$G273*100</f>
        <v>99.1105769230769</v>
      </c>
      <c r="E17">
        <f>RUT_data!J273/RUT_data!$G273*100</f>
        <v>97.170401776701</v>
      </c>
      <c r="F17">
        <f>RUT_data!K273/RUT_data!$G273*100</f>
        <v>89.9087868653086</v>
      </c>
      <c r="G17">
        <f>RUT_data!L273/RUT_data!$G273*100</f>
        <v>85.6805513327252</v>
      </c>
      <c r="H17">
        <f>RUT_data!M273/RUT_data!$G273*100</f>
        <v>84.1897233201581</v>
      </c>
      <c r="I17">
        <f>RUT_data!N273/RUT_data!$G273*100</f>
        <v>84.2984050070664</v>
      </c>
      <c r="J17">
        <f>RUT_data!O273/RUT_data!$G273*100</f>
        <v>80.1472355769231</v>
      </c>
      <c r="K17">
        <f>RUT_data!P273/RUT_data!$G273*100</f>
        <v>81.0236456150853</v>
      </c>
      <c r="L17">
        <f>RUT_data!Q273/RUT_data!$G273*100</f>
        <v>74.4104544104544</v>
      </c>
      <c r="M17">
        <f>RUT_data!R273/RUT_data!$G273*100</f>
        <v>78.6846741045214</v>
      </c>
      <c r="N17">
        <f>RUT_data!S273/RUT_data!$G273*100</f>
        <v>76.0619254958877</v>
      </c>
      <c r="O17">
        <f>RUT_data!T273/RUT_data!$G273*100</f>
        <v>78.260413687923</v>
      </c>
      <c r="P17">
        <f>RUT_data!U273/RUT_data!$G273*100</f>
        <v>86.0507246376812</v>
      </c>
      <c r="Q17">
        <f>RUT_data!V273/RUT_data!$G273*100</f>
        <v>92.3311664860961</v>
      </c>
      <c r="R17">
        <f>RUT_data!W273/RUT_data!$G273*100</f>
        <v>84.5159602302459</v>
      </c>
      <c r="S17">
        <f>RUT_data!X273/RUT_data!$G273*100</f>
        <v>78.2967633459437</v>
      </c>
      <c r="T17">
        <f>RUT_data!Y273/RUT_data!$G273*100</f>
        <v>79.0862322390985</v>
      </c>
      <c r="U17">
        <f>RUT_data!Z273/RUT_data!$G273*100</f>
        <v>79.5149638802889</v>
      </c>
      <c r="V17">
        <f>RUT_data!AA273/RUT_data!$G273*100</f>
        <v>85.3900134952766</v>
      </c>
      <c r="W17">
        <f>RUT_data!AB273/RUT_data!$G273*100</f>
        <v>92.7115609536662</v>
      </c>
      <c r="X17">
        <f>RUT_data!AC273/RUT_data!$G273*100</f>
        <v>84.2515466121511</v>
      </c>
      <c r="Y17">
        <f>RUT_data!AD273/RUT_data!$G273*100</f>
        <v>96.1186353505914</v>
      </c>
      <c r="Z17">
        <f>RUT_data!AE273/RUT_data!$G273*100</f>
        <v>94.6669790975088</v>
      </c>
      <c r="AA17">
        <f>RUT_data!AF273/RUT_data!$G273*100</f>
        <v>99.5035361041357</v>
      </c>
      <c r="AB17">
        <f>RUT_data!AG273/RUT_data!$G273*100</f>
        <v>97.1738956785686</v>
      </c>
      <c r="AC17">
        <f>RUT_data!AH273/RUT_data!$G273*100</f>
        <v>93.9680653055834</v>
      </c>
      <c r="AD17">
        <f>RUT_data!AI273/RUT_data!$G273*100</f>
        <v>100.952270620945</v>
      </c>
      <c r="AE17">
        <f>RUT_data!AJ273/RUT_data!$G273*100</f>
        <v>103.280270544363</v>
      </c>
      <c r="AF17">
        <f>RUT_data!AK273/RUT_data!$G273*100</f>
        <v>98.4183849606126</v>
      </c>
      <c r="AG17">
        <f>RUT_data!AL273/RUT_data!$G273*100</f>
        <v>102.160791001087</v>
      </c>
      <c r="AH17">
        <f>RUT_data!AM273/RUT_data!$G273*100</f>
        <v>105.677177776511</v>
      </c>
      <c r="AI17">
        <f>RUT_data!AN273/RUT_data!$G273*100</f>
        <v>102.109611635927</v>
      </c>
      <c r="AJ17">
        <f>RUT_data!AO273/RUT_data!$G273*100</f>
        <v>104.925665361386</v>
      </c>
      <c r="AK17">
        <f>RUT_data!AP273/RUT_data!$G273*100</f>
        <v>106.530915792376</v>
      </c>
      <c r="AL17">
        <f>RUT_data!AQ273/RUT_data!$G273*100</f>
        <v>112.57952573742</v>
      </c>
      <c r="AM17">
        <f>RUT_data!AR273/RUT_data!$G273*100</f>
        <v>116.152177001207</v>
      </c>
      <c r="AN17">
        <f>RUT_data!AS273/RUT_data!$G273*100</f>
        <v>121.14313756419</v>
      </c>
      <c r="AO17">
        <f>RUT_data!AT273/RUT_data!$G273*100</f>
        <v>124.143049932524</v>
      </c>
      <c r="AP17">
        <f>RUT_data!AU273/RUT_data!$G273*100</f>
        <v>126.061214846844</v>
      </c>
    </row>
    <row r="18" spans="1:42">
      <c r="A18" t="str">
        <f>RUT_data!D274</f>
        <v>Eritrea</v>
      </c>
      <c r="B18" t="e">
        <f>RUT_data!G274/RUT_data!$G274*100</f>
        <v>#DIV/0!</v>
      </c>
      <c r="C18" t="e">
        <f>RUT_data!H274/RUT_data!$G274*100</f>
        <v>#DIV/0!</v>
      </c>
      <c r="D18" t="e">
        <f>RUT_data!I274/RUT_data!$G274*100</f>
        <v>#DIV/0!</v>
      </c>
      <c r="E18" t="e">
        <f>RUT_data!J274/RUT_data!$G274*100</f>
        <v>#DIV/0!</v>
      </c>
      <c r="F18" t="e">
        <f>RUT_data!K274/RUT_data!$G274*100</f>
        <v>#DIV/0!</v>
      </c>
      <c r="G18" t="e">
        <f>RUT_data!L274/RUT_data!$G274*100</f>
        <v>#DIV/0!</v>
      </c>
      <c r="H18" t="e">
        <f>RUT_data!M274/RUT_data!$G274*100</f>
        <v>#DIV/0!</v>
      </c>
      <c r="I18" t="e">
        <f>RUT_data!N274/RUT_data!$G274*100</f>
        <v>#DIV/0!</v>
      </c>
      <c r="J18" t="e">
        <f>RUT_data!O274/RUT_data!$G274*100</f>
        <v>#DIV/0!</v>
      </c>
      <c r="K18" t="e">
        <f>RUT_data!P274/RUT_data!$G274*100</f>
        <v>#DIV/0!</v>
      </c>
      <c r="L18" t="e">
        <f>RUT_data!Q274/RUT_data!$G274*100</f>
        <v>#DIV/0!</v>
      </c>
      <c r="M18" t="e">
        <f>RUT_data!R274/RUT_data!$G274*100</f>
        <v>#DIV/0!</v>
      </c>
      <c r="N18" t="e">
        <f>RUT_data!S274/RUT_data!$G274*100</f>
        <v>#DIV/0!</v>
      </c>
      <c r="O18" t="e">
        <f>RUT_data!T274/RUT_data!$G274*100</f>
        <v>#DIV/0!</v>
      </c>
      <c r="P18" t="e">
        <f>RUT_data!U274/RUT_data!$G274*100</f>
        <v>#DIV/0!</v>
      </c>
      <c r="Q18" t="e">
        <f>RUT_data!V274/RUT_data!$G274*100</f>
        <v>#DIV/0!</v>
      </c>
      <c r="R18" t="e">
        <f>RUT_data!W274/RUT_data!$G274*100</f>
        <v>#DIV/0!</v>
      </c>
      <c r="S18" t="e">
        <f>RUT_data!X274/RUT_data!$G274*100</f>
        <v>#DIV/0!</v>
      </c>
      <c r="T18" t="e">
        <f>RUT_data!Y274/RUT_data!$G274*100</f>
        <v>#DIV/0!</v>
      </c>
      <c r="U18" t="e">
        <f>RUT_data!Z274/RUT_data!$G274*100</f>
        <v>#DIV/0!</v>
      </c>
      <c r="V18" t="e">
        <f>RUT_data!AA274/RUT_data!$G274*100</f>
        <v>#DIV/0!</v>
      </c>
      <c r="W18" t="e">
        <f>RUT_data!AB274/RUT_data!$G274*100</f>
        <v>#DIV/0!</v>
      </c>
      <c r="X18" t="e">
        <f>RUT_data!AC274/RUT_data!$G274*100</f>
        <v>#DIV/0!</v>
      </c>
      <c r="Y18" t="e">
        <f>RUT_data!AD274/RUT_data!$G274*100</f>
        <v>#DIV/0!</v>
      </c>
      <c r="Z18" t="e">
        <f>RUT_data!AE274/RUT_data!$G274*100</f>
        <v>#DIV/0!</v>
      </c>
      <c r="AA18" t="e">
        <f>RUT_data!AF274/RUT_data!$G274*100</f>
        <v>#DIV/0!</v>
      </c>
      <c r="AB18" t="e">
        <f>RUT_data!AG274/RUT_data!$G274*100</f>
        <v>#DIV/0!</v>
      </c>
      <c r="AC18" t="e">
        <f>RUT_data!AH274/RUT_data!$G274*100</f>
        <v>#DIV/0!</v>
      </c>
      <c r="AD18" t="e">
        <f>RUT_data!AI274/RUT_data!$G274*100</f>
        <v>#DIV/0!</v>
      </c>
      <c r="AE18" t="e">
        <f>RUT_data!AJ274/RUT_data!$G274*100</f>
        <v>#DIV/0!</v>
      </c>
      <c r="AF18" t="e">
        <f>RUT_data!AK274/RUT_data!$G274*100</f>
        <v>#DIV/0!</v>
      </c>
      <c r="AG18" t="e">
        <f>RUT_data!AL274/RUT_data!$G274*100</f>
        <v>#DIV/0!</v>
      </c>
      <c r="AH18" t="e">
        <f>RUT_data!AM274/RUT_data!$G274*100</f>
        <v>#DIV/0!</v>
      </c>
      <c r="AI18" t="e">
        <f>RUT_data!AN274/RUT_data!$G274*100</f>
        <v>#DIV/0!</v>
      </c>
      <c r="AJ18" t="e">
        <f>RUT_data!AO274/RUT_data!$G274*100</f>
        <v>#DIV/0!</v>
      </c>
      <c r="AK18" t="e">
        <f>RUT_data!AP274/RUT_data!$G274*100</f>
        <v>#DIV/0!</v>
      </c>
      <c r="AL18" t="e">
        <f>RUT_data!AQ274/RUT_data!$G274*100</f>
        <v>#DIV/0!</v>
      </c>
      <c r="AM18" t="e">
        <f>RUT_data!AR274/RUT_data!$G274*100</f>
        <v>#DIV/0!</v>
      </c>
      <c r="AN18" t="e">
        <f>RUT_data!AS274/RUT_data!$G274*100</f>
        <v>#DIV/0!</v>
      </c>
      <c r="AO18" t="e">
        <f>RUT_data!AT274/RUT_data!$G274*100</f>
        <v>#DIV/0!</v>
      </c>
      <c r="AP18" t="e">
        <f>RUT_data!AU274/RUT_data!$G274*100</f>
        <v>#DIV/0!</v>
      </c>
    </row>
    <row r="19" spans="1:42">
      <c r="A19" t="str">
        <f>RUT_data!D275</f>
        <v>Zimbabwe</v>
      </c>
      <c r="B19">
        <f>RUT_data!G275/RUT_data!$G275*100</f>
        <v>100</v>
      </c>
      <c r="C19">
        <f>RUT_data!H275/RUT_data!$G275*100</f>
        <v>103.183624576628</v>
      </c>
      <c r="D19">
        <f>RUT_data!I275/RUT_data!$G275*100</f>
        <v>94.1459619901428</v>
      </c>
      <c r="E19">
        <f>RUT_data!J275/RUT_data!$G275*100</f>
        <v>105.888540514106</v>
      </c>
      <c r="F19">
        <f>RUT_data!K275/RUT_data!$G275*100</f>
        <v>98.9158343215463</v>
      </c>
      <c r="G19">
        <f>RUT_data!L275/RUT_data!$G275*100</f>
        <v>108.778579786689</v>
      </c>
      <c r="H19">
        <f>RUT_data!M275/RUT_data!$G275*100</f>
        <v>110.236906165966</v>
      </c>
      <c r="I19">
        <f>RUT_data!N275/RUT_data!$G275*100</f>
        <v>92.0860351542619</v>
      </c>
      <c r="J19">
        <f>RUT_data!O275/RUT_data!$G275*100</f>
        <v>125.747793027334</v>
      </c>
      <c r="K19">
        <f>RUT_data!P275/RUT_data!$G275*100</f>
        <v>105.082695687818</v>
      </c>
      <c r="L19">
        <f>RUT_data!Q275/RUT_data!$G275*100</f>
        <v>130.090123429879</v>
      </c>
      <c r="M19">
        <f>RUT_data!R275/RUT_data!$G275*100</f>
        <v>144.398887030033</v>
      </c>
      <c r="N19">
        <f>RUT_data!S275/RUT_data!$G275*100</f>
        <v>118.674317346515</v>
      </c>
      <c r="O19">
        <f>RUT_data!T275/RUT_data!$G275*100</f>
        <v>137.97315655872</v>
      </c>
      <c r="P19">
        <f>RUT_data!U275/RUT_data!$G275*100</f>
        <v>128.458251256236</v>
      </c>
      <c r="Q19">
        <f>RUT_data!V275/RUT_data!$G275*100</f>
        <v>137.002645768157</v>
      </c>
      <c r="R19">
        <f>RUT_data!W275/RUT_data!$G275*100</f>
        <v>130.781749776261</v>
      </c>
      <c r="S19">
        <f>RUT_data!X275/RUT_data!$G275*100</f>
        <v>127.277475174499</v>
      </c>
      <c r="T19">
        <f>RUT_data!Y275/RUT_data!$G275*100</f>
        <v>114.941658899581</v>
      </c>
      <c r="U19">
        <f>RUT_data!Z275/RUT_data!$G275*100</f>
        <v>114.636305986816</v>
      </c>
      <c r="V19">
        <f>RUT_data!AA275/RUT_data!$G275*100</f>
        <v>121.951286440279</v>
      </c>
      <c r="W19">
        <f>RUT_data!AB275/RUT_data!$G275*100</f>
        <v>109.291222118531</v>
      </c>
      <c r="X19">
        <f>RUT_data!AC275/RUT_data!$G275*100</f>
        <v>92.9494824805792</v>
      </c>
      <c r="Y19">
        <f>RUT_data!AD275/RUT_data!$G275*100</f>
        <v>104.278407966357</v>
      </c>
      <c r="Z19">
        <f>RUT_data!AE275/RUT_data!$G275*100</f>
        <v>123.790613329766</v>
      </c>
      <c r="AA19">
        <f>RUT_data!AF275/RUT_data!$G275*100</f>
        <v>114.878483488524</v>
      </c>
      <c r="AB19">
        <f>RUT_data!AG275/RUT_data!$G275*100</f>
        <v>97.6437882139125</v>
      </c>
      <c r="AC19">
        <f>RUT_data!AH275/RUT_data!$G275*100</f>
        <v>115.328834052714</v>
      </c>
      <c r="AD19">
        <f>RUT_data!AI275/RUT_data!$G275*100</f>
        <v>104.479247474383</v>
      </c>
      <c r="AE19">
        <f>RUT_data!AJ275/RUT_data!$G275*100</f>
        <v>99.8494845811279</v>
      </c>
      <c r="AF19">
        <f>RUT_data!AK275/RUT_data!$G275*100</f>
        <v>97.3987042475205</v>
      </c>
      <c r="AG19">
        <f>RUT_data!AL275/RUT_data!$G275*100</f>
        <v>69.1072567143841</v>
      </c>
      <c r="AH19">
        <f>RUT_data!AM275/RUT_data!$G275*100</f>
        <v>90.3070164335992</v>
      </c>
      <c r="AI19">
        <f>RUT_data!AN275/RUT_data!$G275*100</f>
        <v>94.6268847854074</v>
      </c>
      <c r="AJ19">
        <f>RUT_data!AO275/RUT_data!$G275*100</f>
        <v>75.9112280882514</v>
      </c>
      <c r="AK19">
        <f>RUT_data!AP275/RUT_data!$G275*100</f>
        <v>100.049449843498</v>
      </c>
      <c r="AL19">
        <f>RUT_data!AQ275/RUT_data!$G275*100</f>
        <v>102.864064517146</v>
      </c>
      <c r="AM19">
        <f>RUT_data!AR275/RUT_data!$G275*100</f>
        <v>101.149439999875</v>
      </c>
      <c r="AN19">
        <f>RUT_data!AS275/RUT_data!$G275*100</f>
        <v>101.098970715562</v>
      </c>
      <c r="AO19">
        <f>RUT_data!AT275/RUT_data!$G275*100</f>
        <v>115.421624473233</v>
      </c>
      <c r="AP19">
        <f>RUT_data!AU275/RUT_data!$G275*100</f>
        <v>109.301139662387</v>
      </c>
    </row>
    <row r="20" spans="1:42">
      <c r="A20" t="str">
        <f>RUT_data!D276</f>
        <v>Réunion</v>
      </c>
      <c r="B20">
        <f>RUT_data!G276/RUT_data!$G276*100</f>
        <v>100</v>
      </c>
      <c r="C20">
        <f>RUT_data!H276/RUT_data!$G276*100</f>
        <v>76.2195694202001</v>
      </c>
      <c r="D20">
        <f>RUT_data!I276/RUT_data!$G276*100</f>
        <v>83.4637836214501</v>
      </c>
      <c r="E20">
        <f>RUT_data!J276/RUT_data!$G276*100</f>
        <v>77.8525442498639</v>
      </c>
      <c r="F20">
        <f>RUT_data!K276/RUT_data!$G276*100</f>
        <v>91.3365905528412</v>
      </c>
      <c r="G20">
        <f>RUT_data!L276/RUT_data!$G276*100</f>
        <v>81.8593901171749</v>
      </c>
      <c r="H20">
        <f>RUT_data!M276/RUT_data!$G276*100</f>
        <v>85.8135951553374</v>
      </c>
      <c r="I20">
        <f>RUT_data!N276/RUT_data!$G276*100</f>
        <v>86.6219944816713</v>
      </c>
      <c r="J20">
        <f>RUT_data!O276/RUT_data!$G276*100</f>
        <v>92.7219375465335</v>
      </c>
      <c r="K20">
        <f>RUT_data!P276/RUT_data!$G276*100</f>
        <v>78.1798274427364</v>
      </c>
      <c r="L20">
        <f>RUT_data!Q276/RUT_data!$G276*100</f>
        <v>71.2267141951295</v>
      </c>
      <c r="M20">
        <f>RUT_data!R276/RUT_data!$G276*100</f>
        <v>84.1373755376943</v>
      </c>
      <c r="N20">
        <f>RUT_data!S276/RUT_data!$G276*100</f>
        <v>83.4732909461706</v>
      </c>
      <c r="O20">
        <f>RUT_data!T276/RUT_data!$G276*100</f>
        <v>82.1228427961817</v>
      </c>
      <c r="P20">
        <f>RUT_data!U276/RUT_data!$G276*100</f>
        <v>80.3067788223652</v>
      </c>
      <c r="Q20">
        <f>RUT_data!V276/RUT_data!$G276*100</f>
        <v>87.7598772213789</v>
      </c>
      <c r="R20">
        <f>RUT_data!W276/RUT_data!$G276*100</f>
        <v>92.5108395743003</v>
      </c>
      <c r="S20">
        <f>RUT_data!X276/RUT_data!$G276*100</f>
        <v>97.3012185610413</v>
      </c>
      <c r="T20">
        <f>RUT_data!Y276/RUT_data!$G276*100</f>
        <v>96.1486664038891</v>
      </c>
      <c r="U20">
        <f>RUT_data!Z276/RUT_data!$G276*100</f>
        <v>89.3681842070687</v>
      </c>
      <c r="V20">
        <f>RUT_data!AA276/RUT_data!$G276*100</f>
        <v>100.866576836729</v>
      </c>
      <c r="W20">
        <f>RUT_data!AB276/RUT_data!$G276*100</f>
        <v>110.181193338589</v>
      </c>
      <c r="X20">
        <f>RUT_data!AC276/RUT_data!$G276*100</f>
        <v>105.802877574499</v>
      </c>
      <c r="Y20">
        <f>RUT_data!AD276/RUT_data!$G276*100</f>
        <v>123.090648749386</v>
      </c>
      <c r="Z20">
        <f>RUT_data!AE276/RUT_data!$G276*100</f>
        <v>131.756996452503</v>
      </c>
      <c r="AA20">
        <f>RUT_data!AF276/RUT_data!$G276*100</f>
        <v>153.606596332611</v>
      </c>
      <c r="AB20">
        <f>RUT_data!AG276/RUT_data!$G276*100</f>
        <v>190.566285639206</v>
      </c>
      <c r="AC20">
        <f>RUT_data!AH276/RUT_data!$G276*100</f>
        <v>239.891138921736</v>
      </c>
      <c r="AD20">
        <f>RUT_data!AI276/RUT_data!$G276*100</f>
        <v>253.896580607016</v>
      </c>
      <c r="AE20">
        <f>RUT_data!AJ276/RUT_data!$G276*100</f>
        <v>341.47066129615</v>
      </c>
      <c r="AF20">
        <f>RUT_data!AK276/RUT_data!$G276*100</f>
        <v>401.51973021504</v>
      </c>
      <c r="AG20">
        <f>RUT_data!AL276/RUT_data!$G276*100</f>
        <v>409.148819690798</v>
      </c>
      <c r="AH20">
        <f>RUT_data!AM276/RUT_data!$G276*100</f>
        <v>406.979618315596</v>
      </c>
      <c r="AI20">
        <f>RUT_data!AN276/RUT_data!$G276*100</f>
        <v>448.088293259756</v>
      </c>
      <c r="AJ20">
        <f>RUT_data!AO276/RUT_data!$G276*100</f>
        <v>458.612029148095</v>
      </c>
      <c r="AK20">
        <f>RUT_data!AP276/RUT_data!$G276*100</f>
        <v>512.488914071738</v>
      </c>
      <c r="AL20">
        <f>RUT_data!AQ276/RUT_data!$G276*100</f>
        <v>557.327251127754</v>
      </c>
      <c r="AM20">
        <f>RUT_data!AR276/RUT_data!$G276*100</f>
        <v>575.133703013581</v>
      </c>
      <c r="AN20">
        <f>RUT_data!AS276/RUT_data!$G276*100</f>
        <v>620.635354331649</v>
      </c>
      <c r="AO20">
        <f>RUT_data!AT276/RUT_data!$G276*100</f>
        <v>667.497043752463</v>
      </c>
      <c r="AP20">
        <f>RUT_data!AU276/RUT_data!$G276*100</f>
        <v>739.410064380502</v>
      </c>
    </row>
    <row r="21" spans="1:42">
      <c r="A21" t="str">
        <f>RUT_data!D283</f>
        <v>South Africa</v>
      </c>
      <c r="B21">
        <f>RUT_data!G283/RUT_data!$G283*100</f>
        <v>100</v>
      </c>
      <c r="C21">
        <f>RUT_data!H283/RUT_data!$G283*100</f>
        <v>100.421593853572</v>
      </c>
      <c r="D21">
        <f>RUT_data!I283/RUT_data!$G283*100</f>
        <v>105.191747320496</v>
      </c>
      <c r="E21">
        <f>RUT_data!J283/RUT_data!$G283*100</f>
        <v>100.896691371218</v>
      </c>
      <c r="F21">
        <f>RUT_data!K283/RUT_data!$G283*100</f>
        <v>105.311838480759</v>
      </c>
      <c r="G21">
        <f>RUT_data!L283/RUT_data!$G283*100</f>
        <v>109.677437969672</v>
      </c>
      <c r="H21">
        <f>RUT_data!M283/RUT_data!$G283*100</f>
        <v>129.363084381547</v>
      </c>
      <c r="I21">
        <f>RUT_data!N283/RUT_data!$G283*100</f>
        <v>114.77817210984</v>
      </c>
      <c r="J21">
        <f>RUT_data!O283/RUT_data!$G283*100</f>
        <v>120.638660036111</v>
      </c>
      <c r="K21">
        <f>RUT_data!P283/RUT_data!$G283*100</f>
        <v>117.648297908994</v>
      </c>
      <c r="L21">
        <f>RUT_data!Q283/RUT_data!$G283*100</f>
        <v>133.17348166018</v>
      </c>
      <c r="M21">
        <f>RUT_data!R283/RUT_data!$G283*100</f>
        <v>145.243556656849</v>
      </c>
      <c r="N21">
        <f>RUT_data!S283/RUT_data!$G283*100</f>
        <v>128.415424660529</v>
      </c>
      <c r="O21">
        <f>RUT_data!T283/RUT_data!$G283*100</f>
        <v>157.482452632858</v>
      </c>
      <c r="P21">
        <f>RUT_data!U283/RUT_data!$G283*100</f>
        <v>157.942164230687</v>
      </c>
      <c r="Q21">
        <f>RUT_data!V283/RUT_data!$G283*100</f>
        <v>162.245471790175</v>
      </c>
      <c r="R21">
        <f>RUT_data!W283/RUT_data!$G283*100</f>
        <v>177.727631392685</v>
      </c>
      <c r="S21">
        <f>RUT_data!X283/RUT_data!$G283*100</f>
        <v>194.393829004072</v>
      </c>
      <c r="T21">
        <f>RUT_data!Y283/RUT_data!$G283*100</f>
        <v>201.527219989055</v>
      </c>
      <c r="U21">
        <f>RUT_data!Z283/RUT_data!$G283*100</f>
        <v>220.013460016135</v>
      </c>
      <c r="V21">
        <f>RUT_data!AA283/RUT_data!$G283*100</f>
        <v>237.763548085421</v>
      </c>
      <c r="W21">
        <f>RUT_data!AB283/RUT_data!$G283*100</f>
        <v>218.174455815626</v>
      </c>
      <c r="X21">
        <f>RUT_data!AC283/RUT_data!$G283*100</f>
        <v>191.853914132894</v>
      </c>
      <c r="Y21">
        <f>RUT_data!AD283/RUT_data!$G283*100</f>
        <v>206.30932842166</v>
      </c>
      <c r="Z21">
        <f>RUT_data!AE283/RUT_data!$G283*100</f>
        <v>216.448872643682</v>
      </c>
      <c r="AA21">
        <f>RUT_data!AF283/RUT_data!$G283*100</f>
        <v>214.250431633766</v>
      </c>
      <c r="AB21">
        <f>RUT_data!AG283/RUT_data!$G283*100</f>
        <v>226.135973131345</v>
      </c>
      <c r="AC21">
        <f>RUT_data!AH283/RUT_data!$G283*100</f>
        <v>230.958719657995</v>
      </c>
      <c r="AD21">
        <f>RUT_data!AI283/RUT_data!$G283*100</f>
        <v>244.974184340084</v>
      </c>
      <c r="AE21">
        <f>RUT_data!AJ283/RUT_data!$G283*100</f>
        <v>243.379428332661</v>
      </c>
      <c r="AF21">
        <f>RUT_data!AK283/RUT_data!$G283*100</f>
        <v>248.831817763485</v>
      </c>
      <c r="AG21">
        <f>RUT_data!AL283/RUT_data!$G283*100</f>
        <v>214.584087697295</v>
      </c>
      <c r="AH21">
        <f>RUT_data!AM283/RUT_data!$G283*100</f>
        <v>241.584070138768</v>
      </c>
      <c r="AI21">
        <f>RUT_data!AN283/RUT_data!$G283*100</f>
        <v>255.59435242247</v>
      </c>
      <c r="AJ21">
        <f>RUT_data!AO283/RUT_data!$G283*100</f>
        <v>224.693137063326</v>
      </c>
      <c r="AK21">
        <f>RUT_data!AP283/RUT_data!$G283*100</f>
        <v>262.942582649528</v>
      </c>
      <c r="AL21">
        <f>RUT_data!AQ283/RUT_data!$G283*100</f>
        <v>270.896501858011</v>
      </c>
      <c r="AM21">
        <f>RUT_data!AR283/RUT_data!$G283*100</f>
        <v>261.037743806715</v>
      </c>
      <c r="AN21">
        <f>RUT_data!AS283/RUT_data!$G283*100</f>
        <v>280.403546341369</v>
      </c>
      <c r="AO21">
        <f>RUT_data!AT283/RUT_data!$G283*100</f>
        <v>311.928239270001</v>
      </c>
      <c r="AP21">
        <f>RUT_data!AU283/RUT_data!$G283*100</f>
        <v>296.626675192246</v>
      </c>
    </row>
  </sheetData>
  <pageMargins left="0.75" right="0.75" top="1" bottom="1" header="0.5" footer="0.5"/>
  <headerFooter alignWithMargins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P21"/>
  <sheetViews>
    <sheetView workbookViewId="0">
      <selection activeCell="A1" sqref="A1"/>
    </sheetView>
  </sheetViews>
  <sheetFormatPr defaultColWidth="9.1358024691358" defaultRowHeight="11.6"/>
  <cols>
    <col min="1" max="1" width="28.8518518518519" customWidth="1"/>
  </cols>
  <sheetData>
    <row r="1" spans="1:42">
      <c r="A1" s="27" t="s">
        <v>415</v>
      </c>
      <c r="B1">
        <v>1961</v>
      </c>
      <c r="C1">
        <v>1962</v>
      </c>
      <c r="D1">
        <v>1963</v>
      </c>
      <c r="E1">
        <v>1964</v>
      </c>
      <c r="F1">
        <v>1965</v>
      </c>
      <c r="G1">
        <v>1966</v>
      </c>
      <c r="H1">
        <v>1967</v>
      </c>
      <c r="I1">
        <v>1968</v>
      </c>
      <c r="J1">
        <v>1969</v>
      </c>
      <c r="K1">
        <v>1970</v>
      </c>
      <c r="L1">
        <v>1971</v>
      </c>
      <c r="M1">
        <v>1972</v>
      </c>
      <c r="N1">
        <v>1973</v>
      </c>
      <c r="O1">
        <v>1974</v>
      </c>
      <c r="P1">
        <v>1975</v>
      </c>
      <c r="Q1">
        <v>1976</v>
      </c>
      <c r="R1">
        <v>1977</v>
      </c>
      <c r="S1">
        <v>1978</v>
      </c>
      <c r="T1">
        <v>1979</v>
      </c>
      <c r="U1">
        <v>1980</v>
      </c>
      <c r="V1">
        <v>1981</v>
      </c>
      <c r="W1">
        <v>1982</v>
      </c>
      <c r="X1">
        <v>1983</v>
      </c>
      <c r="Y1">
        <v>1984</v>
      </c>
      <c r="Z1">
        <v>1985</v>
      </c>
      <c r="AA1">
        <v>1986</v>
      </c>
      <c r="AB1">
        <v>1987</v>
      </c>
      <c r="AC1">
        <v>1988</v>
      </c>
      <c r="AD1">
        <v>1989</v>
      </c>
      <c r="AE1">
        <v>1990</v>
      </c>
      <c r="AF1">
        <v>1991</v>
      </c>
      <c r="AG1">
        <v>1992</v>
      </c>
      <c r="AH1">
        <v>1993</v>
      </c>
      <c r="AI1">
        <v>1994</v>
      </c>
      <c r="AJ1">
        <v>1995</v>
      </c>
      <c r="AK1">
        <v>1996</v>
      </c>
      <c r="AL1">
        <v>1997</v>
      </c>
      <c r="AM1">
        <v>1998</v>
      </c>
      <c r="AN1">
        <v>1999</v>
      </c>
      <c r="AO1">
        <v>2000</v>
      </c>
      <c r="AP1">
        <v>2001</v>
      </c>
    </row>
    <row r="2" spans="1:42">
      <c r="A2" t="str">
        <f>RUT_data!D182</f>
        <v>Angola</v>
      </c>
      <c r="B2">
        <f>RUT_data!G182/RUT_data!$G182*100</f>
        <v>100</v>
      </c>
      <c r="C2">
        <f>RUT_data!H182/RUT_data!$G182*100</f>
        <v>105.40060939237</v>
      </c>
      <c r="D2">
        <f>RUT_data!I182/RUT_data!$G182*100</f>
        <v>103.634996565992</v>
      </c>
      <c r="E2">
        <f>RUT_data!J182/RUT_data!$G182*100</f>
        <v>111.155141412171</v>
      </c>
      <c r="F2">
        <f>RUT_data!K182/RUT_data!$G182*100</f>
        <v>115.033662126215</v>
      </c>
      <c r="G2">
        <f>RUT_data!L182/RUT_data!$G182*100</f>
        <v>119.227698270931</v>
      </c>
      <c r="H2">
        <f>RUT_data!M182/RUT_data!$G182*100</f>
        <v>122.120151377115</v>
      </c>
      <c r="I2">
        <f>RUT_data!N182/RUT_data!$G182*100</f>
        <v>119.565232128058</v>
      </c>
      <c r="J2">
        <f>RUT_data!O182/RUT_data!$G182*100</f>
        <v>127.493931324991</v>
      </c>
      <c r="K2">
        <f>RUT_data!P182/RUT_data!$G182*100</f>
        <v>131.397946207669</v>
      </c>
      <c r="L2">
        <f>RUT_data!Q182/RUT_data!$G182*100</f>
        <v>134.26030454746</v>
      </c>
      <c r="M2">
        <f>RUT_data!R182/RUT_data!$G182*100</f>
        <v>129.476560469191</v>
      </c>
      <c r="N2">
        <f>RUT_data!S182/RUT_data!$G182*100</f>
        <v>132.763662239439</v>
      </c>
      <c r="O2">
        <f>RUT_data!T182/RUT_data!$G182*100</f>
        <v>134.396799932752</v>
      </c>
      <c r="P2">
        <f>RUT_data!U182/RUT_data!$G182*100</f>
        <v>121.221883791175</v>
      </c>
      <c r="Q2">
        <f>RUT_data!V182/RUT_data!$G182*100</f>
        <v>104.209860041977</v>
      </c>
      <c r="R2">
        <f>RUT_data!W182/RUT_data!$G182*100</f>
        <v>100.611170341303</v>
      </c>
      <c r="S2">
        <f>RUT_data!X182/RUT_data!$G182*100</f>
        <v>98.3275381518654</v>
      </c>
      <c r="T2">
        <f>RUT_data!Y182/RUT_data!$G182*100</f>
        <v>93.2396851965822</v>
      </c>
      <c r="U2">
        <f>RUT_data!Z182/RUT_data!$G182*100</f>
        <v>94.2881522119261</v>
      </c>
      <c r="V2">
        <f>RUT_data!AA182/RUT_data!$G182*100</f>
        <v>89.7625356849494</v>
      </c>
      <c r="W2">
        <f>RUT_data!AB182/RUT_data!$G182*100</f>
        <v>91.1991907859666</v>
      </c>
      <c r="X2">
        <f>RUT_data!AC182/RUT_data!$G182*100</f>
        <v>91.9657814998622</v>
      </c>
      <c r="Y2">
        <f>RUT_data!AD182/RUT_data!$G182*100</f>
        <v>93.0069474300766</v>
      </c>
      <c r="Z2">
        <f>RUT_data!AE182/RUT_data!$G182*100</f>
        <v>93.9934018280471</v>
      </c>
      <c r="AA2">
        <f>RUT_data!AF182/RUT_data!$G182*100</f>
        <v>97.1955882824643</v>
      </c>
      <c r="AB2">
        <f>RUT_data!AG182/RUT_data!$G182*100</f>
        <v>97.7780223274394</v>
      </c>
      <c r="AC2">
        <f>RUT_data!AH182/RUT_data!$G182*100</f>
        <v>98.044535439051</v>
      </c>
      <c r="AD2">
        <f>RUT_data!AI182/RUT_data!$G182*100</f>
        <v>97.691205034948</v>
      </c>
      <c r="AE2">
        <f>RUT_data!AJ182/RUT_data!$G182*100</f>
        <v>97.4880620904277</v>
      </c>
      <c r="AF2">
        <f>RUT_data!AK182/RUT_data!$G182*100</f>
        <v>101.839405988266</v>
      </c>
      <c r="AG2">
        <f>RUT_data!AL182/RUT_data!$G182*100</f>
        <v>106.718177175288</v>
      </c>
      <c r="AH2">
        <f>RUT_data!AM182/RUT_data!$G182*100</f>
        <v>106.387239549848</v>
      </c>
      <c r="AI2">
        <f>RUT_data!AN182/RUT_data!$G182*100</f>
        <v>120.306325551663</v>
      </c>
      <c r="AJ2">
        <f>RUT_data!AO182/RUT_data!$G182*100</f>
        <v>120.357170973071</v>
      </c>
      <c r="AK2">
        <f>RUT_data!AP182/RUT_data!$G182*100</f>
        <v>124.883641596587</v>
      </c>
      <c r="AL2">
        <f>RUT_data!AQ182/RUT_data!$G182*100</f>
        <v>125.572396245558</v>
      </c>
      <c r="AM2">
        <f>RUT_data!AR182/RUT_data!$G182*100</f>
        <v>143.364629574778</v>
      </c>
      <c r="AN2">
        <f>RUT_data!AS182/RUT_data!$G182*100</f>
        <v>137.574847977496</v>
      </c>
      <c r="AO2">
        <f>RUT_data!AT182/RUT_data!$G182*100</f>
        <v>155.43110854219</v>
      </c>
      <c r="AP2">
        <f>RUT_data!AU182/RUT_data!$G182*100</f>
        <v>174.632859498905</v>
      </c>
    </row>
    <row r="3" spans="1:42">
      <c r="A3" t="str">
        <f>RUT_data!D216</f>
        <v>Rwanda</v>
      </c>
      <c r="B3">
        <f>RUT_data!G216/RUT_data!$G216*100</f>
        <v>100</v>
      </c>
      <c r="C3">
        <f>RUT_data!H216/RUT_data!$G216*100</f>
        <v>123.672588266453</v>
      </c>
      <c r="D3">
        <f>RUT_data!I216/RUT_data!$G216*100</f>
        <v>98.1115148454186</v>
      </c>
      <c r="E3">
        <f>RUT_data!J216/RUT_data!$G216*100</f>
        <v>101.924375716154</v>
      </c>
      <c r="F3">
        <f>RUT_data!K216/RUT_data!$G216*100</f>
        <v>111.99763755025</v>
      </c>
      <c r="G3">
        <f>RUT_data!L216/RUT_data!$G216*100</f>
        <v>112.210671649917</v>
      </c>
      <c r="H3">
        <f>RUT_data!M216/RUT_data!$G216*100</f>
        <v>131.365886133109</v>
      </c>
      <c r="I3">
        <f>RUT_data!N216/RUT_data!$G216*100</f>
        <v>129.264057131475</v>
      </c>
      <c r="J3">
        <f>RUT_data!O216/RUT_data!$G216*100</f>
        <v>136.847781401769</v>
      </c>
      <c r="K3">
        <f>RUT_data!P216/RUT_data!$G216*100</f>
        <v>137.490018977067</v>
      </c>
      <c r="L3">
        <f>RUT_data!Q216/RUT_data!$G216*100</f>
        <v>141.342018299186</v>
      </c>
      <c r="M3">
        <f>RUT_data!R216/RUT_data!$G216*100</f>
        <v>138.965309639182</v>
      </c>
      <c r="N3">
        <f>RUT_data!S216/RUT_data!$G216*100</f>
        <v>143.681961479569</v>
      </c>
      <c r="O3">
        <f>RUT_data!T216/RUT_data!$G216*100</f>
        <v>130.871884768458</v>
      </c>
      <c r="P3">
        <f>RUT_data!U216/RUT_data!$G216*100</f>
        <v>144.800837683879</v>
      </c>
      <c r="Q3">
        <f>RUT_data!V216/RUT_data!$G216*100</f>
        <v>149.680986007974</v>
      </c>
      <c r="R3">
        <f>RUT_data!W216/RUT_data!$G216*100</f>
        <v>152.161738423673</v>
      </c>
      <c r="S3">
        <f>RUT_data!X216/RUT_data!$G216*100</f>
        <v>152.877347562072</v>
      </c>
      <c r="T3">
        <f>RUT_data!Y216/RUT_data!$G216*100</f>
        <v>161.911546443187</v>
      </c>
      <c r="U3">
        <f>RUT_data!Z216/RUT_data!$G216*100</f>
        <v>158.907425365326</v>
      </c>
      <c r="V3">
        <f>RUT_data!AA216/RUT_data!$G216*100</f>
        <v>166.124759254779</v>
      </c>
      <c r="W3">
        <f>RUT_data!AB216/RUT_data!$G216*100</f>
        <v>172.927899593414</v>
      </c>
      <c r="X3">
        <f>RUT_data!AC216/RUT_data!$G216*100</f>
        <v>170.97617428592</v>
      </c>
      <c r="Y3">
        <f>RUT_data!AD216/RUT_data!$G216*100</f>
        <v>155.189148773717</v>
      </c>
      <c r="Z3">
        <f>RUT_data!AE216/RUT_data!$G216*100</f>
        <v>178.194845381753</v>
      </c>
      <c r="AA3">
        <f>RUT_data!AF216/RUT_data!$G216*100</f>
        <v>172.22707726176</v>
      </c>
      <c r="AB3">
        <f>RUT_data!AG216/RUT_data!$G216*100</f>
        <v>175.85539799767</v>
      </c>
      <c r="AC3">
        <f>RUT_data!AH216/RUT_data!$G216*100</f>
        <v>159.879668920298</v>
      </c>
      <c r="AD3">
        <f>RUT_data!AI216/RUT_data!$G216*100</f>
        <v>170.658199404071</v>
      </c>
      <c r="AE3">
        <f>RUT_data!AJ216/RUT_data!$G216*100</f>
        <v>152.629585009185</v>
      </c>
      <c r="AF3">
        <f>RUT_data!AK216/RUT_data!$G216*100</f>
        <v>164.674082652927</v>
      </c>
      <c r="AG3">
        <f>RUT_data!AL216/RUT_data!$G216*100</f>
        <v>172.216273353085</v>
      </c>
      <c r="AH3">
        <f>RUT_data!AM216/RUT_data!$G216*100</f>
        <v>158.578283097583</v>
      </c>
      <c r="AI3">
        <f>RUT_data!AN216/RUT_data!$G216*100</f>
        <v>138.908170141789</v>
      </c>
      <c r="AJ3">
        <f>RUT_data!AO216/RUT_data!$G216*100</f>
        <v>164.318858994818</v>
      </c>
      <c r="AK3">
        <f>RUT_data!AP216/RUT_data!$G216*100</f>
        <v>164.638444903486</v>
      </c>
      <c r="AL3">
        <f>RUT_data!AQ216/RUT_data!$G216*100</f>
        <v>153.902953324214</v>
      </c>
      <c r="AM3">
        <f>RUT_data!AR216/RUT_data!$G216*100</f>
        <v>168.835066483082</v>
      </c>
      <c r="AN3">
        <f>RUT_data!AS216/RUT_data!$G216*100</f>
        <v>173.681147865003</v>
      </c>
      <c r="AO3">
        <f>RUT_data!AT216/RUT_data!$G216*100</f>
        <v>178.275803626166</v>
      </c>
      <c r="AP3">
        <f>RUT_data!AU216/RUT_data!$G216*100</f>
        <v>169.743752656923</v>
      </c>
    </row>
    <row r="4" spans="1:42">
      <c r="A4" t="str">
        <f>RUT_data!D190</f>
        <v>Congo</v>
      </c>
      <c r="B4">
        <f>RUT_data!G190/RUT_data!$G190*100</f>
        <v>100</v>
      </c>
      <c r="C4">
        <f>RUT_data!H190/RUT_data!$G190*100</f>
        <v>102.445244725926</v>
      </c>
      <c r="D4">
        <f>RUT_data!I190/RUT_data!$G190*100</f>
        <v>104.488004575043</v>
      </c>
      <c r="E4">
        <f>RUT_data!J190/RUT_data!$G190*100</f>
        <v>108.308062336365</v>
      </c>
      <c r="F4">
        <f>RUT_data!K190/RUT_data!$G190*100</f>
        <v>112.425920703546</v>
      </c>
      <c r="G4">
        <f>RUT_data!L190/RUT_data!$G190*100</f>
        <v>114.908187343784</v>
      </c>
      <c r="H4">
        <f>RUT_data!M190/RUT_data!$G190*100</f>
        <v>123.939213308355</v>
      </c>
      <c r="I4">
        <f>RUT_data!N190/RUT_data!$G190*100</f>
        <v>123.600765914125</v>
      </c>
      <c r="J4">
        <f>RUT_data!O190/RUT_data!$G190*100</f>
        <v>122.413701608466</v>
      </c>
      <c r="K4">
        <f>RUT_data!P190/RUT_data!$G190*100</f>
        <v>122.157279336764</v>
      </c>
      <c r="L4">
        <f>RUT_data!Q190/RUT_data!$G190*100</f>
        <v>125.315827246555</v>
      </c>
      <c r="M4">
        <f>RUT_data!R190/RUT_data!$G190*100</f>
        <v>120.764192031919</v>
      </c>
      <c r="N4">
        <f>RUT_data!S190/RUT_data!$G190*100</f>
        <v>124.464654715779</v>
      </c>
      <c r="O4">
        <f>RUT_data!T190/RUT_data!$G190*100</f>
        <v>120.582701678958</v>
      </c>
      <c r="P4">
        <f>RUT_data!U190/RUT_data!$G190*100</f>
        <v>124.074725228557</v>
      </c>
      <c r="Q4">
        <f>RUT_data!V190/RUT_data!$G190*100</f>
        <v>127.322748387291</v>
      </c>
      <c r="R4">
        <f>RUT_data!W190/RUT_data!$G190*100</f>
        <v>129.915203056753</v>
      </c>
      <c r="S4">
        <f>RUT_data!X190/RUT_data!$G190*100</f>
        <v>128.382131489781</v>
      </c>
      <c r="T4">
        <f>RUT_data!Y190/RUT_data!$G190*100</f>
        <v>131.982596916737</v>
      </c>
      <c r="U4">
        <f>RUT_data!Z190/RUT_data!$G190*100</f>
        <v>134.999382547336</v>
      </c>
      <c r="V4">
        <f>RUT_data!AA190/RUT_data!$G190*100</f>
        <v>140.308894076746</v>
      </c>
      <c r="W4">
        <f>RUT_data!AB190/RUT_data!$G190*100</f>
        <v>146.768713290915</v>
      </c>
      <c r="X4">
        <f>RUT_data!AC190/RUT_data!$G190*100</f>
        <v>145.618664072725</v>
      </c>
      <c r="Y4">
        <f>RUT_data!AD190/RUT_data!$G190*100</f>
        <v>150.310630666751</v>
      </c>
      <c r="Z4">
        <f>RUT_data!AE190/RUT_data!$G190*100</f>
        <v>157.2448723341</v>
      </c>
      <c r="AA4">
        <f>RUT_data!AF190/RUT_data!$G190*100</f>
        <v>154.071600812749</v>
      </c>
      <c r="AB4">
        <f>RUT_data!AG190/RUT_data!$G190*100</f>
        <v>157.425090368957</v>
      </c>
      <c r="AC4">
        <f>RUT_data!AH190/RUT_data!$G190*100</f>
        <v>162.181697576233</v>
      </c>
      <c r="AD4">
        <f>RUT_data!AI190/RUT_data!$G190*100</f>
        <v>159.4160263341</v>
      </c>
      <c r="AE4">
        <f>RUT_data!AJ190/RUT_data!$G190*100</f>
        <v>159.661576863445</v>
      </c>
      <c r="AF4">
        <f>RUT_data!AK190/RUT_data!$G190*100</f>
        <v>155.034178648994</v>
      </c>
      <c r="AG4">
        <f>RUT_data!AL190/RUT_data!$G190*100</f>
        <v>158.365865355183</v>
      </c>
      <c r="AH4">
        <f>RUT_data!AM190/RUT_data!$G190*100</f>
        <v>161.390786260668</v>
      </c>
      <c r="AI4">
        <f>RUT_data!AN190/RUT_data!$G190*100</f>
        <v>171.551421972448</v>
      </c>
      <c r="AJ4">
        <f>RUT_data!AO190/RUT_data!$G190*100</f>
        <v>185.782828354137</v>
      </c>
      <c r="AK4">
        <f>RUT_data!AP190/RUT_data!$G190*100</f>
        <v>192.212913844002</v>
      </c>
      <c r="AL4">
        <f>RUT_data!AQ190/RUT_data!$G190*100</f>
        <v>193.352567637166</v>
      </c>
      <c r="AM4">
        <f>RUT_data!AR190/RUT_data!$G190*100</f>
        <v>193.279187935588</v>
      </c>
      <c r="AN4">
        <f>RUT_data!AS190/RUT_data!$G190*100</f>
        <v>207.107493132534</v>
      </c>
      <c r="AO4">
        <f>RUT_data!AT190/RUT_data!$G190*100</f>
        <v>210.913024140884</v>
      </c>
      <c r="AP4">
        <f>RUT_data!AU190/RUT_data!$G190*100</f>
        <v>213.998919431963</v>
      </c>
    </row>
    <row r="5" spans="1:42">
      <c r="A5" t="str">
        <f>RUT_data!D218</f>
        <v>Senegal</v>
      </c>
      <c r="B5">
        <f>RUT_data!G218/RUT_data!$G218*100</f>
        <v>100</v>
      </c>
      <c r="C5">
        <f>RUT_data!H218/RUT_data!$G218*100</f>
        <v>101.314621233194</v>
      </c>
      <c r="D5">
        <f>RUT_data!I218/RUT_data!$G218*100</f>
        <v>107.249028645857</v>
      </c>
      <c r="E5">
        <f>RUT_data!J218/RUT_data!$G218*100</f>
        <v>104.976327263129</v>
      </c>
      <c r="F5">
        <f>RUT_data!K218/RUT_data!$G218*100</f>
        <v>111.056221934389</v>
      </c>
      <c r="G5">
        <f>RUT_data!L218/RUT_data!$G218*100</f>
        <v>104.152592671411</v>
      </c>
      <c r="H5">
        <f>RUT_data!M218/RUT_data!$G218*100</f>
        <v>110.090581215314</v>
      </c>
      <c r="I5">
        <f>RUT_data!N218/RUT_data!$G218*100</f>
        <v>93.7660241422502</v>
      </c>
      <c r="J5">
        <f>RUT_data!O218/RUT_data!$G218*100</f>
        <v>103.463611421687</v>
      </c>
      <c r="K5">
        <f>RUT_data!P218/RUT_data!$G218*100</f>
        <v>82.9729588722926</v>
      </c>
      <c r="L5">
        <f>RUT_data!Q218/RUT_data!$G218*100</f>
        <v>114.473414462506</v>
      </c>
      <c r="M5">
        <f>RUT_data!R218/RUT_data!$G218*100</f>
        <v>79.8946151566324</v>
      </c>
      <c r="N5">
        <f>RUT_data!S218/RUT_data!$G218*100</f>
        <v>91.6117340093183</v>
      </c>
      <c r="O5">
        <f>RUT_data!T218/RUT_data!$G218*100</f>
        <v>113.775747020754</v>
      </c>
      <c r="P5">
        <f>RUT_data!U218/RUT_data!$G218*100</f>
        <v>139.470881317377</v>
      </c>
      <c r="Q5">
        <f>RUT_data!V218/RUT_data!$G218*100</f>
        <v>127.497259283542</v>
      </c>
      <c r="R5">
        <f>RUT_data!W218/RUT_data!$G218*100</f>
        <v>82.4462288585319</v>
      </c>
      <c r="S5">
        <f>RUT_data!X218/RUT_data!$G218*100</f>
        <v>125.991536735234</v>
      </c>
      <c r="T5">
        <f>RUT_data!Y218/RUT_data!$G218*100</f>
        <v>96.9580969877529</v>
      </c>
      <c r="U5">
        <f>RUT_data!Z218/RUT_data!$G218*100</f>
        <v>84.8645269454532</v>
      </c>
      <c r="V5">
        <f>RUT_data!AA218/RUT_data!$G218*100</f>
        <v>123.504434042895</v>
      </c>
      <c r="W5">
        <f>RUT_data!AB218/RUT_data!$G218*100</f>
        <v>123.710536665825</v>
      </c>
      <c r="X5">
        <f>RUT_data!AC218/RUT_data!$G218*100</f>
        <v>91.0419097776664</v>
      </c>
      <c r="Y5">
        <f>RUT_data!AD218/RUT_data!$G218*100</f>
        <v>94.4563712382034</v>
      </c>
      <c r="Z5">
        <f>RUT_data!AE218/RUT_data!$G218*100</f>
        <v>113.51567035825</v>
      </c>
      <c r="AA5">
        <f>RUT_data!AF218/RUT_data!$G218*100</f>
        <v>126.633472737884</v>
      </c>
      <c r="AB5">
        <f>RUT_data!AG218/RUT_data!$G218*100</f>
        <v>138.359948651298</v>
      </c>
      <c r="AC5">
        <f>RUT_data!AH218/RUT_data!$G218*100</f>
        <v>119.362701675294</v>
      </c>
      <c r="AD5">
        <f>RUT_data!AI218/RUT_data!$G218*100</f>
        <v>134.815819005301</v>
      </c>
      <c r="AE5">
        <f>RUT_data!AJ218/RUT_data!$G218*100</f>
        <v>122.283121335052</v>
      </c>
      <c r="AF5">
        <f>RUT_data!AK218/RUT_data!$G218*100</f>
        <v>129.948432427738</v>
      </c>
      <c r="AG5">
        <f>RUT_data!AL218/RUT_data!$G218*100</f>
        <v>117.111811929658</v>
      </c>
      <c r="AH5">
        <f>RUT_data!AM218/RUT_data!$G218*100</f>
        <v>128.516273616177</v>
      </c>
      <c r="AI5">
        <f>RUT_data!AN218/RUT_data!$G218*100</f>
        <v>124.421638976911</v>
      </c>
      <c r="AJ5">
        <f>RUT_data!AO218/RUT_data!$G218*100</f>
        <v>139.577321249337</v>
      </c>
      <c r="AK5">
        <f>RUT_data!AP218/RUT_data!$G218*100</f>
        <v>128.029686247877</v>
      </c>
      <c r="AL5">
        <f>RUT_data!AQ218/RUT_data!$G218*100</f>
        <v>124.261724962551</v>
      </c>
      <c r="AM5">
        <f>RUT_data!AR218/RUT_data!$G218*100</f>
        <v>127.477376605692</v>
      </c>
      <c r="AN5">
        <f>RUT_data!AS218/RUT_data!$G218*100</f>
        <v>156.60330713323</v>
      </c>
      <c r="AO5">
        <f>RUT_data!AT218/RUT_data!$G218*100</f>
        <v>162.309755325161</v>
      </c>
      <c r="AP5">
        <f>RUT_data!AU218/RUT_data!$G218*100</f>
        <v>160.50268062521</v>
      </c>
    </row>
    <row r="6" spans="1:42">
      <c r="A6" t="str">
        <f>RUT_data!D219</f>
        <v>Seychelles</v>
      </c>
      <c r="B6">
        <f>RUT_data!G219/RUT_data!$G219*100</f>
        <v>100</v>
      </c>
      <c r="C6">
        <f>RUT_data!H219/RUT_data!$G219*100</f>
        <v>97.2860959810771</v>
      </c>
      <c r="D6">
        <f>RUT_data!I219/RUT_data!$G219*100</f>
        <v>106.442821555045</v>
      </c>
      <c r="E6">
        <f>RUT_data!J219/RUT_data!$G219*100</f>
        <v>104.489554939281</v>
      </c>
      <c r="F6">
        <f>RUT_data!K219/RUT_data!$G219*100</f>
        <v>97.4070726772113</v>
      </c>
      <c r="G6">
        <f>RUT_data!L219/RUT_data!$G219*100</f>
        <v>95.6756802176151</v>
      </c>
      <c r="H6">
        <f>RUT_data!M219/RUT_data!$G219*100</f>
        <v>89.0990026671303</v>
      </c>
      <c r="I6">
        <f>RUT_data!N219/RUT_data!$G219*100</f>
        <v>87.2688325059208</v>
      </c>
      <c r="J6">
        <f>RUT_data!O219/RUT_data!$G219*100</f>
        <v>102.111843595569</v>
      </c>
      <c r="K6">
        <f>RUT_data!P219/RUT_data!$G219*100</f>
        <v>106.39572706401</v>
      </c>
      <c r="L6">
        <f>RUT_data!Q219/RUT_data!$G219*100</f>
        <v>110.748130892963</v>
      </c>
      <c r="M6">
        <f>RUT_data!R219/RUT_data!$G219*100</f>
        <v>101.182108071994</v>
      </c>
      <c r="N6">
        <f>RUT_data!S219/RUT_data!$G219*100</f>
        <v>110.276108642264</v>
      </c>
      <c r="O6">
        <f>RUT_data!T219/RUT_data!$G219*100</f>
        <v>116.640847130496</v>
      </c>
      <c r="P6">
        <f>RUT_data!U219/RUT_data!$G219*100</f>
        <v>129.042454704704</v>
      </c>
      <c r="Q6">
        <f>RUT_data!V219/RUT_data!$G219*100</f>
        <v>131.289073478502</v>
      </c>
      <c r="R6">
        <f>RUT_data!W219/RUT_data!$G219*100</f>
        <v>141.262572924651</v>
      </c>
      <c r="S6">
        <f>RUT_data!X219/RUT_data!$G219*100</f>
        <v>158.357359794009</v>
      </c>
      <c r="T6">
        <f>RUT_data!Y219/RUT_data!$G219*100</f>
        <v>168.779968375846</v>
      </c>
      <c r="U6">
        <f>RUT_data!Z219/RUT_data!$G219*100</f>
        <v>171.439709947077</v>
      </c>
      <c r="V6">
        <f>RUT_data!AA219/RUT_data!$G219*100</f>
        <v>190.833229843662</v>
      </c>
      <c r="W6">
        <f>RUT_data!AB219/RUT_data!$G219*100</f>
        <v>155.305157140932</v>
      </c>
      <c r="X6">
        <f>RUT_data!AC219/RUT_data!$G219*100</f>
        <v>156.454229279149</v>
      </c>
      <c r="Y6">
        <f>RUT_data!AD219/RUT_data!$G219*100</f>
        <v>216.641935509074</v>
      </c>
      <c r="Z6">
        <f>RUT_data!AE219/RUT_data!$G219*100</f>
        <v>176.708944946322</v>
      </c>
      <c r="AA6">
        <f>RUT_data!AF219/RUT_data!$G219*100</f>
        <v>180.755815489769</v>
      </c>
      <c r="AB6">
        <f>RUT_data!AG219/RUT_data!$G219*100</f>
        <v>241.297060835215</v>
      </c>
      <c r="AC6">
        <f>RUT_data!AH219/RUT_data!$G219*100</f>
        <v>287.686626025418</v>
      </c>
      <c r="AD6">
        <f>RUT_data!AI219/RUT_data!$G219*100</f>
        <v>347.451463450418</v>
      </c>
      <c r="AE6">
        <f>RUT_data!AJ219/RUT_data!$G219*100</f>
        <v>376.655966644837</v>
      </c>
      <c r="AF6">
        <f>RUT_data!AK219/RUT_data!$G219*100</f>
        <v>294.676424781984</v>
      </c>
      <c r="AG6">
        <f>RUT_data!AL219/RUT_data!$G219*100</f>
        <v>363.283441603432</v>
      </c>
      <c r="AH6">
        <f>RUT_data!AM219/RUT_data!$G219*100</f>
        <v>395.5602357277</v>
      </c>
      <c r="AI6">
        <f>RUT_data!AN219/RUT_data!$G219*100</f>
        <v>335.617435397983</v>
      </c>
      <c r="AJ6">
        <f>RUT_data!AO219/RUT_data!$G219*100</f>
        <v>335.104368743695</v>
      </c>
      <c r="AK6">
        <f>RUT_data!AP219/RUT_data!$G219*100</f>
        <v>309.546115570244</v>
      </c>
      <c r="AL6">
        <f>RUT_data!AQ219/RUT_data!$G219*100</f>
        <v>349.501890174259</v>
      </c>
      <c r="AM6">
        <f>RUT_data!AR219/RUT_data!$G219*100</f>
        <v>333.067285694039</v>
      </c>
      <c r="AN6">
        <f>RUT_data!AS219/RUT_data!$G219*100</f>
        <v>354.761011113546</v>
      </c>
      <c r="AO6">
        <f>RUT_data!AT219/RUT_data!$G219*100</f>
        <v>345.553612708334</v>
      </c>
      <c r="AP6">
        <f>RUT_data!AU219/RUT_data!$G219*100</f>
        <v>341.567657077375</v>
      </c>
    </row>
    <row r="7" spans="1:42">
      <c r="A7" t="str">
        <f>RUT_data!D201</f>
        <v>Lesotho</v>
      </c>
      <c r="B7">
        <f>RUT_data!G201/RUT_data!$G201*100</f>
        <v>100</v>
      </c>
      <c r="C7">
        <f>RUT_data!H201/RUT_data!$G201*100</f>
        <v>102.363438224155</v>
      </c>
      <c r="D7">
        <f>RUT_data!I201/RUT_data!$G201*100</f>
        <v>101.780123139324</v>
      </c>
      <c r="E7">
        <f>RUT_data!J201/RUT_data!$G201*100</f>
        <v>93.6396307456337</v>
      </c>
      <c r="F7">
        <f>RUT_data!K201/RUT_data!$G201*100</f>
        <v>98.298670172397</v>
      </c>
      <c r="G7">
        <f>RUT_data!L201/RUT_data!$G201*100</f>
        <v>104.094358972759</v>
      </c>
      <c r="H7">
        <f>RUT_data!M201/RUT_data!$G201*100</f>
        <v>107.843551284594</v>
      </c>
      <c r="I7">
        <f>RUT_data!N201/RUT_data!$G201*100</f>
        <v>110.649841656384</v>
      </c>
      <c r="J7">
        <f>RUT_data!O201/RUT_data!$G201*100</f>
        <v>121.524060616193</v>
      </c>
      <c r="K7">
        <f>RUT_data!P201/RUT_data!$G201*100</f>
        <v>121.835502125405</v>
      </c>
      <c r="L7">
        <f>RUT_data!Q201/RUT_data!$G201*100</f>
        <v>124.366956854892</v>
      </c>
      <c r="M7">
        <f>RUT_data!R201/RUT_data!$G201*100</f>
        <v>109.216230826934</v>
      </c>
      <c r="N7">
        <f>RUT_data!S201/RUT_data!$G201*100</f>
        <v>127.809732910018</v>
      </c>
      <c r="O7">
        <f>RUT_data!T201/RUT_data!$G201*100</f>
        <v>148.242991207095</v>
      </c>
      <c r="P7">
        <f>RUT_data!U201/RUT_data!$G201*100</f>
        <v>128.697093547794</v>
      </c>
      <c r="Q7">
        <f>RUT_data!V201/RUT_data!$G201*100</f>
        <v>110.934752291912</v>
      </c>
      <c r="R7">
        <f>RUT_data!W201/RUT_data!$G201*100</f>
        <v>143.891874342053</v>
      </c>
      <c r="S7">
        <f>RUT_data!X201/RUT_data!$G201*100</f>
        <v>140.233657665125</v>
      </c>
      <c r="T7">
        <f>RUT_data!Y201/RUT_data!$G201*100</f>
        <v>136.760496136576</v>
      </c>
      <c r="U7">
        <f>RUT_data!Z201/RUT_data!$G201*100</f>
        <v>138.60314373339</v>
      </c>
      <c r="V7">
        <f>RUT_data!AA201/RUT_data!$G201*100</f>
        <v>145.513446085823</v>
      </c>
      <c r="W7">
        <f>RUT_data!AB201/RUT_data!$G201*100</f>
        <v>145.336875385395</v>
      </c>
      <c r="X7">
        <f>RUT_data!AC201/RUT_data!$G201*100</f>
        <v>145.225200231268</v>
      </c>
      <c r="Y7">
        <f>RUT_data!AD201/RUT_data!$G201*100</f>
        <v>148.989582773919</v>
      </c>
      <c r="Z7">
        <f>RUT_data!AE201/RUT_data!$G201*100</f>
        <v>141.53674495271</v>
      </c>
      <c r="AA7">
        <f>RUT_data!AF201/RUT_data!$G201*100</f>
        <v>141.331574800315</v>
      </c>
      <c r="AB7">
        <f>RUT_data!AG201/RUT_data!$G201*100</f>
        <v>143.548976717268</v>
      </c>
      <c r="AC7">
        <f>RUT_data!AH201/RUT_data!$G201*100</f>
        <v>155.776802181676</v>
      </c>
      <c r="AD7">
        <f>RUT_data!AI201/RUT_data!$G201*100</f>
        <v>156.766131365833</v>
      </c>
      <c r="AE7">
        <f>RUT_data!AJ201/RUT_data!$G201*100</f>
        <v>157.313631298326</v>
      </c>
      <c r="AF7">
        <f>RUT_data!AK201/RUT_data!$G201*100</f>
        <v>125.072023607274</v>
      </c>
      <c r="AG7">
        <f>RUT_data!AL201/RUT_data!$G201*100</f>
        <v>141.524574209653</v>
      </c>
      <c r="AH7">
        <f>RUT_data!AM201/RUT_data!$G201*100</f>
        <v>156.773184609037</v>
      </c>
      <c r="AI7">
        <f>RUT_data!AN201/RUT_data!$G201*100</f>
        <v>158.521085484508</v>
      </c>
      <c r="AJ7">
        <f>RUT_data!AO201/RUT_data!$G201*100</f>
        <v>147.165377334051</v>
      </c>
      <c r="AK7">
        <f>RUT_data!AP201/RUT_data!$G201*100</f>
        <v>162.8535408288</v>
      </c>
      <c r="AL7">
        <f>RUT_data!AQ201/RUT_data!$G201*100</f>
        <v>165.104678957032</v>
      </c>
      <c r="AM7">
        <f>RUT_data!AR201/RUT_data!$G201*100</f>
        <v>151.799234897736</v>
      </c>
      <c r="AN7">
        <f>RUT_data!AS201/RUT_data!$G201*100</f>
        <v>168.344020740108</v>
      </c>
      <c r="AO7">
        <f>RUT_data!AT201/RUT_data!$G201*100</f>
        <v>160.939677207547</v>
      </c>
      <c r="AP7">
        <f>RUT_data!AU201/RUT_data!$G201*100</f>
        <v>175.970692679051</v>
      </c>
    </row>
    <row r="8" spans="1:42">
      <c r="A8" t="str">
        <f>RUT_data!D220</f>
        <v>Sierra Leone</v>
      </c>
      <c r="B8">
        <f>RUT_data!G220/RUT_data!$G220*100</f>
        <v>100</v>
      </c>
      <c r="C8">
        <f>RUT_data!H220/RUT_data!$G220*100</f>
        <v>107.611935556341</v>
      </c>
      <c r="D8">
        <f>RUT_data!I220/RUT_data!$G220*100</f>
        <v>108.802293532637</v>
      </c>
      <c r="E8">
        <f>RUT_data!J220/RUT_data!$G220*100</f>
        <v>116.36081379374</v>
      </c>
      <c r="F8">
        <f>RUT_data!K220/RUT_data!$G220*100</f>
        <v>116.989785482252</v>
      </c>
      <c r="G8">
        <f>RUT_data!L220/RUT_data!$G220*100</f>
        <v>122.51339840888</v>
      </c>
      <c r="H8">
        <f>RUT_data!M220/RUT_data!$G220*100</f>
        <v>120.79942956181</v>
      </c>
      <c r="I8">
        <f>RUT_data!N220/RUT_data!$G220*100</f>
        <v>123.450469058245</v>
      </c>
      <c r="J8">
        <f>RUT_data!O220/RUT_data!$G220*100</f>
        <v>134.311442603424</v>
      </c>
      <c r="K8">
        <f>RUT_data!P220/RUT_data!$G220*100</f>
        <v>128.760117079986</v>
      </c>
      <c r="L8">
        <f>RUT_data!Q220/RUT_data!$G220*100</f>
        <v>128.303919764493</v>
      </c>
      <c r="M8">
        <f>RUT_data!R220/RUT_data!$G220*100</f>
        <v>129.524816997006</v>
      </c>
      <c r="N8">
        <f>RUT_data!S220/RUT_data!$G220*100</f>
        <v>130.365708158586</v>
      </c>
      <c r="O8">
        <f>RUT_data!T220/RUT_data!$G220*100</f>
        <v>130.671053306037</v>
      </c>
      <c r="P8">
        <f>RUT_data!U220/RUT_data!$G220*100</f>
        <v>139.390001341573</v>
      </c>
      <c r="Q8">
        <f>RUT_data!V220/RUT_data!$G220*100</f>
        <v>138.4511651725</v>
      </c>
      <c r="R8">
        <f>RUT_data!W220/RUT_data!$G220*100</f>
        <v>142.344619767482</v>
      </c>
      <c r="S8">
        <f>RUT_data!X220/RUT_data!$G220*100</f>
        <v>143.040338309561</v>
      </c>
      <c r="T8">
        <f>RUT_data!Y220/RUT_data!$G220*100</f>
        <v>136.666272248236</v>
      </c>
      <c r="U8">
        <f>RUT_data!Z220/RUT_data!$G220*100</f>
        <v>137.681235358688</v>
      </c>
      <c r="V8">
        <f>RUT_data!AA220/RUT_data!$G220*100</f>
        <v>138.855755869072</v>
      </c>
      <c r="W8">
        <f>RUT_data!AB220/RUT_data!$G220*100</f>
        <v>146.516600715838</v>
      </c>
      <c r="X8">
        <f>RUT_data!AC220/RUT_data!$G220*100</f>
        <v>144.342265142342</v>
      </c>
      <c r="Y8">
        <f>RUT_data!AD220/RUT_data!$G220*100</f>
        <v>153.431372331059</v>
      </c>
      <c r="Z8">
        <f>RUT_data!AE220/RUT_data!$G220*100</f>
        <v>148.001158158131</v>
      </c>
      <c r="AA8">
        <f>RUT_data!AF220/RUT_data!$G220*100</f>
        <v>160.144599308065</v>
      </c>
      <c r="AB8">
        <f>RUT_data!AG220/RUT_data!$G220*100</f>
        <v>155.497108129576</v>
      </c>
      <c r="AC8">
        <f>RUT_data!AH220/RUT_data!$G220*100</f>
        <v>157.483616500348</v>
      </c>
      <c r="AD8">
        <f>RUT_data!AI220/RUT_data!$G220*100</f>
        <v>161.1811790958</v>
      </c>
      <c r="AE8">
        <f>RUT_data!AJ220/RUT_data!$G220*100</f>
        <v>157.985385547756</v>
      </c>
      <c r="AF8">
        <f>RUT_data!AK220/RUT_data!$G220*100</f>
        <v>158.72502893012</v>
      </c>
      <c r="AG8">
        <f>RUT_data!AL220/RUT_data!$G220*100</f>
        <v>152.91882173436</v>
      </c>
      <c r="AH8">
        <f>RUT_data!AM220/RUT_data!$G220*100</f>
        <v>149.883858803988</v>
      </c>
      <c r="AI8">
        <f>RUT_data!AN220/RUT_data!$G220*100</f>
        <v>155.548318510885</v>
      </c>
      <c r="AJ8">
        <f>RUT_data!AO220/RUT_data!$G220*100</f>
        <v>150.273914191932</v>
      </c>
      <c r="AK8">
        <f>RUT_data!AP220/RUT_data!$G220*100</f>
        <v>162.199711724484</v>
      </c>
      <c r="AL8">
        <f>RUT_data!AQ220/RUT_data!$G220*100</f>
        <v>166.813139478734</v>
      </c>
      <c r="AM8">
        <f>RUT_data!AR220/RUT_data!$G220*100</f>
        <v>152.145675389767</v>
      </c>
      <c r="AN8">
        <f>RUT_data!AS220/RUT_data!$G220*100</f>
        <v>138.380847168181</v>
      </c>
      <c r="AO8">
        <f>RUT_data!AT220/RUT_data!$G220*100</f>
        <v>129.763380785428</v>
      </c>
      <c r="AP8">
        <f>RUT_data!AU220/RUT_data!$G220*100</f>
        <v>143.109356616059</v>
      </c>
    </row>
    <row r="9" spans="1:42">
      <c r="A9" t="str">
        <f>RUT_data!D221</f>
        <v>Somalia</v>
      </c>
      <c r="B9">
        <f>RUT_data!G221/RUT_data!$G221*100</f>
        <v>100</v>
      </c>
      <c r="C9">
        <f>RUT_data!H221/RUT_data!$G221*100</f>
        <v>103.507893864738</v>
      </c>
      <c r="D9">
        <f>RUT_data!I221/RUT_data!$G221*100</f>
        <v>109.0049547006</v>
      </c>
      <c r="E9">
        <f>RUT_data!J221/RUT_data!$G221*100</f>
        <v>113.242090800149</v>
      </c>
      <c r="F9">
        <f>RUT_data!K221/RUT_data!$G221*100</f>
        <v>116.823906404567</v>
      </c>
      <c r="G9">
        <f>RUT_data!L221/RUT_data!$G221*100</f>
        <v>121.26217219212</v>
      </c>
      <c r="H9">
        <f>RUT_data!M221/RUT_data!$G221*100</f>
        <v>126.422159885636</v>
      </c>
      <c r="I9">
        <f>RUT_data!N221/RUT_data!$G221*100</f>
        <v>132.466099280479</v>
      </c>
      <c r="J9">
        <f>RUT_data!O221/RUT_data!$G221*100</f>
        <v>135.859584990423</v>
      </c>
      <c r="K9">
        <f>RUT_data!P221/RUT_data!$G221*100</f>
        <v>139.809018534461</v>
      </c>
      <c r="L9">
        <f>RUT_data!Q221/RUT_data!$G221*100</f>
        <v>139.014985861595</v>
      </c>
      <c r="M9">
        <f>RUT_data!R221/RUT_data!$G221*100</f>
        <v>147.041731300301</v>
      </c>
      <c r="N9">
        <f>RUT_data!S221/RUT_data!$G221*100</f>
        <v>140.765441126252</v>
      </c>
      <c r="O9">
        <f>RUT_data!T221/RUT_data!$G221*100</f>
        <v>134.505586102337</v>
      </c>
      <c r="P9">
        <f>RUT_data!U221/RUT_data!$G221*100</f>
        <v>146.964988085508</v>
      </c>
      <c r="Q9">
        <f>RUT_data!V221/RUT_data!$G221*100</f>
        <v>148.582757462884</v>
      </c>
      <c r="R9">
        <f>RUT_data!W221/RUT_data!$G221*100</f>
        <v>156.718088354422</v>
      </c>
      <c r="S9">
        <f>RUT_data!X221/RUT_data!$G221*100</f>
        <v>163.447010915266</v>
      </c>
      <c r="T9">
        <f>RUT_data!Y221/RUT_data!$G221*100</f>
        <v>166.087457151321</v>
      </c>
      <c r="U9">
        <f>RUT_data!Z221/RUT_data!$G221*100</f>
        <v>173.571962403012</v>
      </c>
      <c r="V9">
        <f>RUT_data!AA221/RUT_data!$G221*100</f>
        <v>178.869673146946</v>
      </c>
      <c r="W9">
        <f>RUT_data!AB221/RUT_data!$G221*100</f>
        <v>185.929872118639</v>
      </c>
      <c r="X9">
        <f>RUT_data!AC221/RUT_data!$G221*100</f>
        <v>179.411703685525</v>
      </c>
      <c r="Y9">
        <f>RUT_data!AD221/RUT_data!$G221*100</f>
        <v>177.230713633105</v>
      </c>
      <c r="Z9">
        <f>RUT_data!AE221/RUT_data!$G221*100</f>
        <v>190.104730013772</v>
      </c>
      <c r="AA9">
        <f>RUT_data!AF221/RUT_data!$G221*100</f>
        <v>189.325723171786</v>
      </c>
      <c r="AB9">
        <f>RUT_data!AG221/RUT_data!$G221*100</f>
        <v>201.341722016818</v>
      </c>
      <c r="AC9">
        <f>RUT_data!AH221/RUT_data!$G221*100</f>
        <v>208.085858279372</v>
      </c>
      <c r="AD9">
        <f>RUT_data!AI221/RUT_data!$G221*100</f>
        <v>210.067345517033</v>
      </c>
      <c r="AE9">
        <f>RUT_data!AJ221/RUT_data!$G221*100</f>
        <v>195.281263901029</v>
      </c>
      <c r="AF9">
        <f>RUT_data!AK221/RUT_data!$G221*100</f>
        <v>161.033263255583</v>
      </c>
      <c r="AG9">
        <f>RUT_data!AL221/RUT_data!$G221*100</f>
        <v>144.107372047072</v>
      </c>
      <c r="AH9">
        <f>RUT_data!AM221/RUT_data!$G221*100</f>
        <v>157.988010945547</v>
      </c>
      <c r="AI9">
        <f>RUT_data!AN221/RUT_data!$G221*100</f>
        <v>177.285139282059</v>
      </c>
      <c r="AJ9">
        <f>RUT_data!AO221/RUT_data!$G221*100</f>
        <v>183.68294235866</v>
      </c>
      <c r="AK9">
        <f>RUT_data!AP221/RUT_data!$G221*100</f>
        <v>188.361475862181</v>
      </c>
      <c r="AL9">
        <f>RUT_data!AQ221/RUT_data!$G221*100</f>
        <v>196.99539074045</v>
      </c>
      <c r="AM9">
        <f>RUT_data!AR221/RUT_data!$G221*100</f>
        <v>194.486007841601</v>
      </c>
      <c r="AN9">
        <f>RUT_data!AS221/RUT_data!$G221*100</f>
        <v>194.529585870291</v>
      </c>
      <c r="AO9">
        <f>RUT_data!AT221/RUT_data!$G221*100</f>
        <v>198.220380621158</v>
      </c>
      <c r="AP9">
        <f>RUT_data!AU221/RUT_data!$G221*100</f>
        <v>193.57474652428</v>
      </c>
    </row>
    <row r="10" spans="1:42">
      <c r="A10" t="str">
        <f>RUT_data!D206</f>
        <v>Mauritania</v>
      </c>
      <c r="B10">
        <f>RUT_data!G206/RUT_data!$G206*100</f>
        <v>100</v>
      </c>
      <c r="C10">
        <f>RUT_data!H206/RUT_data!$G206*100</f>
        <v>102.046192556378</v>
      </c>
      <c r="D10">
        <f>RUT_data!I206/RUT_data!$G206*100</f>
        <v>104.974614943269</v>
      </c>
      <c r="E10">
        <f>RUT_data!J206/RUT_data!$G206*100</f>
        <v>108.277871089009</v>
      </c>
      <c r="F10">
        <f>RUT_data!K206/RUT_data!$G206*100</f>
        <v>111.588808100534</v>
      </c>
      <c r="G10">
        <f>RUT_data!L206/RUT_data!$G206*100</f>
        <v>113.389427910178</v>
      </c>
      <c r="H10">
        <f>RUT_data!M206/RUT_data!$G206*100</f>
        <v>115.567141827634</v>
      </c>
      <c r="I10">
        <f>RUT_data!N206/RUT_data!$G206*100</f>
        <v>119.321168395896</v>
      </c>
      <c r="J10">
        <f>RUT_data!O206/RUT_data!$G206*100</f>
        <v>116.027567330877</v>
      </c>
      <c r="K10">
        <f>RUT_data!P206/RUT_data!$G206*100</f>
        <v>115.938925640843</v>
      </c>
      <c r="L10">
        <f>RUT_data!Q206/RUT_data!$G206*100</f>
        <v>112.909155063265</v>
      </c>
      <c r="M10">
        <f>RUT_data!R206/RUT_data!$G206*100</f>
        <v>107.358508319697</v>
      </c>
      <c r="N10">
        <f>RUT_data!S206/RUT_data!$G206*100</f>
        <v>93.9863721754338</v>
      </c>
      <c r="O10">
        <f>RUT_data!T206/RUT_data!$G206*100</f>
        <v>90.0344003122247</v>
      </c>
      <c r="P10">
        <f>RUT_data!U206/RUT_data!$G206*100</f>
        <v>93.3250952323347</v>
      </c>
      <c r="Q10">
        <f>RUT_data!V206/RUT_data!$G206*100</f>
        <v>102.326814418221</v>
      </c>
      <c r="R10">
        <f>RUT_data!W206/RUT_data!$G206*100</f>
        <v>109.184438924976</v>
      </c>
      <c r="S10">
        <f>RUT_data!X206/RUT_data!$G206*100</f>
        <v>114.869170843729</v>
      </c>
      <c r="T10">
        <f>RUT_data!Y206/RUT_data!$G206*100</f>
        <v>116.929302513571</v>
      </c>
      <c r="U10">
        <f>RUT_data!Z206/RUT_data!$G206*100</f>
        <v>123.128642541836</v>
      </c>
      <c r="V10">
        <f>RUT_data!AA206/RUT_data!$G206*100</f>
        <v>127.427860000804</v>
      </c>
      <c r="W10">
        <f>RUT_data!AB206/RUT_data!$G206*100</f>
        <v>123.477189872472</v>
      </c>
      <c r="X10">
        <f>RUT_data!AC206/RUT_data!$G206*100</f>
        <v>117.5267276964</v>
      </c>
      <c r="Y10">
        <f>RUT_data!AD206/RUT_data!$G206*100</f>
        <v>113.562228339937</v>
      </c>
      <c r="Z10">
        <f>RUT_data!AE206/RUT_data!$G206*100</f>
        <v>123.778498043534</v>
      </c>
      <c r="AA10">
        <f>RUT_data!AF206/RUT_data!$G206*100</f>
        <v>125.810073901593</v>
      </c>
      <c r="AB10">
        <f>RUT_data!AG206/RUT_data!$G206*100</f>
        <v>129.258272551424</v>
      </c>
      <c r="AC10">
        <f>RUT_data!AH206/RUT_data!$G206*100</f>
        <v>133.292060550552</v>
      </c>
      <c r="AD10">
        <f>RUT_data!AI206/RUT_data!$G206*100</f>
        <v>140.705731232849</v>
      </c>
      <c r="AE10">
        <f>RUT_data!AJ206/RUT_data!$G206*100</f>
        <v>142.658893731313</v>
      </c>
      <c r="AF10">
        <f>RUT_data!AK206/RUT_data!$G206*100</f>
        <v>145.141741072052</v>
      </c>
      <c r="AG10">
        <f>RUT_data!AL206/RUT_data!$G206*100</f>
        <v>140.811625930823</v>
      </c>
      <c r="AH10">
        <f>RUT_data!AM206/RUT_data!$G206*100</f>
        <v>136.450131007853</v>
      </c>
      <c r="AI10">
        <f>RUT_data!AN206/RUT_data!$G206*100</f>
        <v>139.649578497123</v>
      </c>
      <c r="AJ10">
        <f>RUT_data!AO206/RUT_data!$G206*100</f>
        <v>145.450673762371</v>
      </c>
      <c r="AK10">
        <f>RUT_data!AP206/RUT_data!$G206*100</f>
        <v>154.660606233374</v>
      </c>
      <c r="AL10">
        <f>RUT_data!AQ206/RUT_data!$G206*100</f>
        <v>153.326105751443</v>
      </c>
      <c r="AM10">
        <f>RUT_data!AR206/RUT_data!$G206*100</f>
        <v>157.412765626887</v>
      </c>
      <c r="AN10">
        <f>RUT_data!AS206/RUT_data!$G206*100</f>
        <v>160.481575509038</v>
      </c>
      <c r="AO10">
        <f>RUT_data!AT206/RUT_data!$G206*100</f>
        <v>165.186803441645</v>
      </c>
      <c r="AP10">
        <f>RUT_data!AU206/RUT_data!$G206*100</f>
        <v>166.666723945499</v>
      </c>
    </row>
    <row r="12" spans="1:42">
      <c r="A12" t="str">
        <f>RUT_data!D207</f>
        <v>Mauritius</v>
      </c>
      <c r="B12">
        <f>RUT_data!G207/RUT_data!$G207*100</f>
        <v>100</v>
      </c>
      <c r="C12">
        <f>RUT_data!H207/RUT_data!$G207*100</f>
        <v>92.0754128238182</v>
      </c>
      <c r="D12">
        <f>RUT_data!I207/RUT_data!$G207*100</f>
        <v>115.603307051025</v>
      </c>
      <c r="E12">
        <f>RUT_data!J207/RUT_data!$G207*100</f>
        <v>89.3810978538875</v>
      </c>
      <c r="F12">
        <f>RUT_data!K207/RUT_data!$G207*100</f>
        <v>118.090697781234</v>
      </c>
      <c r="G12">
        <f>RUT_data!L207/RUT_data!$G207*100</f>
        <v>98.8471499978162</v>
      </c>
      <c r="H12">
        <f>RUT_data!M207/RUT_data!$G207*100</f>
        <v>118.729968947522</v>
      </c>
      <c r="I12">
        <f>RUT_data!N207/RUT_data!$G207*100</f>
        <v>109.169451514256</v>
      </c>
      <c r="J12">
        <f>RUT_data!O207/RUT_data!$G207*100</f>
        <v>121.655434553394</v>
      </c>
      <c r="K12">
        <f>RUT_data!P207/RUT_data!$G207*100</f>
        <v>106.963624792595</v>
      </c>
      <c r="L12">
        <f>RUT_data!Q207/RUT_data!$G207*100</f>
        <v>111.179615075916</v>
      </c>
      <c r="M12">
        <f>RUT_data!R207/RUT_data!$G207*100</f>
        <v>130.048343546005</v>
      </c>
      <c r="N12">
        <f>RUT_data!S207/RUT_data!$G207*100</f>
        <v>128.567090602898</v>
      </c>
      <c r="O12">
        <f>RUT_data!T207/RUT_data!$G207*100</f>
        <v>125.209139740875</v>
      </c>
      <c r="P12">
        <f>RUT_data!U207/RUT_data!$G207*100</f>
        <v>93.422607065165</v>
      </c>
      <c r="Q12">
        <f>RUT_data!V207/RUT_data!$G207*100</f>
        <v>131.743873300463</v>
      </c>
      <c r="R12">
        <f>RUT_data!W207/RUT_data!$G207*100</f>
        <v>124.420510069055</v>
      </c>
      <c r="S12">
        <f>RUT_data!X207/RUT_data!$G207*100</f>
        <v>127.497299281838</v>
      </c>
      <c r="T12">
        <f>RUT_data!Y207/RUT_data!$G207*100</f>
        <v>133.674476480985</v>
      </c>
      <c r="U12">
        <f>RUT_data!Z207/RUT_data!$G207*100</f>
        <v>101.977236642658</v>
      </c>
      <c r="V12">
        <f>RUT_data!AA207/RUT_data!$G207*100</f>
        <v>117.020614985883</v>
      </c>
      <c r="W12">
        <f>RUT_data!AB207/RUT_data!$G207*100</f>
        <v>139.456897208678</v>
      </c>
      <c r="X12">
        <f>RUT_data!AC207/RUT_data!$G207*100</f>
        <v>118.116227183975</v>
      </c>
      <c r="Y12">
        <f>RUT_data!AD207/RUT_data!$G207*100</f>
        <v>114.873147636793</v>
      </c>
      <c r="Z12">
        <f>RUT_data!AE207/RUT_data!$G207*100</f>
        <v>126.145028550408</v>
      </c>
      <c r="AA12">
        <f>RUT_data!AF207/RUT_data!$G207*100</f>
        <v>135.042902358042</v>
      </c>
      <c r="AB12">
        <f>RUT_data!AG207/RUT_data!$G207*100</f>
        <v>140.365518385019</v>
      </c>
      <c r="AC12">
        <f>RUT_data!AH207/RUT_data!$G207*100</f>
        <v>130.096693165071</v>
      </c>
      <c r="AD12">
        <f>RUT_data!AI207/RUT_data!$G207*100</f>
        <v>129.468719015824</v>
      </c>
      <c r="AE12">
        <f>RUT_data!AJ207/RUT_data!$G207*100</f>
        <v>134.169346766969</v>
      </c>
      <c r="AF12">
        <f>RUT_data!AK207/RUT_data!$G207*100</f>
        <v>135.988840672992</v>
      </c>
      <c r="AG12">
        <f>RUT_data!AL207/RUT_data!$G207*100</f>
        <v>142.570954259338</v>
      </c>
      <c r="AH12">
        <f>RUT_data!AM207/RUT_data!$G207*100</f>
        <v>140.039575738428</v>
      </c>
      <c r="AI12">
        <f>RUT_data!AN207/RUT_data!$G207*100</f>
        <v>130.677772567346</v>
      </c>
      <c r="AJ12">
        <f>RUT_data!AO207/RUT_data!$G207*100</f>
        <v>142.224244991465</v>
      </c>
      <c r="AK12">
        <f>RUT_data!AP207/RUT_data!$G207*100</f>
        <v>145.133646094627</v>
      </c>
      <c r="AL12">
        <f>RUT_data!AQ207/RUT_data!$G207*100</f>
        <v>154.894198127942</v>
      </c>
      <c r="AM12">
        <f>RUT_data!AR207/RUT_data!$G207*100</f>
        <v>148.614208036896</v>
      </c>
      <c r="AN12">
        <f>RUT_data!AS207/RUT_data!$G207*100</f>
        <v>120.279061080831</v>
      </c>
      <c r="AO12">
        <f>RUT_data!AT207/RUT_data!$G207*100</f>
        <v>146.532304051937</v>
      </c>
      <c r="AP12">
        <f>RUT_data!AU207/RUT_data!$G207*100</f>
        <v>165.143602313263</v>
      </c>
    </row>
    <row r="13" spans="1:42">
      <c r="A13" t="str">
        <f>RUT_data!D208</f>
        <v>Mozambique</v>
      </c>
      <c r="B13">
        <f>RUT_data!G208/RUT_data!$G208*100</f>
        <v>100</v>
      </c>
      <c r="C13">
        <f>RUT_data!H208/RUT_data!$G208*100</f>
        <v>103.250065958689</v>
      </c>
      <c r="D13">
        <f>RUT_data!I208/RUT_data!$G208*100</f>
        <v>104.593761576148</v>
      </c>
      <c r="E13">
        <f>RUT_data!J208/RUT_data!$G208*100</f>
        <v>110.036944511671</v>
      </c>
      <c r="F13">
        <f>RUT_data!K208/RUT_data!$G208*100</f>
        <v>106.744757502456</v>
      </c>
      <c r="G13">
        <f>RUT_data!L208/RUT_data!$G208*100</f>
        <v>108.68481128497</v>
      </c>
      <c r="H13">
        <f>RUT_data!M208/RUT_data!$G208*100</f>
        <v>113.15316814179</v>
      </c>
      <c r="I13">
        <f>RUT_data!N208/RUT_data!$G208*100</f>
        <v>123.604642147354</v>
      </c>
      <c r="J13">
        <f>RUT_data!O208/RUT_data!$G208*100</f>
        <v>123.479340256834</v>
      </c>
      <c r="K13">
        <f>RUT_data!P208/RUT_data!$G208*100</f>
        <v>129.532984820347</v>
      </c>
      <c r="L13">
        <f>RUT_data!Q208/RUT_data!$G208*100</f>
        <v>133.616280237621</v>
      </c>
      <c r="M13">
        <f>RUT_data!R208/RUT_data!$G208*100</f>
        <v>138.196141481786</v>
      </c>
      <c r="N13">
        <f>RUT_data!S208/RUT_data!$G208*100</f>
        <v>143.049708344959</v>
      </c>
      <c r="O13">
        <f>RUT_data!T208/RUT_data!$G208*100</f>
        <v>138.666276833598</v>
      </c>
      <c r="P13">
        <f>RUT_data!U208/RUT_data!$G208*100</f>
        <v>128.962380206794</v>
      </c>
      <c r="Q13">
        <f>RUT_data!V208/RUT_data!$G208*100</f>
        <v>121.821193554987</v>
      </c>
      <c r="R13">
        <f>RUT_data!W208/RUT_data!$G208*100</f>
        <v>119.208238988881</v>
      </c>
      <c r="S13">
        <f>RUT_data!X208/RUT_data!$G208*100</f>
        <v>117.064950010298</v>
      </c>
      <c r="T13">
        <f>RUT_data!Y208/RUT_data!$G208*100</f>
        <v>116.791936569969</v>
      </c>
      <c r="U13">
        <f>RUT_data!Z208/RUT_data!$G208*100</f>
        <v>120.725170471205</v>
      </c>
      <c r="V13">
        <f>RUT_data!AA208/RUT_data!$G208*100</f>
        <v>121.843076249867</v>
      </c>
      <c r="W13">
        <f>RUT_data!AB208/RUT_data!$G208*100</f>
        <v>117.034354025877</v>
      </c>
      <c r="X13">
        <f>RUT_data!AC208/RUT_data!$G208*100</f>
        <v>110.446715790369</v>
      </c>
      <c r="Y13">
        <f>RUT_data!AD208/RUT_data!$G208*100</f>
        <v>107.741099536751</v>
      </c>
      <c r="Z13">
        <f>RUT_data!AE208/RUT_data!$G208*100</f>
        <v>106.809771245965</v>
      </c>
      <c r="AA13">
        <f>RUT_data!AF208/RUT_data!$G208*100</f>
        <v>108.673612218305</v>
      </c>
      <c r="AB13">
        <f>RUT_data!AG208/RUT_data!$G208*100</f>
        <v>107.35687643992</v>
      </c>
      <c r="AC13">
        <f>RUT_data!AH208/RUT_data!$G208*100</f>
        <v>107.61411500618</v>
      </c>
      <c r="AD13">
        <f>RUT_data!AI208/RUT_data!$G208*100</f>
        <v>110.649959757331</v>
      </c>
      <c r="AE13">
        <f>RUT_data!AJ208/RUT_data!$G208*100</f>
        <v>116.839949255465</v>
      </c>
      <c r="AF13">
        <f>RUT_data!AK208/RUT_data!$G208*100</f>
        <v>104.437673542542</v>
      </c>
      <c r="AG13">
        <f>RUT_data!AL208/RUT_data!$G208*100</f>
        <v>92.685286083013</v>
      </c>
      <c r="AH13">
        <f>RUT_data!AM208/RUT_data!$G208*100</f>
        <v>105.160616387016</v>
      </c>
      <c r="AI13">
        <f>RUT_data!AN208/RUT_data!$G208*100</f>
        <v>103.133086077826</v>
      </c>
      <c r="AJ13">
        <f>RUT_data!AO208/RUT_data!$G208*100</f>
        <v>138.96541619241</v>
      </c>
      <c r="AK13">
        <f>RUT_data!AP208/RUT_data!$G208*100</f>
        <v>154.415190101297</v>
      </c>
      <c r="AL13">
        <f>RUT_data!AQ208/RUT_data!$G208*100</f>
        <v>163.798421986079</v>
      </c>
      <c r="AM13">
        <f>RUT_data!AR208/RUT_data!$G208*100</f>
        <v>173.119473741417</v>
      </c>
      <c r="AN13">
        <f>RUT_data!AS208/RUT_data!$G208*100</f>
        <v>175.940748626394</v>
      </c>
      <c r="AO13">
        <f>RUT_data!AT208/RUT_data!$G208*100</f>
        <v>163.662526759786</v>
      </c>
      <c r="AP13">
        <f>RUT_data!AU208/RUT_data!$G208*100</f>
        <v>175.286856730455</v>
      </c>
    </row>
    <row r="14" spans="1:42">
      <c r="A14" t="str">
        <f>RUT_data!D209</f>
        <v>Namibia</v>
      </c>
      <c r="B14">
        <f>RUT_data!G209/RUT_data!$G209*100</f>
        <v>100</v>
      </c>
      <c r="C14">
        <f>RUT_data!H209/RUT_data!$G209*100</f>
        <v>87.0079300076441</v>
      </c>
      <c r="D14">
        <f>RUT_data!I209/RUT_data!$G209*100</f>
        <v>107.538450213898</v>
      </c>
      <c r="E14">
        <f>RUT_data!J209/RUT_data!$G209*100</f>
        <v>108.191666920834</v>
      </c>
      <c r="F14">
        <f>RUT_data!K209/RUT_data!$G209*100</f>
        <v>106.335007878836</v>
      </c>
      <c r="G14">
        <f>RUT_data!L209/RUT_data!$G209*100</f>
        <v>100.518661556611</v>
      </c>
      <c r="H14">
        <f>RUT_data!M209/RUT_data!$G209*100</f>
        <v>115.728702108426</v>
      </c>
      <c r="I14">
        <f>RUT_data!N209/RUT_data!$G209*100</f>
        <v>121.686420642861</v>
      </c>
      <c r="J14">
        <f>RUT_data!O209/RUT_data!$G209*100</f>
        <v>119.399873415756</v>
      </c>
      <c r="K14">
        <f>RUT_data!P209/RUT_data!$G209*100</f>
        <v>129.133914887047</v>
      </c>
      <c r="L14">
        <f>RUT_data!Q209/RUT_data!$G209*100</f>
        <v>140.129831526793</v>
      </c>
      <c r="M14">
        <f>RUT_data!R209/RUT_data!$G209*100</f>
        <v>155.28124726874</v>
      </c>
      <c r="N14">
        <f>RUT_data!S209/RUT_data!$G209*100</f>
        <v>161.047077673673</v>
      </c>
      <c r="O14">
        <f>RUT_data!T209/RUT_data!$G209*100</f>
        <v>164.891666978279</v>
      </c>
      <c r="P14">
        <f>RUT_data!U209/RUT_data!$G209*100</f>
        <v>110.503649173217</v>
      </c>
      <c r="Q14">
        <f>RUT_data!V209/RUT_data!$G209*100</f>
        <v>121.814822078718</v>
      </c>
      <c r="R14">
        <f>RUT_data!W209/RUT_data!$G209*100</f>
        <v>116.025136560673</v>
      </c>
      <c r="S14">
        <f>RUT_data!X209/RUT_data!$G209*100</f>
        <v>126.184824166616</v>
      </c>
      <c r="T14">
        <f>RUT_data!Y209/RUT_data!$G209*100</f>
        <v>131.295507446623</v>
      </c>
      <c r="U14">
        <f>RUT_data!Z209/RUT_data!$G209*100</f>
        <v>139.040461175612</v>
      </c>
      <c r="V14">
        <f>RUT_data!AA209/RUT_data!$G209*100</f>
        <v>142.473189494953</v>
      </c>
      <c r="W14">
        <f>RUT_data!AB209/RUT_data!$G209*100</f>
        <v>110.913628477847</v>
      </c>
      <c r="X14">
        <f>RUT_data!AC209/RUT_data!$G209*100</f>
        <v>95.4416949904596</v>
      </c>
      <c r="Y14">
        <f>RUT_data!AD209/RUT_data!$G209*100</f>
        <v>98.5986529844988</v>
      </c>
      <c r="Z14">
        <f>RUT_data!AE209/RUT_data!$G209*100</f>
        <v>106.075358703559</v>
      </c>
      <c r="AA14">
        <f>RUT_data!AF209/RUT_data!$G209*100</f>
        <v>110.615093591495</v>
      </c>
      <c r="AB14">
        <f>RUT_data!AG209/RUT_data!$G209*100</f>
        <v>119.103010693286</v>
      </c>
      <c r="AC14">
        <f>RUT_data!AH209/RUT_data!$G209*100</f>
        <v>119.510252027886</v>
      </c>
      <c r="AD14">
        <f>RUT_data!AI209/RUT_data!$G209*100</f>
        <v>128.943620837039</v>
      </c>
      <c r="AE14">
        <f>RUT_data!AJ209/RUT_data!$G209*100</f>
        <v>122.838119397911</v>
      </c>
      <c r="AF14">
        <f>RUT_data!AK209/RUT_data!$G209*100</f>
        <v>131.021877452759</v>
      </c>
      <c r="AG14">
        <f>RUT_data!AL209/RUT_data!$G209*100</f>
        <v>130.249675620377</v>
      </c>
      <c r="AH14">
        <f>RUT_data!AM209/RUT_data!$G209*100</f>
        <v>133.696822221931</v>
      </c>
      <c r="AI14">
        <f>RUT_data!AN209/RUT_data!$G209*100</f>
        <v>142.007049470791</v>
      </c>
      <c r="AJ14">
        <f>RUT_data!AO209/RUT_data!$G209*100</f>
        <v>135.843970359272</v>
      </c>
      <c r="AK14">
        <f>RUT_data!AP209/RUT_data!$G209*100</f>
        <v>148.029637398856</v>
      </c>
      <c r="AL14">
        <f>RUT_data!AQ209/RUT_data!$G209*100</f>
        <v>96.0502118159808</v>
      </c>
      <c r="AM14">
        <f>RUT_data!AR209/RUT_data!$G209*100</f>
        <v>132.656206940487</v>
      </c>
      <c r="AN14">
        <f>RUT_data!AS209/RUT_data!$G209*100</f>
        <v>131.173869061877</v>
      </c>
      <c r="AO14">
        <f>RUT_data!AT209/RUT_data!$G209*100</f>
        <v>127.800931763535</v>
      </c>
      <c r="AP14">
        <f>RUT_data!AU209/RUT_data!$G209*100</f>
        <v>130.730094461293</v>
      </c>
    </row>
    <row r="15" spans="1:42">
      <c r="A15" t="str">
        <f>RUT_data!D210</f>
        <v>Niger</v>
      </c>
      <c r="B15">
        <f>RUT_data!G210/RUT_data!$G210*100</f>
        <v>100</v>
      </c>
      <c r="C15">
        <f>RUT_data!H210/RUT_data!$G210*100</f>
        <v>111.767466710616</v>
      </c>
      <c r="D15">
        <f>RUT_data!I210/RUT_data!$G210*100</f>
        <v>116.895803227804</v>
      </c>
      <c r="E15">
        <f>RUT_data!J210/RUT_data!$G210*100</f>
        <v>117.747625765693</v>
      </c>
      <c r="F15">
        <f>RUT_data!K210/RUT_data!$G210*100</f>
        <v>118.208134280317</v>
      </c>
      <c r="G15">
        <f>RUT_data!L210/RUT_data!$G210*100</f>
        <v>124.761955911813</v>
      </c>
      <c r="H15">
        <f>RUT_data!M210/RUT_data!$G210*100</f>
        <v>134.863027811159</v>
      </c>
      <c r="I15">
        <f>RUT_data!N210/RUT_data!$G210*100</f>
        <v>124.684415679842</v>
      </c>
      <c r="J15">
        <f>RUT_data!O210/RUT_data!$G210*100</f>
        <v>132.713885776449</v>
      </c>
      <c r="K15">
        <f>RUT_data!P210/RUT_data!$G210*100</f>
        <v>126.76548729664</v>
      </c>
      <c r="L15">
        <f>RUT_data!Q210/RUT_data!$G210*100</f>
        <v>128.054807766456</v>
      </c>
      <c r="M15">
        <f>RUT_data!R210/RUT_data!$G210*100</f>
        <v>128.375582296526</v>
      </c>
      <c r="N15">
        <f>RUT_data!S210/RUT_data!$G210*100</f>
        <v>98.779591585461</v>
      </c>
      <c r="O15">
        <f>RUT_data!T210/RUT_data!$G210*100</f>
        <v>113.589878146825</v>
      </c>
      <c r="P15">
        <f>RUT_data!U210/RUT_data!$G210*100</f>
        <v>110.138165130235</v>
      </c>
      <c r="Q15">
        <f>RUT_data!V210/RUT_data!$G210*100</f>
        <v>125.46704995369</v>
      </c>
      <c r="R15">
        <f>RUT_data!W210/RUT_data!$G210*100</f>
        <v>147.143377111843</v>
      </c>
      <c r="S15">
        <f>RUT_data!X210/RUT_data!$G210*100</f>
        <v>150.509492741441</v>
      </c>
      <c r="T15">
        <f>RUT_data!Y210/RUT_data!$G210*100</f>
        <v>151.455416620836</v>
      </c>
      <c r="U15">
        <f>RUT_data!Z210/RUT_data!$G210*100</f>
        <v>157.615037166093</v>
      </c>
      <c r="V15">
        <f>RUT_data!AA210/RUT_data!$G210*100</f>
        <v>153.53847732082</v>
      </c>
      <c r="W15">
        <f>RUT_data!AB210/RUT_data!$G210*100</f>
        <v>151.754201032821</v>
      </c>
      <c r="X15">
        <f>RUT_data!AC210/RUT_data!$G210*100</f>
        <v>147.596741600114</v>
      </c>
      <c r="Y15">
        <f>RUT_data!AD210/RUT_data!$G210*100</f>
        <v>116.944247733297</v>
      </c>
      <c r="Z15">
        <f>RUT_data!AE210/RUT_data!$G210*100</f>
        <v>119.007737786684</v>
      </c>
      <c r="AA15">
        <f>RUT_data!AF210/RUT_data!$G210*100</f>
        <v>129.19483487314</v>
      </c>
      <c r="AB15">
        <f>RUT_data!AG210/RUT_data!$G210*100</f>
        <v>118.60786049667</v>
      </c>
      <c r="AC15">
        <f>RUT_data!AH210/RUT_data!$G210*100</f>
        <v>144.364694002091</v>
      </c>
      <c r="AD15">
        <f>RUT_data!AI210/RUT_data!$G210*100</f>
        <v>136.475322790696</v>
      </c>
      <c r="AE15">
        <f>RUT_data!AJ210/RUT_data!$G210*100</f>
        <v>133.286726367517</v>
      </c>
      <c r="AF15">
        <f>RUT_data!AK210/RUT_data!$G210*100</f>
        <v>147.349174809043</v>
      </c>
      <c r="AG15">
        <f>RUT_data!AL210/RUT_data!$G210*100</f>
        <v>141.791220329498</v>
      </c>
      <c r="AH15">
        <f>RUT_data!AM210/RUT_data!$G210*100</f>
        <v>134.767027753582</v>
      </c>
      <c r="AI15">
        <f>RUT_data!AN210/RUT_data!$G210*100</f>
        <v>163.683063749871</v>
      </c>
      <c r="AJ15">
        <f>RUT_data!AO210/RUT_data!$G210*100</f>
        <v>143.558920415799</v>
      </c>
      <c r="AK15">
        <f>RUT_data!AP210/RUT_data!$G210*100</f>
        <v>176.208102547756</v>
      </c>
      <c r="AL15">
        <f>RUT_data!AQ210/RUT_data!$G210*100</f>
        <v>160.019649014657</v>
      </c>
      <c r="AM15">
        <f>RUT_data!AR210/RUT_data!$G210*100</f>
        <v>210.043929395041</v>
      </c>
      <c r="AN15">
        <f>RUT_data!AS210/RUT_data!$G210*100</f>
        <v>190.960165653964</v>
      </c>
      <c r="AO15">
        <f>RUT_data!AT210/RUT_data!$G210*100</f>
        <v>194.861778952607</v>
      </c>
      <c r="AP15">
        <f>RUT_data!AU210/RUT_data!$G210*100</f>
        <v>215.87750651943</v>
      </c>
    </row>
    <row r="16" spans="1:42">
      <c r="A16" t="str">
        <f>RUT_data!D211</f>
        <v>Nigeria</v>
      </c>
      <c r="B16">
        <f>RUT_data!G211/RUT_data!$G211*100</f>
        <v>100</v>
      </c>
      <c r="C16">
        <f>RUT_data!H211/RUT_data!$G211*100</f>
        <v>103.402782605324</v>
      </c>
      <c r="D16">
        <f>RUT_data!I211/RUT_data!$G211*100</f>
        <v>105.563758035446</v>
      </c>
      <c r="E16">
        <f>RUT_data!J211/RUT_data!$G211*100</f>
        <v>108.057108582207</v>
      </c>
      <c r="F16">
        <f>RUT_data!K211/RUT_data!$G211*100</f>
        <v>110.34170006232</v>
      </c>
      <c r="G16">
        <f>RUT_data!L211/RUT_data!$G211*100</f>
        <v>110.720815687867</v>
      </c>
      <c r="H16">
        <f>RUT_data!M211/RUT_data!$G211*100</f>
        <v>113.968623889629</v>
      </c>
      <c r="I16">
        <f>RUT_data!N211/RUT_data!$G211*100</f>
        <v>116.093539316657</v>
      </c>
      <c r="J16">
        <f>RUT_data!O211/RUT_data!$G211*100</f>
        <v>121.918479593914</v>
      </c>
      <c r="K16">
        <f>RUT_data!P211/RUT_data!$G211*100</f>
        <v>136.330616876518</v>
      </c>
      <c r="L16">
        <f>RUT_data!Q211/RUT_data!$G211*100</f>
        <v>124.73049486524</v>
      </c>
      <c r="M16">
        <f>RUT_data!R211/RUT_data!$G211*100</f>
        <v>117.191386377993</v>
      </c>
      <c r="N16">
        <f>RUT_data!S211/RUT_data!$G211*100</f>
        <v>113.895179566834</v>
      </c>
      <c r="O16">
        <f>RUT_data!T211/RUT_data!$G211*100</f>
        <v>131.876318728934</v>
      </c>
      <c r="P16">
        <f>RUT_data!U211/RUT_data!$G211*100</f>
        <v>131.521907981997</v>
      </c>
      <c r="Q16">
        <f>RUT_data!V211/RUT_data!$G211*100</f>
        <v>123.601101209827</v>
      </c>
      <c r="R16">
        <f>RUT_data!W211/RUT_data!$G211*100</f>
        <v>128.94222098935</v>
      </c>
      <c r="S16">
        <f>RUT_data!X211/RUT_data!$G211*100</f>
        <v>129.198826762533</v>
      </c>
      <c r="T16">
        <f>RUT_data!Y211/RUT_data!$G211*100</f>
        <v>132.860446269843</v>
      </c>
      <c r="U16">
        <f>RUT_data!Z211/RUT_data!$G211*100</f>
        <v>136.76487222492</v>
      </c>
      <c r="V16">
        <f>RUT_data!AA211/RUT_data!$G211*100</f>
        <v>142.247077105604</v>
      </c>
      <c r="W16">
        <f>RUT_data!AB211/RUT_data!$G211*100</f>
        <v>144.415343836048</v>
      </c>
      <c r="X16">
        <f>RUT_data!AC211/RUT_data!$G211*100</f>
        <v>146.74796862137</v>
      </c>
      <c r="Y16">
        <f>RUT_data!AD211/RUT_data!$G211*100</f>
        <v>146.279984657559</v>
      </c>
      <c r="Z16">
        <f>RUT_data!AE211/RUT_data!$G211*100</f>
        <v>153.375353565571</v>
      </c>
      <c r="AA16">
        <f>RUT_data!AF211/RUT_data!$G211*100</f>
        <v>152.295168442841</v>
      </c>
      <c r="AB16">
        <f>RUT_data!AG211/RUT_data!$G211*100</f>
        <v>154.421340179594</v>
      </c>
      <c r="AC16">
        <f>RUT_data!AH211/RUT_data!$G211*100</f>
        <v>177.241394818656</v>
      </c>
      <c r="AD16">
        <f>RUT_data!AI211/RUT_data!$G211*100</f>
        <v>186.042467202891</v>
      </c>
      <c r="AE16">
        <f>RUT_data!AJ211/RUT_data!$G211*100</f>
        <v>193.562654934229</v>
      </c>
      <c r="AF16">
        <f>RUT_data!AK211/RUT_data!$G211*100</f>
        <v>208.628635219466</v>
      </c>
      <c r="AG16">
        <f>RUT_data!AL211/RUT_data!$G211*100</f>
        <v>220.941767662732</v>
      </c>
      <c r="AH16">
        <f>RUT_data!AM211/RUT_data!$G211*100</f>
        <v>229.763281875214</v>
      </c>
      <c r="AI16">
        <f>RUT_data!AN211/RUT_data!$G211*100</f>
        <v>232.514054480684</v>
      </c>
      <c r="AJ16">
        <f>RUT_data!AO211/RUT_data!$G211*100</f>
        <v>232.903308035749</v>
      </c>
      <c r="AK16">
        <f>RUT_data!AP211/RUT_data!$G211*100</f>
        <v>240.888411090441</v>
      </c>
      <c r="AL16">
        <f>RUT_data!AQ211/RUT_data!$G211*100</f>
        <v>251.91920352379</v>
      </c>
      <c r="AM16">
        <f>RUT_data!AR211/RUT_data!$G211*100</f>
        <v>257.511101397937</v>
      </c>
      <c r="AN16">
        <f>RUT_data!AS211/RUT_data!$G211*100</f>
        <v>270.781966027624</v>
      </c>
      <c r="AO16">
        <f>RUT_data!AT211/RUT_data!$G211*100</f>
        <v>269.700962212828</v>
      </c>
      <c r="AP16">
        <f>RUT_data!AU211/RUT_data!$G211*100</f>
        <v>276.263931491995</v>
      </c>
    </row>
    <row r="17" spans="1:42">
      <c r="A17" t="str">
        <f>RUT_data!D212</f>
        <v>Guinea-Bissau</v>
      </c>
      <c r="B17">
        <f>RUT_data!G212/RUT_data!$G212*100</f>
        <v>100</v>
      </c>
      <c r="C17">
        <f>RUT_data!H212/RUT_data!$G212*100</f>
        <v>100.144010630705</v>
      </c>
      <c r="D17">
        <f>RUT_data!I212/RUT_data!$G212*100</f>
        <v>98.1471066281193</v>
      </c>
      <c r="E17">
        <f>RUT_data!J212/RUT_data!$G212*100</f>
        <v>94.0099047268136</v>
      </c>
      <c r="F17">
        <f>RUT_data!K212/RUT_data!$G212*100</f>
        <v>87.9469949024951</v>
      </c>
      <c r="G17">
        <f>RUT_data!L212/RUT_data!$G212*100</f>
        <v>84.7256733266623</v>
      </c>
      <c r="H17">
        <f>RUT_data!M212/RUT_data!$G212*100</f>
        <v>83.967417418488</v>
      </c>
      <c r="I17">
        <f>RUT_data!N212/RUT_data!$G212*100</f>
        <v>84.9058923655355</v>
      </c>
      <c r="J17">
        <f>RUT_data!O212/RUT_data!$G212*100</f>
        <v>81.7709649079002</v>
      </c>
      <c r="K17">
        <f>RUT_data!P212/RUT_data!$G212*100</f>
        <v>83.020264452275</v>
      </c>
      <c r="L17">
        <f>RUT_data!Q212/RUT_data!$G212*100</f>
        <v>77.4812695611443</v>
      </c>
      <c r="M17">
        <f>RUT_data!R212/RUT_data!$G212*100</f>
        <v>82.7512955738132</v>
      </c>
      <c r="N17">
        <f>RUT_data!S212/RUT_data!$G212*100</f>
        <v>80.7952399379632</v>
      </c>
      <c r="O17">
        <f>RUT_data!T212/RUT_data!$G212*100</f>
        <v>82.9667180392597</v>
      </c>
      <c r="P17">
        <f>RUT_data!U212/RUT_data!$G212*100</f>
        <v>91.0551488364945</v>
      </c>
      <c r="Q17">
        <f>RUT_data!V212/RUT_data!$G212*100</f>
        <v>99.1591380852236</v>
      </c>
      <c r="R17">
        <f>RUT_data!W212/RUT_data!$G212*100</f>
        <v>94.4629395279179</v>
      </c>
      <c r="S17">
        <f>RUT_data!X212/RUT_data!$G212*100</f>
        <v>91.7120166993934</v>
      </c>
      <c r="T17">
        <f>RUT_data!Y212/RUT_data!$G212*100</f>
        <v>94.5151578974443</v>
      </c>
      <c r="U17">
        <f>RUT_data!Z212/RUT_data!$G212*100</f>
        <v>96.9434535548567</v>
      </c>
      <c r="V17">
        <f>RUT_data!AA212/RUT_data!$G212*100</f>
        <v>103.507823631856</v>
      </c>
      <c r="W17">
        <f>RUT_data!AB212/RUT_data!$G212*100</f>
        <v>109.043613147961</v>
      </c>
      <c r="X17">
        <f>RUT_data!AC212/RUT_data!$G212*100</f>
        <v>101.951792574444</v>
      </c>
      <c r="Y17">
        <f>RUT_data!AD212/RUT_data!$G212*100</f>
        <v>118.211973486945</v>
      </c>
      <c r="Z17">
        <f>RUT_data!AE212/RUT_data!$G212*100</f>
        <v>125.360675522632</v>
      </c>
      <c r="AA17">
        <f>RUT_data!AF212/RUT_data!$G212*100</f>
        <v>133.544380563278</v>
      </c>
      <c r="AB17">
        <f>RUT_data!AG212/RUT_data!$G212*100</f>
        <v>135.989238751821</v>
      </c>
      <c r="AC17">
        <f>RUT_data!AH212/RUT_data!$G212*100</f>
        <v>136.949771073436</v>
      </c>
      <c r="AD17">
        <f>RUT_data!AI212/RUT_data!$G212*100</f>
        <v>144.801531019114</v>
      </c>
      <c r="AE17">
        <f>RUT_data!AJ212/RUT_data!$G212*100</f>
        <v>149.852917069454</v>
      </c>
      <c r="AF17">
        <f>RUT_data!AK212/RUT_data!$G212*100</f>
        <v>146.42182015415</v>
      </c>
      <c r="AG17">
        <f>RUT_data!AL212/RUT_data!$G212*100</f>
        <v>152.199452609445</v>
      </c>
      <c r="AH17">
        <f>RUT_data!AM212/RUT_data!$G212*100</f>
        <v>158.99042495558</v>
      </c>
      <c r="AI17">
        <f>RUT_data!AN212/RUT_data!$G212*100</f>
        <v>154.329106532226</v>
      </c>
      <c r="AJ17">
        <f>RUT_data!AO212/RUT_data!$G212*100</f>
        <v>159.011323558722</v>
      </c>
      <c r="AK17">
        <f>RUT_data!AP212/RUT_data!$G212*100</f>
        <v>164.09289991979</v>
      </c>
      <c r="AL17">
        <f>RUT_data!AQ212/RUT_data!$G212*100</f>
        <v>170.480454323828</v>
      </c>
      <c r="AM17">
        <f>RUT_data!AR212/RUT_data!$G212*100</f>
        <v>175.756941317391</v>
      </c>
      <c r="AN17">
        <f>RUT_data!AS212/RUT_data!$G212*100</f>
        <v>179.214002243179</v>
      </c>
      <c r="AO17">
        <f>RUT_data!AT212/RUT_data!$G212*100</f>
        <v>181.743415836186</v>
      </c>
      <c r="AP17">
        <f>RUT_data!AU212/RUT_data!$G212*100</f>
        <v>189.830880690104</v>
      </c>
    </row>
    <row r="18" spans="1:42">
      <c r="A18" t="str">
        <f>RUT_data!D213</f>
        <v>Eritrea</v>
      </c>
      <c r="B18" t="e">
        <f>RUT_data!G213/RUT_data!$G213*100</f>
        <v>#DIV/0!</v>
      </c>
      <c r="C18" t="e">
        <f>RUT_data!H213/RUT_data!$G213*100</f>
        <v>#DIV/0!</v>
      </c>
      <c r="D18" t="e">
        <f>RUT_data!I213/RUT_data!$G213*100</f>
        <v>#DIV/0!</v>
      </c>
      <c r="E18" t="e">
        <f>RUT_data!J213/RUT_data!$G213*100</f>
        <v>#DIV/0!</v>
      </c>
      <c r="F18" t="e">
        <f>RUT_data!K213/RUT_data!$G213*100</f>
        <v>#DIV/0!</v>
      </c>
      <c r="G18" t="e">
        <f>RUT_data!L213/RUT_data!$G213*100</f>
        <v>#DIV/0!</v>
      </c>
      <c r="H18" t="e">
        <f>RUT_data!M213/RUT_data!$G213*100</f>
        <v>#DIV/0!</v>
      </c>
      <c r="I18" t="e">
        <f>RUT_data!N213/RUT_data!$G213*100</f>
        <v>#DIV/0!</v>
      </c>
      <c r="J18" t="e">
        <f>RUT_data!O213/RUT_data!$G213*100</f>
        <v>#DIV/0!</v>
      </c>
      <c r="K18" t="e">
        <f>RUT_data!P213/RUT_data!$G213*100</f>
        <v>#DIV/0!</v>
      </c>
      <c r="L18" t="e">
        <f>RUT_data!Q213/RUT_data!$G213*100</f>
        <v>#DIV/0!</v>
      </c>
      <c r="M18" t="e">
        <f>RUT_data!R213/RUT_data!$G213*100</f>
        <v>#DIV/0!</v>
      </c>
      <c r="N18" t="e">
        <f>RUT_data!S213/RUT_data!$G213*100</f>
        <v>#DIV/0!</v>
      </c>
      <c r="O18" t="e">
        <f>RUT_data!T213/RUT_data!$G213*100</f>
        <v>#DIV/0!</v>
      </c>
      <c r="P18" t="e">
        <f>RUT_data!U213/RUT_data!$G213*100</f>
        <v>#DIV/0!</v>
      </c>
      <c r="Q18" t="e">
        <f>RUT_data!V213/RUT_data!$G213*100</f>
        <v>#DIV/0!</v>
      </c>
      <c r="R18" t="e">
        <f>RUT_data!W213/RUT_data!$G213*100</f>
        <v>#DIV/0!</v>
      </c>
      <c r="S18" t="e">
        <f>RUT_data!X213/RUT_data!$G213*100</f>
        <v>#DIV/0!</v>
      </c>
      <c r="T18" t="e">
        <f>RUT_data!Y213/RUT_data!$G213*100</f>
        <v>#DIV/0!</v>
      </c>
      <c r="U18" t="e">
        <f>RUT_data!Z213/RUT_data!$G213*100</f>
        <v>#DIV/0!</v>
      </c>
      <c r="V18" t="e">
        <f>RUT_data!AA213/RUT_data!$G213*100</f>
        <v>#DIV/0!</v>
      </c>
      <c r="W18" t="e">
        <f>RUT_data!AB213/RUT_data!$G213*100</f>
        <v>#DIV/0!</v>
      </c>
      <c r="X18" t="e">
        <f>RUT_data!AC213/RUT_data!$G213*100</f>
        <v>#DIV/0!</v>
      </c>
      <c r="Y18" t="e">
        <f>RUT_data!AD213/RUT_data!$G213*100</f>
        <v>#DIV/0!</v>
      </c>
      <c r="Z18" t="e">
        <f>RUT_data!AE213/RUT_data!$G213*100</f>
        <v>#DIV/0!</v>
      </c>
      <c r="AA18" t="e">
        <f>RUT_data!AF213/RUT_data!$G213*100</f>
        <v>#DIV/0!</v>
      </c>
      <c r="AB18" t="e">
        <f>RUT_data!AG213/RUT_data!$G213*100</f>
        <v>#DIV/0!</v>
      </c>
      <c r="AC18" t="e">
        <f>RUT_data!AH213/RUT_data!$G213*100</f>
        <v>#DIV/0!</v>
      </c>
      <c r="AD18" t="e">
        <f>RUT_data!AI213/RUT_data!$G213*100</f>
        <v>#DIV/0!</v>
      </c>
      <c r="AE18" t="e">
        <f>RUT_data!AJ213/RUT_data!$G213*100</f>
        <v>#DIV/0!</v>
      </c>
      <c r="AF18" t="e">
        <f>RUT_data!AK213/RUT_data!$G213*100</f>
        <v>#DIV/0!</v>
      </c>
      <c r="AG18" t="e">
        <f>RUT_data!AL213/RUT_data!$G213*100</f>
        <v>#DIV/0!</v>
      </c>
      <c r="AH18" t="e">
        <f>RUT_data!AM213/RUT_data!$G213*100</f>
        <v>#DIV/0!</v>
      </c>
      <c r="AI18" t="e">
        <f>RUT_data!AN213/RUT_data!$G213*100</f>
        <v>#DIV/0!</v>
      </c>
      <c r="AJ18" t="e">
        <f>RUT_data!AO213/RUT_data!$G213*100</f>
        <v>#DIV/0!</v>
      </c>
      <c r="AK18" t="e">
        <f>RUT_data!AP213/RUT_data!$G213*100</f>
        <v>#DIV/0!</v>
      </c>
      <c r="AL18" t="e">
        <f>RUT_data!AQ213/RUT_data!$G213*100</f>
        <v>#DIV/0!</v>
      </c>
      <c r="AM18" t="e">
        <f>RUT_data!AR213/RUT_data!$G213*100</f>
        <v>#DIV/0!</v>
      </c>
      <c r="AN18" t="e">
        <f>RUT_data!AS213/RUT_data!$G213*100</f>
        <v>#DIV/0!</v>
      </c>
      <c r="AO18" t="e">
        <f>RUT_data!AT213/RUT_data!$G213*100</f>
        <v>#DIV/0!</v>
      </c>
      <c r="AP18" t="e">
        <f>RUT_data!AU213/RUT_data!$G213*100</f>
        <v>#DIV/0!</v>
      </c>
    </row>
    <row r="19" spans="1:42">
      <c r="A19" t="str">
        <f>RUT_data!D214</f>
        <v>Zimbabwe</v>
      </c>
      <c r="B19">
        <f>RUT_data!G214/RUT_data!$G214*100</f>
        <v>100</v>
      </c>
      <c r="C19">
        <f>RUT_data!H214/RUT_data!$G214*100</f>
        <v>104.862414304335</v>
      </c>
      <c r="D19">
        <f>RUT_data!I214/RUT_data!$G214*100</f>
        <v>98.408192334998</v>
      </c>
      <c r="E19">
        <f>RUT_data!J214/RUT_data!$G214*100</f>
        <v>112.433341557218</v>
      </c>
      <c r="F19">
        <f>RUT_data!K214/RUT_data!$G214*100</f>
        <v>107.354121806348</v>
      </c>
      <c r="G19">
        <f>RUT_data!L214/RUT_data!$G214*100</f>
        <v>119.614632671396</v>
      </c>
      <c r="H19">
        <f>RUT_data!M214/RUT_data!$G214*100</f>
        <v>121.417875039198</v>
      </c>
      <c r="I19">
        <f>RUT_data!N214/RUT_data!$G214*100</f>
        <v>105.357469198345</v>
      </c>
      <c r="J19">
        <f>RUT_data!O214/RUT_data!$G214*100</f>
        <v>139.979208398558</v>
      </c>
      <c r="K19">
        <f>RUT_data!P214/RUT_data!$G214*100</f>
        <v>120.916487693493</v>
      </c>
      <c r="L19">
        <f>RUT_data!Q214/RUT_data!$G214*100</f>
        <v>151.35360270547</v>
      </c>
      <c r="M19">
        <f>RUT_data!R214/RUT_data!$G214*100</f>
        <v>170.646224318284</v>
      </c>
      <c r="N19">
        <f>RUT_data!S214/RUT_data!$G214*100</f>
        <v>146.85679814638</v>
      </c>
      <c r="O19">
        <f>RUT_data!T214/RUT_data!$G214*100</f>
        <v>167.335214796763</v>
      </c>
      <c r="P19">
        <f>RUT_data!U214/RUT_data!$G214*100</f>
        <v>160.612900167783</v>
      </c>
      <c r="Q19">
        <f>RUT_data!V214/RUT_data!$G214*100</f>
        <v>174.33081901638</v>
      </c>
      <c r="R19">
        <f>RUT_data!W214/RUT_data!$G214*100</f>
        <v>173.857862142299</v>
      </c>
      <c r="S19">
        <f>RUT_data!X214/RUT_data!$G214*100</f>
        <v>170.386464025073</v>
      </c>
      <c r="T19">
        <f>RUT_data!Y214/RUT_data!$G214*100</f>
        <v>160.127833471886</v>
      </c>
      <c r="U19">
        <f>RUT_data!Z214/RUT_data!$G214*100</f>
        <v>158.464728604073</v>
      </c>
      <c r="V19">
        <f>RUT_data!AA214/RUT_data!$G214*100</f>
        <v>169.689651288207</v>
      </c>
      <c r="W19">
        <f>RUT_data!AB214/RUT_data!$G214*100</f>
        <v>156.217371291875</v>
      </c>
      <c r="X19">
        <f>RUT_data!AC214/RUT_data!$G214*100</f>
        <v>138.098042717209</v>
      </c>
      <c r="Y19">
        <f>RUT_data!AD214/RUT_data!$G214*100</f>
        <v>161.209316126042</v>
      </c>
      <c r="Z19">
        <f>RUT_data!AE214/RUT_data!$G214*100</f>
        <v>197.483963349313</v>
      </c>
      <c r="AA19">
        <f>RUT_data!AF214/RUT_data!$G214*100</f>
        <v>189.608619545274</v>
      </c>
      <c r="AB19">
        <f>RUT_data!AG214/RUT_data!$G214*100</f>
        <v>165.401865972323</v>
      </c>
      <c r="AC19">
        <f>RUT_data!AH214/RUT_data!$G214*100</f>
        <v>198.334867266932</v>
      </c>
      <c r="AD19">
        <f>RUT_data!AI214/RUT_data!$G214*100</f>
        <v>189.681897242608</v>
      </c>
      <c r="AE19">
        <f>RUT_data!AJ214/RUT_data!$G214*100</f>
        <v>188.65371816683</v>
      </c>
      <c r="AF19">
        <f>RUT_data!AK214/RUT_data!$G214*100</f>
        <v>186.622634619369</v>
      </c>
      <c r="AG19">
        <f>RUT_data!AL214/RUT_data!$G214*100</f>
        <v>139.825904863439</v>
      </c>
      <c r="AH19">
        <f>RUT_data!AM214/RUT_data!$G214*100</f>
        <v>177.21071578724</v>
      </c>
      <c r="AI19">
        <f>RUT_data!AN214/RUT_data!$G214*100</f>
        <v>183.578171545264</v>
      </c>
      <c r="AJ19">
        <f>RUT_data!AO214/RUT_data!$G214*100</f>
        <v>148.729014754401</v>
      </c>
      <c r="AK19">
        <f>RUT_data!AP214/RUT_data!$G214*100</f>
        <v>194.649371841772</v>
      </c>
      <c r="AL19">
        <f>RUT_data!AQ214/RUT_data!$G214*100</f>
        <v>199.513815632309</v>
      </c>
      <c r="AM19">
        <f>RUT_data!AR214/RUT_data!$G214*100</f>
        <v>199.695062486493</v>
      </c>
      <c r="AN19">
        <f>RUT_data!AS214/RUT_data!$G214*100</f>
        <v>192.544630545431</v>
      </c>
      <c r="AO19">
        <f>RUT_data!AT214/RUT_data!$G214*100</f>
        <v>217.289400029837</v>
      </c>
      <c r="AP19">
        <f>RUT_data!AU214/RUT_data!$G214*100</f>
        <v>205.363051577606</v>
      </c>
    </row>
    <row r="20" spans="1:42">
      <c r="A20" t="str">
        <f>RUT_data!D215</f>
        <v>Réunion</v>
      </c>
      <c r="B20">
        <f>RUT_data!G215/RUT_data!$G215*100</f>
        <v>100</v>
      </c>
      <c r="C20">
        <f>RUT_data!H215/RUT_data!$G215*100</f>
        <v>78.3110850454687</v>
      </c>
      <c r="D20">
        <f>RUT_data!I215/RUT_data!$G215*100</f>
        <v>85.0952558936938</v>
      </c>
      <c r="E20">
        <f>RUT_data!J215/RUT_data!$G215*100</f>
        <v>80.246326496643</v>
      </c>
      <c r="F20">
        <f>RUT_data!K215/RUT_data!$G215*100</f>
        <v>96.7594992502253</v>
      </c>
      <c r="G20">
        <f>RUT_data!L215/RUT_data!$G215*100</f>
        <v>88.5786748298559</v>
      </c>
      <c r="H20">
        <f>RUT_data!M215/RUT_data!$G215*100</f>
        <v>97.4024105829015</v>
      </c>
      <c r="I20">
        <f>RUT_data!N215/RUT_data!$G215*100</f>
        <v>100.699370557382</v>
      </c>
      <c r="J20">
        <f>RUT_data!O215/RUT_data!$G215*100</f>
        <v>102.173095078393</v>
      </c>
      <c r="K20">
        <f>RUT_data!P215/RUT_data!$G215*100</f>
        <v>85.5122972272642</v>
      </c>
      <c r="L20">
        <f>RUT_data!Q215/RUT_data!$G215*100</f>
        <v>71.9411765488746</v>
      </c>
      <c r="M20">
        <f>RUT_data!R215/RUT_data!$G215*100</f>
        <v>88.0939171866288</v>
      </c>
      <c r="N20">
        <f>RUT_data!S215/RUT_data!$G215*100</f>
        <v>102.758246204869</v>
      </c>
      <c r="O20">
        <f>RUT_data!T215/RUT_data!$G215*100</f>
        <v>102.864216538493</v>
      </c>
      <c r="P20">
        <f>RUT_data!U215/RUT_data!$G215*100</f>
        <v>102.605062009477</v>
      </c>
      <c r="Q20">
        <f>RUT_data!V215/RUT_data!$G215*100</f>
        <v>108.392728367299</v>
      </c>
      <c r="R20">
        <f>RUT_data!W215/RUT_data!$G215*100</f>
        <v>119.411209505598</v>
      </c>
      <c r="S20">
        <f>RUT_data!X215/RUT_data!$G215*100</f>
        <v>113.847597677834</v>
      </c>
      <c r="T20">
        <f>RUT_data!Y215/RUT_data!$G215*100</f>
        <v>108.67178305077</v>
      </c>
      <c r="U20">
        <f>RUT_data!Z215/RUT_data!$G215*100</f>
        <v>101.024973998021</v>
      </c>
      <c r="V20">
        <f>RUT_data!AA215/RUT_data!$G215*100</f>
        <v>103.351047007058</v>
      </c>
      <c r="W20">
        <f>RUT_data!AB215/RUT_data!$G215*100</f>
        <v>109.387183455408</v>
      </c>
      <c r="X20">
        <f>RUT_data!AC215/RUT_data!$G215*100</f>
        <v>95.0001450494626</v>
      </c>
      <c r="Y20">
        <f>RUT_data!AD215/RUT_data!$G215*100</f>
        <v>102.471741055592</v>
      </c>
      <c r="Z20">
        <f>RUT_data!AE215/RUT_data!$G215*100</f>
        <v>93.2582805324885</v>
      </c>
      <c r="AA20">
        <f>RUT_data!AF215/RUT_data!$G215*100</f>
        <v>97.9028217335488</v>
      </c>
      <c r="AB20">
        <f>RUT_data!AG215/RUT_data!$G215*100</f>
        <v>104.956415623402</v>
      </c>
      <c r="AC20">
        <f>RUT_data!AH215/RUT_data!$G215*100</f>
        <v>109.857663479567</v>
      </c>
      <c r="AD20">
        <f>RUT_data!AI215/RUT_data!$G215*100</f>
        <v>101.299964706142</v>
      </c>
      <c r="AE20">
        <f>RUT_data!AJ215/RUT_data!$G215*100</f>
        <v>103.432516652943</v>
      </c>
      <c r="AF20">
        <f>RUT_data!AK215/RUT_data!$G215*100</f>
        <v>117.499477010866</v>
      </c>
      <c r="AG20">
        <f>RUT_data!AL215/RUT_data!$G215*100</f>
        <v>120.527541432445</v>
      </c>
      <c r="AH20">
        <f>RUT_data!AM215/RUT_data!$G215*100</f>
        <v>126.350198442962</v>
      </c>
      <c r="AI20">
        <f>RUT_data!AN215/RUT_data!$G215*100</f>
        <v>125.38008496859</v>
      </c>
      <c r="AJ20">
        <f>RUT_data!AO215/RUT_data!$G215*100</f>
        <v>130.522948616042</v>
      </c>
      <c r="AK20">
        <f>RUT_data!AP215/RUT_data!$G215*100</f>
        <v>131.543087935002</v>
      </c>
      <c r="AL20">
        <f>RUT_data!AQ215/RUT_data!$G215*100</f>
        <v>140.927756581026</v>
      </c>
      <c r="AM20">
        <f>RUT_data!AR215/RUT_data!$G215*100</f>
        <v>135.271856408111</v>
      </c>
      <c r="AN20">
        <f>RUT_data!AS215/RUT_data!$G215*100</f>
        <v>158.534451713235</v>
      </c>
      <c r="AO20">
        <f>RUT_data!AT215/RUT_data!$G215*100</f>
        <v>162.793178261892</v>
      </c>
      <c r="AP20">
        <f>RUT_data!AU215/RUT_data!$G215*100</f>
        <v>159.446041524633</v>
      </c>
    </row>
    <row r="21" spans="1:42">
      <c r="A21" t="str">
        <f>RUT_data!D222</f>
        <v>South Africa</v>
      </c>
      <c r="B21">
        <f>RUT_data!G222/RUT_data!$G222*100</f>
        <v>100</v>
      </c>
      <c r="C21">
        <f>RUT_data!H222/RUT_data!$G222*100</f>
        <v>102.241514618126</v>
      </c>
      <c r="D21">
        <f>RUT_data!I222/RUT_data!$G222*100</f>
        <v>108.423014570434</v>
      </c>
      <c r="E21">
        <f>RUT_data!J222/RUT_data!$G222*100</f>
        <v>106.38003036798</v>
      </c>
      <c r="F21">
        <f>RUT_data!K222/RUT_data!$G222*100</f>
        <v>113.020325071726</v>
      </c>
      <c r="G21">
        <f>RUT_data!L222/RUT_data!$G222*100</f>
        <v>118.846573828001</v>
      </c>
      <c r="H21">
        <f>RUT_data!M222/RUT_data!$G222*100</f>
        <v>139.967837398507</v>
      </c>
      <c r="I21">
        <f>RUT_data!N222/RUT_data!$G222*100</f>
        <v>124.821148126127</v>
      </c>
      <c r="J21">
        <f>RUT_data!O222/RUT_data!$G222*100</f>
        <v>132.220156870804</v>
      </c>
      <c r="K21">
        <f>RUT_data!P222/RUT_data!$G222*100</f>
        <v>129.566415002167</v>
      </c>
      <c r="L21">
        <f>RUT_data!Q222/RUT_data!$G222*100</f>
        <v>143.935674154989</v>
      </c>
      <c r="M21">
        <f>RUT_data!R222/RUT_data!$G222*100</f>
        <v>154.048403799583</v>
      </c>
      <c r="N21">
        <f>RUT_data!S222/RUT_data!$G222*100</f>
        <v>135.162627074722</v>
      </c>
      <c r="O21">
        <f>RUT_data!T222/RUT_data!$G222*100</f>
        <v>160.607954117443</v>
      </c>
      <c r="P21">
        <f>RUT_data!U222/RUT_data!$G222*100</f>
        <v>157.517054904745</v>
      </c>
      <c r="Q21">
        <f>RUT_data!V222/RUT_data!$G222*100</f>
        <v>156.608843871223</v>
      </c>
      <c r="R21">
        <f>RUT_data!W222/RUT_data!$G222*100</f>
        <v>165.809804952764</v>
      </c>
      <c r="S21">
        <f>RUT_data!X222/RUT_data!$G222*100</f>
        <v>174.084296251912</v>
      </c>
      <c r="T21">
        <f>RUT_data!Y222/RUT_data!$G222*100</f>
        <v>172.261998284125</v>
      </c>
      <c r="U21">
        <f>RUT_data!Z222/RUT_data!$G222*100</f>
        <v>179.568108642696</v>
      </c>
      <c r="V21">
        <f>RUT_data!AA222/RUT_data!$G222*100</f>
        <v>195.070795889221</v>
      </c>
      <c r="W21">
        <f>RUT_data!AB222/RUT_data!$G222*100</f>
        <v>179.888005820952</v>
      </c>
      <c r="X21">
        <f>RUT_data!AC222/RUT_data!$G222*100</f>
        <v>159.581423102675</v>
      </c>
      <c r="Y21">
        <f>RUT_data!AD222/RUT_data!$G222*100</f>
        <v>171.545491482498</v>
      </c>
      <c r="Z21">
        <f>RUT_data!AE222/RUT_data!$G222*100</f>
        <v>181.459812831825</v>
      </c>
      <c r="AA21">
        <f>RUT_data!AF222/RUT_data!$G222*100</f>
        <v>178.07551087091</v>
      </c>
      <c r="AB21">
        <f>RUT_data!AG222/RUT_data!$G222*100</f>
        <v>185.985846938181</v>
      </c>
      <c r="AC21">
        <f>RUT_data!AH222/RUT_data!$G222*100</f>
        <v>188.170109807879</v>
      </c>
      <c r="AD21">
        <f>RUT_data!AI222/RUT_data!$G222*100</f>
        <v>199.251486068851</v>
      </c>
      <c r="AE21">
        <f>RUT_data!AJ222/RUT_data!$G222*100</f>
        <v>197.99310868978</v>
      </c>
      <c r="AF21">
        <f>RUT_data!AK222/RUT_data!$G222*100</f>
        <v>201.501981930937</v>
      </c>
      <c r="AG21">
        <f>RUT_data!AL222/RUT_data!$G222*100</f>
        <v>173.972315468503</v>
      </c>
      <c r="AH21">
        <f>RUT_data!AM222/RUT_data!$G222*100</f>
        <v>194.281725058735</v>
      </c>
      <c r="AI21">
        <f>RUT_data!AN222/RUT_data!$G222*100</f>
        <v>203.57892270631</v>
      </c>
      <c r="AJ21">
        <f>RUT_data!AO222/RUT_data!$G222*100</f>
        <v>178.904390901836</v>
      </c>
      <c r="AK21">
        <f>RUT_data!AP222/RUT_data!$G222*100</f>
        <v>205.888245349208</v>
      </c>
      <c r="AL21">
        <f>RUT_data!AQ222/RUT_data!$G222*100</f>
        <v>209.117216457477</v>
      </c>
      <c r="AM21">
        <f>RUT_data!AR222/RUT_data!$G222*100</f>
        <v>201.027432138524</v>
      </c>
      <c r="AN21">
        <f>RUT_data!AS222/RUT_data!$G222*100</f>
        <v>212.246480739067</v>
      </c>
      <c r="AO21">
        <f>RUT_data!AT222/RUT_data!$G222*100</f>
        <v>231.89001856231</v>
      </c>
      <c r="AP21">
        <f>RUT_data!AU222/RUT_data!$G222*100</f>
        <v>218.330378592828</v>
      </c>
    </row>
  </sheetData>
  <pageMargins left="0.75" right="0.75" top="1" bottom="1" header="0.5" footer="0.5"/>
  <pageSetup paperSize="1" orientation="portrait" horizontalDpi="360" verticalDpi="360"/>
  <headerFooter alignWithMargins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58"/>
  <sheetViews>
    <sheetView workbookViewId="0">
      <selection activeCell="A1" sqref="A1"/>
    </sheetView>
  </sheetViews>
  <sheetFormatPr defaultColWidth="9.1358024691358" defaultRowHeight="11.6" outlineLevelCol="7"/>
  <cols>
    <col min="1" max="1" width="9.5679012345679" customWidth="1"/>
    <col min="2" max="2" width="27.5679012345679" customWidth="1"/>
    <col min="3" max="7" width="8.28395061728395" customWidth="1"/>
    <col min="8" max="8" width="10.5679012345679" style="26" customWidth="1"/>
  </cols>
  <sheetData>
    <row r="1" spans="1:1">
      <c r="A1" s="27" t="s">
        <v>416</v>
      </c>
    </row>
    <row r="3" spans="1:8">
      <c r="A3" s="36" t="s">
        <v>417</v>
      </c>
      <c r="B3" s="8" t="s">
        <v>418</v>
      </c>
      <c r="C3" s="8">
        <v>1961</v>
      </c>
      <c r="D3" s="8">
        <v>1971</v>
      </c>
      <c r="E3" s="8">
        <v>1981</v>
      </c>
      <c r="F3" s="8">
        <v>1991</v>
      </c>
      <c r="G3" s="8">
        <v>2001</v>
      </c>
      <c r="H3" s="41" t="s">
        <v>419</v>
      </c>
    </row>
    <row r="4" spans="1:8">
      <c r="A4" s="37"/>
      <c r="E4" s="37" t="s">
        <v>420</v>
      </c>
      <c r="H4" s="26" t="s">
        <v>421</v>
      </c>
    </row>
    <row r="5" spans="1:5">
      <c r="A5" s="37"/>
      <c r="E5" s="37"/>
    </row>
    <row r="6" spans="1:8">
      <c r="A6" s="37">
        <v>1</v>
      </c>
      <c r="B6" t="str">
        <f>'temp-LabProd-cntr'!C2</f>
        <v>Argentina</v>
      </c>
      <c r="C6" s="35">
        <f>'temp-LabProd-cntr'!G2</f>
        <v>7545.31947866834</v>
      </c>
      <c r="D6" s="35">
        <f>'temp-LabProd-cntr'!H2</f>
        <v>9630.0296243539</v>
      </c>
      <c r="E6" s="35">
        <f>'temp-LabProd-cntr'!I2</f>
        <v>13588.1501761791</v>
      </c>
      <c r="F6" s="35">
        <f>'temp-LabProd-cntr'!J2</f>
        <v>14243.5727737375</v>
      </c>
      <c r="G6" s="35">
        <f>'temp-LabProd-cntr'!K2</f>
        <v>18722.0848305702</v>
      </c>
      <c r="H6" s="26">
        <f>'temp-LabProd-cntr'!L2</f>
        <v>2.03896243437209</v>
      </c>
    </row>
    <row r="7" spans="1:8">
      <c r="A7" s="37">
        <f>A6+1</f>
        <v>2</v>
      </c>
      <c r="B7" t="str">
        <f>'temp-LabProd-cntr'!C3</f>
        <v>Martinique</v>
      </c>
      <c r="C7" s="35">
        <f>'temp-LabProd-cntr'!G3</f>
        <v>1674.6623180745</v>
      </c>
      <c r="D7" s="35">
        <f>'temp-LabProd-cntr'!H3</f>
        <v>2215.80649760357</v>
      </c>
      <c r="E7" s="35">
        <f>'temp-LabProd-cntr'!I3</f>
        <v>3645.2407797925</v>
      </c>
      <c r="F7" s="35">
        <f>'temp-LabProd-cntr'!J3</f>
        <v>5389.81684865667</v>
      </c>
      <c r="G7" s="35">
        <f>'temp-LabProd-cntr'!K3</f>
        <v>11366.6574552857</v>
      </c>
      <c r="H7" s="26">
        <f>'temp-LabProd-cntr'!L3</f>
        <v>4.62000561117177</v>
      </c>
    </row>
    <row r="8" spans="1:8">
      <c r="A8" s="37">
        <f t="shared" ref="A8:A46" si="0">A7+1</f>
        <v>3</v>
      </c>
      <c r="B8" t="str">
        <f>'temp-LabProd-cntr'!C4</f>
        <v>Uruguay</v>
      </c>
      <c r="C8" s="35">
        <f>'temp-LabProd-cntr'!G4</f>
        <v>7041.8864630326</v>
      </c>
      <c r="D8" s="35">
        <f>'temp-LabProd-cntr'!H4</f>
        <v>7936.86972124495</v>
      </c>
      <c r="E8" s="35">
        <f>'temp-LabProd-cntr'!I4</f>
        <v>10003.4839832455</v>
      </c>
      <c r="F8" s="35">
        <f>'temp-LabProd-cntr'!J4</f>
        <v>9970.0318397626</v>
      </c>
      <c r="G8" s="35">
        <f>'temp-LabProd-cntr'!K4</f>
        <v>10982.38740866</v>
      </c>
      <c r="H8" s="26">
        <f>'temp-LabProd-cntr'!L4</f>
        <v>1.42049341490664</v>
      </c>
    </row>
    <row r="9" spans="1:8">
      <c r="A9" s="37">
        <f t="shared" si="0"/>
        <v>4</v>
      </c>
      <c r="B9" t="str">
        <f>'temp-LabProd-cntr'!C5</f>
        <v>Puerto Rico</v>
      </c>
      <c r="C9" s="35">
        <f>'temp-LabProd-cntr'!G5</f>
        <v>2543.28210751152</v>
      </c>
      <c r="D9" s="35">
        <f>'temp-LabProd-cntr'!H5</f>
        <v>3228.97982015143</v>
      </c>
      <c r="E9" s="35">
        <f>'temp-LabProd-cntr'!I5</f>
        <v>5728.84865784152</v>
      </c>
      <c r="F9" s="35">
        <f>'temp-LabProd-cntr'!J5</f>
        <v>6930.25102734118</v>
      </c>
      <c r="G9" s="35">
        <f>'temp-LabProd-cntr'!K5</f>
        <v>9548.00298329032</v>
      </c>
      <c r="H9" s="26">
        <f>'temp-LabProd-cntr'!L5</f>
        <v>3.29966882096804</v>
      </c>
    </row>
    <row r="10" spans="1:8">
      <c r="A10" s="37">
        <f t="shared" si="0"/>
        <v>5</v>
      </c>
      <c r="B10" t="str">
        <f>'temp-LabProd-cntr'!C6</f>
        <v>Guadeloupe</v>
      </c>
      <c r="C10" s="35">
        <f>'temp-LabProd-cntr'!G6</f>
        <v>1747.50250682927</v>
      </c>
      <c r="D10" s="35">
        <f>'temp-LabProd-cntr'!H6</f>
        <v>2367.61051567871</v>
      </c>
      <c r="E10" s="35">
        <f>'temp-LabProd-cntr'!I6</f>
        <v>2456.27739271739</v>
      </c>
      <c r="F10" s="35">
        <f>'temp-LabProd-cntr'!J6</f>
        <v>4786.40593026545</v>
      </c>
      <c r="G10" s="35">
        <f>'temp-LabProd-cntr'!K6</f>
        <v>9419.14727991</v>
      </c>
      <c r="H10" s="26">
        <f>'temp-LabProd-cntr'!L6</f>
        <v>3.97742549656535</v>
      </c>
    </row>
    <row r="11" spans="1:8">
      <c r="A11" s="37">
        <f t="shared" si="0"/>
        <v>6</v>
      </c>
      <c r="B11" t="str">
        <f>'temp-LabProd-cntr'!C7</f>
        <v>Barbados</v>
      </c>
      <c r="C11" s="35">
        <f>'temp-LabProd-cntr'!G7</f>
        <v>1453.46640971043</v>
      </c>
      <c r="D11" s="35">
        <f>'temp-LabProd-cntr'!H7</f>
        <v>2367.72998348933</v>
      </c>
      <c r="E11" s="35">
        <f>'temp-LabProd-cntr'!I7</f>
        <v>3651.18856084546</v>
      </c>
      <c r="F11" s="35">
        <f>'temp-LabProd-cntr'!J7</f>
        <v>4849.4804875875</v>
      </c>
      <c r="G11" s="35">
        <f>'temp-LabProd-cntr'!K7</f>
        <v>6306.05843065</v>
      </c>
      <c r="H11" s="26">
        <f>'temp-LabProd-cntr'!L7</f>
        <v>3.49028310433443</v>
      </c>
    </row>
    <row r="12" spans="1:8">
      <c r="A12" s="37">
        <f t="shared" si="0"/>
        <v>7</v>
      </c>
      <c r="B12" t="str">
        <f>'temp-LabProd-cntr'!C8</f>
        <v>Brazil</v>
      </c>
      <c r="C12" s="35">
        <f>'temp-LabProd-cntr'!G8</f>
        <v>1215.70069326647</v>
      </c>
      <c r="D12" s="35">
        <f>'temp-LabProd-cntr'!H8</f>
        <v>1481.02547053585</v>
      </c>
      <c r="E12" s="35">
        <f>'temp-LabProd-cntr'!I8</f>
        <v>2119.61831715865</v>
      </c>
      <c r="F12" s="35">
        <f>'temp-LabProd-cntr'!J8</f>
        <v>3213.93918773269</v>
      </c>
      <c r="G12" s="35">
        <f>'temp-LabProd-cntr'!K8</f>
        <v>5512.71175954008</v>
      </c>
      <c r="H12" s="26">
        <f>'temp-LabProd-cntr'!L8</f>
        <v>3.94290550891234</v>
      </c>
    </row>
    <row r="13" spans="1:8">
      <c r="A13" s="37">
        <f t="shared" si="0"/>
        <v>8</v>
      </c>
      <c r="B13" t="str">
        <f>'temp-LabProd-cntr'!C9</f>
        <v>Venezuela</v>
      </c>
      <c r="C13" s="35">
        <f>'temp-LabProd-cntr'!G9</f>
        <v>1410.58909374892</v>
      </c>
      <c r="D13" s="35">
        <f>'temp-LabProd-cntr'!H9</f>
        <v>2225.41464290561</v>
      </c>
      <c r="E13" s="35">
        <f>'temp-LabProd-cntr'!I9</f>
        <v>3562.81578435554</v>
      </c>
      <c r="F13" s="35">
        <f>'temp-LabProd-cntr'!J9</f>
        <v>3640.49877718316</v>
      </c>
      <c r="G13" s="35">
        <f>'temp-LabProd-cntr'!K9</f>
        <v>5343.49918360355</v>
      </c>
      <c r="H13" s="26">
        <f>'temp-LabProd-cntr'!L9</f>
        <v>2.94902895669624</v>
      </c>
    </row>
    <row r="14" spans="1:8">
      <c r="A14" s="37">
        <f t="shared" si="0"/>
        <v>9</v>
      </c>
      <c r="B14" t="str">
        <f>'temp-LabProd-cntr'!C10</f>
        <v>Chile</v>
      </c>
      <c r="C14" s="35">
        <f>'temp-LabProd-cntr'!G10</f>
        <v>2336.7089508183</v>
      </c>
      <c r="D14" s="35">
        <f>'temp-LabProd-cntr'!H10</f>
        <v>2946.0895932764</v>
      </c>
      <c r="E14" s="35">
        <f>'temp-LabProd-cntr'!I10</f>
        <v>3238.83812369298</v>
      </c>
      <c r="F14" s="35">
        <f>'temp-LabProd-cntr'!J10</f>
        <v>3741.47284066575</v>
      </c>
      <c r="G14" s="35">
        <f>'temp-LabProd-cntr'!K10</f>
        <v>5004.20068993843</v>
      </c>
      <c r="H14" s="26">
        <f>'temp-LabProd-cntr'!L10</f>
        <v>1.72592559816656</v>
      </c>
    </row>
    <row r="15" spans="1:8">
      <c r="A15" s="37">
        <f t="shared" si="0"/>
        <v>10</v>
      </c>
      <c r="B15" t="str">
        <f>'temp-LabProd-cntr'!C11</f>
        <v>Costa Rica</v>
      </c>
      <c r="C15" s="35">
        <f>'temp-LabProd-cntr'!G11</f>
        <v>1425.37114785138</v>
      </c>
      <c r="D15" s="35">
        <f>'temp-LabProd-cntr'!H11</f>
        <v>2391.36897970623</v>
      </c>
      <c r="E15" s="35">
        <f>'temp-LabProd-cntr'!I11</f>
        <v>2677.21776141631</v>
      </c>
      <c r="F15" s="35">
        <f>'temp-LabProd-cntr'!J11</f>
        <v>3830.63390546343</v>
      </c>
      <c r="G15" s="35">
        <f>'temp-LabProd-cntr'!K11</f>
        <v>4833.31145412834</v>
      </c>
      <c r="H15" s="26">
        <f>'temp-LabProd-cntr'!L11</f>
        <v>3.01366601089779</v>
      </c>
    </row>
    <row r="16" spans="1:8">
      <c r="A16" s="37">
        <f t="shared" si="0"/>
        <v>11</v>
      </c>
      <c r="B16" t="str">
        <f>'temp-LabProd-cntr'!C12</f>
        <v>Belize</v>
      </c>
      <c r="C16" s="35">
        <f>'temp-LabProd-cntr'!G12</f>
        <v>1459.94369452667</v>
      </c>
      <c r="D16" s="35">
        <f>'temp-LabProd-cntr'!H12</f>
        <v>2049.696333752</v>
      </c>
      <c r="E16" s="35">
        <f>'temp-LabProd-cntr'!I12</f>
        <v>2783.25997576471</v>
      </c>
      <c r="F16" s="35">
        <f>'temp-LabProd-cntr'!J12</f>
        <v>3083.849370918</v>
      </c>
      <c r="G16" s="35">
        <f>'temp-LabProd-cntr'!K12</f>
        <v>4538.83135100808</v>
      </c>
      <c r="H16" s="26">
        <f>'temp-LabProd-cntr'!L12</f>
        <v>2.83664887902688</v>
      </c>
    </row>
    <row r="17" spans="1:8">
      <c r="A17" s="37">
        <f t="shared" si="0"/>
        <v>12</v>
      </c>
      <c r="B17" t="str">
        <f>'temp-LabProd-cntr'!C13</f>
        <v>Bahamas, The</v>
      </c>
      <c r="C17" s="35">
        <f>'temp-LabProd-cntr'!G13</f>
        <v>783.395243088889</v>
      </c>
      <c r="D17" s="35">
        <f>'temp-LabProd-cntr'!H13</f>
        <v>2577.79417042</v>
      </c>
      <c r="E17" s="35">
        <f>'temp-LabProd-cntr'!I13</f>
        <v>3894.24887832</v>
      </c>
      <c r="F17" s="35">
        <f>'temp-LabProd-cntr'!J13</f>
        <v>2492.03272714286</v>
      </c>
      <c r="G17" s="35">
        <f>'temp-LabProd-cntr'!K13</f>
        <v>4286.39872777</v>
      </c>
      <c r="H17" s="26">
        <f>'temp-LabProd-cntr'!L13</f>
        <v>3.00121499042898</v>
      </c>
    </row>
    <row r="18" spans="1:8">
      <c r="A18" s="37">
        <f t="shared" si="0"/>
        <v>13</v>
      </c>
      <c r="B18" t="str">
        <f>'temp-LabProd-cntr'!C14</f>
        <v>Paraguay</v>
      </c>
      <c r="C18" s="35">
        <f>'temp-LabProd-cntr'!G14</f>
        <v>1813.33862419369</v>
      </c>
      <c r="D18" s="35">
        <f>'temp-LabProd-cntr'!H14</f>
        <v>2066.6131791518</v>
      </c>
      <c r="E18" s="35">
        <f>'temp-LabProd-cntr'!I14</f>
        <v>2547.63341357261</v>
      </c>
      <c r="F18" s="35">
        <f>'temp-LabProd-cntr'!J14</f>
        <v>3439.74825230569</v>
      </c>
      <c r="G18" s="35">
        <f>'temp-LabProd-cntr'!K14</f>
        <v>3876.596668141</v>
      </c>
      <c r="H18" s="26">
        <f>'temp-LabProd-cntr'!L14</f>
        <v>2.04030441424092</v>
      </c>
    </row>
    <row r="19" spans="1:8">
      <c r="A19" s="37">
        <f t="shared" si="0"/>
        <v>14</v>
      </c>
      <c r="B19" t="str">
        <f>'temp-LabProd-cntr'!C15</f>
        <v>Guyana</v>
      </c>
      <c r="C19" s="35">
        <f>'temp-LabProd-cntr'!G15</f>
        <v>2174.96960795548</v>
      </c>
      <c r="D19" s="35">
        <f>'temp-LabProd-cntr'!H15</f>
        <v>2458.41632198703</v>
      </c>
      <c r="E19" s="35">
        <f>'temp-LabProd-cntr'!I15</f>
        <v>2539.67011962576</v>
      </c>
      <c r="F19" s="35">
        <f>'temp-LabProd-cntr'!J15</f>
        <v>2253.36825355862</v>
      </c>
      <c r="G19" s="35">
        <f>'temp-LabProd-cntr'!K15</f>
        <v>3731.91845430143</v>
      </c>
      <c r="H19" s="26">
        <f>'temp-LabProd-cntr'!L15</f>
        <v>1.14195926404008</v>
      </c>
    </row>
    <row r="20" spans="1:8">
      <c r="A20" s="37">
        <f t="shared" si="0"/>
        <v>15</v>
      </c>
      <c r="B20" t="str">
        <f>'temp-LabProd-cntr'!C16</f>
        <v>Cuba</v>
      </c>
      <c r="C20" s="35">
        <f>'temp-LabProd-cntr'!G16</f>
        <v>2032.97186970404</v>
      </c>
      <c r="D20" s="35">
        <f>'temp-LabProd-cntr'!H16</f>
        <v>2372.96234100898</v>
      </c>
      <c r="E20" s="35">
        <f>'temp-LabProd-cntr'!I16</f>
        <v>2985.56287270359</v>
      </c>
      <c r="F20" s="35">
        <f>'temp-LabProd-cntr'!J16</f>
        <v>3181.93932952364</v>
      </c>
      <c r="G20" s="35">
        <f>'temp-LabProd-cntr'!K16</f>
        <v>3201.58420149208</v>
      </c>
      <c r="H20" s="26">
        <f>'temp-LabProd-cntr'!L16</f>
        <v>0.964761667424652</v>
      </c>
    </row>
    <row r="21" spans="1:8">
      <c r="A21" s="37">
        <f t="shared" si="0"/>
        <v>16</v>
      </c>
      <c r="B21" t="str">
        <f>'temp-LabProd-cntr'!C17</f>
        <v>Ecuador</v>
      </c>
      <c r="C21" s="35">
        <f>'temp-LabProd-cntr'!G17</f>
        <v>1341.17936527618</v>
      </c>
      <c r="D21" s="35">
        <f>'temp-LabProd-cntr'!H17</f>
        <v>1474.71340554246</v>
      </c>
      <c r="E21" s="35">
        <f>'temp-LabProd-cntr'!I17</f>
        <v>1677.52681037574</v>
      </c>
      <c r="F21" s="35">
        <f>'temp-LabProd-cntr'!J17</f>
        <v>2026.19577554487</v>
      </c>
      <c r="G21" s="35">
        <f>'temp-LabProd-cntr'!K17</f>
        <v>2853.24718799912</v>
      </c>
      <c r="H21" s="26">
        <f>'temp-LabProd-cntr'!L17</f>
        <v>1.7078988470427</v>
      </c>
    </row>
    <row r="22" spans="1:8">
      <c r="A22" s="37">
        <f t="shared" si="0"/>
        <v>17</v>
      </c>
      <c r="B22" t="str">
        <f>'temp-LabProd-cntr'!C18</f>
        <v>Montserrat</v>
      </c>
      <c r="C22" s="35">
        <f>'temp-LabProd-cntr'!G18</f>
        <v>650.7978086</v>
      </c>
      <c r="D22" s="35">
        <f>'temp-LabProd-cntr'!H18</f>
        <v>832.35906019</v>
      </c>
      <c r="E22" s="35">
        <f>'temp-LabProd-cntr'!I18</f>
        <v>1038.77188172</v>
      </c>
      <c r="F22" s="35">
        <f>'temp-LabProd-cntr'!J18</f>
        <v>2656.30206998</v>
      </c>
      <c r="G22" s="35">
        <f>'temp-LabProd-cntr'!K18</f>
        <v>2852.3261404</v>
      </c>
      <c r="H22" s="26">
        <f>'temp-LabProd-cntr'!L18</f>
        <v>4.83044479830941</v>
      </c>
    </row>
    <row r="23" spans="1:8">
      <c r="A23" s="37">
        <f t="shared" si="0"/>
        <v>18</v>
      </c>
      <c r="B23" t="str">
        <f>'temp-LabProd-cntr'!C19</f>
        <v>Mexico</v>
      </c>
      <c r="C23" s="35">
        <f>'temp-LabProd-cntr'!G19</f>
        <v>1077.85330098401</v>
      </c>
      <c r="D23" s="35">
        <f>'temp-LabProd-cntr'!H19</f>
        <v>1538.15868487659</v>
      </c>
      <c r="E23" s="35">
        <f>'temp-LabProd-cntr'!I19</f>
        <v>1997.5287492125</v>
      </c>
      <c r="F23" s="35">
        <f>'temp-LabProd-cntr'!J19</f>
        <v>2120.33404636531</v>
      </c>
      <c r="G23" s="35">
        <f>'temp-LabProd-cntr'!K19</f>
        <v>2843.96080455326</v>
      </c>
      <c r="H23" s="26">
        <f>'temp-LabProd-cntr'!L19</f>
        <v>1.99357985546547</v>
      </c>
    </row>
    <row r="24" spans="1:8">
      <c r="A24" s="37">
        <f t="shared" si="0"/>
        <v>19</v>
      </c>
      <c r="B24" t="str">
        <f>'temp-LabProd-cntr'!C20</f>
        <v>Dominica</v>
      </c>
      <c r="C24" s="35">
        <f>'temp-LabProd-cntr'!G20</f>
        <v>1177.631742975</v>
      </c>
      <c r="D24" s="35">
        <f>'temp-LabProd-cntr'!H20</f>
        <v>1506.02364286364</v>
      </c>
      <c r="E24" s="35">
        <f>'temp-LabProd-cntr'!I20</f>
        <v>1846.617001311</v>
      </c>
      <c r="F24" s="35">
        <f>'temp-LabProd-cntr'!J20</f>
        <v>2865.17218043222</v>
      </c>
      <c r="G24" s="35">
        <f>'temp-LabProd-cntr'!K20</f>
        <v>2670.2666984375</v>
      </c>
      <c r="H24" s="26">
        <f>'temp-LabProd-cntr'!L20</f>
        <v>2.43495736846404</v>
      </c>
    </row>
    <row r="25" spans="1:8">
      <c r="A25" s="37">
        <f t="shared" si="0"/>
        <v>20</v>
      </c>
      <c r="B25" t="str">
        <f>'temp-LabProd-cntr'!C21</f>
        <v>Suriname</v>
      </c>
      <c r="C25" s="35">
        <f>'temp-LabProd-cntr'!G21</f>
        <v>1287.3556655687</v>
      </c>
      <c r="D25" s="35">
        <f>'temp-LabProd-cntr'!H21</f>
        <v>2144.63313713</v>
      </c>
      <c r="E25" s="35">
        <f>'temp-LabProd-cntr'!I21</f>
        <v>3679.77242812583</v>
      </c>
      <c r="F25" s="35">
        <f>'temp-LabProd-cntr'!J21</f>
        <v>3325.57578547857</v>
      </c>
      <c r="G25" s="35">
        <f>'temp-LabProd-cntr'!K21</f>
        <v>2376.53672061833</v>
      </c>
      <c r="H25" s="26">
        <f>'temp-LabProd-cntr'!L21</f>
        <v>1.51517439317315</v>
      </c>
    </row>
    <row r="26" spans="1:8">
      <c r="A26" s="37">
        <f t="shared" si="0"/>
        <v>21</v>
      </c>
      <c r="B26" t="str">
        <f>'temp-LabProd-cntr'!C22</f>
        <v>Dominican Republic</v>
      </c>
      <c r="C26" s="35">
        <f>'temp-LabProd-cntr'!G22</f>
        <v>1081.9667442513</v>
      </c>
      <c r="D26" s="35">
        <f>'temp-LabProd-cntr'!H22</f>
        <v>1243.71344460717</v>
      </c>
      <c r="E26" s="35">
        <f>'temp-LabProd-cntr'!I22</f>
        <v>1571.78325219197</v>
      </c>
      <c r="F26" s="35">
        <f>'temp-LabProd-cntr'!J22</f>
        <v>1859.56118222988</v>
      </c>
      <c r="G26" s="35">
        <f>'temp-LabProd-cntr'!K22</f>
        <v>2334.02646082644</v>
      </c>
      <c r="H26" s="26">
        <f>'temp-LabProd-cntr'!L22</f>
        <v>2.05834862812835</v>
      </c>
    </row>
    <row r="27" spans="1:8">
      <c r="A27" s="37">
        <f t="shared" si="0"/>
        <v>22</v>
      </c>
      <c r="B27" t="str">
        <f>'temp-LabProd-cntr'!C23</f>
        <v>Colombia</v>
      </c>
      <c r="C27" s="35">
        <f>'temp-LabProd-cntr'!G23</f>
        <v>1063.05893325046</v>
      </c>
      <c r="D27" s="35">
        <f>'temp-LabProd-cntr'!H23</f>
        <v>1288.43287043644</v>
      </c>
      <c r="E27" s="35">
        <f>'temp-LabProd-cntr'!I23</f>
        <v>1526.28971726735</v>
      </c>
      <c r="F27" s="35">
        <f>'temp-LabProd-cntr'!J23</f>
        <v>2058.03554265417</v>
      </c>
      <c r="G27" s="35">
        <f>'temp-LabProd-cntr'!K23</f>
        <v>2237.79912886253</v>
      </c>
      <c r="H27" s="26">
        <f>'temp-LabProd-cntr'!L23</f>
        <v>1.98617371878389</v>
      </c>
    </row>
    <row r="28" spans="1:8">
      <c r="A28" s="37">
        <f t="shared" si="0"/>
        <v>23</v>
      </c>
      <c r="B28" t="str">
        <f>'temp-LabProd-cntr'!C24</f>
        <v>Panama</v>
      </c>
      <c r="C28" s="35">
        <f>'temp-LabProd-cntr'!G24</f>
        <v>1276.65906428186</v>
      </c>
      <c r="D28" s="35">
        <f>'temp-LabProd-cntr'!H24</f>
        <v>1886.80606674024</v>
      </c>
      <c r="E28" s="35">
        <f>'temp-LabProd-cntr'!I24</f>
        <v>2346.68602450262</v>
      </c>
      <c r="F28" s="35">
        <f>'temp-LabProd-cntr'!J24</f>
        <v>2144.37639183057</v>
      </c>
      <c r="G28" s="35">
        <f>'temp-LabProd-cntr'!K24</f>
        <v>2232.03822878364</v>
      </c>
      <c r="H28" s="26">
        <f>'temp-LabProd-cntr'!L24</f>
        <v>1.30981476709944</v>
      </c>
    </row>
    <row r="29" spans="1:8">
      <c r="A29" s="37">
        <f t="shared" si="0"/>
        <v>24</v>
      </c>
      <c r="B29" t="str">
        <f>'temp-LabProd-cntr'!C25</f>
        <v>Trinidad and Tobago</v>
      </c>
      <c r="C29" s="35">
        <f>'temp-LabProd-cntr'!G25</f>
        <v>1619.3865751482</v>
      </c>
      <c r="D29" s="35">
        <f>'temp-LabProd-cntr'!H25</f>
        <v>1970.6496783478</v>
      </c>
      <c r="E29" s="35">
        <f>'temp-LabProd-cntr'!I25</f>
        <v>2039.22749698511</v>
      </c>
      <c r="F29" s="35">
        <f>'temp-LabProd-cntr'!J25</f>
        <v>1797.10439208981</v>
      </c>
      <c r="G29" s="35">
        <f>'temp-LabProd-cntr'!K25</f>
        <v>2207.92315686735</v>
      </c>
      <c r="H29" s="26">
        <f>'temp-LabProd-cntr'!L25</f>
        <v>0.0888430859199874</v>
      </c>
    </row>
    <row r="30" spans="1:8">
      <c r="A30" s="37">
        <f t="shared" si="0"/>
        <v>25</v>
      </c>
      <c r="B30" t="str">
        <f>'temp-LabProd-cntr'!C26</f>
        <v>St. Lucia</v>
      </c>
      <c r="C30" s="35">
        <f>'temp-LabProd-cntr'!G26</f>
        <v>1644.46493354286</v>
      </c>
      <c r="D30" s="35">
        <f>'temp-LabProd-cntr'!H26</f>
        <v>1911.50055125</v>
      </c>
      <c r="E30" s="35">
        <f>'temp-LabProd-cntr'!I26</f>
        <v>1783.21955675923</v>
      </c>
      <c r="F30" s="35">
        <f>'temp-LabProd-cntr'!J26</f>
        <v>2496.91256672143</v>
      </c>
      <c r="G30" s="35">
        <f>'temp-LabProd-cntr'!K26</f>
        <v>2000.73684608</v>
      </c>
      <c r="H30" s="26">
        <f>'temp-LabProd-cntr'!L26</f>
        <v>0.444756848645333</v>
      </c>
    </row>
    <row r="31" spans="1:8">
      <c r="A31" s="37">
        <f t="shared" si="0"/>
        <v>26</v>
      </c>
      <c r="B31" t="str">
        <f>'temp-LabProd-cntr'!C27</f>
        <v>Grenada</v>
      </c>
      <c r="C31" s="35">
        <f>'temp-LabProd-cntr'!G27</f>
        <v>703.753433094118</v>
      </c>
      <c r="D31" s="35">
        <f>'temp-LabProd-cntr'!H27</f>
        <v>1221.58350330643</v>
      </c>
      <c r="E31" s="35">
        <f>'temp-LabProd-cntr'!I27</f>
        <v>1644.20738904417</v>
      </c>
      <c r="F31" s="35">
        <f>'temp-LabProd-cntr'!J27</f>
        <v>1566.825402073</v>
      </c>
      <c r="G31" s="35">
        <f>'temp-LabProd-cntr'!K27</f>
        <v>1921.0190528625</v>
      </c>
      <c r="H31" s="26">
        <f>'temp-LabProd-cntr'!L27</f>
        <v>1.96385999693192</v>
      </c>
    </row>
    <row r="32" spans="1:8">
      <c r="A32" s="37">
        <f t="shared" si="0"/>
        <v>27</v>
      </c>
      <c r="B32" t="str">
        <f>'temp-LabProd-cntr'!C28</f>
        <v>Nicaragua</v>
      </c>
      <c r="C32" s="35">
        <f>'temp-LabProd-cntr'!G28</f>
        <v>992.435590873082</v>
      </c>
      <c r="D32" s="35">
        <f>'temp-LabProd-cntr'!H28</f>
        <v>1691.87656273228</v>
      </c>
      <c r="E32" s="35">
        <f>'temp-LabProd-cntr'!I28</f>
        <v>1482.14556582803</v>
      </c>
      <c r="F32" s="35">
        <f>'temp-LabProd-cntr'!J28</f>
        <v>1304.06310957888</v>
      </c>
      <c r="G32" s="35">
        <f>'temp-LabProd-cntr'!K28</f>
        <v>1795.66161725419</v>
      </c>
      <c r="H32" s="26">
        <f>'temp-LabProd-cntr'!L28</f>
        <v>-0.00755046103405599</v>
      </c>
    </row>
    <row r="33" spans="1:8">
      <c r="A33" s="37">
        <f t="shared" si="0"/>
        <v>28</v>
      </c>
      <c r="B33" t="str">
        <f>'temp-LabProd-cntr'!C29</f>
        <v>St. Vincent and the Grenadines</v>
      </c>
      <c r="C33" s="35">
        <f>'temp-LabProd-cntr'!G29</f>
        <v>1256.76513446</v>
      </c>
      <c r="D33" s="35">
        <f>'temp-LabProd-cntr'!H29</f>
        <v>1303.17981516455</v>
      </c>
      <c r="E33" s="35">
        <f>'temp-LabProd-cntr'!I29</f>
        <v>1436.71314438909</v>
      </c>
      <c r="F33" s="35">
        <f>'temp-LabProd-cntr'!J29</f>
        <v>1837.26498924583</v>
      </c>
      <c r="G33" s="35">
        <f>'temp-LabProd-cntr'!K29</f>
        <v>1531.913575375</v>
      </c>
      <c r="H33" s="26">
        <f>'temp-LabProd-cntr'!L29</f>
        <v>1.04521174707981</v>
      </c>
    </row>
    <row r="34" spans="1:8">
      <c r="A34" s="37">
        <f t="shared" si="0"/>
        <v>29</v>
      </c>
      <c r="B34" t="str">
        <f>'temp-LabProd-cntr'!C30</f>
        <v>Jamaica</v>
      </c>
      <c r="C34" s="35">
        <f>'temp-LabProd-cntr'!G30</f>
        <v>897.573744661103</v>
      </c>
      <c r="D34" s="35">
        <f>'temp-LabProd-cntr'!H30</f>
        <v>1208.85566000975</v>
      </c>
      <c r="E34" s="35">
        <f>'temp-LabProd-cntr'!I30</f>
        <v>989.167209411678</v>
      </c>
      <c r="F34" s="35">
        <f>'temp-LabProd-cntr'!J30</f>
        <v>1194.02262075596</v>
      </c>
      <c r="G34" s="35">
        <f>'temp-LabProd-cntr'!K30</f>
        <v>1529.87407671708</v>
      </c>
      <c r="H34" s="26">
        <f>'temp-LabProd-cntr'!L30</f>
        <v>0.895516477438196</v>
      </c>
    </row>
    <row r="35" spans="1:8">
      <c r="A35" s="37">
        <f t="shared" si="0"/>
        <v>30</v>
      </c>
      <c r="B35" t="str">
        <f>'temp-LabProd-cntr'!C31</f>
        <v>Peru</v>
      </c>
      <c r="C35" s="35">
        <f>'temp-LabProd-cntr'!G31</f>
        <v>945.182364560077</v>
      </c>
      <c r="D35" s="35">
        <f>'temp-LabProd-cntr'!H31</f>
        <v>1110.70693384319</v>
      </c>
      <c r="E35" s="35">
        <f>'temp-LabProd-cntr'!I31</f>
        <v>1015.97411039408</v>
      </c>
      <c r="F35" s="35">
        <f>'temp-LabProd-cntr'!J31</f>
        <v>986.239087509628</v>
      </c>
      <c r="G35" s="35">
        <f>'temp-LabProd-cntr'!K31</f>
        <v>1493.22003206632</v>
      </c>
      <c r="H35" s="26">
        <f>'temp-LabProd-cntr'!L31</f>
        <v>0.578013200033523</v>
      </c>
    </row>
    <row r="36" spans="1:8">
      <c r="A36" s="37">
        <f t="shared" si="0"/>
        <v>31</v>
      </c>
      <c r="B36" t="str">
        <f>'temp-LabProd-cntr'!C32</f>
        <v>Netherlands Antilles</v>
      </c>
      <c r="C36" s="35">
        <f>'temp-LabProd-cntr'!G32</f>
        <v>4017.280605</v>
      </c>
      <c r="D36" s="35">
        <f>'temp-LabProd-cntr'!H32</f>
        <v>6513.266663</v>
      </c>
      <c r="E36" s="35">
        <f>'temp-LabProd-cntr'!I32</f>
        <v>2298.209635</v>
      </c>
      <c r="F36" s="35">
        <f>'temp-LabProd-cntr'!J32</f>
        <v>1339.224572</v>
      </c>
      <c r="G36" s="35">
        <f>'temp-LabProd-cntr'!K32</f>
        <v>1414.782689</v>
      </c>
      <c r="H36" s="26">
        <f>'temp-LabProd-cntr'!L32</f>
        <v>-3.78886778344958</v>
      </c>
    </row>
    <row r="37" spans="1:8">
      <c r="A37" s="37">
        <f t="shared" si="0"/>
        <v>32</v>
      </c>
      <c r="B37" t="str">
        <f>'temp-LabProd-cntr'!C33</f>
        <v>Honduras</v>
      </c>
      <c r="C37" s="35">
        <f>'temp-LabProd-cntr'!G33</f>
        <v>699.559325517567</v>
      </c>
      <c r="D37" s="35">
        <f>'temp-LabProd-cntr'!H33</f>
        <v>1002.05768349563</v>
      </c>
      <c r="E37" s="35">
        <f>'temp-LabProd-cntr'!I33</f>
        <v>1113.2252459126</v>
      </c>
      <c r="F37" s="35">
        <f>'temp-LabProd-cntr'!J33</f>
        <v>1201.76700197661</v>
      </c>
      <c r="G37" s="35">
        <f>'temp-LabProd-cntr'!K33</f>
        <v>1369.3117830877</v>
      </c>
      <c r="H37" s="26">
        <f>'temp-LabProd-cntr'!L33</f>
        <v>1.56567210475145</v>
      </c>
    </row>
    <row r="38" spans="1:8">
      <c r="A38" s="37">
        <f t="shared" si="0"/>
        <v>33</v>
      </c>
      <c r="B38" t="str">
        <f>'temp-LabProd-cntr'!C34</f>
        <v>French Guiana</v>
      </c>
      <c r="C38" s="35">
        <f>'temp-LabProd-cntr'!G34</f>
        <v>651.177534333333</v>
      </c>
      <c r="D38" s="35">
        <f>'temp-LabProd-cntr'!H34</f>
        <v>596.681742642857</v>
      </c>
      <c r="E38" s="35">
        <f>'temp-LabProd-cntr'!I34</f>
        <v>546.333176944445</v>
      </c>
      <c r="F38" s="35">
        <f>'temp-LabProd-cntr'!J34</f>
        <v>1227.59233175083</v>
      </c>
      <c r="G38" s="35">
        <f>'temp-LabProd-cntr'!K34</f>
        <v>1323.22372884692</v>
      </c>
      <c r="H38" s="26">
        <f>'temp-LabProd-cntr'!L34</f>
        <v>2.94460790331164</v>
      </c>
    </row>
    <row r="39" spans="1:8">
      <c r="A39" s="37">
        <f t="shared" si="0"/>
        <v>34</v>
      </c>
      <c r="B39" t="str">
        <f>'temp-LabProd-cntr'!C35</f>
        <v>St. Kitts and Nevis</v>
      </c>
      <c r="C39" s="35">
        <f>'temp-LabProd-cntr'!G35</f>
        <v>889.88470679</v>
      </c>
      <c r="D39" s="35">
        <f>'temp-LabProd-cntr'!H35</f>
        <v>919.485276668571</v>
      </c>
      <c r="E39" s="35">
        <f>'temp-LabProd-cntr'!I35</f>
        <v>1293.92194356667</v>
      </c>
      <c r="F39" s="35">
        <f>'temp-LabProd-cntr'!J35</f>
        <v>1074.85888026</v>
      </c>
      <c r="G39" s="35">
        <f>'temp-LabProd-cntr'!K35</f>
        <v>1323.104069875</v>
      </c>
      <c r="H39" s="26">
        <f>'temp-LabProd-cntr'!L35</f>
        <v>1.02959335321573</v>
      </c>
    </row>
    <row r="40" spans="1:8">
      <c r="A40" s="37">
        <f t="shared" si="0"/>
        <v>35</v>
      </c>
      <c r="B40" t="str">
        <f>'temp-LabProd-cntr'!C36</f>
        <v>Bolivia</v>
      </c>
      <c r="C40" s="35">
        <f>'temp-LabProd-cntr'!G36</f>
        <v>610.536138633244</v>
      </c>
      <c r="D40" s="35">
        <f>'temp-LabProd-cntr'!H36</f>
        <v>740.825866212584</v>
      </c>
      <c r="E40" s="35">
        <f>'temp-LabProd-cntr'!I36</f>
        <v>931.681212847412</v>
      </c>
      <c r="F40" s="35">
        <f>'temp-LabProd-cntr'!J36</f>
        <v>1049.45503337053</v>
      </c>
      <c r="G40" s="35">
        <f>'temp-LabProd-cntr'!K36</f>
        <v>1252.27592885111</v>
      </c>
      <c r="H40" s="26">
        <f>'temp-LabProd-cntr'!L36</f>
        <v>1.77041133798994</v>
      </c>
    </row>
    <row r="41" spans="1:8">
      <c r="A41" s="37">
        <f t="shared" si="0"/>
        <v>36</v>
      </c>
      <c r="B41" t="str">
        <f>'temp-LabProd-cntr'!C37</f>
        <v>Guatemala</v>
      </c>
      <c r="C41" s="35">
        <f>'temp-LabProd-cntr'!G37</f>
        <v>612.2891334092</v>
      </c>
      <c r="D41" s="35">
        <f>'temp-LabProd-cntr'!H37</f>
        <v>771.978927837382</v>
      </c>
      <c r="E41" s="35">
        <f>'temp-LabProd-cntr'!I37</f>
        <v>974.304638046303</v>
      </c>
      <c r="F41" s="35">
        <f>'temp-LabProd-cntr'!J37</f>
        <v>939.732424258887</v>
      </c>
      <c r="G41" s="35">
        <f>'temp-LabProd-cntr'!K37</f>
        <v>1014.1591646707</v>
      </c>
      <c r="H41" s="26">
        <f>'temp-LabProd-cntr'!L37</f>
        <v>0.959099134441144</v>
      </c>
    </row>
    <row r="42" spans="1:8">
      <c r="A42" s="37">
        <f t="shared" si="0"/>
        <v>37</v>
      </c>
      <c r="B42" t="str">
        <f>'temp-LabProd-cntr'!C38</f>
        <v>El Salvador</v>
      </c>
      <c r="C42" s="35">
        <f>'temp-LabProd-cntr'!G38</f>
        <v>786.935505249524</v>
      </c>
      <c r="D42" s="35">
        <f>'temp-LabProd-cntr'!H38</f>
        <v>830.007536773157</v>
      </c>
      <c r="E42" s="35">
        <f>'temp-LabProd-cntr'!I38</f>
        <v>969.586343501147</v>
      </c>
      <c r="F42" s="35">
        <f>'temp-LabProd-cntr'!J38</f>
        <v>997.645383389804</v>
      </c>
      <c r="G42" s="35">
        <f>'temp-LabProd-cntr'!K38</f>
        <v>1008.39042307942</v>
      </c>
      <c r="H42" s="26">
        <f>'temp-LabProd-cntr'!L38</f>
        <v>0.616380652686632</v>
      </c>
    </row>
    <row r="43" spans="1:8">
      <c r="A43" s="37">
        <f t="shared" si="0"/>
        <v>38</v>
      </c>
      <c r="B43" t="str">
        <f>'temp-LabProd-cntr'!C39</f>
        <v>Antigua and Barbuda</v>
      </c>
      <c r="C43" s="35">
        <f>'temp-LabProd-cntr'!G39</f>
        <v>540.285064329091</v>
      </c>
      <c r="D43" s="35">
        <f>'temp-LabProd-cntr'!H39</f>
        <v>601.261655166</v>
      </c>
      <c r="E43" s="35">
        <f>'temp-LabProd-cntr'!I39</f>
        <v>659.42886998625</v>
      </c>
      <c r="F43" s="35">
        <f>'temp-LabProd-cntr'!J39</f>
        <v>841.754768542857</v>
      </c>
      <c r="G43" s="35">
        <f>'temp-LabProd-cntr'!K39</f>
        <v>721.63817879375</v>
      </c>
      <c r="H43" s="26">
        <f>'temp-LabProd-cntr'!L39</f>
        <v>1.48791384191342</v>
      </c>
    </row>
    <row r="44" spans="1:8">
      <c r="A44" s="37">
        <f t="shared" si="0"/>
        <v>39</v>
      </c>
      <c r="B44" t="str">
        <f>'temp-LabProd-cntr'!C40</f>
        <v>British Virgin Islands</v>
      </c>
      <c r="C44" s="35">
        <f>'temp-LabProd-cntr'!G40</f>
        <v>422.746588</v>
      </c>
      <c r="D44" s="35">
        <f>'temp-LabProd-cntr'!H40</f>
        <v>222.7562445</v>
      </c>
      <c r="E44" s="35">
        <f>'temp-LabProd-cntr'!I40</f>
        <v>275.73740815</v>
      </c>
      <c r="F44" s="35">
        <f>'temp-LabProd-cntr'!J40</f>
        <v>300.96279535</v>
      </c>
      <c r="G44" s="35">
        <f>'temp-LabProd-cntr'!K40</f>
        <v>321.36908925</v>
      </c>
      <c r="H44" s="26">
        <f>'temp-LabProd-cntr'!L40</f>
        <v>0.470343358100322</v>
      </c>
    </row>
    <row r="45" spans="1:8">
      <c r="A45" s="37">
        <f t="shared" si="0"/>
        <v>40</v>
      </c>
      <c r="B45" t="str">
        <f>'temp-LabProd-cntr'!C41</f>
        <v>Haiti</v>
      </c>
      <c r="C45" s="35">
        <f>'temp-LabProd-cntr'!G41</f>
        <v>263.027778504145</v>
      </c>
      <c r="D45" s="35">
        <f>'temp-LabProd-cntr'!H41</f>
        <v>311.620451663538</v>
      </c>
      <c r="E45" s="35">
        <f>'temp-LabProd-cntr'!I41</f>
        <v>344.954502179569</v>
      </c>
      <c r="F45" s="35">
        <f>'temp-LabProd-cntr'!J41</f>
        <v>300.0365711472</v>
      </c>
      <c r="G45" s="35">
        <f>'temp-LabProd-cntr'!K41</f>
        <v>279.565135346391</v>
      </c>
      <c r="H45" s="26">
        <f>'temp-LabProd-cntr'!L41</f>
        <v>0.0248566077248435</v>
      </c>
    </row>
    <row r="46" spans="1:8">
      <c r="A46" s="37">
        <f t="shared" si="0"/>
        <v>41</v>
      </c>
      <c r="B46" t="str">
        <f>'temp-LabProd-cntr'!C42</f>
        <v>Virgin Islands</v>
      </c>
      <c r="C46" s="35">
        <f>'temp-LabProd-cntr'!G42</f>
        <v>602.8016742</v>
      </c>
      <c r="D46" s="35">
        <f>'temp-LabProd-cntr'!H42</f>
        <v>256.991702309091</v>
      </c>
      <c r="E46" s="35">
        <f>'temp-LabProd-cntr'!I42</f>
        <v>217.616425769231</v>
      </c>
      <c r="F46" s="35">
        <f>'temp-LabProd-cntr'!J42</f>
        <v>162.250957615385</v>
      </c>
      <c r="G46" s="35">
        <f>'temp-LabProd-cntr'!K42</f>
        <v>179.818767</v>
      </c>
      <c r="H46" s="26">
        <f>'temp-LabProd-cntr'!L42</f>
        <v>-2.41181066770445</v>
      </c>
    </row>
    <row r="47" spans="1:7">
      <c r="A47" s="37"/>
      <c r="C47" s="38"/>
      <c r="D47" s="35"/>
      <c r="E47" s="35"/>
      <c r="F47" s="35"/>
      <c r="G47" s="35"/>
    </row>
    <row r="48" spans="1:8">
      <c r="A48" s="39"/>
      <c r="B48" s="10" t="s">
        <v>422</v>
      </c>
      <c r="C48" s="40">
        <f>RUT_data!G267</f>
        <v>665.807632681334</v>
      </c>
      <c r="D48" s="42">
        <f>RUT_data!Q267</f>
        <v>666.503430109987</v>
      </c>
      <c r="E48" s="42">
        <f>RUT_data!AA267</f>
        <v>704.174825174825</v>
      </c>
      <c r="F48" s="42">
        <f>RUT_data!AK267</f>
        <v>770.248322147651</v>
      </c>
      <c r="G48" s="42">
        <f>RUT_data!AU267</f>
        <v>675.998293515358</v>
      </c>
      <c r="H48" s="33">
        <f>RUT_data!BD267</f>
        <v>0.0945872586455065</v>
      </c>
    </row>
    <row r="49" spans="1:1">
      <c r="A49" s="29" t="s">
        <v>423</v>
      </c>
    </row>
    <row r="50" spans="1:1">
      <c r="A50" s="29" t="s">
        <v>424</v>
      </c>
    </row>
    <row r="51" spans="1:1">
      <c r="A51" s="29" t="s">
        <v>425</v>
      </c>
    </row>
    <row r="52" spans="1:1">
      <c r="A52" s="37"/>
    </row>
    <row r="53" spans="1:1">
      <c r="A53" s="37"/>
    </row>
    <row r="54" spans="1:1">
      <c r="A54" s="37"/>
    </row>
    <row r="55" spans="1:1">
      <c r="A55" s="37"/>
    </row>
    <row r="56" spans="1:1">
      <c r="A56" s="37"/>
    </row>
    <row r="57" spans="1:1">
      <c r="A57" s="37"/>
    </row>
    <row r="58" spans="1:1">
      <c r="A58" s="37"/>
    </row>
  </sheetData>
  <pageMargins left="0.75" right="0.75" top="1" bottom="0.759722222222222" header="0.5" footer="0.5"/>
  <pageSetup paperSize="1" orientation="portrait" horizontalDpi="360" verticalDpi="36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58"/>
  <sheetViews>
    <sheetView workbookViewId="0">
      <selection activeCell="A1" sqref="A1"/>
    </sheetView>
  </sheetViews>
  <sheetFormatPr defaultColWidth="9.1358024691358" defaultRowHeight="11.6" outlineLevelCol="7"/>
  <cols>
    <col min="1" max="1" width="9.5679012345679" customWidth="1"/>
    <col min="2" max="2" width="27.5679012345679" customWidth="1"/>
    <col min="3" max="7" width="8.28395061728395" customWidth="1"/>
    <col min="8" max="8" width="10.5679012345679" style="26" customWidth="1"/>
  </cols>
  <sheetData>
    <row r="1" spans="1:1">
      <c r="A1" s="27" t="s">
        <v>426</v>
      </c>
    </row>
    <row r="3" spans="1:8">
      <c r="A3" s="36" t="s">
        <v>417</v>
      </c>
      <c r="B3" s="8" t="s">
        <v>418</v>
      </c>
      <c r="C3" s="8">
        <v>1961</v>
      </c>
      <c r="D3" s="8">
        <v>1971</v>
      </c>
      <c r="E3" s="8">
        <v>1981</v>
      </c>
      <c r="F3" s="8">
        <v>1991</v>
      </c>
      <c r="G3" s="8">
        <v>2001</v>
      </c>
      <c r="H3" s="41" t="s">
        <v>419</v>
      </c>
    </row>
    <row r="4" spans="1:8">
      <c r="A4" s="37"/>
      <c r="E4" s="37" t="s">
        <v>427</v>
      </c>
      <c r="H4" s="26" t="s">
        <v>421</v>
      </c>
    </row>
    <row r="5" spans="1:5">
      <c r="A5" s="37"/>
      <c r="E5" s="37"/>
    </row>
    <row r="6" spans="1:8">
      <c r="A6" s="37">
        <v>1</v>
      </c>
      <c r="B6" t="str">
        <f>'temp-LandProd-cntr'!C2</f>
        <v>Barbados</v>
      </c>
      <c r="C6" s="35">
        <f>'temp-LandProd-cntr'!G2</f>
        <v>1315.82017725498</v>
      </c>
      <c r="D6" s="35">
        <f>'temp-LandProd-cntr'!H2</f>
        <v>1385.06940770377</v>
      </c>
      <c r="E6" s="35">
        <f>'temp-LandProd-cntr'!I2</f>
        <v>1813.88646776714</v>
      </c>
      <c r="F6" s="35">
        <f>'temp-LandProd-cntr'!J2</f>
        <v>2341.8956839732</v>
      </c>
      <c r="G6" s="35">
        <f>'temp-LandProd-cntr'!K2</f>
        <v>2504.06026365983</v>
      </c>
      <c r="H6" s="26">
        <f>'temp-LandProd-cntr'!L2</f>
        <v>1.7498460020712</v>
      </c>
    </row>
    <row r="7" spans="1:8">
      <c r="A7" s="37">
        <f>A6+1</f>
        <v>2</v>
      </c>
      <c r="B7" t="str">
        <f>'temp-LandProd-cntr'!C3</f>
        <v>Martinique</v>
      </c>
      <c r="C7" s="35">
        <f>'temp-LandProd-cntr'!G3</f>
        <v>1594.72664499417</v>
      </c>
      <c r="D7" s="35">
        <f>'temp-LandProd-cntr'!H3</f>
        <v>1712.2280097392</v>
      </c>
      <c r="E7" s="35">
        <f>'temp-LandProd-cntr'!I3</f>
        <v>1609.99979232264</v>
      </c>
      <c r="F7" s="35">
        <f>'temp-LandProd-cntr'!J3</f>
        <v>1754.54526717522</v>
      </c>
      <c r="G7" s="35">
        <f>'temp-LandProd-cntr'!K3</f>
        <v>2467.64055908076</v>
      </c>
      <c r="H7" s="26">
        <f>'temp-LandProd-cntr'!L3</f>
        <v>0.699996021753924</v>
      </c>
    </row>
    <row r="8" spans="1:8">
      <c r="A8" s="37">
        <f t="shared" ref="A8:A46" si="0">A7+1</f>
        <v>3</v>
      </c>
      <c r="B8" t="str">
        <f>'temp-LandProd-cntr'!C4</f>
        <v>Bahamas, The</v>
      </c>
      <c r="C8" s="35">
        <f>'temp-LandProd-cntr'!G4</f>
        <v>1935.37117425199</v>
      </c>
      <c r="D8" s="35">
        <f>'temp-LandProd-cntr'!H4</f>
        <v>2724.94098353066</v>
      </c>
      <c r="E8" s="35">
        <f>'temp-LandProd-cntr'!I4</f>
        <v>2476.6273711015</v>
      </c>
      <c r="F8" s="35">
        <f>'temp-LandProd-cntr'!J4</f>
        <v>2019.47546770086</v>
      </c>
      <c r="G8" s="35">
        <f>'temp-LandProd-cntr'!K4</f>
        <v>2174.29173570559</v>
      </c>
      <c r="H8" s="26">
        <f>'temp-LandProd-cntr'!L4</f>
        <v>0.362306920315314</v>
      </c>
    </row>
    <row r="9" spans="1:8">
      <c r="A9" s="37">
        <f t="shared" si="0"/>
        <v>4</v>
      </c>
      <c r="B9" t="str">
        <f>'temp-LandProd-cntr'!C5</f>
        <v>Montserrat</v>
      </c>
      <c r="C9" s="35">
        <f>'temp-LandProd-cntr'!G5</f>
        <v>1033.01239460317</v>
      </c>
      <c r="D9" s="35">
        <f>'temp-LandProd-cntr'!H5</f>
        <v>1445.06781282986</v>
      </c>
      <c r="E9" s="35">
        <f>'temp-LandProd-cntr'!I5</f>
        <v>1674.08844757454</v>
      </c>
      <c r="F9" s="35">
        <f>'temp-LandProd-cntr'!J5</f>
        <v>2007.7869009675</v>
      </c>
      <c r="G9" s="35">
        <f>'temp-LandProd-cntr'!K5</f>
        <v>2109.70868372781</v>
      </c>
      <c r="H9" s="26">
        <f>'temp-LandProd-cntr'!L5</f>
        <v>1.8559351557013</v>
      </c>
    </row>
    <row r="10" spans="1:8">
      <c r="A10" s="37">
        <f t="shared" si="0"/>
        <v>5</v>
      </c>
      <c r="B10" t="str">
        <f>'temp-LandProd-cntr'!C6</f>
        <v>Trinidad and Tobago</v>
      </c>
      <c r="C10" s="35">
        <f>'temp-LandProd-cntr'!G6</f>
        <v>1152.96498574927</v>
      </c>
      <c r="D10" s="35">
        <f>'temp-LandProd-cntr'!H6</f>
        <v>1233.19754589975</v>
      </c>
      <c r="E10" s="35">
        <f>'temp-LandProd-cntr'!I6</f>
        <v>1032.1755444807</v>
      </c>
      <c r="F10" s="35">
        <f>'temp-LandProd-cntr'!J6</f>
        <v>1070.48923649045</v>
      </c>
      <c r="G10" s="35">
        <f>'temp-LandProd-cntr'!K6</f>
        <v>1807.7772062711</v>
      </c>
      <c r="H10" s="26">
        <f>'temp-LandProd-cntr'!L6</f>
        <v>0.201109017935819</v>
      </c>
    </row>
    <row r="11" spans="1:8">
      <c r="A11" s="37">
        <f t="shared" si="0"/>
        <v>6</v>
      </c>
      <c r="B11" t="str">
        <f>'temp-LandProd-cntr'!C7</f>
        <v>St. Lucia</v>
      </c>
      <c r="C11" s="35">
        <f>'temp-LandProd-cntr'!G7</f>
        <v>1988.81384498963</v>
      </c>
      <c r="D11" s="35">
        <f>'temp-LandProd-cntr'!H7</f>
        <v>2197.1270704023</v>
      </c>
      <c r="E11" s="35">
        <f>'temp-LandProd-cntr'!I7</f>
        <v>2116.67770616052</v>
      </c>
      <c r="F11" s="35">
        <f>'temp-LandProd-cntr'!J7</f>
        <v>1202.25532859059</v>
      </c>
      <c r="G11" s="35">
        <f>'temp-LandProd-cntr'!K7</f>
        <v>1273.27334285957</v>
      </c>
      <c r="H11" s="26">
        <f>'temp-LandProd-cntr'!L7</f>
        <v>-1.96863686668083</v>
      </c>
    </row>
    <row r="12" spans="1:8">
      <c r="A12" s="37">
        <f t="shared" si="0"/>
        <v>7</v>
      </c>
      <c r="B12" t="str">
        <f>'temp-LandProd-cntr'!C8</f>
        <v>Guadeloupe</v>
      </c>
      <c r="C12" s="35">
        <f>'temp-LandProd-cntr'!G8</f>
        <v>1146.12325084382</v>
      </c>
      <c r="D12" s="35">
        <f>'temp-LandProd-cntr'!H8</f>
        <v>1212.2341027655</v>
      </c>
      <c r="E12" s="35">
        <f>'temp-LandProd-cntr'!I8</f>
        <v>1002.84694913374</v>
      </c>
      <c r="F12" s="35">
        <f>'temp-LandProd-cntr'!J8</f>
        <v>1054.82360125255</v>
      </c>
      <c r="G12" s="35">
        <f>'temp-LandProd-cntr'!K8</f>
        <v>1170.6378540394</v>
      </c>
      <c r="H12" s="26">
        <f>'temp-LandProd-cntr'!L8</f>
        <v>-0.307697272669716</v>
      </c>
    </row>
    <row r="13" spans="1:8">
      <c r="A13" s="37">
        <f t="shared" si="0"/>
        <v>8</v>
      </c>
      <c r="B13" t="str">
        <f>'temp-LandProd-cntr'!C9</f>
        <v>Grenada</v>
      </c>
      <c r="C13" s="35">
        <f>'temp-LandProd-cntr'!G9</f>
        <v>735.510166150252</v>
      </c>
      <c r="D13" s="35">
        <f>'temp-LandProd-cntr'!H9</f>
        <v>963.719657742026</v>
      </c>
      <c r="E13" s="35">
        <f>'temp-LandProd-cntr'!I9</f>
        <v>1431.92457134262</v>
      </c>
      <c r="F13" s="35">
        <f>'temp-LandProd-cntr'!J9</f>
        <v>963.844366432702</v>
      </c>
      <c r="G13" s="35">
        <f>'temp-LandProd-cntr'!K9</f>
        <v>1092.65214524707</v>
      </c>
      <c r="H13" s="26">
        <f>'temp-LandProd-cntr'!L9</f>
        <v>0.521686499976814</v>
      </c>
    </row>
    <row r="14" spans="1:8">
      <c r="A14" s="37">
        <f t="shared" si="0"/>
        <v>9</v>
      </c>
      <c r="B14" t="str">
        <f>'temp-LandProd-cntr'!C10</f>
        <v>Puerto Rico</v>
      </c>
      <c r="C14" s="35">
        <f>'temp-LandProd-cntr'!G10</f>
        <v>687.484085684014</v>
      </c>
      <c r="D14" s="35">
        <f>'temp-LandProd-cntr'!H10</f>
        <v>704.621819971943</v>
      </c>
      <c r="E14" s="35">
        <f>'temp-LandProd-cntr'!I10</f>
        <v>753.295247165465</v>
      </c>
      <c r="F14" s="35">
        <f>'temp-LandProd-cntr'!J10</f>
        <v>901.350082357202</v>
      </c>
      <c r="G14" s="35">
        <f>'temp-LandProd-cntr'!K10</f>
        <v>1081.04548784871</v>
      </c>
      <c r="H14" s="26">
        <f>'temp-LandProd-cntr'!L10</f>
        <v>1.0948890049254</v>
      </c>
    </row>
    <row r="15" spans="1:8">
      <c r="A15" s="37">
        <f t="shared" si="0"/>
        <v>10</v>
      </c>
      <c r="B15" t="str">
        <f>'temp-LandProd-cntr'!C11</f>
        <v>Dominica</v>
      </c>
      <c r="C15" s="35">
        <f>'temp-LandProd-cntr'!G11</f>
        <v>1547.47929431669</v>
      </c>
      <c r="D15" s="35">
        <f>'temp-LandProd-cntr'!H11</f>
        <v>1586.04691924366</v>
      </c>
      <c r="E15" s="35">
        <f>'temp-LandProd-cntr'!I11</f>
        <v>1736.1949993522</v>
      </c>
      <c r="F15" s="35">
        <f>'temp-LandProd-cntr'!J11</f>
        <v>1142.6662659587</v>
      </c>
      <c r="G15" s="35">
        <f>'temp-LandProd-cntr'!K11</f>
        <v>974.505432576069</v>
      </c>
      <c r="H15" s="26">
        <f>'temp-LandProd-cntr'!L11</f>
        <v>-1.3405138566431</v>
      </c>
    </row>
    <row r="16" spans="1:8">
      <c r="A16" s="37">
        <f t="shared" si="0"/>
        <v>11</v>
      </c>
      <c r="B16" t="str">
        <f>'temp-LandProd-cntr'!C12</f>
        <v>Jamaica</v>
      </c>
      <c r="C16" s="35">
        <f>'temp-LandProd-cntr'!G12</f>
        <v>515.560484576522</v>
      </c>
      <c r="D16" s="35">
        <f>'temp-LandProd-cntr'!H12</f>
        <v>647.889768773506</v>
      </c>
      <c r="E16" s="35">
        <f>'temp-LandProd-cntr'!I12</f>
        <v>675.255142565482</v>
      </c>
      <c r="F16" s="35">
        <f>'temp-LandProd-cntr'!J12</f>
        <v>779.571322736389</v>
      </c>
      <c r="G16" s="35">
        <f>'temp-LandProd-cntr'!K12</f>
        <v>971.706174357832</v>
      </c>
      <c r="H16" s="26">
        <f>'temp-LandProd-cntr'!L12</f>
        <v>1.36487318663259</v>
      </c>
    </row>
    <row r="17" spans="1:8">
      <c r="A17" s="37">
        <f t="shared" si="0"/>
        <v>12</v>
      </c>
      <c r="B17" t="str">
        <f>'temp-LandProd-cntr'!C13</f>
        <v>Antigua and Barbuda</v>
      </c>
      <c r="C17" s="35">
        <f>'temp-LandProd-cntr'!G13</f>
        <v>766.262984479113</v>
      </c>
      <c r="D17" s="35">
        <f>'temp-LandProd-cntr'!H13</f>
        <v>807.387746966564</v>
      </c>
      <c r="E17" s="35">
        <f>'temp-LandProd-cntr'!I13</f>
        <v>1451.68711059164</v>
      </c>
      <c r="F17" s="35">
        <f>'temp-LandProd-cntr'!J13</f>
        <v>930.997531963975</v>
      </c>
      <c r="G17" s="35">
        <f>'temp-LandProd-cntr'!K13</f>
        <v>908.006516255112</v>
      </c>
      <c r="H17" s="26">
        <f>'temp-LandProd-cntr'!L13</f>
        <v>0.185009562250982</v>
      </c>
    </row>
    <row r="18" spans="1:8">
      <c r="A18" s="37">
        <f t="shared" si="0"/>
        <v>13</v>
      </c>
      <c r="B18" t="str">
        <f>'temp-LandProd-cntr'!C14</f>
        <v>St. Vincent and the Grenadines</v>
      </c>
      <c r="C18" s="35">
        <f>'temp-LandProd-cntr'!G14</f>
        <v>1628.6373232743</v>
      </c>
      <c r="D18" s="35">
        <f>'temp-LandProd-cntr'!H14</f>
        <v>1567.17808754892</v>
      </c>
      <c r="E18" s="35">
        <f>'temp-LandProd-cntr'!I14</f>
        <v>1232.17250805239</v>
      </c>
      <c r="F18" s="35">
        <f>'temp-LandProd-cntr'!J14</f>
        <v>932.898060802691</v>
      </c>
      <c r="G18" s="35">
        <f>'temp-LandProd-cntr'!K14</f>
        <v>885.755175122868</v>
      </c>
      <c r="H18" s="26">
        <f>'temp-LandProd-cntr'!L14</f>
        <v>-1.64190895517632</v>
      </c>
    </row>
    <row r="19" spans="1:8">
      <c r="A19" s="37">
        <f t="shared" si="0"/>
        <v>14</v>
      </c>
      <c r="B19" t="str">
        <f>'temp-LandProd-cntr'!C15</f>
        <v>Suriname</v>
      </c>
      <c r="C19" s="35">
        <f>'temp-LandProd-cntr'!G15</f>
        <v>703.673661012406</v>
      </c>
      <c r="D19" s="35">
        <f>'temp-LandProd-cntr'!H15</f>
        <v>907.988170936477</v>
      </c>
      <c r="E19" s="35">
        <f>'temp-LandProd-cntr'!I15</f>
        <v>830.211121634767</v>
      </c>
      <c r="F19" s="35">
        <f>'temp-LandProd-cntr'!J15</f>
        <v>945.667763424939</v>
      </c>
      <c r="G19" s="35">
        <f>'temp-LandProd-cntr'!K15</f>
        <v>848.318757062372</v>
      </c>
      <c r="H19" s="26">
        <f>'temp-LandProd-cntr'!L15</f>
        <v>0.163343406362415</v>
      </c>
    </row>
    <row r="20" spans="1:8">
      <c r="A20" s="37">
        <f t="shared" si="0"/>
        <v>15</v>
      </c>
      <c r="B20" t="str">
        <f>'temp-LandProd-cntr'!C16</f>
        <v>Belize</v>
      </c>
      <c r="C20" s="35">
        <f>'temp-LandProd-cntr'!G16</f>
        <v>332.397152778052</v>
      </c>
      <c r="D20" s="35">
        <f>'temp-LandProd-cntr'!H16</f>
        <v>443.030707027292</v>
      </c>
      <c r="E20" s="35">
        <f>'temp-LandProd-cntr'!I16</f>
        <v>504.708576054956</v>
      </c>
      <c r="F20" s="35">
        <f>'temp-LandProd-cntr'!J16</f>
        <v>501.390006002341</v>
      </c>
      <c r="G20" s="35">
        <f>'temp-LandProd-cntr'!K16</f>
        <v>837.892482488835</v>
      </c>
      <c r="H20" s="26">
        <f>'temp-LandProd-cntr'!L16</f>
        <v>2.03033922139837</v>
      </c>
    </row>
    <row r="21" spans="1:8">
      <c r="A21" s="37">
        <f t="shared" si="0"/>
        <v>16</v>
      </c>
      <c r="B21" t="str">
        <f>'temp-LandProd-cntr'!C17</f>
        <v>St. Kitts and Nevis</v>
      </c>
      <c r="C21" s="35">
        <f>'temp-LandProd-cntr'!G17</f>
        <v>899.782312224469</v>
      </c>
      <c r="D21" s="35">
        <f>'temp-LandProd-cntr'!H17</f>
        <v>1146.49036991094</v>
      </c>
      <c r="E21" s="35">
        <f>'temp-LandProd-cntr'!I17</f>
        <v>1293.92194356667</v>
      </c>
      <c r="F21" s="35">
        <f>'temp-LandProd-cntr'!J17</f>
        <v>705.195433840703</v>
      </c>
      <c r="G21" s="35">
        <f>'temp-LandProd-cntr'!K17</f>
        <v>817.235373610253</v>
      </c>
      <c r="H21" s="26">
        <f>'temp-LandProd-cntr'!L17</f>
        <v>-0.175415802563372</v>
      </c>
    </row>
    <row r="22" spans="1:8">
      <c r="A22" s="37">
        <f t="shared" si="0"/>
        <v>17</v>
      </c>
      <c r="B22" t="str">
        <f>'temp-LandProd-cntr'!C18</f>
        <v>French Guiana</v>
      </c>
      <c r="C22" s="35">
        <f>'temp-LandProd-cntr'!G18</f>
        <v>698.938319499106</v>
      </c>
      <c r="D22" s="35">
        <f>'temp-LandProd-cntr'!H18</f>
        <v>570.285663367013</v>
      </c>
      <c r="E22" s="35">
        <f>'temp-LandProd-cntr'!I18</f>
        <v>589.638876663869</v>
      </c>
      <c r="F22" s="35">
        <f>'temp-LandProd-cntr'!J18</f>
        <v>687.534209885653</v>
      </c>
      <c r="G22" s="35">
        <f>'temp-LandProd-cntr'!K18</f>
        <v>767.873782475225</v>
      </c>
      <c r="H22" s="26">
        <f>'temp-LandProd-cntr'!L18</f>
        <v>0.034091403649894</v>
      </c>
    </row>
    <row r="23" spans="1:8">
      <c r="A23" s="37">
        <f t="shared" si="0"/>
        <v>18</v>
      </c>
      <c r="B23" t="str">
        <f>'temp-LandProd-cntr'!C19</f>
        <v>Costa Rica</v>
      </c>
      <c r="C23" s="35">
        <f>'temp-LandProd-cntr'!G19</f>
        <v>259.374395493902</v>
      </c>
      <c r="D23" s="35">
        <f>'temp-LandProd-cntr'!H19</f>
        <v>338.603149682153</v>
      </c>
      <c r="E23" s="35">
        <f>'temp-LandProd-cntr'!I19</f>
        <v>314.494390916908</v>
      </c>
      <c r="F23" s="35">
        <f>'temp-LandProd-cntr'!J19</f>
        <v>426.630050510172</v>
      </c>
      <c r="G23" s="35">
        <f>'temp-LandProd-cntr'!K19</f>
        <v>560.47211265762</v>
      </c>
      <c r="H23" s="26">
        <f>'temp-LandProd-cntr'!L19</f>
        <v>1.82822892086965</v>
      </c>
    </row>
    <row r="24" spans="1:8">
      <c r="A24" s="37">
        <f t="shared" si="0"/>
        <v>19</v>
      </c>
      <c r="B24" t="str">
        <f>'temp-LandProd-cntr'!C20</f>
        <v>Cuba</v>
      </c>
      <c r="C24" s="35">
        <f>'temp-LandProd-cntr'!G20</f>
        <v>458.577993895442</v>
      </c>
      <c r="D24" s="35">
        <f>'temp-LandProd-cntr'!H20</f>
        <v>452.701618164331</v>
      </c>
      <c r="E24" s="35">
        <f>'temp-LandProd-cntr'!I20</f>
        <v>578.914099912887</v>
      </c>
      <c r="F24" s="35">
        <f>'temp-LandProd-cntr'!J20</f>
        <v>523.317493515927</v>
      </c>
      <c r="G24" s="35">
        <f>'temp-LandProd-cntr'!K20</f>
        <v>554.235937578792</v>
      </c>
      <c r="H24" s="26">
        <f>'temp-LandProd-cntr'!L20</f>
        <v>0.440688610177697</v>
      </c>
    </row>
    <row r="25" spans="1:8">
      <c r="A25" s="37">
        <f t="shared" si="0"/>
        <v>20</v>
      </c>
      <c r="B25" t="str">
        <f>'temp-LandProd-cntr'!C21</f>
        <v>El Salvador</v>
      </c>
      <c r="C25" s="35">
        <f>'temp-LandProd-cntr'!G21</f>
        <v>351.863721323748</v>
      </c>
      <c r="D25" s="35">
        <f>'temp-LandProd-cntr'!H21</f>
        <v>438.660857960571</v>
      </c>
      <c r="E25" s="35">
        <f>'temp-LandProd-cntr'!I21</f>
        <v>485.786668124137</v>
      </c>
      <c r="F25" s="35">
        <f>'temp-LandProd-cntr'!J21</f>
        <v>477.171373827703</v>
      </c>
      <c r="G25" s="35">
        <f>'temp-LandProd-cntr'!K21</f>
        <v>497.480505235137</v>
      </c>
      <c r="H25" s="26">
        <f>'temp-LandProd-cntr'!L21</f>
        <v>0.607060555355465</v>
      </c>
    </row>
    <row r="26" spans="1:8">
      <c r="A26" s="37">
        <f t="shared" si="0"/>
        <v>21</v>
      </c>
      <c r="B26" t="str">
        <f>'temp-LandProd-cntr'!C22</f>
        <v>Guatemala</v>
      </c>
      <c r="C26" s="35">
        <f>'temp-LandProd-cntr'!G22</f>
        <v>247.918261211625</v>
      </c>
      <c r="D26" s="35">
        <f>'temp-LandProd-cntr'!H22</f>
        <v>334.663342146969</v>
      </c>
      <c r="E26" s="35">
        <f>'temp-LandProd-cntr'!I22</f>
        <v>447.501748710286</v>
      </c>
      <c r="F26" s="35">
        <f>'temp-LandProd-cntr'!J22</f>
        <v>365.948062202037</v>
      </c>
      <c r="G26" s="35">
        <f>'temp-LandProd-cntr'!K22</f>
        <v>471.714480717913</v>
      </c>
      <c r="H26" s="26">
        <f>'temp-LandProd-cntr'!L22</f>
        <v>0.992237611329116</v>
      </c>
    </row>
    <row r="27" spans="1:8">
      <c r="A27" s="37">
        <f t="shared" si="0"/>
        <v>22</v>
      </c>
      <c r="B27" t="str">
        <f>'temp-LandProd-cntr'!C23</f>
        <v>Ecuador</v>
      </c>
      <c r="C27" s="35">
        <f>'temp-LandProd-cntr'!G23</f>
        <v>337.838933286168</v>
      </c>
      <c r="D27" s="35">
        <f>'temp-LandProd-cntr'!H23</f>
        <v>362.799441946952</v>
      </c>
      <c r="E27" s="35">
        <f>'temp-LandProd-cntr'!I23</f>
        <v>296.679232149137</v>
      </c>
      <c r="F27" s="35">
        <f>'temp-LandProd-cntr'!J23</f>
        <v>333.367038477376</v>
      </c>
      <c r="G27" s="35">
        <f>'temp-LandProd-cntr'!K23</f>
        <v>464.188660894233</v>
      </c>
      <c r="H27" s="26">
        <f>'temp-LandProd-cntr'!L23</f>
        <v>0.261019330506196</v>
      </c>
    </row>
    <row r="28" spans="1:8">
      <c r="A28" s="37">
        <f t="shared" si="0"/>
        <v>23</v>
      </c>
      <c r="B28" t="str">
        <f>'temp-LandProd-cntr'!C24</f>
        <v>Dominican Republic</v>
      </c>
      <c r="C28" s="35">
        <f>'temp-LandProd-cntr'!G24</f>
        <v>247.358658251473</v>
      </c>
      <c r="D28" s="35">
        <f>'temp-LandProd-cntr'!H24</f>
        <v>302.621217990301</v>
      </c>
      <c r="E28" s="35">
        <f>'temp-LandProd-cntr'!I24</f>
        <v>358.365260712519</v>
      </c>
      <c r="F28" s="35">
        <f>'temp-LandProd-cntr'!J24</f>
        <v>406.049276856319</v>
      </c>
      <c r="G28" s="35">
        <f>'temp-LandProd-cntr'!K24</f>
        <v>462.069893920209</v>
      </c>
      <c r="H28" s="26">
        <f>'temp-LandProd-cntr'!L24</f>
        <v>1.59172879313751</v>
      </c>
    </row>
    <row r="29" spans="1:8">
      <c r="A29" s="37">
        <f t="shared" si="0"/>
        <v>24</v>
      </c>
      <c r="B29" t="str">
        <f>'temp-LandProd-cntr'!C25</f>
        <v>Honduras</v>
      </c>
      <c r="C29" s="35">
        <f>'temp-LandProd-cntr'!G25</f>
        <v>165.94432050609</v>
      </c>
      <c r="D29" s="35">
        <f>'temp-LandProd-cntr'!H25</f>
        <v>274.272328424613</v>
      </c>
      <c r="E29" s="35">
        <f>'temp-LandProd-cntr'!I25</f>
        <v>331.878712778374</v>
      </c>
      <c r="F29" s="35">
        <f>'temp-LandProd-cntr'!J25</f>
        <v>344.80140962397</v>
      </c>
      <c r="G29" s="35">
        <f>'temp-LandProd-cntr'!K25</f>
        <v>439.140053725936</v>
      </c>
      <c r="H29" s="26">
        <f>'temp-LandProd-cntr'!L25</f>
        <v>2.14586059830473</v>
      </c>
    </row>
    <row r="30" spans="1:8">
      <c r="A30" s="37">
        <f t="shared" si="0"/>
        <v>25</v>
      </c>
      <c r="B30" t="str">
        <f>'temp-LandProd-cntr'!C26</f>
        <v>Virgin Islands</v>
      </c>
      <c r="C30" s="35">
        <f>'temp-LandProd-cntr'!G26</f>
        <v>420.559307581395</v>
      </c>
      <c r="D30" s="35">
        <f>'temp-LandProd-cntr'!H26</f>
        <v>314.100969488889</v>
      </c>
      <c r="E30" s="35">
        <f>'temp-LandProd-cntr'!I26</f>
        <v>314.334837222222</v>
      </c>
      <c r="F30" s="35">
        <f>'temp-LandProd-cntr'!J26</f>
        <v>351.5437415</v>
      </c>
      <c r="G30" s="35">
        <f>'temp-LandProd-cntr'!K26</f>
        <v>431.5650408</v>
      </c>
      <c r="H30" s="26">
        <f>'temp-LandProd-cntr'!L26</f>
        <v>0.700817131091269</v>
      </c>
    </row>
    <row r="31" spans="1:8">
      <c r="A31" s="37">
        <f t="shared" si="0"/>
        <v>26</v>
      </c>
      <c r="B31" t="str">
        <f>'temp-LandProd-cntr'!C27</f>
        <v>Haiti</v>
      </c>
      <c r="C31" s="35">
        <f>'temp-LandProd-cntr'!G27</f>
        <v>294.791425537792</v>
      </c>
      <c r="D31" s="35">
        <f>'temp-LandProd-cntr'!H27</f>
        <v>340.28807683007</v>
      </c>
      <c r="E31" s="35">
        <f>'temp-LandProd-cntr'!I27</f>
        <v>383.792572775789</v>
      </c>
      <c r="F31" s="35">
        <f>'temp-LandProd-cntr'!J27</f>
        <v>361.174361126967</v>
      </c>
      <c r="G31" s="35">
        <f>'temp-LandProd-cntr'!K27</f>
        <v>391.979934335286</v>
      </c>
      <c r="H31" s="26">
        <f>'temp-LandProd-cntr'!L27</f>
        <v>0.469618271869554</v>
      </c>
    </row>
    <row r="32" spans="1:8">
      <c r="A32" s="37">
        <f t="shared" si="0"/>
        <v>27</v>
      </c>
      <c r="B32" t="str">
        <f>'temp-LandProd-cntr'!C28</f>
        <v>Chile</v>
      </c>
      <c r="C32" s="35">
        <f>'temp-LandProd-cntr'!G28</f>
        <v>162.873770468234</v>
      </c>
      <c r="D32" s="35">
        <f>'temp-LandProd-cntr'!H28</f>
        <v>168.040464364435</v>
      </c>
      <c r="E32" s="35">
        <f>'temp-LandProd-cntr'!I28</f>
        <v>185.201595845208</v>
      </c>
      <c r="F32" s="35">
        <f>'temp-LandProd-cntr'!J28</f>
        <v>248.460130548477</v>
      </c>
      <c r="G32" s="35">
        <f>'temp-LandProd-cntr'!K28</f>
        <v>346.056031870677</v>
      </c>
      <c r="H32" s="26">
        <f>'temp-LandProd-cntr'!L28</f>
        <v>2.01721213159114</v>
      </c>
    </row>
    <row r="33" spans="1:8">
      <c r="A33" s="37">
        <f t="shared" si="0"/>
        <v>28</v>
      </c>
      <c r="B33" t="str">
        <f>'temp-LandProd-cntr'!C29</f>
        <v>Panama</v>
      </c>
      <c r="C33" s="35">
        <f>'temp-LandProd-cntr'!G29</f>
        <v>186.140647583527</v>
      </c>
      <c r="D33" s="35">
        <f>'temp-LandProd-cntr'!H29</f>
        <v>279.73678687545</v>
      </c>
      <c r="E33" s="35">
        <f>'temp-LandProd-cntr'!I29</f>
        <v>293.529744255195</v>
      </c>
      <c r="F33" s="35">
        <f>'temp-LandProd-cntr'!J29</f>
        <v>294.076396353634</v>
      </c>
      <c r="G33" s="35">
        <f>'temp-LandProd-cntr'!K29</f>
        <v>308.433839142851</v>
      </c>
      <c r="H33" s="26">
        <f>'temp-LandProd-cntr'!L29</f>
        <v>1.20168947580621</v>
      </c>
    </row>
    <row r="34" spans="1:8">
      <c r="A34" s="37">
        <f t="shared" si="0"/>
        <v>29</v>
      </c>
      <c r="B34" t="str">
        <f>'temp-LandProd-cntr'!C30</f>
        <v>Brazil</v>
      </c>
      <c r="C34" s="35">
        <f>'temp-LandProd-cntr'!G30</f>
        <v>114.725766667275</v>
      </c>
      <c r="D34" s="35">
        <f>'temp-LandProd-cntr'!H30</f>
        <v>123.606370871948</v>
      </c>
      <c r="E34" s="35">
        <f>'temp-LandProd-cntr'!I30</f>
        <v>166.635411041157</v>
      </c>
      <c r="F34" s="35">
        <f>'temp-LandProd-cntr'!J30</f>
        <v>203.888954856983</v>
      </c>
      <c r="G34" s="35">
        <f>'temp-LandProd-cntr'!K30</f>
        <v>287.432163073161</v>
      </c>
      <c r="H34" s="26">
        <f>'temp-LandProd-cntr'!L30</f>
        <v>2.4789644510754</v>
      </c>
    </row>
    <row r="35" spans="1:8">
      <c r="A35" s="37">
        <f t="shared" si="0"/>
        <v>30</v>
      </c>
      <c r="B35" t="str">
        <f>'temp-LandProd-cntr'!C31</f>
        <v>Mexico</v>
      </c>
      <c r="C35" s="35">
        <f>'temp-LandProd-cntr'!G31</f>
        <v>76.4574729789227</v>
      </c>
      <c r="D35" s="35">
        <f>'temp-LandProd-cntr'!H31</f>
        <v>114.717167342577</v>
      </c>
      <c r="E35" s="35">
        <f>'temp-LandProd-cntr'!I31</f>
        <v>176.948057245057</v>
      </c>
      <c r="F35" s="35">
        <f>'temp-LandProd-cntr'!J31</f>
        <v>193.472224976204</v>
      </c>
      <c r="G35" s="35">
        <f>'temp-LandProd-cntr'!K31</f>
        <v>250.798449450784</v>
      </c>
      <c r="H35" s="26">
        <f>'temp-LandProd-cntr'!L31</f>
        <v>2.73684874624278</v>
      </c>
    </row>
    <row r="36" spans="1:8">
      <c r="A36" s="37">
        <f t="shared" si="0"/>
        <v>31</v>
      </c>
      <c r="B36" t="str">
        <f>'temp-LandProd-cntr'!C32</f>
        <v>Venezuela</v>
      </c>
      <c r="C36" s="35">
        <f>'temp-LandProd-cntr'!G32</f>
        <v>65.6918016169064</v>
      </c>
      <c r="D36" s="35">
        <f>'temp-LandProd-cntr'!H32</f>
        <v>100.815705667183</v>
      </c>
      <c r="E36" s="35">
        <f>'temp-LandProd-cntr'!I32</f>
        <v>142.26558393328</v>
      </c>
      <c r="F36" s="35">
        <f>'temp-LandProd-cntr'!J32</f>
        <v>156.321019688052</v>
      </c>
      <c r="G36" s="35">
        <f>'temp-LandProd-cntr'!K32</f>
        <v>211.727783003388</v>
      </c>
      <c r="H36" s="26">
        <f>'temp-LandProd-cntr'!L32</f>
        <v>2.58361611585862</v>
      </c>
    </row>
    <row r="37" spans="1:8">
      <c r="A37" s="37">
        <f t="shared" si="0"/>
        <v>32</v>
      </c>
      <c r="B37" t="str">
        <f>'temp-LandProd-cntr'!C33</f>
        <v>Colombia</v>
      </c>
      <c r="C37" s="35">
        <f>'temp-LandProd-cntr'!G33</f>
        <v>78.9394505846301</v>
      </c>
      <c r="D37" s="35">
        <f>'temp-LandProd-cntr'!H33</f>
        <v>93.2536201845329</v>
      </c>
      <c r="E37" s="35">
        <f>'temp-LandProd-cntr'!I33</f>
        <v>130.358251143771</v>
      </c>
      <c r="F37" s="35">
        <f>'temp-LandProd-cntr'!J33</f>
        <v>170.309276199109</v>
      </c>
      <c r="G37" s="35">
        <f>'temp-LandProd-cntr'!K33</f>
        <v>181.532749120296</v>
      </c>
      <c r="H37" s="26">
        <f>'temp-LandProd-cntr'!L33</f>
        <v>2.43127629687585</v>
      </c>
    </row>
    <row r="38" spans="1:8">
      <c r="A38" s="37">
        <f t="shared" si="0"/>
        <v>33</v>
      </c>
      <c r="B38" t="str">
        <f>'temp-LandProd-cntr'!C34</f>
        <v>Argentina</v>
      </c>
      <c r="C38" s="35">
        <f>'temp-LandProd-cntr'!G34</f>
        <v>77.6738247872431</v>
      </c>
      <c r="D38" s="35">
        <f>'temp-LandProd-cntr'!H34</f>
        <v>89.1647537931797</v>
      </c>
      <c r="E38" s="35">
        <f>'temp-LandProd-cntr'!I34</f>
        <v>117.184921016974</v>
      </c>
      <c r="F38" s="35">
        <f>'temp-LandProd-cntr'!J34</f>
        <v>131.639583302619</v>
      </c>
      <c r="G38" s="35">
        <f>'temp-LandProd-cntr'!K34</f>
        <v>163.095915752108</v>
      </c>
      <c r="H38" s="26">
        <f>'temp-LandProd-cntr'!L34</f>
        <v>1.752426535288</v>
      </c>
    </row>
    <row r="39" spans="1:8">
      <c r="A39" s="37">
        <f t="shared" si="0"/>
        <v>34</v>
      </c>
      <c r="B39" t="str">
        <f>'temp-LandProd-cntr'!C35</f>
        <v>Peru</v>
      </c>
      <c r="C39" s="35">
        <f>'temp-LandProd-cntr'!G35</f>
        <v>53.4048033970147</v>
      </c>
      <c r="D39" s="35">
        <f>'temp-LandProd-cntr'!H35</f>
        <v>74.3102751703155</v>
      </c>
      <c r="E39" s="35">
        <f>'temp-LandProd-cntr'!I35</f>
        <v>78.1437420088271</v>
      </c>
      <c r="F39" s="35">
        <f>'temp-LandProd-cntr'!J35</f>
        <v>91.5833114123676</v>
      </c>
      <c r="G39" s="35">
        <f>'temp-LandProd-cntr'!K35</f>
        <v>150.44670032779</v>
      </c>
      <c r="H39" s="26">
        <f>'temp-LandProd-cntr'!L35</f>
        <v>2.10897856747385</v>
      </c>
    </row>
    <row r="40" spans="1:8">
      <c r="A40" s="37">
        <f t="shared" si="0"/>
        <v>35</v>
      </c>
      <c r="B40" t="str">
        <f>'temp-LandProd-cntr'!C36</f>
        <v>Uruguay</v>
      </c>
      <c r="C40" s="35">
        <f>'temp-LandProd-cntr'!G36</f>
        <v>102.236909586255</v>
      </c>
      <c r="D40" s="35">
        <f>'temp-LandProd-cntr'!H36</f>
        <v>111.760290800212</v>
      </c>
      <c r="E40" s="35">
        <f>'temp-LandProd-cntr'!I36</f>
        <v>132.245633199</v>
      </c>
      <c r="F40" s="35">
        <f>'temp-LandProd-cntr'!J36</f>
        <v>135.295079803191</v>
      </c>
      <c r="G40" s="35">
        <f>'temp-LandProd-cntr'!K36</f>
        <v>146.452674643479</v>
      </c>
      <c r="H40" s="26">
        <f>'temp-LandProd-cntr'!L36</f>
        <v>1.19427111878074</v>
      </c>
    </row>
    <row r="41" spans="1:8">
      <c r="A41" s="37">
        <f t="shared" si="0"/>
        <v>36</v>
      </c>
      <c r="B41" t="str">
        <f>'temp-LandProd-cntr'!C37</f>
        <v>Guyana</v>
      </c>
      <c r="C41" s="35">
        <f>'temp-LandProd-cntr'!G37</f>
        <v>115.65335900577</v>
      </c>
      <c r="D41" s="35">
        <f>'temp-LandProd-cntr'!H37</f>
        <v>133.625582383055</v>
      </c>
      <c r="E41" s="35">
        <f>'temp-LandProd-cntr'!I37</f>
        <v>120.484897462617</v>
      </c>
      <c r="F41" s="35">
        <f>'temp-LandProd-cntr'!J37</f>
        <v>94.7947071968202</v>
      </c>
      <c r="G41" s="35">
        <f>'temp-LandProd-cntr'!K37</f>
        <v>145.139233313804</v>
      </c>
      <c r="H41" s="26">
        <f>'temp-LandProd-cntr'!L37</f>
        <v>0.0646282176995028</v>
      </c>
    </row>
    <row r="42" spans="1:8">
      <c r="A42" s="37">
        <f t="shared" si="0"/>
        <v>37</v>
      </c>
      <c r="B42" t="str">
        <f>'temp-LandProd-cntr'!C38</f>
        <v>British Virgin Islands</v>
      </c>
      <c r="C42" s="35">
        <f>'temp-LandProd-cntr'!G38</f>
        <v>105.686647</v>
      </c>
      <c r="D42" s="35">
        <f>'temp-LandProd-cntr'!H38</f>
        <v>88.5886834360708</v>
      </c>
      <c r="E42" s="35">
        <f>'temp-LandProd-cntr'!I38</f>
        <v>109.528265402185</v>
      </c>
      <c r="F42" s="35">
        <f>'temp-LandProd-cntr'!J38</f>
        <v>119.31131629336</v>
      </c>
      <c r="G42" s="35">
        <f>'temp-LandProd-cntr'!K38</f>
        <v>127.325312698098</v>
      </c>
      <c r="H42" s="26">
        <f>'temp-LandProd-cntr'!L38</f>
        <v>0.992109941668451</v>
      </c>
    </row>
    <row r="43" spans="1:8">
      <c r="A43" s="37">
        <f t="shared" si="0"/>
        <v>38</v>
      </c>
      <c r="B43" t="str">
        <f>'temp-LandProd-cntr'!C39</f>
        <v>Nicaragua</v>
      </c>
      <c r="C43" s="35">
        <f>'temp-LandProd-cntr'!G39</f>
        <v>71.7843515805774</v>
      </c>
      <c r="D43" s="35">
        <f>'temp-LandProd-cntr'!H39</f>
        <v>118.545092554846</v>
      </c>
      <c r="E43" s="35">
        <f>'temp-LandProd-cntr'!I39</f>
        <v>106.543120658646</v>
      </c>
      <c r="F43" s="35">
        <f>'temp-LandProd-cntr'!J39</f>
        <v>93.640244190523</v>
      </c>
      <c r="G43" s="35">
        <f>'temp-LandProd-cntr'!K39</f>
        <v>124.053914563168</v>
      </c>
      <c r="H43" s="26">
        <f>'temp-LandProd-cntr'!L39</f>
        <v>0.0200590234600728</v>
      </c>
    </row>
    <row r="44" spans="1:8">
      <c r="A44" s="37">
        <f t="shared" si="0"/>
        <v>39</v>
      </c>
      <c r="B44" t="str">
        <f>'temp-LandProd-cntr'!C40</f>
        <v>Paraguay</v>
      </c>
      <c r="C44" s="35">
        <f>'temp-LandProd-cntr'!G40</f>
        <v>46.1165208817724</v>
      </c>
      <c r="D44" s="35">
        <f>'temp-LandProd-cntr'!H40</f>
        <v>56.3561476160105</v>
      </c>
      <c r="E44" s="35">
        <f>'temp-LandProd-cntr'!I40</f>
        <v>76.0417793120092</v>
      </c>
      <c r="F44" s="35">
        <f>'temp-LandProd-cntr'!J40</f>
        <v>89.5644670464599</v>
      </c>
      <c r="G44" s="35">
        <f>'temp-LandProd-cntr'!K40</f>
        <v>112.876830936115</v>
      </c>
      <c r="H44" s="26">
        <f>'temp-LandProd-cntr'!L40</f>
        <v>2.15965048597477</v>
      </c>
    </row>
    <row r="45" spans="1:8">
      <c r="A45" s="37">
        <f t="shared" si="0"/>
        <v>40</v>
      </c>
      <c r="B45" t="str">
        <f>'temp-LandProd-cntr'!C41</f>
        <v>Bolivia</v>
      </c>
      <c r="C45" s="35">
        <f>'temp-LandProd-cntr'!G41</f>
        <v>15.6026938339938</v>
      </c>
      <c r="D45" s="35">
        <f>'temp-LandProd-cntr'!H41</f>
        <v>22.1202070569945</v>
      </c>
      <c r="E45" s="35">
        <f>'temp-LandProd-cntr'!I41</f>
        <v>30.4233270761432</v>
      </c>
      <c r="F45" s="35">
        <f>'temp-LandProd-cntr'!J41</f>
        <v>38.2290493366236</v>
      </c>
      <c r="G45" s="35">
        <f>'temp-LandProd-cntr'!K41</f>
        <v>53.17944009842</v>
      </c>
      <c r="H45" s="26">
        <f>'temp-LandProd-cntr'!L41</f>
        <v>2.94447198232579</v>
      </c>
    </row>
    <row r="46" spans="1:8">
      <c r="A46" s="37">
        <f t="shared" si="0"/>
        <v>41</v>
      </c>
      <c r="B46" t="str">
        <f>'temp-LandProd-cntr'!C42</f>
        <v>Cayman Islands</v>
      </c>
      <c r="C46" s="35">
        <f>'temp-LandProd-cntr'!G42</f>
        <v>0</v>
      </c>
      <c r="D46" s="35">
        <f>'temp-LandProd-cntr'!H42</f>
        <v>100.461079563059</v>
      </c>
      <c r="E46" s="35">
        <f>'temp-LandProd-cntr'!I42</f>
        <v>105.634081422905</v>
      </c>
      <c r="F46" s="35">
        <f>'temp-LandProd-cntr'!J42</f>
        <v>44.7661235519631</v>
      </c>
      <c r="G46" s="35">
        <f>'temp-LandProd-cntr'!K42</f>
        <v>48.8516416968326</v>
      </c>
      <c r="H46" s="26">
        <f>'temp-LandProd-cntr'!L42</f>
        <v>-2.72793678853406</v>
      </c>
    </row>
    <row r="47" spans="1:7">
      <c r="A47" s="37"/>
      <c r="C47" s="38"/>
      <c r="D47" s="38"/>
      <c r="E47" s="38"/>
      <c r="F47" s="38"/>
      <c r="G47" s="38"/>
    </row>
    <row r="48" spans="1:8">
      <c r="A48" s="39"/>
      <c r="B48" s="10" t="s">
        <v>422</v>
      </c>
      <c r="C48" s="40">
        <f>RUT_data!G206</f>
        <v>6.00476843457133</v>
      </c>
      <c r="D48" s="40">
        <f>RUT_data!Q206</f>
        <v>6.77993330298015</v>
      </c>
      <c r="E48" s="40">
        <f>RUT_data!AA206</f>
        <v>7.65174791417801</v>
      </c>
      <c r="F48" s="40">
        <f>RUT_data!AK206</f>
        <v>8.71542545328181</v>
      </c>
      <c r="G48" s="40">
        <f>RUT_data!AU206</f>
        <v>10.0079508304135</v>
      </c>
      <c r="H48" s="33">
        <f>RUT_data!BD206</f>
        <v>1.38944610302614</v>
      </c>
    </row>
    <row r="49" spans="1:1">
      <c r="A49" s="29" t="s">
        <v>423</v>
      </c>
    </row>
    <row r="50" spans="1:1">
      <c r="A50" s="29" t="s">
        <v>424</v>
      </c>
    </row>
    <row r="51" spans="1:1">
      <c r="A51" s="29" t="s">
        <v>425</v>
      </c>
    </row>
    <row r="52" spans="1:1">
      <c r="A52" s="37"/>
    </row>
    <row r="53" spans="1:1">
      <c r="A53" s="37"/>
    </row>
    <row r="54" spans="1:1">
      <c r="A54" s="37"/>
    </row>
    <row r="55" spans="1:1">
      <c r="A55" s="37"/>
    </row>
    <row r="56" spans="1:1">
      <c r="A56" s="37"/>
    </row>
    <row r="57" spans="1:1">
      <c r="A57" s="37"/>
    </row>
    <row r="58" spans="1:1">
      <c r="A58" s="37"/>
    </row>
  </sheetData>
  <pageMargins left="0.75" right="0.629861111111111" top="1" bottom="0.789583333333333" header="0.5" footer="0.5"/>
  <pageSetup paperSize="1" orientation="portrait" horizontalDpi="360" verticalDpi="36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43"/>
  <sheetViews>
    <sheetView workbookViewId="0">
      <selection activeCell="A1" sqref="A1"/>
    </sheetView>
  </sheetViews>
  <sheetFormatPr defaultColWidth="9.1358024691358" defaultRowHeight="11.6"/>
  <cols>
    <col min="12" max="12" width="9.1358024691358" style="26"/>
  </cols>
  <sheetData>
    <row r="1" spans="1:12">
      <c r="A1">
        <f>'LabProd-cntr'!A1</f>
        <v>0</v>
      </c>
      <c r="B1">
        <f>'LabProd-cntr'!B1</f>
        <v>0</v>
      </c>
      <c r="C1" t="str">
        <f>'LabProd-cntr'!C1</f>
        <v>Country</v>
      </c>
      <c r="D1">
        <f>'LabProd-cntr'!D1</f>
        <v>0</v>
      </c>
      <c r="E1">
        <f>'LabProd-cntr'!E1</f>
        <v>0</v>
      </c>
      <c r="F1">
        <f>'LabProd-cntr'!F1</f>
        <v>0</v>
      </c>
      <c r="G1">
        <f>'LabProd-cntr'!G1</f>
        <v>1961</v>
      </c>
      <c r="H1">
        <f>'LabProd-cntr'!Q1</f>
        <v>1971</v>
      </c>
      <c r="I1">
        <f>'LabProd-cntr'!AA1</f>
        <v>1981</v>
      </c>
      <c r="J1">
        <f>'LabProd-cntr'!AK1</f>
        <v>1991</v>
      </c>
      <c r="K1">
        <f>'LabProd-cntr'!AU1</f>
        <v>2001</v>
      </c>
      <c r="L1" s="26" t="str">
        <f>'LabProd-cntr'!AW1</f>
        <v>Growth rate</v>
      </c>
    </row>
    <row r="2" spans="1:12">
      <c r="A2" t="str">
        <f>'LabProd-cntr'!A3</f>
        <v>Labor Productivity</v>
      </c>
      <c r="B2">
        <f>'LabProd-cntr'!B3</f>
        <v>9</v>
      </c>
      <c r="C2" t="str">
        <f>'LabProd-cntr'!C3</f>
        <v>Argentina</v>
      </c>
      <c r="D2">
        <f>'LabProd-cntr'!D3</f>
        <v>0</v>
      </c>
      <c r="E2">
        <f>'LabProd-cntr'!E3</f>
        <v>0</v>
      </c>
      <c r="F2" t="str">
        <f>'LabProd-cntr'!F3</f>
        <v>US$89/worker</v>
      </c>
      <c r="G2" s="35">
        <f>'LabProd-cntr'!G3</f>
        <v>7545.31947866834</v>
      </c>
      <c r="H2" s="35">
        <f>'LabProd-cntr'!Q3</f>
        <v>9630.0296243539</v>
      </c>
      <c r="I2" s="35">
        <f>'LabProd-cntr'!AA3</f>
        <v>13588.1501761791</v>
      </c>
      <c r="J2" s="35">
        <f>'LabProd-cntr'!AK3</f>
        <v>14243.5727737375</v>
      </c>
      <c r="K2" s="35">
        <f>'LabProd-cntr'!AU3</f>
        <v>18722.0848305702</v>
      </c>
      <c r="L2" s="26">
        <f>'LabProd-cntr'!AW3</f>
        <v>2.03896243437209</v>
      </c>
    </row>
    <row r="3" spans="1:12">
      <c r="A3" t="str">
        <f>'LabProd-cntr'!A26</f>
        <v>Labor Productivity</v>
      </c>
      <c r="B3">
        <f>'LabProd-cntr'!B26</f>
        <v>135</v>
      </c>
      <c r="C3" t="str">
        <f>'LabProd-cntr'!C26</f>
        <v>Martinique</v>
      </c>
      <c r="D3">
        <f>'LabProd-cntr'!D26</f>
        <v>0</v>
      </c>
      <c r="E3">
        <f>'LabProd-cntr'!E26</f>
        <v>0</v>
      </c>
      <c r="F3" t="str">
        <f>'LabProd-cntr'!F26</f>
        <v>US$89/worker</v>
      </c>
      <c r="G3" s="35">
        <f>'LabProd-cntr'!G26</f>
        <v>1674.6623180745</v>
      </c>
      <c r="H3" s="35">
        <f>'LabProd-cntr'!Q26</f>
        <v>2215.80649760357</v>
      </c>
      <c r="I3" s="35">
        <f>'LabProd-cntr'!AA26</f>
        <v>3645.2407797925</v>
      </c>
      <c r="J3" s="35">
        <f>'LabProd-cntr'!AK26</f>
        <v>5389.81684865667</v>
      </c>
      <c r="K3" s="35">
        <f>'LabProd-cntr'!AU26</f>
        <v>11366.6574552857</v>
      </c>
      <c r="L3" s="26">
        <f>'LabProd-cntr'!AW26</f>
        <v>4.62000561117177</v>
      </c>
    </row>
    <row r="4" spans="1:12">
      <c r="A4" t="str">
        <f>'LabProd-cntr'!A40</f>
        <v>Labor Productivity</v>
      </c>
      <c r="B4">
        <f>'LabProd-cntr'!B40</f>
        <v>234</v>
      </c>
      <c r="C4" t="str">
        <f>'LabProd-cntr'!C40</f>
        <v>Uruguay</v>
      </c>
      <c r="D4">
        <f>'LabProd-cntr'!D40</f>
        <v>0</v>
      </c>
      <c r="E4">
        <f>'LabProd-cntr'!E40</f>
        <v>0</v>
      </c>
      <c r="F4" t="str">
        <f>'LabProd-cntr'!F40</f>
        <v>US$89/worker</v>
      </c>
      <c r="G4" s="35">
        <f>'LabProd-cntr'!G40</f>
        <v>7041.8864630326</v>
      </c>
      <c r="H4" s="35">
        <f>'LabProd-cntr'!Q40</f>
        <v>7936.86972124495</v>
      </c>
      <c r="I4" s="35">
        <f>'LabProd-cntr'!AA40</f>
        <v>10003.4839832455</v>
      </c>
      <c r="J4" s="35">
        <f>'LabProd-cntr'!AK40</f>
        <v>9970.0318397626</v>
      </c>
      <c r="K4" s="35">
        <f>'LabProd-cntr'!AU40</f>
        <v>10982.38740866</v>
      </c>
      <c r="L4" s="26">
        <f>'LabProd-cntr'!AW40</f>
        <v>1.42049341490664</v>
      </c>
    </row>
    <row r="5" spans="1:12">
      <c r="A5" t="str">
        <f>'LabProd-cntr'!A34</f>
        <v>Labor Productivity</v>
      </c>
      <c r="B5">
        <f>'LabProd-cntr'!B34</f>
        <v>177</v>
      </c>
      <c r="C5" t="str">
        <f>'LabProd-cntr'!C34</f>
        <v>Puerto Rico</v>
      </c>
      <c r="D5">
        <f>'LabProd-cntr'!D34</f>
        <v>0</v>
      </c>
      <c r="E5">
        <f>'LabProd-cntr'!E34</f>
        <v>0</v>
      </c>
      <c r="F5" t="str">
        <f>'LabProd-cntr'!F34</f>
        <v>US$89/worker</v>
      </c>
      <c r="G5" s="35">
        <f>'LabProd-cntr'!G34</f>
        <v>2543.28210751152</v>
      </c>
      <c r="H5" s="35">
        <f>'LabProd-cntr'!Q34</f>
        <v>3228.97982015143</v>
      </c>
      <c r="I5" s="35">
        <f>'LabProd-cntr'!AA34</f>
        <v>5728.84865784152</v>
      </c>
      <c r="J5" s="35">
        <f>'LabProd-cntr'!AK34</f>
        <v>6930.25102734118</v>
      </c>
      <c r="K5" s="35">
        <f>'LabProd-cntr'!AU34</f>
        <v>9548.00298329032</v>
      </c>
      <c r="L5" s="26">
        <f>'LabProd-cntr'!AW34</f>
        <v>3.29966882096804</v>
      </c>
    </row>
    <row r="6" spans="1:12">
      <c r="A6" t="str">
        <f>'LabProd-cntr'!A20</f>
        <v>Labor Productivity</v>
      </c>
      <c r="B6">
        <f>'LabProd-cntr'!B20</f>
        <v>87</v>
      </c>
      <c r="C6" t="str">
        <f>'LabProd-cntr'!C20</f>
        <v>Guadeloupe</v>
      </c>
      <c r="D6">
        <f>'LabProd-cntr'!D20</f>
        <v>0</v>
      </c>
      <c r="E6">
        <f>'LabProd-cntr'!E20</f>
        <v>0</v>
      </c>
      <c r="F6" t="str">
        <f>'LabProd-cntr'!F20</f>
        <v>US$89/worker</v>
      </c>
      <c r="G6" s="35">
        <f>'LabProd-cntr'!G20</f>
        <v>1747.50250682927</v>
      </c>
      <c r="H6" s="35">
        <f>'LabProd-cntr'!Q20</f>
        <v>2367.61051567871</v>
      </c>
      <c r="I6" s="35">
        <f>'LabProd-cntr'!AA20</f>
        <v>2456.27739271739</v>
      </c>
      <c r="J6" s="35">
        <f>'LabProd-cntr'!AK20</f>
        <v>4786.40593026545</v>
      </c>
      <c r="K6" s="35">
        <f>'LabProd-cntr'!AU20</f>
        <v>9419.14727991</v>
      </c>
      <c r="L6" s="26">
        <f>'LabProd-cntr'!AW20</f>
        <v>3.97742549656535</v>
      </c>
    </row>
    <row r="7" spans="1:12">
      <c r="A7" t="str">
        <f>'LabProd-cntr'!A5</f>
        <v>Labor Productivity</v>
      </c>
      <c r="B7">
        <f>'LabProd-cntr'!B5</f>
        <v>14</v>
      </c>
      <c r="C7" t="str">
        <f>'LabProd-cntr'!C5</f>
        <v>Barbados</v>
      </c>
      <c r="D7">
        <f>'LabProd-cntr'!D5</f>
        <v>0</v>
      </c>
      <c r="E7">
        <f>'LabProd-cntr'!E5</f>
        <v>0</v>
      </c>
      <c r="F7" t="str">
        <f>'LabProd-cntr'!F5</f>
        <v>US$89/worker</v>
      </c>
      <c r="G7" s="35">
        <f>'LabProd-cntr'!G5</f>
        <v>1453.46640971043</v>
      </c>
      <c r="H7" s="35">
        <f>'LabProd-cntr'!Q5</f>
        <v>2367.72998348933</v>
      </c>
      <c r="I7" s="35">
        <f>'LabProd-cntr'!AA5</f>
        <v>3651.18856084546</v>
      </c>
      <c r="J7" s="35">
        <f>'LabProd-cntr'!AK5</f>
        <v>4849.4804875875</v>
      </c>
      <c r="K7" s="35">
        <f>'LabProd-cntr'!AU5</f>
        <v>6306.05843065</v>
      </c>
      <c r="L7" s="26">
        <f>'LabProd-cntr'!AW5</f>
        <v>3.49028310433443</v>
      </c>
    </row>
    <row r="8" spans="1:12">
      <c r="A8" t="str">
        <f>'LabProd-cntr'!A7</f>
        <v>Labor Productivity</v>
      </c>
      <c r="B8">
        <f>'LabProd-cntr'!B7</f>
        <v>21</v>
      </c>
      <c r="C8" t="str">
        <f>'LabProd-cntr'!C7</f>
        <v>Brazil</v>
      </c>
      <c r="D8">
        <f>'LabProd-cntr'!D7</f>
        <v>0</v>
      </c>
      <c r="E8">
        <f>'LabProd-cntr'!E7</f>
        <v>0</v>
      </c>
      <c r="F8" t="str">
        <f>'LabProd-cntr'!F7</f>
        <v>US$89/worker</v>
      </c>
      <c r="G8" s="35">
        <f>'LabProd-cntr'!G7</f>
        <v>1215.70069326647</v>
      </c>
      <c r="H8" s="35">
        <f>'LabProd-cntr'!Q7</f>
        <v>1481.02547053585</v>
      </c>
      <c r="I8" s="35">
        <f>'LabProd-cntr'!AA7</f>
        <v>2119.61831715865</v>
      </c>
      <c r="J8" s="35">
        <f>'LabProd-cntr'!AK7</f>
        <v>3213.93918773269</v>
      </c>
      <c r="K8" s="35">
        <f>'LabProd-cntr'!AU7</f>
        <v>5512.71175954008</v>
      </c>
      <c r="L8" s="26">
        <f>'LabProd-cntr'!AW7</f>
        <v>3.94290550891234</v>
      </c>
    </row>
    <row r="9" spans="1:12">
      <c r="A9" t="str">
        <f>'LabProd-cntr'!A41</f>
        <v>Labor Productivity</v>
      </c>
      <c r="B9">
        <f>'LabProd-cntr'!B41</f>
        <v>236</v>
      </c>
      <c r="C9" t="str">
        <f>'LabProd-cntr'!C41</f>
        <v>Venezuela</v>
      </c>
      <c r="D9">
        <f>'LabProd-cntr'!D41</f>
        <v>0</v>
      </c>
      <c r="E9">
        <f>'LabProd-cntr'!E41</f>
        <v>0</v>
      </c>
      <c r="F9" t="str">
        <f>'LabProd-cntr'!F41</f>
        <v>US$89/worker</v>
      </c>
      <c r="G9" s="35">
        <f>'LabProd-cntr'!G41</f>
        <v>1410.58909374892</v>
      </c>
      <c r="H9" s="35">
        <f>'LabProd-cntr'!Q41</f>
        <v>2225.41464290561</v>
      </c>
      <c r="I9" s="35">
        <f>'LabProd-cntr'!AA41</f>
        <v>3562.81578435554</v>
      </c>
      <c r="J9" s="35">
        <f>'LabProd-cntr'!AK41</f>
        <v>3640.49877718316</v>
      </c>
      <c r="K9" s="35">
        <f>'LabProd-cntr'!AU41</f>
        <v>5343.49918360355</v>
      </c>
      <c r="L9" s="26">
        <f>'LabProd-cntr'!AW41</f>
        <v>2.94902895669624</v>
      </c>
    </row>
    <row r="10" spans="1:12">
      <c r="A10" t="str">
        <f>'LabProd-cntr'!A10</f>
        <v>Labor Productivity</v>
      </c>
      <c r="B10">
        <f>'LabProd-cntr'!B10</f>
        <v>40</v>
      </c>
      <c r="C10" t="str">
        <f>'LabProd-cntr'!C10</f>
        <v>Chile</v>
      </c>
      <c r="D10">
        <f>'LabProd-cntr'!D10</f>
        <v>0</v>
      </c>
      <c r="E10">
        <f>'LabProd-cntr'!E10</f>
        <v>0</v>
      </c>
      <c r="F10" t="str">
        <f>'LabProd-cntr'!F10</f>
        <v>US$89/worker</v>
      </c>
      <c r="G10" s="35">
        <f>'LabProd-cntr'!G10</f>
        <v>2336.7089508183</v>
      </c>
      <c r="H10" s="35">
        <f>'LabProd-cntr'!Q10</f>
        <v>2946.0895932764</v>
      </c>
      <c r="I10" s="35">
        <f>'LabProd-cntr'!AA10</f>
        <v>3238.83812369298</v>
      </c>
      <c r="J10" s="35">
        <f>'LabProd-cntr'!AK10</f>
        <v>3741.47284066575</v>
      </c>
      <c r="K10" s="35">
        <f>'LabProd-cntr'!AU10</f>
        <v>5004.20068993843</v>
      </c>
      <c r="L10" s="26">
        <f>'LabProd-cntr'!AW10</f>
        <v>1.72592559816656</v>
      </c>
    </row>
    <row r="11" spans="1:12">
      <c r="A11" t="str">
        <f>'LabProd-cntr'!A12</f>
        <v>Labor Productivity</v>
      </c>
      <c r="B11">
        <f>'LabProd-cntr'!B12</f>
        <v>48</v>
      </c>
      <c r="C11" t="str">
        <f>'LabProd-cntr'!C12</f>
        <v>Costa Rica</v>
      </c>
      <c r="D11">
        <f>'LabProd-cntr'!D12</f>
        <v>0</v>
      </c>
      <c r="E11">
        <f>'LabProd-cntr'!E12</f>
        <v>0</v>
      </c>
      <c r="F11" t="str">
        <f>'LabProd-cntr'!F12</f>
        <v>US$89/worker</v>
      </c>
      <c r="G11" s="35">
        <f>'LabProd-cntr'!G12</f>
        <v>1425.37114785138</v>
      </c>
      <c r="H11" s="35">
        <f>'LabProd-cntr'!Q12</f>
        <v>2391.36897970623</v>
      </c>
      <c r="I11" s="35">
        <f>'LabProd-cntr'!AA12</f>
        <v>2677.21776141631</v>
      </c>
      <c r="J11" s="35">
        <f>'LabProd-cntr'!AK12</f>
        <v>3830.63390546343</v>
      </c>
      <c r="K11" s="35">
        <f>'LabProd-cntr'!AU12</f>
        <v>4833.31145412834</v>
      </c>
      <c r="L11" s="26">
        <f>'LabProd-cntr'!AW12</f>
        <v>3.01366601089779</v>
      </c>
    </row>
    <row r="12" spans="1:12">
      <c r="A12" t="str">
        <f>'LabProd-cntr'!A8</f>
        <v>Labor Productivity</v>
      </c>
      <c r="B12">
        <f>'LabProd-cntr'!B8</f>
        <v>23</v>
      </c>
      <c r="C12" t="str">
        <f>'LabProd-cntr'!C8</f>
        <v>Belize</v>
      </c>
      <c r="D12">
        <f>'LabProd-cntr'!D8</f>
        <v>0</v>
      </c>
      <c r="E12">
        <f>'LabProd-cntr'!E8</f>
        <v>0</v>
      </c>
      <c r="F12" t="str">
        <f>'LabProd-cntr'!F8</f>
        <v>US$89/worker</v>
      </c>
      <c r="G12" s="35">
        <f>'LabProd-cntr'!G8</f>
        <v>1459.94369452667</v>
      </c>
      <c r="H12" s="35">
        <f>'LabProd-cntr'!Q8</f>
        <v>2049.696333752</v>
      </c>
      <c r="I12" s="35">
        <f>'LabProd-cntr'!AA8</f>
        <v>2783.25997576471</v>
      </c>
      <c r="J12" s="35">
        <f>'LabProd-cntr'!AK8</f>
        <v>3083.849370918</v>
      </c>
      <c r="K12" s="35">
        <f>'LabProd-cntr'!AU8</f>
        <v>4538.83135100808</v>
      </c>
      <c r="L12" s="26">
        <f>'LabProd-cntr'!AW8</f>
        <v>2.83664887902688</v>
      </c>
    </row>
    <row r="13" spans="1:12">
      <c r="A13" t="str">
        <f>'LabProd-cntr'!A4</f>
        <v>Labor Productivity</v>
      </c>
      <c r="B13">
        <f>'LabProd-cntr'!B4</f>
        <v>12</v>
      </c>
      <c r="C13" t="str">
        <f>'LabProd-cntr'!C4</f>
        <v>Bahamas, The</v>
      </c>
      <c r="D13">
        <f>'LabProd-cntr'!D4</f>
        <v>0</v>
      </c>
      <c r="E13">
        <f>'LabProd-cntr'!E4</f>
        <v>0</v>
      </c>
      <c r="F13" t="str">
        <f>'LabProd-cntr'!F4</f>
        <v>US$89/worker</v>
      </c>
      <c r="G13" s="35">
        <f>'LabProd-cntr'!G4</f>
        <v>783.395243088889</v>
      </c>
      <c r="H13" s="35">
        <f>'LabProd-cntr'!Q4</f>
        <v>2577.79417042</v>
      </c>
      <c r="I13" s="35">
        <f>'LabProd-cntr'!AA4</f>
        <v>3894.24887832</v>
      </c>
      <c r="J13" s="35">
        <f>'LabProd-cntr'!AK4</f>
        <v>2492.03272714286</v>
      </c>
      <c r="K13" s="35">
        <f>'LabProd-cntr'!AU4</f>
        <v>4286.39872777</v>
      </c>
      <c r="L13" s="26">
        <f>'LabProd-cntr'!AW4</f>
        <v>3.00121499042898</v>
      </c>
    </row>
    <row r="14" spans="1:12">
      <c r="A14" t="str">
        <f>'LabProd-cntr'!A32</f>
        <v>Labor Productivity</v>
      </c>
      <c r="B14">
        <f>'LabProd-cntr'!B32</f>
        <v>169</v>
      </c>
      <c r="C14" t="str">
        <f>'LabProd-cntr'!C32</f>
        <v>Paraguay</v>
      </c>
      <c r="D14">
        <f>'LabProd-cntr'!D32</f>
        <v>0</v>
      </c>
      <c r="E14">
        <f>'LabProd-cntr'!E32</f>
        <v>0</v>
      </c>
      <c r="F14" t="str">
        <f>'LabProd-cntr'!F32</f>
        <v>US$89/worker</v>
      </c>
      <c r="G14" s="35">
        <f>'LabProd-cntr'!G32</f>
        <v>1813.33862419369</v>
      </c>
      <c r="H14" s="35">
        <f>'LabProd-cntr'!Q32</f>
        <v>2066.6131791518</v>
      </c>
      <c r="I14" s="35">
        <f>'LabProd-cntr'!AA32</f>
        <v>2547.63341357261</v>
      </c>
      <c r="J14" s="35">
        <f>'LabProd-cntr'!AK32</f>
        <v>3439.74825230569</v>
      </c>
      <c r="K14" s="35">
        <f>'LabProd-cntr'!AU32</f>
        <v>3876.596668141</v>
      </c>
      <c r="L14" s="26">
        <f>'LabProd-cntr'!AW32</f>
        <v>2.04030441424092</v>
      </c>
    </row>
    <row r="15" spans="1:12">
      <c r="A15" t="str">
        <f>'LabProd-cntr'!A22</f>
        <v>Labor Productivity</v>
      </c>
      <c r="B15">
        <f>'LabProd-cntr'!B22</f>
        <v>91</v>
      </c>
      <c r="C15" t="str">
        <f>'LabProd-cntr'!C22</f>
        <v>Guyana</v>
      </c>
      <c r="D15">
        <f>'LabProd-cntr'!D22</f>
        <v>0</v>
      </c>
      <c r="E15">
        <f>'LabProd-cntr'!E22</f>
        <v>0</v>
      </c>
      <c r="F15" t="str">
        <f>'LabProd-cntr'!F22</f>
        <v>US$89/worker</v>
      </c>
      <c r="G15" s="35">
        <f>'LabProd-cntr'!G22</f>
        <v>2174.96960795548</v>
      </c>
      <c r="H15" s="35">
        <f>'LabProd-cntr'!Q22</f>
        <v>2458.41632198703</v>
      </c>
      <c r="I15" s="35">
        <f>'LabProd-cntr'!AA22</f>
        <v>2539.67011962576</v>
      </c>
      <c r="J15" s="35">
        <f>'LabProd-cntr'!AK22</f>
        <v>2253.36825355862</v>
      </c>
      <c r="K15" s="35">
        <f>'LabProd-cntr'!AU22</f>
        <v>3731.91845430143</v>
      </c>
      <c r="L15" s="26">
        <f>'LabProd-cntr'!AW22</f>
        <v>1.14195926404008</v>
      </c>
    </row>
    <row r="16" spans="1:12">
      <c r="A16" t="str">
        <f>'LabProd-cntr'!A13</f>
        <v>Labor Productivity</v>
      </c>
      <c r="B16">
        <f>'LabProd-cntr'!B13</f>
        <v>49</v>
      </c>
      <c r="C16" t="str">
        <f>'LabProd-cntr'!C13</f>
        <v>Cuba</v>
      </c>
      <c r="D16">
        <f>'LabProd-cntr'!D13</f>
        <v>0</v>
      </c>
      <c r="E16">
        <f>'LabProd-cntr'!E13</f>
        <v>0</v>
      </c>
      <c r="F16" t="str">
        <f>'LabProd-cntr'!F13</f>
        <v>US$89/worker</v>
      </c>
      <c r="G16" s="35">
        <f>'LabProd-cntr'!G13</f>
        <v>2032.97186970404</v>
      </c>
      <c r="H16" s="35">
        <f>'LabProd-cntr'!Q13</f>
        <v>2372.96234100898</v>
      </c>
      <c r="I16" s="35">
        <f>'LabProd-cntr'!AA13</f>
        <v>2985.56287270359</v>
      </c>
      <c r="J16" s="35">
        <f>'LabProd-cntr'!AK13</f>
        <v>3181.93932952364</v>
      </c>
      <c r="K16" s="35">
        <f>'LabProd-cntr'!AU13</f>
        <v>3201.58420149208</v>
      </c>
      <c r="L16" s="26">
        <f>'LabProd-cntr'!AW13</f>
        <v>0.964761667424652</v>
      </c>
    </row>
    <row r="17" spans="1:12">
      <c r="A17" t="str">
        <f>'LabProd-cntr'!A16</f>
        <v>Labor Productivity</v>
      </c>
      <c r="B17">
        <f>'LabProd-cntr'!B16</f>
        <v>58</v>
      </c>
      <c r="C17" t="str">
        <f>'LabProd-cntr'!C16</f>
        <v>Ecuador</v>
      </c>
      <c r="D17">
        <f>'LabProd-cntr'!D16</f>
        <v>0</v>
      </c>
      <c r="E17">
        <f>'LabProd-cntr'!E16</f>
        <v>0</v>
      </c>
      <c r="F17" t="str">
        <f>'LabProd-cntr'!F16</f>
        <v>US$89/worker</v>
      </c>
      <c r="G17" s="35">
        <f>'LabProd-cntr'!G16</f>
        <v>1341.17936527618</v>
      </c>
      <c r="H17" s="35">
        <f>'LabProd-cntr'!Q16</f>
        <v>1474.71340554246</v>
      </c>
      <c r="I17" s="35">
        <f>'LabProd-cntr'!AA16</f>
        <v>1677.52681037574</v>
      </c>
      <c r="J17" s="35">
        <f>'LabProd-cntr'!AK16</f>
        <v>2026.19577554487</v>
      </c>
      <c r="K17" s="35">
        <f>'LabProd-cntr'!AU16</f>
        <v>2853.24718799912</v>
      </c>
      <c r="L17" s="26">
        <f>'LabProd-cntr'!AW16</f>
        <v>1.7078988470427</v>
      </c>
    </row>
    <row r="18" spans="1:12">
      <c r="A18" t="str">
        <f>'LabProd-cntr'!A28</f>
        <v>Labor Productivity</v>
      </c>
      <c r="B18">
        <f>'LabProd-cntr'!B28</f>
        <v>142</v>
      </c>
      <c r="C18" t="str">
        <f>'LabProd-cntr'!C28</f>
        <v>Montserrat</v>
      </c>
      <c r="D18">
        <f>'LabProd-cntr'!D28</f>
        <v>0</v>
      </c>
      <c r="E18">
        <f>'LabProd-cntr'!E28</f>
        <v>0</v>
      </c>
      <c r="F18" t="str">
        <f>'LabProd-cntr'!F28</f>
        <v>US$89/worker</v>
      </c>
      <c r="G18" s="35">
        <f>'LabProd-cntr'!G28</f>
        <v>650.7978086</v>
      </c>
      <c r="H18" s="35">
        <f>'LabProd-cntr'!Q28</f>
        <v>832.35906019</v>
      </c>
      <c r="I18" s="35">
        <f>'LabProd-cntr'!AA28</f>
        <v>1038.77188172</v>
      </c>
      <c r="J18" s="35">
        <f>'LabProd-cntr'!AK28</f>
        <v>2656.30206998</v>
      </c>
      <c r="K18" s="35">
        <f>'LabProd-cntr'!AU28</f>
        <v>2852.3261404</v>
      </c>
      <c r="L18" s="26">
        <f>'LabProd-cntr'!AW28</f>
        <v>4.83044479830941</v>
      </c>
    </row>
    <row r="19" spans="1:12">
      <c r="A19" t="str">
        <f>'LabProd-cntr'!A27</f>
        <v>Labor Productivity</v>
      </c>
      <c r="B19">
        <f>'LabProd-cntr'!B27</f>
        <v>138</v>
      </c>
      <c r="C19" t="str">
        <f>'LabProd-cntr'!C27</f>
        <v>Mexico</v>
      </c>
      <c r="D19">
        <f>'LabProd-cntr'!D27</f>
        <v>0</v>
      </c>
      <c r="E19">
        <f>'LabProd-cntr'!E27</f>
        <v>0</v>
      </c>
      <c r="F19" t="str">
        <f>'LabProd-cntr'!F27</f>
        <v>US$89/worker</v>
      </c>
      <c r="G19" s="35">
        <f>'LabProd-cntr'!G27</f>
        <v>1077.85330098401</v>
      </c>
      <c r="H19" s="35">
        <f>'LabProd-cntr'!Q27</f>
        <v>1538.15868487659</v>
      </c>
      <c r="I19" s="35">
        <f>'LabProd-cntr'!AA27</f>
        <v>1997.5287492125</v>
      </c>
      <c r="J19" s="35">
        <f>'LabProd-cntr'!AK27</f>
        <v>2120.33404636531</v>
      </c>
      <c r="K19" s="35">
        <f>'LabProd-cntr'!AU27</f>
        <v>2843.96080455326</v>
      </c>
      <c r="L19" s="26">
        <f>'LabProd-cntr'!AW27</f>
        <v>1.99357985546547</v>
      </c>
    </row>
    <row r="20" spans="1:12">
      <c r="A20" t="str">
        <f>'LabProd-cntr'!A14</f>
        <v>Labor Productivity</v>
      </c>
      <c r="B20">
        <f>'LabProd-cntr'!B14</f>
        <v>55</v>
      </c>
      <c r="C20" t="str">
        <f>'LabProd-cntr'!C14</f>
        <v>Dominica</v>
      </c>
      <c r="D20">
        <f>'LabProd-cntr'!D14</f>
        <v>0</v>
      </c>
      <c r="E20">
        <f>'LabProd-cntr'!E14</f>
        <v>0</v>
      </c>
      <c r="F20" t="str">
        <f>'LabProd-cntr'!F14</f>
        <v>US$89/worker</v>
      </c>
      <c r="G20" s="35">
        <f>'LabProd-cntr'!G14</f>
        <v>1177.631742975</v>
      </c>
      <c r="H20" s="35">
        <f>'LabProd-cntr'!Q14</f>
        <v>1506.02364286364</v>
      </c>
      <c r="I20" s="35">
        <f>'LabProd-cntr'!AA14</f>
        <v>1846.617001311</v>
      </c>
      <c r="J20" s="35">
        <f>'LabProd-cntr'!AK14</f>
        <v>2865.17218043222</v>
      </c>
      <c r="K20" s="35">
        <f>'LabProd-cntr'!AU14</f>
        <v>2670.2666984375</v>
      </c>
      <c r="L20" s="26">
        <f>'LabProd-cntr'!AW14</f>
        <v>2.43495736846404</v>
      </c>
    </row>
    <row r="21" spans="1:12">
      <c r="A21" t="str">
        <f>'LabProd-cntr'!A38</f>
        <v>Labor Productivity</v>
      </c>
      <c r="B21">
        <f>'LabProd-cntr'!B38</f>
        <v>207</v>
      </c>
      <c r="C21" t="str">
        <f>'LabProd-cntr'!C38</f>
        <v>Suriname</v>
      </c>
      <c r="D21">
        <f>'LabProd-cntr'!D38</f>
        <v>0</v>
      </c>
      <c r="E21">
        <f>'LabProd-cntr'!E38</f>
        <v>0</v>
      </c>
      <c r="F21" t="str">
        <f>'LabProd-cntr'!F38</f>
        <v>US$89/worker</v>
      </c>
      <c r="G21" s="35">
        <f>'LabProd-cntr'!G38</f>
        <v>1287.3556655687</v>
      </c>
      <c r="H21" s="35">
        <f>'LabProd-cntr'!Q38</f>
        <v>2144.63313713</v>
      </c>
      <c r="I21" s="35">
        <f>'LabProd-cntr'!AA38</f>
        <v>3679.77242812583</v>
      </c>
      <c r="J21" s="35">
        <f>'LabProd-cntr'!AK38</f>
        <v>3325.57578547857</v>
      </c>
      <c r="K21" s="35">
        <f>'LabProd-cntr'!AU38</f>
        <v>2376.53672061833</v>
      </c>
      <c r="L21" s="26">
        <f>'LabProd-cntr'!AW38</f>
        <v>1.51517439317315</v>
      </c>
    </row>
    <row r="22" spans="1:12">
      <c r="A22" t="str">
        <f>'LabProd-cntr'!A15</f>
        <v>Labor Productivity</v>
      </c>
      <c r="B22">
        <f>'LabProd-cntr'!B15</f>
        <v>56</v>
      </c>
      <c r="C22" t="str">
        <f>'LabProd-cntr'!C15</f>
        <v>Dominican Republic</v>
      </c>
      <c r="D22">
        <f>'LabProd-cntr'!D15</f>
        <v>0</v>
      </c>
      <c r="E22">
        <f>'LabProd-cntr'!E15</f>
        <v>0</v>
      </c>
      <c r="F22" t="str">
        <f>'LabProd-cntr'!F15</f>
        <v>US$89/worker</v>
      </c>
      <c r="G22" s="35">
        <f>'LabProd-cntr'!G15</f>
        <v>1081.9667442513</v>
      </c>
      <c r="H22" s="35">
        <f>'LabProd-cntr'!Q15</f>
        <v>1243.71344460717</v>
      </c>
      <c r="I22" s="35">
        <f>'LabProd-cntr'!AA15</f>
        <v>1571.78325219197</v>
      </c>
      <c r="J22" s="35">
        <f>'LabProd-cntr'!AK15</f>
        <v>1859.56118222988</v>
      </c>
      <c r="K22" s="35">
        <f>'LabProd-cntr'!AU15</f>
        <v>2334.02646082644</v>
      </c>
      <c r="L22" s="26">
        <f>'LabProd-cntr'!AW15</f>
        <v>2.05834862812835</v>
      </c>
    </row>
    <row r="23" spans="1:12">
      <c r="A23" t="str">
        <f>'LabProd-cntr'!A11</f>
        <v>Labor Productivity</v>
      </c>
      <c r="B23">
        <f>'LabProd-cntr'!B11</f>
        <v>44</v>
      </c>
      <c r="C23" t="str">
        <f>'LabProd-cntr'!C11</f>
        <v>Colombia</v>
      </c>
      <c r="D23">
        <f>'LabProd-cntr'!D11</f>
        <v>0</v>
      </c>
      <c r="E23">
        <f>'LabProd-cntr'!E11</f>
        <v>0</v>
      </c>
      <c r="F23" t="str">
        <f>'LabProd-cntr'!F11</f>
        <v>US$89/worker</v>
      </c>
      <c r="G23" s="35">
        <f>'LabProd-cntr'!G11</f>
        <v>1063.05893325046</v>
      </c>
      <c r="H23" s="35">
        <f>'LabProd-cntr'!Q11</f>
        <v>1288.43287043644</v>
      </c>
      <c r="I23" s="35">
        <f>'LabProd-cntr'!AA11</f>
        <v>1526.28971726735</v>
      </c>
      <c r="J23" s="35">
        <f>'LabProd-cntr'!AK11</f>
        <v>2058.03554265417</v>
      </c>
      <c r="K23" s="35">
        <f>'LabProd-cntr'!AU11</f>
        <v>2237.79912886253</v>
      </c>
      <c r="L23" s="26">
        <f>'LabProd-cntr'!AW11</f>
        <v>1.98617371878389</v>
      </c>
    </row>
    <row r="24" spans="1:12">
      <c r="A24" t="str">
        <f>'LabProd-cntr'!A31</f>
        <v>Labor Productivity</v>
      </c>
      <c r="B24">
        <f>'LabProd-cntr'!B31</f>
        <v>166</v>
      </c>
      <c r="C24" t="str">
        <f>'LabProd-cntr'!C31</f>
        <v>Panama</v>
      </c>
      <c r="D24">
        <f>'LabProd-cntr'!D31</f>
        <v>0</v>
      </c>
      <c r="E24">
        <f>'LabProd-cntr'!E31</f>
        <v>0</v>
      </c>
      <c r="F24" t="str">
        <f>'LabProd-cntr'!F31</f>
        <v>US$89/worker</v>
      </c>
      <c r="G24" s="35">
        <f>'LabProd-cntr'!G31</f>
        <v>1276.65906428186</v>
      </c>
      <c r="H24" s="35">
        <f>'LabProd-cntr'!Q31</f>
        <v>1886.80606674024</v>
      </c>
      <c r="I24" s="35">
        <f>'LabProd-cntr'!AA31</f>
        <v>2346.68602450262</v>
      </c>
      <c r="J24" s="35">
        <f>'LabProd-cntr'!AK31</f>
        <v>2144.37639183057</v>
      </c>
      <c r="K24" s="35">
        <f>'LabProd-cntr'!AU31</f>
        <v>2232.03822878364</v>
      </c>
      <c r="L24" s="26">
        <f>'LabProd-cntr'!AW31</f>
        <v>1.30981476709944</v>
      </c>
    </row>
    <row r="25" spans="1:12">
      <c r="A25" t="str">
        <f>'LabProd-cntr'!A39</f>
        <v>Labor Productivity</v>
      </c>
      <c r="B25">
        <f>'LabProd-cntr'!B39</f>
        <v>220</v>
      </c>
      <c r="C25" t="str">
        <f>'LabProd-cntr'!C39</f>
        <v>Trinidad and Tobago</v>
      </c>
      <c r="D25">
        <f>'LabProd-cntr'!D39</f>
        <v>0</v>
      </c>
      <c r="E25">
        <f>'LabProd-cntr'!E39</f>
        <v>0</v>
      </c>
      <c r="F25" t="str">
        <f>'LabProd-cntr'!F39</f>
        <v>US$89/worker</v>
      </c>
      <c r="G25" s="35">
        <f>'LabProd-cntr'!G39</f>
        <v>1619.3865751482</v>
      </c>
      <c r="H25" s="35">
        <f>'LabProd-cntr'!Q39</f>
        <v>1970.6496783478</v>
      </c>
      <c r="I25" s="35">
        <f>'LabProd-cntr'!AA39</f>
        <v>2039.22749698511</v>
      </c>
      <c r="J25" s="35">
        <f>'LabProd-cntr'!AK39</f>
        <v>1797.10439208981</v>
      </c>
      <c r="K25" s="35">
        <f>'LabProd-cntr'!AU39</f>
        <v>2207.92315686735</v>
      </c>
      <c r="L25" s="26">
        <f>'LabProd-cntr'!AW39</f>
        <v>0.0888430859199874</v>
      </c>
    </row>
    <row r="26" spans="1:12">
      <c r="A26" t="str">
        <f>'LabProd-cntr'!A36</f>
        <v>Labor Productivity</v>
      </c>
      <c r="B26">
        <f>'LabProd-cntr'!B36</f>
        <v>189</v>
      </c>
      <c r="C26" t="str">
        <f>'LabProd-cntr'!C36</f>
        <v>St. Lucia</v>
      </c>
      <c r="D26">
        <f>'LabProd-cntr'!D36</f>
        <v>0</v>
      </c>
      <c r="E26">
        <f>'LabProd-cntr'!E36</f>
        <v>0</v>
      </c>
      <c r="F26" t="str">
        <f>'LabProd-cntr'!F36</f>
        <v>US$89/worker</v>
      </c>
      <c r="G26" s="35">
        <f>'LabProd-cntr'!G36</f>
        <v>1644.46493354286</v>
      </c>
      <c r="H26" s="35">
        <f>'LabProd-cntr'!Q36</f>
        <v>1911.50055125</v>
      </c>
      <c r="I26" s="35">
        <f>'LabProd-cntr'!AA36</f>
        <v>1783.21955675923</v>
      </c>
      <c r="J26" s="35">
        <f>'LabProd-cntr'!AK36</f>
        <v>2496.91256672143</v>
      </c>
      <c r="K26" s="35">
        <f>'LabProd-cntr'!AU36</f>
        <v>2000.73684608</v>
      </c>
      <c r="L26" s="26">
        <f>'LabProd-cntr'!AW36</f>
        <v>0.444756848645333</v>
      </c>
    </row>
    <row r="27" spans="1:12">
      <c r="A27" t="str">
        <f>'LabProd-cntr'!A19</f>
        <v>Labor Productivity</v>
      </c>
      <c r="B27">
        <f>'LabProd-cntr'!B19</f>
        <v>86</v>
      </c>
      <c r="C27" t="str">
        <f>'LabProd-cntr'!C19</f>
        <v>Grenada</v>
      </c>
      <c r="D27">
        <f>'LabProd-cntr'!D19</f>
        <v>0</v>
      </c>
      <c r="E27">
        <f>'LabProd-cntr'!E19</f>
        <v>0</v>
      </c>
      <c r="F27" t="str">
        <f>'LabProd-cntr'!F19</f>
        <v>US$89/worker</v>
      </c>
      <c r="G27" s="35">
        <f>'LabProd-cntr'!G19</f>
        <v>703.753433094118</v>
      </c>
      <c r="H27" s="35">
        <f>'LabProd-cntr'!Q19</f>
        <v>1221.58350330643</v>
      </c>
      <c r="I27" s="35">
        <f>'LabProd-cntr'!AA19</f>
        <v>1644.20738904417</v>
      </c>
      <c r="J27" s="35">
        <f>'LabProd-cntr'!AK19</f>
        <v>1566.825402073</v>
      </c>
      <c r="K27" s="35">
        <f>'LabProd-cntr'!AU19</f>
        <v>1921.0190528625</v>
      </c>
      <c r="L27" s="26">
        <f>'LabProd-cntr'!AW19</f>
        <v>1.96385999693192</v>
      </c>
    </row>
    <row r="28" spans="1:12">
      <c r="A28" t="str">
        <f>'LabProd-cntr'!A30</f>
        <v>Labor Productivity</v>
      </c>
      <c r="B28">
        <f>'LabProd-cntr'!B30</f>
        <v>157</v>
      </c>
      <c r="C28" t="str">
        <f>'LabProd-cntr'!C30</f>
        <v>Nicaragua</v>
      </c>
      <c r="D28">
        <f>'LabProd-cntr'!D30</f>
        <v>0</v>
      </c>
      <c r="E28">
        <f>'LabProd-cntr'!E30</f>
        <v>0</v>
      </c>
      <c r="F28" t="str">
        <f>'LabProd-cntr'!F30</f>
        <v>US$89/worker</v>
      </c>
      <c r="G28" s="35">
        <f>'LabProd-cntr'!G30</f>
        <v>992.435590873082</v>
      </c>
      <c r="H28" s="35">
        <f>'LabProd-cntr'!Q30</f>
        <v>1691.87656273228</v>
      </c>
      <c r="I28" s="35">
        <f>'LabProd-cntr'!AA30</f>
        <v>1482.14556582803</v>
      </c>
      <c r="J28" s="35">
        <f>'LabProd-cntr'!AK30</f>
        <v>1304.06310957888</v>
      </c>
      <c r="K28" s="35">
        <f>'LabProd-cntr'!AU30</f>
        <v>1795.66161725419</v>
      </c>
      <c r="L28" s="26">
        <f>'LabProd-cntr'!AW30</f>
        <v>-0.00755046103405599</v>
      </c>
    </row>
    <row r="29" spans="1:12">
      <c r="A29" t="str">
        <f>'LabProd-cntr'!A37</f>
        <v>Labor Productivity</v>
      </c>
      <c r="B29">
        <f>'LabProd-cntr'!B37</f>
        <v>191</v>
      </c>
      <c r="C29" t="str">
        <f>'LabProd-cntr'!C37</f>
        <v>St. Vincent and the Grenadines</v>
      </c>
      <c r="D29">
        <f>'LabProd-cntr'!D37</f>
        <v>0</v>
      </c>
      <c r="E29">
        <f>'LabProd-cntr'!E37</f>
        <v>0</v>
      </c>
      <c r="F29" t="str">
        <f>'LabProd-cntr'!F37</f>
        <v>US$89/worker</v>
      </c>
      <c r="G29" s="35">
        <f>'LabProd-cntr'!G37</f>
        <v>1256.76513446</v>
      </c>
      <c r="H29" s="35">
        <f>'LabProd-cntr'!Q37</f>
        <v>1303.17981516455</v>
      </c>
      <c r="I29" s="35">
        <f>'LabProd-cntr'!AA37</f>
        <v>1436.71314438909</v>
      </c>
      <c r="J29" s="35">
        <f>'LabProd-cntr'!AK37</f>
        <v>1837.26498924583</v>
      </c>
      <c r="K29" s="35">
        <f>'LabProd-cntr'!AU37</f>
        <v>1531.913575375</v>
      </c>
      <c r="L29" s="26">
        <f>'LabProd-cntr'!AW37</f>
        <v>1.04521174707981</v>
      </c>
    </row>
    <row r="30" spans="1:12">
      <c r="A30" t="str">
        <f>'LabProd-cntr'!A25</f>
        <v>Labor Productivity</v>
      </c>
      <c r="B30">
        <f>'LabProd-cntr'!B25</f>
        <v>109</v>
      </c>
      <c r="C30" t="str">
        <f>'LabProd-cntr'!C25</f>
        <v>Jamaica</v>
      </c>
      <c r="D30">
        <f>'LabProd-cntr'!D25</f>
        <v>0</v>
      </c>
      <c r="E30">
        <f>'LabProd-cntr'!E25</f>
        <v>0</v>
      </c>
      <c r="F30" t="str">
        <f>'LabProd-cntr'!F25</f>
        <v>US$89/worker</v>
      </c>
      <c r="G30" s="35">
        <f>'LabProd-cntr'!G25</f>
        <v>897.573744661103</v>
      </c>
      <c r="H30" s="35">
        <f>'LabProd-cntr'!Q25</f>
        <v>1208.85566000975</v>
      </c>
      <c r="I30" s="35">
        <f>'LabProd-cntr'!AA25</f>
        <v>989.167209411678</v>
      </c>
      <c r="J30" s="35">
        <f>'LabProd-cntr'!AK25</f>
        <v>1194.02262075596</v>
      </c>
      <c r="K30" s="35">
        <f>'LabProd-cntr'!AU25</f>
        <v>1529.87407671708</v>
      </c>
      <c r="L30" s="26">
        <f>'LabProd-cntr'!AW25</f>
        <v>0.895516477438196</v>
      </c>
    </row>
    <row r="31" spans="1:12">
      <c r="A31" t="str">
        <f>'LabProd-cntr'!A33</f>
        <v>Labor Productivity</v>
      </c>
      <c r="B31">
        <f>'LabProd-cntr'!B33</f>
        <v>170</v>
      </c>
      <c r="C31" t="str">
        <f>'LabProd-cntr'!C33</f>
        <v>Peru</v>
      </c>
      <c r="D31">
        <f>'LabProd-cntr'!D33</f>
        <v>0</v>
      </c>
      <c r="E31">
        <f>'LabProd-cntr'!E33</f>
        <v>0</v>
      </c>
      <c r="F31" t="str">
        <f>'LabProd-cntr'!F33</f>
        <v>US$89/worker</v>
      </c>
      <c r="G31" s="35">
        <f>'LabProd-cntr'!G33</f>
        <v>945.182364560077</v>
      </c>
      <c r="H31" s="35">
        <f>'LabProd-cntr'!Q33</f>
        <v>1110.70693384319</v>
      </c>
      <c r="I31" s="35">
        <f>'LabProd-cntr'!AA33</f>
        <v>1015.97411039408</v>
      </c>
      <c r="J31" s="35">
        <f>'LabProd-cntr'!AK33</f>
        <v>986.239087509628</v>
      </c>
      <c r="K31" s="35">
        <f>'LabProd-cntr'!AU33</f>
        <v>1493.22003206632</v>
      </c>
      <c r="L31" s="26">
        <f>'LabProd-cntr'!AW33</f>
        <v>0.578013200033523</v>
      </c>
    </row>
    <row r="32" spans="1:12">
      <c r="A32" t="str">
        <f>'LabProd-cntr'!A29</f>
        <v>Labor Productivity</v>
      </c>
      <c r="B32">
        <f>'LabProd-cntr'!B29</f>
        <v>151</v>
      </c>
      <c r="C32" t="str">
        <f>'LabProd-cntr'!C29</f>
        <v>Netherlands Antilles</v>
      </c>
      <c r="D32">
        <f>'LabProd-cntr'!D29</f>
        <v>0</v>
      </c>
      <c r="E32">
        <f>'LabProd-cntr'!E29</f>
        <v>0</v>
      </c>
      <c r="F32" t="str">
        <f>'LabProd-cntr'!F29</f>
        <v>US$89/worker</v>
      </c>
      <c r="G32" s="35">
        <f>'LabProd-cntr'!G29</f>
        <v>4017.280605</v>
      </c>
      <c r="H32" s="35">
        <f>'LabProd-cntr'!Q29</f>
        <v>6513.266663</v>
      </c>
      <c r="I32" s="35">
        <f>'LabProd-cntr'!AA29</f>
        <v>2298.209635</v>
      </c>
      <c r="J32" s="35">
        <f>'LabProd-cntr'!AK29</f>
        <v>1339.224572</v>
      </c>
      <c r="K32" s="35">
        <f>'LabProd-cntr'!AU29</f>
        <v>1414.782689</v>
      </c>
      <c r="L32" s="26">
        <f>'LabProd-cntr'!AW29</f>
        <v>-3.78886778344958</v>
      </c>
    </row>
    <row r="33" spans="1:12">
      <c r="A33" t="str">
        <f>'LabProd-cntr'!A24</f>
        <v>Labor Productivity</v>
      </c>
      <c r="B33">
        <f>'LabProd-cntr'!B24</f>
        <v>95</v>
      </c>
      <c r="C33" t="str">
        <f>'LabProd-cntr'!C24</f>
        <v>Honduras</v>
      </c>
      <c r="D33">
        <f>'LabProd-cntr'!D24</f>
        <v>0</v>
      </c>
      <c r="E33">
        <f>'LabProd-cntr'!E24</f>
        <v>0</v>
      </c>
      <c r="F33" t="str">
        <f>'LabProd-cntr'!F24</f>
        <v>US$89/worker</v>
      </c>
      <c r="G33" s="35">
        <f>'LabProd-cntr'!G24</f>
        <v>699.559325517567</v>
      </c>
      <c r="H33" s="35">
        <f>'LabProd-cntr'!Q24</f>
        <v>1002.05768349563</v>
      </c>
      <c r="I33" s="35">
        <f>'LabProd-cntr'!AA24</f>
        <v>1113.2252459126</v>
      </c>
      <c r="J33" s="35">
        <f>'LabProd-cntr'!AK24</f>
        <v>1201.76700197661</v>
      </c>
      <c r="K33" s="35">
        <f>'LabProd-cntr'!AU24</f>
        <v>1369.3117830877</v>
      </c>
      <c r="L33" s="26">
        <f>'LabProd-cntr'!AW24</f>
        <v>1.56567210475145</v>
      </c>
    </row>
    <row r="34" spans="1:12">
      <c r="A34" t="str">
        <f>'LabProd-cntr'!A18</f>
        <v>Labor Productivity</v>
      </c>
      <c r="B34">
        <f>'LabProd-cntr'!B18</f>
        <v>69</v>
      </c>
      <c r="C34" t="str">
        <f>'LabProd-cntr'!C18</f>
        <v>French Guiana</v>
      </c>
      <c r="D34">
        <f>'LabProd-cntr'!D18</f>
        <v>0</v>
      </c>
      <c r="E34">
        <f>'LabProd-cntr'!E18</f>
        <v>0</v>
      </c>
      <c r="F34" t="str">
        <f>'LabProd-cntr'!F18</f>
        <v>US$89/worker</v>
      </c>
      <c r="G34" s="35">
        <f>'LabProd-cntr'!G18</f>
        <v>651.177534333333</v>
      </c>
      <c r="H34" s="35">
        <f>'LabProd-cntr'!Q18</f>
        <v>596.681742642857</v>
      </c>
      <c r="I34" s="35">
        <f>'LabProd-cntr'!AA18</f>
        <v>546.333176944445</v>
      </c>
      <c r="J34" s="35">
        <f>'LabProd-cntr'!AK18</f>
        <v>1227.59233175083</v>
      </c>
      <c r="K34" s="35">
        <f>'LabProd-cntr'!AU18</f>
        <v>1323.22372884692</v>
      </c>
      <c r="L34" s="26">
        <f>'LabProd-cntr'!AW18</f>
        <v>2.94460790331164</v>
      </c>
    </row>
    <row r="35" spans="1:12">
      <c r="A35" t="str">
        <f>'LabProd-cntr'!A35</f>
        <v>Labor Productivity</v>
      </c>
      <c r="B35">
        <f>'LabProd-cntr'!B35</f>
        <v>188</v>
      </c>
      <c r="C35" t="str">
        <f>'LabProd-cntr'!C35</f>
        <v>St. Kitts and Nevis</v>
      </c>
      <c r="D35">
        <f>'LabProd-cntr'!D35</f>
        <v>0</v>
      </c>
      <c r="E35">
        <f>'LabProd-cntr'!E35</f>
        <v>0</v>
      </c>
      <c r="F35" t="str">
        <f>'LabProd-cntr'!F35</f>
        <v>US$89/worker</v>
      </c>
      <c r="G35" s="35">
        <f>'LabProd-cntr'!G35</f>
        <v>889.88470679</v>
      </c>
      <c r="H35" s="35">
        <f>'LabProd-cntr'!Q35</f>
        <v>919.485276668571</v>
      </c>
      <c r="I35" s="35">
        <f>'LabProd-cntr'!AA35</f>
        <v>1293.92194356667</v>
      </c>
      <c r="J35" s="35">
        <f>'LabProd-cntr'!AK35</f>
        <v>1074.85888026</v>
      </c>
      <c r="K35" s="35">
        <f>'LabProd-cntr'!AU35</f>
        <v>1323.104069875</v>
      </c>
      <c r="L35" s="26">
        <f>'LabProd-cntr'!AW35</f>
        <v>1.02959335321573</v>
      </c>
    </row>
    <row r="36" spans="1:12">
      <c r="A36" t="str">
        <f>'LabProd-cntr'!A6</f>
        <v>Labor Productivity</v>
      </c>
      <c r="B36">
        <f>'LabProd-cntr'!B6</f>
        <v>19</v>
      </c>
      <c r="C36" t="str">
        <f>'LabProd-cntr'!C6</f>
        <v>Bolivia</v>
      </c>
      <c r="D36">
        <f>'LabProd-cntr'!D6</f>
        <v>0</v>
      </c>
      <c r="E36">
        <f>'LabProd-cntr'!E6</f>
        <v>0</v>
      </c>
      <c r="F36" t="str">
        <f>'LabProd-cntr'!F6</f>
        <v>US$89/worker</v>
      </c>
      <c r="G36" s="35">
        <f>'LabProd-cntr'!G6</f>
        <v>610.536138633244</v>
      </c>
      <c r="H36" s="35">
        <f>'LabProd-cntr'!Q6</f>
        <v>740.825866212584</v>
      </c>
      <c r="I36" s="35">
        <f>'LabProd-cntr'!AA6</f>
        <v>931.681212847412</v>
      </c>
      <c r="J36" s="35">
        <f>'LabProd-cntr'!AK6</f>
        <v>1049.45503337053</v>
      </c>
      <c r="K36" s="35">
        <f>'LabProd-cntr'!AU6</f>
        <v>1252.27592885111</v>
      </c>
      <c r="L36" s="26">
        <f>'LabProd-cntr'!AW6</f>
        <v>1.77041133798994</v>
      </c>
    </row>
    <row r="37" spans="1:12">
      <c r="A37" t="str">
        <f>'LabProd-cntr'!A21</f>
        <v>Labor Productivity</v>
      </c>
      <c r="B37">
        <f>'LabProd-cntr'!B21</f>
        <v>89</v>
      </c>
      <c r="C37" t="str">
        <f>'LabProd-cntr'!C21</f>
        <v>Guatemala</v>
      </c>
      <c r="D37">
        <f>'LabProd-cntr'!D21</f>
        <v>0</v>
      </c>
      <c r="E37">
        <f>'LabProd-cntr'!E21</f>
        <v>0</v>
      </c>
      <c r="F37" t="str">
        <f>'LabProd-cntr'!F21</f>
        <v>US$89/worker</v>
      </c>
      <c r="G37" s="35">
        <f>'LabProd-cntr'!G21</f>
        <v>612.2891334092</v>
      </c>
      <c r="H37" s="35">
        <f>'LabProd-cntr'!Q21</f>
        <v>771.978927837382</v>
      </c>
      <c r="I37" s="35">
        <f>'LabProd-cntr'!AA21</f>
        <v>974.304638046303</v>
      </c>
      <c r="J37" s="35">
        <f>'LabProd-cntr'!AK21</f>
        <v>939.732424258887</v>
      </c>
      <c r="K37" s="35">
        <f>'LabProd-cntr'!AU21</f>
        <v>1014.1591646707</v>
      </c>
      <c r="L37" s="26">
        <f>'LabProd-cntr'!AW21</f>
        <v>0.959099134441144</v>
      </c>
    </row>
    <row r="38" spans="1:12">
      <c r="A38" t="str">
        <f>'LabProd-cntr'!A17</f>
        <v>Labor Productivity</v>
      </c>
      <c r="B38">
        <f>'LabProd-cntr'!B17</f>
        <v>60</v>
      </c>
      <c r="C38" t="str">
        <f>'LabProd-cntr'!C17</f>
        <v>El Salvador</v>
      </c>
      <c r="D38">
        <f>'LabProd-cntr'!D17</f>
        <v>0</v>
      </c>
      <c r="E38">
        <f>'LabProd-cntr'!E17</f>
        <v>0</v>
      </c>
      <c r="F38" t="str">
        <f>'LabProd-cntr'!F17</f>
        <v>US$89/worker</v>
      </c>
      <c r="G38" s="35">
        <f>'LabProd-cntr'!G17</f>
        <v>786.935505249524</v>
      </c>
      <c r="H38" s="35">
        <f>'LabProd-cntr'!Q17</f>
        <v>830.007536773157</v>
      </c>
      <c r="I38" s="35">
        <f>'LabProd-cntr'!AA17</f>
        <v>969.586343501147</v>
      </c>
      <c r="J38" s="35">
        <f>'LabProd-cntr'!AK17</f>
        <v>997.645383389804</v>
      </c>
      <c r="K38" s="35">
        <f>'LabProd-cntr'!AU17</f>
        <v>1008.39042307942</v>
      </c>
      <c r="L38" s="26">
        <f>'LabProd-cntr'!AW17</f>
        <v>0.616380652686632</v>
      </c>
    </row>
    <row r="39" spans="1:12">
      <c r="A39" t="str">
        <f>'LabProd-cntr'!A2</f>
        <v>Labor Productivity</v>
      </c>
      <c r="B39">
        <f>'LabProd-cntr'!B2</f>
        <v>8</v>
      </c>
      <c r="C39" t="str">
        <f>'LabProd-cntr'!C2</f>
        <v>Antigua and Barbuda</v>
      </c>
      <c r="D39">
        <f>'LabProd-cntr'!D2</f>
        <v>0</v>
      </c>
      <c r="E39">
        <f>'LabProd-cntr'!E2</f>
        <v>0</v>
      </c>
      <c r="F39" t="str">
        <f>'LabProd-cntr'!F2</f>
        <v>US$89/worker</v>
      </c>
      <c r="G39" s="35">
        <f>'LabProd-cntr'!G2</f>
        <v>540.285064329091</v>
      </c>
      <c r="H39" s="35">
        <f>'LabProd-cntr'!Q2</f>
        <v>601.261655166</v>
      </c>
      <c r="I39" s="35">
        <f>'LabProd-cntr'!AA2</f>
        <v>659.42886998625</v>
      </c>
      <c r="J39" s="35">
        <f>'LabProd-cntr'!AK2</f>
        <v>841.754768542857</v>
      </c>
      <c r="K39" s="35">
        <f>'LabProd-cntr'!AU2</f>
        <v>721.63817879375</v>
      </c>
      <c r="L39" s="26">
        <f>'LabProd-cntr'!AW2</f>
        <v>1.48791384191342</v>
      </c>
    </row>
    <row r="40" spans="1:12">
      <c r="A40" t="str">
        <f>'LabProd-cntr'!A42</f>
        <v>Labor Productivity</v>
      </c>
      <c r="B40">
        <f>'LabProd-cntr'!B42</f>
        <v>239</v>
      </c>
      <c r="C40" t="str">
        <f>'LabProd-cntr'!C42</f>
        <v>British Virgin Islands</v>
      </c>
      <c r="D40">
        <f>'LabProd-cntr'!D42</f>
        <v>0</v>
      </c>
      <c r="E40">
        <f>'LabProd-cntr'!E42</f>
        <v>0</v>
      </c>
      <c r="F40" t="str">
        <f>'LabProd-cntr'!F42</f>
        <v>US$89/worker</v>
      </c>
      <c r="G40" s="35">
        <f>'LabProd-cntr'!G42</f>
        <v>422.746588</v>
      </c>
      <c r="H40" s="35">
        <f>'LabProd-cntr'!Q42</f>
        <v>222.7562445</v>
      </c>
      <c r="I40" s="35">
        <f>'LabProd-cntr'!AA42</f>
        <v>275.73740815</v>
      </c>
      <c r="J40" s="35">
        <f>'LabProd-cntr'!AK42</f>
        <v>300.96279535</v>
      </c>
      <c r="K40" s="35">
        <f>'LabProd-cntr'!AU42</f>
        <v>321.36908925</v>
      </c>
      <c r="L40" s="26">
        <f>'LabProd-cntr'!AW42</f>
        <v>0.470343358100322</v>
      </c>
    </row>
    <row r="41" spans="1:12">
      <c r="A41" t="str">
        <f>'LabProd-cntr'!A23</f>
        <v>Labor Productivity</v>
      </c>
      <c r="B41">
        <f>'LabProd-cntr'!B23</f>
        <v>93</v>
      </c>
      <c r="C41" t="str">
        <f>'LabProd-cntr'!C23</f>
        <v>Haiti</v>
      </c>
      <c r="D41">
        <f>'LabProd-cntr'!D23</f>
        <v>0</v>
      </c>
      <c r="E41">
        <f>'LabProd-cntr'!E23</f>
        <v>0</v>
      </c>
      <c r="F41" t="str">
        <f>'LabProd-cntr'!F23</f>
        <v>US$89/worker</v>
      </c>
      <c r="G41" s="35">
        <f>'LabProd-cntr'!G23</f>
        <v>263.027778504145</v>
      </c>
      <c r="H41" s="35">
        <f>'LabProd-cntr'!Q23</f>
        <v>311.620451663538</v>
      </c>
      <c r="I41" s="35">
        <f>'LabProd-cntr'!AA23</f>
        <v>344.954502179569</v>
      </c>
      <c r="J41" s="35">
        <f>'LabProd-cntr'!AK23</f>
        <v>300.0365711472</v>
      </c>
      <c r="K41" s="35">
        <f>'LabProd-cntr'!AU23</f>
        <v>279.565135346391</v>
      </c>
      <c r="L41" s="26">
        <f>'LabProd-cntr'!AW23</f>
        <v>0.0248566077248435</v>
      </c>
    </row>
    <row r="42" spans="1:12">
      <c r="A42" t="str">
        <f>'LabProd-cntr'!A43</f>
        <v>Labor Productivity</v>
      </c>
      <c r="B42">
        <f>'LabProd-cntr'!B43</f>
        <v>240</v>
      </c>
      <c r="C42" t="str">
        <f>'LabProd-cntr'!C43</f>
        <v>Virgin Islands</v>
      </c>
      <c r="D42">
        <f>'LabProd-cntr'!D43</f>
        <v>0</v>
      </c>
      <c r="E42">
        <f>'LabProd-cntr'!E43</f>
        <v>0</v>
      </c>
      <c r="F42" t="str">
        <f>'LabProd-cntr'!F43</f>
        <v>US$89/worker</v>
      </c>
      <c r="G42" s="35">
        <f>'LabProd-cntr'!G43</f>
        <v>602.8016742</v>
      </c>
      <c r="H42" s="35">
        <f>'LabProd-cntr'!Q43</f>
        <v>256.991702309091</v>
      </c>
      <c r="I42" s="35">
        <f>'LabProd-cntr'!AA43</f>
        <v>217.616425769231</v>
      </c>
      <c r="J42" s="35">
        <f>'LabProd-cntr'!AK43</f>
        <v>162.250957615385</v>
      </c>
      <c r="K42" s="35">
        <f>'LabProd-cntr'!AU43</f>
        <v>179.818767</v>
      </c>
      <c r="L42" s="26">
        <f>'LabProd-cntr'!AW43</f>
        <v>-2.41181066770445</v>
      </c>
    </row>
    <row r="43" spans="1:12">
      <c r="A43" t="str">
        <f>'LabProd-cntr'!A9</f>
        <v>Labor Productivity</v>
      </c>
      <c r="B43">
        <f>'LabProd-cntr'!B9</f>
        <v>36</v>
      </c>
      <c r="C43" t="str">
        <f>'LabProd-cntr'!C9</f>
        <v>Cayman Islands</v>
      </c>
      <c r="D43">
        <f>'LabProd-cntr'!D9</f>
        <v>0</v>
      </c>
      <c r="E43">
        <f>'LabProd-cntr'!E9</f>
        <v>0</v>
      </c>
      <c r="F43" t="str">
        <f>'LabProd-cntr'!F9</f>
        <v>US$89/worker</v>
      </c>
      <c r="G43" s="35">
        <f>'LabProd-cntr'!G9</f>
        <v>0</v>
      </c>
      <c r="H43" s="35">
        <f>'LabProd-cntr'!Q9</f>
        <v>101.16430712</v>
      </c>
      <c r="I43" s="35">
        <f>'LabProd-cntr'!AA9</f>
        <v>106.531971115</v>
      </c>
      <c r="J43" s="35">
        <f>'LabProd-cntr'!AK9</f>
        <v>32.3062191633333</v>
      </c>
      <c r="K43" s="35">
        <f>'LabProd-cntr'!AU9</f>
        <v>26.9905320375</v>
      </c>
      <c r="L43" s="26">
        <f>'LabProd-cntr'!AW9</f>
        <v>-4.67166966459058</v>
      </c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42"/>
  <sheetViews>
    <sheetView workbookViewId="0">
      <selection activeCell="A1" sqref="A1"/>
    </sheetView>
  </sheetViews>
  <sheetFormatPr defaultColWidth="9.1358024691358" defaultRowHeight="11.6"/>
  <cols>
    <col min="3" max="3" width="14.5679012345679" customWidth="1"/>
    <col min="12" max="12" width="9.1358024691358" style="26"/>
  </cols>
  <sheetData>
    <row r="1" spans="1:12">
      <c r="A1">
        <f>'LandProd-cntr'!A1</f>
        <v>0</v>
      </c>
      <c r="B1">
        <f>'LandProd-cntr'!B1</f>
        <v>0</v>
      </c>
      <c r="C1" t="str">
        <f>'LandProd-cntr'!C1</f>
        <v>Country</v>
      </c>
      <c r="D1">
        <f>'LandProd-cntr'!D1</f>
        <v>0</v>
      </c>
      <c r="E1">
        <f>'LandProd-cntr'!E1</f>
        <v>0</v>
      </c>
      <c r="F1">
        <f>'LandProd-cntr'!F1</f>
        <v>0</v>
      </c>
      <c r="G1">
        <f>'LandProd-cntr'!G1</f>
        <v>1961</v>
      </c>
      <c r="H1">
        <f>'LandProd-cntr'!Q1</f>
        <v>1971</v>
      </c>
      <c r="I1">
        <f>'LandProd-cntr'!AA1</f>
        <v>1981</v>
      </c>
      <c r="J1">
        <f>'LandProd-cntr'!AK1</f>
        <v>1991</v>
      </c>
      <c r="K1">
        <f>'LandProd-cntr'!AU1</f>
        <v>2001</v>
      </c>
      <c r="L1" s="26" t="str">
        <f>'LandProd-cntr'!AW1</f>
        <v>Growth rate</v>
      </c>
    </row>
    <row r="2" spans="1:12">
      <c r="A2" t="str">
        <f>'LandProd-cntr'!A5</f>
        <v>Land Productivity</v>
      </c>
      <c r="B2">
        <f>'LandProd-cntr'!B5</f>
        <v>14</v>
      </c>
      <c r="C2" t="str">
        <f>'LandProd-cntr'!C5</f>
        <v>Barbados</v>
      </c>
      <c r="D2">
        <f>'LandProd-cntr'!D5</f>
        <v>0</v>
      </c>
      <c r="E2">
        <f>'LandProd-cntr'!E5</f>
        <v>0</v>
      </c>
      <c r="F2" t="str">
        <f>'LandProd-cntr'!F5</f>
        <v>US$89/ha</v>
      </c>
      <c r="G2" s="35">
        <f>'LandProd-cntr'!G5</f>
        <v>1315.82017725498</v>
      </c>
      <c r="H2" s="35">
        <f>'LandProd-cntr'!Q5</f>
        <v>1385.06940770377</v>
      </c>
      <c r="I2" s="35">
        <f>'LandProd-cntr'!AA5</f>
        <v>1813.88646776714</v>
      </c>
      <c r="J2" s="35">
        <f>'LandProd-cntr'!AK5</f>
        <v>2341.8956839732</v>
      </c>
      <c r="K2" s="35">
        <f>'LandProd-cntr'!AU5</f>
        <v>2504.06026365983</v>
      </c>
      <c r="L2" s="26">
        <f>'LandProd-cntr'!AW5</f>
        <v>1.7498460020712</v>
      </c>
    </row>
    <row r="3" spans="1:12">
      <c r="A3" t="str">
        <f>'LandProd-cntr'!A26</f>
        <v>Land Productivity</v>
      </c>
      <c r="B3">
        <f>'LandProd-cntr'!B26</f>
        <v>135</v>
      </c>
      <c r="C3" t="str">
        <f>'LandProd-cntr'!C26</f>
        <v>Martinique</v>
      </c>
      <c r="D3">
        <f>'LandProd-cntr'!D26</f>
        <v>0</v>
      </c>
      <c r="E3">
        <f>'LandProd-cntr'!E26</f>
        <v>0</v>
      </c>
      <c r="F3" t="str">
        <f>'LandProd-cntr'!F26</f>
        <v>US$89/ha</v>
      </c>
      <c r="G3" s="35">
        <f>'LandProd-cntr'!G26</f>
        <v>1594.72664499417</v>
      </c>
      <c r="H3" s="35">
        <f>'LandProd-cntr'!Q26</f>
        <v>1712.2280097392</v>
      </c>
      <c r="I3" s="35">
        <f>'LandProd-cntr'!AA26</f>
        <v>1609.99979232264</v>
      </c>
      <c r="J3" s="35">
        <f>'LandProd-cntr'!AK26</f>
        <v>1754.54526717522</v>
      </c>
      <c r="K3" s="35">
        <f>'LandProd-cntr'!AU26</f>
        <v>2467.64055908076</v>
      </c>
      <c r="L3" s="26">
        <f>'LandProd-cntr'!AW26</f>
        <v>0.699996021753924</v>
      </c>
    </row>
    <row r="4" spans="1:12">
      <c r="A4" t="str">
        <f>'LandProd-cntr'!A4</f>
        <v>Land Productivity</v>
      </c>
      <c r="B4">
        <f>'LandProd-cntr'!B4</f>
        <v>12</v>
      </c>
      <c r="C4" t="str">
        <f>'LandProd-cntr'!C4</f>
        <v>Bahamas, The</v>
      </c>
      <c r="D4">
        <f>'LandProd-cntr'!D4</f>
        <v>0</v>
      </c>
      <c r="E4">
        <f>'LandProd-cntr'!E4</f>
        <v>0</v>
      </c>
      <c r="F4" t="str">
        <f>'LandProd-cntr'!F4</f>
        <v>US$89/ha</v>
      </c>
      <c r="G4" s="35">
        <f>'LandProd-cntr'!G4</f>
        <v>1935.37117425199</v>
      </c>
      <c r="H4" s="35">
        <f>'LandProd-cntr'!Q4</f>
        <v>2724.94098353066</v>
      </c>
      <c r="I4" s="35">
        <f>'LandProd-cntr'!AA4</f>
        <v>2476.6273711015</v>
      </c>
      <c r="J4" s="35">
        <f>'LandProd-cntr'!AK4</f>
        <v>2019.47546770086</v>
      </c>
      <c r="K4" s="35">
        <f>'LandProd-cntr'!AU4</f>
        <v>2174.29173570559</v>
      </c>
      <c r="L4" s="26">
        <f>'LandProd-cntr'!AW4</f>
        <v>0.362306920315314</v>
      </c>
    </row>
    <row r="5" spans="1:12">
      <c r="A5" t="str">
        <f>'LandProd-cntr'!A28</f>
        <v>Land Productivity</v>
      </c>
      <c r="B5">
        <f>'LandProd-cntr'!B28</f>
        <v>142</v>
      </c>
      <c r="C5" t="str">
        <f>'LandProd-cntr'!C28</f>
        <v>Montserrat</v>
      </c>
      <c r="D5">
        <f>'LandProd-cntr'!D28</f>
        <v>0</v>
      </c>
      <c r="E5">
        <f>'LandProd-cntr'!E28</f>
        <v>0</v>
      </c>
      <c r="F5" t="str">
        <f>'LandProd-cntr'!F28</f>
        <v>US$89/ha</v>
      </c>
      <c r="G5" s="35">
        <f>'LandProd-cntr'!G28</f>
        <v>1033.01239460317</v>
      </c>
      <c r="H5" s="35">
        <f>'LandProd-cntr'!Q28</f>
        <v>1445.06781282986</v>
      </c>
      <c r="I5" s="35">
        <f>'LandProd-cntr'!AA28</f>
        <v>1674.08844757454</v>
      </c>
      <c r="J5" s="35">
        <f>'LandProd-cntr'!AK28</f>
        <v>2007.7869009675</v>
      </c>
      <c r="K5" s="35">
        <f>'LandProd-cntr'!AU28</f>
        <v>2109.70868372781</v>
      </c>
      <c r="L5" s="26">
        <f>'LandProd-cntr'!AW28</f>
        <v>1.8559351557013</v>
      </c>
    </row>
    <row r="6" spans="1:12">
      <c r="A6" t="str">
        <f>'LandProd-cntr'!A39</f>
        <v>Land Productivity</v>
      </c>
      <c r="B6">
        <f>'LandProd-cntr'!B39</f>
        <v>220</v>
      </c>
      <c r="C6" t="str">
        <f>'LandProd-cntr'!C39</f>
        <v>Trinidad and Tobago</v>
      </c>
      <c r="D6">
        <f>'LandProd-cntr'!D39</f>
        <v>0</v>
      </c>
      <c r="E6">
        <f>'LandProd-cntr'!E39</f>
        <v>0</v>
      </c>
      <c r="F6" t="str">
        <f>'LandProd-cntr'!F39</f>
        <v>US$89/ha</v>
      </c>
      <c r="G6" s="35">
        <f>'LandProd-cntr'!G39</f>
        <v>1152.96498574927</v>
      </c>
      <c r="H6" s="35">
        <f>'LandProd-cntr'!Q39</f>
        <v>1233.19754589975</v>
      </c>
      <c r="I6" s="35">
        <f>'LandProd-cntr'!AA39</f>
        <v>1032.1755444807</v>
      </c>
      <c r="J6" s="35">
        <f>'LandProd-cntr'!AK39</f>
        <v>1070.48923649045</v>
      </c>
      <c r="K6" s="35">
        <f>'LandProd-cntr'!AU39</f>
        <v>1807.7772062711</v>
      </c>
      <c r="L6" s="26">
        <f>'LandProd-cntr'!AW39</f>
        <v>0.201109017935819</v>
      </c>
    </row>
    <row r="7" spans="1:12">
      <c r="A7" t="str">
        <f>'LandProd-cntr'!A36</f>
        <v>Land Productivity</v>
      </c>
      <c r="B7">
        <f>'LandProd-cntr'!B36</f>
        <v>189</v>
      </c>
      <c r="C7" t="str">
        <f>'LandProd-cntr'!C36</f>
        <v>St. Lucia</v>
      </c>
      <c r="D7">
        <f>'LandProd-cntr'!D36</f>
        <v>0</v>
      </c>
      <c r="E7">
        <f>'LandProd-cntr'!E36</f>
        <v>0</v>
      </c>
      <c r="F7" t="str">
        <f>'LandProd-cntr'!F36</f>
        <v>US$89/ha</v>
      </c>
      <c r="G7" s="35">
        <f>'LandProd-cntr'!G36</f>
        <v>1988.81384498963</v>
      </c>
      <c r="H7" s="35">
        <f>'LandProd-cntr'!Q36</f>
        <v>2197.1270704023</v>
      </c>
      <c r="I7" s="35">
        <f>'LandProd-cntr'!AA36</f>
        <v>2116.67770616052</v>
      </c>
      <c r="J7" s="35">
        <f>'LandProd-cntr'!AK36</f>
        <v>1202.25532859059</v>
      </c>
      <c r="K7" s="35">
        <f>'LandProd-cntr'!AU36</f>
        <v>1273.27334285957</v>
      </c>
      <c r="L7" s="26">
        <f>'LandProd-cntr'!AW36</f>
        <v>-1.96863686668083</v>
      </c>
    </row>
    <row r="8" spans="1:12">
      <c r="A8" t="str">
        <f>'LandProd-cntr'!A20</f>
        <v>Land Productivity</v>
      </c>
      <c r="B8">
        <f>'LandProd-cntr'!B20</f>
        <v>87</v>
      </c>
      <c r="C8" t="str">
        <f>'LandProd-cntr'!C20</f>
        <v>Guadeloupe</v>
      </c>
      <c r="D8">
        <f>'LandProd-cntr'!D20</f>
        <v>0</v>
      </c>
      <c r="E8">
        <f>'LandProd-cntr'!E20</f>
        <v>0</v>
      </c>
      <c r="F8" t="str">
        <f>'LandProd-cntr'!F20</f>
        <v>US$89/ha</v>
      </c>
      <c r="G8" s="35">
        <f>'LandProd-cntr'!G20</f>
        <v>1146.12325084382</v>
      </c>
      <c r="H8" s="35">
        <f>'LandProd-cntr'!Q20</f>
        <v>1212.2341027655</v>
      </c>
      <c r="I8" s="35">
        <f>'LandProd-cntr'!AA20</f>
        <v>1002.84694913374</v>
      </c>
      <c r="J8" s="35">
        <f>'LandProd-cntr'!AK20</f>
        <v>1054.82360125255</v>
      </c>
      <c r="K8" s="35">
        <f>'LandProd-cntr'!AU20</f>
        <v>1170.6378540394</v>
      </c>
      <c r="L8" s="26">
        <f>'LandProd-cntr'!AW20</f>
        <v>-0.307697272669716</v>
      </c>
    </row>
    <row r="9" spans="1:12">
      <c r="A9" t="str">
        <f>'LandProd-cntr'!A19</f>
        <v>Land Productivity</v>
      </c>
      <c r="B9">
        <f>'LandProd-cntr'!B19</f>
        <v>86</v>
      </c>
      <c r="C9" t="str">
        <f>'LandProd-cntr'!C19</f>
        <v>Grenada</v>
      </c>
      <c r="D9">
        <f>'LandProd-cntr'!D19</f>
        <v>0</v>
      </c>
      <c r="E9">
        <f>'LandProd-cntr'!E19</f>
        <v>0</v>
      </c>
      <c r="F9" t="str">
        <f>'LandProd-cntr'!F19</f>
        <v>US$89/ha</v>
      </c>
      <c r="G9" s="35">
        <f>'LandProd-cntr'!G19</f>
        <v>735.510166150252</v>
      </c>
      <c r="H9" s="35">
        <f>'LandProd-cntr'!Q19</f>
        <v>963.719657742026</v>
      </c>
      <c r="I9" s="35">
        <f>'LandProd-cntr'!AA19</f>
        <v>1431.92457134262</v>
      </c>
      <c r="J9" s="35">
        <f>'LandProd-cntr'!AK19</f>
        <v>963.844366432702</v>
      </c>
      <c r="K9" s="35">
        <f>'LandProd-cntr'!AU19</f>
        <v>1092.65214524707</v>
      </c>
      <c r="L9" s="26">
        <f>'LandProd-cntr'!AW19</f>
        <v>0.521686499976814</v>
      </c>
    </row>
    <row r="10" spans="1:12">
      <c r="A10" t="str">
        <f>'LandProd-cntr'!A34</f>
        <v>Land Productivity</v>
      </c>
      <c r="B10">
        <f>'LandProd-cntr'!B34</f>
        <v>177</v>
      </c>
      <c r="C10" t="str">
        <f>'LandProd-cntr'!C34</f>
        <v>Puerto Rico</v>
      </c>
      <c r="D10">
        <f>'LandProd-cntr'!D34</f>
        <v>0</v>
      </c>
      <c r="E10">
        <f>'LandProd-cntr'!E34</f>
        <v>0</v>
      </c>
      <c r="F10" t="str">
        <f>'LandProd-cntr'!F34</f>
        <v>US$89/ha</v>
      </c>
      <c r="G10" s="35">
        <f>'LandProd-cntr'!G34</f>
        <v>687.484085684014</v>
      </c>
      <c r="H10" s="35">
        <f>'LandProd-cntr'!Q34</f>
        <v>704.621819971943</v>
      </c>
      <c r="I10" s="35">
        <f>'LandProd-cntr'!AA34</f>
        <v>753.295247165465</v>
      </c>
      <c r="J10" s="35">
        <f>'LandProd-cntr'!AK34</f>
        <v>901.350082357202</v>
      </c>
      <c r="K10" s="35">
        <f>'LandProd-cntr'!AU34</f>
        <v>1081.04548784871</v>
      </c>
      <c r="L10" s="26">
        <f>'LandProd-cntr'!AW34</f>
        <v>1.0948890049254</v>
      </c>
    </row>
    <row r="11" spans="1:12">
      <c r="A11" t="str">
        <f>'LandProd-cntr'!A14</f>
        <v>Land Productivity</v>
      </c>
      <c r="B11">
        <f>'LandProd-cntr'!B14</f>
        <v>55</v>
      </c>
      <c r="C11" t="str">
        <f>'LandProd-cntr'!C14</f>
        <v>Dominica</v>
      </c>
      <c r="D11">
        <f>'LandProd-cntr'!D14</f>
        <v>0</v>
      </c>
      <c r="E11">
        <f>'LandProd-cntr'!E14</f>
        <v>0</v>
      </c>
      <c r="F11" t="str">
        <f>'LandProd-cntr'!F14</f>
        <v>US$89/ha</v>
      </c>
      <c r="G11" s="35">
        <f>'LandProd-cntr'!G14</f>
        <v>1547.47929431669</v>
      </c>
      <c r="H11" s="35">
        <f>'LandProd-cntr'!Q14</f>
        <v>1586.04691924366</v>
      </c>
      <c r="I11" s="35">
        <f>'LandProd-cntr'!AA14</f>
        <v>1736.1949993522</v>
      </c>
      <c r="J11" s="35">
        <f>'LandProd-cntr'!AK14</f>
        <v>1142.6662659587</v>
      </c>
      <c r="K11" s="35">
        <f>'LandProd-cntr'!AU14</f>
        <v>974.505432576069</v>
      </c>
      <c r="L11" s="26">
        <f>'LandProd-cntr'!AW14</f>
        <v>-1.3405138566431</v>
      </c>
    </row>
    <row r="12" spans="1:12">
      <c r="A12" t="str">
        <f>'LandProd-cntr'!A25</f>
        <v>Land Productivity</v>
      </c>
      <c r="B12">
        <f>'LandProd-cntr'!B25</f>
        <v>109</v>
      </c>
      <c r="C12" t="str">
        <f>'LandProd-cntr'!C25</f>
        <v>Jamaica</v>
      </c>
      <c r="D12">
        <f>'LandProd-cntr'!D25</f>
        <v>0</v>
      </c>
      <c r="E12">
        <f>'LandProd-cntr'!E25</f>
        <v>0</v>
      </c>
      <c r="F12" t="str">
        <f>'LandProd-cntr'!F25</f>
        <v>US$89/ha</v>
      </c>
      <c r="G12" s="35">
        <f>'LandProd-cntr'!G25</f>
        <v>515.560484576522</v>
      </c>
      <c r="H12" s="35">
        <f>'LandProd-cntr'!Q25</f>
        <v>647.889768773506</v>
      </c>
      <c r="I12" s="35">
        <f>'LandProd-cntr'!AA25</f>
        <v>675.255142565482</v>
      </c>
      <c r="J12" s="35">
        <f>'LandProd-cntr'!AK25</f>
        <v>779.571322736389</v>
      </c>
      <c r="K12" s="35">
        <f>'LandProd-cntr'!AU25</f>
        <v>971.706174357832</v>
      </c>
      <c r="L12" s="26">
        <f>'LandProd-cntr'!AW25</f>
        <v>1.36487318663259</v>
      </c>
    </row>
    <row r="13" spans="1:12">
      <c r="A13" t="str">
        <f>'LandProd-cntr'!A2</f>
        <v>Land Productivity</v>
      </c>
      <c r="B13">
        <f>'LandProd-cntr'!B2</f>
        <v>8</v>
      </c>
      <c r="C13" t="str">
        <f>'LandProd-cntr'!C2</f>
        <v>Antigua and Barbuda</v>
      </c>
      <c r="D13">
        <f>'LandProd-cntr'!D2</f>
        <v>0</v>
      </c>
      <c r="E13">
        <f>'LandProd-cntr'!E2</f>
        <v>0</v>
      </c>
      <c r="F13" t="str">
        <f>'LandProd-cntr'!F2</f>
        <v>US$89/ha</v>
      </c>
      <c r="G13" s="35">
        <f>'LandProd-cntr'!G2</f>
        <v>766.262984479113</v>
      </c>
      <c r="H13" s="35">
        <f>'LandProd-cntr'!Q2</f>
        <v>807.387746966564</v>
      </c>
      <c r="I13" s="35">
        <f>'LandProd-cntr'!AA2</f>
        <v>1451.68711059164</v>
      </c>
      <c r="J13" s="35">
        <f>'LandProd-cntr'!AK2</f>
        <v>930.997531963975</v>
      </c>
      <c r="K13" s="35">
        <f>'LandProd-cntr'!AU2</f>
        <v>908.006516255112</v>
      </c>
      <c r="L13" s="26">
        <f>'LandProd-cntr'!AW2</f>
        <v>0.185009562250982</v>
      </c>
    </row>
    <row r="14" spans="1:12">
      <c r="A14" t="str">
        <f>'LandProd-cntr'!A37</f>
        <v>Land Productivity</v>
      </c>
      <c r="B14">
        <f>'LandProd-cntr'!B37</f>
        <v>191</v>
      </c>
      <c r="C14" t="str">
        <f>'LandProd-cntr'!C37</f>
        <v>St. Vincent and the Grenadines</v>
      </c>
      <c r="D14">
        <f>'LandProd-cntr'!D37</f>
        <v>0</v>
      </c>
      <c r="E14">
        <f>'LandProd-cntr'!E37</f>
        <v>0</v>
      </c>
      <c r="F14" t="str">
        <f>'LandProd-cntr'!F37</f>
        <v>US$89/ha</v>
      </c>
      <c r="G14" s="35">
        <f>'LandProd-cntr'!G37</f>
        <v>1628.6373232743</v>
      </c>
      <c r="H14" s="35">
        <f>'LandProd-cntr'!Q37</f>
        <v>1567.17808754892</v>
      </c>
      <c r="I14" s="35">
        <f>'LandProd-cntr'!AA37</f>
        <v>1232.17250805239</v>
      </c>
      <c r="J14" s="35">
        <f>'LandProd-cntr'!AK37</f>
        <v>932.898060802691</v>
      </c>
      <c r="K14" s="35">
        <f>'LandProd-cntr'!AU37</f>
        <v>885.755175122868</v>
      </c>
      <c r="L14" s="26">
        <f>'LandProd-cntr'!AW37</f>
        <v>-1.64190895517632</v>
      </c>
    </row>
    <row r="15" spans="1:12">
      <c r="A15" t="str">
        <f>'LandProd-cntr'!A38</f>
        <v>Land Productivity</v>
      </c>
      <c r="B15">
        <f>'LandProd-cntr'!B38</f>
        <v>207</v>
      </c>
      <c r="C15" t="str">
        <f>'LandProd-cntr'!C38</f>
        <v>Suriname</v>
      </c>
      <c r="D15">
        <f>'LandProd-cntr'!D38</f>
        <v>0</v>
      </c>
      <c r="E15">
        <f>'LandProd-cntr'!E38</f>
        <v>0</v>
      </c>
      <c r="F15" t="str">
        <f>'LandProd-cntr'!F38</f>
        <v>US$89/ha</v>
      </c>
      <c r="G15" s="35">
        <f>'LandProd-cntr'!G38</f>
        <v>703.673661012406</v>
      </c>
      <c r="H15" s="35">
        <f>'LandProd-cntr'!Q38</f>
        <v>907.988170936477</v>
      </c>
      <c r="I15" s="35">
        <f>'LandProd-cntr'!AA38</f>
        <v>830.211121634767</v>
      </c>
      <c r="J15" s="35">
        <f>'LandProd-cntr'!AK38</f>
        <v>945.667763424939</v>
      </c>
      <c r="K15" s="35">
        <f>'LandProd-cntr'!AU38</f>
        <v>848.318757062372</v>
      </c>
      <c r="L15" s="26">
        <f>'LandProd-cntr'!AW38</f>
        <v>0.163343406362415</v>
      </c>
    </row>
    <row r="16" spans="1:12">
      <c r="A16" t="str">
        <f>'LandProd-cntr'!A8</f>
        <v>Land Productivity</v>
      </c>
      <c r="B16">
        <f>'LandProd-cntr'!B8</f>
        <v>23</v>
      </c>
      <c r="C16" t="str">
        <f>'LandProd-cntr'!C8</f>
        <v>Belize</v>
      </c>
      <c r="D16">
        <f>'LandProd-cntr'!D8</f>
        <v>0</v>
      </c>
      <c r="E16">
        <f>'LandProd-cntr'!E8</f>
        <v>0</v>
      </c>
      <c r="F16" t="str">
        <f>'LandProd-cntr'!F8</f>
        <v>US$89/ha</v>
      </c>
      <c r="G16" s="35">
        <f>'LandProd-cntr'!G8</f>
        <v>332.397152778052</v>
      </c>
      <c r="H16" s="35">
        <f>'LandProd-cntr'!Q8</f>
        <v>443.030707027292</v>
      </c>
      <c r="I16" s="35">
        <f>'LandProd-cntr'!AA8</f>
        <v>504.708576054956</v>
      </c>
      <c r="J16" s="35">
        <f>'LandProd-cntr'!AK8</f>
        <v>501.390006002341</v>
      </c>
      <c r="K16" s="35">
        <f>'LandProd-cntr'!AU8</f>
        <v>837.892482488835</v>
      </c>
      <c r="L16" s="26">
        <f>'LandProd-cntr'!AW8</f>
        <v>2.03033922139837</v>
      </c>
    </row>
    <row r="17" spans="1:12">
      <c r="A17" t="str">
        <f>'LandProd-cntr'!A35</f>
        <v>Land Productivity</v>
      </c>
      <c r="B17">
        <f>'LandProd-cntr'!B35</f>
        <v>188</v>
      </c>
      <c r="C17" t="str">
        <f>'LandProd-cntr'!C35</f>
        <v>St. Kitts and Nevis</v>
      </c>
      <c r="D17">
        <f>'LandProd-cntr'!D35</f>
        <v>0</v>
      </c>
      <c r="E17">
        <f>'LandProd-cntr'!E35</f>
        <v>0</v>
      </c>
      <c r="F17" t="str">
        <f>'LandProd-cntr'!F35</f>
        <v>US$89/ha</v>
      </c>
      <c r="G17" s="35">
        <f>'LandProd-cntr'!G35</f>
        <v>899.782312224469</v>
      </c>
      <c r="H17" s="35">
        <f>'LandProd-cntr'!Q35</f>
        <v>1146.49036991094</v>
      </c>
      <c r="I17" s="35">
        <f>'LandProd-cntr'!AA35</f>
        <v>1293.92194356667</v>
      </c>
      <c r="J17" s="35">
        <f>'LandProd-cntr'!AK35</f>
        <v>705.195433840703</v>
      </c>
      <c r="K17" s="35">
        <f>'LandProd-cntr'!AU35</f>
        <v>817.235373610253</v>
      </c>
      <c r="L17" s="26">
        <f>'LandProd-cntr'!AW35</f>
        <v>-0.175415802563372</v>
      </c>
    </row>
    <row r="18" spans="1:12">
      <c r="A18" t="str">
        <f>'LandProd-cntr'!A18</f>
        <v>Land Productivity</v>
      </c>
      <c r="B18">
        <f>'LandProd-cntr'!B18</f>
        <v>69</v>
      </c>
      <c r="C18" t="str">
        <f>'LandProd-cntr'!C18</f>
        <v>French Guiana</v>
      </c>
      <c r="D18">
        <f>'LandProd-cntr'!D18</f>
        <v>0</v>
      </c>
      <c r="E18">
        <f>'LandProd-cntr'!E18</f>
        <v>0</v>
      </c>
      <c r="F18" t="str">
        <f>'LandProd-cntr'!F18</f>
        <v>US$89/ha</v>
      </c>
      <c r="G18" s="35">
        <f>'LandProd-cntr'!G18</f>
        <v>698.938319499106</v>
      </c>
      <c r="H18" s="35">
        <f>'LandProd-cntr'!Q18</f>
        <v>570.285663367013</v>
      </c>
      <c r="I18" s="35">
        <f>'LandProd-cntr'!AA18</f>
        <v>589.638876663869</v>
      </c>
      <c r="J18" s="35">
        <f>'LandProd-cntr'!AK18</f>
        <v>687.534209885653</v>
      </c>
      <c r="K18" s="35">
        <f>'LandProd-cntr'!AU18</f>
        <v>767.873782475225</v>
      </c>
      <c r="L18" s="26">
        <f>'LandProd-cntr'!AW18</f>
        <v>0.034091403649894</v>
      </c>
    </row>
    <row r="19" spans="1:12">
      <c r="A19" t="str">
        <f>'LandProd-cntr'!A12</f>
        <v>Land Productivity</v>
      </c>
      <c r="B19">
        <f>'LandProd-cntr'!B12</f>
        <v>48</v>
      </c>
      <c r="C19" t="str">
        <f>'LandProd-cntr'!C12</f>
        <v>Costa Rica</v>
      </c>
      <c r="D19">
        <f>'LandProd-cntr'!D12</f>
        <v>0</v>
      </c>
      <c r="E19">
        <f>'LandProd-cntr'!E12</f>
        <v>0</v>
      </c>
      <c r="F19" t="str">
        <f>'LandProd-cntr'!F12</f>
        <v>US$89/ha</v>
      </c>
      <c r="G19" s="35">
        <f>'LandProd-cntr'!G12</f>
        <v>259.374395493902</v>
      </c>
      <c r="H19" s="35">
        <f>'LandProd-cntr'!Q12</f>
        <v>338.603149682153</v>
      </c>
      <c r="I19" s="35">
        <f>'LandProd-cntr'!AA12</f>
        <v>314.494390916908</v>
      </c>
      <c r="J19" s="35">
        <f>'LandProd-cntr'!AK12</f>
        <v>426.630050510172</v>
      </c>
      <c r="K19" s="35">
        <f>'LandProd-cntr'!AU12</f>
        <v>560.47211265762</v>
      </c>
      <c r="L19" s="26">
        <f>'LandProd-cntr'!AW12</f>
        <v>1.82822892086965</v>
      </c>
    </row>
    <row r="20" spans="1:12">
      <c r="A20" t="str">
        <f>'LandProd-cntr'!A13</f>
        <v>Land Productivity</v>
      </c>
      <c r="B20">
        <f>'LandProd-cntr'!B13</f>
        <v>49</v>
      </c>
      <c r="C20" t="str">
        <f>'LandProd-cntr'!C13</f>
        <v>Cuba</v>
      </c>
      <c r="D20">
        <f>'LandProd-cntr'!D13</f>
        <v>0</v>
      </c>
      <c r="E20">
        <f>'LandProd-cntr'!E13</f>
        <v>0</v>
      </c>
      <c r="F20" t="str">
        <f>'LandProd-cntr'!F13</f>
        <v>US$89/ha</v>
      </c>
      <c r="G20" s="35">
        <f>'LandProd-cntr'!G13</f>
        <v>458.577993895442</v>
      </c>
      <c r="H20" s="35">
        <f>'LandProd-cntr'!Q13</f>
        <v>452.701618164331</v>
      </c>
      <c r="I20" s="35">
        <f>'LandProd-cntr'!AA13</f>
        <v>578.914099912887</v>
      </c>
      <c r="J20" s="35">
        <f>'LandProd-cntr'!AK13</f>
        <v>523.317493515927</v>
      </c>
      <c r="K20" s="35">
        <f>'LandProd-cntr'!AU13</f>
        <v>554.235937578792</v>
      </c>
      <c r="L20" s="26">
        <f>'LandProd-cntr'!AW13</f>
        <v>0.440688610177697</v>
      </c>
    </row>
    <row r="21" spans="1:12">
      <c r="A21" t="str">
        <f>'LandProd-cntr'!A17</f>
        <v>Land Productivity</v>
      </c>
      <c r="B21">
        <f>'LandProd-cntr'!B17</f>
        <v>60</v>
      </c>
      <c r="C21" t="str">
        <f>'LandProd-cntr'!C17</f>
        <v>El Salvador</v>
      </c>
      <c r="D21">
        <f>'LandProd-cntr'!D17</f>
        <v>0</v>
      </c>
      <c r="E21">
        <f>'LandProd-cntr'!E17</f>
        <v>0</v>
      </c>
      <c r="F21" t="str">
        <f>'LandProd-cntr'!F17</f>
        <v>US$89/ha</v>
      </c>
      <c r="G21" s="35">
        <f>'LandProd-cntr'!G17</f>
        <v>351.863721323748</v>
      </c>
      <c r="H21" s="35">
        <f>'LandProd-cntr'!Q17</f>
        <v>438.660857960571</v>
      </c>
      <c r="I21" s="35">
        <f>'LandProd-cntr'!AA17</f>
        <v>485.786668124137</v>
      </c>
      <c r="J21" s="35">
        <f>'LandProd-cntr'!AK17</f>
        <v>477.171373827703</v>
      </c>
      <c r="K21" s="35">
        <f>'LandProd-cntr'!AU17</f>
        <v>497.480505235137</v>
      </c>
      <c r="L21" s="26">
        <f>'LandProd-cntr'!AW17</f>
        <v>0.607060555355465</v>
      </c>
    </row>
    <row r="22" spans="1:12">
      <c r="A22" t="str">
        <f>'LandProd-cntr'!A21</f>
        <v>Land Productivity</v>
      </c>
      <c r="B22">
        <f>'LandProd-cntr'!B21</f>
        <v>89</v>
      </c>
      <c r="C22" t="str">
        <f>'LandProd-cntr'!C21</f>
        <v>Guatemala</v>
      </c>
      <c r="D22">
        <f>'LandProd-cntr'!D21</f>
        <v>0</v>
      </c>
      <c r="E22">
        <f>'LandProd-cntr'!E21</f>
        <v>0</v>
      </c>
      <c r="F22" t="str">
        <f>'LandProd-cntr'!F21</f>
        <v>US$89/ha</v>
      </c>
      <c r="G22" s="35">
        <f>'LandProd-cntr'!G21</f>
        <v>247.918261211625</v>
      </c>
      <c r="H22" s="35">
        <f>'LandProd-cntr'!Q21</f>
        <v>334.663342146969</v>
      </c>
      <c r="I22" s="35">
        <f>'LandProd-cntr'!AA21</f>
        <v>447.501748710286</v>
      </c>
      <c r="J22" s="35">
        <f>'LandProd-cntr'!AK21</f>
        <v>365.948062202037</v>
      </c>
      <c r="K22" s="35">
        <f>'LandProd-cntr'!AU21</f>
        <v>471.714480717913</v>
      </c>
      <c r="L22" s="26">
        <f>'LandProd-cntr'!AW21</f>
        <v>0.992237611329116</v>
      </c>
    </row>
    <row r="23" spans="1:12">
      <c r="A23" t="str">
        <f>'LandProd-cntr'!A16</f>
        <v>Land Productivity</v>
      </c>
      <c r="B23">
        <f>'LandProd-cntr'!B16</f>
        <v>58</v>
      </c>
      <c r="C23" t="str">
        <f>'LandProd-cntr'!C16</f>
        <v>Ecuador</v>
      </c>
      <c r="D23">
        <f>'LandProd-cntr'!D16</f>
        <v>0</v>
      </c>
      <c r="E23">
        <f>'LandProd-cntr'!E16</f>
        <v>0</v>
      </c>
      <c r="F23" t="str">
        <f>'LandProd-cntr'!F16</f>
        <v>US$89/ha</v>
      </c>
      <c r="G23" s="35">
        <f>'LandProd-cntr'!G16</f>
        <v>337.838933286168</v>
      </c>
      <c r="H23" s="35">
        <f>'LandProd-cntr'!Q16</f>
        <v>362.799441946952</v>
      </c>
      <c r="I23" s="35">
        <f>'LandProd-cntr'!AA16</f>
        <v>296.679232149137</v>
      </c>
      <c r="J23" s="35">
        <f>'LandProd-cntr'!AK16</f>
        <v>333.367038477376</v>
      </c>
      <c r="K23" s="35">
        <f>'LandProd-cntr'!AU16</f>
        <v>464.188660894233</v>
      </c>
      <c r="L23" s="26">
        <f>'LandProd-cntr'!AW16</f>
        <v>0.261019330506196</v>
      </c>
    </row>
    <row r="24" spans="1:12">
      <c r="A24" t="str">
        <f>'LandProd-cntr'!A15</f>
        <v>Land Productivity</v>
      </c>
      <c r="B24">
        <f>'LandProd-cntr'!B15</f>
        <v>56</v>
      </c>
      <c r="C24" t="str">
        <f>'LandProd-cntr'!C15</f>
        <v>Dominican Republic</v>
      </c>
      <c r="D24">
        <f>'LandProd-cntr'!D15</f>
        <v>0</v>
      </c>
      <c r="E24">
        <f>'LandProd-cntr'!E15</f>
        <v>0</v>
      </c>
      <c r="F24" t="str">
        <f>'LandProd-cntr'!F15</f>
        <v>US$89/ha</v>
      </c>
      <c r="G24" s="35">
        <f>'LandProd-cntr'!G15</f>
        <v>247.358658251473</v>
      </c>
      <c r="H24" s="35">
        <f>'LandProd-cntr'!Q15</f>
        <v>302.621217990301</v>
      </c>
      <c r="I24" s="35">
        <f>'LandProd-cntr'!AA15</f>
        <v>358.365260712519</v>
      </c>
      <c r="J24" s="35">
        <f>'LandProd-cntr'!AK15</f>
        <v>406.049276856319</v>
      </c>
      <c r="K24" s="35">
        <f>'LandProd-cntr'!AU15</f>
        <v>462.069893920209</v>
      </c>
      <c r="L24" s="26">
        <f>'LandProd-cntr'!AW15</f>
        <v>1.59172879313751</v>
      </c>
    </row>
    <row r="25" spans="1:12">
      <c r="A25" t="str">
        <f>'LandProd-cntr'!A24</f>
        <v>Land Productivity</v>
      </c>
      <c r="B25">
        <f>'LandProd-cntr'!B24</f>
        <v>95</v>
      </c>
      <c r="C25" t="str">
        <f>'LandProd-cntr'!C24</f>
        <v>Honduras</v>
      </c>
      <c r="D25">
        <f>'LandProd-cntr'!D24</f>
        <v>0</v>
      </c>
      <c r="E25">
        <f>'LandProd-cntr'!E24</f>
        <v>0</v>
      </c>
      <c r="F25" t="str">
        <f>'LandProd-cntr'!F24</f>
        <v>US$89/ha</v>
      </c>
      <c r="G25" s="35">
        <f>'LandProd-cntr'!G24</f>
        <v>165.94432050609</v>
      </c>
      <c r="H25" s="35">
        <f>'LandProd-cntr'!Q24</f>
        <v>274.272328424613</v>
      </c>
      <c r="I25" s="35">
        <f>'LandProd-cntr'!AA24</f>
        <v>331.878712778374</v>
      </c>
      <c r="J25" s="35">
        <f>'LandProd-cntr'!AK24</f>
        <v>344.80140962397</v>
      </c>
      <c r="K25" s="35">
        <f>'LandProd-cntr'!AU24</f>
        <v>439.140053725936</v>
      </c>
      <c r="L25" s="26">
        <f>'LandProd-cntr'!AW24</f>
        <v>2.14586059830473</v>
      </c>
    </row>
    <row r="26" spans="1:12">
      <c r="A26" t="str">
        <f>'LandProd-cntr'!A43</f>
        <v>Land Productivity</v>
      </c>
      <c r="B26">
        <f>'LandProd-cntr'!B43</f>
        <v>240</v>
      </c>
      <c r="C26" t="str">
        <f>'LandProd-cntr'!C43</f>
        <v>Virgin Islands</v>
      </c>
      <c r="D26">
        <f>'LandProd-cntr'!D43</f>
        <v>0</v>
      </c>
      <c r="E26">
        <f>'LandProd-cntr'!E43</f>
        <v>0</v>
      </c>
      <c r="F26" t="str">
        <f>'LandProd-cntr'!F43</f>
        <v>US$89/ha</v>
      </c>
      <c r="G26" s="35">
        <f>'LandProd-cntr'!G43</f>
        <v>420.559307581395</v>
      </c>
      <c r="H26" s="35">
        <f>'LandProd-cntr'!Q43</f>
        <v>314.100969488889</v>
      </c>
      <c r="I26" s="35">
        <f>'LandProd-cntr'!AA43</f>
        <v>314.334837222222</v>
      </c>
      <c r="J26" s="35">
        <f>'LandProd-cntr'!AK43</f>
        <v>351.5437415</v>
      </c>
      <c r="K26" s="35">
        <f>'LandProd-cntr'!AU43</f>
        <v>431.5650408</v>
      </c>
      <c r="L26" s="26">
        <f>'LandProd-cntr'!AW43</f>
        <v>0.700817131091269</v>
      </c>
    </row>
    <row r="27" spans="1:12">
      <c r="A27" t="str">
        <f>'LandProd-cntr'!A23</f>
        <v>Land Productivity</v>
      </c>
      <c r="B27">
        <f>'LandProd-cntr'!B23</f>
        <v>93</v>
      </c>
      <c r="C27" t="str">
        <f>'LandProd-cntr'!C23</f>
        <v>Haiti</v>
      </c>
      <c r="D27">
        <f>'LandProd-cntr'!D23</f>
        <v>0</v>
      </c>
      <c r="E27">
        <f>'LandProd-cntr'!E23</f>
        <v>0</v>
      </c>
      <c r="F27" t="str">
        <f>'LandProd-cntr'!F23</f>
        <v>US$89/ha</v>
      </c>
      <c r="G27" s="35">
        <f>'LandProd-cntr'!G23</f>
        <v>294.791425537792</v>
      </c>
      <c r="H27" s="35">
        <f>'LandProd-cntr'!Q23</f>
        <v>340.28807683007</v>
      </c>
      <c r="I27" s="35">
        <f>'LandProd-cntr'!AA23</f>
        <v>383.792572775789</v>
      </c>
      <c r="J27" s="35">
        <f>'LandProd-cntr'!AK23</f>
        <v>361.174361126967</v>
      </c>
      <c r="K27" s="35">
        <f>'LandProd-cntr'!AU23</f>
        <v>391.979934335286</v>
      </c>
      <c r="L27" s="26">
        <f>'LandProd-cntr'!AW23</f>
        <v>0.469618271869554</v>
      </c>
    </row>
    <row r="28" spans="1:12">
      <c r="A28" t="str">
        <f>'LandProd-cntr'!A10</f>
        <v>Land Productivity</v>
      </c>
      <c r="B28">
        <f>'LandProd-cntr'!B10</f>
        <v>40</v>
      </c>
      <c r="C28" t="str">
        <f>'LandProd-cntr'!C10</f>
        <v>Chile</v>
      </c>
      <c r="D28">
        <f>'LandProd-cntr'!D10</f>
        <v>0</v>
      </c>
      <c r="E28">
        <f>'LandProd-cntr'!E10</f>
        <v>0</v>
      </c>
      <c r="F28" t="str">
        <f>'LandProd-cntr'!F10</f>
        <v>US$89/ha</v>
      </c>
      <c r="G28" s="35">
        <f>'LandProd-cntr'!G10</f>
        <v>162.873770468234</v>
      </c>
      <c r="H28" s="35">
        <f>'LandProd-cntr'!Q10</f>
        <v>168.040464364435</v>
      </c>
      <c r="I28" s="35">
        <f>'LandProd-cntr'!AA10</f>
        <v>185.201595845208</v>
      </c>
      <c r="J28" s="35">
        <f>'LandProd-cntr'!AK10</f>
        <v>248.460130548477</v>
      </c>
      <c r="K28" s="35">
        <f>'LandProd-cntr'!AU10</f>
        <v>346.056031870677</v>
      </c>
      <c r="L28" s="26">
        <f>'LandProd-cntr'!AW10</f>
        <v>2.01721213159114</v>
      </c>
    </row>
    <row r="29" spans="1:12">
      <c r="A29" t="str">
        <f>'LandProd-cntr'!A31</f>
        <v>Land Productivity</v>
      </c>
      <c r="B29">
        <f>'LandProd-cntr'!B31</f>
        <v>166</v>
      </c>
      <c r="C29" t="str">
        <f>'LandProd-cntr'!C31</f>
        <v>Panama</v>
      </c>
      <c r="D29">
        <f>'LandProd-cntr'!D31</f>
        <v>0</v>
      </c>
      <c r="E29">
        <f>'LandProd-cntr'!E31</f>
        <v>0</v>
      </c>
      <c r="F29" t="str">
        <f>'LandProd-cntr'!F31</f>
        <v>US$89/ha</v>
      </c>
      <c r="G29" s="35">
        <f>'LandProd-cntr'!G31</f>
        <v>186.140647583527</v>
      </c>
      <c r="H29" s="35">
        <f>'LandProd-cntr'!Q31</f>
        <v>279.73678687545</v>
      </c>
      <c r="I29" s="35">
        <f>'LandProd-cntr'!AA31</f>
        <v>293.529744255195</v>
      </c>
      <c r="J29" s="35">
        <f>'LandProd-cntr'!AK31</f>
        <v>294.076396353634</v>
      </c>
      <c r="K29" s="35">
        <f>'LandProd-cntr'!AU31</f>
        <v>308.433839142851</v>
      </c>
      <c r="L29" s="26">
        <f>'LandProd-cntr'!AW31</f>
        <v>1.20168947580621</v>
      </c>
    </row>
    <row r="30" spans="1:12">
      <c r="A30" t="str">
        <f>'LandProd-cntr'!A7</f>
        <v>Land Productivity</v>
      </c>
      <c r="B30">
        <f>'LandProd-cntr'!B7</f>
        <v>21</v>
      </c>
      <c r="C30" t="str">
        <f>'LandProd-cntr'!C7</f>
        <v>Brazil</v>
      </c>
      <c r="D30">
        <f>'LandProd-cntr'!D7</f>
        <v>0</v>
      </c>
      <c r="E30">
        <f>'LandProd-cntr'!E7</f>
        <v>0</v>
      </c>
      <c r="F30" t="str">
        <f>'LandProd-cntr'!F7</f>
        <v>US$89/ha</v>
      </c>
      <c r="G30" s="35">
        <f>'LandProd-cntr'!G7</f>
        <v>114.725766667275</v>
      </c>
      <c r="H30" s="35">
        <f>'LandProd-cntr'!Q7</f>
        <v>123.606370871948</v>
      </c>
      <c r="I30" s="35">
        <f>'LandProd-cntr'!AA7</f>
        <v>166.635411041157</v>
      </c>
      <c r="J30" s="35">
        <f>'LandProd-cntr'!AK7</f>
        <v>203.888954856983</v>
      </c>
      <c r="K30" s="35">
        <f>'LandProd-cntr'!AU7</f>
        <v>287.432163073161</v>
      </c>
      <c r="L30" s="26">
        <f>'LandProd-cntr'!AW7</f>
        <v>2.4789644510754</v>
      </c>
    </row>
    <row r="31" spans="1:12">
      <c r="A31" t="str">
        <f>'LandProd-cntr'!A27</f>
        <v>Land Productivity</v>
      </c>
      <c r="B31">
        <f>'LandProd-cntr'!B27</f>
        <v>138</v>
      </c>
      <c r="C31" t="str">
        <f>'LandProd-cntr'!C27</f>
        <v>Mexico</v>
      </c>
      <c r="D31">
        <f>'LandProd-cntr'!D27</f>
        <v>0</v>
      </c>
      <c r="E31">
        <f>'LandProd-cntr'!E27</f>
        <v>0</v>
      </c>
      <c r="F31" t="str">
        <f>'LandProd-cntr'!F27</f>
        <v>US$89/ha</v>
      </c>
      <c r="G31" s="35">
        <f>'LandProd-cntr'!G27</f>
        <v>76.4574729789227</v>
      </c>
      <c r="H31" s="35">
        <f>'LandProd-cntr'!Q27</f>
        <v>114.717167342577</v>
      </c>
      <c r="I31" s="35">
        <f>'LandProd-cntr'!AA27</f>
        <v>176.948057245057</v>
      </c>
      <c r="J31" s="35">
        <f>'LandProd-cntr'!AK27</f>
        <v>193.472224976204</v>
      </c>
      <c r="K31" s="35">
        <f>'LandProd-cntr'!AU27</f>
        <v>250.798449450784</v>
      </c>
      <c r="L31" s="26">
        <f>'LandProd-cntr'!AW27</f>
        <v>2.73684874624278</v>
      </c>
    </row>
    <row r="32" spans="1:12">
      <c r="A32" t="str">
        <f>'LandProd-cntr'!A41</f>
        <v>Land Productivity</v>
      </c>
      <c r="B32">
        <f>'LandProd-cntr'!B41</f>
        <v>236</v>
      </c>
      <c r="C32" t="str">
        <f>'LandProd-cntr'!C41</f>
        <v>Venezuela</v>
      </c>
      <c r="D32">
        <f>'LandProd-cntr'!D41</f>
        <v>0</v>
      </c>
      <c r="E32">
        <f>'LandProd-cntr'!E41</f>
        <v>0</v>
      </c>
      <c r="F32" t="str">
        <f>'LandProd-cntr'!F41</f>
        <v>US$89/ha</v>
      </c>
      <c r="G32" s="35">
        <f>'LandProd-cntr'!G41</f>
        <v>65.6918016169064</v>
      </c>
      <c r="H32" s="35">
        <f>'LandProd-cntr'!Q41</f>
        <v>100.815705667183</v>
      </c>
      <c r="I32" s="35">
        <f>'LandProd-cntr'!AA41</f>
        <v>142.26558393328</v>
      </c>
      <c r="J32" s="35">
        <f>'LandProd-cntr'!AK41</f>
        <v>156.321019688052</v>
      </c>
      <c r="K32" s="35">
        <f>'LandProd-cntr'!AU41</f>
        <v>211.727783003388</v>
      </c>
      <c r="L32" s="26">
        <f>'LandProd-cntr'!AW41</f>
        <v>2.58361611585862</v>
      </c>
    </row>
    <row r="33" spans="1:12">
      <c r="A33" t="str">
        <f>'LandProd-cntr'!A11</f>
        <v>Land Productivity</v>
      </c>
      <c r="B33">
        <f>'LandProd-cntr'!B11</f>
        <v>44</v>
      </c>
      <c r="C33" t="str">
        <f>'LandProd-cntr'!C11</f>
        <v>Colombia</v>
      </c>
      <c r="D33">
        <f>'LandProd-cntr'!D11</f>
        <v>0</v>
      </c>
      <c r="E33">
        <f>'LandProd-cntr'!E11</f>
        <v>0</v>
      </c>
      <c r="F33" t="str">
        <f>'LandProd-cntr'!F11</f>
        <v>US$89/ha</v>
      </c>
      <c r="G33" s="35">
        <f>'LandProd-cntr'!G11</f>
        <v>78.9394505846301</v>
      </c>
      <c r="H33" s="35">
        <f>'LandProd-cntr'!Q11</f>
        <v>93.2536201845329</v>
      </c>
      <c r="I33" s="35">
        <f>'LandProd-cntr'!AA11</f>
        <v>130.358251143771</v>
      </c>
      <c r="J33" s="35">
        <f>'LandProd-cntr'!AK11</f>
        <v>170.309276199109</v>
      </c>
      <c r="K33" s="35">
        <f>'LandProd-cntr'!AU11</f>
        <v>181.532749120296</v>
      </c>
      <c r="L33" s="26">
        <f>'LandProd-cntr'!AW11</f>
        <v>2.43127629687585</v>
      </c>
    </row>
    <row r="34" spans="1:12">
      <c r="A34" t="str">
        <f>'LandProd-cntr'!A3</f>
        <v>Land Productivity</v>
      </c>
      <c r="B34">
        <f>'LandProd-cntr'!B3</f>
        <v>9</v>
      </c>
      <c r="C34" t="str">
        <f>'LandProd-cntr'!C3</f>
        <v>Argentina</v>
      </c>
      <c r="D34">
        <f>'LandProd-cntr'!D3</f>
        <v>0</v>
      </c>
      <c r="E34">
        <f>'LandProd-cntr'!E3</f>
        <v>0</v>
      </c>
      <c r="F34" t="str">
        <f>'LandProd-cntr'!F3</f>
        <v>US$89/ha</v>
      </c>
      <c r="G34" s="35">
        <f>'LandProd-cntr'!G3</f>
        <v>77.6738247872431</v>
      </c>
      <c r="H34" s="35">
        <f>'LandProd-cntr'!Q3</f>
        <v>89.1647537931797</v>
      </c>
      <c r="I34" s="35">
        <f>'LandProd-cntr'!AA3</f>
        <v>117.184921016974</v>
      </c>
      <c r="J34" s="35">
        <f>'LandProd-cntr'!AK3</f>
        <v>131.639583302619</v>
      </c>
      <c r="K34" s="35">
        <f>'LandProd-cntr'!AU3</f>
        <v>163.095915752108</v>
      </c>
      <c r="L34" s="26">
        <f>'LandProd-cntr'!AW3</f>
        <v>1.752426535288</v>
      </c>
    </row>
    <row r="35" spans="1:12">
      <c r="A35" t="str">
        <f>'LandProd-cntr'!A33</f>
        <v>Land Productivity</v>
      </c>
      <c r="B35">
        <f>'LandProd-cntr'!B33</f>
        <v>170</v>
      </c>
      <c r="C35" t="str">
        <f>'LandProd-cntr'!C33</f>
        <v>Peru</v>
      </c>
      <c r="D35">
        <f>'LandProd-cntr'!D33</f>
        <v>0</v>
      </c>
      <c r="E35">
        <f>'LandProd-cntr'!E33</f>
        <v>0</v>
      </c>
      <c r="F35" t="str">
        <f>'LandProd-cntr'!F33</f>
        <v>US$89/ha</v>
      </c>
      <c r="G35" s="35">
        <f>'LandProd-cntr'!G33</f>
        <v>53.4048033970147</v>
      </c>
      <c r="H35" s="35">
        <f>'LandProd-cntr'!Q33</f>
        <v>74.3102751703155</v>
      </c>
      <c r="I35" s="35">
        <f>'LandProd-cntr'!AA33</f>
        <v>78.1437420088271</v>
      </c>
      <c r="J35" s="35">
        <f>'LandProd-cntr'!AK33</f>
        <v>91.5833114123676</v>
      </c>
      <c r="K35" s="35">
        <f>'LandProd-cntr'!AU33</f>
        <v>150.44670032779</v>
      </c>
      <c r="L35" s="26">
        <f>'LandProd-cntr'!AW33</f>
        <v>2.10897856747385</v>
      </c>
    </row>
    <row r="36" spans="1:12">
      <c r="A36" t="str">
        <f>'LandProd-cntr'!A40</f>
        <v>Land Productivity</v>
      </c>
      <c r="B36">
        <f>'LandProd-cntr'!B40</f>
        <v>234</v>
      </c>
      <c r="C36" t="str">
        <f>'LandProd-cntr'!C40</f>
        <v>Uruguay</v>
      </c>
      <c r="D36">
        <f>'LandProd-cntr'!D40</f>
        <v>0</v>
      </c>
      <c r="E36">
        <f>'LandProd-cntr'!E40</f>
        <v>0</v>
      </c>
      <c r="F36" t="str">
        <f>'LandProd-cntr'!F40</f>
        <v>US$89/ha</v>
      </c>
      <c r="G36" s="35">
        <f>'LandProd-cntr'!G40</f>
        <v>102.236909586255</v>
      </c>
      <c r="H36" s="35">
        <f>'LandProd-cntr'!Q40</f>
        <v>111.760290800212</v>
      </c>
      <c r="I36" s="35">
        <f>'LandProd-cntr'!AA40</f>
        <v>132.245633199</v>
      </c>
      <c r="J36" s="35">
        <f>'LandProd-cntr'!AK40</f>
        <v>135.295079803191</v>
      </c>
      <c r="K36" s="35">
        <f>'LandProd-cntr'!AU40</f>
        <v>146.452674643479</v>
      </c>
      <c r="L36" s="26">
        <f>'LandProd-cntr'!AW40</f>
        <v>1.19427111878074</v>
      </c>
    </row>
    <row r="37" spans="1:12">
      <c r="A37" t="str">
        <f>'LandProd-cntr'!A22</f>
        <v>Land Productivity</v>
      </c>
      <c r="B37">
        <f>'LandProd-cntr'!B22</f>
        <v>91</v>
      </c>
      <c r="C37" t="str">
        <f>'LandProd-cntr'!C22</f>
        <v>Guyana</v>
      </c>
      <c r="D37">
        <f>'LandProd-cntr'!D22</f>
        <v>0</v>
      </c>
      <c r="E37">
        <f>'LandProd-cntr'!E22</f>
        <v>0</v>
      </c>
      <c r="F37" t="str">
        <f>'LandProd-cntr'!F22</f>
        <v>US$89/ha</v>
      </c>
      <c r="G37" s="35">
        <f>'LandProd-cntr'!G22</f>
        <v>115.65335900577</v>
      </c>
      <c r="H37" s="35">
        <f>'LandProd-cntr'!Q22</f>
        <v>133.625582383055</v>
      </c>
      <c r="I37" s="35">
        <f>'LandProd-cntr'!AA22</f>
        <v>120.484897462617</v>
      </c>
      <c r="J37" s="35">
        <f>'LandProd-cntr'!AK22</f>
        <v>94.7947071968202</v>
      </c>
      <c r="K37" s="35">
        <f>'LandProd-cntr'!AU22</f>
        <v>145.139233313804</v>
      </c>
      <c r="L37" s="26">
        <f>'LandProd-cntr'!AW22</f>
        <v>0.0646282176995028</v>
      </c>
    </row>
    <row r="38" spans="1:12">
      <c r="A38" t="str">
        <f>'LandProd-cntr'!A42</f>
        <v>Land Productivity</v>
      </c>
      <c r="B38">
        <f>'LandProd-cntr'!B42</f>
        <v>239</v>
      </c>
      <c r="C38" t="str">
        <f>'LandProd-cntr'!C42</f>
        <v>British Virgin Islands</v>
      </c>
      <c r="D38">
        <f>'LandProd-cntr'!D42</f>
        <v>0</v>
      </c>
      <c r="E38">
        <f>'LandProd-cntr'!E42</f>
        <v>0</v>
      </c>
      <c r="F38" t="str">
        <f>'LandProd-cntr'!F42</f>
        <v>US$89/ha</v>
      </c>
      <c r="G38" s="35">
        <f>'LandProd-cntr'!G42</f>
        <v>105.686647</v>
      </c>
      <c r="H38" s="35">
        <f>'LandProd-cntr'!Q42</f>
        <v>88.5886834360708</v>
      </c>
      <c r="I38" s="35">
        <f>'LandProd-cntr'!AA42</f>
        <v>109.528265402185</v>
      </c>
      <c r="J38" s="35">
        <f>'LandProd-cntr'!AK42</f>
        <v>119.31131629336</v>
      </c>
      <c r="K38" s="35">
        <f>'LandProd-cntr'!AU42</f>
        <v>127.325312698098</v>
      </c>
      <c r="L38" s="26">
        <f>'LandProd-cntr'!AW42</f>
        <v>0.992109941668451</v>
      </c>
    </row>
    <row r="39" spans="1:12">
      <c r="A39" t="str">
        <f>'LandProd-cntr'!A30</f>
        <v>Land Productivity</v>
      </c>
      <c r="B39">
        <f>'LandProd-cntr'!B30</f>
        <v>157</v>
      </c>
      <c r="C39" t="str">
        <f>'LandProd-cntr'!C30</f>
        <v>Nicaragua</v>
      </c>
      <c r="D39">
        <f>'LandProd-cntr'!D30</f>
        <v>0</v>
      </c>
      <c r="E39">
        <f>'LandProd-cntr'!E30</f>
        <v>0</v>
      </c>
      <c r="F39" t="str">
        <f>'LandProd-cntr'!F30</f>
        <v>US$89/ha</v>
      </c>
      <c r="G39" s="35">
        <f>'LandProd-cntr'!G30</f>
        <v>71.7843515805774</v>
      </c>
      <c r="H39" s="35">
        <f>'LandProd-cntr'!Q30</f>
        <v>118.545092554846</v>
      </c>
      <c r="I39" s="35">
        <f>'LandProd-cntr'!AA30</f>
        <v>106.543120658646</v>
      </c>
      <c r="J39" s="35">
        <f>'LandProd-cntr'!AK30</f>
        <v>93.640244190523</v>
      </c>
      <c r="K39" s="35">
        <f>'LandProd-cntr'!AU30</f>
        <v>124.053914563168</v>
      </c>
      <c r="L39" s="26">
        <f>'LandProd-cntr'!AW30</f>
        <v>0.0200590234600728</v>
      </c>
    </row>
    <row r="40" spans="1:12">
      <c r="A40" t="str">
        <f>'LandProd-cntr'!A32</f>
        <v>Land Productivity</v>
      </c>
      <c r="B40">
        <f>'LandProd-cntr'!B32</f>
        <v>169</v>
      </c>
      <c r="C40" t="str">
        <f>'LandProd-cntr'!C32</f>
        <v>Paraguay</v>
      </c>
      <c r="D40">
        <f>'LandProd-cntr'!D32</f>
        <v>0</v>
      </c>
      <c r="E40">
        <f>'LandProd-cntr'!E32</f>
        <v>0</v>
      </c>
      <c r="F40" t="str">
        <f>'LandProd-cntr'!F32</f>
        <v>US$89/ha</v>
      </c>
      <c r="G40" s="35">
        <f>'LandProd-cntr'!G32</f>
        <v>46.1165208817724</v>
      </c>
      <c r="H40" s="35">
        <f>'LandProd-cntr'!Q32</f>
        <v>56.3561476160105</v>
      </c>
      <c r="I40" s="35">
        <f>'LandProd-cntr'!AA32</f>
        <v>76.0417793120092</v>
      </c>
      <c r="J40" s="35">
        <f>'LandProd-cntr'!AK32</f>
        <v>89.5644670464599</v>
      </c>
      <c r="K40" s="35">
        <f>'LandProd-cntr'!AU32</f>
        <v>112.876830936115</v>
      </c>
      <c r="L40" s="26">
        <f>'LandProd-cntr'!AW32</f>
        <v>2.15965048597477</v>
      </c>
    </row>
    <row r="41" spans="1:12">
      <c r="A41" t="str">
        <f>'LandProd-cntr'!A6</f>
        <v>Land Productivity</v>
      </c>
      <c r="B41">
        <f>'LandProd-cntr'!B6</f>
        <v>19</v>
      </c>
      <c r="C41" t="str">
        <f>'LandProd-cntr'!C6</f>
        <v>Bolivia</v>
      </c>
      <c r="D41">
        <f>'LandProd-cntr'!D6</f>
        <v>0</v>
      </c>
      <c r="E41">
        <f>'LandProd-cntr'!E6</f>
        <v>0</v>
      </c>
      <c r="F41" t="str">
        <f>'LandProd-cntr'!F6</f>
        <v>US$89/ha</v>
      </c>
      <c r="G41" s="35">
        <f>'LandProd-cntr'!G6</f>
        <v>15.6026938339938</v>
      </c>
      <c r="H41" s="35">
        <f>'LandProd-cntr'!Q6</f>
        <v>22.1202070569945</v>
      </c>
      <c r="I41" s="35">
        <f>'LandProd-cntr'!AA6</f>
        <v>30.4233270761432</v>
      </c>
      <c r="J41" s="35">
        <f>'LandProd-cntr'!AK6</f>
        <v>38.2290493366236</v>
      </c>
      <c r="K41" s="35">
        <f>'LandProd-cntr'!AU6</f>
        <v>53.17944009842</v>
      </c>
      <c r="L41" s="26">
        <f>'LandProd-cntr'!AW6</f>
        <v>2.94447198232579</v>
      </c>
    </row>
    <row r="42" spans="1:12">
      <c r="A42" t="str">
        <f>'LandProd-cntr'!A9</f>
        <v>Land Productivity</v>
      </c>
      <c r="B42">
        <f>'LandProd-cntr'!B9</f>
        <v>36</v>
      </c>
      <c r="C42" t="str">
        <f>'LandProd-cntr'!C9</f>
        <v>Cayman Islands</v>
      </c>
      <c r="D42">
        <f>'LandProd-cntr'!D9</f>
        <v>0</v>
      </c>
      <c r="E42">
        <f>'LandProd-cntr'!E9</f>
        <v>0</v>
      </c>
      <c r="F42" t="str">
        <f>'LandProd-cntr'!F9</f>
        <v>US$89/ha</v>
      </c>
      <c r="G42" s="35">
        <f>'LandProd-cntr'!G9</f>
        <v>0</v>
      </c>
      <c r="H42" s="35">
        <f>'LandProd-cntr'!Q9</f>
        <v>100.461079563059</v>
      </c>
      <c r="I42" s="35">
        <f>'LandProd-cntr'!AA9</f>
        <v>105.634081422905</v>
      </c>
      <c r="J42" s="35">
        <f>'LandProd-cntr'!AK9</f>
        <v>44.7661235519631</v>
      </c>
      <c r="K42" s="35">
        <f>'LandProd-cntr'!AU9</f>
        <v>48.8516416968326</v>
      </c>
      <c r="L42" s="26">
        <f>'LandProd-cntr'!AW9</f>
        <v>-2.72793678853406</v>
      </c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W43"/>
  <sheetViews>
    <sheetView workbookViewId="0">
      <selection activeCell="A1" sqref="A1"/>
    </sheetView>
  </sheetViews>
  <sheetFormatPr defaultColWidth="9.1358024691358" defaultRowHeight="11.6"/>
  <cols>
    <col min="1" max="1" width="15.283950617284" customWidth="1"/>
    <col min="2" max="2" width="4" customWidth="1"/>
    <col min="3" max="3" width="28.2839506172839" customWidth="1"/>
    <col min="7" max="7" width="12" customWidth="1"/>
    <col min="8" max="16" width="12" hidden="1" customWidth="1"/>
    <col min="17" max="17" width="12" customWidth="1"/>
    <col min="18" max="26" width="12" hidden="1" customWidth="1"/>
    <col min="27" max="27" width="12" customWidth="1"/>
    <col min="28" max="36" width="12" hidden="1" customWidth="1"/>
    <col min="37" max="37" width="12" customWidth="1"/>
    <col min="38" max="46" width="12" hidden="1" customWidth="1"/>
    <col min="47" max="47" width="12" customWidth="1"/>
    <col min="48" max="48" width="12" hidden="1" customWidth="1"/>
    <col min="49" max="49" width="11" customWidth="1"/>
  </cols>
  <sheetData>
    <row r="1" spans="3:49">
      <c r="C1" t="s">
        <v>428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 t="s">
        <v>419</v>
      </c>
    </row>
    <row r="2" spans="1:49">
      <c r="A2" t="s">
        <v>414</v>
      </c>
      <c r="B2">
        <f>'q-ValProd-cntr'!C2</f>
        <v>8</v>
      </c>
      <c r="C2" t="str">
        <f>'q-ValProd-cntr'!D2</f>
        <v>Antigua and Barbuda</v>
      </c>
      <c r="F2" t="s">
        <v>429</v>
      </c>
      <c r="G2">
        <f>'q-ValProd-cntr'!G2*1000/('q-AgLab-cntr'!G2)</f>
        <v>540.285064329091</v>
      </c>
      <c r="H2">
        <f>'q-ValProd-cntr'!H2*1000/('q-AgLab-cntr'!H2)</f>
        <v>598.777197682</v>
      </c>
      <c r="I2">
        <f>'q-ValProd-cntr'!I2*1000/('q-AgLab-cntr'!I2)</f>
        <v>711.48328231</v>
      </c>
      <c r="J2">
        <f>'q-ValProd-cntr'!J2*1000/('q-AgLab-cntr'!J2)</f>
        <v>736.57149833</v>
      </c>
      <c r="K2">
        <f>'q-ValProd-cntr'!K2*1000/('q-AgLab-cntr'!K2)</f>
        <v>520.893673582</v>
      </c>
      <c r="L2">
        <f>'q-ValProd-cntr'!L2*1000/('q-AgLab-cntr'!L2)</f>
        <v>442.710149942</v>
      </c>
      <c r="M2">
        <f>'q-ValProd-cntr'!M2*1000/('q-AgLab-cntr'!M2)</f>
        <v>379.963826086</v>
      </c>
      <c r="N2">
        <f>'q-ValProd-cntr'!N2*1000/('q-AgLab-cntr'!N2)</f>
        <v>318.34948389</v>
      </c>
      <c r="O2">
        <f>'q-ValProd-cntr'!O2*1000/('q-AgLab-cntr'!O2)</f>
        <v>383.925669976</v>
      </c>
      <c r="P2">
        <f>'q-ValProd-cntr'!P2*1000/('q-AgLab-cntr'!P2)</f>
        <v>396.98471068</v>
      </c>
      <c r="Q2">
        <f>'q-ValProd-cntr'!Q2*1000/('q-AgLab-cntr'!Q2)</f>
        <v>601.261655166</v>
      </c>
      <c r="R2">
        <f>'q-ValProd-cntr'!R2*1000/('q-AgLab-cntr'!R2)</f>
        <v>378.939986259</v>
      </c>
      <c r="S2">
        <f>'q-ValProd-cntr'!S2*1000/('q-AgLab-cntr'!S2)</f>
        <v>371.607283315</v>
      </c>
      <c r="T2">
        <f>'q-ValProd-cntr'!T2*1000/('q-AgLab-cntr'!T2)</f>
        <v>385.326247213333</v>
      </c>
      <c r="U2">
        <f>'q-ValProd-cntr'!U2*1000/('q-AgLab-cntr'!U2)</f>
        <v>374.378899755556</v>
      </c>
      <c r="V2">
        <f>'q-ValProd-cntr'!V2*1000/('q-AgLab-cntr'!V2)</f>
        <v>386.617029042222</v>
      </c>
      <c r="W2">
        <f>'q-ValProd-cntr'!W2*1000/('q-AgLab-cntr'!W2)</f>
        <v>409.562084125556</v>
      </c>
      <c r="X2">
        <f>'q-ValProd-cntr'!X2*1000/('q-AgLab-cntr'!X2)</f>
        <v>485.745892988889</v>
      </c>
      <c r="Y2">
        <f>'q-ValProd-cntr'!Y2*1000/('q-AgLab-cntr'!Y2)</f>
        <v>529.621767761111</v>
      </c>
      <c r="Z2">
        <f>'q-ValProd-cntr'!Z2*1000/('q-AgLab-cntr'!Z2)</f>
        <v>663.34658116625</v>
      </c>
      <c r="AA2">
        <f>'q-ValProd-cntr'!AA2*1000/('q-AgLab-cntr'!AA2)</f>
        <v>659.42886998625</v>
      </c>
      <c r="AB2">
        <f>'q-ValProd-cntr'!AB2*1000/('q-AgLab-cntr'!AB2)</f>
        <v>648.8048930125</v>
      </c>
      <c r="AC2">
        <f>'q-ValProd-cntr'!AC2*1000/('q-AgLab-cntr'!AC2)</f>
        <v>642.8114070475</v>
      </c>
      <c r="AD2">
        <f>'q-ValProd-cntr'!AD2*1000/('q-AgLab-cntr'!AD2)</f>
        <v>624.23145236375</v>
      </c>
      <c r="AE2">
        <f>'q-ValProd-cntr'!AE2*1000/('q-AgLab-cntr'!AE2)</f>
        <v>739.55942482125</v>
      </c>
      <c r="AF2">
        <f>'q-ValProd-cntr'!AF2*1000/('q-AgLab-cntr'!AF2)</f>
        <v>744.4107911125</v>
      </c>
      <c r="AG2">
        <f>'q-ValProd-cntr'!AG2*1000/('q-AgLab-cntr'!AG2)</f>
        <v>757.26174359625</v>
      </c>
      <c r="AH2">
        <f>'q-ValProd-cntr'!AH2*1000/('q-AgLab-cntr'!AH2)</f>
        <v>774.00687372375</v>
      </c>
      <c r="AI2">
        <f>'q-ValProd-cntr'!AI2*1000/('q-AgLab-cntr'!AI2)</f>
        <v>660.1306682625</v>
      </c>
      <c r="AJ2">
        <f>'q-ValProd-cntr'!AJ2*1000/('q-AgLab-cntr'!AJ2)</f>
        <v>705.66750449375</v>
      </c>
      <c r="AK2">
        <f>'q-ValProd-cntr'!AK2*1000/('q-AgLab-cntr'!AK2)</f>
        <v>841.754768542857</v>
      </c>
      <c r="AL2">
        <f>'q-ValProd-cntr'!AL2*1000/('q-AgLab-cntr'!AL2)</f>
        <v>858.367891314286</v>
      </c>
      <c r="AM2">
        <f>'q-ValProd-cntr'!AM2*1000/('q-AgLab-cntr'!AM2)</f>
        <v>753.773591075</v>
      </c>
      <c r="AN2">
        <f>'q-ValProd-cntr'!AN2*1000/('q-AgLab-cntr'!AN2)</f>
        <v>756.1959263</v>
      </c>
      <c r="AO2">
        <f>'q-ValProd-cntr'!AO2*1000/('q-AgLab-cntr'!AO2)</f>
        <v>713.715661325</v>
      </c>
      <c r="AP2">
        <f>'q-ValProd-cntr'!AP2*1000/('q-AgLab-cntr'!AP2)</f>
        <v>699.46510945</v>
      </c>
      <c r="AQ2">
        <f>'q-ValProd-cntr'!AQ2*1000/('q-AgLab-cntr'!AQ2)</f>
        <v>699.402225825</v>
      </c>
      <c r="AR2">
        <f>'q-ValProd-cntr'!AR2*1000/('q-AgLab-cntr'!AR2)</f>
        <v>692.73136695</v>
      </c>
      <c r="AS2">
        <f>'q-ValProd-cntr'!AS2*1000/('q-AgLab-cntr'!AS2)</f>
        <v>692.035317475</v>
      </c>
      <c r="AT2">
        <f>'q-ValProd-cntr'!AT2*1000/('q-AgLab-cntr'!AT2)</f>
        <v>696.78329885</v>
      </c>
      <c r="AU2">
        <f>'q-ValProd-cntr'!AU2*1000/('q-AgLab-cntr'!AU2)</f>
        <v>721.63817879375</v>
      </c>
      <c r="AV2">
        <f>'q-ValProd-cntr'!AV2*1000/('q-AgLab-cntr'!AV2)</f>
        <v>733.982792465</v>
      </c>
      <c r="AW2">
        <f>(LOGEST(G2:AU2,G$1:AU$1)-1)*100</f>
        <v>1.48791384191342</v>
      </c>
    </row>
    <row r="3" spans="1:49">
      <c r="A3" t="s">
        <v>414</v>
      </c>
      <c r="B3">
        <f>'q-ValProd-cntr'!C3</f>
        <v>9</v>
      </c>
      <c r="C3" t="str">
        <f>'q-ValProd-cntr'!D3</f>
        <v>Argentina</v>
      </c>
      <c r="F3" t="s">
        <v>429</v>
      </c>
      <c r="G3">
        <f>'q-ValProd-cntr'!G3*1000/('q-AgLab-cntr'!G3)</f>
        <v>7545.31947866834</v>
      </c>
      <c r="H3">
        <f>'q-ValProd-cntr'!H3*1000/('q-AgLab-cntr'!H3)</f>
        <v>7982.71582381497</v>
      </c>
      <c r="I3">
        <f>'q-ValProd-cntr'!I3*1000/('q-AgLab-cntr'!I3)</f>
        <v>8749.97821779312</v>
      </c>
      <c r="J3">
        <f>'q-ValProd-cntr'!J3*1000/('q-AgLab-cntr'!J3)</f>
        <v>8298.30370144854</v>
      </c>
      <c r="K3">
        <f>'q-ValProd-cntr'!K3*1000/('q-AgLab-cntr'!K3)</f>
        <v>8019.31209534463</v>
      </c>
      <c r="L3">
        <f>'q-ValProd-cntr'!L3*1000/('q-AgLab-cntr'!L3)</f>
        <v>8937.89258219523</v>
      </c>
      <c r="M3">
        <f>'q-ValProd-cntr'!M3*1000/('q-AgLab-cntr'!M3)</f>
        <v>9760.81778191467</v>
      </c>
      <c r="N3">
        <f>'q-ValProd-cntr'!N3*1000/('q-AgLab-cntr'!N3)</f>
        <v>9409.70114918501</v>
      </c>
      <c r="O3">
        <f>'q-ValProd-cntr'!O3*1000/('q-AgLab-cntr'!O3)</f>
        <v>10260.613087755</v>
      </c>
      <c r="P3">
        <f>'q-ValProd-cntr'!P3*1000/('q-AgLab-cntr'!P3)</f>
        <v>10270.8365001391</v>
      </c>
      <c r="Q3">
        <f>'q-ValProd-cntr'!Q3*1000/('q-AgLab-cntr'!Q3)</f>
        <v>9630.0296243539</v>
      </c>
      <c r="R3">
        <f>'q-ValProd-cntr'!R3*1000/('q-AgLab-cntr'!R3)</f>
        <v>9599.83180267367</v>
      </c>
      <c r="S3">
        <f>'q-ValProd-cntr'!S3*1000/('q-AgLab-cntr'!S3)</f>
        <v>10056.0568043488</v>
      </c>
      <c r="T3">
        <f>'q-ValProd-cntr'!T3*1000/('q-AgLab-cntr'!T3)</f>
        <v>10649.7208586891</v>
      </c>
      <c r="U3">
        <f>'q-ValProd-cntr'!U3*1000/('q-AgLab-cntr'!U3)</f>
        <v>11097.9703802027</v>
      </c>
      <c r="V3">
        <f>'q-ValProd-cntr'!V3*1000/('q-AgLab-cntr'!V3)</f>
        <v>12199.5751611325</v>
      </c>
      <c r="W3">
        <f>'q-ValProd-cntr'!W3*1000/('q-AgLab-cntr'!W3)</f>
        <v>12373.8302665801</v>
      </c>
      <c r="X3">
        <f>'q-ValProd-cntr'!X3*1000/('q-AgLab-cntr'!X3)</f>
        <v>13504.6155270517</v>
      </c>
      <c r="Y3">
        <f>'q-ValProd-cntr'!Y3*1000/('q-AgLab-cntr'!Y3)</f>
        <v>13684.2166425751</v>
      </c>
      <c r="Z3">
        <f>'q-ValProd-cntr'!Z3*1000/('q-AgLab-cntr'!Z3)</f>
        <v>12750.289735493</v>
      </c>
      <c r="AA3">
        <f>'q-ValProd-cntr'!AA3*1000/('q-AgLab-cntr'!AA3)</f>
        <v>13588.1501761791</v>
      </c>
      <c r="AB3">
        <f>'q-ValProd-cntr'!AB3*1000/('q-AgLab-cntr'!AB3)</f>
        <v>13800.4765842975</v>
      </c>
      <c r="AC3">
        <f>'q-ValProd-cntr'!AC3*1000/('q-AgLab-cntr'!AC3)</f>
        <v>13310.7257462769</v>
      </c>
      <c r="AD3">
        <f>'q-ValProd-cntr'!AD3*1000/('q-AgLab-cntr'!AD3)</f>
        <v>13763.3959515416</v>
      </c>
      <c r="AE3">
        <f>'q-ValProd-cntr'!AE3*1000/('q-AgLab-cntr'!AE3)</f>
        <v>13817.4962885425</v>
      </c>
      <c r="AF3">
        <f>'q-ValProd-cntr'!AF3*1000/('q-AgLab-cntr'!AF3)</f>
        <v>14001.8551654448</v>
      </c>
      <c r="AG3">
        <f>'q-ValProd-cntr'!AG3*1000/('q-AgLab-cntr'!AG3)</f>
        <v>13102.0075918677</v>
      </c>
      <c r="AH3">
        <f>'q-ValProd-cntr'!AH3*1000/('q-AgLab-cntr'!AH3)</f>
        <v>13500.9107420201</v>
      </c>
      <c r="AI3">
        <f>'q-ValProd-cntr'!AI3*1000/('q-AgLab-cntr'!AI3)</f>
        <v>12424.4214342822</v>
      </c>
      <c r="AJ3">
        <f>'q-ValProd-cntr'!AJ3*1000/('q-AgLab-cntr'!AJ3)</f>
        <v>14052.5237611843</v>
      </c>
      <c r="AK3">
        <f>'q-ValProd-cntr'!AK3*1000/('q-AgLab-cntr'!AK3)</f>
        <v>14243.5727737375</v>
      </c>
      <c r="AL3">
        <f>'q-ValProd-cntr'!AL3*1000/('q-AgLab-cntr'!AL3)</f>
        <v>14376.3920535753</v>
      </c>
      <c r="AM3">
        <f>'q-ValProd-cntr'!AM3*1000/('q-AgLab-cntr'!AM3)</f>
        <v>14298.4084021031</v>
      </c>
      <c r="AN3">
        <f>'q-ValProd-cntr'!AN3*1000/('q-AgLab-cntr'!AN3)</f>
        <v>15100.5508703293</v>
      </c>
      <c r="AO3">
        <f>'q-ValProd-cntr'!AO3*1000/('q-AgLab-cntr'!AO3)</f>
        <v>15785.5487950304</v>
      </c>
      <c r="AP3">
        <f>'q-ValProd-cntr'!AP3*1000/('q-AgLab-cntr'!AP3)</f>
        <v>16374.1017177499</v>
      </c>
      <c r="AQ3">
        <f>'q-ValProd-cntr'!AQ3*1000/('q-AgLab-cntr'!AQ3)</f>
        <v>16726.0714664279</v>
      </c>
      <c r="AR3">
        <f>'q-ValProd-cntr'!AR3*1000/('q-AgLab-cntr'!AR3)</f>
        <v>18107.3431409938</v>
      </c>
      <c r="AS3">
        <f>'q-ValProd-cntr'!AS3*1000/('q-AgLab-cntr'!AS3)</f>
        <v>18915.1594510251</v>
      </c>
      <c r="AT3">
        <f>'q-ValProd-cntr'!AT3*1000/('q-AgLab-cntr'!AT3)</f>
        <v>18762.0333525111</v>
      </c>
      <c r="AU3">
        <f>'q-ValProd-cntr'!AU3*1000/('q-AgLab-cntr'!AU3)</f>
        <v>18722.0848305702</v>
      </c>
      <c r="AV3">
        <f>'q-ValProd-cntr'!AV3*1000/('q-AgLab-cntr'!AV3)</f>
        <v>18872.5884594369</v>
      </c>
      <c r="AW3">
        <f t="shared" ref="AW3:AW43" si="0">(LOGEST(G3:AU3,G$1:AU$1)-1)*100</f>
        <v>2.03896243437209</v>
      </c>
    </row>
    <row r="4" spans="1:49">
      <c r="A4" t="s">
        <v>414</v>
      </c>
      <c r="B4">
        <f>'q-ValProd-cntr'!C4</f>
        <v>12</v>
      </c>
      <c r="C4" t="str">
        <f>'q-ValProd-cntr'!D4</f>
        <v>Bahamas, The</v>
      </c>
      <c r="F4" t="s">
        <v>429</v>
      </c>
      <c r="G4">
        <f>'q-ValProd-cntr'!G4*1000/('q-AgLab-cntr'!G4)</f>
        <v>783.395243088889</v>
      </c>
      <c r="H4">
        <f>'q-ValProd-cntr'!H4*1000/('q-AgLab-cntr'!H4)</f>
        <v>812.861855244444</v>
      </c>
      <c r="I4">
        <f>'q-ValProd-cntr'!I4*1000/('q-AgLab-cntr'!I4)</f>
        <v>964.8539348875</v>
      </c>
      <c r="J4">
        <f>'q-ValProd-cntr'!J4*1000/('q-AgLab-cntr'!J4)</f>
        <v>1015.54821725</v>
      </c>
      <c r="K4">
        <f>'q-ValProd-cntr'!K4*1000/('q-AgLab-cntr'!K4)</f>
        <v>1077.9141647375</v>
      </c>
      <c r="L4">
        <f>'q-ValProd-cntr'!L4*1000/('q-AgLab-cntr'!L4)</f>
        <v>1174.3376558875</v>
      </c>
      <c r="M4">
        <f>'q-ValProd-cntr'!M4*1000/('q-AgLab-cntr'!M4)</f>
        <v>1416.21403967143</v>
      </c>
      <c r="N4">
        <f>'q-ValProd-cntr'!N4*1000/('q-AgLab-cntr'!N4)</f>
        <v>1570.51668147143</v>
      </c>
      <c r="O4">
        <f>'q-ValProd-cntr'!O4*1000/('q-AgLab-cntr'!O4)</f>
        <v>2025.50943715</v>
      </c>
      <c r="P4">
        <f>'q-ValProd-cntr'!P4*1000/('q-AgLab-cntr'!P4)</f>
        <v>2594.0958059</v>
      </c>
      <c r="Q4">
        <f>'q-ValProd-cntr'!Q4*1000/('q-AgLab-cntr'!Q4)</f>
        <v>2577.79417042</v>
      </c>
      <c r="R4">
        <f>'q-ValProd-cntr'!R4*1000/('q-AgLab-cntr'!R4)</f>
        <v>2856.26330854</v>
      </c>
      <c r="S4">
        <f>'q-ValProd-cntr'!S4*1000/('q-AgLab-cntr'!S4)</f>
        <v>2769.31833086</v>
      </c>
      <c r="T4">
        <f>'q-ValProd-cntr'!T4*1000/('q-AgLab-cntr'!T4)</f>
        <v>2941.59348908</v>
      </c>
      <c r="U4">
        <f>'q-ValProd-cntr'!U4*1000/('q-AgLab-cntr'!U4)</f>
        <v>2894.36722642</v>
      </c>
      <c r="V4">
        <f>'q-ValProd-cntr'!V4*1000/('q-AgLab-cntr'!V4)</f>
        <v>3232.98682596</v>
      </c>
      <c r="W4">
        <f>'q-ValProd-cntr'!W4*1000/('q-AgLab-cntr'!W4)</f>
        <v>3121.4141469</v>
      </c>
      <c r="X4">
        <f>'q-ValProd-cntr'!X4*1000/('q-AgLab-cntr'!X4)</f>
        <v>3115.22686853</v>
      </c>
      <c r="Y4">
        <f>'q-ValProd-cntr'!Y4*1000/('q-AgLab-cntr'!Y4)</f>
        <v>3013.55470878</v>
      </c>
      <c r="Z4">
        <f>'q-ValProd-cntr'!Z4*1000/('q-AgLab-cntr'!Z4)</f>
        <v>3935.59922754</v>
      </c>
      <c r="AA4">
        <f>'q-ValProd-cntr'!AA4*1000/('q-AgLab-cntr'!AA4)</f>
        <v>3894.24887832</v>
      </c>
      <c r="AB4">
        <f>'q-ValProd-cntr'!AB4*1000/('q-AgLab-cntr'!AB4)</f>
        <v>3746.44831936</v>
      </c>
      <c r="AC4">
        <f>'q-ValProd-cntr'!AC4*1000/('q-AgLab-cntr'!AC4)</f>
        <v>3084.86813258333</v>
      </c>
      <c r="AD4">
        <f>'q-ValProd-cntr'!AD4*1000/('q-AgLab-cntr'!AD4)</f>
        <v>3414.96101958333</v>
      </c>
      <c r="AE4">
        <f>'q-ValProd-cntr'!AE4*1000/('q-AgLab-cntr'!AE4)</f>
        <v>3159.07576103333</v>
      </c>
      <c r="AF4">
        <f>'q-ValProd-cntr'!AF4*1000/('q-AgLab-cntr'!AF4)</f>
        <v>3314.65388103333</v>
      </c>
      <c r="AG4">
        <f>'q-ValProd-cntr'!AG4*1000/('q-AgLab-cntr'!AG4)</f>
        <v>3339.11817163333</v>
      </c>
      <c r="AH4">
        <f>'q-ValProd-cntr'!AH4*1000/('q-AgLab-cntr'!AH4)</f>
        <v>3358.94531956667</v>
      </c>
      <c r="AI4">
        <f>'q-ValProd-cntr'!AI4*1000/('q-AgLab-cntr'!AI4)</f>
        <v>2756.91707616667</v>
      </c>
      <c r="AJ4">
        <f>'q-ValProd-cntr'!AJ4*1000/('q-AgLab-cntr'!AJ4)</f>
        <v>2422.12637042857</v>
      </c>
      <c r="AK4">
        <f>'q-ValProd-cntr'!AK4*1000/('q-AgLab-cntr'!AK4)</f>
        <v>2492.03272714286</v>
      </c>
      <c r="AL4">
        <f>'q-ValProd-cntr'!AL4*1000/('q-AgLab-cntr'!AL4)</f>
        <v>2569.50833933333</v>
      </c>
      <c r="AM4">
        <f>'q-ValProd-cntr'!AM4*1000/('q-AgLab-cntr'!AM4)</f>
        <v>2509.56901866667</v>
      </c>
      <c r="AN4">
        <f>'q-ValProd-cntr'!AN4*1000/('q-AgLab-cntr'!AN4)</f>
        <v>2470.60841066667</v>
      </c>
      <c r="AO4">
        <f>'q-ValProd-cntr'!AO4*1000/('q-AgLab-cntr'!AO4)</f>
        <v>3319.7468143</v>
      </c>
      <c r="AP4">
        <f>'q-ValProd-cntr'!AP4*1000/('q-AgLab-cntr'!AP4)</f>
        <v>3622.30274477667</v>
      </c>
      <c r="AQ4">
        <f>'q-ValProd-cntr'!AQ4*1000/('q-AgLab-cntr'!AQ4)</f>
        <v>3899.63682380667</v>
      </c>
      <c r="AR4">
        <f>'q-ValProd-cntr'!AR4*1000/('q-AgLab-cntr'!AR4)</f>
        <v>4169.13284053333</v>
      </c>
      <c r="AS4">
        <f>'q-ValProd-cntr'!AS4*1000/('q-AgLab-cntr'!AS4)</f>
        <v>4149.17742378</v>
      </c>
      <c r="AT4">
        <f>'q-ValProd-cntr'!AT4*1000/('q-AgLab-cntr'!AT4)</f>
        <v>3429.35889604</v>
      </c>
      <c r="AU4">
        <f>'q-ValProd-cntr'!AU4*1000/('q-AgLab-cntr'!AU4)</f>
        <v>4286.39872777</v>
      </c>
      <c r="AV4">
        <f>'q-ValProd-cntr'!AV4*1000/('q-AgLab-cntr'!AV4)</f>
        <v>5018.90531302</v>
      </c>
      <c r="AW4">
        <f t="shared" si="0"/>
        <v>3.00121499042898</v>
      </c>
    </row>
    <row r="5" spans="1:49">
      <c r="A5" t="s">
        <v>414</v>
      </c>
      <c r="B5">
        <f>'q-ValProd-cntr'!C5</f>
        <v>14</v>
      </c>
      <c r="C5" t="str">
        <f>'q-ValProd-cntr'!D5</f>
        <v>Barbados</v>
      </c>
      <c r="F5" t="s">
        <v>429</v>
      </c>
      <c r="G5">
        <f>'q-ValProd-cntr'!G5*1000/('q-AgLab-cntr'!G5)</f>
        <v>1453.46640971043</v>
      </c>
      <c r="H5">
        <f>'q-ValProd-cntr'!H5*1000/('q-AgLab-cntr'!H5)</f>
        <v>1577.10405476773</v>
      </c>
      <c r="I5">
        <f>'q-ValProd-cntr'!I5*1000/('q-AgLab-cntr'!I5)</f>
        <v>1781.19436521045</v>
      </c>
      <c r="J5">
        <f>'q-ValProd-cntr'!J5*1000/('q-AgLab-cntr'!J5)</f>
        <v>1702.06307244381</v>
      </c>
      <c r="K5">
        <f>'q-ValProd-cntr'!K5*1000/('q-AgLab-cntr'!K5)</f>
        <v>1979.7044509</v>
      </c>
      <c r="L5">
        <f>'q-ValProd-cntr'!L5*1000/('q-AgLab-cntr'!L5)</f>
        <v>1931.203026</v>
      </c>
      <c r="M5">
        <f>'q-ValProd-cntr'!M5*1000/('q-AgLab-cntr'!M5)</f>
        <v>2317.51188583333</v>
      </c>
      <c r="N5">
        <f>'q-ValProd-cntr'!N5*1000/('q-AgLab-cntr'!N5)</f>
        <v>2038.96753279412</v>
      </c>
      <c r="O5">
        <f>'q-ValProd-cntr'!O5*1000/('q-AgLab-cntr'!O5)</f>
        <v>2100.62831437875</v>
      </c>
      <c r="P5">
        <f>'q-ValProd-cntr'!P5*1000/('q-AgLab-cntr'!P5)</f>
        <v>2371.60589116125</v>
      </c>
      <c r="Q5">
        <f>'q-ValProd-cntr'!Q5*1000/('q-AgLab-cntr'!Q5)</f>
        <v>2367.72998348933</v>
      </c>
      <c r="R5">
        <f>'q-ValProd-cntr'!R5*1000/('q-AgLab-cntr'!R5)</f>
        <v>2214.99265653333</v>
      </c>
      <c r="S5">
        <f>'q-ValProd-cntr'!S5*1000/('q-AgLab-cntr'!S5)</f>
        <v>2215.23636295067</v>
      </c>
      <c r="T5">
        <f>'q-ValProd-cntr'!T5*1000/('q-AgLab-cntr'!T5)</f>
        <v>2328.13726583714</v>
      </c>
      <c r="U5">
        <f>'q-ValProd-cntr'!U5*1000/('q-AgLab-cntr'!U5)</f>
        <v>2243.55990663429</v>
      </c>
      <c r="V5">
        <f>'q-ValProd-cntr'!V5*1000/('q-AgLab-cntr'!V5)</f>
        <v>2553.94070234462</v>
      </c>
      <c r="W5">
        <f>'q-ValProd-cntr'!W5*1000/('q-AgLab-cntr'!W5)</f>
        <v>2835.58821401385</v>
      </c>
      <c r="X5">
        <f>'q-ValProd-cntr'!X5*1000/('q-AgLab-cntr'!X5)</f>
        <v>3081.98657335667</v>
      </c>
      <c r="Y5">
        <f>'q-ValProd-cntr'!Y5*1000/('q-AgLab-cntr'!Y5)</f>
        <v>3314.84142769833</v>
      </c>
      <c r="Z5">
        <f>'q-ValProd-cntr'!Z5*1000/('q-AgLab-cntr'!Z5)</f>
        <v>3960.94113111091</v>
      </c>
      <c r="AA5">
        <f>'q-ValProd-cntr'!AA5*1000/('q-AgLab-cntr'!AA5)</f>
        <v>3651.18856084546</v>
      </c>
      <c r="AB5">
        <f>'q-ValProd-cntr'!AB5*1000/('q-AgLab-cntr'!AB5)</f>
        <v>3502.58218435454</v>
      </c>
      <c r="AC5">
        <f>'q-ValProd-cntr'!AC5*1000/('q-AgLab-cntr'!AC5)</f>
        <v>3542.85296743</v>
      </c>
      <c r="AD5">
        <f>'q-ValProd-cntr'!AD5*1000/('q-AgLab-cntr'!AD5)</f>
        <v>3663.060734254</v>
      </c>
      <c r="AE5">
        <f>'q-ValProd-cntr'!AE5*1000/('q-AgLab-cntr'!AE5)</f>
        <v>3503.805389052</v>
      </c>
      <c r="AF5">
        <f>'q-ValProd-cntr'!AF5*1000/('q-AgLab-cntr'!AF5)</f>
        <v>3830.218890614</v>
      </c>
      <c r="AG5">
        <f>'q-ValProd-cntr'!AG5*1000/('q-AgLab-cntr'!AG5)</f>
        <v>4095.88023625111</v>
      </c>
      <c r="AH5">
        <f>'q-ValProd-cntr'!AH5*1000/('q-AgLab-cntr'!AH5)</f>
        <v>4138.73325651778</v>
      </c>
      <c r="AI5">
        <f>'q-ValProd-cntr'!AI5*1000/('q-AgLab-cntr'!AI5)</f>
        <v>4257.89850011556</v>
      </c>
      <c r="AJ5">
        <f>'q-ValProd-cntr'!AJ5*1000/('q-AgLab-cntr'!AJ5)</f>
        <v>4356.08227868</v>
      </c>
      <c r="AK5">
        <f>'q-ValProd-cntr'!AK5*1000/('q-AgLab-cntr'!AK5)</f>
        <v>4849.4804875875</v>
      </c>
      <c r="AL5">
        <f>'q-ValProd-cntr'!AL5*1000/('q-AgLab-cntr'!AL5)</f>
        <v>4368.415344285</v>
      </c>
      <c r="AM5">
        <f>'q-ValProd-cntr'!AM5*1000/('q-AgLab-cntr'!AM5)</f>
        <v>4140.80914331375</v>
      </c>
      <c r="AN5">
        <f>'q-ValProd-cntr'!AN5*1000/('q-AgLab-cntr'!AN5)</f>
        <v>4262.68031245125</v>
      </c>
      <c r="AO5">
        <f>'q-ValProd-cntr'!AO5*1000/('q-AgLab-cntr'!AO5)</f>
        <v>5212.69209566857</v>
      </c>
      <c r="AP5">
        <f>'q-ValProd-cntr'!AP5*1000/('q-AgLab-cntr'!AP5)</f>
        <v>5859.9539298</v>
      </c>
      <c r="AQ5">
        <f>'q-ValProd-cntr'!AQ5*1000/('q-AgLab-cntr'!AQ5)</f>
        <v>5558.04484451714</v>
      </c>
      <c r="AR5">
        <f>'q-ValProd-cntr'!AR5*1000/('q-AgLab-cntr'!AR5)</f>
        <v>5337.7978973</v>
      </c>
      <c r="AS5">
        <f>'q-ValProd-cntr'!AS5*1000/('q-AgLab-cntr'!AS5)</f>
        <v>6349.57147751667</v>
      </c>
      <c r="AT5">
        <f>'q-ValProd-cntr'!AT5*1000/('q-AgLab-cntr'!AT5)</f>
        <v>6454.68946220833</v>
      </c>
      <c r="AU5">
        <f>'q-ValProd-cntr'!AU5*1000/('q-AgLab-cntr'!AU5)</f>
        <v>6306.05843065</v>
      </c>
      <c r="AV5">
        <f>'q-ValProd-cntr'!AV5*1000/('q-AgLab-cntr'!AV5)</f>
        <v>6302.833022425</v>
      </c>
      <c r="AW5">
        <f t="shared" si="0"/>
        <v>3.49028310433443</v>
      </c>
    </row>
    <row r="6" spans="1:49">
      <c r="A6" t="s">
        <v>414</v>
      </c>
      <c r="B6">
        <f>'q-ValProd-cntr'!C6</f>
        <v>19</v>
      </c>
      <c r="C6" t="str">
        <f>'q-ValProd-cntr'!D6</f>
        <v>Bolivia</v>
      </c>
      <c r="F6" t="s">
        <v>429</v>
      </c>
      <c r="G6">
        <f>'q-ValProd-cntr'!G6*1000/('q-AgLab-cntr'!G6)</f>
        <v>610.536138633244</v>
      </c>
      <c r="H6">
        <f>'q-ValProd-cntr'!H6*1000/('q-AgLab-cntr'!H6)</f>
        <v>625.236935580683</v>
      </c>
      <c r="I6">
        <f>'q-ValProd-cntr'!I6*1000/('q-AgLab-cntr'!I6)</f>
        <v>644.473306514987</v>
      </c>
      <c r="J6">
        <f>'q-ValProd-cntr'!J6*1000/('q-AgLab-cntr'!J6)</f>
        <v>642.081862253817</v>
      </c>
      <c r="K6">
        <f>'q-ValProd-cntr'!K6*1000/('q-AgLab-cntr'!K6)</f>
        <v>655.910380581375</v>
      </c>
      <c r="L6">
        <f>'q-ValProd-cntr'!L6*1000/('q-AgLab-cntr'!L6)</f>
        <v>666.312478504059</v>
      </c>
      <c r="M6">
        <f>'q-ValProd-cntr'!M6*1000/('q-AgLab-cntr'!M6)</f>
        <v>672.140900387304</v>
      </c>
      <c r="N6">
        <f>'q-ValProd-cntr'!N6*1000/('q-AgLab-cntr'!N6)</f>
        <v>708.602884082541</v>
      </c>
      <c r="O6">
        <f>'q-ValProd-cntr'!O6*1000/('q-AgLab-cntr'!O6)</f>
        <v>708.404188999346</v>
      </c>
      <c r="P6">
        <f>'q-ValProd-cntr'!P6*1000/('q-AgLab-cntr'!P6)</f>
        <v>727.189327926422</v>
      </c>
      <c r="Q6">
        <f>'q-ValProd-cntr'!Q6*1000/('q-AgLab-cntr'!Q6)</f>
        <v>740.825866212584</v>
      </c>
      <c r="R6">
        <f>'q-ValProd-cntr'!R6*1000/('q-AgLab-cntr'!R6)</f>
        <v>788.947172281938</v>
      </c>
      <c r="S6">
        <f>'q-ValProd-cntr'!S6*1000/('q-AgLab-cntr'!S6)</f>
        <v>840.14429683644</v>
      </c>
      <c r="T6">
        <f>'q-ValProd-cntr'!T6*1000/('q-AgLab-cntr'!T6)</f>
        <v>840.802950698477</v>
      </c>
      <c r="U6">
        <f>'q-ValProd-cntr'!U6*1000/('q-AgLab-cntr'!U6)</f>
        <v>873.549922640311</v>
      </c>
      <c r="V6">
        <f>'q-ValProd-cntr'!V6*1000/('q-AgLab-cntr'!V6)</f>
        <v>880.471863197158</v>
      </c>
      <c r="W6">
        <f>'q-ValProd-cntr'!W6*1000/('q-AgLab-cntr'!W6)</f>
        <v>857.605257249662</v>
      </c>
      <c r="X6">
        <f>'q-ValProd-cntr'!X6*1000/('q-AgLab-cntr'!X6)</f>
        <v>851.123719212012</v>
      </c>
      <c r="Y6">
        <f>'q-ValProd-cntr'!Y6*1000/('q-AgLab-cntr'!Y6)</f>
        <v>853.213808443822</v>
      </c>
      <c r="Z6">
        <f>'q-ValProd-cntr'!Z6*1000/('q-AgLab-cntr'!Z6)</f>
        <v>932.233512150423</v>
      </c>
      <c r="AA6">
        <f>'q-ValProd-cntr'!AA6*1000/('q-AgLab-cntr'!AA6)</f>
        <v>931.681212847412</v>
      </c>
      <c r="AB6">
        <f>'q-ValProd-cntr'!AB6*1000/('q-AgLab-cntr'!AB6)</f>
        <v>923.958931004149</v>
      </c>
      <c r="AC6">
        <f>'q-ValProd-cntr'!AC6*1000/('q-AgLab-cntr'!AC6)</f>
        <v>777.621589458916</v>
      </c>
      <c r="AD6">
        <f>'q-ValProd-cntr'!AD6*1000/('q-AgLab-cntr'!AD6)</f>
        <v>874.068587457778</v>
      </c>
      <c r="AE6">
        <f>'q-ValProd-cntr'!AE6*1000/('q-AgLab-cntr'!AE6)</f>
        <v>947.205029421841</v>
      </c>
      <c r="AF6">
        <f>'q-ValProd-cntr'!AF6*1000/('q-AgLab-cntr'!AF6)</f>
        <v>916.898191196427</v>
      </c>
      <c r="AG6">
        <f>'q-ValProd-cntr'!AG6*1000/('q-AgLab-cntr'!AG6)</f>
        <v>946.650161678637</v>
      </c>
      <c r="AH6">
        <f>'q-ValProd-cntr'!AH6*1000/('q-AgLab-cntr'!AH6)</f>
        <v>978.899016595492</v>
      </c>
      <c r="AI6">
        <f>'q-ValProd-cntr'!AI6*1000/('q-AgLab-cntr'!AI6)</f>
        <v>988.749215187435</v>
      </c>
      <c r="AJ6">
        <f>'q-ValProd-cntr'!AJ6*1000/('q-AgLab-cntr'!AJ6)</f>
        <v>1001.1457208825</v>
      </c>
      <c r="AK6">
        <f>'q-ValProd-cntr'!AK6*1000/('q-AgLab-cntr'!AK6)</f>
        <v>1049.45503337053</v>
      </c>
      <c r="AL6">
        <f>'q-ValProd-cntr'!AL6*1000/('q-AgLab-cntr'!AL6)</f>
        <v>992.827287004122</v>
      </c>
      <c r="AM6">
        <f>'q-ValProd-cntr'!AM6*1000/('q-AgLab-cntr'!AM6)</f>
        <v>1037.46604030813</v>
      </c>
      <c r="AN6">
        <f>'q-ValProd-cntr'!AN6*1000/('q-AgLab-cntr'!AN6)</f>
        <v>1093.12118036414</v>
      </c>
      <c r="AO6">
        <f>'q-ValProd-cntr'!AO6*1000/('q-AgLab-cntr'!AO6)</f>
        <v>1176.53257220962</v>
      </c>
      <c r="AP6">
        <f>'q-ValProd-cntr'!AP6*1000/('q-AgLab-cntr'!AP6)</f>
        <v>1198.71262227114</v>
      </c>
      <c r="AQ6">
        <f>'q-ValProd-cntr'!AQ6*1000/('q-AgLab-cntr'!AQ6)</f>
        <v>1229.5619390244</v>
      </c>
      <c r="AR6">
        <f>'q-ValProd-cntr'!AR6*1000/('q-AgLab-cntr'!AR6)</f>
        <v>1233.50971053602</v>
      </c>
      <c r="AS6">
        <f>'q-ValProd-cntr'!AS6*1000/('q-AgLab-cntr'!AS6)</f>
        <v>1229.00286942344</v>
      </c>
      <c r="AT6">
        <f>'q-ValProd-cntr'!AT6*1000/('q-AgLab-cntr'!AT6)</f>
        <v>1330.25038014698</v>
      </c>
      <c r="AU6">
        <f>'q-ValProd-cntr'!AU6*1000/('q-AgLab-cntr'!AU6)</f>
        <v>1252.27592885111</v>
      </c>
      <c r="AV6">
        <f>'q-ValProd-cntr'!AV6*1000/('q-AgLab-cntr'!AV6)</f>
        <v>1346.64466023323</v>
      </c>
      <c r="AW6">
        <f t="shared" si="0"/>
        <v>1.77041133798994</v>
      </c>
    </row>
    <row r="7" spans="1:49">
      <c r="A7" t="s">
        <v>414</v>
      </c>
      <c r="B7">
        <f>'q-ValProd-cntr'!C7</f>
        <v>21</v>
      </c>
      <c r="C7" t="str">
        <f>'q-ValProd-cntr'!D7</f>
        <v>Brazil</v>
      </c>
      <c r="F7" t="s">
        <v>429</v>
      </c>
      <c r="G7">
        <f>'q-ValProd-cntr'!G7*1000/('q-AgLab-cntr'!G7)</f>
        <v>1215.70069326647</v>
      </c>
      <c r="H7">
        <f>'q-ValProd-cntr'!H7*1000/('q-AgLab-cntr'!H7)</f>
        <v>1243.95852034265</v>
      </c>
      <c r="I7">
        <f>'q-ValProd-cntr'!I7*1000/('q-AgLab-cntr'!I7)</f>
        <v>1223.28841388621</v>
      </c>
      <c r="J7">
        <f>'q-ValProd-cntr'!J7*1000/('q-AgLab-cntr'!J7)</f>
        <v>1209.60285864918</v>
      </c>
      <c r="K7">
        <f>'q-ValProd-cntr'!K7*1000/('q-AgLab-cntr'!K7)</f>
        <v>1380.55697699461</v>
      </c>
      <c r="L7">
        <f>'q-ValProd-cntr'!L7*1000/('q-AgLab-cntr'!L7)</f>
        <v>1278.37289099835</v>
      </c>
      <c r="M7">
        <f>'q-ValProd-cntr'!M7*1000/('q-AgLab-cntr'!M7)</f>
        <v>1353.69464110084</v>
      </c>
      <c r="N7">
        <f>'q-ValProd-cntr'!N7*1000/('q-AgLab-cntr'!N7)</f>
        <v>1371.39036261352</v>
      </c>
      <c r="O7">
        <f>'q-ValProd-cntr'!O7*1000/('q-AgLab-cntr'!O7)</f>
        <v>1407.93870290984</v>
      </c>
      <c r="P7">
        <f>'q-ValProd-cntr'!P7*1000/('q-AgLab-cntr'!P7)</f>
        <v>1421.15876693733</v>
      </c>
      <c r="Q7">
        <f>'q-ValProd-cntr'!Q7*1000/('q-AgLab-cntr'!Q7)</f>
        <v>1481.02547053585</v>
      </c>
      <c r="R7">
        <f>'q-ValProd-cntr'!R7*1000/('q-AgLab-cntr'!R7)</f>
        <v>1543.50265233985</v>
      </c>
      <c r="S7">
        <f>'q-ValProd-cntr'!S7*1000/('q-AgLab-cntr'!S7)</f>
        <v>1508.15145316753</v>
      </c>
      <c r="T7">
        <f>'q-ValProd-cntr'!T7*1000/('q-AgLab-cntr'!T7)</f>
        <v>1606.014648999</v>
      </c>
      <c r="U7">
        <f>'q-ValProd-cntr'!U7*1000/('q-AgLab-cntr'!U7)</f>
        <v>1639.44389944118</v>
      </c>
      <c r="V7">
        <f>'q-ValProd-cntr'!V7*1000/('q-AgLab-cntr'!V7)</f>
        <v>1686.01179892418</v>
      </c>
      <c r="W7">
        <f>'q-ValProd-cntr'!W7*1000/('q-AgLab-cntr'!W7)</f>
        <v>1779.30323179258</v>
      </c>
      <c r="X7">
        <f>'q-ValProd-cntr'!X7*1000/('q-AgLab-cntr'!X7)</f>
        <v>1735.47487926558</v>
      </c>
      <c r="Y7">
        <f>'q-ValProd-cntr'!Y7*1000/('q-AgLab-cntr'!Y7)</f>
        <v>1833.75923759987</v>
      </c>
      <c r="Z7">
        <f>'q-ValProd-cntr'!Z7*1000/('q-AgLab-cntr'!Z7)</f>
        <v>2025.4300369131</v>
      </c>
      <c r="AA7">
        <f>'q-ValProd-cntr'!AA7*1000/('q-AgLab-cntr'!AA7)</f>
        <v>2119.61831715865</v>
      </c>
      <c r="AB7">
        <f>'q-ValProd-cntr'!AB7*1000/('q-AgLab-cntr'!AB7)</f>
        <v>2133.76897486508</v>
      </c>
      <c r="AC7">
        <f>'q-ValProd-cntr'!AC7*1000/('q-AgLab-cntr'!AC7)</f>
        <v>2157.65878363553</v>
      </c>
      <c r="AD7">
        <f>'q-ValProd-cntr'!AD7*1000/('q-AgLab-cntr'!AD7)</f>
        <v>2295.56713598535</v>
      </c>
      <c r="AE7">
        <f>'q-ValProd-cntr'!AE7*1000/('q-AgLab-cntr'!AE7)</f>
        <v>2537.89892685001</v>
      </c>
      <c r="AF7">
        <f>'q-ValProd-cntr'!AF7*1000/('q-AgLab-cntr'!AF7)</f>
        <v>2475.02050093215</v>
      </c>
      <c r="AG7">
        <f>'q-ValProd-cntr'!AG7*1000/('q-AgLab-cntr'!AG7)</f>
        <v>2776.35442143588</v>
      </c>
      <c r="AH7">
        <f>'q-ValProd-cntr'!AH7*1000/('q-AgLab-cntr'!AH7)</f>
        <v>2915.99254704575</v>
      </c>
      <c r="AI7">
        <f>'q-ValProd-cntr'!AI7*1000/('q-AgLab-cntr'!AI7)</f>
        <v>3122.52986218025</v>
      </c>
      <c r="AJ7">
        <f>'q-ValProd-cntr'!AJ7*1000/('q-AgLab-cntr'!AJ7)</f>
        <v>3054.47959895509</v>
      </c>
      <c r="AK7">
        <f>'q-ValProd-cntr'!AK7*1000/('q-AgLab-cntr'!AK7)</f>
        <v>3213.93918773269</v>
      </c>
      <c r="AL7">
        <f>'q-ValProd-cntr'!AL7*1000/('q-AgLab-cntr'!AL7)</f>
        <v>3456.49002868062</v>
      </c>
      <c r="AM7">
        <f>'q-ValProd-cntr'!AM7*1000/('q-AgLab-cntr'!AM7)</f>
        <v>3522.75044265068</v>
      </c>
      <c r="AN7">
        <f>'q-ValProd-cntr'!AN7*1000/('q-AgLab-cntr'!AN7)</f>
        <v>3817.78275128551</v>
      </c>
      <c r="AO7">
        <f>'q-ValProd-cntr'!AO7*1000/('q-AgLab-cntr'!AO7)</f>
        <v>4100.48544887054</v>
      </c>
      <c r="AP7">
        <f>'q-ValProd-cntr'!AP7*1000/('q-AgLab-cntr'!AP7)</f>
        <v>4156.744680147</v>
      </c>
      <c r="AQ7">
        <f>'q-ValProd-cntr'!AQ7*1000/('q-AgLab-cntr'!AQ7)</f>
        <v>4359.88888986737</v>
      </c>
      <c r="AR7">
        <f>'q-ValProd-cntr'!AR7*1000/('q-AgLab-cntr'!AR7)</f>
        <v>4489.79497082847</v>
      </c>
      <c r="AS7">
        <f>'q-ValProd-cntr'!AS7*1000/('q-AgLab-cntr'!AS7)</f>
        <v>4924.45929510325</v>
      </c>
      <c r="AT7">
        <f>'q-ValProd-cntr'!AT7*1000/('q-AgLab-cntr'!AT7)</f>
        <v>5172.77758926054</v>
      </c>
      <c r="AU7">
        <f>'q-ValProd-cntr'!AU7*1000/('q-AgLab-cntr'!AU7)</f>
        <v>5512.71175954008</v>
      </c>
      <c r="AV7">
        <f>'q-ValProd-cntr'!AV7*1000/('q-AgLab-cntr'!AV7)</f>
        <v>5997.59447576925</v>
      </c>
      <c r="AW7">
        <f t="shared" si="0"/>
        <v>3.94290550891234</v>
      </c>
    </row>
    <row r="8" spans="1:49">
      <c r="A8" t="s">
        <v>414</v>
      </c>
      <c r="B8">
        <f>'q-ValProd-cntr'!C8</f>
        <v>23</v>
      </c>
      <c r="C8" t="str">
        <f>'q-ValProd-cntr'!D8</f>
        <v>Belize</v>
      </c>
      <c r="F8" t="s">
        <v>429</v>
      </c>
      <c r="G8">
        <f>'q-ValProd-cntr'!G8*1000/('q-AgLab-cntr'!G8)</f>
        <v>1459.94369452667</v>
      </c>
      <c r="H8">
        <f>'q-ValProd-cntr'!H8*1000/('q-AgLab-cntr'!H8)</f>
        <v>1246.681624305</v>
      </c>
      <c r="I8">
        <f>'q-ValProd-cntr'!I8*1000/('q-AgLab-cntr'!I8)</f>
        <v>1265.25916938154</v>
      </c>
      <c r="J8">
        <f>'q-ValProd-cntr'!J8*1000/('q-AgLab-cntr'!J8)</f>
        <v>1502.49188313846</v>
      </c>
      <c r="K8">
        <f>'q-ValProd-cntr'!K8*1000/('q-AgLab-cntr'!K8)</f>
        <v>1577.61466712308</v>
      </c>
      <c r="L8">
        <f>'q-ValProd-cntr'!L8*1000/('q-AgLab-cntr'!L8)</f>
        <v>1784.22358678462</v>
      </c>
      <c r="M8">
        <f>'q-ValProd-cntr'!M8*1000/('q-AgLab-cntr'!M8)</f>
        <v>1765.07717779714</v>
      </c>
      <c r="N8">
        <f>'q-ValProd-cntr'!N8*1000/('q-AgLab-cntr'!N8)</f>
        <v>1975.45969310857</v>
      </c>
      <c r="O8">
        <f>'q-ValProd-cntr'!O8*1000/('q-AgLab-cntr'!O8)</f>
        <v>1876.75137569714</v>
      </c>
      <c r="P8">
        <f>'q-ValProd-cntr'!P8*1000/('q-AgLab-cntr'!P8)</f>
        <v>1991.29524532429</v>
      </c>
      <c r="Q8">
        <f>'q-ValProd-cntr'!Q8*1000/('q-AgLab-cntr'!Q8)</f>
        <v>2049.696333752</v>
      </c>
      <c r="R8">
        <f>'q-ValProd-cntr'!R8*1000/('q-AgLab-cntr'!R8)</f>
        <v>2137.9046418</v>
      </c>
      <c r="S8">
        <f>'q-ValProd-cntr'!S8*1000/('q-AgLab-cntr'!S8)</f>
        <v>2285.258393332</v>
      </c>
      <c r="T8">
        <f>'q-ValProd-cntr'!T8*1000/('q-AgLab-cntr'!T8)</f>
        <v>2444.98801568667</v>
      </c>
      <c r="U8">
        <f>'q-ValProd-cntr'!U8*1000/('q-AgLab-cntr'!U8)</f>
        <v>2127.5734542575</v>
      </c>
      <c r="V8">
        <f>'q-ValProd-cntr'!V8*1000/('q-AgLab-cntr'!V8)</f>
        <v>2100.9665692875</v>
      </c>
      <c r="W8">
        <f>'q-ValProd-cntr'!W8*1000/('q-AgLab-cntr'!W8)</f>
        <v>2396.20032322</v>
      </c>
      <c r="X8">
        <f>'q-ValProd-cntr'!X8*1000/('q-AgLab-cntr'!X8)</f>
        <v>2673.71755656875</v>
      </c>
      <c r="Y8">
        <f>'q-ValProd-cntr'!Y8*1000/('q-AgLab-cntr'!Y8)</f>
        <v>2441.6218611</v>
      </c>
      <c r="Z8">
        <f>'q-ValProd-cntr'!Z8*1000/('q-AgLab-cntr'!Z8)</f>
        <v>2749.52643802353</v>
      </c>
      <c r="AA8">
        <f>'q-ValProd-cntr'!AA8*1000/('q-AgLab-cntr'!AA8)</f>
        <v>2783.25997576471</v>
      </c>
      <c r="AB8">
        <f>'q-ValProd-cntr'!AB8*1000/('q-AgLab-cntr'!AB8)</f>
        <v>2942.85303638823</v>
      </c>
      <c r="AC8">
        <f>'q-ValProd-cntr'!AC8*1000/('q-AgLab-cntr'!AC8)</f>
        <v>2483.75774043333</v>
      </c>
      <c r="AD8">
        <f>'q-ValProd-cntr'!AD8*1000/('q-AgLab-cntr'!AD8)</f>
        <v>2593.47137248333</v>
      </c>
      <c r="AE8">
        <f>'q-ValProd-cntr'!AE8*1000/('q-AgLab-cntr'!AE8)</f>
        <v>2633.35331741111</v>
      </c>
      <c r="AF8">
        <f>'q-ValProd-cntr'!AF8*1000/('q-AgLab-cntr'!AF8)</f>
        <v>2756.31907025556</v>
      </c>
      <c r="AG8">
        <f>'q-ValProd-cntr'!AG8*1000/('q-AgLab-cntr'!AG8)</f>
        <v>3079.50495200526</v>
      </c>
      <c r="AH8">
        <f>'q-ValProd-cntr'!AH8*1000/('q-AgLab-cntr'!AH8)</f>
        <v>2925.58775183158</v>
      </c>
      <c r="AI8">
        <f>'q-ValProd-cntr'!AI8*1000/('q-AgLab-cntr'!AI8)</f>
        <v>2897.71409253263</v>
      </c>
      <c r="AJ8">
        <f>'q-ValProd-cntr'!AJ8*1000/('q-AgLab-cntr'!AJ8)</f>
        <v>3211.916224862</v>
      </c>
      <c r="AK8">
        <f>'q-ValProd-cntr'!AK8*1000/('q-AgLab-cntr'!AK8)</f>
        <v>3083.849370918</v>
      </c>
      <c r="AL8">
        <f>'q-ValProd-cntr'!AL8*1000/('q-AgLab-cntr'!AL8)</f>
        <v>3624.08856022476</v>
      </c>
      <c r="AM8">
        <f>'q-ValProd-cntr'!AM8*1000/('q-AgLab-cntr'!AM8)</f>
        <v>4055.04437820429</v>
      </c>
      <c r="AN8">
        <f>'q-ValProd-cntr'!AN8*1000/('q-AgLab-cntr'!AN8)</f>
        <v>3389.84355932182</v>
      </c>
      <c r="AO8">
        <f>'q-ValProd-cntr'!AO8*1000/('q-AgLab-cntr'!AO8)</f>
        <v>3674.16508460391</v>
      </c>
      <c r="AP8">
        <f>'q-ValProd-cntr'!AP8*1000/('q-AgLab-cntr'!AP8)</f>
        <v>4021.85790275391</v>
      </c>
      <c r="AQ8">
        <f>'q-ValProd-cntr'!AQ8*1000/('q-AgLab-cntr'!AQ8)</f>
        <v>4138.72302601458</v>
      </c>
      <c r="AR8">
        <f>'q-ValProd-cntr'!AR8*1000/('q-AgLab-cntr'!AR8)</f>
        <v>3976.04747373625</v>
      </c>
      <c r="AS8">
        <f>'q-ValProd-cntr'!AS8*1000/('q-AgLab-cntr'!AS8)</f>
        <v>4134.048354098</v>
      </c>
      <c r="AT8">
        <f>'q-ValProd-cntr'!AT8*1000/('q-AgLab-cntr'!AT8)</f>
        <v>4504.9485044592</v>
      </c>
      <c r="AU8">
        <f>'q-ValProd-cntr'!AU8*1000/('q-AgLab-cntr'!AU8)</f>
        <v>4538.83135100808</v>
      </c>
      <c r="AV8">
        <f>'q-ValProd-cntr'!AV8*1000/('q-AgLab-cntr'!AV8)</f>
        <v>4031.36161648074</v>
      </c>
      <c r="AW8">
        <f t="shared" si="0"/>
        <v>2.83664887902688</v>
      </c>
    </row>
    <row r="9" spans="1:49">
      <c r="A9" t="s">
        <v>414</v>
      </c>
      <c r="B9">
        <f>'q-ValProd-cntr'!C9</f>
        <v>36</v>
      </c>
      <c r="C9" t="str">
        <f>'q-ValProd-cntr'!D9</f>
        <v>Cayman Islands</v>
      </c>
      <c r="F9" t="s">
        <v>429</v>
      </c>
      <c r="G9">
        <f>'q-ValProd-cntr'!G9*1000/('q-AgLab-cntr'!G9)</f>
        <v>0</v>
      </c>
      <c r="H9">
        <f>'q-ValProd-cntr'!H9*1000/('q-AgLab-cntr'!H9)</f>
        <v>0</v>
      </c>
      <c r="I9">
        <f>'q-ValProd-cntr'!I9*1000/('q-AgLab-cntr'!I9)</f>
        <v>0</v>
      </c>
      <c r="J9">
        <f>'q-ValProd-cntr'!J9*1000/('q-AgLab-cntr'!J9)</f>
        <v>0</v>
      </c>
      <c r="K9">
        <f>'q-ValProd-cntr'!K9*1000/('q-AgLab-cntr'!K9)</f>
        <v>0</v>
      </c>
      <c r="L9">
        <f>'q-ValProd-cntr'!L9*1000/('q-AgLab-cntr'!L9)</f>
        <v>97.47411011</v>
      </c>
      <c r="M9">
        <f>'q-ValProd-cntr'!M9*1000/('q-AgLab-cntr'!M9)</f>
        <v>98.60004746</v>
      </c>
      <c r="N9">
        <f>'q-ValProd-cntr'!N9*1000/('q-AgLab-cntr'!N9)</f>
        <v>98.65296441</v>
      </c>
      <c r="O9">
        <f>'q-ValProd-cntr'!O9*1000/('q-AgLab-cntr'!O9)</f>
        <v>100.37465251</v>
      </c>
      <c r="P9">
        <f>'q-ValProd-cntr'!P9*1000/('q-AgLab-cntr'!P9)</f>
        <v>100.61113967</v>
      </c>
      <c r="Q9">
        <f>'q-ValProd-cntr'!Q9*1000/('q-AgLab-cntr'!Q9)</f>
        <v>101.16430712</v>
      </c>
      <c r="R9">
        <f>'q-ValProd-cntr'!R9*1000/('q-AgLab-cntr'!R9)</f>
        <v>101.80193817</v>
      </c>
      <c r="S9">
        <f>'q-ValProd-cntr'!S9*1000/('q-AgLab-cntr'!S9)</f>
        <v>102.20328832</v>
      </c>
      <c r="T9">
        <f>'q-ValProd-cntr'!T9*1000/('q-AgLab-cntr'!T9)</f>
        <v>100.00928327</v>
      </c>
      <c r="U9">
        <f>'q-ValProd-cntr'!U9*1000/('q-AgLab-cntr'!U9)</f>
        <v>102.57472267</v>
      </c>
      <c r="V9">
        <f>'q-ValProd-cntr'!V9*1000/('q-AgLab-cntr'!V9)</f>
        <v>103.66423452</v>
      </c>
      <c r="W9">
        <f>'q-ValProd-cntr'!W9*1000/('q-AgLab-cntr'!W9)</f>
        <v>104.12183073</v>
      </c>
      <c r="X9">
        <f>'q-ValProd-cntr'!X9*1000/('q-AgLab-cntr'!X9)</f>
        <v>102.74425503</v>
      </c>
      <c r="Y9">
        <f>'q-ValProd-cntr'!Y9*1000/('q-AgLab-cntr'!Y9)</f>
        <v>104.67421099</v>
      </c>
      <c r="Z9">
        <f>'q-ValProd-cntr'!Z9*1000/('q-AgLab-cntr'!Z9)</f>
        <v>110.80705473</v>
      </c>
      <c r="AA9">
        <f>'q-ValProd-cntr'!AA9*1000/('q-AgLab-cntr'!AA9)</f>
        <v>106.531971115</v>
      </c>
      <c r="AB9">
        <f>'q-ValProd-cntr'!AB9*1000/('q-AgLab-cntr'!AB9)</f>
        <v>109.37393934</v>
      </c>
      <c r="AC9">
        <f>'q-ValProd-cntr'!AC9*1000/('q-AgLab-cntr'!AC9)</f>
        <v>80.8975796133333</v>
      </c>
      <c r="AD9">
        <f>'q-ValProd-cntr'!AD9*1000/('q-AgLab-cntr'!AD9)</f>
        <v>64.3429011633333</v>
      </c>
      <c r="AE9">
        <f>'q-ValProd-cntr'!AE9*1000/('q-AgLab-cntr'!AE9)</f>
        <v>65.15782377</v>
      </c>
      <c r="AF9">
        <f>'q-ValProd-cntr'!AF9*1000/('q-AgLab-cntr'!AF9)</f>
        <v>53.5296506266667</v>
      </c>
      <c r="AG9">
        <f>'q-ValProd-cntr'!AG9*1000/('q-AgLab-cntr'!AG9)</f>
        <v>59.76470656</v>
      </c>
      <c r="AH9">
        <f>'q-ValProd-cntr'!AH9*1000/('q-AgLab-cntr'!AH9)</f>
        <v>42.1481917</v>
      </c>
      <c r="AI9">
        <f>'q-ValProd-cntr'!AI9*1000/('q-AgLab-cntr'!AI9)</f>
        <v>58.8776868</v>
      </c>
      <c r="AJ9">
        <f>'q-ValProd-cntr'!AJ9*1000/('q-AgLab-cntr'!AJ9)</f>
        <v>35.93859946</v>
      </c>
      <c r="AK9">
        <f>'q-ValProd-cntr'!AK9*1000/('q-AgLab-cntr'!AK9)</f>
        <v>32.3062191633333</v>
      </c>
      <c r="AL9">
        <f>'q-ValProd-cntr'!AL9*1000/('q-AgLab-cntr'!AL9)</f>
        <v>38.2125377466667</v>
      </c>
      <c r="AM9">
        <f>'q-ValProd-cntr'!AM9*1000/('q-AgLab-cntr'!AM9)</f>
        <v>35.98737605</v>
      </c>
      <c r="AN9">
        <f>'q-ValProd-cntr'!AN9*1000/('q-AgLab-cntr'!AN9)</f>
        <v>35.98737605</v>
      </c>
      <c r="AO9">
        <f>'q-ValProd-cntr'!AO9*1000/('q-AgLab-cntr'!AO9)</f>
        <v>35.98737605</v>
      </c>
      <c r="AP9">
        <f>'q-ValProd-cntr'!AP9*1000/('q-AgLab-cntr'!AP9)</f>
        <v>26.9905320375</v>
      </c>
      <c r="AQ9">
        <f>'q-ValProd-cntr'!AQ9*1000/('q-AgLab-cntr'!AQ9)</f>
        <v>26.9905320375</v>
      </c>
      <c r="AR9">
        <f>'q-ValProd-cntr'!AR9*1000/('q-AgLab-cntr'!AR9)</f>
        <v>26.9905320375</v>
      </c>
      <c r="AS9">
        <f>'q-ValProd-cntr'!AS9*1000/('q-AgLab-cntr'!AS9)</f>
        <v>26.9905320375</v>
      </c>
      <c r="AT9">
        <f>'q-ValProd-cntr'!AT9*1000/('q-AgLab-cntr'!AT9)</f>
        <v>26.9905320375</v>
      </c>
      <c r="AU9">
        <f>'q-ValProd-cntr'!AU9*1000/('q-AgLab-cntr'!AU9)</f>
        <v>26.9905320375</v>
      </c>
      <c r="AV9">
        <f>'q-ValProd-cntr'!AV9*1000/('q-AgLab-cntr'!AV9)</f>
        <v>26.9905320375</v>
      </c>
      <c r="AW9">
        <f>(LOGEST(L9:AU9,L$1:AU$1)-1)*100</f>
        <v>-4.67166966459058</v>
      </c>
    </row>
    <row r="10" spans="1:49">
      <c r="A10" t="s">
        <v>414</v>
      </c>
      <c r="B10">
        <f>'q-ValProd-cntr'!C10</f>
        <v>40</v>
      </c>
      <c r="C10" t="str">
        <f>'q-ValProd-cntr'!D10</f>
        <v>Chile</v>
      </c>
      <c r="F10" t="s">
        <v>429</v>
      </c>
      <c r="G10">
        <f>'q-ValProd-cntr'!G10*1000/('q-AgLab-cntr'!G10)</f>
        <v>2336.7089508183</v>
      </c>
      <c r="H10">
        <f>'q-ValProd-cntr'!H10*1000/('q-AgLab-cntr'!H10)</f>
        <v>2390.62669215634</v>
      </c>
      <c r="I10">
        <f>'q-ValProd-cntr'!I10*1000/('q-AgLab-cntr'!I10)</f>
        <v>2437.751597383</v>
      </c>
      <c r="J10">
        <f>'q-ValProd-cntr'!J10*1000/('q-AgLab-cntr'!J10)</f>
        <v>2427.18927756667</v>
      </c>
      <c r="K10">
        <f>'q-ValProd-cntr'!K10*1000/('q-AgLab-cntr'!K10)</f>
        <v>2406.7772088696</v>
      </c>
      <c r="L10">
        <f>'q-ValProd-cntr'!L10*1000/('q-AgLab-cntr'!L10)</f>
        <v>2693.01580376255</v>
      </c>
      <c r="M10">
        <f>'q-ValProd-cntr'!M10*1000/('q-AgLab-cntr'!M10)</f>
        <v>2770.84859586124</v>
      </c>
      <c r="N10">
        <f>'q-ValProd-cntr'!N10*1000/('q-AgLab-cntr'!N10)</f>
        <v>2930.53455385497</v>
      </c>
      <c r="O10">
        <f>'q-ValProd-cntr'!O10*1000/('q-AgLab-cntr'!O10)</f>
        <v>2782.15345323848</v>
      </c>
      <c r="P10">
        <f>'q-ValProd-cntr'!P10*1000/('q-AgLab-cntr'!P10)</f>
        <v>2972.90818724673</v>
      </c>
      <c r="Q10">
        <f>'q-ValProd-cntr'!Q10*1000/('q-AgLab-cntr'!Q10)</f>
        <v>2946.0895932764</v>
      </c>
      <c r="R10">
        <f>'q-ValProd-cntr'!R10*1000/('q-AgLab-cntr'!R10)</f>
        <v>2781.76463160225</v>
      </c>
      <c r="S10">
        <f>'q-ValProd-cntr'!S10*1000/('q-AgLab-cntr'!S10)</f>
        <v>2401.13991634486</v>
      </c>
      <c r="T10">
        <f>'q-ValProd-cntr'!T10*1000/('q-AgLab-cntr'!T10)</f>
        <v>2775.12474728697</v>
      </c>
      <c r="U10">
        <f>'q-ValProd-cntr'!U10*1000/('q-AgLab-cntr'!U10)</f>
        <v>2851.6117383125</v>
      </c>
      <c r="V10">
        <f>'q-ValProd-cntr'!V10*1000/('q-AgLab-cntr'!V10)</f>
        <v>2764.55813822122</v>
      </c>
      <c r="W10">
        <f>'q-ValProd-cntr'!W10*1000/('q-AgLab-cntr'!W10)</f>
        <v>2939.86556892474</v>
      </c>
      <c r="X10">
        <f>'q-ValProd-cntr'!X10*1000/('q-AgLab-cntr'!X10)</f>
        <v>2837.9760697236</v>
      </c>
      <c r="Y10">
        <f>'q-ValProd-cntr'!Y10*1000/('q-AgLab-cntr'!Y10)</f>
        <v>3049.08791881667</v>
      </c>
      <c r="Z10">
        <f>'q-ValProd-cntr'!Z10*1000/('q-AgLab-cntr'!Z10)</f>
        <v>3080.08506634149</v>
      </c>
      <c r="AA10">
        <f>'q-ValProd-cntr'!AA10*1000/('q-AgLab-cntr'!AA10)</f>
        <v>3238.83812369298</v>
      </c>
      <c r="AB10">
        <f>'q-ValProd-cntr'!AB10*1000/('q-AgLab-cntr'!AB10)</f>
        <v>3173.41477623349</v>
      </c>
      <c r="AC10">
        <f>'q-ValProd-cntr'!AC10*1000/('q-AgLab-cntr'!AC10)</f>
        <v>2958.69385866679</v>
      </c>
      <c r="AD10">
        <f>'q-ValProd-cntr'!AD10*1000/('q-AgLab-cntr'!AD10)</f>
        <v>3052.35443757541</v>
      </c>
      <c r="AE10">
        <f>'q-ValProd-cntr'!AE10*1000/('q-AgLab-cntr'!AE10)</f>
        <v>3010.87943393693</v>
      </c>
      <c r="AF10">
        <f>'q-ValProd-cntr'!AF10*1000/('q-AgLab-cntr'!AF10)</f>
        <v>3121.2273225891</v>
      </c>
      <c r="AG10">
        <f>'q-ValProd-cntr'!AG10*1000/('q-AgLab-cntr'!AG10)</f>
        <v>3204.04424347574</v>
      </c>
      <c r="AH10">
        <f>'q-ValProd-cntr'!AH10*1000/('q-AgLab-cntr'!AH10)</f>
        <v>3353.53712924953</v>
      </c>
      <c r="AI10">
        <f>'q-ValProd-cntr'!AI10*1000/('q-AgLab-cntr'!AI10)</f>
        <v>3526.5454804536</v>
      </c>
      <c r="AJ10">
        <f>'q-ValProd-cntr'!AJ10*1000/('q-AgLab-cntr'!AJ10)</f>
        <v>3659.96237283276</v>
      </c>
      <c r="AK10">
        <f>'q-ValProd-cntr'!AK10*1000/('q-AgLab-cntr'!AK10)</f>
        <v>3741.47284066575</v>
      </c>
      <c r="AL10">
        <f>'q-ValProd-cntr'!AL10*1000/('q-AgLab-cntr'!AL10)</f>
        <v>3868.33018603762</v>
      </c>
      <c r="AM10">
        <f>'q-ValProd-cntr'!AM10*1000/('q-AgLab-cntr'!AM10)</f>
        <v>4039.12015534492</v>
      </c>
      <c r="AN10">
        <f>'q-ValProd-cntr'!AN10*1000/('q-AgLab-cntr'!AN10)</f>
        <v>4259.60163775656</v>
      </c>
      <c r="AO10">
        <f>'q-ValProd-cntr'!AO10*1000/('q-AgLab-cntr'!AO10)</f>
        <v>4478.99890906839</v>
      </c>
      <c r="AP10">
        <f>'q-ValProd-cntr'!AP10*1000/('q-AgLab-cntr'!AP10)</f>
        <v>4568.71199757482</v>
      </c>
      <c r="AQ10">
        <f>'q-ValProd-cntr'!AQ10*1000/('q-AgLab-cntr'!AQ10)</f>
        <v>4563.95967059383</v>
      </c>
      <c r="AR10">
        <f>'q-ValProd-cntr'!AR10*1000/('q-AgLab-cntr'!AR10)</f>
        <v>4665.12406879764</v>
      </c>
      <c r="AS10">
        <f>'q-ValProd-cntr'!AS10*1000/('q-AgLab-cntr'!AS10)</f>
        <v>4555.60473378915</v>
      </c>
      <c r="AT10">
        <f>'q-ValProd-cntr'!AT10*1000/('q-AgLab-cntr'!AT10)</f>
        <v>4654.32950637041</v>
      </c>
      <c r="AU10">
        <f>'q-ValProd-cntr'!AU10*1000/('q-AgLab-cntr'!AU10)</f>
        <v>5004.20068993843</v>
      </c>
      <c r="AV10">
        <f>'q-ValProd-cntr'!AV10*1000/('q-AgLab-cntr'!AV10)</f>
        <v>4970.69992762163</v>
      </c>
      <c r="AW10">
        <f t="shared" si="0"/>
        <v>1.72592559816656</v>
      </c>
    </row>
    <row r="11" spans="1:49">
      <c r="A11" t="s">
        <v>414</v>
      </c>
      <c r="B11">
        <f>'q-ValProd-cntr'!C11</f>
        <v>44</v>
      </c>
      <c r="C11" t="str">
        <f>'q-ValProd-cntr'!D11</f>
        <v>Colombia</v>
      </c>
      <c r="F11" t="s">
        <v>429</v>
      </c>
      <c r="G11">
        <f>'q-ValProd-cntr'!G11*1000/('q-AgLab-cntr'!G11)</f>
        <v>1063.05893325046</v>
      </c>
      <c r="H11">
        <f>'q-ValProd-cntr'!H11*1000/('q-AgLab-cntr'!H11)</f>
        <v>1133.28660878443</v>
      </c>
      <c r="I11">
        <f>'q-ValProd-cntr'!I11*1000/('q-AgLab-cntr'!I11)</f>
        <v>1117.19001370301</v>
      </c>
      <c r="J11">
        <f>'q-ValProd-cntr'!J11*1000/('q-AgLab-cntr'!J11)</f>
        <v>1144.0450752865</v>
      </c>
      <c r="K11">
        <f>'q-ValProd-cntr'!K11*1000/('q-AgLab-cntr'!K11)</f>
        <v>1154.95072988089</v>
      </c>
      <c r="L11">
        <f>'q-ValProd-cntr'!L11*1000/('q-AgLab-cntr'!L11)</f>
        <v>1144.46699664488</v>
      </c>
      <c r="M11">
        <f>'q-ValProd-cntr'!M11*1000/('q-AgLab-cntr'!M11)</f>
        <v>1150.84226203132</v>
      </c>
      <c r="N11">
        <f>'q-ValProd-cntr'!N11*1000/('q-AgLab-cntr'!N11)</f>
        <v>1196.81972434046</v>
      </c>
      <c r="O11">
        <f>'q-ValProd-cntr'!O11*1000/('q-AgLab-cntr'!O11)</f>
        <v>1210.2472402919</v>
      </c>
      <c r="P11">
        <f>'q-ValProd-cntr'!P11*1000/('q-AgLab-cntr'!P11)</f>
        <v>1260.3569795761</v>
      </c>
      <c r="Q11">
        <f>'q-ValProd-cntr'!Q11*1000/('q-AgLab-cntr'!Q11)</f>
        <v>1288.43287043644</v>
      </c>
      <c r="R11">
        <f>'q-ValProd-cntr'!R11*1000/('q-AgLab-cntr'!R11)</f>
        <v>1267.32795732157</v>
      </c>
      <c r="S11">
        <f>'q-ValProd-cntr'!S11*1000/('q-AgLab-cntr'!S11)</f>
        <v>1255.9259197088</v>
      </c>
      <c r="T11">
        <f>'q-ValProd-cntr'!T11*1000/('q-AgLab-cntr'!T11)</f>
        <v>1269.38998657308</v>
      </c>
      <c r="U11">
        <f>'q-ValProd-cntr'!U11*1000/('q-AgLab-cntr'!U11)</f>
        <v>1356.42201919827</v>
      </c>
      <c r="V11">
        <f>'q-ValProd-cntr'!V11*1000/('q-AgLab-cntr'!V11)</f>
        <v>1409.11609127698</v>
      </c>
      <c r="W11">
        <f>'q-ValProd-cntr'!W11*1000/('q-AgLab-cntr'!W11)</f>
        <v>1435.24363270121</v>
      </c>
      <c r="X11">
        <f>'q-ValProd-cntr'!X11*1000/('q-AgLab-cntr'!X11)</f>
        <v>1465.04267005471</v>
      </c>
      <c r="Y11">
        <f>'q-ValProd-cntr'!Y11*1000/('q-AgLab-cntr'!Y11)</f>
        <v>1484.67499993269</v>
      </c>
      <c r="Z11">
        <f>'q-ValProd-cntr'!Z11*1000/('q-AgLab-cntr'!Z11)</f>
        <v>1469.56712814322</v>
      </c>
      <c r="AA11">
        <f>'q-ValProd-cntr'!AA11*1000/('q-AgLab-cntr'!AA11)</f>
        <v>1526.28971726735</v>
      </c>
      <c r="AB11">
        <f>'q-ValProd-cntr'!AB11*1000/('q-AgLab-cntr'!AB11)</f>
        <v>1469.51378086515</v>
      </c>
      <c r="AC11">
        <f>'q-ValProd-cntr'!AC11*1000/('q-AgLab-cntr'!AC11)</f>
        <v>1461.54444806398</v>
      </c>
      <c r="AD11">
        <f>'q-ValProd-cntr'!AD11*1000/('q-AgLab-cntr'!AD11)</f>
        <v>1525.88703604062</v>
      </c>
      <c r="AE11">
        <f>'q-ValProd-cntr'!AE11*1000/('q-AgLab-cntr'!AE11)</f>
        <v>1504.34738330434</v>
      </c>
      <c r="AF11">
        <f>'q-ValProd-cntr'!AF11*1000/('q-AgLab-cntr'!AF11)</f>
        <v>1578.45919618657</v>
      </c>
      <c r="AG11">
        <f>'q-ValProd-cntr'!AG11*1000/('q-AgLab-cntr'!AG11)</f>
        <v>1605.19849454446</v>
      </c>
      <c r="AH11">
        <f>'q-ValProd-cntr'!AH11*1000/('q-AgLab-cntr'!AH11)</f>
        <v>1719.62387951847</v>
      </c>
      <c r="AI11">
        <f>'q-ValProd-cntr'!AI11*1000/('q-AgLab-cntr'!AI11)</f>
        <v>1844.16339100618</v>
      </c>
      <c r="AJ11">
        <f>'q-ValProd-cntr'!AJ11*1000/('q-AgLab-cntr'!AJ11)</f>
        <v>1996.20367939966</v>
      </c>
      <c r="AK11">
        <f>'q-ValProd-cntr'!AK11*1000/('q-AgLab-cntr'!AK11)</f>
        <v>2058.03554265417</v>
      </c>
      <c r="AL11">
        <f>'q-ValProd-cntr'!AL11*1000/('q-AgLab-cntr'!AL11)</f>
        <v>2025.06346636239</v>
      </c>
      <c r="AM11">
        <f>'q-ValProd-cntr'!AM11*1000/('q-AgLab-cntr'!AM11)</f>
        <v>2011.02442170585</v>
      </c>
      <c r="AN11">
        <f>'q-ValProd-cntr'!AN11*1000/('q-AgLab-cntr'!AN11)</f>
        <v>2049.36102593305</v>
      </c>
      <c r="AO11">
        <f>'q-ValProd-cntr'!AO11*1000/('q-AgLab-cntr'!AO11)</f>
        <v>2178.70408937611</v>
      </c>
      <c r="AP11">
        <f>'q-ValProd-cntr'!AP11*1000/('q-AgLab-cntr'!AP11)</f>
        <v>2158.35387793143</v>
      </c>
      <c r="AQ11">
        <f>'q-ValProd-cntr'!AQ11*1000/('q-AgLab-cntr'!AQ11)</f>
        <v>2174.10316694051</v>
      </c>
      <c r="AR11">
        <f>'q-ValProd-cntr'!AR11*1000/('q-AgLab-cntr'!AR11)</f>
        <v>2160.02617579412</v>
      </c>
      <c r="AS11">
        <f>'q-ValProd-cntr'!AS11*1000/('q-AgLab-cntr'!AS11)</f>
        <v>2154.10517072993</v>
      </c>
      <c r="AT11">
        <f>'q-ValProd-cntr'!AT11*1000/('q-AgLab-cntr'!AT11)</f>
        <v>2208.66283082772</v>
      </c>
      <c r="AU11">
        <f>'q-ValProd-cntr'!AU11*1000/('q-AgLab-cntr'!AU11)</f>
        <v>2237.79912886253</v>
      </c>
      <c r="AV11">
        <f>'q-ValProd-cntr'!AV11*1000/('q-AgLab-cntr'!AV11)</f>
        <v>2272.03184619533</v>
      </c>
      <c r="AW11">
        <f t="shared" si="0"/>
        <v>1.98617371878389</v>
      </c>
    </row>
    <row r="12" s="34" customFormat="1" spans="1:49">
      <c r="A12" s="34" t="s">
        <v>414</v>
      </c>
      <c r="B12" s="34">
        <f>'q-ValProd-cntr'!C12</f>
        <v>48</v>
      </c>
      <c r="C12" s="34" t="str">
        <f>'q-ValProd-cntr'!D12</f>
        <v>Costa Rica</v>
      </c>
      <c r="F12" s="34" t="s">
        <v>429</v>
      </c>
      <c r="G12" s="34">
        <f>'q-ValProd-cntr'!G12*1000/('q-AgLab-cntr'!G12)</f>
        <v>1425.37114785138</v>
      </c>
      <c r="H12" s="34">
        <f>'q-ValProd-cntr'!H12*1000/('q-AgLab-cntr'!H12)</f>
        <v>1417.1505073475</v>
      </c>
      <c r="I12" s="34">
        <f>'q-ValProd-cntr'!I12*1000/('q-AgLab-cntr'!I12)</f>
        <v>1530.83527446043</v>
      </c>
      <c r="J12" s="34">
        <f>'q-ValProd-cntr'!J12*1000/('q-AgLab-cntr'!J12)</f>
        <v>1514.32124523316</v>
      </c>
      <c r="K12" s="34">
        <f>'q-ValProd-cntr'!K12*1000/('q-AgLab-cntr'!K12)</f>
        <v>1594.34072139733</v>
      </c>
      <c r="L12" s="34">
        <f>'q-ValProd-cntr'!L12*1000/('q-AgLab-cntr'!L12)</f>
        <v>1645.11024752319</v>
      </c>
      <c r="M12" s="34">
        <f>'q-ValProd-cntr'!M12*1000/('q-AgLab-cntr'!M12)</f>
        <v>1737.26020383004</v>
      </c>
      <c r="N12" s="34">
        <f>'q-ValProd-cntr'!N12*1000/('q-AgLab-cntr'!N12)</f>
        <v>1933.08985009822</v>
      </c>
      <c r="O12" s="34">
        <f>'q-ValProd-cntr'!O12*1000/('q-AgLab-cntr'!O12)</f>
        <v>2111.57506315778</v>
      </c>
      <c r="P12" s="34">
        <f>'q-ValProd-cntr'!P12*1000/('q-AgLab-cntr'!P12)</f>
        <v>2230.3991108651</v>
      </c>
      <c r="Q12" s="34">
        <f>'q-ValProd-cntr'!Q12*1000/('q-AgLab-cntr'!Q12)</f>
        <v>2391.36897970623</v>
      </c>
      <c r="R12" s="34">
        <f>'q-ValProd-cntr'!R12*1000/('q-AgLab-cntr'!R12)</f>
        <v>2355.87038058327</v>
      </c>
      <c r="S12" s="34">
        <f>'q-ValProd-cntr'!S12*1000/('q-AgLab-cntr'!S12)</f>
        <v>2489.73815862192</v>
      </c>
      <c r="T12" s="34">
        <f>'q-ValProd-cntr'!T12*1000/('q-AgLab-cntr'!T12)</f>
        <v>2376.76582641089</v>
      </c>
      <c r="U12" s="34">
        <f>'q-ValProd-cntr'!U12*1000/('q-AgLab-cntr'!U12)</f>
        <v>2574.36907350224</v>
      </c>
      <c r="V12" s="34">
        <f>'q-ValProd-cntr'!V12*1000/('q-AgLab-cntr'!V12)</f>
        <v>2671.11942030291</v>
      </c>
      <c r="W12" s="34">
        <f>'q-ValProd-cntr'!W12*1000/('q-AgLab-cntr'!W12)</f>
        <v>2684.25804183307</v>
      </c>
      <c r="X12" s="34">
        <f>'q-ValProd-cntr'!X12*1000/('q-AgLab-cntr'!X12)</f>
        <v>2683.51273496821</v>
      </c>
      <c r="Y12" s="34">
        <f>'q-ValProd-cntr'!Y12*1000/('q-AgLab-cntr'!Y12)</f>
        <v>2708.25938366011</v>
      </c>
      <c r="Z12" s="34">
        <f>'q-ValProd-cntr'!Z12*1000/('q-AgLab-cntr'!Z12)</f>
        <v>2620.68444021548</v>
      </c>
      <c r="AA12" s="34">
        <f>'q-ValProd-cntr'!AA12*1000/('q-AgLab-cntr'!AA12)</f>
        <v>2677.21776141631</v>
      </c>
      <c r="AB12" s="34">
        <f>'q-ValProd-cntr'!AB12*1000/('q-AgLab-cntr'!AB12)</f>
        <v>2505.79027980559</v>
      </c>
      <c r="AC12" s="34">
        <f>'q-ValProd-cntr'!AC12*1000/('q-AgLab-cntr'!AC12)</f>
        <v>2650.60208107421</v>
      </c>
      <c r="AD12" s="34">
        <f>'q-ValProd-cntr'!AD12*1000/('q-AgLab-cntr'!AD12)</f>
        <v>2782.623936779</v>
      </c>
      <c r="AE12" s="34">
        <f>'q-ValProd-cntr'!AE12*1000/('q-AgLab-cntr'!AE12)</f>
        <v>2828.64627315827</v>
      </c>
      <c r="AF12" s="34">
        <f>'q-ValProd-cntr'!AF12*1000/('q-AgLab-cntr'!AF12)</f>
        <v>2881.30654289791</v>
      </c>
      <c r="AG12" s="34">
        <f>'q-ValProd-cntr'!AG12*1000/('q-AgLab-cntr'!AG12)</f>
        <v>2975.20023693161</v>
      </c>
      <c r="AH12" s="34">
        <f>'q-ValProd-cntr'!AH12*1000/('q-AgLab-cntr'!AH12)</f>
        <v>3050.16191785125</v>
      </c>
      <c r="AI12" s="34">
        <f>'q-ValProd-cntr'!AI12*1000/('q-AgLab-cntr'!AI12)</f>
        <v>3446.8388764098</v>
      </c>
      <c r="AJ12" s="34">
        <f>'q-ValProd-cntr'!AJ12*1000/('q-AgLab-cntr'!AJ12)</f>
        <v>3675.5250447316</v>
      </c>
      <c r="AK12" s="34">
        <f>'q-ValProd-cntr'!AK12*1000/('q-AgLab-cntr'!AK12)</f>
        <v>3830.63390546343</v>
      </c>
      <c r="AL12" s="34">
        <f>'q-ValProd-cntr'!AL12*1000/('q-AgLab-cntr'!AL12)</f>
        <v>3963.62901946206</v>
      </c>
      <c r="AM12" s="34">
        <f>'q-ValProd-cntr'!AM12*1000/('q-AgLab-cntr'!AM12)</f>
        <v>4003.63072345511</v>
      </c>
      <c r="AN12" s="34">
        <f>'q-ValProd-cntr'!AN12*1000/('q-AgLab-cntr'!AN12)</f>
        <v>4164.13830348153</v>
      </c>
      <c r="AO12" s="34">
        <f>'q-ValProd-cntr'!AO12*1000/('q-AgLab-cntr'!AO12)</f>
        <v>4347.67454175396</v>
      </c>
      <c r="AP12" s="34">
        <f>'q-ValProd-cntr'!AP12*1000/('q-AgLab-cntr'!AP12)</f>
        <v>4463.28879316912</v>
      </c>
      <c r="AQ12" s="34">
        <f>'q-ValProd-cntr'!AQ12*1000/('q-AgLab-cntr'!AQ12)</f>
        <v>4446.53642113609</v>
      </c>
      <c r="AR12" s="34">
        <f>'q-ValProd-cntr'!AR12*1000/('q-AgLab-cntr'!AR12)</f>
        <v>4664.19115727065</v>
      </c>
      <c r="AS12" s="34">
        <f>'q-ValProd-cntr'!AS12*1000/('q-AgLab-cntr'!AS12)</f>
        <v>4829.95091672523</v>
      </c>
      <c r="AT12" s="34">
        <f>'q-ValProd-cntr'!AT12*1000/('q-AgLab-cntr'!AT12)</f>
        <v>4870.7572361004</v>
      </c>
      <c r="AU12" s="34">
        <f>'q-ValProd-cntr'!AU12*1000/('q-AgLab-cntr'!AU12)</f>
        <v>4833.31145412834</v>
      </c>
      <c r="AV12" s="34">
        <f>'q-ValProd-cntr'!AV12*1000/('q-AgLab-cntr'!AV12)</f>
        <v>4791.98209730156</v>
      </c>
      <c r="AW12" s="34">
        <f t="shared" si="0"/>
        <v>3.01366601089779</v>
      </c>
    </row>
    <row r="13" spans="1:49">
      <c r="A13" t="s">
        <v>414</v>
      </c>
      <c r="B13">
        <f>'q-ValProd-cntr'!C13</f>
        <v>49</v>
      </c>
      <c r="C13" t="str">
        <f>'q-ValProd-cntr'!D13</f>
        <v>Cuba</v>
      </c>
      <c r="F13" t="s">
        <v>429</v>
      </c>
      <c r="G13">
        <f>'q-ValProd-cntr'!G13*1000/('q-AgLab-cntr'!G13)</f>
        <v>2032.97186970404</v>
      </c>
      <c r="H13">
        <f>'q-ValProd-cntr'!H13*1000/('q-AgLab-cntr'!H13)</f>
        <v>1739.819892016</v>
      </c>
      <c r="I13">
        <f>'q-ValProd-cntr'!I13*1000/('q-AgLab-cntr'!I13)</f>
        <v>1649.7901718865</v>
      </c>
      <c r="J13">
        <f>'q-ValProd-cntr'!J13*1000/('q-AgLab-cntr'!J13)</f>
        <v>1780.12908682419</v>
      </c>
      <c r="K13">
        <f>'q-ValProd-cntr'!K13*1000/('q-AgLab-cntr'!K13)</f>
        <v>2053.10021885829</v>
      </c>
      <c r="L13">
        <f>'q-ValProd-cntr'!L13*1000/('q-AgLab-cntr'!L13)</f>
        <v>1872.16590111632</v>
      </c>
      <c r="M13">
        <f>'q-ValProd-cntr'!M13*1000/('q-AgLab-cntr'!M13)</f>
        <v>2195.12855221554</v>
      </c>
      <c r="N13">
        <f>'q-ValProd-cntr'!N13*1000/('q-AgLab-cntr'!N13)</f>
        <v>2261.9208360339</v>
      </c>
      <c r="O13">
        <f>'q-ValProd-cntr'!O13*1000/('q-AgLab-cntr'!O13)</f>
        <v>2200.58358138902</v>
      </c>
      <c r="P13">
        <f>'q-ValProd-cntr'!P13*1000/('q-AgLab-cntr'!P13)</f>
        <v>2968.70873628167</v>
      </c>
      <c r="Q13">
        <f>'q-ValProd-cntr'!Q13*1000/('q-AgLab-cntr'!Q13)</f>
        <v>2372.96234100898</v>
      </c>
      <c r="R13">
        <f>'q-ValProd-cntr'!R13*1000/('q-AgLab-cntr'!R13)</f>
        <v>2244.11213859007</v>
      </c>
      <c r="S13">
        <f>'q-ValProd-cntr'!S13*1000/('q-AgLab-cntr'!S13)</f>
        <v>2285.8255164439</v>
      </c>
      <c r="T13">
        <f>'q-ValProd-cntr'!T13*1000/('q-AgLab-cntr'!T13)</f>
        <v>2362.55277627204</v>
      </c>
      <c r="U13">
        <f>'q-ValProd-cntr'!U13*1000/('q-AgLab-cntr'!U13)</f>
        <v>2276.21654713025</v>
      </c>
      <c r="V13">
        <f>'q-ValProd-cntr'!V13*1000/('q-AgLab-cntr'!V13)</f>
        <v>2423.77127774788</v>
      </c>
      <c r="W13">
        <f>'q-ValProd-cntr'!W13*1000/('q-AgLab-cntr'!W13)</f>
        <v>2670.86394061235</v>
      </c>
      <c r="X13">
        <f>'q-ValProd-cntr'!X13*1000/('q-AgLab-cntr'!X13)</f>
        <v>2831.88363414266</v>
      </c>
      <c r="Y13">
        <f>'q-ValProd-cntr'!Y13*1000/('q-AgLab-cntr'!Y13)</f>
        <v>2963.56086595008</v>
      </c>
      <c r="Z13">
        <f>'q-ValProd-cntr'!Z13*1000/('q-AgLab-cntr'!Z13)</f>
        <v>2753.8466156705</v>
      </c>
      <c r="AA13">
        <f>'q-ValProd-cntr'!AA13*1000/('q-AgLab-cntr'!AA13)</f>
        <v>2985.56287270359</v>
      </c>
      <c r="AB13">
        <f>'q-ValProd-cntr'!AB13*1000/('q-AgLab-cntr'!AB13)</f>
        <v>3070.96240409944</v>
      </c>
      <c r="AC13">
        <f>'q-ValProd-cntr'!AC13*1000/('q-AgLab-cntr'!AC13)</f>
        <v>3020.88083423076</v>
      </c>
      <c r="AD13">
        <f>'q-ValProd-cntr'!AD13*1000/('q-AgLab-cntr'!AD13)</f>
        <v>3256.8075433608</v>
      </c>
      <c r="AE13">
        <f>'q-ValProd-cntr'!AE13*1000/('q-AgLab-cntr'!AE13)</f>
        <v>3135.63674847141</v>
      </c>
      <c r="AF13">
        <f>'q-ValProd-cntr'!AF13*1000/('q-AgLab-cntr'!AF13)</f>
        <v>3175.11119492111</v>
      </c>
      <c r="AG13">
        <f>'q-ValProd-cntr'!AG13*1000/('q-AgLab-cntr'!AG13)</f>
        <v>3191.85454412982</v>
      </c>
      <c r="AH13">
        <f>'q-ValProd-cntr'!AH13*1000/('q-AgLab-cntr'!AH13)</f>
        <v>3333.31566350342</v>
      </c>
      <c r="AI13">
        <f>'q-ValProd-cntr'!AI13*1000/('q-AgLab-cntr'!AI13)</f>
        <v>3437.91823434876</v>
      </c>
      <c r="AJ13">
        <f>'q-ValProd-cntr'!AJ13*1000/('q-AgLab-cntr'!AJ13)</f>
        <v>3431.11809322161</v>
      </c>
      <c r="AK13">
        <f>'q-ValProd-cntr'!AK13*1000/('q-AgLab-cntr'!AK13)</f>
        <v>3181.93932952364</v>
      </c>
      <c r="AL13">
        <f>'q-ValProd-cntr'!AL13*1000/('q-AgLab-cntr'!AL13)</f>
        <v>2794.49342005742</v>
      </c>
      <c r="AM13">
        <f>'q-ValProd-cntr'!AM13*1000/('q-AgLab-cntr'!AM13)</f>
        <v>2137.11959390667</v>
      </c>
      <c r="AN13">
        <f>'q-ValProd-cntr'!AN13*1000/('q-AgLab-cntr'!AN13)</f>
        <v>2172.51845422455</v>
      </c>
      <c r="AO13">
        <f>'q-ValProd-cntr'!AO13*1000/('q-AgLab-cntr'!AO13)</f>
        <v>2094.61944561867</v>
      </c>
      <c r="AP13">
        <f>'q-ValProd-cntr'!AP13*1000/('q-AgLab-cntr'!AP13)</f>
        <v>2447.45278629647</v>
      </c>
      <c r="AQ13">
        <f>'q-ValProd-cntr'!AQ13*1000/('q-AgLab-cntr'!AQ13)</f>
        <v>2378.97364406328</v>
      </c>
      <c r="AR13">
        <f>'q-ValProd-cntr'!AR13*1000/('q-AgLab-cntr'!AR13)</f>
        <v>2316.89925129166</v>
      </c>
      <c r="AS13">
        <f>'q-ValProd-cntr'!AS13*1000/('q-AgLab-cntr'!AS13)</f>
        <v>2716.41352019888</v>
      </c>
      <c r="AT13">
        <f>'q-ValProd-cntr'!AT13*1000/('q-AgLab-cntr'!AT13)</f>
        <v>3166.28266553397</v>
      </c>
      <c r="AU13">
        <f>'q-ValProd-cntr'!AU13*1000/('q-AgLab-cntr'!AU13)</f>
        <v>3201.58420149208</v>
      </c>
      <c r="AV13">
        <f>'q-ValProd-cntr'!AV13*1000/('q-AgLab-cntr'!AV13)</f>
        <v>3322.85023428399</v>
      </c>
      <c r="AW13">
        <f t="shared" si="0"/>
        <v>0.964761667424652</v>
      </c>
    </row>
    <row r="14" spans="1:49">
      <c r="A14" t="s">
        <v>414</v>
      </c>
      <c r="B14">
        <f>'q-ValProd-cntr'!C14</f>
        <v>55</v>
      </c>
      <c r="C14" t="str">
        <f>'q-ValProd-cntr'!D14</f>
        <v>Dominica</v>
      </c>
      <c r="F14" t="s">
        <v>429</v>
      </c>
      <c r="G14">
        <f>'q-ValProd-cntr'!G14*1000/('q-AgLab-cntr'!G14)</f>
        <v>1177.631742975</v>
      </c>
      <c r="H14">
        <f>'q-ValProd-cntr'!H14*1000/('q-AgLab-cntr'!H14)</f>
        <v>1136.35958576667</v>
      </c>
      <c r="I14">
        <f>'q-ValProd-cntr'!I14*1000/('q-AgLab-cntr'!I14)</f>
        <v>1244.68482862727</v>
      </c>
      <c r="J14">
        <f>'q-ValProd-cntr'!J14*1000/('q-AgLab-cntr'!J14)</f>
        <v>1448.16571507273</v>
      </c>
      <c r="K14">
        <f>'q-ValProd-cntr'!K14*1000/('q-AgLab-cntr'!K14)</f>
        <v>1624.36648747273</v>
      </c>
      <c r="L14">
        <f>'q-ValProd-cntr'!L14*1000/('q-AgLab-cntr'!L14)</f>
        <v>1585.49607937273</v>
      </c>
      <c r="M14">
        <f>'q-ValProd-cntr'!M14*1000/('q-AgLab-cntr'!M14)</f>
        <v>1573.75464911818</v>
      </c>
      <c r="N14">
        <f>'q-ValProd-cntr'!N14*1000/('q-AgLab-cntr'!N14)</f>
        <v>1694.03774873636</v>
      </c>
      <c r="O14">
        <f>'q-ValProd-cntr'!O14*1000/('q-AgLab-cntr'!O14)</f>
        <v>1765.9583567</v>
      </c>
      <c r="P14">
        <f>'q-ValProd-cntr'!P14*1000/('q-AgLab-cntr'!P14)</f>
        <v>1558.88052640909</v>
      </c>
      <c r="Q14">
        <f>'q-ValProd-cntr'!Q14*1000/('q-AgLab-cntr'!Q14)</f>
        <v>1506.02364286364</v>
      </c>
      <c r="R14">
        <f>'q-ValProd-cntr'!R14*1000/('q-AgLab-cntr'!R14)</f>
        <v>1505.30840022727</v>
      </c>
      <c r="S14">
        <f>'q-ValProd-cntr'!S14*1000/('q-AgLab-cntr'!S14)</f>
        <v>1430.54371154545</v>
      </c>
      <c r="T14">
        <f>'q-ValProd-cntr'!T14*1000/('q-AgLab-cntr'!T14)</f>
        <v>1544.05229954545</v>
      </c>
      <c r="U14">
        <f>'q-ValProd-cntr'!U14*1000/('q-AgLab-cntr'!U14)</f>
        <v>1785.618958809</v>
      </c>
      <c r="V14">
        <f>'q-ValProd-cntr'!V14*1000/('q-AgLab-cntr'!V14)</f>
        <v>2008.73135156</v>
      </c>
      <c r="W14">
        <f>'q-ValProd-cntr'!W14*1000/('q-AgLab-cntr'!W14)</f>
        <v>2009.980706687</v>
      </c>
      <c r="X14">
        <f>'q-ValProd-cntr'!X14*1000/('q-AgLab-cntr'!X14)</f>
        <v>2192.626602817</v>
      </c>
      <c r="Y14">
        <f>'q-ValProd-cntr'!Y14*1000/('q-AgLab-cntr'!Y14)</f>
        <v>1695.602423764</v>
      </c>
      <c r="Z14">
        <f>'q-ValProd-cntr'!Z14*1000/('q-AgLab-cntr'!Z14)</f>
        <v>1503.643496669</v>
      </c>
      <c r="AA14">
        <f>'q-ValProd-cntr'!AA14*1000/('q-AgLab-cntr'!AA14)</f>
        <v>1846.617001311</v>
      </c>
      <c r="AB14">
        <f>'q-ValProd-cntr'!AB14*1000/('q-AgLab-cntr'!AB14)</f>
        <v>1946.943689832</v>
      </c>
      <c r="AC14">
        <f>'q-ValProd-cntr'!AC14*1000/('q-AgLab-cntr'!AC14)</f>
        <v>1947.821664906</v>
      </c>
      <c r="AD14">
        <f>'q-ValProd-cntr'!AD14*1000/('q-AgLab-cntr'!AD14)</f>
        <v>2235.29511178111</v>
      </c>
      <c r="AE14">
        <f>'q-ValProd-cntr'!AE14*1000/('q-AgLab-cntr'!AE14)</f>
        <v>2347.42942843333</v>
      </c>
      <c r="AF14">
        <f>'q-ValProd-cntr'!AF14*1000/('q-AgLab-cntr'!AF14)</f>
        <v>2785.35689981444</v>
      </c>
      <c r="AG14">
        <f>'q-ValProd-cntr'!AG14*1000/('q-AgLab-cntr'!AG14)</f>
        <v>3095.04074127111</v>
      </c>
      <c r="AH14">
        <f>'q-ValProd-cntr'!AH14*1000/('q-AgLab-cntr'!AH14)</f>
        <v>3427.75097945444</v>
      </c>
      <c r="AI14">
        <f>'q-ValProd-cntr'!AI14*1000/('q-AgLab-cntr'!AI14)</f>
        <v>3066.58584757555</v>
      </c>
      <c r="AJ14">
        <f>'q-ValProd-cntr'!AJ14*1000/('q-AgLab-cntr'!AJ14)</f>
        <v>3005.22288032889</v>
      </c>
      <c r="AK14">
        <f>'q-ValProd-cntr'!AK14*1000/('q-AgLab-cntr'!AK14)</f>
        <v>2865.17218043222</v>
      </c>
      <c r="AL14">
        <f>'q-ValProd-cntr'!AL14*1000/('q-AgLab-cntr'!AL14)</f>
        <v>3152.422089865</v>
      </c>
      <c r="AM14">
        <f>'q-ValProd-cntr'!AM14*1000/('q-AgLab-cntr'!AM14)</f>
        <v>3185.00495635375</v>
      </c>
      <c r="AN14">
        <f>'q-ValProd-cntr'!AN14*1000/('q-AgLab-cntr'!AN14)</f>
        <v>2894.309397975</v>
      </c>
      <c r="AO14">
        <f>'q-ValProd-cntr'!AO14*1000/('q-AgLab-cntr'!AO14)</f>
        <v>2595.0546750625</v>
      </c>
      <c r="AP14">
        <f>'q-ValProd-cntr'!AP14*1000/('q-AgLab-cntr'!AP14)</f>
        <v>3061.32643435</v>
      </c>
      <c r="AQ14">
        <f>'q-ValProd-cntr'!AQ14*1000/('q-AgLab-cntr'!AQ14)</f>
        <v>3031.929783525</v>
      </c>
      <c r="AR14">
        <f>'q-ValProd-cntr'!AR14*1000/('q-AgLab-cntr'!AR14)</f>
        <v>2774.222525125</v>
      </c>
      <c r="AS14">
        <f>'q-ValProd-cntr'!AS14*1000/('q-AgLab-cntr'!AS14)</f>
        <v>2783.4304904375</v>
      </c>
      <c r="AT14">
        <f>'q-ValProd-cntr'!AT14*1000/('q-AgLab-cntr'!AT14)</f>
        <v>2788.0295825625</v>
      </c>
      <c r="AU14">
        <f>'q-ValProd-cntr'!AU14*1000/('q-AgLab-cntr'!AU14)</f>
        <v>2670.2666984375</v>
      </c>
      <c r="AV14">
        <f>'q-ValProd-cntr'!AV14*1000/('q-AgLab-cntr'!AV14)</f>
        <v>2680.7751126875</v>
      </c>
      <c r="AW14">
        <f t="shared" si="0"/>
        <v>2.43495736846404</v>
      </c>
    </row>
    <row r="15" spans="1:49">
      <c r="A15" t="s">
        <v>414</v>
      </c>
      <c r="B15">
        <f>'q-ValProd-cntr'!C15</f>
        <v>56</v>
      </c>
      <c r="C15" t="str">
        <f>'q-ValProd-cntr'!D15</f>
        <v>Dominican Republic</v>
      </c>
      <c r="F15" t="s">
        <v>429</v>
      </c>
      <c r="G15">
        <f>'q-ValProd-cntr'!G15*1000/('q-AgLab-cntr'!G15)</f>
        <v>1081.9667442513</v>
      </c>
      <c r="H15">
        <f>'q-ValProd-cntr'!H15*1000/('q-AgLab-cntr'!H15)</f>
        <v>1091.82873695604</v>
      </c>
      <c r="I15">
        <f>'q-ValProd-cntr'!I15*1000/('q-AgLab-cntr'!I15)</f>
        <v>1072.54993989558</v>
      </c>
      <c r="J15">
        <f>'q-ValProd-cntr'!J15*1000/('q-AgLab-cntr'!J15)</f>
        <v>1092.67997261718</v>
      </c>
      <c r="K15">
        <f>'q-ValProd-cntr'!K15*1000/('q-AgLab-cntr'!K15)</f>
        <v>981.090084254343</v>
      </c>
      <c r="L15">
        <f>'q-ValProd-cntr'!L15*1000/('q-AgLab-cntr'!L15)</f>
        <v>1035.33725507553</v>
      </c>
      <c r="M15">
        <f>'q-ValProd-cntr'!M15*1000/('q-AgLab-cntr'!M15)</f>
        <v>1017.83895987837</v>
      </c>
      <c r="N15">
        <f>'q-ValProd-cntr'!N15*1000/('q-AgLab-cntr'!N15)</f>
        <v>1007.33917867651</v>
      </c>
      <c r="O15">
        <f>'q-ValProd-cntr'!O15*1000/('q-AgLab-cntr'!O15)</f>
        <v>1136.01340044445</v>
      </c>
      <c r="P15">
        <f>'q-ValProd-cntr'!P15*1000/('q-AgLab-cntr'!P15)</f>
        <v>1175.94906271857</v>
      </c>
      <c r="Q15">
        <f>'q-ValProd-cntr'!Q15*1000/('q-AgLab-cntr'!Q15)</f>
        <v>1243.71344460717</v>
      </c>
      <c r="R15">
        <f>'q-ValProd-cntr'!R15*1000/('q-AgLab-cntr'!R15)</f>
        <v>1283.38289200961</v>
      </c>
      <c r="S15">
        <f>'q-ValProd-cntr'!S15*1000/('q-AgLab-cntr'!S15)</f>
        <v>1382.60631656443</v>
      </c>
      <c r="T15">
        <f>'q-ValProd-cntr'!T15*1000/('q-AgLab-cntr'!T15)</f>
        <v>1381.55076072094</v>
      </c>
      <c r="U15">
        <f>'q-ValProd-cntr'!U15*1000/('q-AgLab-cntr'!U15)</f>
        <v>1339.86060664504</v>
      </c>
      <c r="V15">
        <f>'q-ValProd-cntr'!V15*1000/('q-AgLab-cntr'!V15)</f>
        <v>1471.88062313787</v>
      </c>
      <c r="W15">
        <f>'q-ValProd-cntr'!W15*1000/('q-AgLab-cntr'!W15)</f>
        <v>1480.4967592067</v>
      </c>
      <c r="X15">
        <f>'q-ValProd-cntr'!X15*1000/('q-AgLab-cntr'!X15)</f>
        <v>1556.82946238378</v>
      </c>
      <c r="Y15">
        <f>'q-ValProd-cntr'!Y15*1000/('q-AgLab-cntr'!Y15)</f>
        <v>1564.2766193237</v>
      </c>
      <c r="Z15">
        <f>'q-ValProd-cntr'!Z15*1000/('q-AgLab-cntr'!Z15)</f>
        <v>1576.41920722309</v>
      </c>
      <c r="AA15">
        <f>'q-ValProd-cntr'!AA15*1000/('q-AgLab-cntr'!AA15)</f>
        <v>1571.78325219197</v>
      </c>
      <c r="AB15">
        <f>'q-ValProd-cntr'!AB15*1000/('q-AgLab-cntr'!AB15)</f>
        <v>1629.40490412805</v>
      </c>
      <c r="AC15">
        <f>'q-ValProd-cntr'!AC15*1000/('q-AgLab-cntr'!AC15)</f>
        <v>1697.68736139047</v>
      </c>
      <c r="AD15">
        <f>'q-ValProd-cntr'!AD15*1000/('q-AgLab-cntr'!AD15)</f>
        <v>1696.21791006096</v>
      </c>
      <c r="AE15">
        <f>'q-ValProd-cntr'!AE15*1000/('q-AgLab-cntr'!AE15)</f>
        <v>1639.76604007155</v>
      </c>
      <c r="AF15">
        <f>'q-ValProd-cntr'!AF15*1000/('q-AgLab-cntr'!AF15)</f>
        <v>1639.62781748575</v>
      </c>
      <c r="AG15">
        <f>'q-ValProd-cntr'!AG15*1000/('q-AgLab-cntr'!AG15)</f>
        <v>1708.35593722337</v>
      </c>
      <c r="AH15">
        <f>'q-ValProd-cntr'!AH15*1000/('q-AgLab-cntr'!AH15)</f>
        <v>1756.4199157526</v>
      </c>
      <c r="AI15">
        <f>'q-ValProd-cntr'!AI15*1000/('q-AgLab-cntr'!AI15)</f>
        <v>1846.41578221817</v>
      </c>
      <c r="AJ15">
        <f>'q-ValProd-cntr'!AJ15*1000/('q-AgLab-cntr'!AJ15)</f>
        <v>1793.35588215129</v>
      </c>
      <c r="AK15">
        <f>'q-ValProd-cntr'!AK15*1000/('q-AgLab-cntr'!AK15)</f>
        <v>1859.56118222988</v>
      </c>
      <c r="AL15">
        <f>'q-ValProd-cntr'!AL15*1000/('q-AgLab-cntr'!AL15)</f>
        <v>1889.04671072097</v>
      </c>
      <c r="AM15">
        <f>'q-ValProd-cntr'!AM15*1000/('q-AgLab-cntr'!AM15)</f>
        <v>1933.94314029235</v>
      </c>
      <c r="AN15">
        <f>'q-ValProd-cntr'!AN15*1000/('q-AgLab-cntr'!AN15)</f>
        <v>1911.19042028939</v>
      </c>
      <c r="AO15">
        <f>'q-ValProd-cntr'!AO15*1000/('q-AgLab-cntr'!AO15)</f>
        <v>1935.18627692875</v>
      </c>
      <c r="AP15">
        <f>'q-ValProd-cntr'!AP15*1000/('q-AgLab-cntr'!AP15)</f>
        <v>2054.15680175335</v>
      </c>
      <c r="AQ15">
        <f>'q-ValProd-cntr'!AQ15*1000/('q-AgLab-cntr'!AQ15)</f>
        <v>2113.21666480159</v>
      </c>
      <c r="AR15">
        <f>'q-ValProd-cntr'!AR15*1000/('q-AgLab-cntr'!AR15)</f>
        <v>2154.03863029713</v>
      </c>
      <c r="AS15">
        <f>'q-ValProd-cntr'!AS15*1000/('q-AgLab-cntr'!AS15)</f>
        <v>2051.96788159824</v>
      </c>
      <c r="AT15">
        <f>'q-ValProd-cntr'!AT15*1000/('q-AgLab-cntr'!AT15)</f>
        <v>2163.7849416298</v>
      </c>
      <c r="AU15">
        <f>'q-ValProd-cntr'!AU15*1000/('q-AgLab-cntr'!AU15)</f>
        <v>2334.02646082644</v>
      </c>
      <c r="AV15">
        <f>'q-ValProd-cntr'!AV15*1000/('q-AgLab-cntr'!AV15)</f>
        <v>2465.68235174749</v>
      </c>
      <c r="AW15">
        <f t="shared" si="0"/>
        <v>2.05834862812835</v>
      </c>
    </row>
    <row r="16" spans="1:49">
      <c r="A16" t="s">
        <v>414</v>
      </c>
      <c r="B16">
        <f>'q-ValProd-cntr'!C16</f>
        <v>58</v>
      </c>
      <c r="C16" t="str">
        <f>'q-ValProd-cntr'!D16</f>
        <v>Ecuador</v>
      </c>
      <c r="F16" t="s">
        <v>429</v>
      </c>
      <c r="G16">
        <f>'q-ValProd-cntr'!G16*1000/('q-AgLab-cntr'!G16)</f>
        <v>1341.17936527618</v>
      </c>
      <c r="H16">
        <f>'q-ValProd-cntr'!H16*1000/('q-AgLab-cntr'!H16)</f>
        <v>1349.96443415974</v>
      </c>
      <c r="I16">
        <f>'q-ValProd-cntr'!I16*1000/('q-AgLab-cntr'!I16)</f>
        <v>1344.70932319369</v>
      </c>
      <c r="J16">
        <f>'q-ValProd-cntr'!J16*1000/('q-AgLab-cntr'!J16)</f>
        <v>1534.31788082558</v>
      </c>
      <c r="K16">
        <f>'q-ValProd-cntr'!K16*1000/('q-AgLab-cntr'!K16)</f>
        <v>1612.75885528801</v>
      </c>
      <c r="L16">
        <f>'q-ValProd-cntr'!L16*1000/('q-AgLab-cntr'!L16)</f>
        <v>1498.8291269208</v>
      </c>
      <c r="M16">
        <f>'q-ValProd-cntr'!M16*1000/('q-AgLab-cntr'!M16)</f>
        <v>1460.62534368319</v>
      </c>
      <c r="N16">
        <f>'q-ValProd-cntr'!N16*1000/('q-AgLab-cntr'!N16)</f>
        <v>1508.08036128408</v>
      </c>
      <c r="O16">
        <f>'q-ValProd-cntr'!O16*1000/('q-AgLab-cntr'!O16)</f>
        <v>1498.83219264614</v>
      </c>
      <c r="P16">
        <f>'q-ValProd-cntr'!P16*1000/('q-AgLab-cntr'!P16)</f>
        <v>1510.90075703051</v>
      </c>
      <c r="Q16">
        <f>'q-ValProd-cntr'!Q16*1000/('q-AgLab-cntr'!Q16)</f>
        <v>1474.71340554246</v>
      </c>
      <c r="R16">
        <f>'q-ValProd-cntr'!R16*1000/('q-AgLab-cntr'!R16)</f>
        <v>1423.16404497859</v>
      </c>
      <c r="S16">
        <f>'q-ValProd-cntr'!S16*1000/('q-AgLab-cntr'!S16)</f>
        <v>1439.24418207272</v>
      </c>
      <c r="T16">
        <f>'q-ValProd-cntr'!T16*1000/('q-AgLab-cntr'!T16)</f>
        <v>1577.88021698742</v>
      </c>
      <c r="U16">
        <f>'q-ValProd-cntr'!U16*1000/('q-AgLab-cntr'!U16)</f>
        <v>1588.07393569953</v>
      </c>
      <c r="V16">
        <f>'q-ValProd-cntr'!V16*1000/('q-AgLab-cntr'!V16)</f>
        <v>1606.49210820095</v>
      </c>
      <c r="W16">
        <f>'q-ValProd-cntr'!W16*1000/('q-AgLab-cntr'!W16)</f>
        <v>1657.41084035247</v>
      </c>
      <c r="X16">
        <f>'q-ValProd-cntr'!X16*1000/('q-AgLab-cntr'!X16)</f>
        <v>1595.13746617531</v>
      </c>
      <c r="Y16">
        <f>'q-ValProd-cntr'!Y16*1000/('q-AgLab-cntr'!Y16)</f>
        <v>1628.29480658773</v>
      </c>
      <c r="Z16">
        <f>'q-ValProd-cntr'!Z16*1000/('q-AgLab-cntr'!Z16)</f>
        <v>1702.45467323804</v>
      </c>
      <c r="AA16">
        <f>'q-ValProd-cntr'!AA16*1000/('q-AgLab-cntr'!AA16)</f>
        <v>1677.52681037574</v>
      </c>
      <c r="AB16">
        <f>'q-ValProd-cntr'!AB16*1000/('q-AgLab-cntr'!AB16)</f>
        <v>1636.86778644136</v>
      </c>
      <c r="AC16">
        <f>'q-ValProd-cntr'!AC16*1000/('q-AgLab-cntr'!AC16)</f>
        <v>1430.08618545447</v>
      </c>
      <c r="AD16">
        <f>'q-ValProd-cntr'!AD16*1000/('q-AgLab-cntr'!AD16)</f>
        <v>1572.1935145557</v>
      </c>
      <c r="AE16">
        <f>'q-ValProd-cntr'!AE16*1000/('q-AgLab-cntr'!AE16)</f>
        <v>1700.02286379137</v>
      </c>
      <c r="AF16">
        <f>'q-ValProd-cntr'!AF16*1000/('q-AgLab-cntr'!AF16)</f>
        <v>1715.43235806796</v>
      </c>
      <c r="AG16">
        <f>'q-ValProd-cntr'!AG16*1000/('q-AgLab-cntr'!AG16)</f>
        <v>1754.5909214641</v>
      </c>
      <c r="AH16">
        <f>'q-ValProd-cntr'!AH16*1000/('q-AgLab-cntr'!AH16)</f>
        <v>1861.69003670167</v>
      </c>
      <c r="AI16">
        <f>'q-ValProd-cntr'!AI16*1000/('q-AgLab-cntr'!AI16)</f>
        <v>1843.73919676261</v>
      </c>
      <c r="AJ16">
        <f>'q-ValProd-cntr'!AJ16*1000/('q-AgLab-cntr'!AJ16)</f>
        <v>1936.20875042252</v>
      </c>
      <c r="AK16">
        <f>'q-ValProd-cntr'!AK16*1000/('q-AgLab-cntr'!AK16)</f>
        <v>2026.19577554487</v>
      </c>
      <c r="AL16">
        <f>'q-ValProd-cntr'!AL16*1000/('q-AgLab-cntr'!AL16)</f>
        <v>2146.97792550145</v>
      </c>
      <c r="AM16">
        <f>'q-ValProd-cntr'!AM16*1000/('q-AgLab-cntr'!AM16)</f>
        <v>2234.32131943755</v>
      </c>
      <c r="AN16">
        <f>'q-ValProd-cntr'!AN16*1000/('q-AgLab-cntr'!AN16)</f>
        <v>2445.83763891133</v>
      </c>
      <c r="AO16">
        <f>'q-ValProd-cntr'!AO16*1000/('q-AgLab-cntr'!AO16)</f>
        <v>2447.17952137902</v>
      </c>
      <c r="AP16">
        <f>'q-ValProd-cntr'!AP16*1000/('q-AgLab-cntr'!AP16)</f>
        <v>2640.14085553142</v>
      </c>
      <c r="AQ16">
        <f>'q-ValProd-cntr'!AQ16*1000/('q-AgLab-cntr'!AQ16)</f>
        <v>2783.06234943251</v>
      </c>
      <c r="AR16">
        <f>'q-ValProd-cntr'!AR16*1000/('q-AgLab-cntr'!AR16)</f>
        <v>2346.40831670049</v>
      </c>
      <c r="AS16">
        <f>'q-ValProd-cntr'!AS16*1000/('q-AgLab-cntr'!AS16)</f>
        <v>2684.22196834458</v>
      </c>
      <c r="AT16">
        <f>'q-ValProd-cntr'!AT16*1000/('q-AgLab-cntr'!AT16)</f>
        <v>2716.01827031591</v>
      </c>
      <c r="AU16">
        <f>'q-ValProd-cntr'!AU16*1000/('q-AgLab-cntr'!AU16)</f>
        <v>2853.24718799912</v>
      </c>
      <c r="AV16">
        <f>'q-ValProd-cntr'!AV16*1000/('q-AgLab-cntr'!AV16)</f>
        <v>2813.89404953224</v>
      </c>
      <c r="AW16">
        <f t="shared" si="0"/>
        <v>1.7078988470427</v>
      </c>
    </row>
    <row r="17" spans="1:49">
      <c r="A17" t="s">
        <v>414</v>
      </c>
      <c r="B17">
        <f>'q-ValProd-cntr'!C17</f>
        <v>60</v>
      </c>
      <c r="C17" t="str">
        <f>'q-ValProd-cntr'!D17</f>
        <v>El Salvador</v>
      </c>
      <c r="F17" t="s">
        <v>429</v>
      </c>
      <c r="G17">
        <f>'q-ValProd-cntr'!G17*1000/('q-AgLab-cntr'!G17)</f>
        <v>786.935505249524</v>
      </c>
      <c r="H17">
        <f>'q-ValProd-cntr'!H17*1000/('q-AgLab-cntr'!H17)</f>
        <v>803.085166144981</v>
      </c>
      <c r="I17">
        <f>'q-ValProd-cntr'!I17*1000/('q-AgLab-cntr'!I17)</f>
        <v>864.454941379855</v>
      </c>
      <c r="J17">
        <f>'q-ValProd-cntr'!J17*1000/('q-AgLab-cntr'!J17)</f>
        <v>848.562575189204</v>
      </c>
      <c r="K17">
        <f>'q-ValProd-cntr'!K17*1000/('q-AgLab-cntr'!K17)</f>
        <v>851.476467444751</v>
      </c>
      <c r="L17">
        <f>'q-ValProd-cntr'!L17*1000/('q-AgLab-cntr'!L17)</f>
        <v>811.356247834448</v>
      </c>
      <c r="M17">
        <f>'q-ValProd-cntr'!M17*1000/('q-AgLab-cntr'!M17)</f>
        <v>787.580560547164</v>
      </c>
      <c r="N17">
        <f>'q-ValProd-cntr'!N17*1000/('q-AgLab-cntr'!N17)</f>
        <v>740.728489353774</v>
      </c>
      <c r="O17">
        <f>'q-ValProd-cntr'!O17*1000/('q-AgLab-cntr'!O17)</f>
        <v>773.473496063664</v>
      </c>
      <c r="P17">
        <f>'q-ValProd-cntr'!P17*1000/('q-AgLab-cntr'!P17)</f>
        <v>764.219235137593</v>
      </c>
      <c r="Q17">
        <f>'q-ValProd-cntr'!Q17*1000/('q-AgLab-cntr'!Q17)</f>
        <v>830.007536773157</v>
      </c>
      <c r="R17">
        <f>'q-ValProd-cntr'!R17*1000/('q-AgLab-cntr'!R17)</f>
        <v>837.774977011308</v>
      </c>
      <c r="S17">
        <f>'q-ValProd-cntr'!S17*1000/('q-AgLab-cntr'!S17)</f>
        <v>862.941696309957</v>
      </c>
      <c r="T17">
        <f>'q-ValProd-cntr'!T17*1000/('q-AgLab-cntr'!T17)</f>
        <v>939.072490782539</v>
      </c>
      <c r="U17">
        <f>'q-ValProd-cntr'!U17*1000/('q-AgLab-cntr'!U17)</f>
        <v>983.195120701928</v>
      </c>
      <c r="V17">
        <f>'q-ValProd-cntr'!V17*1000/('q-AgLab-cntr'!V17)</f>
        <v>937.023991934822</v>
      </c>
      <c r="W17">
        <f>'q-ValProd-cntr'!W17*1000/('q-AgLab-cntr'!W17)</f>
        <v>960.709855309617</v>
      </c>
      <c r="X17">
        <f>'q-ValProd-cntr'!X17*1000/('q-AgLab-cntr'!X17)</f>
        <v>1077.27953802369</v>
      </c>
      <c r="Y17">
        <f>'q-ValProd-cntr'!Y17*1000/('q-AgLab-cntr'!Y17)</f>
        <v>1094.75057295826</v>
      </c>
      <c r="Z17">
        <f>'q-ValProd-cntr'!Z17*1000/('q-AgLab-cntr'!Z17)</f>
        <v>1068.15444979894</v>
      </c>
      <c r="AA17">
        <f>'q-ValProd-cntr'!AA17*1000/('q-AgLab-cntr'!AA17)</f>
        <v>969.586343501147</v>
      </c>
      <c r="AB17">
        <f>'q-ValProd-cntr'!AB17*1000/('q-AgLab-cntr'!AB17)</f>
        <v>921.917814763156</v>
      </c>
      <c r="AC17">
        <f>'q-ValProd-cntr'!AC17*1000/('q-AgLab-cntr'!AC17)</f>
        <v>921.73472342487</v>
      </c>
      <c r="AD17">
        <f>'q-ValProd-cntr'!AD17*1000/('q-AgLab-cntr'!AD17)</f>
        <v>979.987768430188</v>
      </c>
      <c r="AE17">
        <f>'q-ValProd-cntr'!AE17*1000/('q-AgLab-cntr'!AE17)</f>
        <v>965.66970603013</v>
      </c>
      <c r="AF17">
        <f>'q-ValProd-cntr'!AF17*1000/('q-AgLab-cntr'!AF17)</f>
        <v>931.161677290594</v>
      </c>
      <c r="AG17">
        <f>'q-ValProd-cntr'!AG17*1000/('q-AgLab-cntr'!AG17)</f>
        <v>894.150058501671</v>
      </c>
      <c r="AH17">
        <f>'q-ValProd-cntr'!AH17*1000/('q-AgLab-cntr'!AH17)</f>
        <v>912.901201174069</v>
      </c>
      <c r="AI17">
        <f>'q-ValProd-cntr'!AI17*1000/('q-AgLab-cntr'!AI17)</f>
        <v>927.527038058563</v>
      </c>
      <c r="AJ17">
        <f>'q-ValProd-cntr'!AJ17*1000/('q-AgLab-cntr'!AJ17)</f>
        <v>967.481535283074</v>
      </c>
      <c r="AK17">
        <f>'q-ValProd-cntr'!AK17*1000/('q-AgLab-cntr'!AK17)</f>
        <v>997.645383389804</v>
      </c>
      <c r="AL17">
        <f>'q-ValProd-cntr'!AL17*1000/('q-AgLab-cntr'!AL17)</f>
        <v>1083.03629885325</v>
      </c>
      <c r="AM17">
        <f>'q-ValProd-cntr'!AM17*1000/('q-AgLab-cntr'!AM17)</f>
        <v>998.554127615683</v>
      </c>
      <c r="AN17">
        <f>'q-ValProd-cntr'!AN17*1000/('q-AgLab-cntr'!AN17)</f>
        <v>954.918843113878</v>
      </c>
      <c r="AO17">
        <f>'q-ValProd-cntr'!AO17*1000/('q-AgLab-cntr'!AO17)</f>
        <v>957.29546804427</v>
      </c>
      <c r="AP17">
        <f>'q-ValProd-cntr'!AP17*1000/('q-AgLab-cntr'!AP17)</f>
        <v>970.455564297175</v>
      </c>
      <c r="AQ17">
        <f>'q-ValProd-cntr'!AQ17*1000/('q-AgLab-cntr'!AQ17)</f>
        <v>986.902707838026</v>
      </c>
      <c r="AR17">
        <f>'q-ValProd-cntr'!AR17*1000/('q-AgLab-cntr'!AR17)</f>
        <v>961.613720789883</v>
      </c>
      <c r="AS17">
        <f>'q-ValProd-cntr'!AS17*1000/('q-AgLab-cntr'!AS17)</f>
        <v>1046.34260647232</v>
      </c>
      <c r="AT17">
        <f>'q-ValProd-cntr'!AT17*1000/('q-AgLab-cntr'!AT17)</f>
        <v>1023.51037307312</v>
      </c>
      <c r="AU17">
        <f>'q-ValProd-cntr'!AU17*1000/('q-AgLab-cntr'!AU17)</f>
        <v>1008.39042307942</v>
      </c>
      <c r="AV17">
        <f>'q-ValProd-cntr'!AV17*1000/('q-AgLab-cntr'!AV17)</f>
        <v>980.61547307559</v>
      </c>
      <c r="AW17">
        <f t="shared" si="0"/>
        <v>0.616380652686632</v>
      </c>
    </row>
    <row r="18" spans="1:49">
      <c r="A18" t="s">
        <v>414</v>
      </c>
      <c r="B18">
        <f>'q-ValProd-cntr'!C18</f>
        <v>69</v>
      </c>
      <c r="C18" t="str">
        <f>'q-ValProd-cntr'!D18</f>
        <v>French Guiana</v>
      </c>
      <c r="F18" t="s">
        <v>429</v>
      </c>
      <c r="G18">
        <f>'q-ValProd-cntr'!G18*1000/('q-AgLab-cntr'!G18)</f>
        <v>651.177534333333</v>
      </c>
      <c r="H18">
        <f>'q-ValProd-cntr'!H18*1000/('q-AgLab-cntr'!H18)</f>
        <v>754.97230725</v>
      </c>
      <c r="I18">
        <f>'q-ValProd-cntr'!I18*1000/('q-AgLab-cntr'!I18)</f>
        <v>655.924833333333</v>
      </c>
      <c r="J18">
        <f>'q-ValProd-cntr'!J18*1000/('q-AgLab-cntr'!J18)</f>
        <v>587.508056566667</v>
      </c>
      <c r="K18">
        <f>'q-ValProd-cntr'!K18*1000/('q-AgLab-cntr'!K18)</f>
        <v>463.328004885714</v>
      </c>
      <c r="L18">
        <f>'q-ValProd-cntr'!L18*1000/('q-AgLab-cntr'!L18)</f>
        <v>510.245710957143</v>
      </c>
      <c r="M18">
        <f>'q-ValProd-cntr'!M18*1000/('q-AgLab-cntr'!M18)</f>
        <v>516.957053714286</v>
      </c>
      <c r="N18">
        <f>'q-ValProd-cntr'!N18*1000/('q-AgLab-cntr'!N18)</f>
        <v>549.570283257143</v>
      </c>
      <c r="O18">
        <f>'q-ValProd-cntr'!O18*1000/('q-AgLab-cntr'!O18)</f>
        <v>475.4155114</v>
      </c>
      <c r="P18">
        <f>'q-ValProd-cntr'!P18*1000/('q-AgLab-cntr'!P18)</f>
        <v>526.369762485714</v>
      </c>
      <c r="Q18">
        <f>'q-ValProd-cntr'!Q18*1000/('q-AgLab-cntr'!Q18)</f>
        <v>596.681742642857</v>
      </c>
      <c r="R18">
        <f>'q-ValProd-cntr'!R18*1000/('q-AgLab-cntr'!R18)</f>
        <v>524.2415889125</v>
      </c>
      <c r="S18">
        <f>'q-ValProd-cntr'!S18*1000/('q-AgLab-cntr'!S18)</f>
        <v>515.229498875</v>
      </c>
      <c r="T18">
        <f>'q-ValProd-cntr'!T18*1000/('q-AgLab-cntr'!T18)</f>
        <v>449.17643725</v>
      </c>
      <c r="U18">
        <f>'q-ValProd-cntr'!U18*1000/('q-AgLab-cntr'!U18)</f>
        <v>392.409538</v>
      </c>
      <c r="V18">
        <f>'q-ValProd-cntr'!V18*1000/('q-AgLab-cntr'!V18)</f>
        <v>357.5072435875</v>
      </c>
      <c r="W18">
        <f>'q-ValProd-cntr'!W18*1000/('q-AgLab-cntr'!W18)</f>
        <v>461.9996904375</v>
      </c>
      <c r="X18">
        <f>'q-ValProd-cntr'!X18*1000/('q-AgLab-cntr'!X18)</f>
        <v>491.921245933333</v>
      </c>
      <c r="Y18">
        <f>'q-ValProd-cntr'!Y18*1000/('q-AgLab-cntr'!Y18)</f>
        <v>535.487217911111</v>
      </c>
      <c r="Z18">
        <f>'q-ValProd-cntr'!Z18*1000/('q-AgLab-cntr'!Z18)</f>
        <v>549.8397847</v>
      </c>
      <c r="AA18">
        <f>'q-ValProd-cntr'!AA18*1000/('q-AgLab-cntr'!AA18)</f>
        <v>546.333176944445</v>
      </c>
      <c r="AB18">
        <f>'q-ValProd-cntr'!AB18*1000/('q-AgLab-cntr'!AB18)</f>
        <v>537.15909351</v>
      </c>
      <c r="AC18">
        <f>'q-ValProd-cntr'!AC18*1000/('q-AgLab-cntr'!AC18)</f>
        <v>696.98752401</v>
      </c>
      <c r="AD18">
        <f>'q-ValProd-cntr'!AD18*1000/('q-AgLab-cntr'!AD18)</f>
        <v>720.73878724</v>
      </c>
      <c r="AE18">
        <f>'q-ValProd-cntr'!AE18*1000/('q-AgLab-cntr'!AE18)</f>
        <v>755.681184981818</v>
      </c>
      <c r="AF18">
        <f>'q-ValProd-cntr'!AF18*1000/('q-AgLab-cntr'!AF18)</f>
        <v>839.429931172727</v>
      </c>
      <c r="AG18">
        <f>'q-ValProd-cntr'!AG18*1000/('q-AgLab-cntr'!AG18)</f>
        <v>807.004185042727</v>
      </c>
      <c r="AH18">
        <f>'q-ValProd-cntr'!AH18*1000/('q-AgLab-cntr'!AH18)</f>
        <v>829.827571389166</v>
      </c>
      <c r="AI18">
        <f>'q-ValProd-cntr'!AI18*1000/('q-AgLab-cntr'!AI18)</f>
        <v>977.545267703333</v>
      </c>
      <c r="AJ18">
        <f>'q-ValProd-cntr'!AJ18*1000/('q-AgLab-cntr'!AJ18)</f>
        <v>1080.76005299583</v>
      </c>
      <c r="AK18">
        <f>'q-ValProd-cntr'!AK18*1000/('q-AgLab-cntr'!AK18)</f>
        <v>1227.59233175083</v>
      </c>
      <c r="AL18">
        <f>'q-ValProd-cntr'!AL18*1000/('q-AgLab-cntr'!AL18)</f>
        <v>1121.60202645</v>
      </c>
      <c r="AM18">
        <f>'q-ValProd-cntr'!AM18*1000/('q-AgLab-cntr'!AM18)</f>
        <v>1266.09542589167</v>
      </c>
      <c r="AN18">
        <f>'q-ValProd-cntr'!AN18*1000/('q-AgLab-cntr'!AN18)</f>
        <v>1374.45393791333</v>
      </c>
      <c r="AO18">
        <f>'q-ValProd-cntr'!AO18*1000/('q-AgLab-cntr'!AO18)</f>
        <v>1369.57693194917</v>
      </c>
      <c r="AP18">
        <f>'q-ValProd-cntr'!AP18*1000/('q-AgLab-cntr'!AP18)</f>
        <v>1505.27551844417</v>
      </c>
      <c r="AQ18">
        <f>'q-ValProd-cntr'!AQ18*1000/('q-AgLab-cntr'!AQ18)</f>
        <v>1444.4866588775</v>
      </c>
      <c r="AR18">
        <f>'q-ValProd-cntr'!AR18*1000/('q-AgLab-cntr'!AR18)</f>
        <v>1450.1778037575</v>
      </c>
      <c r="AS18">
        <f>'q-ValProd-cntr'!AS18*1000/('q-AgLab-cntr'!AS18)</f>
        <v>1264.21720225308</v>
      </c>
      <c r="AT18">
        <f>'q-ValProd-cntr'!AT18*1000/('q-AgLab-cntr'!AT18)</f>
        <v>1265.66783138538</v>
      </c>
      <c r="AU18">
        <f>'q-ValProd-cntr'!AU18*1000/('q-AgLab-cntr'!AU18)</f>
        <v>1323.22372884692</v>
      </c>
      <c r="AV18">
        <f>'q-ValProd-cntr'!AV18*1000/('q-AgLab-cntr'!AV18)</f>
        <v>1326.85858021538</v>
      </c>
      <c r="AW18">
        <f t="shared" si="0"/>
        <v>2.94460790331164</v>
      </c>
    </row>
    <row r="19" spans="1:49">
      <c r="A19" t="s">
        <v>414</v>
      </c>
      <c r="B19">
        <f>'q-ValProd-cntr'!C19</f>
        <v>86</v>
      </c>
      <c r="C19" t="str">
        <f>'q-ValProd-cntr'!D19</f>
        <v>Grenada</v>
      </c>
      <c r="F19" t="s">
        <v>429</v>
      </c>
      <c r="G19">
        <f>'q-ValProd-cntr'!G19*1000/('q-AgLab-cntr'!G19)</f>
        <v>703.753433094118</v>
      </c>
      <c r="H19">
        <f>'q-ValProd-cntr'!H19*1000/('q-AgLab-cntr'!H19)</f>
        <v>765.075730223529</v>
      </c>
      <c r="I19">
        <f>'q-ValProd-cntr'!I19*1000/('q-AgLab-cntr'!I19)</f>
        <v>865.67414351875</v>
      </c>
      <c r="J19">
        <f>'q-ValProd-cntr'!J19*1000/('q-AgLab-cntr'!J19)</f>
        <v>825.40460985625</v>
      </c>
      <c r="K19">
        <f>'q-ValProd-cntr'!K19*1000/('q-AgLab-cntr'!K19)</f>
        <v>1035.91643183125</v>
      </c>
      <c r="L19">
        <f>'q-ValProd-cntr'!L19*1000/('q-AgLab-cntr'!L19)</f>
        <v>1037.30016078062</v>
      </c>
      <c r="M19">
        <f>'q-ValProd-cntr'!M19*1000/('q-AgLab-cntr'!M19)</f>
        <v>1178.55110997867</v>
      </c>
      <c r="N19">
        <f>'q-ValProd-cntr'!N19*1000/('q-AgLab-cntr'!N19)</f>
        <v>1228.142643056</v>
      </c>
      <c r="O19">
        <f>'q-ValProd-cntr'!O19*1000/('q-AgLab-cntr'!O19)</f>
        <v>1252.89229849333</v>
      </c>
      <c r="P19">
        <f>'q-ValProd-cntr'!P19*1000/('q-AgLab-cntr'!P19)</f>
        <v>1251.11781</v>
      </c>
      <c r="Q19">
        <f>'q-ValProd-cntr'!Q19*1000/('q-AgLab-cntr'!Q19)</f>
        <v>1221.58350330643</v>
      </c>
      <c r="R19">
        <f>'q-ValProd-cntr'!R19*1000/('q-AgLab-cntr'!R19)</f>
        <v>1158.36711533</v>
      </c>
      <c r="S19">
        <f>'q-ValProd-cntr'!S19*1000/('q-AgLab-cntr'!S19)</f>
        <v>1125.71883947</v>
      </c>
      <c r="T19">
        <f>'q-ValProd-cntr'!T19*1000/('q-AgLab-cntr'!T19)</f>
        <v>1212.25312525769</v>
      </c>
      <c r="U19">
        <f>'q-ValProd-cntr'!U19*1000/('q-AgLab-cntr'!U19)</f>
        <v>1196.64818271846</v>
      </c>
      <c r="V19">
        <f>'q-ValProd-cntr'!V19*1000/('q-AgLab-cntr'!V19)</f>
        <v>1412.12527166</v>
      </c>
      <c r="W19">
        <f>'q-ValProd-cntr'!W19*1000/('q-AgLab-cntr'!W19)</f>
        <v>1400.74233872615</v>
      </c>
      <c r="X19">
        <f>'q-ValProd-cntr'!X19*1000/('q-AgLab-cntr'!X19)</f>
        <v>1510.95445587083</v>
      </c>
      <c r="Y19">
        <f>'q-ValProd-cntr'!Y19*1000/('q-AgLab-cntr'!Y19)</f>
        <v>1590.0538180225</v>
      </c>
      <c r="Z19">
        <f>'q-ValProd-cntr'!Z19*1000/('q-AgLab-cntr'!Z19)</f>
        <v>1486.493509715</v>
      </c>
      <c r="AA19">
        <f>'q-ValProd-cntr'!AA19*1000/('q-AgLab-cntr'!AA19)</f>
        <v>1644.20738904417</v>
      </c>
      <c r="AB19">
        <f>'q-ValProd-cntr'!AB19*1000/('q-AgLab-cntr'!AB19)</f>
        <v>1409.55729478583</v>
      </c>
      <c r="AC19">
        <f>'q-ValProd-cntr'!AC19*1000/('q-AgLab-cntr'!AC19)</f>
        <v>1425.98904395727</v>
      </c>
      <c r="AD19">
        <f>'q-ValProd-cntr'!AD19*1000/('q-AgLab-cntr'!AD19)</f>
        <v>1636.33294257273</v>
      </c>
      <c r="AE19">
        <f>'q-ValProd-cntr'!AE19*1000/('q-AgLab-cntr'!AE19)</f>
        <v>1446.96280423727</v>
      </c>
      <c r="AF19">
        <f>'q-ValProd-cntr'!AF19*1000/('q-AgLab-cntr'!AF19)</f>
        <v>1566.81626468182</v>
      </c>
      <c r="AG19">
        <f>'q-ValProd-cntr'!AG19*1000/('q-AgLab-cntr'!AG19)</f>
        <v>1740.41836271727</v>
      </c>
      <c r="AH19">
        <f>'q-ValProd-cntr'!AH19*1000/('q-AgLab-cntr'!AH19)</f>
        <v>1484.06418468909</v>
      </c>
      <c r="AI19">
        <f>'q-ValProd-cntr'!AI19*1000/('q-AgLab-cntr'!AI19)</f>
        <v>1598.079545524</v>
      </c>
      <c r="AJ19">
        <f>'q-ValProd-cntr'!AJ19*1000/('q-AgLab-cntr'!AJ19)</f>
        <v>1635.095648458</v>
      </c>
      <c r="AK19">
        <f>'q-ValProd-cntr'!AK19*1000/('q-AgLab-cntr'!AK19)</f>
        <v>1566.825402073</v>
      </c>
      <c r="AL19">
        <f>'q-ValProd-cntr'!AL19*1000/('q-AgLab-cntr'!AL19)</f>
        <v>1597.78032039</v>
      </c>
      <c r="AM19">
        <f>'q-ValProd-cntr'!AM19*1000/('q-AgLab-cntr'!AM19)</f>
        <v>1730.744002381</v>
      </c>
      <c r="AN19">
        <f>'q-ValProd-cntr'!AN19*1000/('q-AgLab-cntr'!AN19)</f>
        <v>1793.917155818</v>
      </c>
      <c r="AO19">
        <f>'q-ValProd-cntr'!AO19*1000/('q-AgLab-cntr'!AO19)</f>
        <v>1814.49817228444</v>
      </c>
      <c r="AP19">
        <f>'q-ValProd-cntr'!AP19*1000/('q-AgLab-cntr'!AP19)</f>
        <v>1799.86957474444</v>
      </c>
      <c r="AQ19">
        <f>'q-ValProd-cntr'!AQ19*1000/('q-AgLab-cntr'!AQ19)</f>
        <v>1838.11434512222</v>
      </c>
      <c r="AR19">
        <f>'q-ValProd-cntr'!AR19*1000/('q-AgLab-cntr'!AR19)</f>
        <v>1772.02293773333</v>
      </c>
      <c r="AS19">
        <f>'q-ValProd-cntr'!AS19*1000/('q-AgLab-cntr'!AS19)</f>
        <v>1884.42968028889</v>
      </c>
      <c r="AT19">
        <f>'q-ValProd-cntr'!AT19*1000/('q-AgLab-cntr'!AT19)</f>
        <v>1862.8173822</v>
      </c>
      <c r="AU19">
        <f>'q-ValProd-cntr'!AU19*1000/('q-AgLab-cntr'!AU19)</f>
        <v>1921.0190528625</v>
      </c>
      <c r="AV19">
        <f>'q-ValProd-cntr'!AV19*1000/('q-AgLab-cntr'!AV19)</f>
        <v>2052.9500669375</v>
      </c>
      <c r="AW19">
        <f t="shared" si="0"/>
        <v>1.96385999693192</v>
      </c>
    </row>
    <row r="20" spans="1:49">
      <c r="A20" t="s">
        <v>414</v>
      </c>
      <c r="B20">
        <f>'q-ValProd-cntr'!C20</f>
        <v>87</v>
      </c>
      <c r="C20" t="str">
        <f>'q-ValProd-cntr'!D20</f>
        <v>Guadeloupe</v>
      </c>
      <c r="F20" t="s">
        <v>429</v>
      </c>
      <c r="G20">
        <f>'q-ValProd-cntr'!G20*1000/('q-AgLab-cntr'!G20)</f>
        <v>1747.50250682927</v>
      </c>
      <c r="H20">
        <f>'q-ValProd-cntr'!H20*1000/('q-AgLab-cntr'!H20)</f>
        <v>1739.87147913902</v>
      </c>
      <c r="I20">
        <f>'q-ValProd-cntr'!I20*1000/('q-AgLab-cntr'!I20)</f>
        <v>1753.13542492</v>
      </c>
      <c r="J20">
        <f>'q-ValProd-cntr'!J20*1000/('q-AgLab-cntr'!J20)</f>
        <v>1882.87402473684</v>
      </c>
      <c r="K20">
        <f>'q-ValProd-cntr'!K20*1000/('q-AgLab-cntr'!K20)</f>
        <v>1899.43298101892</v>
      </c>
      <c r="L20">
        <f>'q-ValProd-cntr'!L20*1000/('q-AgLab-cntr'!L20)</f>
        <v>2051.03850845</v>
      </c>
      <c r="M20">
        <f>'q-ValProd-cntr'!M20*1000/('q-AgLab-cntr'!M20)</f>
        <v>1976.17666834571</v>
      </c>
      <c r="N20">
        <f>'q-ValProd-cntr'!N20*1000/('q-AgLab-cntr'!N20)</f>
        <v>1885.91512299412</v>
      </c>
      <c r="O20">
        <f>'q-ValProd-cntr'!O20*1000/('q-AgLab-cntr'!O20)</f>
        <v>2174.81872987152</v>
      </c>
      <c r="P20">
        <f>'q-ValProd-cntr'!P20*1000/('q-AgLab-cntr'!P20)</f>
        <v>2268.87156551742</v>
      </c>
      <c r="Q20">
        <f>'q-ValProd-cntr'!Q20*1000/('q-AgLab-cntr'!Q20)</f>
        <v>2367.61051567871</v>
      </c>
      <c r="R20">
        <f>'q-ValProd-cntr'!R20*1000/('q-AgLab-cntr'!R20)</f>
        <v>2169.697394896</v>
      </c>
      <c r="S20">
        <f>'q-ValProd-cntr'!S20*1000/('q-AgLab-cntr'!S20)</f>
        <v>2300.1501919</v>
      </c>
      <c r="T20">
        <f>'q-ValProd-cntr'!T20*1000/('q-AgLab-cntr'!T20)</f>
        <v>2362.77128511379</v>
      </c>
      <c r="U20">
        <f>'q-ValProd-cntr'!U20*1000/('q-AgLab-cntr'!U20)</f>
        <v>2304.23310564571</v>
      </c>
      <c r="V20">
        <f>'q-ValProd-cntr'!V20*1000/('q-AgLab-cntr'!V20)</f>
        <v>2285.07916048214</v>
      </c>
      <c r="W20">
        <f>'q-ValProd-cntr'!W20*1000/('q-AgLab-cntr'!W20)</f>
        <v>2192.31002950222</v>
      </c>
      <c r="X20">
        <f>'q-ValProd-cntr'!X20*1000/('q-AgLab-cntr'!X20)</f>
        <v>2551.10325468769</v>
      </c>
      <c r="Y20">
        <f>'q-ValProd-cntr'!Y20*1000/('q-AgLab-cntr'!Y20)</f>
        <v>2360.4760156728</v>
      </c>
      <c r="Z20">
        <f>'q-ValProd-cntr'!Z20*1000/('q-AgLab-cntr'!Z20)</f>
        <v>2228.6088935925</v>
      </c>
      <c r="AA20">
        <f>'q-ValProd-cntr'!AA20*1000/('q-AgLab-cntr'!AA20)</f>
        <v>2456.27739271739</v>
      </c>
      <c r="AB20">
        <f>'q-ValProd-cntr'!AB20*1000/('q-AgLab-cntr'!AB20)</f>
        <v>2926.16118646</v>
      </c>
      <c r="AC20">
        <f>'q-ValProd-cntr'!AC20*1000/('q-AgLab-cntr'!AC20)</f>
        <v>2844.7011207</v>
      </c>
      <c r="AD20">
        <f>'q-ValProd-cntr'!AD20*1000/('q-AgLab-cntr'!AD20)</f>
        <v>3055.90164967</v>
      </c>
      <c r="AE20">
        <f>'q-ValProd-cntr'!AE20*1000/('q-AgLab-cntr'!AE20)</f>
        <v>3045.20347611</v>
      </c>
      <c r="AF20">
        <f>'q-ValProd-cntr'!AF20*1000/('q-AgLab-cntr'!AF20)</f>
        <v>3465.98462450611</v>
      </c>
      <c r="AG20">
        <f>'q-ValProd-cntr'!AG20*1000/('q-AgLab-cntr'!AG20)</f>
        <v>3874.63284605125</v>
      </c>
      <c r="AH20">
        <f>'q-ValProd-cntr'!AH20*1000/('q-AgLab-cntr'!AH20)</f>
        <v>4407.95340493867</v>
      </c>
      <c r="AI20">
        <f>'q-ValProd-cntr'!AI20*1000/('q-AgLab-cntr'!AI20)</f>
        <v>4314.95396866461</v>
      </c>
      <c r="AJ20">
        <f>'q-ValProd-cntr'!AJ20*1000/('q-AgLab-cntr'!AJ20)</f>
        <v>3725.20658943167</v>
      </c>
      <c r="AK20">
        <f>'q-ValProd-cntr'!AK20*1000/('q-AgLab-cntr'!AK20)</f>
        <v>4786.40593026545</v>
      </c>
      <c r="AL20">
        <f>'q-ValProd-cntr'!AL20*1000/('q-AgLab-cntr'!AL20)</f>
        <v>5466.275401284</v>
      </c>
      <c r="AM20">
        <f>'q-ValProd-cntr'!AM20*1000/('q-AgLab-cntr'!AM20)</f>
        <v>5737.217034181</v>
      </c>
      <c r="AN20">
        <f>'q-ValProd-cntr'!AN20*1000/('q-AgLab-cntr'!AN20)</f>
        <v>5630.79641928</v>
      </c>
      <c r="AO20">
        <f>'q-ValProd-cntr'!AO20*1000/('q-AgLab-cntr'!AO20)</f>
        <v>4565.12886007222</v>
      </c>
      <c r="AP20">
        <f>'q-ValProd-cntr'!AP20*1000/('q-AgLab-cntr'!AP20)</f>
        <v>5554.6538774225</v>
      </c>
      <c r="AQ20">
        <f>'q-ValProd-cntr'!AQ20*1000/('q-AgLab-cntr'!AQ20)</f>
        <v>6863.8862638625</v>
      </c>
      <c r="AR20">
        <f>'q-ValProd-cntr'!AR20*1000/('q-AgLab-cntr'!AR20)</f>
        <v>6784.28657045</v>
      </c>
      <c r="AS20">
        <f>'q-ValProd-cntr'!AS20*1000/('q-AgLab-cntr'!AS20)</f>
        <v>8068.90955425429</v>
      </c>
      <c r="AT20">
        <f>'q-ValProd-cntr'!AT20*1000/('q-AgLab-cntr'!AT20)</f>
        <v>8073.55481135143</v>
      </c>
      <c r="AU20">
        <f>'q-ValProd-cntr'!AU20*1000/('q-AgLab-cntr'!AU20)</f>
        <v>9419.14727991</v>
      </c>
      <c r="AV20">
        <f>'q-ValProd-cntr'!AV20*1000/('q-AgLab-cntr'!AV20)</f>
        <v>9474.02941450667</v>
      </c>
      <c r="AW20">
        <f t="shared" si="0"/>
        <v>3.97742549656535</v>
      </c>
    </row>
    <row r="21" spans="1:49">
      <c r="A21" t="s">
        <v>414</v>
      </c>
      <c r="B21">
        <f>'q-ValProd-cntr'!C21</f>
        <v>89</v>
      </c>
      <c r="C21" t="str">
        <f>'q-ValProd-cntr'!D21</f>
        <v>Guatemala</v>
      </c>
      <c r="F21" t="s">
        <v>429</v>
      </c>
      <c r="G21">
        <f>'q-ValProd-cntr'!G21*1000/('q-AgLab-cntr'!G21)</f>
        <v>612.2891334092</v>
      </c>
      <c r="H21">
        <f>'q-ValProd-cntr'!H21*1000/('q-AgLab-cntr'!H21)</f>
        <v>659.140437641435</v>
      </c>
      <c r="I21">
        <f>'q-ValProd-cntr'!I21*1000/('q-AgLab-cntr'!I21)</f>
        <v>699.955648352516</v>
      </c>
      <c r="J21">
        <f>'q-ValProd-cntr'!J21*1000/('q-AgLab-cntr'!J21)</f>
        <v>723.451303759385</v>
      </c>
      <c r="K21">
        <f>'q-ValProd-cntr'!K21*1000/('q-AgLab-cntr'!K21)</f>
        <v>728.927761276606</v>
      </c>
      <c r="L21">
        <f>'q-ValProd-cntr'!L21*1000/('q-AgLab-cntr'!L21)</f>
        <v>715.752272830648</v>
      </c>
      <c r="M21">
        <f>'q-ValProd-cntr'!M21*1000/('q-AgLab-cntr'!M21)</f>
        <v>692.986864719634</v>
      </c>
      <c r="N21">
        <f>'q-ValProd-cntr'!N21*1000/('q-AgLab-cntr'!N21)</f>
        <v>762.143276044204</v>
      </c>
      <c r="O21">
        <f>'q-ValProd-cntr'!O21*1000/('q-AgLab-cntr'!O21)</f>
        <v>770.044290758726</v>
      </c>
      <c r="P21">
        <f>'q-ValProd-cntr'!P21*1000/('q-AgLab-cntr'!P21)</f>
        <v>779.368471427396</v>
      </c>
      <c r="Q21">
        <f>'q-ValProd-cntr'!Q21*1000/('q-AgLab-cntr'!Q21)</f>
        <v>771.978927837382</v>
      </c>
      <c r="R21">
        <f>'q-ValProd-cntr'!R21*1000/('q-AgLab-cntr'!R21)</f>
        <v>833.679353157333</v>
      </c>
      <c r="S21">
        <f>'q-ValProd-cntr'!S21*1000/('q-AgLab-cntr'!S21)</f>
        <v>862.483546471581</v>
      </c>
      <c r="T21">
        <f>'q-ValProd-cntr'!T21*1000/('q-AgLab-cntr'!T21)</f>
        <v>916.209865685115</v>
      </c>
      <c r="U21">
        <f>'q-ValProd-cntr'!U21*1000/('q-AgLab-cntr'!U21)</f>
        <v>920.144912281329</v>
      </c>
      <c r="V21">
        <f>'q-ValProd-cntr'!V21*1000/('q-AgLab-cntr'!V21)</f>
        <v>948.972480237739</v>
      </c>
      <c r="W21">
        <f>'q-ValProd-cntr'!W21*1000/('q-AgLab-cntr'!W21)</f>
        <v>1005.38407193353</v>
      </c>
      <c r="X21">
        <f>'q-ValProd-cntr'!X21*1000/('q-AgLab-cntr'!X21)</f>
        <v>1038.0965653952</v>
      </c>
      <c r="Y21">
        <f>'q-ValProd-cntr'!Y21*1000/('q-AgLab-cntr'!Y21)</f>
        <v>975.602987830853</v>
      </c>
      <c r="Z21">
        <f>'q-ValProd-cntr'!Z21*1000/('q-AgLab-cntr'!Z21)</f>
        <v>998.001374869292</v>
      </c>
      <c r="AA21">
        <f>'q-ValProd-cntr'!AA21*1000/('q-AgLab-cntr'!AA21)</f>
        <v>974.304638046303</v>
      </c>
      <c r="AB21">
        <f>'q-ValProd-cntr'!AB21*1000/('q-AgLab-cntr'!AB21)</f>
        <v>935.287013208898</v>
      </c>
      <c r="AC21">
        <f>'q-ValProd-cntr'!AC21*1000/('q-AgLab-cntr'!AC21)</f>
        <v>890.518201036922</v>
      </c>
      <c r="AD21">
        <f>'q-ValProd-cntr'!AD21*1000/('q-AgLab-cntr'!AD21)</f>
        <v>883.791406537035</v>
      </c>
      <c r="AE21">
        <f>'q-ValProd-cntr'!AE21*1000/('q-AgLab-cntr'!AE21)</f>
        <v>889.445925612296</v>
      </c>
      <c r="AF21">
        <f>'q-ValProd-cntr'!AF21*1000/('q-AgLab-cntr'!AF21)</f>
        <v>879.123309805682</v>
      </c>
      <c r="AG21">
        <f>'q-ValProd-cntr'!AG21*1000/('q-AgLab-cntr'!AG21)</f>
        <v>877.266100134548</v>
      </c>
      <c r="AH21">
        <f>'q-ValProd-cntr'!AH21*1000/('q-AgLab-cntr'!AH21)</f>
        <v>898.738117423545</v>
      </c>
      <c r="AI21">
        <f>'q-ValProd-cntr'!AI21*1000/('q-AgLab-cntr'!AI21)</f>
        <v>935.165000148925</v>
      </c>
      <c r="AJ21">
        <f>'q-ValProd-cntr'!AJ21*1000/('q-AgLab-cntr'!AJ21)</f>
        <v>963.298944194774</v>
      </c>
      <c r="AK21">
        <f>'q-ValProd-cntr'!AK21*1000/('q-AgLab-cntr'!AK21)</f>
        <v>939.732424258887</v>
      </c>
      <c r="AL21">
        <f>'q-ValProd-cntr'!AL21*1000/('q-AgLab-cntr'!AL21)</f>
        <v>949.404531630779</v>
      </c>
      <c r="AM21">
        <f>'q-ValProd-cntr'!AM21*1000/('q-AgLab-cntr'!AM21)</f>
        <v>934.351768938695</v>
      </c>
      <c r="AN21">
        <f>'q-ValProd-cntr'!AN21*1000/('q-AgLab-cntr'!AN21)</f>
        <v>937.271215777289</v>
      </c>
      <c r="AO21">
        <f>'q-ValProd-cntr'!AO21*1000/('q-AgLab-cntr'!AO21)</f>
        <v>968.255702422725</v>
      </c>
      <c r="AP21">
        <f>'q-ValProd-cntr'!AP21*1000/('q-AgLab-cntr'!AP21)</f>
        <v>978.135226655518</v>
      </c>
      <c r="AQ21">
        <f>'q-ValProd-cntr'!AQ21*1000/('q-AgLab-cntr'!AQ21)</f>
        <v>1005.58168581277</v>
      </c>
      <c r="AR21">
        <f>'q-ValProd-cntr'!AR21*1000/('q-AgLab-cntr'!AR21)</f>
        <v>1025.25605608172</v>
      </c>
      <c r="AS21">
        <f>'q-ValProd-cntr'!AS21*1000/('q-AgLab-cntr'!AS21)</f>
        <v>1018.91316875833</v>
      </c>
      <c r="AT21">
        <f>'q-ValProd-cntr'!AT21*1000/('q-AgLab-cntr'!AT21)</f>
        <v>1026.97182167783</v>
      </c>
      <c r="AU21">
        <f>'q-ValProd-cntr'!AU21*1000/('q-AgLab-cntr'!AU21)</f>
        <v>1014.1591646707</v>
      </c>
      <c r="AV21">
        <f>'q-ValProd-cntr'!AV21*1000/('q-AgLab-cntr'!AV21)</f>
        <v>965.381191041138</v>
      </c>
      <c r="AW21">
        <f t="shared" si="0"/>
        <v>0.959099134441144</v>
      </c>
    </row>
    <row r="22" spans="1:49">
      <c r="A22" t="s">
        <v>414</v>
      </c>
      <c r="B22">
        <f>'q-ValProd-cntr'!C22</f>
        <v>91</v>
      </c>
      <c r="C22" t="str">
        <f>'q-ValProd-cntr'!D22</f>
        <v>Guyana</v>
      </c>
      <c r="F22" t="s">
        <v>429</v>
      </c>
      <c r="G22">
        <f>'q-ValProd-cntr'!G22*1000/('q-AgLab-cntr'!G22)</f>
        <v>2174.96960795548</v>
      </c>
      <c r="H22">
        <f>'q-ValProd-cntr'!H22*1000/('q-AgLab-cntr'!H22)</f>
        <v>2201.05845895714</v>
      </c>
      <c r="I22">
        <f>'q-ValProd-cntr'!I22*1000/('q-AgLab-cntr'!I22)</f>
        <v>1919.97400189344</v>
      </c>
      <c r="J22">
        <f>'q-ValProd-cntr'!J22*1000/('q-AgLab-cntr'!J22)</f>
        <v>2282.89861347844</v>
      </c>
      <c r="K22">
        <f>'q-ValProd-cntr'!K22*1000/('q-AgLab-cntr'!K22)</f>
        <v>2241.39880279078</v>
      </c>
      <c r="L22">
        <f>'q-ValProd-cntr'!L22*1000/('q-AgLab-cntr'!L22)</f>
        <v>2284.12335738585</v>
      </c>
      <c r="M22">
        <f>'q-ValProd-cntr'!M22*1000/('q-AgLab-cntr'!M22)</f>
        <v>2220.92135314923</v>
      </c>
      <c r="N22">
        <f>'q-ValProd-cntr'!N22*1000/('q-AgLab-cntr'!N22)</f>
        <v>2085.44131785292</v>
      </c>
      <c r="O22">
        <f>'q-ValProd-cntr'!O22*1000/('q-AgLab-cntr'!O22)</f>
        <v>2391.41419041234</v>
      </c>
      <c r="P22">
        <f>'q-ValProd-cntr'!P22*1000/('q-AgLab-cntr'!P22)</f>
        <v>2331.92092457672</v>
      </c>
      <c r="Q22">
        <f>'q-ValProd-cntr'!Q22*1000/('q-AgLab-cntr'!Q22)</f>
        <v>2458.41632198703</v>
      </c>
      <c r="R22">
        <f>'q-ValProd-cntr'!R22*1000/('q-AgLab-cntr'!R22)</f>
        <v>2221.98654787708</v>
      </c>
      <c r="S22">
        <f>'q-ValProd-cntr'!S22*1000/('q-AgLab-cntr'!S22)</f>
        <v>2197.39765500692</v>
      </c>
      <c r="T22">
        <f>'q-ValProd-cntr'!T22*1000/('q-AgLab-cntr'!T22)</f>
        <v>2598.33732197</v>
      </c>
      <c r="U22">
        <f>'q-ValProd-cntr'!U22*1000/('q-AgLab-cntr'!U22)</f>
        <v>2576.39699737938</v>
      </c>
      <c r="V22">
        <f>'q-ValProd-cntr'!V22*1000/('q-AgLab-cntr'!V22)</f>
        <v>2318.69106205394</v>
      </c>
      <c r="W22">
        <f>'q-ValProd-cntr'!W22*1000/('q-AgLab-cntr'!W22)</f>
        <v>2653.31585104924</v>
      </c>
      <c r="X22">
        <f>'q-ValProd-cntr'!X22*1000/('q-AgLab-cntr'!X22)</f>
        <v>2707.69685867424</v>
      </c>
      <c r="Y22">
        <f>'q-ValProd-cntr'!Y22*1000/('q-AgLab-cntr'!Y22)</f>
        <v>2330.49155616716</v>
      </c>
      <c r="Z22">
        <f>'q-ValProd-cntr'!Z22*1000/('q-AgLab-cntr'!Z22)</f>
        <v>2421.33530033284</v>
      </c>
      <c r="AA22">
        <f>'q-ValProd-cntr'!AA22*1000/('q-AgLab-cntr'!AA22)</f>
        <v>2539.67011962576</v>
      </c>
      <c r="AB22">
        <f>'q-ValProd-cntr'!AB22*1000/('q-AgLab-cntr'!AB22)</f>
        <v>2459.6051243</v>
      </c>
      <c r="AC22">
        <f>'q-ValProd-cntr'!AC22*1000/('q-AgLab-cntr'!AC22)</f>
        <v>2157.77737801231</v>
      </c>
      <c r="AD22">
        <f>'q-ValProd-cntr'!AD22*1000/('q-AgLab-cntr'!AD22)</f>
        <v>2290.78824540625</v>
      </c>
      <c r="AE22">
        <f>'q-ValProd-cntr'!AE22*1000/('q-AgLab-cntr'!AE22)</f>
        <v>2229.37705512381</v>
      </c>
      <c r="AF22">
        <f>'q-ValProd-cntr'!AF22*1000/('q-AgLab-cntr'!AF22)</f>
        <v>2374.77924050484</v>
      </c>
      <c r="AG22">
        <f>'q-ValProd-cntr'!AG22*1000/('q-AgLab-cntr'!AG22)</f>
        <v>2258.63975908852</v>
      </c>
      <c r="AH22">
        <f>'q-ValProd-cntr'!AH22*1000/('q-AgLab-cntr'!AH22)</f>
        <v>2193.80391716667</v>
      </c>
      <c r="AI22">
        <f>'q-ValProd-cntr'!AI22*1000/('q-AgLab-cntr'!AI22)</f>
        <v>2113.93270855254</v>
      </c>
      <c r="AJ22">
        <f>'q-ValProd-cntr'!AJ22*1000/('q-AgLab-cntr'!AJ22)</f>
        <v>1879.72366965517</v>
      </c>
      <c r="AK22">
        <f>'q-ValProd-cntr'!AK22*1000/('q-AgLab-cntr'!AK22)</f>
        <v>2253.36825355862</v>
      </c>
      <c r="AL22">
        <f>'q-ValProd-cntr'!AL22*1000/('q-AgLab-cntr'!AL22)</f>
        <v>2573.07003309474</v>
      </c>
      <c r="AM22">
        <f>'q-ValProd-cntr'!AM22*1000/('q-AgLab-cntr'!AM22)</f>
        <v>2807.92546702456</v>
      </c>
      <c r="AN22">
        <f>'q-ValProd-cntr'!AN22*1000/('q-AgLab-cntr'!AN22)</f>
        <v>3068.82903898947</v>
      </c>
      <c r="AO22">
        <f>'q-ValProd-cntr'!AO22*1000/('q-AgLab-cntr'!AO22)</f>
        <v>3590.17043646982</v>
      </c>
      <c r="AP22">
        <f>'q-ValProd-cntr'!AP22*1000/('q-AgLab-cntr'!AP22)</f>
        <v>3793.08500904772</v>
      </c>
      <c r="AQ22">
        <f>'q-ValProd-cntr'!AQ22*1000/('q-AgLab-cntr'!AQ22)</f>
        <v>3862.19359181474</v>
      </c>
      <c r="AR22">
        <f>'q-ValProd-cntr'!AR22*1000/('q-AgLab-cntr'!AR22)</f>
        <v>3378.19269355965</v>
      </c>
      <c r="AS22">
        <f>'q-ValProd-cntr'!AS22*1000/('q-AgLab-cntr'!AS22)</f>
        <v>3663.08006845614</v>
      </c>
      <c r="AT22">
        <f>'q-ValProd-cntr'!AT22*1000/('q-AgLab-cntr'!AT22)</f>
        <v>3905.77494038857</v>
      </c>
      <c r="AU22">
        <f>'q-ValProd-cntr'!AU22*1000/('q-AgLab-cntr'!AU22)</f>
        <v>3731.91845430143</v>
      </c>
      <c r="AV22">
        <f>'q-ValProd-cntr'!AV22*1000/('q-AgLab-cntr'!AV22)</f>
        <v>3667.26221810364</v>
      </c>
      <c r="AW22">
        <f t="shared" si="0"/>
        <v>1.14195926404008</v>
      </c>
    </row>
    <row r="23" spans="1:49">
      <c r="A23" t="s">
        <v>414</v>
      </c>
      <c r="B23">
        <f>'q-ValProd-cntr'!C23</f>
        <v>93</v>
      </c>
      <c r="C23" t="str">
        <f>'q-ValProd-cntr'!D23</f>
        <v>Haiti</v>
      </c>
      <c r="F23" t="s">
        <v>429</v>
      </c>
      <c r="G23">
        <f>'q-ValProd-cntr'!G23*1000/('q-AgLab-cntr'!G23)</f>
        <v>263.027778504145</v>
      </c>
      <c r="H23">
        <f>'q-ValProd-cntr'!H23*1000/('q-AgLab-cntr'!H23)</f>
        <v>259.038246125743</v>
      </c>
      <c r="I23">
        <f>'q-ValProd-cntr'!I23*1000/('q-AgLab-cntr'!I23)</f>
        <v>266.501232957491</v>
      </c>
      <c r="J23">
        <f>'q-ValProd-cntr'!J23*1000/('q-AgLab-cntr'!J23)</f>
        <v>271.252759153387</v>
      </c>
      <c r="K23">
        <f>'q-ValProd-cntr'!K23*1000/('q-AgLab-cntr'!K23)</f>
        <v>277.325276724885</v>
      </c>
      <c r="L23">
        <f>'q-ValProd-cntr'!L23*1000/('q-AgLab-cntr'!L23)</f>
        <v>278.182718495913</v>
      </c>
      <c r="M23">
        <f>'q-ValProd-cntr'!M23*1000/('q-AgLab-cntr'!M23)</f>
        <v>287.417124603213</v>
      </c>
      <c r="N23">
        <f>'q-ValProd-cntr'!N23*1000/('q-AgLab-cntr'!N23)</f>
        <v>286.335340986899</v>
      </c>
      <c r="O23">
        <f>'q-ValProd-cntr'!O23*1000/('q-AgLab-cntr'!O23)</f>
        <v>293.549717753649</v>
      </c>
      <c r="P23">
        <f>'q-ValProd-cntr'!P23*1000/('q-AgLab-cntr'!P23)</f>
        <v>302.378554857281</v>
      </c>
      <c r="Q23">
        <f>'q-ValProd-cntr'!Q23*1000/('q-AgLab-cntr'!Q23)</f>
        <v>311.620451663538</v>
      </c>
      <c r="R23">
        <f>'q-ValProd-cntr'!R23*1000/('q-AgLab-cntr'!R23)</f>
        <v>319.880496349374</v>
      </c>
      <c r="S23">
        <f>'q-ValProd-cntr'!S23*1000/('q-AgLab-cntr'!S23)</f>
        <v>320.537120115586</v>
      </c>
      <c r="T23">
        <f>'q-ValProd-cntr'!T23*1000/('q-AgLab-cntr'!T23)</f>
        <v>326.465272972143</v>
      </c>
      <c r="U23">
        <f>'q-ValProd-cntr'!U23*1000/('q-AgLab-cntr'!U23)</f>
        <v>331.633491021566</v>
      </c>
      <c r="V23">
        <f>'q-ValProd-cntr'!V23*1000/('q-AgLab-cntr'!V23)</f>
        <v>336.081579333975</v>
      </c>
      <c r="W23">
        <f>'q-ValProd-cntr'!W23*1000/('q-AgLab-cntr'!W23)</f>
        <v>328.921524440892</v>
      </c>
      <c r="X23">
        <f>'q-ValProd-cntr'!X23*1000/('q-AgLab-cntr'!X23)</f>
        <v>340.113554373395</v>
      </c>
      <c r="Y23">
        <f>'q-ValProd-cntr'!Y23*1000/('q-AgLab-cntr'!Y23)</f>
        <v>354.082002681903</v>
      </c>
      <c r="Z23">
        <f>'q-ValProd-cntr'!Z23*1000/('q-AgLab-cntr'!Z23)</f>
        <v>350.62476587212</v>
      </c>
      <c r="AA23">
        <f>'q-ValProd-cntr'!AA23*1000/('q-AgLab-cntr'!AA23)</f>
        <v>344.954502179569</v>
      </c>
      <c r="AB23">
        <f>'q-ValProd-cntr'!AB23*1000/('q-AgLab-cntr'!AB23)</f>
        <v>350.351760394089</v>
      </c>
      <c r="AC23">
        <f>'q-ValProd-cntr'!AC23*1000/('q-AgLab-cntr'!AC23)</f>
        <v>359.126813903254</v>
      </c>
      <c r="AD23">
        <f>'q-ValProd-cntr'!AD23*1000/('q-AgLab-cntr'!AD23)</f>
        <v>358.208570920903</v>
      </c>
      <c r="AE23">
        <f>'q-ValProd-cntr'!AE23*1000/('q-AgLab-cntr'!AE23)</f>
        <v>355.846719907606</v>
      </c>
      <c r="AF23">
        <f>'q-ValProd-cntr'!AF23*1000/('q-AgLab-cntr'!AF23)</f>
        <v>351.147051861599</v>
      </c>
      <c r="AG23">
        <f>'q-ValProd-cntr'!AG23*1000/('q-AgLab-cntr'!AG23)</f>
        <v>337.835685643278</v>
      </c>
      <c r="AH23">
        <f>'q-ValProd-cntr'!AH23*1000/('q-AgLab-cntr'!AH23)</f>
        <v>329.399917503036</v>
      </c>
      <c r="AI23">
        <f>'q-ValProd-cntr'!AI23*1000/('q-AgLab-cntr'!AI23)</f>
        <v>323.873858209929</v>
      </c>
      <c r="AJ23">
        <f>'q-ValProd-cntr'!AJ23*1000/('q-AgLab-cntr'!AJ23)</f>
        <v>304.838370395134</v>
      </c>
      <c r="AK23">
        <f>'q-ValProd-cntr'!AK23*1000/('q-AgLab-cntr'!AK23)</f>
        <v>300.0365711472</v>
      </c>
      <c r="AL23">
        <f>'q-ValProd-cntr'!AL23*1000/('q-AgLab-cntr'!AL23)</f>
        <v>288.452183318448</v>
      </c>
      <c r="AM23">
        <f>'q-ValProd-cntr'!AM23*1000/('q-AgLab-cntr'!AM23)</f>
        <v>281.156405350073</v>
      </c>
      <c r="AN23">
        <f>'q-ValProd-cntr'!AN23*1000/('q-AgLab-cntr'!AN23)</f>
        <v>279.027809378349</v>
      </c>
      <c r="AO23">
        <f>'q-ValProd-cntr'!AO23*1000/('q-AgLab-cntr'!AO23)</f>
        <v>263.523091843407</v>
      </c>
      <c r="AP23">
        <f>'q-ValProd-cntr'!AP23*1000/('q-AgLab-cntr'!AP23)</f>
        <v>270.724035361175</v>
      </c>
      <c r="AQ23">
        <f>'q-ValProd-cntr'!AQ23*1000/('q-AgLab-cntr'!AQ23)</f>
        <v>276.756180123839</v>
      </c>
      <c r="AR23">
        <f>'q-ValProd-cntr'!AR23*1000/('q-AgLab-cntr'!AR23)</f>
        <v>272.157654193509</v>
      </c>
      <c r="AS23">
        <f>'q-ValProd-cntr'!AS23*1000/('q-AgLab-cntr'!AS23)</f>
        <v>277.307357058664</v>
      </c>
      <c r="AT23">
        <f>'q-ValProd-cntr'!AT23*1000/('q-AgLab-cntr'!AT23)</f>
        <v>292.397903480056</v>
      </c>
      <c r="AU23">
        <f>'q-ValProd-cntr'!AU23*1000/('q-AgLab-cntr'!AU23)</f>
        <v>279.565135346391</v>
      </c>
      <c r="AV23">
        <f>'q-ValProd-cntr'!AV23*1000/('q-AgLab-cntr'!AV23)</f>
        <v>282.748259882771</v>
      </c>
      <c r="AW23">
        <f t="shared" si="0"/>
        <v>0.0248566077248435</v>
      </c>
    </row>
    <row r="24" spans="1:49">
      <c r="A24" t="s">
        <v>414</v>
      </c>
      <c r="B24">
        <f>'q-ValProd-cntr'!C24</f>
        <v>95</v>
      </c>
      <c r="C24" t="str">
        <f>'q-ValProd-cntr'!D24</f>
        <v>Honduras</v>
      </c>
      <c r="F24" t="s">
        <v>429</v>
      </c>
      <c r="G24">
        <f>'q-ValProd-cntr'!G24*1000/('q-AgLab-cntr'!G24)</f>
        <v>699.559325517567</v>
      </c>
      <c r="H24">
        <f>'q-ValProd-cntr'!H24*1000/('q-AgLab-cntr'!H24)</f>
        <v>705.515924879698</v>
      </c>
      <c r="I24">
        <f>'q-ValProd-cntr'!I24*1000/('q-AgLab-cntr'!I24)</f>
        <v>699.070323251536</v>
      </c>
      <c r="J24">
        <f>'q-ValProd-cntr'!J24*1000/('q-AgLab-cntr'!J24)</f>
        <v>734.881134627308</v>
      </c>
      <c r="K24">
        <f>'q-ValProd-cntr'!K24*1000/('q-AgLab-cntr'!K24)</f>
        <v>735.471561515329</v>
      </c>
      <c r="L24">
        <f>'q-ValProd-cntr'!L24*1000/('q-AgLab-cntr'!L24)</f>
        <v>816.346912731405</v>
      </c>
      <c r="M24">
        <f>'q-ValProd-cntr'!M24*1000/('q-AgLab-cntr'!M24)</f>
        <v>902.711572933793</v>
      </c>
      <c r="N24">
        <f>'q-ValProd-cntr'!N24*1000/('q-AgLab-cntr'!N24)</f>
        <v>942.959816304536</v>
      </c>
      <c r="O24">
        <f>'q-ValProd-cntr'!O24*1000/('q-AgLab-cntr'!O24)</f>
        <v>963.856879630053</v>
      </c>
      <c r="P24">
        <f>'q-ValProd-cntr'!P24*1000/('q-AgLab-cntr'!P24)</f>
        <v>931.985883594483</v>
      </c>
      <c r="Q24">
        <f>'q-ValProd-cntr'!Q24*1000/('q-AgLab-cntr'!Q24)</f>
        <v>1002.05768349563</v>
      </c>
      <c r="R24">
        <f>'q-ValProd-cntr'!R24*1000/('q-AgLab-cntr'!R24)</f>
        <v>1038.40244332675</v>
      </c>
      <c r="S24">
        <f>'q-ValProd-cntr'!S24*1000/('q-AgLab-cntr'!S24)</f>
        <v>998.33672811302</v>
      </c>
      <c r="T24">
        <f>'q-ValProd-cntr'!T24*1000/('q-AgLab-cntr'!T24)</f>
        <v>911.666517508732</v>
      </c>
      <c r="U24">
        <f>'q-ValProd-cntr'!U24*1000/('q-AgLab-cntr'!U24)</f>
        <v>810.119673423626</v>
      </c>
      <c r="V24">
        <f>'q-ValProd-cntr'!V24*1000/('q-AgLab-cntr'!V24)</f>
        <v>890.376302127048</v>
      </c>
      <c r="W24">
        <f>'q-ValProd-cntr'!W24*1000/('q-AgLab-cntr'!W24)</f>
        <v>946.585739142577</v>
      </c>
      <c r="X24">
        <f>'q-ValProd-cntr'!X24*1000/('q-AgLab-cntr'!X24)</f>
        <v>1044.19539288979</v>
      </c>
      <c r="Y24">
        <f>'q-ValProd-cntr'!Y24*1000/('q-AgLab-cntr'!Y24)</f>
        <v>1088.25819545253</v>
      </c>
      <c r="Z24">
        <f>'q-ValProd-cntr'!Z24*1000/('q-AgLab-cntr'!Z24)</f>
        <v>1083.222608655</v>
      </c>
      <c r="AA24">
        <f>'q-ValProd-cntr'!AA24*1000/('q-AgLab-cntr'!AA24)</f>
        <v>1113.2252459126</v>
      </c>
      <c r="AB24">
        <f>'q-ValProd-cntr'!AB24*1000/('q-AgLab-cntr'!AB24)</f>
        <v>1053.23446270629</v>
      </c>
      <c r="AC24">
        <f>'q-ValProd-cntr'!AC24*1000/('q-AgLab-cntr'!AC24)</f>
        <v>986.123954672529</v>
      </c>
      <c r="AD24">
        <f>'q-ValProd-cntr'!AD24*1000/('q-AgLab-cntr'!AD24)</f>
        <v>957.1249577148</v>
      </c>
      <c r="AE24">
        <f>'q-ValProd-cntr'!AE24*1000/('q-AgLab-cntr'!AE24)</f>
        <v>981.149913450372</v>
      </c>
      <c r="AF24">
        <f>'q-ValProd-cntr'!AF24*1000/('q-AgLab-cntr'!AF24)</f>
        <v>962.765453654057</v>
      </c>
      <c r="AG24">
        <f>'q-ValProd-cntr'!AG24*1000/('q-AgLab-cntr'!AG24)</f>
        <v>1067.64568480271</v>
      </c>
      <c r="AH24">
        <f>'q-ValProd-cntr'!AH24*1000/('q-AgLab-cntr'!AH24)</f>
        <v>1107.39860891233</v>
      </c>
      <c r="AI24">
        <f>'q-ValProd-cntr'!AI24*1000/('q-AgLab-cntr'!AI24)</f>
        <v>1149.73362815887</v>
      </c>
      <c r="AJ24">
        <f>'q-ValProd-cntr'!AJ24*1000/('q-AgLab-cntr'!AJ24)</f>
        <v>1226.59592629149</v>
      </c>
      <c r="AK24">
        <f>'q-ValProd-cntr'!AK24*1000/('q-AgLab-cntr'!AK24)</f>
        <v>1201.76700197661</v>
      </c>
      <c r="AL24">
        <f>'q-ValProd-cntr'!AL24*1000/('q-AgLab-cntr'!AL24)</f>
        <v>1207.32404840066</v>
      </c>
      <c r="AM24">
        <f>'q-ValProd-cntr'!AM24*1000/('q-AgLab-cntr'!AM24)</f>
        <v>1232.33219299764</v>
      </c>
      <c r="AN24">
        <f>'q-ValProd-cntr'!AN24*1000/('q-AgLab-cntr'!AN24)</f>
        <v>1337.04727670819</v>
      </c>
      <c r="AO24">
        <f>'q-ValProd-cntr'!AO24*1000/('q-AgLab-cntr'!AO24)</f>
        <v>1309.14186243657</v>
      </c>
      <c r="AP24">
        <f>'q-ValProd-cntr'!AP24*1000/('q-AgLab-cntr'!AP24)</f>
        <v>1446.36897700246</v>
      </c>
      <c r="AQ24">
        <f>'q-ValProd-cntr'!AQ24*1000/('q-AgLab-cntr'!AQ24)</f>
        <v>1422.43731182164</v>
      </c>
      <c r="AR24">
        <f>'q-ValProd-cntr'!AR24*1000/('q-AgLab-cntr'!AR24)</f>
        <v>1401.34802522984</v>
      </c>
      <c r="AS24">
        <f>'q-ValProd-cntr'!AS24*1000/('q-AgLab-cntr'!AS24)</f>
        <v>1245.67563993641</v>
      </c>
      <c r="AT24">
        <f>'q-ValProd-cntr'!AT24*1000/('q-AgLab-cntr'!AT24)</f>
        <v>1339.76251012636</v>
      </c>
      <c r="AU24">
        <f>'q-ValProd-cntr'!AU24*1000/('q-AgLab-cntr'!AU24)</f>
        <v>1369.3117830877</v>
      </c>
      <c r="AV24">
        <f>'q-ValProd-cntr'!AV24*1000/('q-AgLab-cntr'!AV24)</f>
        <v>1422.02107429718</v>
      </c>
      <c r="AW24">
        <f t="shared" si="0"/>
        <v>1.56567210475145</v>
      </c>
    </row>
    <row r="25" spans="1:49">
      <c r="A25" t="s">
        <v>414</v>
      </c>
      <c r="B25">
        <f>'q-ValProd-cntr'!C25</f>
        <v>109</v>
      </c>
      <c r="C25" t="str">
        <f>'q-ValProd-cntr'!D25</f>
        <v>Jamaica</v>
      </c>
      <c r="F25" t="s">
        <v>429</v>
      </c>
      <c r="G25">
        <f>'q-ValProd-cntr'!G25*1000/('q-AgLab-cntr'!G25)</f>
        <v>897.573744661103</v>
      </c>
      <c r="H25">
        <f>'q-ValProd-cntr'!H25*1000/('q-AgLab-cntr'!H25)</f>
        <v>917.270539498135</v>
      </c>
      <c r="I25">
        <f>'q-ValProd-cntr'!I25*1000/('q-AgLab-cntr'!I25)</f>
        <v>982.972574315758</v>
      </c>
      <c r="J25">
        <f>'q-ValProd-cntr'!J25*1000/('q-AgLab-cntr'!J25)</f>
        <v>1027.6957686567</v>
      </c>
      <c r="K25">
        <f>'q-ValProd-cntr'!K25*1000/('q-AgLab-cntr'!K25)</f>
        <v>1079.8648444542</v>
      </c>
      <c r="L25">
        <f>'q-ValProd-cntr'!L25*1000/('q-AgLab-cntr'!L25)</f>
        <v>1132.50555804415</v>
      </c>
      <c r="M25">
        <f>'q-ValProd-cntr'!M25*1000/('q-AgLab-cntr'!M25)</f>
        <v>1150.17326220382</v>
      </c>
      <c r="N25">
        <f>'q-ValProd-cntr'!N25*1000/('q-AgLab-cntr'!N25)</f>
        <v>1117.98016748086</v>
      </c>
      <c r="O25">
        <f>'q-ValProd-cntr'!O25*1000/('q-AgLab-cntr'!O25)</f>
        <v>1096.48341172145</v>
      </c>
      <c r="P25">
        <f>'q-ValProd-cntr'!P25*1000/('q-AgLab-cntr'!P25)</f>
        <v>1147.56437159591</v>
      </c>
      <c r="Q25">
        <f>'q-ValProd-cntr'!Q25*1000/('q-AgLab-cntr'!Q25)</f>
        <v>1208.85566000975</v>
      </c>
      <c r="R25">
        <f>'q-ValProd-cntr'!R25*1000/('q-AgLab-cntr'!R25)</f>
        <v>1163.87279364888</v>
      </c>
      <c r="S25">
        <f>'q-ValProd-cntr'!S25*1000/('q-AgLab-cntr'!S25)</f>
        <v>1073.71538731235</v>
      </c>
      <c r="T25">
        <f>'q-ValProd-cntr'!T25*1000/('q-AgLab-cntr'!T25)</f>
        <v>1070.7391994018</v>
      </c>
      <c r="U25">
        <f>'q-ValProd-cntr'!U25*1000/('q-AgLab-cntr'!U25)</f>
        <v>1035.37677549261</v>
      </c>
      <c r="V25">
        <f>'q-ValProd-cntr'!V25*1000/('q-AgLab-cntr'!V25)</f>
        <v>1060.65794678198</v>
      </c>
      <c r="W25">
        <f>'q-ValProd-cntr'!W25*1000/('q-AgLab-cntr'!W25)</f>
        <v>1050.0659606733</v>
      </c>
      <c r="X25">
        <f>'q-ValProd-cntr'!X25*1000/('q-AgLab-cntr'!X25)</f>
        <v>1097.02855074368</v>
      </c>
      <c r="Y25">
        <f>'q-ValProd-cntr'!Y25*1000/('q-AgLab-cntr'!Y25)</f>
        <v>1038.61526078213</v>
      </c>
      <c r="Z25">
        <f>'q-ValProd-cntr'!Z25*1000/('q-AgLab-cntr'!Z25)</f>
        <v>998.447726675872</v>
      </c>
      <c r="AA25">
        <f>'q-ValProd-cntr'!AA25*1000/('q-AgLab-cntr'!AA25)</f>
        <v>989.167209411678</v>
      </c>
      <c r="AB25">
        <f>'q-ValProd-cntr'!AB25*1000/('q-AgLab-cntr'!AB25)</f>
        <v>938.250490163913</v>
      </c>
      <c r="AC25">
        <f>'q-ValProd-cntr'!AC25*1000/('q-AgLab-cntr'!AC25)</f>
        <v>998.221445734482</v>
      </c>
      <c r="AD25">
        <f>'q-ValProd-cntr'!AD25*1000/('q-AgLab-cntr'!AD25)</f>
        <v>1095.38362021023</v>
      </c>
      <c r="AE25">
        <f>'q-ValProd-cntr'!AE25*1000/('q-AgLab-cntr'!AE25)</f>
        <v>1016.2142186676</v>
      </c>
      <c r="AF25">
        <f>'q-ValProd-cntr'!AF25*1000/('q-AgLab-cntr'!AF25)</f>
        <v>1059.83841549894</v>
      </c>
      <c r="AG25">
        <f>'q-ValProd-cntr'!AG25*1000/('q-AgLab-cntr'!AG25)</f>
        <v>1126.39042713028</v>
      </c>
      <c r="AH25">
        <f>'q-ValProd-cntr'!AH25*1000/('q-AgLab-cntr'!AH25)</f>
        <v>1116.76559774063</v>
      </c>
      <c r="AI25">
        <f>'q-ValProd-cntr'!AI25*1000/('q-AgLab-cntr'!AI25)</f>
        <v>1045.62020524157</v>
      </c>
      <c r="AJ25">
        <f>'q-ValProd-cntr'!AJ25*1000/('q-AgLab-cntr'!AJ25)</f>
        <v>1166.7715673963</v>
      </c>
      <c r="AK25">
        <f>'q-ValProd-cntr'!AK25*1000/('q-AgLab-cntr'!AK25)</f>
        <v>1194.02262075596</v>
      </c>
      <c r="AL25">
        <f>'q-ValProd-cntr'!AL25*1000/('q-AgLab-cntr'!AL25)</f>
        <v>1300.23399930996</v>
      </c>
      <c r="AM25">
        <f>'q-ValProd-cntr'!AM25*1000/('q-AgLab-cntr'!AM25)</f>
        <v>1328.70574659842</v>
      </c>
      <c r="AN25">
        <f>'q-ValProd-cntr'!AN25*1000/('q-AgLab-cntr'!AN25)</f>
        <v>1395.09988771342</v>
      </c>
      <c r="AO25">
        <f>'q-ValProd-cntr'!AO25*1000/('q-AgLab-cntr'!AO25)</f>
        <v>1431.7488842676</v>
      </c>
      <c r="AP25">
        <f>'q-ValProd-cntr'!AP25*1000/('q-AgLab-cntr'!AP25)</f>
        <v>1513.59179222896</v>
      </c>
      <c r="AQ25">
        <f>'q-ValProd-cntr'!AQ25*1000/('q-AgLab-cntr'!AQ25)</f>
        <v>1437.43415254802</v>
      </c>
      <c r="AR25">
        <f>'q-ValProd-cntr'!AR25*1000/('q-AgLab-cntr'!AR25)</f>
        <v>1410.53915390154</v>
      </c>
      <c r="AS25">
        <f>'q-ValProd-cntr'!AS25*1000/('q-AgLab-cntr'!AS25)</f>
        <v>1504.27159746699</v>
      </c>
      <c r="AT25">
        <f>'q-ValProd-cntr'!AT25*1000/('q-AgLab-cntr'!AT25)</f>
        <v>1450.76117466784</v>
      </c>
      <c r="AU25">
        <f>'q-ValProd-cntr'!AU25*1000/('q-AgLab-cntr'!AU25)</f>
        <v>1529.87407671708</v>
      </c>
      <c r="AV25">
        <f>'q-ValProd-cntr'!AV25*1000/('q-AgLab-cntr'!AV25)</f>
        <v>1518.17332903293</v>
      </c>
      <c r="AW25">
        <f t="shared" si="0"/>
        <v>0.895516477438196</v>
      </c>
    </row>
    <row r="26" spans="1:49">
      <c r="A26" t="s">
        <v>414</v>
      </c>
      <c r="B26">
        <f>'q-ValProd-cntr'!C26</f>
        <v>135</v>
      </c>
      <c r="C26" t="str">
        <f>'q-ValProd-cntr'!D26</f>
        <v>Martinique</v>
      </c>
      <c r="F26" t="s">
        <v>429</v>
      </c>
      <c r="G26">
        <f>'q-ValProd-cntr'!G26*1000/('q-AgLab-cntr'!G26)</f>
        <v>1674.6623180745</v>
      </c>
      <c r="H26">
        <f>'q-ValProd-cntr'!H26*1000/('q-AgLab-cntr'!H26)</f>
        <v>1736.96000973795</v>
      </c>
      <c r="I26">
        <f>'q-ValProd-cntr'!I26*1000/('q-AgLab-cntr'!I26)</f>
        <v>1776.32128106263</v>
      </c>
      <c r="J26">
        <f>'q-ValProd-cntr'!J26*1000/('q-AgLab-cntr'!J26)</f>
        <v>1533.66299345351</v>
      </c>
      <c r="K26">
        <f>'q-ValProd-cntr'!K26*1000/('q-AgLab-cntr'!K26)</f>
        <v>2026.013185635</v>
      </c>
      <c r="L26">
        <f>'q-ValProd-cntr'!L26*1000/('q-AgLab-cntr'!L26)</f>
        <v>2221.64836092971</v>
      </c>
      <c r="M26">
        <f>'q-ValProd-cntr'!M26*1000/('q-AgLab-cntr'!M26)</f>
        <v>2193.65550487939</v>
      </c>
      <c r="N26">
        <f>'q-ValProd-cntr'!N26*1000/('q-AgLab-cntr'!N26)</f>
        <v>2257.6673116425</v>
      </c>
      <c r="O26">
        <f>'q-ValProd-cntr'!O26*1000/('q-AgLab-cntr'!O26)</f>
        <v>2319.55384507533</v>
      </c>
      <c r="P26">
        <f>'q-ValProd-cntr'!P26*1000/('q-AgLab-cntr'!P26)</f>
        <v>2000.26961343172</v>
      </c>
      <c r="Q26">
        <f>'q-ValProd-cntr'!Q26*1000/('q-AgLab-cntr'!Q26)</f>
        <v>2215.80649760357</v>
      </c>
      <c r="R26">
        <f>'q-ValProd-cntr'!R26*1000/('q-AgLab-cntr'!R26)</f>
        <v>2660.41681409555</v>
      </c>
      <c r="S26">
        <f>'q-ValProd-cntr'!S26*1000/('q-AgLab-cntr'!S26)</f>
        <v>2582.92294950077</v>
      </c>
      <c r="T26">
        <f>'q-ValProd-cntr'!T26*1000/('q-AgLab-cntr'!T26)</f>
        <v>2891.3370247525</v>
      </c>
      <c r="U26">
        <f>'q-ValProd-cntr'!U26*1000/('q-AgLab-cntr'!U26)</f>
        <v>2885.13424656957</v>
      </c>
      <c r="V26">
        <f>'q-ValProd-cntr'!V26*1000/('q-AgLab-cntr'!V26)</f>
        <v>3322.30624709273</v>
      </c>
      <c r="W26">
        <f>'q-ValProd-cntr'!W26*1000/('q-AgLab-cntr'!W26)</f>
        <v>3673.07710605048</v>
      </c>
      <c r="X26">
        <f>'q-ValProd-cntr'!X26*1000/('q-AgLab-cntr'!X26)</f>
        <v>4117.09193263421</v>
      </c>
      <c r="Y26">
        <f>'q-ValProd-cntr'!Y26*1000/('q-AgLab-cntr'!Y26)</f>
        <v>3232.54775755556</v>
      </c>
      <c r="Z26">
        <f>'q-ValProd-cntr'!Z26*1000/('q-AgLab-cntr'!Z26)</f>
        <v>2608.84355153882</v>
      </c>
      <c r="AA26">
        <f>'q-ValProd-cntr'!AA26*1000/('q-AgLab-cntr'!AA26)</f>
        <v>3645.2407797925</v>
      </c>
      <c r="AB26">
        <f>'q-ValProd-cntr'!AB26*1000/('q-AgLab-cntr'!AB26)</f>
        <v>3909.76753167875</v>
      </c>
      <c r="AC26">
        <f>'q-ValProd-cntr'!AC26*1000/('q-AgLab-cntr'!AC26)</f>
        <v>3932.81739793375</v>
      </c>
      <c r="AD26">
        <f>'q-ValProd-cntr'!AD26*1000/('q-AgLab-cntr'!AD26)</f>
        <v>4500.93378071067</v>
      </c>
      <c r="AE26">
        <f>'q-ValProd-cntr'!AE26*1000/('q-AgLab-cntr'!AE26)</f>
        <v>4394.08950330667</v>
      </c>
      <c r="AF26">
        <f>'q-ValProd-cntr'!AF26*1000/('q-AgLab-cntr'!AF26)</f>
        <v>4997.66517584286</v>
      </c>
      <c r="AG26">
        <f>'q-ValProd-cntr'!AG26*1000/('q-AgLab-cntr'!AG26)</f>
        <v>4507.49477100714</v>
      </c>
      <c r="AH26">
        <f>'q-ValProd-cntr'!AH26*1000/('q-AgLab-cntr'!AH26)</f>
        <v>4579.75366435714</v>
      </c>
      <c r="AI26">
        <f>'q-ValProd-cntr'!AI26*1000/('q-AgLab-cntr'!AI26)</f>
        <v>5132.11864387692</v>
      </c>
      <c r="AJ26">
        <f>'q-ValProd-cntr'!AJ26*1000/('q-AgLab-cntr'!AJ26)</f>
        <v>5669.48799583</v>
      </c>
      <c r="AK26">
        <f>'q-ValProd-cntr'!AK26*1000/('q-AgLab-cntr'!AK26)</f>
        <v>5389.81684865667</v>
      </c>
      <c r="AL26">
        <f>'q-ValProd-cntr'!AL26*1000/('q-AgLab-cntr'!AL26)</f>
        <v>6107.60080013091</v>
      </c>
      <c r="AM26">
        <f>'q-ValProd-cntr'!AM26*1000/('q-AgLab-cntr'!AM26)</f>
        <v>5773.59396601636</v>
      </c>
      <c r="AN26">
        <f>'q-ValProd-cntr'!AN26*1000/('q-AgLab-cntr'!AN26)</f>
        <v>5655.54537338</v>
      </c>
      <c r="AO26">
        <f>'q-ValProd-cntr'!AO26*1000/('q-AgLab-cntr'!AO26)</f>
        <v>6168.33279128</v>
      </c>
      <c r="AP26">
        <f>'q-ValProd-cntr'!AP26*1000/('q-AgLab-cntr'!AP26)</f>
        <v>8346.93306464445</v>
      </c>
      <c r="AQ26">
        <f>'q-ValProd-cntr'!AQ26*1000/('q-AgLab-cntr'!AQ26)</f>
        <v>8783.46613348</v>
      </c>
      <c r="AR26">
        <f>'q-ValProd-cntr'!AR26*1000/('q-AgLab-cntr'!AR26)</f>
        <v>9247.21890687</v>
      </c>
      <c r="AS26">
        <f>'q-ValProd-cntr'!AS26*1000/('q-AgLab-cntr'!AS26)</f>
        <v>9853.9984570725</v>
      </c>
      <c r="AT26">
        <f>'q-ValProd-cntr'!AT26*1000/('q-AgLab-cntr'!AT26)</f>
        <v>11366.6574552857</v>
      </c>
      <c r="AU26">
        <f>'q-ValProd-cntr'!AU26*1000/('q-AgLab-cntr'!AU26)</f>
        <v>11366.6574552857</v>
      </c>
      <c r="AV26">
        <f>'q-ValProd-cntr'!AV26*1000/('q-AgLab-cntr'!AV26)</f>
        <v>11367.2132495714</v>
      </c>
      <c r="AW26">
        <f t="shared" si="0"/>
        <v>4.62000561117177</v>
      </c>
    </row>
    <row r="27" spans="1:49">
      <c r="A27" t="s">
        <v>414</v>
      </c>
      <c r="B27">
        <f>'q-ValProd-cntr'!C27</f>
        <v>138</v>
      </c>
      <c r="C27" t="str">
        <f>'q-ValProd-cntr'!D27</f>
        <v>Mexico</v>
      </c>
      <c r="F27" t="s">
        <v>429</v>
      </c>
      <c r="G27">
        <f>'q-ValProd-cntr'!G27*1000/('q-AgLab-cntr'!G27)</f>
        <v>1077.85330098401</v>
      </c>
      <c r="H27">
        <f>'q-ValProd-cntr'!H27*1000/('q-AgLab-cntr'!H27)</f>
        <v>1134.77446953373</v>
      </c>
      <c r="I27">
        <f>'q-ValProd-cntr'!I27*1000/('q-AgLab-cntr'!I27)</f>
        <v>1181.49329639887</v>
      </c>
      <c r="J27">
        <f>'q-ValProd-cntr'!J27*1000/('q-AgLab-cntr'!J27)</f>
        <v>1293.27898090918</v>
      </c>
      <c r="K27">
        <f>'q-ValProd-cntr'!K27*1000/('q-AgLab-cntr'!K27)</f>
        <v>1358.57721612576</v>
      </c>
      <c r="L27">
        <f>'q-ValProd-cntr'!L27*1000/('q-AgLab-cntr'!L27)</f>
        <v>1441.87903511796</v>
      </c>
      <c r="M27">
        <f>'q-ValProd-cntr'!M27*1000/('q-AgLab-cntr'!M27)</f>
        <v>1453.58700126207</v>
      </c>
      <c r="N27">
        <f>'q-ValProd-cntr'!N27*1000/('q-AgLab-cntr'!N27)</f>
        <v>1484.90759220804</v>
      </c>
      <c r="O27">
        <f>'q-ValProd-cntr'!O27*1000/('q-AgLab-cntr'!O27)</f>
        <v>1453.40027157717</v>
      </c>
      <c r="P27">
        <f>'q-ValProd-cntr'!P27*1000/('q-AgLab-cntr'!P27)</f>
        <v>1506.2619357923</v>
      </c>
      <c r="Q27">
        <f>'q-ValProd-cntr'!Q27*1000/('q-AgLab-cntr'!Q27)</f>
        <v>1538.15868487659</v>
      </c>
      <c r="R27">
        <f>'q-ValProd-cntr'!R27*1000/('q-AgLab-cntr'!R27)</f>
        <v>1577.35680119678</v>
      </c>
      <c r="S27">
        <f>'q-ValProd-cntr'!S27*1000/('q-AgLab-cntr'!S27)</f>
        <v>1606.81731601108</v>
      </c>
      <c r="T27">
        <f>'q-ValProd-cntr'!T27*1000/('q-AgLab-cntr'!T27)</f>
        <v>1621.88393758506</v>
      </c>
      <c r="U27">
        <f>'q-ValProd-cntr'!U27*1000/('q-AgLab-cntr'!U27)</f>
        <v>1639.97416169921</v>
      </c>
      <c r="V27">
        <f>'q-ValProd-cntr'!V27*1000/('q-AgLab-cntr'!V27)</f>
        <v>1609.73672822938</v>
      </c>
      <c r="W27">
        <f>'q-ValProd-cntr'!W27*1000/('q-AgLab-cntr'!W27)</f>
        <v>1759.22531099017</v>
      </c>
      <c r="X27">
        <f>'q-ValProd-cntr'!X27*1000/('q-AgLab-cntr'!X27)</f>
        <v>1844.40522167435</v>
      </c>
      <c r="Y27">
        <f>'q-ValProd-cntr'!Y27*1000/('q-AgLab-cntr'!Y27)</f>
        <v>1770.5345960198</v>
      </c>
      <c r="Z27">
        <f>'q-ValProd-cntr'!Z27*1000/('q-AgLab-cntr'!Z27)</f>
        <v>1890.94251656679</v>
      </c>
      <c r="AA27">
        <f>'q-ValProd-cntr'!AA27*1000/('q-AgLab-cntr'!AA27)</f>
        <v>1997.5287492125</v>
      </c>
      <c r="AB27">
        <f>'q-ValProd-cntr'!AB27*1000/('q-AgLab-cntr'!AB27)</f>
        <v>1927.01447470284</v>
      </c>
      <c r="AC27">
        <f>'q-ValProd-cntr'!AC27*1000/('q-AgLab-cntr'!AC27)</f>
        <v>2004.73160378575</v>
      </c>
      <c r="AD27">
        <f>'q-ValProd-cntr'!AD27*1000/('q-AgLab-cntr'!AD27)</f>
        <v>2001.12927856361</v>
      </c>
      <c r="AE27">
        <f>'q-ValProd-cntr'!AE27*1000/('q-AgLab-cntr'!AE27)</f>
        <v>2056.36904658288</v>
      </c>
      <c r="AF27">
        <f>'q-ValProd-cntr'!AF27*1000/('q-AgLab-cntr'!AF27)</f>
        <v>2071.58438867535</v>
      </c>
      <c r="AG27">
        <f>'q-ValProd-cntr'!AG27*1000/('q-AgLab-cntr'!AG27)</f>
        <v>2085.97693647071</v>
      </c>
      <c r="AH27">
        <f>'q-ValProd-cntr'!AH27*1000/('q-AgLab-cntr'!AH27)</f>
        <v>2038.33563545234</v>
      </c>
      <c r="AI27">
        <f>'q-ValProd-cntr'!AI27*1000/('q-AgLab-cntr'!AI27)</f>
        <v>1933.13089504318</v>
      </c>
      <c r="AJ27">
        <f>'q-ValProd-cntr'!AJ27*1000/('q-AgLab-cntr'!AJ27)</f>
        <v>2062.80044328669</v>
      </c>
      <c r="AK27">
        <f>'q-ValProd-cntr'!AK27*1000/('q-AgLab-cntr'!AK27)</f>
        <v>2120.33404636531</v>
      </c>
      <c r="AL27">
        <f>'q-ValProd-cntr'!AL27*1000/('q-AgLab-cntr'!AL27)</f>
        <v>2130.02743400067</v>
      </c>
      <c r="AM27">
        <f>'q-ValProd-cntr'!AM27*1000/('q-AgLab-cntr'!AM27)</f>
        <v>2195.64932831595</v>
      </c>
      <c r="AN27">
        <f>'q-ValProd-cntr'!AN27*1000/('q-AgLab-cntr'!AN27)</f>
        <v>2274.75338355179</v>
      </c>
      <c r="AO27">
        <f>'q-ValProd-cntr'!AO27*1000/('q-AgLab-cntr'!AO27)</f>
        <v>2364.27886940028</v>
      </c>
      <c r="AP27">
        <f>'q-ValProd-cntr'!AP27*1000/('q-AgLab-cntr'!AP27)</f>
        <v>2444.28915683143</v>
      </c>
      <c r="AQ27">
        <f>'q-ValProd-cntr'!AQ27*1000/('q-AgLab-cntr'!AQ27)</f>
        <v>2491.70872806661</v>
      </c>
      <c r="AR27">
        <f>'q-ValProd-cntr'!AR27*1000/('q-AgLab-cntr'!AR27)</f>
        <v>2576.10482734759</v>
      </c>
      <c r="AS27">
        <f>'q-ValProd-cntr'!AS27*1000/('q-AgLab-cntr'!AS27)</f>
        <v>2645.21340968895</v>
      </c>
      <c r="AT27">
        <f>'q-ValProd-cntr'!AT27*1000/('q-AgLab-cntr'!AT27)</f>
        <v>2689.53285493315</v>
      </c>
      <c r="AU27">
        <f>'q-ValProd-cntr'!AU27*1000/('q-AgLab-cntr'!AU27)</f>
        <v>2843.96080455326</v>
      </c>
      <c r="AV27">
        <f>'q-ValProd-cntr'!AV27*1000/('q-AgLab-cntr'!AV27)</f>
        <v>2832.00523907512</v>
      </c>
      <c r="AW27">
        <f t="shared" si="0"/>
        <v>1.99357985546547</v>
      </c>
    </row>
    <row r="28" spans="1:49">
      <c r="A28" t="s">
        <v>414</v>
      </c>
      <c r="B28">
        <f>'q-ValProd-cntr'!C28</f>
        <v>142</v>
      </c>
      <c r="C28" t="str">
        <f>'q-ValProd-cntr'!D28</f>
        <v>Montserrat</v>
      </c>
      <c r="F28" t="s">
        <v>429</v>
      </c>
      <c r="G28">
        <f>'q-ValProd-cntr'!G28*1000/('q-AgLab-cntr'!G28)</f>
        <v>650.7978086</v>
      </c>
      <c r="H28">
        <f>'q-ValProd-cntr'!H28*1000/('q-AgLab-cntr'!H28)</f>
        <v>668.661346</v>
      </c>
      <c r="I28">
        <f>'q-ValProd-cntr'!I28*1000/('q-AgLab-cntr'!I28)</f>
        <v>690.25913445</v>
      </c>
      <c r="J28">
        <f>'q-ValProd-cntr'!J28*1000/('q-AgLab-cntr'!J28)</f>
        <v>708.59043995</v>
      </c>
      <c r="K28">
        <f>'q-ValProd-cntr'!K28*1000/('q-AgLab-cntr'!K28)</f>
        <v>729.058457</v>
      </c>
      <c r="L28">
        <f>'q-ValProd-cntr'!L28*1000/('q-AgLab-cntr'!L28)</f>
        <v>708.4624688</v>
      </c>
      <c r="M28">
        <f>'q-ValProd-cntr'!M28*1000/('q-AgLab-cntr'!M28)</f>
        <v>781.9552838</v>
      </c>
      <c r="N28">
        <f>'q-ValProd-cntr'!N28*1000/('q-AgLab-cntr'!N28)</f>
        <v>823.3560748</v>
      </c>
      <c r="O28">
        <f>'q-ValProd-cntr'!O28*1000/('q-AgLab-cntr'!O28)</f>
        <v>739.98212515</v>
      </c>
      <c r="P28">
        <f>'q-ValProd-cntr'!P28*1000/('q-AgLab-cntr'!P28)</f>
        <v>785.96966532</v>
      </c>
      <c r="Q28">
        <f>'q-ValProd-cntr'!Q28*1000/('q-AgLab-cntr'!Q28)</f>
        <v>832.35906019</v>
      </c>
      <c r="R28">
        <f>'q-ValProd-cntr'!R28*1000/('q-AgLab-cntr'!R28)</f>
        <v>818.07094854</v>
      </c>
      <c r="S28">
        <f>'q-ValProd-cntr'!S28*1000/('q-AgLab-cntr'!S28)</f>
        <v>832.14223412</v>
      </c>
      <c r="T28">
        <f>'q-ValProd-cntr'!T28*1000/('q-AgLab-cntr'!T28)</f>
        <v>848.30161066</v>
      </c>
      <c r="U28">
        <f>'q-ValProd-cntr'!U28*1000/('q-AgLab-cntr'!U28)</f>
        <v>857.82405624</v>
      </c>
      <c r="V28">
        <f>'q-ValProd-cntr'!V28*1000/('q-AgLab-cntr'!V28)</f>
        <v>875.43001822</v>
      </c>
      <c r="W28">
        <f>'q-ValProd-cntr'!W28*1000/('q-AgLab-cntr'!W28)</f>
        <v>880.14614364</v>
      </c>
      <c r="X28">
        <f>'q-ValProd-cntr'!X28*1000/('q-AgLab-cntr'!X28)</f>
        <v>905.85561455</v>
      </c>
      <c r="Y28">
        <f>'q-ValProd-cntr'!Y28*1000/('q-AgLab-cntr'!Y28)</f>
        <v>933.47558051</v>
      </c>
      <c r="Z28">
        <f>'q-ValProd-cntr'!Z28*1000/('q-AgLab-cntr'!Z28)</f>
        <v>980.27036447</v>
      </c>
      <c r="AA28">
        <f>'q-ValProd-cntr'!AA28*1000/('q-AgLab-cntr'!AA28)</f>
        <v>1038.77188172</v>
      </c>
      <c r="AB28">
        <f>'q-ValProd-cntr'!AB28*1000/('q-AgLab-cntr'!AB28)</f>
        <v>1128.02207027</v>
      </c>
      <c r="AC28">
        <f>'q-ValProd-cntr'!AC28*1000/('q-AgLab-cntr'!AC28)</f>
        <v>2245.3680359</v>
      </c>
      <c r="AD28">
        <f>'q-ValProd-cntr'!AD28*1000/('q-AgLab-cntr'!AD28)</f>
        <v>2269.0766735</v>
      </c>
      <c r="AE28">
        <f>'q-ValProd-cntr'!AE28*1000/('q-AgLab-cntr'!AE28)</f>
        <v>2271.8728155</v>
      </c>
      <c r="AF28">
        <f>'q-ValProd-cntr'!AF28*1000/('q-AgLab-cntr'!AF28)</f>
        <v>2337.4157703</v>
      </c>
      <c r="AG28">
        <f>'q-ValProd-cntr'!AG28*1000/('q-AgLab-cntr'!AG28)</f>
        <v>2407.5663014</v>
      </c>
      <c r="AH28">
        <f>'q-ValProd-cntr'!AH28*1000/('q-AgLab-cntr'!AH28)</f>
        <v>2472.43201594</v>
      </c>
      <c r="AI28">
        <f>'q-ValProd-cntr'!AI28*1000/('q-AgLab-cntr'!AI28)</f>
        <v>2514.05491264</v>
      </c>
      <c r="AJ28">
        <f>'q-ValProd-cntr'!AJ28*1000/('q-AgLab-cntr'!AJ28)</f>
        <v>2590.36968138</v>
      </c>
      <c r="AK28">
        <f>'q-ValProd-cntr'!AK28*1000/('q-AgLab-cntr'!AK28)</f>
        <v>2656.30206998</v>
      </c>
      <c r="AL28">
        <f>'q-ValProd-cntr'!AL28*1000/('q-AgLab-cntr'!AL28)</f>
        <v>2732.78392042</v>
      </c>
      <c r="AM28">
        <f>'q-ValProd-cntr'!AM28*1000/('q-AgLab-cntr'!AM28)</f>
        <v>2787.27697922</v>
      </c>
      <c r="AN28">
        <f>'q-ValProd-cntr'!AN28*1000/('q-AgLab-cntr'!AN28)</f>
        <v>2848.71133836</v>
      </c>
      <c r="AO28">
        <f>'q-ValProd-cntr'!AO28*1000/('q-AgLab-cntr'!AO28)</f>
        <v>2852.3261404</v>
      </c>
      <c r="AP28">
        <f>'q-ValProd-cntr'!AP28*1000/('q-AgLab-cntr'!AP28)</f>
        <v>2852.3261404</v>
      </c>
      <c r="AQ28">
        <f>'q-ValProd-cntr'!AQ28*1000/('q-AgLab-cntr'!AQ28)</f>
        <v>2852.3261404</v>
      </c>
      <c r="AR28">
        <f>'q-ValProd-cntr'!AR28*1000/('q-AgLab-cntr'!AR28)</f>
        <v>2852.3261404</v>
      </c>
      <c r="AS28">
        <f>'q-ValProd-cntr'!AS28*1000/('q-AgLab-cntr'!AS28)</f>
        <v>2852.3261404</v>
      </c>
      <c r="AT28">
        <f>'q-ValProd-cntr'!AT28*1000/('q-AgLab-cntr'!AT28)</f>
        <v>2852.3261404</v>
      </c>
      <c r="AU28">
        <f>'q-ValProd-cntr'!AU28*1000/('q-AgLab-cntr'!AU28)</f>
        <v>2852.3261404</v>
      </c>
      <c r="AV28">
        <f>'q-ValProd-cntr'!AV28*1000/('q-AgLab-cntr'!AV28)</f>
        <v>2852.3261404</v>
      </c>
      <c r="AW28">
        <f t="shared" si="0"/>
        <v>4.83044479830941</v>
      </c>
    </row>
    <row r="29" spans="1:49">
      <c r="A29" t="s">
        <v>414</v>
      </c>
      <c r="B29">
        <f>'q-ValProd-cntr'!C29</f>
        <v>151</v>
      </c>
      <c r="C29" t="str">
        <f>'q-ValProd-cntr'!D29</f>
        <v>Netherlands Antilles</v>
      </c>
      <c r="F29" t="s">
        <v>429</v>
      </c>
      <c r="G29">
        <f>'q-ValProd-cntr'!G29*1000/('q-AgLab-cntr'!G29)</f>
        <v>4017.280605</v>
      </c>
      <c r="H29">
        <f>'q-ValProd-cntr'!H29*1000/('q-AgLab-cntr'!H29)</f>
        <v>3966.001912</v>
      </c>
      <c r="I29">
        <f>'q-ValProd-cntr'!I29*1000/('q-AgLab-cntr'!I29)</f>
        <v>3950.075987</v>
      </c>
      <c r="J29">
        <f>'q-ValProd-cntr'!J29*1000/('q-AgLab-cntr'!J29)</f>
        <v>3979.269177</v>
      </c>
      <c r="K29">
        <f>'q-ValProd-cntr'!K29*1000/('q-AgLab-cntr'!K29)</f>
        <v>3761.302279</v>
      </c>
      <c r="L29">
        <f>'q-ValProd-cntr'!L29*1000/('q-AgLab-cntr'!L29)</f>
        <v>3643.002059</v>
      </c>
      <c r="M29">
        <f>'q-ValProd-cntr'!M29*1000/('q-AgLab-cntr'!M29)</f>
        <v>3543.056872</v>
      </c>
      <c r="N29">
        <f>'q-ValProd-cntr'!N29*1000/('q-AgLab-cntr'!N29)</f>
        <v>3927.036133</v>
      </c>
      <c r="O29">
        <f>'q-ValProd-cntr'!O29*1000/('q-AgLab-cntr'!O29)</f>
        <v>5261.381257</v>
      </c>
      <c r="P29">
        <f>'q-ValProd-cntr'!P29*1000/('q-AgLab-cntr'!P29)</f>
        <v>5664.87499</v>
      </c>
      <c r="Q29">
        <f>'q-ValProd-cntr'!Q29*1000/('q-AgLab-cntr'!Q29)</f>
        <v>6513.266663</v>
      </c>
      <c r="R29">
        <f>'q-ValProd-cntr'!R29*1000/('q-AgLab-cntr'!R29)</f>
        <v>5884.082644</v>
      </c>
      <c r="S29">
        <f>'q-ValProd-cntr'!S29*1000/('q-AgLab-cntr'!S29)</f>
        <v>5232.292814</v>
      </c>
      <c r="T29">
        <f>'q-ValProd-cntr'!T29*1000/('q-AgLab-cntr'!T29)</f>
        <v>4870.06649</v>
      </c>
      <c r="U29">
        <f>'q-ValProd-cntr'!U29*1000/('q-AgLab-cntr'!U29)</f>
        <v>4865.298578</v>
      </c>
      <c r="V29">
        <f>'q-ValProd-cntr'!V29*1000/('q-AgLab-cntr'!V29)</f>
        <v>5160.785563</v>
      </c>
      <c r="W29">
        <f>'q-ValProd-cntr'!W29*1000/('q-AgLab-cntr'!W29)</f>
        <v>4123.747254</v>
      </c>
      <c r="X29">
        <f>'q-ValProd-cntr'!X29*1000/('q-AgLab-cntr'!X29)</f>
        <v>3782.324701</v>
      </c>
      <c r="Y29">
        <f>'q-ValProd-cntr'!Y29*1000/('q-AgLab-cntr'!Y29)</f>
        <v>2348.200235</v>
      </c>
      <c r="Z29">
        <f>'q-ValProd-cntr'!Z29*1000/('q-AgLab-cntr'!Z29)</f>
        <v>2457.450716</v>
      </c>
      <c r="AA29">
        <f>'q-ValProd-cntr'!AA29*1000/('q-AgLab-cntr'!AA29)</f>
        <v>2298.209635</v>
      </c>
      <c r="AB29">
        <f>'q-ValProd-cntr'!AB29*1000/('q-AgLab-cntr'!AB29)</f>
        <v>2831.304889</v>
      </c>
      <c r="AC29">
        <f>'q-ValProd-cntr'!AC29*1000/('q-AgLab-cntr'!AC29)</f>
        <v>2434.357732</v>
      </c>
      <c r="AD29">
        <f>'q-ValProd-cntr'!AD29*1000/('q-AgLab-cntr'!AD29)</f>
        <v>2650.306226</v>
      </c>
      <c r="AE29">
        <f>'q-ValProd-cntr'!AE29*1000/('q-AgLab-cntr'!AE29)</f>
        <v>2271.171833</v>
      </c>
      <c r="AF29">
        <f>'q-ValProd-cntr'!AF29*1000/('q-AgLab-cntr'!AF29)</f>
        <v>1597.317834</v>
      </c>
      <c r="AG29">
        <f>'q-ValProd-cntr'!AG29*1000/('q-AgLab-cntr'!AG29)</f>
        <v>1239.141348</v>
      </c>
      <c r="AH29">
        <f>'q-ValProd-cntr'!AH29*1000/('q-AgLab-cntr'!AH29)</f>
        <v>1219.310822</v>
      </c>
      <c r="AI29">
        <f>'q-ValProd-cntr'!AI29*1000/('q-AgLab-cntr'!AI29)</f>
        <v>1244.181939</v>
      </c>
      <c r="AJ29">
        <f>'q-ValProd-cntr'!AJ29*1000/('q-AgLab-cntr'!AJ29)</f>
        <v>1794.493716</v>
      </c>
      <c r="AK29">
        <f>'q-ValProd-cntr'!AK29*1000/('q-AgLab-cntr'!AK29)</f>
        <v>1339.224572</v>
      </c>
      <c r="AL29">
        <f>'q-ValProd-cntr'!AL29*1000/('q-AgLab-cntr'!AL29)</f>
        <v>1372.292755</v>
      </c>
      <c r="AM29">
        <f>'q-ValProd-cntr'!AM29*1000/('q-AgLab-cntr'!AM29)</f>
        <v>1597.423906</v>
      </c>
      <c r="AN29">
        <f>'q-ValProd-cntr'!AN29*1000/('q-AgLab-cntr'!AN29)</f>
        <v>1661.806474</v>
      </c>
      <c r="AO29">
        <f>'q-ValProd-cntr'!AO29*1000/('q-AgLab-cntr'!AO29)</f>
        <v>1798.637834</v>
      </c>
      <c r="AP29">
        <f>'q-ValProd-cntr'!AP29*1000/('q-AgLab-cntr'!AP29)</f>
        <v>1490.218628</v>
      </c>
      <c r="AQ29">
        <f>'q-ValProd-cntr'!AQ29*1000/('q-AgLab-cntr'!AQ29)</f>
        <v>1430.13077</v>
      </c>
      <c r="AR29">
        <f>'q-ValProd-cntr'!AR29*1000/('q-AgLab-cntr'!AR29)</f>
        <v>1433.664932</v>
      </c>
      <c r="AS29">
        <f>'q-ValProd-cntr'!AS29*1000/('q-AgLab-cntr'!AS29)</f>
        <v>1367.620081</v>
      </c>
      <c r="AT29">
        <f>'q-ValProd-cntr'!AT29*1000/('q-AgLab-cntr'!AT29)</f>
        <v>1388.697884</v>
      </c>
      <c r="AU29">
        <f>'q-ValProd-cntr'!AU29*1000/('q-AgLab-cntr'!AU29)</f>
        <v>1414.782689</v>
      </c>
      <c r="AV29">
        <f>'q-ValProd-cntr'!AV29*1000/('q-AgLab-cntr'!AV29)</f>
        <v>1414.782689</v>
      </c>
      <c r="AW29">
        <f t="shared" si="0"/>
        <v>-3.78886778344958</v>
      </c>
    </row>
    <row r="30" spans="1:49">
      <c r="A30" t="s">
        <v>414</v>
      </c>
      <c r="B30">
        <f>'q-ValProd-cntr'!C30</f>
        <v>157</v>
      </c>
      <c r="C30" t="str">
        <f>'q-ValProd-cntr'!D30</f>
        <v>Nicaragua</v>
      </c>
      <c r="F30" t="s">
        <v>429</v>
      </c>
      <c r="G30">
        <f>'q-ValProd-cntr'!G30*1000/('q-AgLab-cntr'!G30)</f>
        <v>992.435590873082</v>
      </c>
      <c r="H30">
        <f>'q-ValProd-cntr'!H30*1000/('q-AgLab-cntr'!H30)</f>
        <v>1115.33986138261</v>
      </c>
      <c r="I30">
        <f>'q-ValProd-cntr'!I30*1000/('q-AgLab-cntr'!I30)</f>
        <v>1225.99663330736</v>
      </c>
      <c r="J30">
        <f>'q-ValProd-cntr'!J30*1000/('q-AgLab-cntr'!J30)</f>
        <v>1395.87826773799</v>
      </c>
      <c r="K30">
        <f>'q-ValProd-cntr'!K30*1000/('q-AgLab-cntr'!K30)</f>
        <v>1505.72168055556</v>
      </c>
      <c r="L30">
        <f>'q-ValProd-cntr'!L30*1000/('q-AgLab-cntr'!L30)</f>
        <v>1475.46884985988</v>
      </c>
      <c r="M30">
        <f>'q-ValProd-cntr'!M30*1000/('q-AgLab-cntr'!M30)</f>
        <v>1596.72703479271</v>
      </c>
      <c r="N30">
        <f>'q-ValProd-cntr'!N30*1000/('q-AgLab-cntr'!N30)</f>
        <v>1627.63153286216</v>
      </c>
      <c r="O30">
        <f>'q-ValProd-cntr'!O30*1000/('q-AgLab-cntr'!O30)</f>
        <v>1675.11014372931</v>
      </c>
      <c r="P30">
        <f>'q-ValProd-cntr'!P30*1000/('q-AgLab-cntr'!P30)</f>
        <v>1649.77782528383</v>
      </c>
      <c r="Q30">
        <f>'q-ValProd-cntr'!Q30*1000/('q-AgLab-cntr'!Q30)</f>
        <v>1691.87656273228</v>
      </c>
      <c r="R30">
        <f>'q-ValProd-cntr'!R30*1000/('q-AgLab-cntr'!R30)</f>
        <v>1749.82609734517</v>
      </c>
      <c r="S30">
        <f>'q-ValProd-cntr'!S30*1000/('q-AgLab-cntr'!S30)</f>
        <v>1748.3719077583</v>
      </c>
      <c r="T30">
        <f>'q-ValProd-cntr'!T30*1000/('q-AgLab-cntr'!T30)</f>
        <v>1894.14369119384</v>
      </c>
      <c r="U30">
        <f>'q-ValProd-cntr'!U30*1000/('q-AgLab-cntr'!U30)</f>
        <v>1981.40039495644</v>
      </c>
      <c r="V30">
        <f>'q-ValProd-cntr'!V30*1000/('q-AgLab-cntr'!V30)</f>
        <v>2010.68357484752</v>
      </c>
      <c r="W30">
        <f>'q-ValProd-cntr'!W30*1000/('q-AgLab-cntr'!W30)</f>
        <v>2053.40014600223</v>
      </c>
      <c r="X30">
        <f>'q-ValProd-cntr'!X30*1000/('q-AgLab-cntr'!X30)</f>
        <v>2178.96620152269</v>
      </c>
      <c r="Y30">
        <f>'q-ValProd-cntr'!Y30*1000/('q-AgLab-cntr'!Y30)</f>
        <v>1955.0510666779</v>
      </c>
      <c r="Z30">
        <f>'q-ValProd-cntr'!Z30*1000/('q-AgLab-cntr'!Z30)</f>
        <v>1283.02350856906</v>
      </c>
      <c r="AA30">
        <f>'q-ValProd-cntr'!AA30*1000/('q-AgLab-cntr'!AA30)</f>
        <v>1482.14556582803</v>
      </c>
      <c r="AB30">
        <f>'q-ValProd-cntr'!AB30*1000/('q-AgLab-cntr'!AB30)</f>
        <v>1505.1474591179</v>
      </c>
      <c r="AC30">
        <f>'q-ValProd-cntr'!AC30*1000/('q-AgLab-cntr'!AC30)</f>
        <v>1488.80245597114</v>
      </c>
      <c r="AD30">
        <f>'q-ValProd-cntr'!AD30*1000/('q-AgLab-cntr'!AD30)</f>
        <v>1543.23000969604</v>
      </c>
      <c r="AE30">
        <f>'q-ValProd-cntr'!AE30*1000/('q-AgLab-cntr'!AE30)</f>
        <v>1387.58361005792</v>
      </c>
      <c r="AF30">
        <f>'q-ValProd-cntr'!AF30*1000/('q-AgLab-cntr'!AF30)</f>
        <v>1315.1914715134</v>
      </c>
      <c r="AG30">
        <f>'q-ValProd-cntr'!AG30*1000/('q-AgLab-cntr'!AG30)</f>
        <v>1219.48154570673</v>
      </c>
      <c r="AH30">
        <f>'q-ValProd-cntr'!AH30*1000/('q-AgLab-cntr'!AH30)</f>
        <v>1194.60828843945</v>
      </c>
      <c r="AI30">
        <f>'q-ValProd-cntr'!AI30*1000/('q-AgLab-cntr'!AI30)</f>
        <v>1272.10811581193</v>
      </c>
      <c r="AJ30">
        <f>'q-ValProd-cntr'!AJ30*1000/('q-AgLab-cntr'!AJ30)</f>
        <v>1304.07939835714</v>
      </c>
      <c r="AK30">
        <f>'q-ValProd-cntr'!AK30*1000/('q-AgLab-cntr'!AK30)</f>
        <v>1304.06310957888</v>
      </c>
      <c r="AL30">
        <f>'q-ValProd-cntr'!AL30*1000/('q-AgLab-cntr'!AL30)</f>
        <v>1332.77280589391</v>
      </c>
      <c r="AM30">
        <f>'q-ValProd-cntr'!AM30*1000/('q-AgLab-cntr'!AM30)</f>
        <v>1311.08335988727</v>
      </c>
      <c r="AN30">
        <f>'q-ValProd-cntr'!AN30*1000/('q-AgLab-cntr'!AN30)</f>
        <v>1339.22952633889</v>
      </c>
      <c r="AO30">
        <f>'q-ValProd-cntr'!AO30*1000/('q-AgLab-cntr'!AO30)</f>
        <v>1437.78634485442</v>
      </c>
      <c r="AP30">
        <f>'q-ValProd-cntr'!AP30*1000/('q-AgLab-cntr'!AP30)</f>
        <v>1475.54257834131</v>
      </c>
      <c r="AQ30">
        <f>'q-ValProd-cntr'!AQ30*1000/('q-AgLab-cntr'!AQ30)</f>
        <v>1510.50258445362</v>
      </c>
      <c r="AR30">
        <f>'q-ValProd-cntr'!AR30*1000/('q-AgLab-cntr'!AR30)</f>
        <v>1568.57758596171</v>
      </c>
      <c r="AS30">
        <f>'q-ValProd-cntr'!AS30*1000/('q-AgLab-cntr'!AS30)</f>
        <v>1623.40011333597</v>
      </c>
      <c r="AT30">
        <f>'q-ValProd-cntr'!AT30*1000/('q-AgLab-cntr'!AT30)</f>
        <v>1786.67926616439</v>
      </c>
      <c r="AU30">
        <f>'q-ValProd-cntr'!AU30*1000/('q-AgLab-cntr'!AU30)</f>
        <v>1795.66161725419</v>
      </c>
      <c r="AV30">
        <f>'q-ValProd-cntr'!AV30*1000/('q-AgLab-cntr'!AV30)</f>
        <v>1875.37468114309</v>
      </c>
      <c r="AW30">
        <f t="shared" si="0"/>
        <v>-0.00755046103405599</v>
      </c>
    </row>
    <row r="31" spans="1:49">
      <c r="A31" t="s">
        <v>414</v>
      </c>
      <c r="B31">
        <f>'q-ValProd-cntr'!C31</f>
        <v>166</v>
      </c>
      <c r="C31" t="str">
        <f>'q-ValProd-cntr'!D31</f>
        <v>Panama</v>
      </c>
      <c r="F31" t="s">
        <v>429</v>
      </c>
      <c r="G31">
        <f>'q-ValProd-cntr'!G31*1000/('q-AgLab-cntr'!G31)</f>
        <v>1276.65906428186</v>
      </c>
      <c r="H31">
        <f>'q-ValProd-cntr'!H31*1000/('q-AgLab-cntr'!H31)</f>
        <v>1304.85662061051</v>
      </c>
      <c r="I31">
        <f>'q-ValProd-cntr'!I31*1000/('q-AgLab-cntr'!I31)</f>
        <v>1340.59397861616</v>
      </c>
      <c r="J31">
        <f>'q-ValProd-cntr'!J31*1000/('q-AgLab-cntr'!J31)</f>
        <v>1356.3573656629</v>
      </c>
      <c r="K31">
        <f>'q-ValProd-cntr'!K31*1000/('q-AgLab-cntr'!K31)</f>
        <v>1414.12226531139</v>
      </c>
      <c r="L31">
        <f>'q-ValProd-cntr'!L31*1000/('q-AgLab-cntr'!L31)</f>
        <v>1438.68976413157</v>
      </c>
      <c r="M31">
        <f>'q-ValProd-cntr'!M31*1000/('q-AgLab-cntr'!M31)</f>
        <v>1490.22164303437</v>
      </c>
      <c r="N31">
        <f>'q-ValProd-cntr'!N31*1000/('q-AgLab-cntr'!N31)</f>
        <v>1787.25493695096</v>
      </c>
      <c r="O31">
        <f>'q-ValProd-cntr'!O31*1000/('q-AgLab-cntr'!O31)</f>
        <v>1882.72468441742</v>
      </c>
      <c r="P31">
        <f>'q-ValProd-cntr'!P31*1000/('q-AgLab-cntr'!P31)</f>
        <v>1775.91516060995</v>
      </c>
      <c r="Q31">
        <f>'q-ValProd-cntr'!Q31*1000/('q-AgLab-cntr'!Q31)</f>
        <v>1886.80606674024</v>
      </c>
      <c r="R31">
        <f>'q-ValProd-cntr'!R31*1000/('q-AgLab-cntr'!R31)</f>
        <v>1872.73089264242</v>
      </c>
      <c r="S31">
        <f>'q-ValProd-cntr'!S31*1000/('q-AgLab-cntr'!S31)</f>
        <v>1902.56549590433</v>
      </c>
      <c r="T31">
        <f>'q-ValProd-cntr'!T31*1000/('q-AgLab-cntr'!T31)</f>
        <v>1972.5801422399</v>
      </c>
      <c r="U31">
        <f>'q-ValProd-cntr'!U31*1000/('q-AgLab-cntr'!U31)</f>
        <v>2083.53875354183</v>
      </c>
      <c r="V31">
        <f>'q-ValProd-cntr'!V31*1000/('q-AgLab-cntr'!V31)</f>
        <v>2150.8339584949</v>
      </c>
      <c r="W31">
        <f>'q-ValProd-cntr'!W31*1000/('q-AgLab-cntr'!W31)</f>
        <v>2275.21162687683</v>
      </c>
      <c r="X31">
        <f>'q-ValProd-cntr'!X31*1000/('q-AgLab-cntr'!X31)</f>
        <v>2301.86224987233</v>
      </c>
      <c r="Y31">
        <f>'q-ValProd-cntr'!Y31*1000/('q-AgLab-cntr'!Y31)</f>
        <v>2315.7867457773</v>
      </c>
      <c r="Z31">
        <f>'q-ValProd-cntr'!Z31*1000/('q-AgLab-cntr'!Z31)</f>
        <v>2313.2542057866</v>
      </c>
      <c r="AA31">
        <f>'q-ValProd-cntr'!AA31*1000/('q-AgLab-cntr'!AA31)</f>
        <v>2346.68602450262</v>
      </c>
      <c r="AB31">
        <f>'q-ValProd-cntr'!AB31*1000/('q-AgLab-cntr'!AB31)</f>
        <v>2378.43876263517</v>
      </c>
      <c r="AC31">
        <f>'q-ValProd-cntr'!AC31*1000/('q-AgLab-cntr'!AC31)</f>
        <v>2356.48344202858</v>
      </c>
      <c r="AD31">
        <f>'q-ValProd-cntr'!AD31*1000/('q-AgLab-cntr'!AD31)</f>
        <v>2345.15526200088</v>
      </c>
      <c r="AE31">
        <f>'q-ValProd-cntr'!AE31*1000/('q-AgLab-cntr'!AE31)</f>
        <v>2339.54701439615</v>
      </c>
      <c r="AF31">
        <f>'q-ValProd-cntr'!AF31*1000/('q-AgLab-cntr'!AF31)</f>
        <v>2203.32439110695</v>
      </c>
      <c r="AG31">
        <f>'q-ValProd-cntr'!AG31*1000/('q-AgLab-cntr'!AG31)</f>
        <v>2385.690963022</v>
      </c>
      <c r="AH31">
        <f>'q-ValProd-cntr'!AH31*1000/('q-AgLab-cntr'!AH31)</f>
        <v>2220.70905569626</v>
      </c>
      <c r="AI31">
        <f>'q-ValProd-cntr'!AI31*1000/('q-AgLab-cntr'!AI31)</f>
        <v>2261.090814961</v>
      </c>
      <c r="AJ31">
        <f>'q-ValProd-cntr'!AJ31*1000/('q-AgLab-cntr'!AJ31)</f>
        <v>2273.53038506118</v>
      </c>
      <c r="AK31">
        <f>'q-ValProd-cntr'!AK31*1000/('q-AgLab-cntr'!AK31)</f>
        <v>2144.37639183057</v>
      </c>
      <c r="AL31">
        <f>'q-ValProd-cntr'!AL31*1000/('q-AgLab-cntr'!AL31)</f>
        <v>2168.03218119911</v>
      </c>
      <c r="AM31">
        <f>'q-ValProd-cntr'!AM31*1000/('q-AgLab-cntr'!AM31)</f>
        <v>2206.57673532534</v>
      </c>
      <c r="AN31">
        <f>'q-ValProd-cntr'!AN31*1000/('q-AgLab-cntr'!AN31)</f>
        <v>2264.30243189407</v>
      </c>
      <c r="AO31">
        <f>'q-ValProd-cntr'!AO31*1000/('q-AgLab-cntr'!AO31)</f>
        <v>2277.80614016775</v>
      </c>
      <c r="AP31">
        <f>'q-ValProd-cntr'!AP31*1000/('q-AgLab-cntr'!AP31)</f>
        <v>2328.14613577984</v>
      </c>
      <c r="AQ31">
        <f>'q-ValProd-cntr'!AQ31*1000/('q-AgLab-cntr'!AQ31)</f>
        <v>2252.85479296636</v>
      </c>
      <c r="AR31">
        <f>'q-ValProd-cntr'!AR31*1000/('q-AgLab-cntr'!AR31)</f>
        <v>2281.12469199428</v>
      </c>
      <c r="AS31">
        <f>'q-ValProd-cntr'!AS31*1000/('q-AgLab-cntr'!AS31)</f>
        <v>2304.88701589056</v>
      </c>
      <c r="AT31">
        <f>'q-ValProd-cntr'!AT31*1000/('q-AgLab-cntr'!AT31)</f>
        <v>2297.02144791992</v>
      </c>
      <c r="AU31">
        <f>'q-ValProd-cntr'!AU31*1000/('q-AgLab-cntr'!AU31)</f>
        <v>2232.03822878364</v>
      </c>
      <c r="AV31">
        <f>'q-ValProd-cntr'!AV31*1000/('q-AgLab-cntr'!AV31)</f>
        <v>2303.62084419412</v>
      </c>
      <c r="AW31">
        <f t="shared" si="0"/>
        <v>1.30981476709944</v>
      </c>
    </row>
    <row r="32" spans="1:49">
      <c r="A32" t="s">
        <v>414</v>
      </c>
      <c r="B32">
        <f>'q-ValProd-cntr'!C32</f>
        <v>169</v>
      </c>
      <c r="C32" t="str">
        <f>'q-ValProd-cntr'!D32</f>
        <v>Paraguay</v>
      </c>
      <c r="F32" t="s">
        <v>429</v>
      </c>
      <c r="G32">
        <f>'q-ValProd-cntr'!G32*1000/('q-AgLab-cntr'!G32)</f>
        <v>1813.33862419369</v>
      </c>
      <c r="H32">
        <f>'q-ValProd-cntr'!H32*1000/('q-AgLab-cntr'!H32)</f>
        <v>1803.67219687928</v>
      </c>
      <c r="I32">
        <f>'q-ValProd-cntr'!I32*1000/('q-AgLab-cntr'!I32)</f>
        <v>1804.85412495564</v>
      </c>
      <c r="J32">
        <f>'q-ValProd-cntr'!J32*1000/('q-AgLab-cntr'!J32)</f>
        <v>1944.50460250831</v>
      </c>
      <c r="K32">
        <f>'q-ValProd-cntr'!K32*1000/('q-AgLab-cntr'!K32)</f>
        <v>2071.89812443683</v>
      </c>
      <c r="L32">
        <f>'q-ValProd-cntr'!L32*1000/('q-AgLab-cntr'!L32)</f>
        <v>1960.97148465631</v>
      </c>
      <c r="M32">
        <f>'q-ValProd-cntr'!M32*1000/('q-AgLab-cntr'!M32)</f>
        <v>2017.97983509708</v>
      </c>
      <c r="N32">
        <f>'q-ValProd-cntr'!N32*1000/('q-AgLab-cntr'!N32)</f>
        <v>2014.44864579269</v>
      </c>
      <c r="O32">
        <f>'q-ValProd-cntr'!O32*1000/('q-AgLab-cntr'!O32)</f>
        <v>1997.31853428576</v>
      </c>
      <c r="P32">
        <f>'q-ValProd-cntr'!P32*1000/('q-AgLab-cntr'!P32)</f>
        <v>2123.78916668675</v>
      </c>
      <c r="Q32">
        <f>'q-ValProd-cntr'!Q32*1000/('q-AgLab-cntr'!Q32)</f>
        <v>2066.6131791518</v>
      </c>
      <c r="R32">
        <f>'q-ValProd-cntr'!R32*1000/('q-AgLab-cntr'!R32)</f>
        <v>2083.14956374151</v>
      </c>
      <c r="S32">
        <f>'q-ValProd-cntr'!S32*1000/('q-AgLab-cntr'!S32)</f>
        <v>2024.08758113769</v>
      </c>
      <c r="T32">
        <f>'q-ValProd-cntr'!T32*1000/('q-AgLab-cntr'!T32)</f>
        <v>2152.62707063389</v>
      </c>
      <c r="U32">
        <f>'q-ValProd-cntr'!U32*1000/('q-AgLab-cntr'!U32)</f>
        <v>2085.57774860602</v>
      </c>
      <c r="V32">
        <f>'q-ValProd-cntr'!V32*1000/('q-AgLab-cntr'!V32)</f>
        <v>2233.00649982279</v>
      </c>
      <c r="W32">
        <f>'q-ValProd-cntr'!W32*1000/('q-AgLab-cntr'!W32)</f>
        <v>2540.85727765319</v>
      </c>
      <c r="X32">
        <f>'q-ValProd-cntr'!X32*1000/('q-AgLab-cntr'!X32)</f>
        <v>2461.23088768027</v>
      </c>
      <c r="Y32">
        <f>'q-ValProd-cntr'!Y32*1000/('q-AgLab-cntr'!Y32)</f>
        <v>2462.61725367556</v>
      </c>
      <c r="Z32">
        <f>'q-ValProd-cntr'!Z32*1000/('q-AgLab-cntr'!Z32)</f>
        <v>2416.35487737179</v>
      </c>
      <c r="AA32">
        <f>'q-ValProd-cntr'!AA32*1000/('q-AgLab-cntr'!AA32)</f>
        <v>2547.63341357261</v>
      </c>
      <c r="AB32">
        <f>'q-ValProd-cntr'!AB32*1000/('q-AgLab-cntr'!AB32)</f>
        <v>2593.29748395406</v>
      </c>
      <c r="AC32">
        <f>'q-ValProd-cntr'!AC32*1000/('q-AgLab-cntr'!AC32)</f>
        <v>2657.87446955261</v>
      </c>
      <c r="AD32">
        <f>'q-ValProd-cntr'!AD32*1000/('q-AgLab-cntr'!AD32)</f>
        <v>2842.54690300515</v>
      </c>
      <c r="AE32">
        <f>'q-ValProd-cntr'!AE32*1000/('q-AgLab-cntr'!AE32)</f>
        <v>3111.38858881516</v>
      </c>
      <c r="AF32">
        <f>'q-ValProd-cntr'!AF32*1000/('q-AgLab-cntr'!AF32)</f>
        <v>2716.63182176579</v>
      </c>
      <c r="AG32">
        <f>'q-ValProd-cntr'!AG32*1000/('q-AgLab-cntr'!AG32)</f>
        <v>2879.83293680344</v>
      </c>
      <c r="AH32">
        <f>'q-ValProd-cntr'!AH32*1000/('q-AgLab-cntr'!AH32)</f>
        <v>3340.12630902337</v>
      </c>
      <c r="AI32">
        <f>'q-ValProd-cntr'!AI32*1000/('q-AgLab-cntr'!AI32)</f>
        <v>3609.56115192623</v>
      </c>
      <c r="AJ32">
        <f>'q-ValProd-cntr'!AJ32*1000/('q-AgLab-cntr'!AJ32)</f>
        <v>3661.81805835155</v>
      </c>
      <c r="AK32">
        <f>'q-ValProd-cntr'!AK32*1000/('q-AgLab-cntr'!AK32)</f>
        <v>3439.74825230569</v>
      </c>
      <c r="AL32">
        <f>'q-ValProd-cntr'!AL32*1000/('q-AgLab-cntr'!AL32)</f>
        <v>3388.32253403848</v>
      </c>
      <c r="AM32">
        <f>'q-ValProd-cntr'!AM32*1000/('q-AgLab-cntr'!AM32)</f>
        <v>3400.49610053398</v>
      </c>
      <c r="AN32">
        <f>'q-ValProd-cntr'!AN32*1000/('q-AgLab-cntr'!AN32)</f>
        <v>3302.25274082411</v>
      </c>
      <c r="AO32">
        <f>'q-ValProd-cntr'!AO32*1000/('q-AgLab-cntr'!AO32)</f>
        <v>3655.06317931256</v>
      </c>
      <c r="AP32">
        <f>'q-ValProd-cntr'!AP32*1000/('q-AgLab-cntr'!AP32)</f>
        <v>3463.70539293885</v>
      </c>
      <c r="AQ32">
        <f>'q-ValProd-cntr'!AQ32*1000/('q-AgLab-cntr'!AQ32)</f>
        <v>3504.06789937531</v>
      </c>
      <c r="AR32">
        <f>'q-ValProd-cntr'!AR32*1000/('q-AgLab-cntr'!AR32)</f>
        <v>3551.32955341729</v>
      </c>
      <c r="AS32">
        <f>'q-ValProd-cntr'!AS32*1000/('q-AgLab-cntr'!AS32)</f>
        <v>3634.96638491733</v>
      </c>
      <c r="AT32">
        <f>'q-ValProd-cntr'!AT32*1000/('q-AgLab-cntr'!AT32)</f>
        <v>3470.43085147292</v>
      </c>
      <c r="AU32">
        <f>'q-ValProd-cntr'!AU32*1000/('q-AgLab-cntr'!AU32)</f>
        <v>3876.596668141</v>
      </c>
      <c r="AV32">
        <f>'q-ValProd-cntr'!AV32*1000/('q-AgLab-cntr'!AV32)</f>
        <v>3560.22517748</v>
      </c>
      <c r="AW32">
        <f t="shared" si="0"/>
        <v>2.04030441424092</v>
      </c>
    </row>
    <row r="33" spans="1:49">
      <c r="A33" t="s">
        <v>414</v>
      </c>
      <c r="B33">
        <f>'q-ValProd-cntr'!C33</f>
        <v>170</v>
      </c>
      <c r="C33" t="str">
        <f>'q-ValProd-cntr'!D33</f>
        <v>Peru</v>
      </c>
      <c r="F33" t="s">
        <v>429</v>
      </c>
      <c r="G33">
        <f>'q-ValProd-cntr'!G33*1000/('q-AgLab-cntr'!G33)</f>
        <v>945.182364560077</v>
      </c>
      <c r="H33">
        <f>'q-ValProd-cntr'!H33*1000/('q-AgLab-cntr'!H33)</f>
        <v>972.743179588931</v>
      </c>
      <c r="I33">
        <f>'q-ValProd-cntr'!I33*1000/('q-AgLab-cntr'!I33)</f>
        <v>963.878343894074</v>
      </c>
      <c r="J33">
        <f>'q-ValProd-cntr'!J33*1000/('q-AgLab-cntr'!J33)</f>
        <v>1011.78918755364</v>
      </c>
      <c r="K33">
        <f>'q-ValProd-cntr'!K33*1000/('q-AgLab-cntr'!K33)</f>
        <v>1007.85220323755</v>
      </c>
      <c r="L33">
        <f>'q-ValProd-cntr'!L33*1000/('q-AgLab-cntr'!L33)</f>
        <v>1049.98158776732</v>
      </c>
      <c r="M33">
        <f>'q-ValProd-cntr'!M33*1000/('q-AgLab-cntr'!M33)</f>
        <v>1043.07797535497</v>
      </c>
      <c r="N33">
        <f>'q-ValProd-cntr'!N33*1000/('q-AgLab-cntr'!N33)</f>
        <v>977.002832445091</v>
      </c>
      <c r="O33">
        <f>'q-ValProd-cntr'!O33*1000/('q-AgLab-cntr'!O33)</f>
        <v>1045.09230944883</v>
      </c>
      <c r="P33">
        <f>'q-ValProd-cntr'!P33*1000/('q-AgLab-cntr'!P33)</f>
        <v>1108.39376502807</v>
      </c>
      <c r="Q33">
        <f>'q-ValProd-cntr'!Q33*1000/('q-AgLab-cntr'!Q33)</f>
        <v>1110.70693384319</v>
      </c>
      <c r="R33">
        <f>'q-ValProd-cntr'!R33*1000/('q-AgLab-cntr'!R33)</f>
        <v>1042.70888313727</v>
      </c>
      <c r="S33">
        <f>'q-ValProd-cntr'!S33*1000/('q-AgLab-cntr'!S33)</f>
        <v>1033.24596220591</v>
      </c>
      <c r="T33">
        <f>'q-ValProd-cntr'!T33*1000/('q-AgLab-cntr'!T33)</f>
        <v>1055.17967534373</v>
      </c>
      <c r="U33">
        <f>'q-ValProd-cntr'!U33*1000/('q-AgLab-cntr'!U33)</f>
        <v>1047.81459633838</v>
      </c>
      <c r="V33">
        <f>'q-ValProd-cntr'!V33*1000/('q-AgLab-cntr'!V33)</f>
        <v>1033.09557690002</v>
      </c>
      <c r="W33">
        <f>'q-ValProd-cntr'!W33*1000/('q-AgLab-cntr'!W33)</f>
        <v>1030.1386956824</v>
      </c>
      <c r="X33">
        <f>'q-ValProd-cntr'!X33*1000/('q-AgLab-cntr'!X33)</f>
        <v>984.719249603107</v>
      </c>
      <c r="Y33">
        <f>'q-ValProd-cntr'!Y33*1000/('q-AgLab-cntr'!Y33)</f>
        <v>988.889763069908</v>
      </c>
      <c r="Z33">
        <f>'q-ValProd-cntr'!Z33*1000/('q-AgLab-cntr'!Z33)</f>
        <v>934.685097803706</v>
      </c>
      <c r="AA33">
        <f>'q-ValProd-cntr'!AA33*1000/('q-AgLab-cntr'!AA33)</f>
        <v>1015.97411039408</v>
      </c>
      <c r="AB33">
        <f>'q-ValProd-cntr'!AB33*1000/('q-AgLab-cntr'!AB33)</f>
        <v>1029.16340489116</v>
      </c>
      <c r="AC33">
        <f>'q-ValProd-cntr'!AC33*1000/('q-AgLab-cntr'!AC33)</f>
        <v>940.284221644155</v>
      </c>
      <c r="AD33">
        <f>'q-ValProd-cntr'!AD33*1000/('q-AgLab-cntr'!AD33)</f>
        <v>993.941837157128</v>
      </c>
      <c r="AE33">
        <f>'q-ValProd-cntr'!AE33*1000/('q-AgLab-cntr'!AE33)</f>
        <v>995.008964730091</v>
      </c>
      <c r="AF33">
        <f>'q-ValProd-cntr'!AF33*1000/('q-AgLab-cntr'!AF33)</f>
        <v>1015.29385795062</v>
      </c>
      <c r="AG33">
        <f>'q-ValProd-cntr'!AG33*1000/('q-AgLab-cntr'!AG33)</f>
        <v>1079.68728138925</v>
      </c>
      <c r="AH33">
        <f>'q-ValProd-cntr'!AH33*1000/('q-AgLab-cntr'!AH33)</f>
        <v>1125.96893548749</v>
      </c>
      <c r="AI33">
        <f>'q-ValProd-cntr'!AI33*1000/('q-AgLab-cntr'!AI33)</f>
        <v>1063.52827233384</v>
      </c>
      <c r="AJ33">
        <f>'q-ValProd-cntr'!AJ33*1000/('q-AgLab-cntr'!AJ33)</f>
        <v>966.759164776499</v>
      </c>
      <c r="AK33">
        <f>'q-ValProd-cntr'!AK33*1000/('q-AgLab-cntr'!AK33)</f>
        <v>986.239087509628</v>
      </c>
      <c r="AL33">
        <f>'q-ValProd-cntr'!AL33*1000/('q-AgLab-cntr'!AL33)</f>
        <v>923.456920187026</v>
      </c>
      <c r="AM33">
        <f>'q-ValProd-cntr'!AM33*1000/('q-AgLab-cntr'!AM33)</f>
        <v>980.463091963075</v>
      </c>
      <c r="AN33">
        <f>'q-ValProd-cntr'!AN33*1000/('q-AgLab-cntr'!AN33)</f>
        <v>1084.80272701005</v>
      </c>
      <c r="AO33">
        <f>'q-ValProd-cntr'!AO33*1000/('q-AgLab-cntr'!AO33)</f>
        <v>1140.14332564206</v>
      </c>
      <c r="AP33">
        <f>'q-ValProd-cntr'!AP33*1000/('q-AgLab-cntr'!AP33)</f>
        <v>1223.64102686499</v>
      </c>
      <c r="AQ33">
        <f>'q-ValProd-cntr'!AQ33*1000/('q-AgLab-cntr'!AQ33)</f>
        <v>1293.4817178097</v>
      </c>
      <c r="AR33">
        <f>'q-ValProd-cntr'!AR33*1000/('q-AgLab-cntr'!AR33)</f>
        <v>1277.44275806147</v>
      </c>
      <c r="AS33">
        <f>'q-ValProd-cntr'!AS33*1000/('q-AgLab-cntr'!AS33)</f>
        <v>1418.42581045467</v>
      </c>
      <c r="AT33">
        <f>'q-ValProd-cntr'!AT33*1000/('q-AgLab-cntr'!AT33)</f>
        <v>1490.19393534075</v>
      </c>
      <c r="AU33">
        <f>'q-ValProd-cntr'!AU33*1000/('q-AgLab-cntr'!AU33)</f>
        <v>1493.22003206632</v>
      </c>
      <c r="AV33">
        <f>'q-ValProd-cntr'!AV33*1000/('q-AgLab-cntr'!AV33)</f>
        <v>1561.71690244447</v>
      </c>
      <c r="AW33">
        <f t="shared" si="0"/>
        <v>0.578013200033523</v>
      </c>
    </row>
    <row r="34" spans="1:49">
      <c r="A34" t="s">
        <v>414</v>
      </c>
      <c r="B34">
        <f>'q-ValProd-cntr'!C34</f>
        <v>177</v>
      </c>
      <c r="C34" t="str">
        <f>'q-ValProd-cntr'!D34</f>
        <v>Puerto Rico</v>
      </c>
      <c r="F34" t="s">
        <v>429</v>
      </c>
      <c r="G34">
        <f>'q-ValProd-cntr'!G34*1000/('q-AgLab-cntr'!G34)</f>
        <v>2543.28210751152</v>
      </c>
      <c r="H34">
        <f>'q-ValProd-cntr'!H34*1000/('q-AgLab-cntr'!H34)</f>
        <v>2597.43862394675</v>
      </c>
      <c r="I34">
        <f>'q-ValProd-cntr'!I34*1000/('q-AgLab-cntr'!I34)</f>
        <v>2812.21890404693</v>
      </c>
      <c r="J34">
        <f>'q-ValProd-cntr'!J34*1000/('q-AgLab-cntr'!J34)</f>
        <v>2891.24495994897</v>
      </c>
      <c r="K34">
        <f>'q-ValProd-cntr'!K34*1000/('q-AgLab-cntr'!K34)</f>
        <v>2979.12519652433</v>
      </c>
      <c r="L34">
        <f>'q-ValProd-cntr'!L34*1000/('q-AgLab-cntr'!L34)</f>
        <v>3109.63526896363</v>
      </c>
      <c r="M34">
        <f>'q-ValProd-cntr'!M34*1000/('q-AgLab-cntr'!M34)</f>
        <v>3083.51555571395</v>
      </c>
      <c r="N34">
        <f>'q-ValProd-cntr'!N34*1000/('q-AgLab-cntr'!N34)</f>
        <v>2979.31694863033</v>
      </c>
      <c r="O34">
        <f>'q-ValProd-cntr'!O34*1000/('q-AgLab-cntr'!O34)</f>
        <v>3024.96079674345</v>
      </c>
      <c r="P34">
        <f>'q-ValProd-cntr'!P34*1000/('q-AgLab-cntr'!P34)</f>
        <v>3235.48523892354</v>
      </c>
      <c r="Q34">
        <f>'q-ValProd-cntr'!Q34*1000/('q-AgLab-cntr'!Q34)</f>
        <v>3228.97982015143</v>
      </c>
      <c r="R34">
        <f>'q-ValProd-cntr'!R34*1000/('q-AgLab-cntr'!R34)</f>
        <v>3387.90206589713</v>
      </c>
      <c r="S34">
        <f>'q-ValProd-cntr'!S34*1000/('q-AgLab-cntr'!S34)</f>
        <v>3459.87810028313</v>
      </c>
      <c r="T34">
        <f>'q-ValProd-cntr'!T34*1000/('q-AgLab-cntr'!T34)</f>
        <v>3583.75407202043</v>
      </c>
      <c r="U34">
        <f>'q-ValProd-cntr'!U34*1000/('q-AgLab-cntr'!U34)</f>
        <v>3791.34948485448</v>
      </c>
      <c r="V34">
        <f>'q-ValProd-cntr'!V34*1000/('q-AgLab-cntr'!V34)</f>
        <v>4231.55280949085</v>
      </c>
      <c r="W34">
        <f>'q-ValProd-cntr'!W34*1000/('q-AgLab-cntr'!W34)</f>
        <v>4586.8305926996</v>
      </c>
      <c r="X34">
        <f>'q-ValProd-cntr'!X34*1000/('q-AgLab-cntr'!X34)</f>
        <v>5169.95553692493</v>
      </c>
      <c r="Y34">
        <f>'q-ValProd-cntr'!Y34*1000/('q-AgLab-cntr'!Y34)</f>
        <v>5683.96290279554</v>
      </c>
      <c r="Z34">
        <f>'q-ValProd-cntr'!Z34*1000/('q-AgLab-cntr'!Z34)</f>
        <v>5802.15815906898</v>
      </c>
      <c r="AA34">
        <f>'q-ValProd-cntr'!AA34*1000/('q-AgLab-cntr'!AA34)</f>
        <v>5728.84865784152</v>
      </c>
      <c r="AB34">
        <f>'q-ValProd-cntr'!AB34*1000/('q-AgLab-cntr'!AB34)</f>
        <v>5558.41422458897</v>
      </c>
      <c r="AC34">
        <f>'q-ValProd-cntr'!AC34*1000/('q-AgLab-cntr'!AC34)</f>
        <v>5509.60417453638</v>
      </c>
      <c r="AD34">
        <f>'q-ValProd-cntr'!AD34*1000/('q-AgLab-cntr'!AD34)</f>
        <v>5391.48412864242</v>
      </c>
      <c r="AE34">
        <f>'q-ValProd-cntr'!AE34*1000/('q-AgLab-cntr'!AE34)</f>
        <v>5492.80104334948</v>
      </c>
      <c r="AF34">
        <f>'q-ValProd-cntr'!AF34*1000/('q-AgLab-cntr'!AF34)</f>
        <v>5882.0667925575</v>
      </c>
      <c r="AG34">
        <f>'q-ValProd-cntr'!AG34*1000/('q-AgLab-cntr'!AG34)</f>
        <v>6374.40536753304</v>
      </c>
      <c r="AH34">
        <f>'q-ValProd-cntr'!AH34*1000/('q-AgLab-cntr'!AH34)</f>
        <v>6405.44139992145</v>
      </c>
      <c r="AI34">
        <f>'q-ValProd-cntr'!AI34*1000/('q-AgLab-cntr'!AI34)</f>
        <v>6586.41153088556</v>
      </c>
      <c r="AJ34">
        <f>'q-ValProd-cntr'!AJ34*1000/('q-AgLab-cntr'!AJ34)</f>
        <v>6473.49388107208</v>
      </c>
      <c r="AK34">
        <f>'q-ValProd-cntr'!AK34*1000/('q-AgLab-cntr'!AK34)</f>
        <v>6930.25102734118</v>
      </c>
      <c r="AL34">
        <f>'q-ValProd-cntr'!AL34*1000/('q-AgLab-cntr'!AL34)</f>
        <v>7016.71110654063</v>
      </c>
      <c r="AM34">
        <f>'q-ValProd-cntr'!AM34*1000/('q-AgLab-cntr'!AM34)</f>
        <v>7161.13266498304</v>
      </c>
      <c r="AN34">
        <f>'q-ValProd-cntr'!AN34*1000/('q-AgLab-cntr'!AN34)</f>
        <v>7100.60858310341</v>
      </c>
      <c r="AO34">
        <f>'q-ValProd-cntr'!AO34*1000/('q-AgLab-cntr'!AO34)</f>
        <v>7272.24865728238</v>
      </c>
      <c r="AP34">
        <f>'q-ValProd-cntr'!AP34*1000/('q-AgLab-cntr'!AP34)</f>
        <v>7300.2436562945</v>
      </c>
      <c r="AQ34">
        <f>'q-ValProd-cntr'!AQ34*1000/('q-AgLab-cntr'!AQ34)</f>
        <v>7540.3238265429</v>
      </c>
      <c r="AR34">
        <f>'q-ValProd-cntr'!AR34*1000/('q-AgLab-cntr'!AR34)</f>
        <v>8103.61060635389</v>
      </c>
      <c r="AS34">
        <f>'q-ValProd-cntr'!AS34*1000/('q-AgLab-cntr'!AS34)</f>
        <v>8652.69195797059</v>
      </c>
      <c r="AT34">
        <f>'q-ValProd-cntr'!AT34*1000/('q-AgLab-cntr'!AT34)</f>
        <v>9249.6278900625</v>
      </c>
      <c r="AU34">
        <f>'q-ValProd-cntr'!AU34*1000/('q-AgLab-cntr'!AU34)</f>
        <v>9548.00298329032</v>
      </c>
      <c r="AV34">
        <f>'q-ValProd-cntr'!AV34*1000/('q-AgLab-cntr'!AV34)</f>
        <v>10205.0922184241</v>
      </c>
      <c r="AW34">
        <f t="shared" si="0"/>
        <v>3.29966882096804</v>
      </c>
    </row>
    <row r="35" spans="1:49">
      <c r="A35" t="s">
        <v>414</v>
      </c>
      <c r="B35">
        <f>'q-ValProd-cntr'!C35</f>
        <v>188</v>
      </c>
      <c r="C35" t="str">
        <f>'q-ValProd-cntr'!D35</f>
        <v>St. Kitts and Nevis</v>
      </c>
      <c r="F35" t="s">
        <v>429</v>
      </c>
      <c r="G35">
        <f>'q-ValProd-cntr'!G35*1000/('q-AgLab-cntr'!G35)</f>
        <v>889.88470679</v>
      </c>
      <c r="H35">
        <f>'q-ValProd-cntr'!H35*1000/('q-AgLab-cntr'!H35)</f>
        <v>940.26455402</v>
      </c>
      <c r="I35">
        <f>'q-ValProd-cntr'!I35*1000/('q-AgLab-cntr'!I35)</f>
        <v>864.128526951111</v>
      </c>
      <c r="J35">
        <f>'q-ValProd-cntr'!J35*1000/('q-AgLab-cntr'!J35)</f>
        <v>914.22703696</v>
      </c>
      <c r="K35">
        <f>'q-ValProd-cntr'!K35*1000/('q-AgLab-cntr'!K35)</f>
        <v>846.510797353333</v>
      </c>
      <c r="L35">
        <f>'q-ValProd-cntr'!L35*1000/('q-AgLab-cntr'!L35)</f>
        <v>969.7913643825</v>
      </c>
      <c r="M35">
        <f>'q-ValProd-cntr'!M35*1000/('q-AgLab-cntr'!M35)</f>
        <v>918.0371229375</v>
      </c>
      <c r="N35">
        <f>'q-ValProd-cntr'!N35*1000/('q-AgLab-cntr'!N35)</f>
        <v>904.03523547</v>
      </c>
      <c r="O35">
        <f>'q-ValProd-cntr'!O35*1000/('q-AgLab-cntr'!O35)</f>
        <v>737.636341185</v>
      </c>
      <c r="P35">
        <f>'q-ValProd-cntr'!P35*1000/('q-AgLab-cntr'!P35)</f>
        <v>1047.33496308</v>
      </c>
      <c r="Q35">
        <f>'q-ValProd-cntr'!Q35*1000/('q-AgLab-cntr'!Q35)</f>
        <v>919.485276668571</v>
      </c>
      <c r="R35">
        <f>'q-ValProd-cntr'!R35*1000/('q-AgLab-cntr'!R35)</f>
        <v>856.493677302857</v>
      </c>
      <c r="S35">
        <f>'q-ValProd-cntr'!S35*1000/('q-AgLab-cntr'!S35)</f>
        <v>780.394800111428</v>
      </c>
      <c r="T35">
        <f>'q-ValProd-cntr'!T35*1000/('q-AgLab-cntr'!T35)</f>
        <v>796.912185928571</v>
      </c>
      <c r="U35">
        <f>'q-ValProd-cntr'!U35*1000/('q-AgLab-cntr'!U35)</f>
        <v>806.355871137143</v>
      </c>
      <c r="V35">
        <f>'q-ValProd-cntr'!V35*1000/('q-AgLab-cntr'!V35)</f>
        <v>1248.62702199333</v>
      </c>
      <c r="W35">
        <f>'q-ValProd-cntr'!W35*1000/('q-AgLab-cntr'!W35)</f>
        <v>1330.71425703667</v>
      </c>
      <c r="X35">
        <f>'q-ValProd-cntr'!X35*1000/('q-AgLab-cntr'!X35)</f>
        <v>1356.83146143333</v>
      </c>
      <c r="Y35">
        <f>'q-ValProd-cntr'!Y35*1000/('q-AgLab-cntr'!Y35)</f>
        <v>1416.5784705</v>
      </c>
      <c r="Z35">
        <f>'q-ValProd-cntr'!Z35*1000/('q-AgLab-cntr'!Z35)</f>
        <v>1330.1827899</v>
      </c>
      <c r="AA35">
        <f>'q-ValProd-cntr'!AA35*1000/('q-AgLab-cntr'!AA35)</f>
        <v>1293.92194356667</v>
      </c>
      <c r="AB35">
        <f>'q-ValProd-cntr'!AB35*1000/('q-AgLab-cntr'!AB35)</f>
        <v>1328.89948573333</v>
      </c>
      <c r="AC35">
        <f>'q-ValProd-cntr'!AC35*1000/('q-AgLab-cntr'!AC35)</f>
        <v>1125.12108893333</v>
      </c>
      <c r="AD35">
        <f>'q-ValProd-cntr'!AD35*1000/('q-AgLab-cntr'!AD35)</f>
        <v>1428.3288026</v>
      </c>
      <c r="AE35">
        <f>'q-ValProd-cntr'!AE35*1000/('q-AgLab-cntr'!AE35)</f>
        <v>1319.658141296</v>
      </c>
      <c r="AF35">
        <f>'q-ValProd-cntr'!AF35*1000/('q-AgLab-cntr'!AF35)</f>
        <v>1289.69820596</v>
      </c>
      <c r="AG35">
        <f>'q-ValProd-cntr'!AG35*1000/('q-AgLab-cntr'!AG35)</f>
        <v>1291.93731364</v>
      </c>
      <c r="AH35">
        <f>'q-ValProd-cntr'!AH35*1000/('q-AgLab-cntr'!AH35)</f>
        <v>1338.3606084</v>
      </c>
      <c r="AI35">
        <f>'q-ValProd-cntr'!AI35*1000/('q-AgLab-cntr'!AI35)</f>
        <v>1248.83921324</v>
      </c>
      <c r="AJ35">
        <f>'q-ValProd-cntr'!AJ35*1000/('q-AgLab-cntr'!AJ35)</f>
        <v>968.92055476</v>
      </c>
      <c r="AK35">
        <f>'q-ValProd-cntr'!AK35*1000/('q-AgLab-cntr'!AK35)</f>
        <v>1074.85888026</v>
      </c>
      <c r="AL35">
        <f>'q-ValProd-cntr'!AL35*1000/('q-AgLab-cntr'!AL35)</f>
        <v>1345.9925897</v>
      </c>
      <c r="AM35">
        <f>'q-ValProd-cntr'!AM35*1000/('q-AgLab-cntr'!AM35)</f>
        <v>1139.65380554</v>
      </c>
      <c r="AN35">
        <f>'q-ValProd-cntr'!AN35*1000/('q-AgLab-cntr'!AN35)</f>
        <v>1039.648499248</v>
      </c>
      <c r="AO35">
        <f>'q-ValProd-cntr'!AO35*1000/('q-AgLab-cntr'!AO35)</f>
        <v>1040.9641267</v>
      </c>
      <c r="AP35">
        <f>'q-ValProd-cntr'!AP35*1000/('q-AgLab-cntr'!AP35)</f>
        <v>1122.4019468</v>
      </c>
      <c r="AQ35">
        <f>'q-ValProd-cntr'!AQ35*1000/('q-AgLab-cntr'!AQ35)</f>
        <v>1463.307314488</v>
      </c>
      <c r="AR35">
        <f>'q-ValProd-cntr'!AR35*1000/('q-AgLab-cntr'!AR35)</f>
        <v>1247.434580336</v>
      </c>
      <c r="AS35">
        <f>'q-ValProd-cntr'!AS35*1000/('q-AgLab-cntr'!AS35)</f>
        <v>1070.990290768</v>
      </c>
      <c r="AT35">
        <f>'q-ValProd-cntr'!AT35*1000/('q-AgLab-cntr'!AT35)</f>
        <v>1323.854106235</v>
      </c>
      <c r="AU35">
        <f>'q-ValProd-cntr'!AU35*1000/('q-AgLab-cntr'!AU35)</f>
        <v>1323.104069875</v>
      </c>
      <c r="AV35">
        <f>'q-ValProd-cntr'!AV35*1000/('q-AgLab-cntr'!AV35)</f>
        <v>1323.104069875</v>
      </c>
      <c r="AW35">
        <f t="shared" si="0"/>
        <v>1.02959335321573</v>
      </c>
    </row>
    <row r="36" spans="1:49">
      <c r="A36" t="s">
        <v>414</v>
      </c>
      <c r="B36">
        <f>'q-ValProd-cntr'!C36</f>
        <v>189</v>
      </c>
      <c r="C36" t="str">
        <f>'q-ValProd-cntr'!D36</f>
        <v>St. Lucia</v>
      </c>
      <c r="F36" t="s">
        <v>429</v>
      </c>
      <c r="G36">
        <f>'q-ValProd-cntr'!G36*1000/('q-AgLab-cntr'!G36)</f>
        <v>1644.46493354286</v>
      </c>
      <c r="H36">
        <f>'q-ValProd-cntr'!H36*1000/('q-AgLab-cntr'!H36)</f>
        <v>1779.7218579</v>
      </c>
      <c r="I36">
        <f>'q-ValProd-cntr'!I36*1000/('q-AgLab-cntr'!I36)</f>
        <v>1813.89118380714</v>
      </c>
      <c r="J36">
        <f>'q-ValProd-cntr'!J36*1000/('q-AgLab-cntr'!J36)</f>
        <v>1909.91178447143</v>
      </c>
      <c r="K36">
        <f>'q-ValProd-cntr'!K36*1000/('q-AgLab-cntr'!K36)</f>
        <v>2367.8284044</v>
      </c>
      <c r="L36">
        <f>'q-ValProd-cntr'!L36*1000/('q-AgLab-cntr'!L36)</f>
        <v>2353.12215045385</v>
      </c>
      <c r="M36">
        <f>'q-ValProd-cntr'!M36*1000/('q-AgLab-cntr'!M36)</f>
        <v>2341.14123132692</v>
      </c>
      <c r="N36">
        <f>'q-ValProd-cntr'!N36*1000/('q-AgLab-cntr'!N36)</f>
        <v>2323.55002755385</v>
      </c>
      <c r="O36">
        <f>'q-ValProd-cntr'!O36*1000/('q-AgLab-cntr'!O36)</f>
        <v>2287.09311216538</v>
      </c>
      <c r="P36">
        <f>'q-ValProd-cntr'!P36*1000/('q-AgLab-cntr'!P36)</f>
        <v>2071.47597475</v>
      </c>
      <c r="Q36">
        <f>'q-ValProd-cntr'!Q36*1000/('q-AgLab-cntr'!Q36)</f>
        <v>1911.50055125</v>
      </c>
      <c r="R36">
        <f>'q-ValProd-cntr'!R36*1000/('q-AgLab-cntr'!R36)</f>
        <v>1945.24954993846</v>
      </c>
      <c r="S36">
        <f>'q-ValProd-cntr'!S36*1000/('q-AgLab-cntr'!S36)</f>
        <v>2004.36069865417</v>
      </c>
      <c r="T36">
        <f>'q-ValProd-cntr'!T36*1000/('q-AgLab-cntr'!T36)</f>
        <v>2173.32719885833</v>
      </c>
      <c r="U36">
        <f>'q-ValProd-cntr'!U36*1000/('q-AgLab-cntr'!U36)</f>
        <v>1757.17187171923</v>
      </c>
      <c r="V36">
        <f>'q-ValProd-cntr'!V36*1000/('q-AgLab-cntr'!V36)</f>
        <v>1902.07815466462</v>
      </c>
      <c r="W36">
        <f>'q-ValProd-cntr'!W36*1000/('q-AgLab-cntr'!W36)</f>
        <v>1836.2856423</v>
      </c>
      <c r="X36">
        <f>'q-ValProd-cntr'!X36*1000/('q-AgLab-cntr'!X36)</f>
        <v>2040.18656490231</v>
      </c>
      <c r="Y36">
        <f>'q-ValProd-cntr'!Y36*1000/('q-AgLab-cntr'!Y36)</f>
        <v>2007.10376448462</v>
      </c>
      <c r="Z36">
        <f>'q-ValProd-cntr'!Z36*1000/('q-AgLab-cntr'!Z36)</f>
        <v>1813.46567795692</v>
      </c>
      <c r="AA36">
        <f>'q-ValProd-cntr'!AA36*1000/('q-AgLab-cntr'!AA36)</f>
        <v>1783.21955675923</v>
      </c>
      <c r="AB36">
        <f>'q-ValProd-cntr'!AB36*1000/('q-AgLab-cntr'!AB36)</f>
        <v>1850.02446407</v>
      </c>
      <c r="AC36">
        <f>'q-ValProd-cntr'!AC36*1000/('q-AgLab-cntr'!AC36)</f>
        <v>1996.65450808769</v>
      </c>
      <c r="AD36">
        <f>'q-ValProd-cntr'!AD36*1000/('q-AgLab-cntr'!AD36)</f>
        <v>2178.21450319846</v>
      </c>
      <c r="AE36">
        <f>'q-ValProd-cntr'!AE36*1000/('q-AgLab-cntr'!AE36)</f>
        <v>2411.6683495</v>
      </c>
      <c r="AF36">
        <f>'q-ValProd-cntr'!AF36*1000/('q-AgLab-cntr'!AF36)</f>
        <v>2654.53232490714</v>
      </c>
      <c r="AG36">
        <f>'q-ValProd-cntr'!AG36*1000/('q-AgLab-cntr'!AG36)</f>
        <v>2348.00220995</v>
      </c>
      <c r="AH36">
        <f>'q-ValProd-cntr'!AH36*1000/('q-AgLab-cntr'!AH36)</f>
        <v>2917.16337902857</v>
      </c>
      <c r="AI36">
        <f>'q-ValProd-cntr'!AI36*1000/('q-AgLab-cntr'!AI36)</f>
        <v>2675.87661692857</v>
      </c>
      <c r="AJ36">
        <f>'q-ValProd-cntr'!AJ36*1000/('q-AgLab-cntr'!AJ36)</f>
        <v>2881.91178953571</v>
      </c>
      <c r="AK36">
        <f>'q-ValProd-cntr'!AK36*1000/('q-AgLab-cntr'!AK36)</f>
        <v>2496.91256672143</v>
      </c>
      <c r="AL36">
        <f>'q-ValProd-cntr'!AL36*1000/('q-AgLab-cntr'!AL36)</f>
        <v>2817.56157672857</v>
      </c>
      <c r="AM36">
        <f>'q-ValProd-cntr'!AM36*1000/('q-AgLab-cntr'!AM36)</f>
        <v>2675.30637496</v>
      </c>
      <c r="AN36">
        <f>'q-ValProd-cntr'!AN36*1000/('q-AgLab-cntr'!AN36)</f>
        <v>2203.64637963333</v>
      </c>
      <c r="AO36">
        <f>'q-ValProd-cntr'!AO36*1000/('q-AgLab-cntr'!AO36)</f>
        <v>2470.22425056267</v>
      </c>
      <c r="AP36">
        <f>'q-ValProd-cntr'!AP36*1000/('q-AgLab-cntr'!AP36)</f>
        <v>2341.871636376</v>
      </c>
      <c r="AQ36">
        <f>'q-ValProd-cntr'!AQ36*1000/('q-AgLab-cntr'!AQ36)</f>
        <v>2113.02546810467</v>
      </c>
      <c r="AR36">
        <f>'q-ValProd-cntr'!AR36*1000/('q-AgLab-cntr'!AR36)</f>
        <v>1812.13308210133</v>
      </c>
      <c r="AS36">
        <f>'q-ValProd-cntr'!AS36*1000/('q-AgLab-cntr'!AS36)</f>
        <v>1959.66811753333</v>
      </c>
      <c r="AT36">
        <f>'q-ValProd-cntr'!AT36*1000/('q-AgLab-cntr'!AT36)</f>
        <v>2012.44085413467</v>
      </c>
      <c r="AU36">
        <f>'q-ValProd-cntr'!AU36*1000/('q-AgLab-cntr'!AU36)</f>
        <v>2000.73684608</v>
      </c>
      <c r="AV36">
        <f>'q-ValProd-cntr'!AV36*1000/('q-AgLab-cntr'!AV36)</f>
        <v>2295.610879184</v>
      </c>
      <c r="AW36">
        <f t="shared" si="0"/>
        <v>0.444756848645333</v>
      </c>
    </row>
    <row r="37" spans="1:49">
      <c r="A37" t="s">
        <v>414</v>
      </c>
      <c r="B37">
        <f>'q-ValProd-cntr'!C37</f>
        <v>191</v>
      </c>
      <c r="C37" t="str">
        <f>'q-ValProd-cntr'!D37</f>
        <v>St. Vincent and the Grenadines</v>
      </c>
      <c r="F37" t="s">
        <v>429</v>
      </c>
      <c r="G37">
        <f>'q-ValProd-cntr'!G37*1000/('q-AgLab-cntr'!G37)</f>
        <v>1256.76513446</v>
      </c>
      <c r="H37">
        <f>'q-ValProd-cntr'!H37*1000/('q-AgLab-cntr'!H37)</f>
        <v>1291.28978299667</v>
      </c>
      <c r="I37">
        <f>'q-ValProd-cntr'!I37*1000/('q-AgLab-cntr'!I37)</f>
        <v>1251.25695857167</v>
      </c>
      <c r="J37">
        <f>'q-ValProd-cntr'!J37*1000/('q-AgLab-cntr'!J37)</f>
        <v>1318.48728444667</v>
      </c>
      <c r="K37">
        <f>'q-ValProd-cntr'!K37*1000/('q-AgLab-cntr'!K37)</f>
        <v>1209.47089735333</v>
      </c>
      <c r="L37">
        <f>'q-ValProd-cntr'!L37*1000/('q-AgLab-cntr'!L37)</f>
        <v>1206.95276252</v>
      </c>
      <c r="M37">
        <f>'q-ValProd-cntr'!M37*1000/('q-AgLab-cntr'!M37)</f>
        <v>1114.445864575</v>
      </c>
      <c r="N37">
        <f>'q-ValProd-cntr'!N37*1000/('q-AgLab-cntr'!N37)</f>
        <v>1235.29466286364</v>
      </c>
      <c r="O37">
        <f>'q-ValProd-cntr'!O37*1000/('q-AgLab-cntr'!O37)</f>
        <v>1249.28525551273</v>
      </c>
      <c r="P37">
        <f>'q-ValProd-cntr'!P37*1000/('q-AgLab-cntr'!P37)</f>
        <v>1215.95469054545</v>
      </c>
      <c r="Q37">
        <f>'q-ValProd-cntr'!Q37*1000/('q-AgLab-cntr'!Q37)</f>
        <v>1303.17981516455</v>
      </c>
      <c r="R37">
        <f>'q-ValProd-cntr'!R37*1000/('q-AgLab-cntr'!R37)</f>
        <v>1240.62265212636</v>
      </c>
      <c r="S37">
        <f>'q-ValProd-cntr'!S37*1000/('q-AgLab-cntr'!S37)</f>
        <v>1286.38416654</v>
      </c>
      <c r="T37">
        <f>'q-ValProd-cntr'!T37*1000/('q-AgLab-cntr'!T37)</f>
        <v>1211.75744058727</v>
      </c>
      <c r="U37">
        <f>'q-ValProd-cntr'!U37*1000/('q-AgLab-cntr'!U37)</f>
        <v>1260.50873798182</v>
      </c>
      <c r="V37">
        <f>'q-ValProd-cntr'!V37*1000/('q-AgLab-cntr'!V37)</f>
        <v>1325.02244929</v>
      </c>
      <c r="W37">
        <f>'q-ValProd-cntr'!W37*1000/('q-AgLab-cntr'!W37)</f>
        <v>1304.40470961636</v>
      </c>
      <c r="X37">
        <f>'q-ValProd-cntr'!X37*1000/('q-AgLab-cntr'!X37)</f>
        <v>1513.49523210909</v>
      </c>
      <c r="Y37">
        <f>'q-ValProd-cntr'!Y37*1000/('q-AgLab-cntr'!Y37)</f>
        <v>1511.29515486273</v>
      </c>
      <c r="Z37">
        <f>'q-ValProd-cntr'!Z37*1000/('q-AgLab-cntr'!Z37)</f>
        <v>1412.62338265909</v>
      </c>
      <c r="AA37">
        <f>'q-ValProd-cntr'!AA37*1000/('q-AgLab-cntr'!AA37)</f>
        <v>1436.71314438909</v>
      </c>
      <c r="AB37">
        <f>'q-ValProd-cntr'!AB37*1000/('q-AgLab-cntr'!AB37)</f>
        <v>1468.51229942909</v>
      </c>
      <c r="AC37">
        <f>'q-ValProd-cntr'!AC37*1000/('q-AgLab-cntr'!AC37)</f>
        <v>1549.84229890636</v>
      </c>
      <c r="AD37">
        <f>'q-ValProd-cntr'!AD37*1000/('q-AgLab-cntr'!AD37)</f>
        <v>1863.54961146</v>
      </c>
      <c r="AE37">
        <f>'q-ValProd-cntr'!AE37*1000/('q-AgLab-cntr'!AE37)</f>
        <v>1997.496900775</v>
      </c>
      <c r="AF37">
        <f>'q-ValProd-cntr'!AF37*1000/('q-AgLab-cntr'!AF37)</f>
        <v>1986.4158115625</v>
      </c>
      <c r="AG37">
        <f>'q-ValProd-cntr'!AG37*1000/('q-AgLab-cntr'!AG37)</f>
        <v>1623.30179539667</v>
      </c>
      <c r="AH37">
        <f>'q-ValProd-cntr'!AH37*1000/('q-AgLab-cntr'!AH37)</f>
        <v>2206.9483148075</v>
      </c>
      <c r="AI37">
        <f>'q-ValProd-cntr'!AI37*1000/('q-AgLab-cntr'!AI37)</f>
        <v>1938.91836296583</v>
      </c>
      <c r="AJ37">
        <f>'q-ValProd-cntr'!AJ37*1000/('q-AgLab-cntr'!AJ37)</f>
        <v>2046.10049308583</v>
      </c>
      <c r="AK37">
        <f>'q-ValProd-cntr'!AK37*1000/('q-AgLab-cntr'!AK37)</f>
        <v>1837.26498924583</v>
      </c>
      <c r="AL37">
        <f>'q-ValProd-cntr'!AL37*1000/('q-AgLab-cntr'!AL37)</f>
        <v>2078.19470043417</v>
      </c>
      <c r="AM37">
        <f>'q-ValProd-cntr'!AM37*1000/('q-AgLab-cntr'!AM37)</f>
        <v>1842.8068993475</v>
      </c>
      <c r="AN37">
        <f>'q-ValProd-cntr'!AN37*1000/('q-AgLab-cntr'!AN37)</f>
        <v>1401.17794778083</v>
      </c>
      <c r="AO37">
        <f>'q-ValProd-cntr'!AO37*1000/('q-AgLab-cntr'!AO37)</f>
        <v>1704.32668981167</v>
      </c>
      <c r="AP37">
        <f>'q-ValProd-cntr'!AP37*1000/('q-AgLab-cntr'!AP37)</f>
        <v>1632.9515679325</v>
      </c>
      <c r="AQ37">
        <f>'q-ValProd-cntr'!AQ37*1000/('q-AgLab-cntr'!AQ37)</f>
        <v>1444.48409185083</v>
      </c>
      <c r="AR37">
        <f>'q-ValProd-cntr'!AR37*1000/('q-AgLab-cntr'!AR37)</f>
        <v>1516.62249733333</v>
      </c>
      <c r="AS37">
        <f>'q-ValProd-cntr'!AS37*1000/('q-AgLab-cntr'!AS37)</f>
        <v>1496.15610684417</v>
      </c>
      <c r="AT37">
        <f>'q-ValProd-cntr'!AT37*1000/('q-AgLab-cntr'!AT37)</f>
        <v>1530.46423908333</v>
      </c>
      <c r="AU37">
        <f>'q-ValProd-cntr'!AU37*1000/('q-AgLab-cntr'!AU37)</f>
        <v>1531.913575375</v>
      </c>
      <c r="AV37">
        <f>'q-ValProd-cntr'!AV37*1000/('q-AgLab-cntr'!AV37)</f>
        <v>1532.479005625</v>
      </c>
      <c r="AW37">
        <f t="shared" si="0"/>
        <v>1.04521174707981</v>
      </c>
    </row>
    <row r="38" spans="1:49">
      <c r="A38" t="s">
        <v>414</v>
      </c>
      <c r="B38">
        <f>'q-ValProd-cntr'!C38</f>
        <v>207</v>
      </c>
      <c r="C38" t="str">
        <f>'q-ValProd-cntr'!D38</f>
        <v>Suriname</v>
      </c>
      <c r="F38" t="s">
        <v>429</v>
      </c>
      <c r="G38">
        <f>'q-ValProd-cntr'!G38*1000/('q-AgLab-cntr'!G38)</f>
        <v>1287.3556655687</v>
      </c>
      <c r="H38">
        <f>'q-ValProd-cntr'!H38*1000/('q-AgLab-cntr'!H38)</f>
        <v>1472.80035523304</v>
      </c>
      <c r="I38">
        <f>'q-ValProd-cntr'!I38*1000/('q-AgLab-cntr'!I38)</f>
        <v>1475.44571874304</v>
      </c>
      <c r="J38">
        <f>'q-ValProd-cntr'!J38*1000/('q-AgLab-cntr'!J38)</f>
        <v>1486.26397634375</v>
      </c>
      <c r="K38">
        <f>'q-ValProd-cntr'!K38*1000/('q-AgLab-cntr'!K38)</f>
        <v>1749.66106783167</v>
      </c>
      <c r="L38">
        <f>'q-ValProd-cntr'!L38*1000/('q-AgLab-cntr'!L38)</f>
        <v>1787.6006464096</v>
      </c>
      <c r="M38">
        <f>'q-ValProd-cntr'!M38*1000/('q-AgLab-cntr'!M38)</f>
        <v>2056.4585122464</v>
      </c>
      <c r="N38">
        <f>'q-ValProd-cntr'!N38*1000/('q-AgLab-cntr'!N38)</f>
        <v>2102.4680108368</v>
      </c>
      <c r="O38">
        <f>'q-ValProd-cntr'!O38*1000/('q-AgLab-cntr'!O38)</f>
        <v>2073.7927142684</v>
      </c>
      <c r="P38">
        <f>'q-ValProd-cntr'!P38*1000/('q-AgLab-cntr'!P38)</f>
        <v>2252.5846378972</v>
      </c>
      <c r="Q38">
        <f>'q-ValProd-cntr'!Q38*1000/('q-AgLab-cntr'!Q38)</f>
        <v>2144.63313713</v>
      </c>
      <c r="R38">
        <f>'q-ValProd-cntr'!R38*1000/('q-AgLab-cntr'!R38)</f>
        <v>2021.17530776154</v>
      </c>
      <c r="S38">
        <f>'q-ValProd-cntr'!S38*1000/('q-AgLab-cntr'!S38)</f>
        <v>2405.0542690788</v>
      </c>
      <c r="T38">
        <f>'q-ValProd-cntr'!T38*1000/('q-AgLab-cntr'!T38)</f>
        <v>2401.4674668716</v>
      </c>
      <c r="U38">
        <f>'q-ValProd-cntr'!U38*1000/('q-AgLab-cntr'!U38)</f>
        <v>2567.1268914256</v>
      </c>
      <c r="V38">
        <f>'q-ValProd-cntr'!V38*1000/('q-AgLab-cntr'!V38)</f>
        <v>2525.1545719312</v>
      </c>
      <c r="W38">
        <f>'q-ValProd-cntr'!W38*1000/('q-AgLab-cntr'!W38)</f>
        <v>2828.41041541125</v>
      </c>
      <c r="X38">
        <f>'q-ValProd-cntr'!X38*1000/('q-AgLab-cntr'!X38)</f>
        <v>3051.208770905</v>
      </c>
      <c r="Y38">
        <f>'q-ValProd-cntr'!Y38*1000/('q-AgLab-cntr'!Y38)</f>
        <v>3182.54893178833</v>
      </c>
      <c r="Z38">
        <f>'q-ValProd-cntr'!Z38*1000/('q-AgLab-cntr'!Z38)</f>
        <v>3412.29163859833</v>
      </c>
      <c r="AA38">
        <f>'q-ValProd-cntr'!AA38*1000/('q-AgLab-cntr'!AA38)</f>
        <v>3679.77242812583</v>
      </c>
      <c r="AB38">
        <f>'q-ValProd-cntr'!AB38*1000/('q-AgLab-cntr'!AB38)</f>
        <v>3664.2668644628</v>
      </c>
      <c r="AC38">
        <f>'q-ValProd-cntr'!AC38*1000/('q-AgLab-cntr'!AC38)</f>
        <v>3403.0774430512</v>
      </c>
      <c r="AD38">
        <f>'q-ValProd-cntr'!AD38*1000/('q-AgLab-cntr'!AD38)</f>
        <v>3605.63355998539</v>
      </c>
      <c r="AE38">
        <f>'q-ValProd-cntr'!AE38*1000/('q-AgLab-cntr'!AE38)</f>
        <v>3728.14503892423</v>
      </c>
      <c r="AF38">
        <f>'q-ValProd-cntr'!AF38*1000/('q-AgLab-cntr'!AF38)</f>
        <v>3487.24692955963</v>
      </c>
      <c r="AG38">
        <f>'q-ValProd-cntr'!AG38*1000/('q-AgLab-cntr'!AG38)</f>
        <v>3370.99050432296</v>
      </c>
      <c r="AH38">
        <f>'q-ValProd-cntr'!AH38*1000/('q-AgLab-cntr'!AH38)</f>
        <v>3304.14004840643</v>
      </c>
      <c r="AI38">
        <f>'q-ValProd-cntr'!AI38*1000/('q-AgLab-cntr'!AI38)</f>
        <v>3363.12987654393</v>
      </c>
      <c r="AJ38">
        <f>'q-ValProd-cntr'!AJ38*1000/('q-AgLab-cntr'!AJ38)</f>
        <v>3049.10539547821</v>
      </c>
      <c r="AK38">
        <f>'q-ValProd-cntr'!AK38*1000/('q-AgLab-cntr'!AK38)</f>
        <v>3325.57578547857</v>
      </c>
      <c r="AL38">
        <f>'q-ValProd-cntr'!AL38*1000/('q-AgLab-cntr'!AL38)</f>
        <v>3478.35416874929</v>
      </c>
      <c r="AM38">
        <f>'q-ValProd-cntr'!AM38*1000/('q-AgLab-cntr'!AM38)</f>
        <v>3036.52971864138</v>
      </c>
      <c r="AN38">
        <f>'q-ValProd-cntr'!AN38*1000/('q-AgLab-cntr'!AN38)</f>
        <v>2872.93000229965</v>
      </c>
      <c r="AO38">
        <f>'q-ValProd-cntr'!AO38*1000/('q-AgLab-cntr'!AO38)</f>
        <v>3015.52739341586</v>
      </c>
      <c r="AP38">
        <f>'q-ValProd-cntr'!AP38*1000/('q-AgLab-cntr'!AP38)</f>
        <v>2776.37907735586</v>
      </c>
      <c r="AQ38">
        <f>'q-ValProd-cntr'!AQ38*1000/('q-AgLab-cntr'!AQ38)</f>
        <v>2735.27900818276</v>
      </c>
      <c r="AR38">
        <f>'q-ValProd-cntr'!AR38*1000/('q-AgLab-cntr'!AR38)</f>
        <v>2311.597144558</v>
      </c>
      <c r="AS38">
        <f>'q-ValProd-cntr'!AS38*1000/('q-AgLab-cntr'!AS38)</f>
        <v>2351.747836482</v>
      </c>
      <c r="AT38">
        <f>'q-ValProd-cntr'!AT38*1000/('q-AgLab-cntr'!AT38)</f>
        <v>2193.51813874333</v>
      </c>
      <c r="AU38">
        <f>'q-ValProd-cntr'!AU38*1000/('q-AgLab-cntr'!AU38)</f>
        <v>2376.53672061833</v>
      </c>
      <c r="AV38">
        <f>'q-ValProd-cntr'!AV38*1000/('q-AgLab-cntr'!AV38)</f>
        <v>2122.81467589032</v>
      </c>
      <c r="AW38">
        <f t="shared" si="0"/>
        <v>1.51517439317315</v>
      </c>
    </row>
    <row r="39" spans="1:49">
      <c r="A39" t="s">
        <v>414</v>
      </c>
      <c r="B39">
        <f>'q-ValProd-cntr'!C39</f>
        <v>220</v>
      </c>
      <c r="C39" t="str">
        <f>'q-ValProd-cntr'!D39</f>
        <v>Trinidad and Tobago</v>
      </c>
      <c r="F39" t="s">
        <v>429</v>
      </c>
      <c r="G39">
        <f>'q-ValProd-cntr'!G39*1000/('q-AgLab-cntr'!G39)</f>
        <v>1619.3865751482</v>
      </c>
      <c r="H39">
        <f>'q-ValProd-cntr'!H39*1000/('q-AgLab-cntr'!H39)</f>
        <v>1531.39075201049</v>
      </c>
      <c r="I39">
        <f>'q-ValProd-cntr'!I39*1000/('q-AgLab-cntr'!I39)</f>
        <v>1619.53126070213</v>
      </c>
      <c r="J39">
        <f>'q-ValProd-cntr'!J39*1000/('q-AgLab-cntr'!J39)</f>
        <v>1643.5237891065</v>
      </c>
      <c r="K39">
        <f>'q-ValProd-cntr'!K39*1000/('q-AgLab-cntr'!K39)</f>
        <v>1806.72531457917</v>
      </c>
      <c r="L39">
        <f>'q-ValProd-cntr'!L39*1000/('q-AgLab-cntr'!L39)</f>
        <v>1783.6278890335</v>
      </c>
      <c r="M39">
        <f>'q-ValProd-cntr'!M39*1000/('q-AgLab-cntr'!M39)</f>
        <v>1807.80557413417</v>
      </c>
      <c r="N39">
        <f>'q-ValProd-cntr'!N39*1000/('q-AgLab-cntr'!N39)</f>
        <v>1956.10821144333</v>
      </c>
      <c r="O39">
        <f>'q-ValProd-cntr'!O39*1000/('q-AgLab-cntr'!O39)</f>
        <v>1932.89220104833</v>
      </c>
      <c r="P39">
        <f>'q-ValProd-cntr'!P39*1000/('q-AgLab-cntr'!P39)</f>
        <v>2001.366979956</v>
      </c>
      <c r="Q39">
        <f>'q-ValProd-cntr'!Q39*1000/('q-AgLab-cntr'!Q39)</f>
        <v>1970.6496783478</v>
      </c>
      <c r="R39">
        <f>'q-ValProd-cntr'!R39*1000/('q-AgLab-cntr'!R39)</f>
        <v>2130.33713780862</v>
      </c>
      <c r="S39">
        <f>'q-ValProd-cntr'!S39*1000/('q-AgLab-cntr'!S39)</f>
        <v>1955.44499401821</v>
      </c>
      <c r="T39">
        <f>'q-ValProd-cntr'!T39*1000/('q-AgLab-cntr'!T39)</f>
        <v>1986.16787729382</v>
      </c>
      <c r="U39">
        <f>'q-ValProd-cntr'!U39*1000/('q-AgLab-cntr'!U39)</f>
        <v>2131.22024881222</v>
      </c>
      <c r="V39">
        <f>'q-ValProd-cntr'!V39*1000/('q-AgLab-cntr'!V39)</f>
        <v>2329.68940185192</v>
      </c>
      <c r="W39">
        <f>'q-ValProd-cntr'!W39*1000/('q-AgLab-cntr'!W39)</f>
        <v>2319.33933791176</v>
      </c>
      <c r="X39">
        <f>'q-ValProd-cntr'!X39*1000/('q-AgLab-cntr'!X39)</f>
        <v>2242.68101175469</v>
      </c>
      <c r="Y39">
        <f>'q-ValProd-cntr'!Y39*1000/('q-AgLab-cntr'!Y39)</f>
        <v>2193.58494419083</v>
      </c>
      <c r="Z39">
        <f>'q-ValProd-cntr'!Z39*1000/('q-AgLab-cntr'!Z39)</f>
        <v>2199.24486404783</v>
      </c>
      <c r="AA39">
        <f>'q-ValProd-cntr'!AA39*1000/('q-AgLab-cntr'!AA39)</f>
        <v>2039.22749698511</v>
      </c>
      <c r="AB39">
        <f>'q-ValProd-cntr'!AB39*1000/('q-AgLab-cntr'!AB39)</f>
        <v>2211.71157752479</v>
      </c>
      <c r="AC39">
        <f>'q-ValProd-cntr'!AC39*1000/('q-AgLab-cntr'!AC39)</f>
        <v>1966.49484488776</v>
      </c>
      <c r="AD39">
        <f>'q-ValProd-cntr'!AD39*1000/('q-AgLab-cntr'!AD39)</f>
        <v>1837.3253964834</v>
      </c>
      <c r="AE39">
        <f>'q-ValProd-cntr'!AE39*1000/('q-AgLab-cntr'!AE39)</f>
        <v>1862.2352106474</v>
      </c>
      <c r="AF39">
        <f>'q-ValProd-cntr'!AF39*1000/('q-AgLab-cntr'!AF39)</f>
        <v>1772.23584534275</v>
      </c>
      <c r="AG39">
        <f>'q-ValProd-cntr'!AG39*1000/('q-AgLab-cntr'!AG39)</f>
        <v>1792.80593339745</v>
      </c>
      <c r="AH39">
        <f>'q-ValProd-cntr'!AH39*1000/('q-AgLab-cntr'!AH39)</f>
        <v>1773.96061595961</v>
      </c>
      <c r="AI39">
        <f>'q-ValProd-cntr'!AI39*1000/('q-AgLab-cntr'!AI39)</f>
        <v>1659.918247985</v>
      </c>
      <c r="AJ39">
        <f>'q-ValProd-cntr'!AJ39*1000/('q-AgLab-cntr'!AJ39)</f>
        <v>1822.64832459423</v>
      </c>
      <c r="AK39">
        <f>'q-ValProd-cntr'!AK39*1000/('q-AgLab-cntr'!AK39)</f>
        <v>1797.10439208981</v>
      </c>
      <c r="AL39">
        <f>'q-ValProd-cntr'!AL39*1000/('q-AgLab-cntr'!AL39)</f>
        <v>1784.50346511654</v>
      </c>
      <c r="AM39">
        <f>'q-ValProd-cntr'!AM39*1000/('q-AgLab-cntr'!AM39)</f>
        <v>1878.51664211</v>
      </c>
      <c r="AN39">
        <f>'q-ValProd-cntr'!AN39*1000/('q-AgLab-cntr'!AN39)</f>
        <v>1849.54699928365</v>
      </c>
      <c r="AO39">
        <f>'q-ValProd-cntr'!AO39*1000/('q-AgLab-cntr'!AO39)</f>
        <v>1931.29737115059</v>
      </c>
      <c r="AP39">
        <f>'q-ValProd-cntr'!AP39*1000/('q-AgLab-cntr'!AP39)</f>
        <v>1939.72066095451</v>
      </c>
      <c r="AQ39">
        <f>'q-ValProd-cntr'!AQ39*1000/('q-AgLab-cntr'!AQ39)</f>
        <v>1827.13588938078</v>
      </c>
      <c r="AR39">
        <f>'q-ValProd-cntr'!AR39*1000/('q-AgLab-cntr'!AR39)</f>
        <v>1644.37622545922</v>
      </c>
      <c r="AS39">
        <f>'q-ValProd-cntr'!AS39*1000/('q-AgLab-cntr'!AS39)</f>
        <v>1752.680213695</v>
      </c>
      <c r="AT39">
        <f>'q-ValProd-cntr'!AT39*1000/('q-AgLab-cntr'!AT39)</f>
        <v>2095.27841698</v>
      </c>
      <c r="AU39">
        <f>'q-ValProd-cntr'!AU39*1000/('q-AgLab-cntr'!AU39)</f>
        <v>2207.92315686735</v>
      </c>
      <c r="AV39">
        <f>'q-ValProd-cntr'!AV39*1000/('q-AgLab-cntr'!AV39)</f>
        <v>2757.90669653939</v>
      </c>
      <c r="AW39">
        <f t="shared" si="0"/>
        <v>0.0888430859199874</v>
      </c>
    </row>
    <row r="40" spans="1:49">
      <c r="A40" t="s">
        <v>414</v>
      </c>
      <c r="B40">
        <f>'q-ValProd-cntr'!C40</f>
        <v>234</v>
      </c>
      <c r="C40" t="str">
        <f>'q-ValProd-cntr'!D40</f>
        <v>Uruguay</v>
      </c>
      <c r="F40" t="s">
        <v>429</v>
      </c>
      <c r="G40">
        <f>'q-ValProd-cntr'!G40*1000/('q-AgLab-cntr'!G40)</f>
        <v>7041.8864630326</v>
      </c>
      <c r="H40">
        <f>'q-ValProd-cntr'!H40*1000/('q-AgLab-cntr'!H40)</f>
        <v>7126.45490020376</v>
      </c>
      <c r="I40">
        <f>'q-ValProd-cntr'!I40*1000/('q-AgLab-cntr'!I40)</f>
        <v>7309.81921656106</v>
      </c>
      <c r="J40">
        <f>'q-ValProd-cntr'!J40*1000/('q-AgLab-cntr'!J40)</f>
        <v>8397.4279540038</v>
      </c>
      <c r="K40">
        <f>'q-ValProd-cntr'!K40*1000/('q-AgLab-cntr'!K40)</f>
        <v>7477.95064526935</v>
      </c>
      <c r="L40">
        <f>'q-ValProd-cntr'!L40*1000/('q-AgLab-cntr'!L40)</f>
        <v>7177.87096338972</v>
      </c>
      <c r="M40">
        <f>'q-ValProd-cntr'!M40*1000/('q-AgLab-cntr'!M40)</f>
        <v>6667.65272559343</v>
      </c>
      <c r="N40">
        <f>'q-ValProd-cntr'!N40*1000/('q-AgLab-cntr'!N40)</f>
        <v>7998.56649721604</v>
      </c>
      <c r="O40">
        <f>'q-ValProd-cntr'!O40*1000/('q-AgLab-cntr'!O40)</f>
        <v>8350.06525569648</v>
      </c>
      <c r="P40">
        <f>'q-ValProd-cntr'!P40*1000/('q-AgLab-cntr'!P40)</f>
        <v>9204.66097090053</v>
      </c>
      <c r="Q40">
        <f>'q-ValProd-cntr'!Q40*1000/('q-AgLab-cntr'!Q40)</f>
        <v>7936.86972124495</v>
      </c>
      <c r="R40">
        <f>'q-ValProd-cntr'!R40*1000/('q-AgLab-cntr'!R40)</f>
        <v>7491.5759716849</v>
      </c>
      <c r="S40">
        <f>'q-ValProd-cntr'!S40*1000/('q-AgLab-cntr'!S40)</f>
        <v>7675.67536248901</v>
      </c>
      <c r="T40">
        <f>'q-ValProd-cntr'!T40*1000/('q-AgLab-cntr'!T40)</f>
        <v>8442.2438516969</v>
      </c>
      <c r="U40">
        <f>'q-ValProd-cntr'!U40*1000/('q-AgLab-cntr'!U40)</f>
        <v>8551.61712465849</v>
      </c>
      <c r="V40">
        <f>'q-ValProd-cntr'!V40*1000/('q-AgLab-cntr'!V40)</f>
        <v>9514.64467468097</v>
      </c>
      <c r="W40">
        <f>'q-ValProd-cntr'!W40*1000/('q-AgLab-cntr'!W40)</f>
        <v>8377.57458011272</v>
      </c>
      <c r="X40">
        <f>'q-ValProd-cntr'!X40*1000/('q-AgLab-cntr'!X40)</f>
        <v>8067.90392036706</v>
      </c>
      <c r="Y40">
        <f>'q-ValProd-cntr'!Y40*1000/('q-AgLab-cntr'!Y40)</f>
        <v>7763.97402715016</v>
      </c>
      <c r="Z40">
        <f>'q-ValProd-cntr'!Z40*1000/('q-AgLab-cntr'!Z40)</f>
        <v>8719.22628550438</v>
      </c>
      <c r="AA40">
        <f>'q-ValProd-cntr'!AA40*1000/('q-AgLab-cntr'!AA40)</f>
        <v>10003.4839832455</v>
      </c>
      <c r="AB40">
        <f>'q-ValProd-cntr'!AB40*1000/('q-AgLab-cntr'!AB40)</f>
        <v>10046.2913863602</v>
      </c>
      <c r="AC40">
        <f>'q-ValProd-cntr'!AC40*1000/('q-AgLab-cntr'!AC40)</f>
        <v>10436.340682061</v>
      </c>
      <c r="AD40">
        <f>'q-ValProd-cntr'!AD40*1000/('q-AgLab-cntr'!AD40)</f>
        <v>8857.97233198714</v>
      </c>
      <c r="AE40">
        <f>'q-ValProd-cntr'!AE40*1000/('q-AgLab-cntr'!AE40)</f>
        <v>9157.34748609052</v>
      </c>
      <c r="AF40">
        <f>'q-ValProd-cntr'!AF40*1000/('q-AgLab-cntr'!AF40)</f>
        <v>9410.77439766766</v>
      </c>
      <c r="AG40">
        <f>'q-ValProd-cntr'!AG40*1000/('q-AgLab-cntr'!AG40)</f>
        <v>9158.51650309974</v>
      </c>
      <c r="AH40">
        <f>'q-ValProd-cntr'!AH40*1000/('q-AgLab-cntr'!AH40)</f>
        <v>9987.46528028646</v>
      </c>
      <c r="AI40">
        <f>'q-ValProd-cntr'!AI40*1000/('q-AgLab-cntr'!AI40)</f>
        <v>10418.2697043308</v>
      </c>
      <c r="AJ40">
        <f>'q-ValProd-cntr'!AJ40*1000/('q-AgLab-cntr'!AJ40)</f>
        <v>10011.0466120758</v>
      </c>
      <c r="AK40">
        <f>'q-ValProd-cntr'!AK40*1000/('q-AgLab-cntr'!AK40)</f>
        <v>9970.0318397626</v>
      </c>
      <c r="AL40">
        <f>'q-ValProd-cntr'!AL40*1000/('q-AgLab-cntr'!AL40)</f>
        <v>10437.9800719182</v>
      </c>
      <c r="AM40">
        <f>'q-ValProd-cntr'!AM40*1000/('q-AgLab-cntr'!AM40)</f>
        <v>10354.995016963</v>
      </c>
      <c r="AN40">
        <f>'q-ValProd-cntr'!AN40*1000/('q-AgLab-cntr'!AN40)</f>
        <v>11184.1132881209</v>
      </c>
      <c r="AO40">
        <f>'q-ValProd-cntr'!AO40*1000/('q-AgLab-cntr'!AO40)</f>
        <v>11039.9998706859</v>
      </c>
      <c r="AP40">
        <f>'q-ValProd-cntr'!AP40*1000/('q-AgLab-cntr'!AP40)</f>
        <v>12446.4139603613</v>
      </c>
      <c r="AQ40">
        <f>'q-ValProd-cntr'!AQ40*1000/('q-AgLab-cntr'!AQ40)</f>
        <v>13132.4994721115</v>
      </c>
      <c r="AR40">
        <f>'q-ValProd-cntr'!AR40*1000/('q-AgLab-cntr'!AR40)</f>
        <v>13071.7100965073</v>
      </c>
      <c r="AS40">
        <f>'q-ValProd-cntr'!AS40*1000/('q-AgLab-cntr'!AS40)</f>
        <v>13413.6287376474</v>
      </c>
      <c r="AT40">
        <f>'q-ValProd-cntr'!AT40*1000/('q-AgLab-cntr'!AT40)</f>
        <v>12540.7586308995</v>
      </c>
      <c r="AU40">
        <f>'q-ValProd-cntr'!AU40*1000/('q-AgLab-cntr'!AU40)</f>
        <v>10982.38740866</v>
      </c>
      <c r="AV40">
        <f>'q-ValProd-cntr'!AV40*1000/('q-AgLab-cntr'!AV40)</f>
        <v>11899.0704258979</v>
      </c>
      <c r="AW40">
        <f t="shared" si="0"/>
        <v>1.42049341490664</v>
      </c>
    </row>
    <row r="41" spans="1:49">
      <c r="A41" t="s">
        <v>414</v>
      </c>
      <c r="B41">
        <f>'q-ValProd-cntr'!C41</f>
        <v>236</v>
      </c>
      <c r="C41" t="str">
        <f>'q-ValProd-cntr'!D41</f>
        <v>Venezuela</v>
      </c>
      <c r="F41" t="s">
        <v>429</v>
      </c>
      <c r="G41">
        <f>'q-ValProd-cntr'!G41*1000/('q-AgLab-cntr'!G41)</f>
        <v>1410.58909374892</v>
      </c>
      <c r="H41">
        <f>'q-ValProd-cntr'!H41*1000/('q-AgLab-cntr'!H41)</f>
        <v>1449.21305883263</v>
      </c>
      <c r="I41">
        <f>'q-ValProd-cntr'!I41*1000/('q-AgLab-cntr'!I41)</f>
        <v>1507.60072755629</v>
      </c>
      <c r="J41">
        <f>'q-ValProd-cntr'!J41*1000/('q-AgLab-cntr'!J41)</f>
        <v>1616.49111076741</v>
      </c>
      <c r="K41">
        <f>'q-ValProd-cntr'!K41*1000/('q-AgLab-cntr'!K41)</f>
        <v>1702.15929021959</v>
      </c>
      <c r="L41">
        <f>'q-ValProd-cntr'!L41*1000/('q-AgLab-cntr'!L41)</f>
        <v>1788.36992462168</v>
      </c>
      <c r="M41">
        <f>'q-ValProd-cntr'!M41*1000/('q-AgLab-cntr'!M41)</f>
        <v>1879.34790791329</v>
      </c>
      <c r="N41">
        <f>'q-ValProd-cntr'!N41*1000/('q-AgLab-cntr'!N41)</f>
        <v>1927.4852138042</v>
      </c>
      <c r="O41">
        <f>'q-ValProd-cntr'!O41*1000/('q-AgLab-cntr'!O41)</f>
        <v>2087.72385478687</v>
      </c>
      <c r="P41">
        <f>'q-ValProd-cntr'!P41*1000/('q-AgLab-cntr'!P41)</f>
        <v>2177.01904120171</v>
      </c>
      <c r="Q41">
        <f>'q-ValProd-cntr'!Q41*1000/('q-AgLab-cntr'!Q41)</f>
        <v>2225.41464290561</v>
      </c>
      <c r="R41">
        <f>'q-ValProd-cntr'!R41*1000/('q-AgLab-cntr'!R41)</f>
        <v>2242.64900741064</v>
      </c>
      <c r="S41">
        <f>'q-ValProd-cntr'!S41*1000/('q-AgLab-cntr'!S41)</f>
        <v>2409.38079957871</v>
      </c>
      <c r="T41">
        <f>'q-ValProd-cntr'!T41*1000/('q-AgLab-cntr'!T41)</f>
        <v>2556.90831683776</v>
      </c>
      <c r="U41">
        <f>'q-ValProd-cntr'!U41*1000/('q-AgLab-cntr'!U41)</f>
        <v>2745.59711141064</v>
      </c>
      <c r="V41">
        <f>'q-ValProd-cntr'!V41*1000/('q-AgLab-cntr'!V41)</f>
        <v>2718.26660292855</v>
      </c>
      <c r="W41">
        <f>'q-ValProd-cntr'!W41*1000/('q-AgLab-cntr'!W41)</f>
        <v>2977.35908740894</v>
      </c>
      <c r="X41">
        <f>'q-ValProd-cntr'!X41*1000/('q-AgLab-cntr'!X41)</f>
        <v>3132.39287790338</v>
      </c>
      <c r="Y41">
        <f>'q-ValProd-cntr'!Y41*1000/('q-AgLab-cntr'!Y41)</f>
        <v>3338.13200672563</v>
      </c>
      <c r="Z41">
        <f>'q-ValProd-cntr'!Z41*1000/('q-AgLab-cntr'!Z41)</f>
        <v>3559.02870531642</v>
      </c>
      <c r="AA41">
        <f>'q-ValProd-cntr'!AA41*1000/('q-AgLab-cntr'!AA41)</f>
        <v>3562.81578435554</v>
      </c>
      <c r="AB41">
        <f>'q-ValProd-cntr'!AB41*1000/('q-AgLab-cntr'!AB41)</f>
        <v>3628.10349364364</v>
      </c>
      <c r="AC41">
        <f>'q-ValProd-cntr'!AC41*1000/('q-AgLab-cntr'!AC41)</f>
        <v>3536.17738070555</v>
      </c>
      <c r="AD41">
        <f>'q-ValProd-cntr'!AD41*1000/('q-AgLab-cntr'!AD41)</f>
        <v>3444.67753683527</v>
      </c>
      <c r="AE41">
        <f>'q-ValProd-cntr'!AE41*1000/('q-AgLab-cntr'!AE41)</f>
        <v>3645.99853785513</v>
      </c>
      <c r="AF41">
        <f>'q-ValProd-cntr'!AF41*1000/('q-AgLab-cntr'!AF41)</f>
        <v>3703.63752554343</v>
      </c>
      <c r="AG41">
        <f>'q-ValProd-cntr'!AG41*1000/('q-AgLab-cntr'!AG41)</f>
        <v>3625.16909457352</v>
      </c>
      <c r="AH41">
        <f>'q-ValProd-cntr'!AH41*1000/('q-AgLab-cntr'!AH41)</f>
        <v>3880.41187212303</v>
      </c>
      <c r="AI41">
        <f>'q-ValProd-cntr'!AI41*1000/('q-AgLab-cntr'!AI41)</f>
        <v>3650.5112230313</v>
      </c>
      <c r="AJ41">
        <f>'q-ValProd-cntr'!AJ41*1000/('q-AgLab-cntr'!AJ41)</f>
        <v>3512.22048623388</v>
      </c>
      <c r="AK41">
        <f>'q-ValProd-cntr'!AK41*1000/('q-AgLab-cntr'!AK41)</f>
        <v>3640.49877718316</v>
      </c>
      <c r="AL41">
        <f>'q-ValProd-cntr'!AL41*1000/('q-AgLab-cntr'!AL41)</f>
        <v>3776.56828797891</v>
      </c>
      <c r="AM41">
        <f>'q-ValProd-cntr'!AM41*1000/('q-AgLab-cntr'!AM41)</f>
        <v>3921.16502854892</v>
      </c>
      <c r="AN41">
        <f>'q-ValProd-cntr'!AN41*1000/('q-AgLab-cntr'!AN41)</f>
        <v>3826.31979452461</v>
      </c>
      <c r="AO41">
        <f>'q-ValProd-cntr'!AO41*1000/('q-AgLab-cntr'!AO41)</f>
        <v>3838.92462891055</v>
      </c>
      <c r="AP41">
        <f>'q-ValProd-cntr'!AP41*1000/('q-AgLab-cntr'!AP41)</f>
        <v>4066.26430626163</v>
      </c>
      <c r="AQ41">
        <f>'q-ValProd-cntr'!AQ41*1000/('q-AgLab-cntr'!AQ41)</f>
        <v>4372.41497809619</v>
      </c>
      <c r="AR41">
        <f>'q-ValProd-cntr'!AR41*1000/('q-AgLab-cntr'!AR41)</f>
        <v>4493.71090275954</v>
      </c>
      <c r="AS41">
        <f>'q-ValProd-cntr'!AS41*1000/('q-AgLab-cntr'!AS41)</f>
        <v>4504.732365167</v>
      </c>
      <c r="AT41">
        <f>'q-ValProd-cntr'!AT41*1000/('q-AgLab-cntr'!AT41)</f>
        <v>4993.38403839085</v>
      </c>
      <c r="AU41">
        <f>'q-ValProd-cntr'!AU41*1000/('q-AgLab-cntr'!AU41)</f>
        <v>5343.49918360355</v>
      </c>
      <c r="AV41">
        <f>'q-ValProd-cntr'!AV41*1000/('q-AgLab-cntr'!AV41)</f>
        <v>5559.72532430521</v>
      </c>
      <c r="AW41">
        <f t="shared" si="0"/>
        <v>2.94902895669624</v>
      </c>
    </row>
    <row r="42" spans="1:49">
      <c r="A42" t="s">
        <v>414</v>
      </c>
      <c r="B42">
        <f>'q-ValProd-cntr'!C42</f>
        <v>239</v>
      </c>
      <c r="C42" t="str">
        <f>'q-ValProd-cntr'!D42</f>
        <v>British Virgin Islands</v>
      </c>
      <c r="F42" t="s">
        <v>429</v>
      </c>
      <c r="G42">
        <f>'q-ValProd-cntr'!G42*1000/('q-AgLab-cntr'!G42)</f>
        <v>422.746588</v>
      </c>
      <c r="H42">
        <f>'q-ValProd-cntr'!H42*1000/('q-AgLab-cntr'!H42)</f>
        <v>436.1831265</v>
      </c>
      <c r="I42">
        <f>'q-ValProd-cntr'!I42*1000/('q-AgLab-cntr'!I42)</f>
        <v>357.929026</v>
      </c>
      <c r="J42">
        <f>'q-ValProd-cntr'!J42*1000/('q-AgLab-cntr'!J42)</f>
        <v>482.062533</v>
      </c>
      <c r="K42">
        <f>'q-ValProd-cntr'!K42*1000/('q-AgLab-cntr'!K42)</f>
        <v>246.426612</v>
      </c>
      <c r="L42">
        <f>'q-ValProd-cntr'!L42*1000/('q-AgLab-cntr'!L42)</f>
        <v>228.014229</v>
      </c>
      <c r="M42">
        <f>'q-ValProd-cntr'!M42*1000/('q-AgLab-cntr'!M42)</f>
        <v>202.8680296</v>
      </c>
      <c r="N42">
        <f>'q-ValProd-cntr'!N42*1000/('q-AgLab-cntr'!N42)</f>
        <v>170.1039841</v>
      </c>
      <c r="O42">
        <f>'q-ValProd-cntr'!O42*1000/('q-AgLab-cntr'!O42)</f>
        <v>192.8561496</v>
      </c>
      <c r="P42">
        <f>'q-ValProd-cntr'!P42*1000/('q-AgLab-cntr'!P42)</f>
        <v>203.7883329</v>
      </c>
      <c r="Q42">
        <f>'q-ValProd-cntr'!Q42*1000/('q-AgLab-cntr'!Q42)</f>
        <v>222.7562445</v>
      </c>
      <c r="R42">
        <f>'q-ValProd-cntr'!R42*1000/('q-AgLab-cntr'!R42)</f>
        <v>226.665423</v>
      </c>
      <c r="S42">
        <f>'q-ValProd-cntr'!S42*1000/('q-AgLab-cntr'!S42)</f>
        <v>231.747891</v>
      </c>
      <c r="T42">
        <f>'q-ValProd-cntr'!T42*1000/('q-AgLab-cntr'!T42)</f>
        <v>244.6106105</v>
      </c>
      <c r="U42">
        <f>'q-ValProd-cntr'!U42*1000/('q-AgLab-cntr'!U42)</f>
        <v>247.25438045</v>
      </c>
      <c r="V42">
        <f>'q-ValProd-cntr'!V42*1000/('q-AgLab-cntr'!V42)</f>
        <v>258.7787874</v>
      </c>
      <c r="W42">
        <f>'q-ValProd-cntr'!W42*1000/('q-AgLab-cntr'!W42)</f>
        <v>264.30214635</v>
      </c>
      <c r="X42">
        <f>'q-ValProd-cntr'!X42*1000/('q-AgLab-cntr'!X42)</f>
        <v>261.53349825</v>
      </c>
      <c r="Y42">
        <f>'q-ValProd-cntr'!Y42*1000/('q-AgLab-cntr'!Y42)</f>
        <v>263.9387007</v>
      </c>
      <c r="Z42">
        <f>'q-ValProd-cntr'!Z42*1000/('q-AgLab-cntr'!Z42)</f>
        <v>272.18635565</v>
      </c>
      <c r="AA42">
        <f>'q-ValProd-cntr'!AA42*1000/('q-AgLab-cntr'!AA42)</f>
        <v>275.73740815</v>
      </c>
      <c r="AB42">
        <f>'q-ValProd-cntr'!AB42*1000/('q-AgLab-cntr'!AB42)</f>
        <v>283.5181821</v>
      </c>
      <c r="AC42">
        <f>'q-ValProd-cntr'!AC42*1000/('q-AgLab-cntr'!AC42)</f>
        <v>283.9038076</v>
      </c>
      <c r="AD42">
        <f>'q-ValProd-cntr'!AD42*1000/('q-AgLab-cntr'!AD42)</f>
        <v>295.1827035</v>
      </c>
      <c r="AE42">
        <f>'q-ValProd-cntr'!AE42*1000/('q-AgLab-cntr'!AE42)</f>
        <v>301.792271</v>
      </c>
      <c r="AF42">
        <f>'q-ValProd-cntr'!AF42*1000/('q-AgLab-cntr'!AF42)</f>
        <v>308.8788567</v>
      </c>
      <c r="AG42">
        <f>'q-ValProd-cntr'!AG42*1000/('q-AgLab-cntr'!AG42)</f>
        <v>310.58125535</v>
      </c>
      <c r="AH42">
        <f>'q-ValProd-cntr'!AH42*1000/('q-AgLab-cntr'!AH42)</f>
        <v>315.1665343</v>
      </c>
      <c r="AI42">
        <f>'q-ValProd-cntr'!AI42*1000/('q-AgLab-cntr'!AI42)</f>
        <v>301.5014565</v>
      </c>
      <c r="AJ42">
        <f>'q-ValProd-cntr'!AJ42*1000/('q-AgLab-cntr'!AJ42)</f>
        <v>279.0850495</v>
      </c>
      <c r="AK42">
        <f>'q-ValProd-cntr'!AK42*1000/('q-AgLab-cntr'!AK42)</f>
        <v>300.96279535</v>
      </c>
      <c r="AL42">
        <f>'q-ValProd-cntr'!AL42*1000/('q-AgLab-cntr'!AL42)</f>
        <v>313.16363125</v>
      </c>
      <c r="AM42">
        <f>'q-ValProd-cntr'!AM42*1000/('q-AgLab-cntr'!AM42)</f>
        <v>321.36908925</v>
      </c>
      <c r="AN42">
        <f>'q-ValProd-cntr'!AN42*1000/('q-AgLab-cntr'!AN42)</f>
        <v>321.36908925</v>
      </c>
      <c r="AO42">
        <f>'q-ValProd-cntr'!AO42*1000/('q-AgLab-cntr'!AO42)</f>
        <v>321.36908925</v>
      </c>
      <c r="AP42">
        <f>'q-ValProd-cntr'!AP42*1000/('q-AgLab-cntr'!AP42)</f>
        <v>321.36908925</v>
      </c>
      <c r="AQ42">
        <f>'q-ValProd-cntr'!AQ42*1000/('q-AgLab-cntr'!AQ42)</f>
        <v>321.36908925</v>
      </c>
      <c r="AR42">
        <f>'q-ValProd-cntr'!AR42*1000/('q-AgLab-cntr'!AR42)</f>
        <v>321.36908925</v>
      </c>
      <c r="AS42">
        <f>'q-ValProd-cntr'!AS42*1000/('q-AgLab-cntr'!AS42)</f>
        <v>321.36908925</v>
      </c>
      <c r="AT42">
        <f>'q-ValProd-cntr'!AT42*1000/('q-AgLab-cntr'!AT42)</f>
        <v>321.36908925</v>
      </c>
      <c r="AU42">
        <f>'q-ValProd-cntr'!AU42*1000/('q-AgLab-cntr'!AU42)</f>
        <v>321.36908925</v>
      </c>
      <c r="AV42">
        <f>'q-ValProd-cntr'!AV42*1000/('q-AgLab-cntr'!AV42)</f>
        <v>321.36908925</v>
      </c>
      <c r="AW42">
        <f t="shared" si="0"/>
        <v>0.470343358100322</v>
      </c>
    </row>
    <row r="43" spans="1:49">
      <c r="A43" t="s">
        <v>414</v>
      </c>
      <c r="B43">
        <f>'q-ValProd-cntr'!C43</f>
        <v>240</v>
      </c>
      <c r="C43" t="str">
        <f>'q-ValProd-cntr'!D43</f>
        <v>Virgin Islands</v>
      </c>
      <c r="F43" t="s">
        <v>429</v>
      </c>
      <c r="G43">
        <f>'q-ValProd-cntr'!G43*1000/('q-AgLab-cntr'!G43)</f>
        <v>602.8016742</v>
      </c>
      <c r="H43">
        <f>'q-ValProd-cntr'!H43*1000/('q-AgLab-cntr'!H43)</f>
        <v>580.095871371429</v>
      </c>
      <c r="I43">
        <f>'q-ValProd-cntr'!I43*1000/('q-AgLab-cntr'!I43)</f>
        <v>570.663365085714</v>
      </c>
      <c r="J43">
        <f>'q-ValProd-cntr'!J43*1000/('q-AgLab-cntr'!J43)</f>
        <v>676.602192175</v>
      </c>
      <c r="K43">
        <f>'q-ValProd-cntr'!K43*1000/('q-AgLab-cntr'!K43)</f>
        <v>535.3395895</v>
      </c>
      <c r="L43">
        <f>'q-ValProd-cntr'!L43*1000/('q-AgLab-cntr'!L43)</f>
        <v>183.466318311111</v>
      </c>
      <c r="M43">
        <f>'q-ValProd-cntr'!M43*1000/('q-AgLab-cntr'!M43)</f>
        <v>223.71591736</v>
      </c>
      <c r="N43">
        <f>'q-ValProd-cntr'!N43*1000/('q-AgLab-cntr'!N43)</f>
        <v>290.9923679</v>
      </c>
      <c r="O43">
        <f>'q-ValProd-cntr'!O43*1000/('q-AgLab-cntr'!O43)</f>
        <v>287.786102181818</v>
      </c>
      <c r="P43">
        <f>'q-ValProd-cntr'!P43*1000/('q-AgLab-cntr'!P43)</f>
        <v>263.259122418182</v>
      </c>
      <c r="Q43">
        <f>'q-ValProd-cntr'!Q43*1000/('q-AgLab-cntr'!Q43)</f>
        <v>256.991702309091</v>
      </c>
      <c r="R43">
        <f>'q-ValProd-cntr'!R43*1000/('q-AgLab-cntr'!R43)</f>
        <v>198.781888116667</v>
      </c>
      <c r="S43">
        <f>'q-ValProd-cntr'!S43*1000/('q-AgLab-cntr'!S43)</f>
        <v>213.396320583333</v>
      </c>
      <c r="T43">
        <f>'q-ValProd-cntr'!T43*1000/('q-AgLab-cntr'!T43)</f>
        <v>206.993006583333</v>
      </c>
      <c r="U43">
        <f>'q-ValProd-cntr'!U43*1000/('q-AgLab-cntr'!U43)</f>
        <v>208.807968916667</v>
      </c>
      <c r="V43">
        <f>'q-ValProd-cntr'!V43*1000/('q-AgLab-cntr'!V43)</f>
        <v>212.170292916667</v>
      </c>
      <c r="W43">
        <f>'q-ValProd-cntr'!W43*1000/('q-AgLab-cntr'!W43)</f>
        <v>203.939844461538</v>
      </c>
      <c r="X43">
        <f>'q-ValProd-cntr'!X43*1000/('q-AgLab-cntr'!X43)</f>
        <v>208.479212153846</v>
      </c>
      <c r="Y43">
        <f>'q-ValProd-cntr'!Y43*1000/('q-AgLab-cntr'!Y43)</f>
        <v>212.024721461538</v>
      </c>
      <c r="Z43">
        <f>'q-ValProd-cntr'!Z43*1000/('q-AgLab-cntr'!Z43)</f>
        <v>214.913963384615</v>
      </c>
      <c r="AA43">
        <f>'q-ValProd-cntr'!AA43*1000/('q-AgLab-cntr'!AA43)</f>
        <v>217.616425769231</v>
      </c>
      <c r="AB43">
        <f>'q-ValProd-cntr'!AB43*1000/('q-AgLab-cntr'!AB43)</f>
        <v>222.688787923077</v>
      </c>
      <c r="AC43">
        <f>'q-ValProd-cntr'!AC43*1000/('q-AgLab-cntr'!AC43)</f>
        <v>222.874413384615</v>
      </c>
      <c r="AD43">
        <f>'q-ValProd-cntr'!AD43*1000/('q-AgLab-cntr'!AD43)</f>
        <v>223.072397076923</v>
      </c>
      <c r="AE43">
        <f>'q-ValProd-cntr'!AE43*1000/('q-AgLab-cntr'!AE43)</f>
        <v>213.994583769231</v>
      </c>
      <c r="AF43">
        <f>'q-ValProd-cntr'!AF43*1000/('q-AgLab-cntr'!AF43)</f>
        <v>216.520367307692</v>
      </c>
      <c r="AG43">
        <f>'q-ValProd-cntr'!AG43*1000/('q-AgLab-cntr'!AG43)</f>
        <v>136.937822615385</v>
      </c>
      <c r="AH43">
        <f>'q-ValProd-cntr'!AH43*1000/('q-AgLab-cntr'!AH43)</f>
        <v>166.273381846154</v>
      </c>
      <c r="AI43">
        <f>'q-ValProd-cntr'!AI43*1000/('q-AgLab-cntr'!AI43)</f>
        <v>166.609498615385</v>
      </c>
      <c r="AJ43">
        <f>'q-ValProd-cntr'!AJ43*1000/('q-AgLab-cntr'!AJ43)</f>
        <v>149.447911076923</v>
      </c>
      <c r="AK43">
        <f>'q-ValProd-cntr'!AK43*1000/('q-AgLab-cntr'!AK43)</f>
        <v>162.250957615385</v>
      </c>
      <c r="AL43">
        <f>'q-ValProd-cntr'!AL43*1000/('q-AgLab-cntr'!AL43)</f>
        <v>165.891922076923</v>
      </c>
      <c r="AM43">
        <f>'q-ValProd-cntr'!AM43*1000/('q-AgLab-cntr'!AM43)</f>
        <v>179.818767</v>
      </c>
      <c r="AN43">
        <f>'q-ValProd-cntr'!AN43*1000/('q-AgLab-cntr'!AN43)</f>
        <v>179.818767</v>
      </c>
      <c r="AO43">
        <f>'q-ValProd-cntr'!AO43*1000/('q-AgLab-cntr'!AO43)</f>
        <v>179.818767</v>
      </c>
      <c r="AP43">
        <f>'q-ValProd-cntr'!AP43*1000/('q-AgLab-cntr'!AP43)</f>
        <v>179.818767</v>
      </c>
      <c r="AQ43">
        <f>'q-ValProd-cntr'!AQ43*1000/('q-AgLab-cntr'!AQ43)</f>
        <v>179.818767</v>
      </c>
      <c r="AR43">
        <f>'q-ValProd-cntr'!AR43*1000/('q-AgLab-cntr'!AR43)</f>
        <v>179.818767</v>
      </c>
      <c r="AS43">
        <f>'q-ValProd-cntr'!AS43*1000/('q-AgLab-cntr'!AS43)</f>
        <v>179.818767</v>
      </c>
      <c r="AT43">
        <f>'q-ValProd-cntr'!AT43*1000/('q-AgLab-cntr'!AT43)</f>
        <v>179.818767</v>
      </c>
      <c r="AU43">
        <f>'q-ValProd-cntr'!AU43*1000/('q-AgLab-cntr'!AU43)</f>
        <v>179.818767</v>
      </c>
      <c r="AV43">
        <f>'q-ValProd-cntr'!AV43*1000/('q-AgLab-cntr'!AV43)</f>
        <v>181.774635333333</v>
      </c>
      <c r="AW43">
        <f t="shared" si="0"/>
        <v>-2.41181066770445</v>
      </c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W43"/>
  <sheetViews>
    <sheetView workbookViewId="0">
      <selection activeCell="A1" sqref="A1"/>
    </sheetView>
  </sheetViews>
  <sheetFormatPr defaultColWidth="9.1358024691358" defaultRowHeight="11.6"/>
  <sheetData>
    <row r="1" spans="3:49">
      <c r="C1" t="s">
        <v>428</v>
      </c>
      <c r="G1">
        <v>1961</v>
      </c>
      <c r="H1">
        <v>1962</v>
      </c>
      <c r="I1">
        <v>1963</v>
      </c>
      <c r="J1">
        <v>1964</v>
      </c>
      <c r="K1">
        <v>1965</v>
      </c>
      <c r="L1">
        <v>1966</v>
      </c>
      <c r="M1">
        <v>1967</v>
      </c>
      <c r="N1">
        <v>1968</v>
      </c>
      <c r="O1">
        <v>1969</v>
      </c>
      <c r="P1">
        <v>1970</v>
      </c>
      <c r="Q1">
        <v>1971</v>
      </c>
      <c r="R1">
        <v>1972</v>
      </c>
      <c r="S1">
        <v>1973</v>
      </c>
      <c r="T1">
        <v>1974</v>
      </c>
      <c r="U1">
        <v>1975</v>
      </c>
      <c r="V1">
        <v>1976</v>
      </c>
      <c r="W1">
        <v>1977</v>
      </c>
      <c r="X1">
        <v>1978</v>
      </c>
      <c r="Y1">
        <v>1979</v>
      </c>
      <c r="Z1">
        <v>1980</v>
      </c>
      <c r="AA1">
        <v>1981</v>
      </c>
      <c r="AB1">
        <v>1982</v>
      </c>
      <c r="AC1">
        <v>1983</v>
      </c>
      <c r="AD1">
        <v>1984</v>
      </c>
      <c r="AE1">
        <v>1985</v>
      </c>
      <c r="AF1">
        <v>1986</v>
      </c>
      <c r="AG1">
        <v>1987</v>
      </c>
      <c r="AH1">
        <v>1988</v>
      </c>
      <c r="AI1">
        <v>1989</v>
      </c>
      <c r="AJ1">
        <v>1990</v>
      </c>
      <c r="AK1">
        <v>1991</v>
      </c>
      <c r="AL1">
        <v>1992</v>
      </c>
      <c r="AM1">
        <v>1993</v>
      </c>
      <c r="AN1">
        <v>1994</v>
      </c>
      <c r="AO1">
        <v>1995</v>
      </c>
      <c r="AP1">
        <v>1996</v>
      </c>
      <c r="AQ1">
        <v>1997</v>
      </c>
      <c r="AR1">
        <v>1998</v>
      </c>
      <c r="AS1">
        <v>1999</v>
      </c>
      <c r="AT1">
        <v>2000</v>
      </c>
      <c r="AU1">
        <v>2001</v>
      </c>
      <c r="AV1">
        <v>2002</v>
      </c>
      <c r="AW1" t="s">
        <v>419</v>
      </c>
    </row>
    <row r="2" spans="1:49">
      <c r="A2" t="s">
        <v>430</v>
      </c>
      <c r="B2">
        <f>'q-ValProd-cntr'!C2</f>
        <v>8</v>
      </c>
      <c r="C2" t="str">
        <f>'q-ValProd-cntr'!D2</f>
        <v>Antigua and Barbuda</v>
      </c>
      <c r="F2" t="s">
        <v>431</v>
      </c>
      <c r="G2">
        <f>'q-ValProd-cntr'!G2*1000/('q-Aharv-cntr'!G2+'q-PermP-cntr'!G2*1000)</f>
        <v>766.262984479113</v>
      </c>
      <c r="H2">
        <f>'q-ValProd-cntr'!H2*1000/('q-Aharv-cntr'!H2+'q-PermP-cntr'!H2*1000)</f>
        <v>809.924520062221</v>
      </c>
      <c r="I2">
        <f>'q-ValProd-cntr'!I2*1000/('q-Aharv-cntr'!I2+'q-PermP-cntr'!I2*1000)</f>
        <v>930.043506287582</v>
      </c>
      <c r="J2">
        <f>'q-ValProd-cntr'!J2*1000/('q-Aharv-cntr'!J2+'q-PermP-cntr'!J2*1000)</f>
        <v>1080.17524318815</v>
      </c>
      <c r="K2">
        <f>'q-ValProd-cntr'!K2*1000/('q-Aharv-cntr'!K2+'q-PermP-cntr'!K2*1000)</f>
        <v>755.685004471203</v>
      </c>
      <c r="L2">
        <f>'q-ValProd-cntr'!L2*1000/('q-Aharv-cntr'!L2+'q-PermP-cntr'!L2*1000)</f>
        <v>858.298080538968</v>
      </c>
      <c r="M2">
        <f>'q-ValProd-cntr'!M2*1000/('q-Aharv-cntr'!M2+'q-PermP-cntr'!M2*1000)</f>
        <v>734.229615625121</v>
      </c>
      <c r="N2">
        <f>'q-ValProd-cntr'!N2*1000/('q-Aharv-cntr'!N2+'q-PermP-cntr'!N2*1000)</f>
        <v>820.488360541237</v>
      </c>
      <c r="O2">
        <f>'q-ValProd-cntr'!O2*1000/('q-Aharv-cntr'!O2+'q-PermP-cntr'!O2*1000)</f>
        <v>837.534184066317</v>
      </c>
      <c r="P2">
        <f>'q-ValProd-cntr'!P2*1000/('q-Aharv-cntr'!P2+'q-PermP-cntr'!P2*1000)</f>
        <v>827.568711027726</v>
      </c>
      <c r="Q2">
        <f>'q-ValProd-cntr'!Q2*1000/('q-Aharv-cntr'!Q2+'q-PermP-cntr'!Q2*1000)</f>
        <v>807.387746966564</v>
      </c>
      <c r="R2">
        <f>'q-ValProd-cntr'!R2*1000/('q-Aharv-cntr'!R2+'q-PermP-cntr'!R2*1000)</f>
        <v>951.154583983434</v>
      </c>
      <c r="S2">
        <f>'q-ValProd-cntr'!S2*1000/('q-Aharv-cntr'!S2+'q-PermP-cntr'!S2*1000)</f>
        <v>957.997636800722</v>
      </c>
      <c r="T2">
        <f>'q-ValProd-cntr'!T2*1000/('q-Aharv-cntr'!T2+'q-PermP-cntr'!T2*1000)</f>
        <v>970.866804288914</v>
      </c>
      <c r="U2">
        <f>'q-ValProd-cntr'!U2*1000/('q-Aharv-cntr'!U2+'q-PermP-cntr'!U2*1000)</f>
        <v>946.995530578977</v>
      </c>
      <c r="V2">
        <f>'q-ValProd-cntr'!V2*1000/('q-Aharv-cntr'!V2+'q-PermP-cntr'!V2*1000)</f>
        <v>944.24783212483</v>
      </c>
      <c r="W2">
        <f>'q-ValProd-cntr'!W2*1000/('q-Aharv-cntr'!W2+'q-PermP-cntr'!W2*1000)</f>
        <v>1042.43743131505</v>
      </c>
      <c r="X2">
        <f>'q-ValProd-cntr'!X2*1000/('q-Aharv-cntr'!X2+'q-PermP-cntr'!X2*1000)</f>
        <v>1210.66547684852</v>
      </c>
      <c r="Y2">
        <f>'q-ValProd-cntr'!Y2*1000/('q-Aharv-cntr'!Y2+'q-PermP-cntr'!Y2*1000)</f>
        <v>1276.19703074967</v>
      </c>
      <c r="Z2">
        <f>'q-ValProd-cntr'!Z2*1000/('q-Aharv-cntr'!Z2+'q-PermP-cntr'!Z2*1000)</f>
        <v>1463.13003841467</v>
      </c>
      <c r="AA2">
        <f>'q-ValProd-cntr'!AA2*1000/('q-Aharv-cntr'!AA2+'q-PermP-cntr'!AA2*1000)</f>
        <v>1451.68711059164</v>
      </c>
      <c r="AB2">
        <f>'q-ValProd-cntr'!AB2*1000/('q-Aharv-cntr'!AB2+'q-PermP-cntr'!AB2*1000)</f>
        <v>1431.05573314034</v>
      </c>
      <c r="AC2">
        <f>'q-ValProd-cntr'!AC2*1000/('q-Aharv-cntr'!AC2+'q-PermP-cntr'!AC2*1000)</f>
        <v>1476.4545668619</v>
      </c>
      <c r="AD2">
        <f>'q-ValProd-cntr'!AD2*1000/('q-Aharv-cntr'!AD2+'q-PermP-cntr'!AD2*1000)</f>
        <v>1108.02121564455</v>
      </c>
      <c r="AE2">
        <f>'q-ValProd-cntr'!AE2*1000/('q-Aharv-cntr'!AE2+'q-PermP-cntr'!AE2*1000)</f>
        <v>899.160394919453</v>
      </c>
      <c r="AF2">
        <f>'q-ValProd-cntr'!AF2*1000/('q-Aharv-cntr'!AF2+'q-PermP-cntr'!AF2*1000)</f>
        <v>916.056964913091</v>
      </c>
      <c r="AG2">
        <f>'q-ValProd-cntr'!AG2*1000/('q-Aharv-cntr'!AG2+'q-PermP-cntr'!AG2*1000)</f>
        <v>923.912452153424</v>
      </c>
      <c r="AH2">
        <f>'q-ValProd-cntr'!AH2*1000/('q-Aharv-cntr'!AH2+'q-PermP-cntr'!AH2*1000)</f>
        <v>940.184480684786</v>
      </c>
      <c r="AI2">
        <f>'q-ValProd-cntr'!AI2*1000/('q-Aharv-cntr'!AI2+'q-PermP-cntr'!AI2*1000)</f>
        <v>827.87981597429</v>
      </c>
      <c r="AJ2">
        <f>'q-ValProd-cntr'!AJ2*1000/('q-Aharv-cntr'!AJ2+'q-PermP-cntr'!AJ2*1000)</f>
        <v>882.222227840287</v>
      </c>
      <c r="AK2">
        <f>'q-ValProd-cntr'!AK2*1000/('q-Aharv-cntr'!AK2+'q-PermP-cntr'!AK2*1000)</f>
        <v>930.997531963975</v>
      </c>
      <c r="AL2">
        <f>'q-ValProd-cntr'!AL2*1000/('q-Aharv-cntr'!AL2+'q-PermP-cntr'!AL2*1000)</f>
        <v>941.782952852664</v>
      </c>
      <c r="AM2">
        <f>'q-ValProd-cntr'!AM2*1000/('q-Aharv-cntr'!AM2+'q-PermP-cntr'!AM2*1000)</f>
        <v>945.02252446325</v>
      </c>
      <c r="AN2">
        <f>'q-ValProd-cntr'!AN2*1000/('q-Aharv-cntr'!AN2+'q-PermP-cntr'!AN2*1000)</f>
        <v>948.059459395079</v>
      </c>
      <c r="AO2">
        <f>'q-ValProd-cntr'!AO2*1000/('q-Aharv-cntr'!AO2+'q-PermP-cntr'!AO2*1000)</f>
        <v>917.224946281125</v>
      </c>
      <c r="AP2">
        <f>'q-ValProd-cntr'!AP2*1000/('q-Aharv-cntr'!AP2+'q-PermP-cntr'!AP2*1000)</f>
        <v>898.910984032129</v>
      </c>
      <c r="AQ2">
        <f>'q-ValProd-cntr'!AQ2*1000/('q-Aharv-cntr'!AQ2+'q-PermP-cntr'!AQ2*1000)</f>
        <v>898.83016973494</v>
      </c>
      <c r="AR2">
        <f>'q-ValProd-cntr'!AR2*1000/('q-Aharv-cntr'!AR2+'q-PermP-cntr'!AR2*1000)</f>
        <v>890.257178409639</v>
      </c>
      <c r="AS2">
        <f>'q-ValProd-cntr'!AS2*1000/('q-Aharv-cntr'!AS2+'q-PermP-cntr'!AS2*1000)</f>
        <v>889.362656995984</v>
      </c>
      <c r="AT2">
        <f>'q-ValProd-cntr'!AT2*1000/('q-Aharv-cntr'!AT2+'q-PermP-cntr'!AT2*1000)</f>
        <v>876.732681786725</v>
      </c>
      <c r="AU2">
        <f>'q-ValProd-cntr'!AU2*1000/('q-Aharv-cntr'!AU2+'q-PermP-cntr'!AU2*1000)</f>
        <v>908.006516255112</v>
      </c>
      <c r="AV2">
        <f>'q-ValProd-cntr'!AV2*1000/('q-Aharv-cntr'!AV2+'q-PermP-cntr'!AV2*1000)</f>
        <v>2392.7719395762</v>
      </c>
      <c r="AW2">
        <f>(LOGEST(G2:AU2,G$1:AU$1)-1)*100</f>
        <v>0.185009562250982</v>
      </c>
    </row>
    <row r="3" spans="1:49">
      <c r="A3" t="s">
        <v>430</v>
      </c>
      <c r="B3">
        <f>'q-ValProd-cntr'!C3</f>
        <v>9</v>
      </c>
      <c r="C3" t="str">
        <f>'q-ValProd-cntr'!D3</f>
        <v>Argentina</v>
      </c>
      <c r="F3" t="s">
        <v>431</v>
      </c>
      <c r="G3">
        <f>'q-ValProd-cntr'!G3*1000/('q-Aharv-cntr'!G3+'q-PermP-cntr'!G3*1000)</f>
        <v>77.6738247872431</v>
      </c>
      <c r="H3">
        <f>'q-ValProd-cntr'!H3*1000/('q-Aharv-cntr'!H3+'q-PermP-cntr'!H3*1000)</f>
        <v>82.1655652195616</v>
      </c>
      <c r="I3">
        <f>'q-ValProd-cntr'!I3*1000/('q-Aharv-cntr'!I3+'q-PermP-cntr'!I3*1000)</f>
        <v>87.970649401736</v>
      </c>
      <c r="J3">
        <f>'q-ValProd-cntr'!J3*1000/('q-Aharv-cntr'!J3+'q-PermP-cntr'!J3*1000)</f>
        <v>82.253602772636</v>
      </c>
      <c r="K3">
        <f>'q-ValProd-cntr'!K3*1000/('q-Aharv-cntr'!K3+'q-PermP-cntr'!K3*1000)</f>
        <v>79.7989995555848</v>
      </c>
      <c r="L3">
        <f>'q-ValProd-cntr'!L3*1000/('q-Aharv-cntr'!L3+'q-PermP-cntr'!L3*1000)</f>
        <v>87.4494449357659</v>
      </c>
      <c r="M3">
        <f>'q-ValProd-cntr'!M3*1000/('q-Aharv-cntr'!M3+'q-PermP-cntr'!M3*1000)</f>
        <v>93.9460553895</v>
      </c>
      <c r="N3">
        <f>'q-ValProd-cntr'!N3*1000/('q-Aharv-cntr'!N3+'q-PermP-cntr'!N3*1000)</f>
        <v>89.7810569885174</v>
      </c>
      <c r="O3">
        <f>'q-ValProd-cntr'!O3*1000/('q-Aharv-cntr'!O3+'q-PermP-cntr'!O3*1000)</f>
        <v>96.8016380405394</v>
      </c>
      <c r="P3">
        <f>'q-ValProd-cntr'!P3*1000/('q-Aharv-cntr'!P3+'q-PermP-cntr'!P3*1000)</f>
        <v>96.1172797384752</v>
      </c>
      <c r="Q3">
        <f>'q-ValProd-cntr'!Q3*1000/('q-Aharv-cntr'!Q3+'q-PermP-cntr'!Q3*1000)</f>
        <v>89.1647537931797</v>
      </c>
      <c r="R3">
        <f>'q-ValProd-cntr'!R3*1000/('q-Aharv-cntr'!R3+'q-PermP-cntr'!R3*1000)</f>
        <v>89.0973984481248</v>
      </c>
      <c r="S3">
        <f>'q-ValProd-cntr'!S3*1000/('q-Aharv-cntr'!S3+'q-PermP-cntr'!S3*1000)</f>
        <v>92.8333649953189</v>
      </c>
      <c r="T3">
        <f>'q-ValProd-cntr'!T3*1000/('q-Aharv-cntr'!T3+'q-PermP-cntr'!T3*1000)</f>
        <v>97.8794937453105</v>
      </c>
      <c r="U3">
        <f>'q-ValProd-cntr'!U3*1000/('q-Aharv-cntr'!U3+'q-PermP-cntr'!U3*1000)</f>
        <v>101.186652346538</v>
      </c>
      <c r="V3">
        <f>'q-ValProd-cntr'!V3*1000/('q-Aharv-cntr'!V3+'q-PermP-cntr'!V3*1000)</f>
        <v>109.389559311333</v>
      </c>
      <c r="W3">
        <f>'q-ValProd-cntr'!W3*1000/('q-Aharv-cntr'!W3+'q-PermP-cntr'!W3*1000)</f>
        <v>111.24291884209</v>
      </c>
      <c r="X3">
        <f>'q-ValProd-cntr'!X3*1000/('q-Aharv-cntr'!X3+'q-PermP-cntr'!X3*1000)</f>
        <v>118.333700172675</v>
      </c>
      <c r="Y3">
        <f>'q-ValProd-cntr'!Y3*1000/('q-Aharv-cntr'!Y3+'q-PermP-cntr'!Y3*1000)</f>
        <v>118.859280208945</v>
      </c>
      <c r="Z3">
        <f>'q-ValProd-cntr'!Z3*1000/('q-Aharv-cntr'!Z3+'q-PermP-cntr'!Z3*1000)</f>
        <v>109.860235032447</v>
      </c>
      <c r="AA3">
        <f>'q-ValProd-cntr'!AA3*1000/('q-Aharv-cntr'!AA3+'q-PermP-cntr'!AA3*1000)</f>
        <v>117.184921016974</v>
      </c>
      <c r="AB3">
        <f>'q-ValProd-cntr'!AB3*1000/('q-Aharv-cntr'!AB3+'q-PermP-cntr'!AB3*1000)</f>
        <v>118.281552802324</v>
      </c>
      <c r="AC3">
        <f>'q-ValProd-cntr'!AC3*1000/('q-Aharv-cntr'!AC3+'q-PermP-cntr'!AC3*1000)</f>
        <v>115.066698720425</v>
      </c>
      <c r="AD3">
        <f>'q-ValProd-cntr'!AD3*1000/('q-Aharv-cntr'!AD3+'q-PermP-cntr'!AD3*1000)</f>
        <v>120.225806861796</v>
      </c>
      <c r="AE3">
        <f>'q-ValProd-cntr'!AE3*1000/('q-Aharv-cntr'!AE3+'q-PermP-cntr'!AE3*1000)</f>
        <v>121.936885176672</v>
      </c>
      <c r="AF3">
        <f>'q-ValProd-cntr'!AF3*1000/('q-Aharv-cntr'!AF3+'q-PermP-cntr'!AF3*1000)</f>
        <v>124.988269668115</v>
      </c>
      <c r="AG3">
        <f>'q-ValProd-cntr'!AG3*1000/('q-Aharv-cntr'!AG3+'q-PermP-cntr'!AG3*1000)</f>
        <v>118.933813363931</v>
      </c>
      <c r="AH3">
        <f>'q-ValProd-cntr'!AH3*1000/('q-Aharv-cntr'!AH3+'q-PermP-cntr'!AH3*1000)</f>
        <v>123.035600457558</v>
      </c>
      <c r="AI3">
        <f>'q-ValProd-cntr'!AI3*1000/('q-Aharv-cntr'!AI3+'q-PermP-cntr'!AI3*1000)</f>
        <v>114.594678065115</v>
      </c>
      <c r="AJ3">
        <f>'q-ValProd-cntr'!AJ3*1000/('q-Aharv-cntr'!AJ3+'q-PermP-cntr'!AJ3*1000)</f>
        <v>128.781073667755</v>
      </c>
      <c r="AK3">
        <f>'q-ValProd-cntr'!AK3*1000/('q-Aharv-cntr'!AK3+'q-PermP-cntr'!AK3*1000)</f>
        <v>131.639583302619</v>
      </c>
      <c r="AL3">
        <f>'q-ValProd-cntr'!AL3*1000/('q-Aharv-cntr'!AL3+'q-PermP-cntr'!AL3*1000)</f>
        <v>132.463121957819</v>
      </c>
      <c r="AM3">
        <f>'q-ValProd-cntr'!AM3*1000/('q-Aharv-cntr'!AM3+'q-PermP-cntr'!AM3*1000)</f>
        <v>131.897458331834</v>
      </c>
      <c r="AN3">
        <f>'q-ValProd-cntr'!AN3*1000/('q-Aharv-cntr'!AN3+'q-PermP-cntr'!AN3*1000)</f>
        <v>138.322545040222</v>
      </c>
      <c r="AO3">
        <f>'q-ValProd-cntr'!AO3*1000/('q-Aharv-cntr'!AO3+'q-PermP-cntr'!AO3*1000)</f>
        <v>143.548892445976</v>
      </c>
      <c r="AP3">
        <f>'q-ValProd-cntr'!AP3*1000/('q-Aharv-cntr'!AP3+'q-PermP-cntr'!AP3*1000)</f>
        <v>145.835978660804</v>
      </c>
      <c r="AQ3">
        <f>'q-ValProd-cntr'!AQ3*1000/('q-Aharv-cntr'!AQ3+'q-PermP-cntr'!AQ3*1000)</f>
        <v>148.910458604315</v>
      </c>
      <c r="AR3">
        <f>'q-ValProd-cntr'!AR3*1000/('q-Aharv-cntr'!AR3+'q-PermP-cntr'!AR3*1000)</f>
        <v>160.57738338454</v>
      </c>
      <c r="AS3">
        <f>'q-ValProd-cntr'!AS3*1000/('q-Aharv-cntr'!AS3+'q-PermP-cntr'!AS3*1000)</f>
        <v>165.64496693474</v>
      </c>
      <c r="AT3">
        <f>'q-ValProd-cntr'!AT3*1000/('q-Aharv-cntr'!AT3+'q-PermP-cntr'!AT3*1000)</f>
        <v>163.846786014838</v>
      </c>
      <c r="AU3">
        <f>'q-ValProd-cntr'!AU3*1000/('q-Aharv-cntr'!AU3+'q-PermP-cntr'!AU3*1000)</f>
        <v>163.095915752108</v>
      </c>
      <c r="AV3">
        <f>'q-ValProd-cntr'!AV3*1000/('q-Aharv-cntr'!AV3+'q-PermP-cntr'!AV3*1000)</f>
        <v>1092.16087012943</v>
      </c>
      <c r="AW3">
        <f t="shared" ref="AW3:AW43" si="0">(LOGEST(G3:AU3,G$1:AU$1)-1)*100</f>
        <v>1.752426535288</v>
      </c>
    </row>
    <row r="4" spans="1:49">
      <c r="A4" t="s">
        <v>430</v>
      </c>
      <c r="B4">
        <f>'q-ValProd-cntr'!C4</f>
        <v>12</v>
      </c>
      <c r="C4" t="str">
        <f>'q-ValProd-cntr'!D4</f>
        <v>Bahamas, The</v>
      </c>
      <c r="F4" t="s">
        <v>431</v>
      </c>
      <c r="G4">
        <f>'q-ValProd-cntr'!G4*1000/('q-Aharv-cntr'!G4+'q-PermP-cntr'!G4*1000)</f>
        <v>1935.37117425199</v>
      </c>
      <c r="H4">
        <f>'q-ValProd-cntr'!H4*1000/('q-Aharv-cntr'!H4+'q-PermP-cntr'!H4*1000)</f>
        <v>1942.06442718343</v>
      </c>
      <c r="I4">
        <f>'q-ValProd-cntr'!I4*1000/('q-Aharv-cntr'!I4+'q-PermP-cntr'!I4*1000)</f>
        <v>1982.74633421526</v>
      </c>
      <c r="J4">
        <f>'q-ValProd-cntr'!J4*1000/('q-Aharv-cntr'!J4+'q-PermP-cntr'!J4*1000)</f>
        <v>2017.47845492923</v>
      </c>
      <c r="K4">
        <f>'q-ValProd-cntr'!K4*1000/('q-Aharv-cntr'!K4+'q-PermP-cntr'!K4*1000)</f>
        <v>2081.41764853971</v>
      </c>
      <c r="L4">
        <f>'q-ValProd-cntr'!L4*1000/('q-Aharv-cntr'!L4+'q-PermP-cntr'!L4*1000)</f>
        <v>2002.28074320119</v>
      </c>
      <c r="M4">
        <f>'q-ValProd-cntr'!M4*1000/('q-Aharv-cntr'!M4+'q-PermP-cntr'!M4*1000)</f>
        <v>1952.62916637778</v>
      </c>
      <c r="N4">
        <f>'q-ValProd-cntr'!N4*1000/('q-Aharv-cntr'!N4+'q-PermP-cntr'!N4*1000)</f>
        <v>2178.24782450961</v>
      </c>
      <c r="O4">
        <f>'q-ValProd-cntr'!O4*1000/('q-Aharv-cntr'!O4+'q-PermP-cntr'!O4*1000)</f>
        <v>2509.92495309789</v>
      </c>
      <c r="P4">
        <f>'q-ValProd-cntr'!P4*1000/('q-Aharv-cntr'!P4+'q-PermP-cntr'!P4*1000)</f>
        <v>2422.57733087411</v>
      </c>
      <c r="Q4">
        <f>'q-ValProd-cntr'!Q4*1000/('q-Aharv-cntr'!Q4+'q-PermP-cntr'!Q4*1000)</f>
        <v>2724.94098353066</v>
      </c>
      <c r="R4">
        <f>'q-ValProd-cntr'!R4*1000/('q-Aharv-cntr'!R4+'q-PermP-cntr'!R4*1000)</f>
        <v>2370.73647787185</v>
      </c>
      <c r="S4">
        <f>'q-ValProd-cntr'!S4*1000/('q-Aharv-cntr'!S4+'q-PermP-cntr'!S4*1000)</f>
        <v>2298.18948619087</v>
      </c>
      <c r="T4">
        <f>'q-ValProd-cntr'!T4*1000/('q-Aharv-cntr'!T4+'q-PermP-cntr'!T4*1000)</f>
        <v>2383.40097964673</v>
      </c>
      <c r="U4">
        <f>'q-ValProd-cntr'!U4*1000/('q-Aharv-cntr'!U4+'q-PermP-cntr'!U4*1000)</f>
        <v>2191.70621416023</v>
      </c>
      <c r="V4">
        <f>'q-ValProd-cntr'!V4*1000/('q-Aharv-cntr'!V4+'q-PermP-cntr'!V4*1000)</f>
        <v>2051.64794133773</v>
      </c>
      <c r="W4">
        <f>'q-ValProd-cntr'!W4*1000/('q-Aharv-cntr'!W4+'q-PermP-cntr'!W4*1000)</f>
        <v>1997.32156827489</v>
      </c>
      <c r="X4">
        <f>'q-ValProd-cntr'!X4*1000/('q-Aharv-cntr'!X4+'q-PermP-cntr'!X4*1000)</f>
        <v>2061.69878790867</v>
      </c>
      <c r="Y4">
        <f>'q-ValProd-cntr'!Y4*1000/('q-Aharv-cntr'!Y4+'q-PermP-cntr'!Y4*1000)</f>
        <v>1974.54770592321</v>
      </c>
      <c r="Z4">
        <f>'q-ValProd-cntr'!Z4*1000/('q-Aharv-cntr'!Z4+'q-PermP-cntr'!Z4*1000)</f>
        <v>2601.53306950026</v>
      </c>
      <c r="AA4">
        <f>'q-ValProd-cntr'!AA4*1000/('q-Aharv-cntr'!AA4+'q-PermP-cntr'!AA4*1000)</f>
        <v>2476.6273711015</v>
      </c>
      <c r="AB4">
        <f>'q-ValProd-cntr'!AB4*1000/('q-Aharv-cntr'!AB4+'q-PermP-cntr'!AB4*1000)</f>
        <v>2396.95989722329</v>
      </c>
      <c r="AC4">
        <f>'q-ValProd-cntr'!AC4*1000/('q-Aharv-cntr'!AC4+'q-PermP-cntr'!AC4*1000)</f>
        <v>2430.944154912</v>
      </c>
      <c r="AD4">
        <f>'q-ValProd-cntr'!AD4*1000/('q-Aharv-cntr'!AD4+'q-PermP-cntr'!AD4*1000)</f>
        <v>2609.16415605501</v>
      </c>
      <c r="AE4">
        <f>'q-ValProd-cntr'!AE4*1000/('q-Aharv-cntr'!AE4+'q-PermP-cntr'!AE4*1000)</f>
        <v>2145.38252022637</v>
      </c>
      <c r="AF4">
        <f>'q-ValProd-cntr'!AF4*1000/('q-Aharv-cntr'!AF4+'q-PermP-cntr'!AF4*1000)</f>
        <v>2302.3759303311</v>
      </c>
      <c r="AG4">
        <f>'q-ValProd-cntr'!AG4*1000/('q-Aharv-cntr'!AG4+'q-PermP-cntr'!AG4*1000)</f>
        <v>2340.22999997664</v>
      </c>
      <c r="AH4">
        <f>'q-ValProd-cntr'!AH4*1000/('q-Aharv-cntr'!AH4+'q-PermP-cntr'!AH4*1000)</f>
        <v>2294.6227846294</v>
      </c>
      <c r="AI4">
        <f>'q-ValProd-cntr'!AI4*1000/('q-Aharv-cntr'!AI4+'q-PermP-cntr'!AI4*1000)</f>
        <v>1854.22065429885</v>
      </c>
      <c r="AJ4">
        <f>'q-ValProd-cntr'!AJ4*1000/('q-Aharv-cntr'!AJ4+'q-PermP-cntr'!AJ4*1000)</f>
        <v>1898.00566360685</v>
      </c>
      <c r="AK4">
        <f>'q-ValProd-cntr'!AK4*1000/('q-Aharv-cntr'!AK4+'q-PermP-cntr'!AK4*1000)</f>
        <v>2019.47546770086</v>
      </c>
      <c r="AL4">
        <f>'q-ValProd-cntr'!AL4*1000/('q-Aharv-cntr'!AL4+'q-PermP-cntr'!AL4*1000)</f>
        <v>1897.9502691124</v>
      </c>
      <c r="AM4">
        <f>'q-ValProd-cntr'!AM4*1000/('q-Aharv-cntr'!AM4+'q-PermP-cntr'!AM4*1000)</f>
        <v>1888.55062235043</v>
      </c>
      <c r="AN4">
        <f>'q-ValProd-cntr'!AN4*1000/('q-Aharv-cntr'!AN4+'q-PermP-cntr'!AN4*1000)</f>
        <v>1888.84435066259</v>
      </c>
      <c r="AO4">
        <f>'q-ValProd-cntr'!AO4*1000/('q-Aharv-cntr'!AO4+'q-PermP-cntr'!AO4*1000)</f>
        <v>2512.10504298146</v>
      </c>
      <c r="AP4">
        <f>'q-ValProd-cntr'!AP4*1000/('q-Aharv-cntr'!AP4+'q-PermP-cntr'!AP4*1000)</f>
        <v>2725.24344434608</v>
      </c>
      <c r="AQ4">
        <f>'q-ValProd-cntr'!AQ4*1000/('q-Aharv-cntr'!AQ4+'q-PermP-cntr'!AQ4*1000)</f>
        <v>2929.12129980471</v>
      </c>
      <c r="AR4">
        <f>'q-ValProd-cntr'!AR4*1000/('q-Aharv-cntr'!AR4+'q-PermP-cntr'!AR4*1000)</f>
        <v>3099.72701898389</v>
      </c>
      <c r="AS4">
        <f>'q-ValProd-cntr'!AS4*1000/('q-Aharv-cntr'!AS4+'q-PermP-cntr'!AS4*1000)</f>
        <v>2928.48659483355</v>
      </c>
      <c r="AT4">
        <f>'q-ValProd-cntr'!AT4*1000/('q-Aharv-cntr'!AT4+'q-PermP-cntr'!AT4*1000)</f>
        <v>2289.54638658507</v>
      </c>
      <c r="AU4">
        <f>'q-ValProd-cntr'!AU4*1000/('q-Aharv-cntr'!AU4+'q-PermP-cntr'!AU4*1000)</f>
        <v>2174.29173570559</v>
      </c>
      <c r="AV4">
        <f>'q-ValProd-cntr'!AV4*1000/('q-Aharv-cntr'!AV4+'q-PermP-cntr'!AV4*1000)</f>
        <v>3476.65926366029</v>
      </c>
      <c r="AW4">
        <f t="shared" si="0"/>
        <v>0.362306920315314</v>
      </c>
    </row>
    <row r="5" spans="1:49">
      <c r="A5" t="s">
        <v>430</v>
      </c>
      <c r="B5">
        <f>'q-ValProd-cntr'!C5</f>
        <v>14</v>
      </c>
      <c r="C5" t="str">
        <f>'q-ValProd-cntr'!D5</f>
        <v>Barbados</v>
      </c>
      <c r="F5" t="s">
        <v>431</v>
      </c>
      <c r="G5">
        <f>'q-ValProd-cntr'!G5*1000/('q-Aharv-cntr'!G5+'q-PermP-cntr'!G5*1000)</f>
        <v>1315.82017725498</v>
      </c>
      <c r="H5">
        <f>'q-ValProd-cntr'!H5*1000/('q-Aharv-cntr'!H5+'q-PermP-cntr'!H5*1000)</f>
        <v>1370.69052284952</v>
      </c>
      <c r="I5">
        <f>'q-ValProd-cntr'!I5*1000/('q-Aharv-cntr'!I5+'q-PermP-cntr'!I5*1000)</f>
        <v>1618.93311442388</v>
      </c>
      <c r="J5">
        <f>'q-ValProd-cntr'!J5*1000/('q-Aharv-cntr'!J5+'q-PermP-cntr'!J5*1000)</f>
        <v>1375.90748022635</v>
      </c>
      <c r="K5">
        <f>'q-ValProd-cntr'!K5*1000/('q-Aharv-cntr'!K5+'q-PermP-cntr'!K5*1000)</f>
        <v>1520.16006365661</v>
      </c>
      <c r="L5">
        <f>'q-ValProd-cntr'!L5*1000/('q-Aharv-cntr'!L5+'q-PermP-cntr'!L5*1000)</f>
        <v>1410.82964833897</v>
      </c>
      <c r="M5">
        <f>'q-ValProd-cntr'!M5*1000/('q-Aharv-cntr'!M5+'q-PermP-cntr'!M5*1000)</f>
        <v>1573.09050248888</v>
      </c>
      <c r="N5">
        <f>'q-ValProd-cntr'!N5*1000/('q-Aharv-cntr'!N5+'q-PermP-cntr'!N5*1000)</f>
        <v>1309.74676204421</v>
      </c>
      <c r="O5">
        <f>'q-ValProd-cntr'!O5*1000/('q-Aharv-cntr'!O5+'q-PermP-cntr'!O5*1000)</f>
        <v>1302.21050097094</v>
      </c>
      <c r="P5">
        <f>'q-ValProd-cntr'!P5*1000/('q-Aharv-cntr'!P5+'q-PermP-cntr'!P5*1000)</f>
        <v>1466.16028200533</v>
      </c>
      <c r="Q5">
        <f>'q-ValProd-cntr'!Q5*1000/('q-Aharv-cntr'!Q5+'q-PermP-cntr'!Q5*1000)</f>
        <v>1385.06940770377</v>
      </c>
      <c r="R5">
        <f>'q-ValProd-cntr'!R5*1000/('q-Aharv-cntr'!R5+'q-PermP-cntr'!R5*1000)</f>
        <v>1393.7784146321</v>
      </c>
      <c r="S5">
        <f>'q-ValProd-cntr'!S5*1000/('q-Aharv-cntr'!S5+'q-PermP-cntr'!S5*1000)</f>
        <v>1377.97733450527</v>
      </c>
      <c r="T5">
        <f>'q-ValProd-cntr'!T5*1000/('q-Aharv-cntr'!T5+'q-PermP-cntr'!T5*1000)</f>
        <v>1501.60885108818</v>
      </c>
      <c r="U5">
        <f>'q-ValProd-cntr'!U5*1000/('q-Aharv-cntr'!U5+'q-PermP-cntr'!U5*1000)</f>
        <v>1466.65290870751</v>
      </c>
      <c r="V5">
        <f>'q-ValProd-cntr'!V5*1000/('q-Aharv-cntr'!V5+'q-PermP-cntr'!V5*1000)</f>
        <v>1585.31390586258</v>
      </c>
      <c r="W5">
        <f>'q-ValProd-cntr'!W5*1000/('q-Aharv-cntr'!W5+'q-PermP-cntr'!W5*1000)</f>
        <v>1738.96814709784</v>
      </c>
      <c r="X5">
        <f>'q-ValProd-cntr'!X5*1000/('q-Aharv-cntr'!X5+'q-PermP-cntr'!X5*1000)</f>
        <v>1704.48146742926</v>
      </c>
      <c r="Y5">
        <f>'q-ValProd-cntr'!Y5*1000/('q-Aharv-cntr'!Y5+'q-PermP-cntr'!Y5*1000)</f>
        <v>1829.80344691016</v>
      </c>
      <c r="Z5">
        <f>'q-ValProd-cntr'!Z5*1000/('q-Aharv-cntr'!Z5+'q-PermP-cntr'!Z5*1000)</f>
        <v>1918.97610403964</v>
      </c>
      <c r="AA5">
        <f>'q-ValProd-cntr'!AA5*1000/('q-Aharv-cntr'!AA5+'q-PermP-cntr'!AA5*1000)</f>
        <v>1813.88646776714</v>
      </c>
      <c r="AB5">
        <f>'q-ValProd-cntr'!AB5*1000/('q-Aharv-cntr'!AB5+'q-PermP-cntr'!AB5*1000)</f>
        <v>1726.10564167824</v>
      </c>
      <c r="AC5">
        <f>'q-ValProd-cntr'!AC5*1000/('q-Aharv-cntr'!AC5+'q-PermP-cntr'!AC5*1000)</f>
        <v>1693.52436301625</v>
      </c>
      <c r="AD5">
        <f>'q-ValProd-cntr'!AD5*1000/('q-Aharv-cntr'!AD5+'q-PermP-cntr'!AD5*1000)</f>
        <v>1856.21806742374</v>
      </c>
      <c r="AE5">
        <f>'q-ValProd-cntr'!AE5*1000/('q-Aharv-cntr'!AE5+'q-PermP-cntr'!AE5*1000)</f>
        <v>1773.09113357219</v>
      </c>
      <c r="AF5">
        <f>'q-ValProd-cntr'!AF5*1000/('q-Aharv-cntr'!AF5+'q-PermP-cntr'!AF5*1000)</f>
        <v>1928.70682844755</v>
      </c>
      <c r="AG5">
        <f>'q-ValProd-cntr'!AG5*1000/('q-Aharv-cntr'!AG5+'q-PermP-cntr'!AG5*1000)</f>
        <v>1931.81648287706</v>
      </c>
      <c r="AH5">
        <f>'q-ValProd-cntr'!AH5*1000/('q-Aharv-cntr'!AH5+'q-PermP-cntr'!AH5*1000)</f>
        <v>2123.87953635876</v>
      </c>
      <c r="AI5">
        <f>'q-ValProd-cntr'!AI5*1000/('q-Aharv-cntr'!AI5+'q-PermP-cntr'!AI5*1000)</f>
        <v>2217.91217160783</v>
      </c>
      <c r="AJ5">
        <f>'q-ValProd-cntr'!AJ5*1000/('q-Aharv-cntr'!AJ5+'q-PermP-cntr'!AJ5*1000)</f>
        <v>2357.32911479286</v>
      </c>
      <c r="AK5">
        <f>'q-ValProd-cntr'!AK5*1000/('q-Aharv-cntr'!AK5+'q-PermP-cntr'!AK5*1000)</f>
        <v>2341.8956839732</v>
      </c>
      <c r="AL5">
        <f>'q-ValProd-cntr'!AL5*1000/('q-Aharv-cntr'!AL5+'q-PermP-cntr'!AL5*1000)</f>
        <v>2271.96221260434</v>
      </c>
      <c r="AM5">
        <f>'q-ValProd-cntr'!AM5*1000/('q-Aharv-cntr'!AM5+'q-PermP-cntr'!AM5*1000)</f>
        <v>2315.4031695331</v>
      </c>
      <c r="AN5">
        <f>'q-ValProd-cntr'!AN5*1000/('q-Aharv-cntr'!AN5+'q-PermP-cntr'!AN5*1000)</f>
        <v>2080.62492371019</v>
      </c>
      <c r="AO5">
        <f>'q-ValProd-cntr'!AO5*1000/('q-Aharv-cntr'!AO5+'q-PermP-cntr'!AO5*1000)</f>
        <v>2318.37122242074</v>
      </c>
      <c r="AP5">
        <f>'q-ValProd-cntr'!AP5*1000/('q-Aharv-cntr'!AP5+'q-PermP-cntr'!AP5*1000)</f>
        <v>2515.31012439294</v>
      </c>
      <c r="AQ5">
        <f>'q-ValProd-cntr'!AQ5*1000/('q-Aharv-cntr'!AQ5+'q-PermP-cntr'!AQ5*1000)</f>
        <v>2461.49018800582</v>
      </c>
      <c r="AR5">
        <f>'q-ValProd-cntr'!AR5*1000/('q-Aharv-cntr'!AR5+'q-PermP-cntr'!AR5*1000)</f>
        <v>2449.01260281182</v>
      </c>
      <c r="AS5">
        <f>'q-ValProd-cntr'!AS5*1000/('q-Aharv-cntr'!AS5+'q-PermP-cntr'!AS5*1000)</f>
        <v>2469.20920766738</v>
      </c>
      <c r="AT5">
        <f>'q-ValProd-cntr'!AT5*1000/('q-Aharv-cntr'!AT5+'q-PermP-cntr'!AT5*1000)</f>
        <v>2423.2346873514</v>
      </c>
      <c r="AU5">
        <f>'q-ValProd-cntr'!AU5*1000/('q-Aharv-cntr'!AU5+'q-PermP-cntr'!AU5*1000)</f>
        <v>2504.06026365983</v>
      </c>
      <c r="AV5">
        <f>'q-ValProd-cntr'!AV5*1000/('q-Aharv-cntr'!AV5+'q-PermP-cntr'!AV5*1000)</f>
        <v>2946.16688489794</v>
      </c>
      <c r="AW5">
        <f t="shared" si="0"/>
        <v>1.7498460020712</v>
      </c>
    </row>
    <row r="6" spans="1:49">
      <c r="A6" t="s">
        <v>430</v>
      </c>
      <c r="B6">
        <f>'q-ValProd-cntr'!C6</f>
        <v>19</v>
      </c>
      <c r="C6" t="str">
        <f>'q-ValProd-cntr'!D6</f>
        <v>Bolivia</v>
      </c>
      <c r="F6" t="s">
        <v>431</v>
      </c>
      <c r="G6">
        <f>'q-ValProd-cntr'!G6*1000/('q-Aharv-cntr'!G6+'q-PermP-cntr'!G6*1000)</f>
        <v>15.6026938339938</v>
      </c>
      <c r="H6">
        <f>'q-ValProd-cntr'!H6*1000/('q-Aharv-cntr'!H6+'q-PermP-cntr'!H6*1000)</f>
        <v>16.2788087472029</v>
      </c>
      <c r="I6">
        <f>'q-ValProd-cntr'!I6*1000/('q-Aharv-cntr'!I6+'q-PermP-cntr'!I6*1000)</f>
        <v>17.1156224577585</v>
      </c>
      <c r="J6">
        <f>'q-ValProd-cntr'!J6*1000/('q-Aharv-cntr'!J6+'q-PermP-cntr'!J6*1000)</f>
        <v>17.2876944119764</v>
      </c>
      <c r="K6">
        <f>'q-ValProd-cntr'!K6*1000/('q-Aharv-cntr'!K6+'q-PermP-cntr'!K6*1000)</f>
        <v>17.9987475463186</v>
      </c>
      <c r="L6">
        <f>'q-ValProd-cntr'!L6*1000/('q-Aharv-cntr'!L6+'q-PermP-cntr'!L6*1000)</f>
        <v>18.5725059730621</v>
      </c>
      <c r="M6">
        <f>'q-ValProd-cntr'!M6*1000/('q-Aharv-cntr'!M6+'q-PermP-cntr'!M6*1000)</f>
        <v>19.0841231039896</v>
      </c>
      <c r="N6">
        <f>'q-ValProd-cntr'!N6*1000/('q-Aharv-cntr'!N6+'q-PermP-cntr'!N6*1000)</f>
        <v>20.4477576710583</v>
      </c>
      <c r="O6">
        <f>'q-ValProd-cntr'!O6*1000/('q-Aharv-cntr'!O6+'q-PermP-cntr'!O6*1000)</f>
        <v>20.6553075501415</v>
      </c>
      <c r="P6">
        <f>'q-ValProd-cntr'!P6*1000/('q-Aharv-cntr'!P6+'q-PermP-cntr'!P6*1000)</f>
        <v>21.5771839082944</v>
      </c>
      <c r="Q6">
        <f>'q-ValProd-cntr'!Q6*1000/('q-Aharv-cntr'!Q6+'q-PermP-cntr'!Q6*1000)</f>
        <v>22.1202070569945</v>
      </c>
      <c r="R6">
        <f>'q-ValProd-cntr'!R6*1000/('q-Aharv-cntr'!R6+'q-PermP-cntr'!R6*1000)</f>
        <v>23.5969784347902</v>
      </c>
      <c r="S6">
        <f>'q-ValProd-cntr'!S6*1000/('q-Aharv-cntr'!S6+'q-PermP-cntr'!S6*1000)</f>
        <v>25.6131352665487</v>
      </c>
      <c r="T6">
        <f>'q-ValProd-cntr'!T6*1000/('q-Aharv-cntr'!T6+'q-PermP-cntr'!T6*1000)</f>
        <v>25.7154548657248</v>
      </c>
      <c r="U6">
        <f>'q-ValProd-cntr'!U6*1000/('q-Aharv-cntr'!U6+'q-PermP-cntr'!U6*1000)</f>
        <v>26.762062851007</v>
      </c>
      <c r="V6">
        <f>'q-ValProd-cntr'!V6*1000/('q-Aharv-cntr'!V6+'q-PermP-cntr'!V6*1000)</f>
        <v>27.5197397893653</v>
      </c>
      <c r="W6">
        <f>'q-ValProd-cntr'!W6*1000/('q-Aharv-cntr'!W6+'q-PermP-cntr'!W6*1000)</f>
        <v>26.8725976831868</v>
      </c>
      <c r="X6">
        <f>'q-ValProd-cntr'!X6*1000/('q-Aharv-cntr'!X6+'q-PermP-cntr'!X6*1000)</f>
        <v>27.2080240263661</v>
      </c>
      <c r="Y6">
        <f>'q-ValProd-cntr'!Y6*1000/('q-Aharv-cntr'!Y6+'q-PermP-cntr'!Y6*1000)</f>
        <v>27.3562387326923</v>
      </c>
      <c r="Z6">
        <f>'q-ValProd-cntr'!Z6*1000/('q-Aharv-cntr'!Z6+'q-PermP-cntr'!Z6*1000)</f>
        <v>30.4251750720043</v>
      </c>
      <c r="AA6">
        <f>'q-ValProd-cntr'!AA6*1000/('q-Aharv-cntr'!AA6+'q-PermP-cntr'!AA6*1000)</f>
        <v>30.4233270761432</v>
      </c>
      <c r="AB6">
        <f>'q-ValProd-cntr'!AB6*1000/('q-Aharv-cntr'!AB6+'q-PermP-cntr'!AB6*1000)</f>
        <v>30.6772785305746</v>
      </c>
      <c r="AC6">
        <f>'q-ValProd-cntr'!AC6*1000/('q-Aharv-cntr'!AC6+'q-PermP-cntr'!AC6*1000)</f>
        <v>26.3801807671666</v>
      </c>
      <c r="AD6">
        <f>'q-ValProd-cntr'!AD6*1000/('q-Aharv-cntr'!AD6+'q-PermP-cntr'!AD6*1000)</f>
        <v>29.3829493924468</v>
      </c>
      <c r="AE6">
        <f>'q-ValProd-cntr'!AE6*1000/('q-Aharv-cntr'!AE6+'q-PermP-cntr'!AE6*1000)</f>
        <v>32.1985829915381</v>
      </c>
      <c r="AF6">
        <f>'q-ValProd-cntr'!AF6*1000/('q-Aharv-cntr'!AF6+'q-PermP-cntr'!AF6*1000)</f>
        <v>31.2686793005262</v>
      </c>
      <c r="AG6">
        <f>'q-ValProd-cntr'!AG6*1000/('q-Aharv-cntr'!AG6+'q-PermP-cntr'!AG6*1000)</f>
        <v>32.8253702232132</v>
      </c>
      <c r="AH6">
        <f>'q-ValProd-cntr'!AH6*1000/('q-Aharv-cntr'!AH6+'q-PermP-cntr'!AH6*1000)</f>
        <v>34.5206056859325</v>
      </c>
      <c r="AI6">
        <f>'q-ValProd-cntr'!AI6*1000/('q-Aharv-cntr'!AI6+'q-PermP-cntr'!AI6*1000)</f>
        <v>35.1870087534028</v>
      </c>
      <c r="AJ6">
        <f>'q-ValProd-cntr'!AJ6*1000/('q-Aharv-cntr'!AJ6+'q-PermP-cntr'!AJ6*1000)</f>
        <v>36.2439304843995</v>
      </c>
      <c r="AK6">
        <f>'q-ValProd-cntr'!AK6*1000/('q-Aharv-cntr'!AK6+'q-PermP-cntr'!AK6*1000)</f>
        <v>38.2290493366236</v>
      </c>
      <c r="AL6">
        <f>'q-ValProd-cntr'!AL6*1000/('q-Aharv-cntr'!AL6+'q-PermP-cntr'!AL6*1000)</f>
        <v>36.8276586140623</v>
      </c>
      <c r="AM6">
        <f>'q-ValProd-cntr'!AM6*1000/('q-Aharv-cntr'!AM6+'q-PermP-cntr'!AM6*1000)</f>
        <v>38.8174128781509</v>
      </c>
      <c r="AN6">
        <f>'q-ValProd-cntr'!AN6*1000/('q-Aharv-cntr'!AN6+'q-PermP-cntr'!AN6*1000)</f>
        <v>41.6263849327798</v>
      </c>
      <c r="AO6">
        <f>'q-ValProd-cntr'!AO6*1000/('q-Aharv-cntr'!AO6+'q-PermP-cntr'!AO6*1000)</f>
        <v>45.4131595132433</v>
      </c>
      <c r="AP6">
        <f>'q-ValProd-cntr'!AP6*1000/('q-Aharv-cntr'!AP6+'q-PermP-cntr'!AP6*1000)</f>
        <v>47.0458746743368</v>
      </c>
      <c r="AQ6">
        <f>'q-ValProd-cntr'!AQ6*1000/('q-Aharv-cntr'!AQ6+'q-PermP-cntr'!AQ6*1000)</f>
        <v>48.9836089211807</v>
      </c>
      <c r="AR6">
        <f>'q-ValProd-cntr'!AR6*1000/('q-Aharv-cntr'!AR6+'q-PermP-cntr'!AR6*1000)</f>
        <v>49.6922645249629</v>
      </c>
      <c r="AS6">
        <f>'q-ValProd-cntr'!AS6*1000/('q-Aharv-cntr'!AS6+'q-PermP-cntr'!AS6*1000)</f>
        <v>50.2693471412491</v>
      </c>
      <c r="AT6">
        <f>'q-ValProd-cntr'!AT6*1000/('q-Aharv-cntr'!AT6+'q-PermP-cntr'!AT6*1000)</f>
        <v>55.2722145142275</v>
      </c>
      <c r="AU6">
        <f>'q-ValProd-cntr'!AU6*1000/('q-Aharv-cntr'!AU6+'q-PermP-cntr'!AU6*1000)</f>
        <v>53.17944009842</v>
      </c>
      <c r="AV6">
        <f>'q-ValProd-cntr'!AV6*1000/('q-Aharv-cntr'!AV6+'q-PermP-cntr'!AV6*1000)</f>
        <v>911.712265471793</v>
      </c>
      <c r="AW6">
        <f t="shared" si="0"/>
        <v>2.94447198232579</v>
      </c>
    </row>
    <row r="7" spans="1:49">
      <c r="A7" t="s">
        <v>430</v>
      </c>
      <c r="B7">
        <f>'q-ValProd-cntr'!C7</f>
        <v>21</v>
      </c>
      <c r="C7" t="str">
        <f>'q-ValProd-cntr'!D7</f>
        <v>Brazil</v>
      </c>
      <c r="F7" t="s">
        <v>431</v>
      </c>
      <c r="G7">
        <f>'q-ValProd-cntr'!G7*1000/('q-Aharv-cntr'!G7+'q-PermP-cntr'!G7*1000)</f>
        <v>114.725766667275</v>
      </c>
      <c r="H7">
        <f>'q-ValProd-cntr'!H7*1000/('q-Aharv-cntr'!H7+'q-PermP-cntr'!H7*1000)</f>
        <v>115.906706087469</v>
      </c>
      <c r="I7">
        <f>'q-ValProd-cntr'!I7*1000/('q-Aharv-cntr'!I7+'q-PermP-cntr'!I7*1000)</f>
        <v>112.383265131677</v>
      </c>
      <c r="J7">
        <f>'q-ValProd-cntr'!J7*1000/('q-Aharv-cntr'!J7+'q-PermP-cntr'!J7*1000)</f>
        <v>110.292841310468</v>
      </c>
      <c r="K7">
        <f>'q-ValProd-cntr'!K7*1000/('q-Aharv-cntr'!K7+'q-PermP-cntr'!K7*1000)</f>
        <v>124.003035945616</v>
      </c>
      <c r="L7">
        <f>'q-ValProd-cntr'!L7*1000/('q-Aharv-cntr'!L7+'q-PermP-cntr'!L7*1000)</f>
        <v>114.848890959949</v>
      </c>
      <c r="M7">
        <f>'q-ValProd-cntr'!M7*1000/('q-Aharv-cntr'!M7+'q-PermP-cntr'!M7*1000)</f>
        <v>118.762264629007</v>
      </c>
      <c r="N7">
        <f>'q-ValProd-cntr'!N7*1000/('q-Aharv-cntr'!N7+'q-PermP-cntr'!N7*1000)</f>
        <v>118.952480420293</v>
      </c>
      <c r="O7">
        <f>'q-ValProd-cntr'!O7*1000/('q-Aharv-cntr'!O7+'q-PermP-cntr'!O7*1000)</f>
        <v>118.022360688683</v>
      </c>
      <c r="P7">
        <f>'q-ValProd-cntr'!P7*1000/('q-Aharv-cntr'!P7+'q-PermP-cntr'!P7*1000)</f>
        <v>119.873210064739</v>
      </c>
      <c r="Q7">
        <f>'q-ValProd-cntr'!Q7*1000/('q-Aharv-cntr'!Q7+'q-PermP-cntr'!Q7*1000)</f>
        <v>123.606370871948</v>
      </c>
      <c r="R7">
        <f>'q-ValProd-cntr'!R7*1000/('q-Aharv-cntr'!R7+'q-PermP-cntr'!R7*1000)</f>
        <v>128.659484219218</v>
      </c>
      <c r="S7">
        <f>'q-ValProd-cntr'!S7*1000/('q-Aharv-cntr'!S7+'q-PermP-cntr'!S7*1000)</f>
        <v>125.158736905881</v>
      </c>
      <c r="T7">
        <f>'q-ValProd-cntr'!T7*1000/('q-Aharv-cntr'!T7+'q-PermP-cntr'!T7*1000)</f>
        <v>131.324806394439</v>
      </c>
      <c r="U7">
        <f>'q-ValProd-cntr'!U7*1000/('q-Aharv-cntr'!U7+'q-PermP-cntr'!U7*1000)</f>
        <v>132.576890978254</v>
      </c>
      <c r="V7">
        <f>'q-ValProd-cntr'!V7*1000/('q-Aharv-cntr'!V7+'q-PermP-cntr'!V7*1000)</f>
        <v>135.853164194944</v>
      </c>
      <c r="W7">
        <f>'q-ValProd-cntr'!W7*1000/('q-Aharv-cntr'!W7+'q-PermP-cntr'!W7*1000)</f>
        <v>141.912677719276</v>
      </c>
      <c r="X7">
        <f>'q-ValProd-cntr'!X7*1000/('q-Aharv-cntr'!X7+'q-PermP-cntr'!X7*1000)</f>
        <v>138.857689086815</v>
      </c>
      <c r="Y7">
        <f>'q-ValProd-cntr'!Y7*1000/('q-Aharv-cntr'!Y7+'q-PermP-cntr'!Y7*1000)</f>
        <v>145.981691607965</v>
      </c>
      <c r="Z7">
        <f>'q-ValProd-cntr'!Z7*1000/('q-Aharv-cntr'!Z7+'q-PermP-cntr'!Z7*1000)</f>
        <v>160.156941401207</v>
      </c>
      <c r="AA7">
        <f>'q-ValProd-cntr'!AA7*1000/('q-Aharv-cntr'!AA7+'q-PermP-cntr'!AA7*1000)</f>
        <v>166.635411041157</v>
      </c>
      <c r="AB7">
        <f>'q-ValProd-cntr'!AB7*1000/('q-Aharv-cntr'!AB7+'q-PermP-cntr'!AB7*1000)</f>
        <v>164.128808817366</v>
      </c>
      <c r="AC7">
        <f>'q-ValProd-cntr'!AC7*1000/('q-Aharv-cntr'!AC7+'q-PermP-cntr'!AC7*1000)</f>
        <v>168.334945706854</v>
      </c>
      <c r="AD7">
        <f>'q-ValProd-cntr'!AD7*1000/('q-Aharv-cntr'!AD7+'q-PermP-cntr'!AD7*1000)</f>
        <v>172.90693923287</v>
      </c>
      <c r="AE7">
        <f>'q-ValProd-cntr'!AE7*1000/('q-Aharv-cntr'!AE7+'q-PermP-cntr'!AE7*1000)</f>
        <v>186.169364618281</v>
      </c>
      <c r="AF7">
        <f>'q-ValProd-cntr'!AF7*1000/('q-Aharv-cntr'!AF7+'q-PermP-cntr'!AF7*1000)</f>
        <v>176.692761400654</v>
      </c>
      <c r="AG7">
        <f>'q-ValProd-cntr'!AG7*1000/('q-Aharv-cntr'!AG7+'q-PermP-cntr'!AG7*1000)</f>
        <v>193.7523510026</v>
      </c>
      <c r="AH7">
        <f>'q-ValProd-cntr'!AH7*1000/('q-Aharv-cntr'!AH7+'q-PermP-cntr'!AH7*1000)</f>
        <v>196.827849575424</v>
      </c>
      <c r="AI7">
        <f>'q-ValProd-cntr'!AI7*1000/('q-Aharv-cntr'!AI7+'q-PermP-cntr'!AI7*1000)</f>
        <v>204.959932688538</v>
      </c>
      <c r="AJ7">
        <f>'q-ValProd-cntr'!AJ7*1000/('q-Aharv-cntr'!AJ7+'q-PermP-cntr'!AJ7*1000)</f>
        <v>197.514427236691</v>
      </c>
      <c r="AK7">
        <f>'q-ValProd-cntr'!AK7*1000/('q-Aharv-cntr'!AK7+'q-PermP-cntr'!AK7*1000)</f>
        <v>203.888954856983</v>
      </c>
      <c r="AL7">
        <f>'q-ValProd-cntr'!AL7*1000/('q-Aharv-cntr'!AL7+'q-PermP-cntr'!AL7*1000)</f>
        <v>215.015421615362</v>
      </c>
      <c r="AM7">
        <f>'q-ValProd-cntr'!AM7*1000/('q-Aharv-cntr'!AM7+'q-PermP-cntr'!AM7*1000)</f>
        <v>218.457218227271</v>
      </c>
      <c r="AN7">
        <f>'q-ValProd-cntr'!AN7*1000/('q-Aharv-cntr'!AN7+'q-PermP-cntr'!AN7*1000)</f>
        <v>227.408776681648</v>
      </c>
      <c r="AO7">
        <f>'q-ValProd-cntr'!AO7*1000/('q-Aharv-cntr'!AO7+'q-PermP-cntr'!AO7*1000)</f>
        <v>239.64102924069</v>
      </c>
      <c r="AP7">
        <f>'q-ValProd-cntr'!AP7*1000/('q-Aharv-cntr'!AP7+'q-PermP-cntr'!AP7*1000)</f>
        <v>243.806601910489</v>
      </c>
      <c r="AQ7">
        <f>'q-ValProd-cntr'!AQ7*1000/('q-Aharv-cntr'!AQ7+'q-PermP-cntr'!AQ7*1000)</f>
        <v>249.125717794731</v>
      </c>
      <c r="AR7">
        <f>'q-ValProd-cntr'!AR7*1000/('q-Aharv-cntr'!AR7+'q-PermP-cntr'!AR7*1000)</f>
        <v>252.785621595912</v>
      </c>
      <c r="AS7">
        <f>'q-ValProd-cntr'!AS7*1000/('q-Aharv-cntr'!AS7+'q-PermP-cntr'!AS7*1000)</f>
        <v>269.565221197073</v>
      </c>
      <c r="AT7">
        <f>'q-ValProd-cntr'!AT7*1000/('q-Aharv-cntr'!AT7+'q-PermP-cntr'!AT7*1000)</f>
        <v>276.715527061204</v>
      </c>
      <c r="AU7">
        <f>'q-ValProd-cntr'!AU7*1000/('q-Aharv-cntr'!AU7+'q-PermP-cntr'!AU7*1000)</f>
        <v>287.432163073161</v>
      </c>
      <c r="AV7">
        <f>'q-ValProd-cntr'!AV7*1000/('q-Aharv-cntr'!AV7+'q-PermP-cntr'!AV7*1000)</f>
        <v>1406.91726133136</v>
      </c>
      <c r="AW7">
        <f t="shared" si="0"/>
        <v>2.4789644510754</v>
      </c>
    </row>
    <row r="8" spans="1:49">
      <c r="A8" t="s">
        <v>430</v>
      </c>
      <c r="B8">
        <f>'q-ValProd-cntr'!C8</f>
        <v>23</v>
      </c>
      <c r="C8" t="str">
        <f>'q-ValProd-cntr'!D8</f>
        <v>Belize</v>
      </c>
      <c r="F8" t="s">
        <v>431</v>
      </c>
      <c r="G8">
        <f>'q-ValProd-cntr'!G8*1000/('q-Aharv-cntr'!G8+'q-PermP-cntr'!G8*1000)</f>
        <v>332.397152778052</v>
      </c>
      <c r="H8">
        <f>'q-ValProd-cntr'!H8*1000/('q-Aharv-cntr'!H8+'q-PermP-cntr'!H8*1000)</f>
        <v>300.507793657674</v>
      </c>
      <c r="I8">
        <f>'q-ValProd-cntr'!I8*1000/('q-Aharv-cntr'!I8+'q-PermP-cntr'!I8*1000)</f>
        <v>321.370192684147</v>
      </c>
      <c r="J8">
        <f>'q-ValProd-cntr'!J8*1000/('q-Aharv-cntr'!J8+'q-PermP-cntr'!J8*1000)</f>
        <v>359.289134000441</v>
      </c>
      <c r="K8">
        <f>'q-ValProd-cntr'!K8*1000/('q-Aharv-cntr'!K8+'q-PermP-cntr'!K8*1000)</f>
        <v>364.248124901874</v>
      </c>
      <c r="L8">
        <f>'q-ValProd-cntr'!L8*1000/('q-Aharv-cntr'!L8+'q-PermP-cntr'!L8*1000)</f>
        <v>397.445281497601</v>
      </c>
      <c r="M8">
        <f>'q-ValProd-cntr'!M8*1000/('q-Aharv-cntr'!M8+'q-PermP-cntr'!M8*1000)</f>
        <v>397.335356463211</v>
      </c>
      <c r="N8">
        <f>'q-ValProd-cntr'!N8*1000/('q-Aharv-cntr'!N8+'q-PermP-cntr'!N8*1000)</f>
        <v>406.33583156076</v>
      </c>
      <c r="O8">
        <f>'q-ValProd-cntr'!O8*1000/('q-Aharv-cntr'!O8+'q-PermP-cntr'!O8*1000)</f>
        <v>404.173628780458</v>
      </c>
      <c r="P8">
        <f>'q-ValProd-cntr'!P8*1000/('q-Aharv-cntr'!P8+'q-PermP-cntr'!P8*1000)</f>
        <v>404.858238349962</v>
      </c>
      <c r="Q8">
        <f>'q-ValProd-cntr'!Q8*1000/('q-Aharv-cntr'!Q8+'q-PermP-cntr'!Q8*1000)</f>
        <v>443.030707027292</v>
      </c>
      <c r="R8">
        <f>'q-ValProd-cntr'!R8*1000/('q-Aharv-cntr'!R8+'q-PermP-cntr'!R8*1000)</f>
        <v>446.861513112424</v>
      </c>
      <c r="S8">
        <f>'q-ValProd-cntr'!S8*1000/('q-Aharv-cntr'!S8+'q-PermP-cntr'!S8*1000)</f>
        <v>490.349691733017</v>
      </c>
      <c r="T8">
        <f>'q-ValProd-cntr'!T8*1000/('q-Aharv-cntr'!T8+'q-PermP-cntr'!T8*1000)</f>
        <v>483.817530114903</v>
      </c>
      <c r="U8">
        <f>'q-ValProd-cntr'!U8*1000/('q-Aharv-cntr'!U8+'q-PermP-cntr'!U8*1000)</f>
        <v>426.095245623662</v>
      </c>
      <c r="V8">
        <f>'q-ValProd-cntr'!V8*1000/('q-Aharv-cntr'!V8+'q-PermP-cntr'!V8*1000)</f>
        <v>407.13940663235</v>
      </c>
      <c r="W8">
        <f>'q-ValProd-cntr'!W8*1000/('q-Aharv-cntr'!W8+'q-PermP-cntr'!W8*1000)</f>
        <v>469.641761150487</v>
      </c>
      <c r="X8">
        <f>'q-ValProd-cntr'!X8*1000/('q-Aharv-cntr'!X8+'q-PermP-cntr'!X8*1000)</f>
        <v>483.22561991099</v>
      </c>
      <c r="Y8">
        <f>'q-ValProd-cntr'!Y8*1000/('q-Aharv-cntr'!Y8+'q-PermP-cntr'!Y8*1000)</f>
        <v>445.109776768033</v>
      </c>
      <c r="Z8">
        <f>'q-ValProd-cntr'!Z8*1000/('q-Aharv-cntr'!Z8+'q-PermP-cntr'!Z8*1000)</f>
        <v>509.166016126186</v>
      </c>
      <c r="AA8">
        <f>'q-ValProd-cntr'!AA8*1000/('q-Aharv-cntr'!AA8+'q-PermP-cntr'!AA8*1000)</f>
        <v>504.708576054956</v>
      </c>
      <c r="AB8">
        <f>'q-ValProd-cntr'!AB8*1000/('q-Aharv-cntr'!AB8+'q-PermP-cntr'!AB8*1000)</f>
        <v>536.573480684707</v>
      </c>
      <c r="AC8">
        <f>'q-ValProd-cntr'!AC8*1000/('q-Aharv-cntr'!AC8+'q-PermP-cntr'!AC8*1000)</f>
        <v>506.200626447011</v>
      </c>
      <c r="AD8">
        <f>'q-ValProd-cntr'!AD8*1000/('q-Aharv-cntr'!AD8+'q-PermP-cntr'!AD8*1000)</f>
        <v>520.481260156537</v>
      </c>
      <c r="AE8">
        <f>'q-ValProd-cntr'!AE8*1000/('q-Aharv-cntr'!AE8+'q-PermP-cntr'!AE8*1000)</f>
        <v>486.027928074565</v>
      </c>
      <c r="AF8">
        <f>'q-ValProd-cntr'!AF8*1000/('q-Aharv-cntr'!AF8+'q-PermP-cntr'!AF8*1000)</f>
        <v>518.657543170461</v>
      </c>
      <c r="AG8">
        <f>'q-ValProd-cntr'!AG8*1000/('q-Aharv-cntr'!AG8+'q-PermP-cntr'!AG8*1000)</f>
        <v>574.072271816683</v>
      </c>
      <c r="AH8">
        <f>'q-ValProd-cntr'!AH8*1000/('q-Aharv-cntr'!AH8+'q-PermP-cntr'!AH8*1000)</f>
        <v>548.690290747925</v>
      </c>
      <c r="AI8">
        <f>'q-ValProd-cntr'!AI8*1000/('q-Aharv-cntr'!AI8+'q-PermP-cntr'!AI8*1000)</f>
        <v>490.049468692378</v>
      </c>
      <c r="AJ8">
        <f>'q-ValProd-cntr'!AJ8*1000/('q-Aharv-cntr'!AJ8+'q-PermP-cntr'!AJ8*1000)</f>
        <v>558.608698463786</v>
      </c>
      <c r="AK8">
        <f>'q-ValProd-cntr'!AK8*1000/('q-Aharv-cntr'!AK8+'q-PermP-cntr'!AK8*1000)</f>
        <v>501.390006002341</v>
      </c>
      <c r="AL8">
        <f>'q-ValProd-cntr'!AL8*1000/('q-Aharv-cntr'!AL8+'q-PermP-cntr'!AL8*1000)</f>
        <v>600.748784502664</v>
      </c>
      <c r="AM8">
        <f>'q-ValProd-cntr'!AM8*1000/('q-Aharv-cntr'!AM8+'q-PermP-cntr'!AM8*1000)</f>
        <v>632.222401626588</v>
      </c>
      <c r="AN8">
        <f>'q-ValProd-cntr'!AN8*1000/('q-Aharv-cntr'!AN8+'q-PermP-cntr'!AN8*1000)</f>
        <v>637.842612941157</v>
      </c>
      <c r="AO8">
        <f>'q-ValProd-cntr'!AO8*1000/('q-Aharv-cntr'!AO8+'q-PermP-cntr'!AO8*1000)</f>
        <v>647.147362928198</v>
      </c>
      <c r="AP8">
        <f>'q-ValProd-cntr'!AP8*1000/('q-Aharv-cntr'!AP8+'q-PermP-cntr'!AP8*1000)</f>
        <v>724.755602104001</v>
      </c>
      <c r="AQ8">
        <f>'q-ValProd-cntr'!AQ8*1000/('q-Aharv-cntr'!AQ8+'q-PermP-cntr'!AQ8*1000)</f>
        <v>743.505438967858</v>
      </c>
      <c r="AR8">
        <f>'q-ValProd-cntr'!AR8*1000/('q-Aharv-cntr'!AR8+'q-PermP-cntr'!AR8*1000)</f>
        <v>718.000506904758</v>
      </c>
      <c r="AS8">
        <f>'q-ValProd-cntr'!AS8*1000/('q-Aharv-cntr'!AS8+'q-PermP-cntr'!AS8*1000)</f>
        <v>758.490880253415</v>
      </c>
      <c r="AT8">
        <f>'q-ValProd-cntr'!AT8*1000/('q-Aharv-cntr'!AT8+'q-PermP-cntr'!AT8*1000)</f>
        <v>818.414910120338</v>
      </c>
      <c r="AU8">
        <f>'q-ValProd-cntr'!AU8*1000/('q-Aharv-cntr'!AU8+'q-PermP-cntr'!AU8*1000)</f>
        <v>837.892482488835</v>
      </c>
      <c r="AV8">
        <f>'q-ValProd-cntr'!AV8*1000/('q-Aharv-cntr'!AV8+'q-PermP-cntr'!AV8*1000)</f>
        <v>1254.71773654156</v>
      </c>
      <c r="AW8">
        <f t="shared" si="0"/>
        <v>2.03033922139837</v>
      </c>
    </row>
    <row r="9" spans="1:49">
      <c r="A9" t="s">
        <v>430</v>
      </c>
      <c r="B9">
        <f>'q-ValProd-cntr'!C9</f>
        <v>36</v>
      </c>
      <c r="C9" t="str">
        <f>'q-ValProd-cntr'!D9</f>
        <v>Cayman Islands</v>
      </c>
      <c r="F9" t="s">
        <v>431</v>
      </c>
      <c r="G9">
        <f>'q-ValProd-cntr'!G9*1000/('q-Aharv-cntr'!G9+'q-PermP-cntr'!G9*1000)</f>
        <v>0</v>
      </c>
      <c r="H9">
        <f>'q-ValProd-cntr'!H9*1000/('q-Aharv-cntr'!H9+'q-PermP-cntr'!H9*1000)</f>
        <v>0</v>
      </c>
      <c r="I9">
        <f>'q-ValProd-cntr'!I9*1000/('q-Aharv-cntr'!I9+'q-PermP-cntr'!I9*1000)</f>
        <v>0</v>
      </c>
      <c r="J9">
        <f>'q-ValProd-cntr'!J9*1000/('q-Aharv-cntr'!J9+'q-PermP-cntr'!J9*1000)</f>
        <v>0</v>
      </c>
      <c r="K9">
        <f>'q-ValProd-cntr'!K9*1000/('q-Aharv-cntr'!K9+'q-PermP-cntr'!K9*1000)</f>
        <v>0</v>
      </c>
      <c r="L9">
        <f>'q-ValProd-cntr'!L9*1000/('q-Aharv-cntr'!L9+'q-PermP-cntr'!L9*1000)</f>
        <v>96.7965343694141</v>
      </c>
      <c r="M9">
        <f>'q-ValProd-cntr'!M9*1000/('q-Aharv-cntr'!M9+'q-PermP-cntr'!M9*1000)</f>
        <v>97.9146449453823</v>
      </c>
      <c r="N9">
        <f>'q-ValProd-cntr'!N9*1000/('q-Aharv-cntr'!N9+'q-PermP-cntr'!N9*1000)</f>
        <v>97.9671940516385</v>
      </c>
      <c r="O9">
        <f>'q-ValProd-cntr'!O9*1000/('q-Aharv-cntr'!O9+'q-PermP-cntr'!O9*1000)</f>
        <v>99.6769141112214</v>
      </c>
      <c r="P9">
        <f>'q-ValProd-cntr'!P9*1000/('q-Aharv-cntr'!P9+'q-PermP-cntr'!P9*1000)</f>
        <v>99.9117573684211</v>
      </c>
      <c r="Q9">
        <f>'q-ValProd-cntr'!Q9*1000/('q-Aharv-cntr'!Q9+'q-PermP-cntr'!Q9*1000)</f>
        <v>100.461079563059</v>
      </c>
      <c r="R9">
        <f>'q-ValProd-cntr'!R9*1000/('q-Aharv-cntr'!R9+'q-PermP-cntr'!R9*1000)</f>
        <v>101.144498926975</v>
      </c>
      <c r="S9">
        <f>'q-ValProd-cntr'!S9*1000/('q-Aharv-cntr'!S9+'q-PermP-cntr'!S9*1000)</f>
        <v>101.492838450844</v>
      </c>
      <c r="T9">
        <f>'q-ValProd-cntr'!T9*1000/('q-Aharv-cntr'!T9+'q-PermP-cntr'!T9*1000)</f>
        <v>99.3140846772592</v>
      </c>
      <c r="U9">
        <f>'q-ValProd-cntr'!U9*1000/('q-Aharv-cntr'!U9+'q-PermP-cntr'!U9*1000)</f>
        <v>101.861690834161</v>
      </c>
      <c r="V9">
        <f>'q-ValProd-cntr'!V9*1000/('q-Aharv-cntr'!V9+'q-PermP-cntr'!V9*1000)</f>
        <v>102.943629116187</v>
      </c>
      <c r="W9">
        <f>'q-ValProd-cntr'!W9*1000/('q-Aharv-cntr'!W9+'q-PermP-cntr'!W9*1000)</f>
        <v>103.346730253102</v>
      </c>
      <c r="X9">
        <f>'q-ValProd-cntr'!X9*1000/('q-Aharv-cntr'!X9+'q-PermP-cntr'!X9*1000)</f>
        <v>101.979409459057</v>
      </c>
      <c r="Y9">
        <f>'q-ValProd-cntr'!Y9*1000/('q-Aharv-cntr'!Y9+'q-PermP-cntr'!Y9*1000)</f>
        <v>103.84346328373</v>
      </c>
      <c r="Z9">
        <f>'q-ValProd-cntr'!Z9*1000/('q-Aharv-cntr'!Z9+'q-PermP-cntr'!Z9*1000)</f>
        <v>109.818686551041</v>
      </c>
      <c r="AA9">
        <f>'q-ValProd-cntr'!AA9*1000/('q-Aharv-cntr'!AA9+'q-PermP-cntr'!AA9*1000)</f>
        <v>105.634081422905</v>
      </c>
      <c r="AB9">
        <f>'q-ValProd-cntr'!AB9*1000/('q-Aharv-cntr'!AB9+'q-PermP-cntr'!AB9*1000)</f>
        <v>108.398354152626</v>
      </c>
      <c r="AC9">
        <f>'q-ValProd-cntr'!AC9*1000/('q-Aharv-cntr'!AC9+'q-PermP-cntr'!AC9*1000)</f>
        <v>120.085471964374</v>
      </c>
      <c r="AD9">
        <f>'q-ValProd-cntr'!AD9*1000/('q-Aharv-cntr'!AD9+'q-PermP-cntr'!AD9*1000)</f>
        <v>95.511481192479</v>
      </c>
      <c r="AE9">
        <f>'q-ValProd-cntr'!AE9*1000/('q-Aharv-cntr'!AE9+'q-PermP-cntr'!AE9*1000)</f>
        <v>96.6255419228868</v>
      </c>
      <c r="AF9">
        <f>'q-ValProd-cntr'!AF9*1000/('q-Aharv-cntr'!AF9+'q-PermP-cntr'!AF9*1000)</f>
        <v>79.3423675296443</v>
      </c>
      <c r="AG9">
        <f>'q-ValProd-cntr'!AG9*1000/('q-Aharv-cntr'!AG9+'q-PermP-cntr'!AG9*1000)</f>
        <v>87.1629167136607</v>
      </c>
      <c r="AH9">
        <f>'q-ValProd-cntr'!AH9*1000/('q-Aharv-cntr'!AH9+'q-PermP-cntr'!AH9*1000)</f>
        <v>62.6273279346211</v>
      </c>
      <c r="AI9">
        <f>'q-ValProd-cntr'!AI9*1000/('q-Aharv-cntr'!AI9+'q-PermP-cntr'!AI9*1000)</f>
        <v>85.7026008733625</v>
      </c>
      <c r="AJ9">
        <f>'q-ValProd-cntr'!AJ9*1000/('q-Aharv-cntr'!AJ9+'q-PermP-cntr'!AJ9*1000)</f>
        <v>52.0849267536232</v>
      </c>
      <c r="AK9">
        <f>'q-ValProd-cntr'!AK9*1000/('q-Aharv-cntr'!AK9+'q-PermP-cntr'!AK9*1000)</f>
        <v>44.7661235519631</v>
      </c>
      <c r="AL9">
        <f>'q-ValProd-cntr'!AL9*1000/('q-Aharv-cntr'!AL9+'q-PermP-cntr'!AL9*1000)</f>
        <v>52.1791594173873</v>
      </c>
      <c r="AM9">
        <f>'q-ValProd-cntr'!AM9*1000/('q-Aharv-cntr'!AM9+'q-PermP-cntr'!AM9*1000)</f>
        <v>48.8516416968326</v>
      </c>
      <c r="AN9">
        <f>'q-ValProd-cntr'!AN9*1000/('q-Aharv-cntr'!AN9+'q-PermP-cntr'!AN9*1000)</f>
        <v>48.8516416968326</v>
      </c>
      <c r="AO9">
        <f>'q-ValProd-cntr'!AO9*1000/('q-Aharv-cntr'!AO9+'q-PermP-cntr'!AO9*1000)</f>
        <v>48.8516416968326</v>
      </c>
      <c r="AP9">
        <f>'q-ValProd-cntr'!AP9*1000/('q-Aharv-cntr'!AP9+'q-PermP-cntr'!AP9*1000)</f>
        <v>48.8516416968326</v>
      </c>
      <c r="AQ9">
        <f>'q-ValProd-cntr'!AQ9*1000/('q-Aharv-cntr'!AQ9+'q-PermP-cntr'!AQ9*1000)</f>
        <v>48.8516416968326</v>
      </c>
      <c r="AR9">
        <f>'q-ValProd-cntr'!AR9*1000/('q-Aharv-cntr'!AR9+'q-PermP-cntr'!AR9*1000)</f>
        <v>48.8516416968326</v>
      </c>
      <c r="AS9">
        <f>'q-ValProd-cntr'!AS9*1000/('q-Aharv-cntr'!AS9+'q-PermP-cntr'!AS9*1000)</f>
        <v>48.8516416968326</v>
      </c>
      <c r="AT9">
        <f>'q-ValProd-cntr'!AT9*1000/('q-Aharv-cntr'!AT9+'q-PermP-cntr'!AT9*1000)</f>
        <v>48.8516416968326</v>
      </c>
      <c r="AU9">
        <f>'q-ValProd-cntr'!AU9*1000/('q-Aharv-cntr'!AU9+'q-PermP-cntr'!AU9*1000)</f>
        <v>48.8516416968326</v>
      </c>
      <c r="AV9">
        <f>'q-ValProd-cntr'!AV9*1000/('q-Aharv-cntr'!AV9+'q-PermP-cntr'!AV9*1000)</f>
        <v>514.105372142857</v>
      </c>
      <c r="AW9">
        <f>(LOGEST(L9:AU9,L$1:AU$1)-1)*100</f>
        <v>-2.72793678853406</v>
      </c>
    </row>
    <row r="10" spans="1:49">
      <c r="A10" t="s">
        <v>430</v>
      </c>
      <c r="B10">
        <f>'q-ValProd-cntr'!C10</f>
        <v>40</v>
      </c>
      <c r="C10" t="str">
        <f>'q-ValProd-cntr'!D10</f>
        <v>Chile</v>
      </c>
      <c r="F10" t="s">
        <v>431</v>
      </c>
      <c r="G10">
        <f>'q-ValProd-cntr'!G10*1000/('q-Aharv-cntr'!G10+'q-PermP-cntr'!G10*1000)</f>
        <v>162.873770468234</v>
      </c>
      <c r="H10">
        <f>'q-ValProd-cntr'!H10*1000/('q-Aharv-cntr'!H10+'q-PermP-cntr'!H10*1000)</f>
        <v>163.847759436345</v>
      </c>
      <c r="I10">
        <f>'q-ValProd-cntr'!I10*1000/('q-Aharv-cntr'!I10+'q-PermP-cntr'!I10*1000)</f>
        <v>164.395612823265</v>
      </c>
      <c r="J10">
        <f>'q-ValProd-cntr'!J10*1000/('q-Aharv-cntr'!J10+'q-PermP-cntr'!J10*1000)</f>
        <v>160.444057365607</v>
      </c>
      <c r="K10">
        <f>'q-ValProd-cntr'!K10*1000/('q-Aharv-cntr'!K10+'q-PermP-cntr'!K10*1000)</f>
        <v>156.370468944323</v>
      </c>
      <c r="L10">
        <f>'q-ValProd-cntr'!L10*1000/('q-Aharv-cntr'!L10+'q-PermP-cntr'!L10*1000)</f>
        <v>170.23530243692</v>
      </c>
      <c r="M10">
        <f>'q-ValProd-cntr'!M10*1000/('q-Aharv-cntr'!M10+'q-PermP-cntr'!M10*1000)</f>
        <v>171.799450700269</v>
      </c>
      <c r="N10">
        <f>'q-ValProd-cntr'!N10*1000/('q-Aharv-cntr'!N10+'q-PermP-cntr'!N10*1000)</f>
        <v>175.834449631489</v>
      </c>
      <c r="O10">
        <f>'q-ValProd-cntr'!O10*1000/('q-Aharv-cntr'!O10+'q-PermP-cntr'!O10*1000)</f>
        <v>164.063722268961</v>
      </c>
      <c r="P10">
        <f>'q-ValProd-cntr'!P10*1000/('q-Aharv-cntr'!P10+'q-PermP-cntr'!P10*1000)</f>
        <v>170.06038867586</v>
      </c>
      <c r="Q10">
        <f>'q-ValProd-cntr'!Q10*1000/('q-Aharv-cntr'!Q10+'q-PermP-cntr'!Q10*1000)</f>
        <v>168.040464364435</v>
      </c>
      <c r="R10">
        <f>'q-ValProd-cntr'!R10*1000/('q-Aharv-cntr'!R10+'q-PermP-cntr'!R10*1000)</f>
        <v>157.824602938667</v>
      </c>
      <c r="S10">
        <f>'q-ValProd-cntr'!S10*1000/('q-Aharv-cntr'!S10+'q-PermP-cntr'!S10*1000)</f>
        <v>139.298887320413</v>
      </c>
      <c r="T10">
        <f>'q-ValProd-cntr'!T10*1000/('q-Aharv-cntr'!T10+'q-PermP-cntr'!T10*1000)</f>
        <v>156.993920479835</v>
      </c>
      <c r="U10">
        <f>'q-ValProd-cntr'!U10*1000/('q-Aharv-cntr'!U10+'q-PermP-cntr'!U10*1000)</f>
        <v>158.301868309984</v>
      </c>
      <c r="V10">
        <f>'q-ValProd-cntr'!V10*1000/('q-Aharv-cntr'!V10+'q-PermP-cntr'!V10*1000)</f>
        <v>147.985147692287</v>
      </c>
      <c r="W10">
        <f>'q-ValProd-cntr'!W10*1000/('q-Aharv-cntr'!W10+'q-PermP-cntr'!W10*1000)</f>
        <v>159.164579481563</v>
      </c>
      <c r="X10">
        <f>'q-ValProd-cntr'!X10*1000/('q-Aharv-cntr'!X10+'q-PermP-cntr'!X10*1000)</f>
        <v>156.000765265756</v>
      </c>
      <c r="Y10">
        <f>'q-ValProd-cntr'!Y10*1000/('q-Aharv-cntr'!Y10+'q-PermP-cntr'!Y10*1000)</f>
        <v>168.351930369655</v>
      </c>
      <c r="Z10">
        <f>'q-ValProd-cntr'!Z10*1000/('q-Aharv-cntr'!Z10+'q-PermP-cntr'!Z10*1000)</f>
        <v>171.863466970218</v>
      </c>
      <c r="AA10">
        <f>'q-ValProd-cntr'!AA10*1000/('q-Aharv-cntr'!AA10+'q-PermP-cntr'!AA10*1000)</f>
        <v>185.201595845208</v>
      </c>
      <c r="AB10">
        <f>'q-ValProd-cntr'!AB10*1000/('q-Aharv-cntr'!AB10+'q-PermP-cntr'!AB10*1000)</f>
        <v>185.839847985812</v>
      </c>
      <c r="AC10">
        <f>'q-ValProd-cntr'!AC10*1000/('q-Aharv-cntr'!AC10+'q-PermP-cntr'!AC10*1000)</f>
        <v>176.990381251637</v>
      </c>
      <c r="AD10">
        <f>'q-ValProd-cntr'!AD10*1000/('q-Aharv-cntr'!AD10+'q-PermP-cntr'!AD10*1000)</f>
        <v>183.077731820016</v>
      </c>
      <c r="AE10">
        <f>'q-ValProd-cntr'!AE10*1000/('q-Aharv-cntr'!AE10+'q-PermP-cntr'!AE10*1000)</f>
        <v>183.009457065708</v>
      </c>
      <c r="AF10">
        <f>'q-ValProd-cntr'!AF10*1000/('q-Aharv-cntr'!AF10+'q-PermP-cntr'!AF10*1000)</f>
        <v>191.46126619753</v>
      </c>
      <c r="AG10">
        <f>'q-ValProd-cntr'!AG10*1000/('q-Aharv-cntr'!AG10+'q-PermP-cntr'!AG10*1000)</f>
        <v>198.736024466605</v>
      </c>
      <c r="AH10">
        <f>'q-ValProd-cntr'!AH10*1000/('q-Aharv-cntr'!AH10+'q-PermP-cntr'!AH10*1000)</f>
        <v>212.512820758152</v>
      </c>
      <c r="AI10">
        <f>'q-ValProd-cntr'!AI10*1000/('q-Aharv-cntr'!AI10+'q-PermP-cntr'!AI10*1000)</f>
        <v>227.433841211849</v>
      </c>
      <c r="AJ10">
        <f>'q-ValProd-cntr'!AJ10*1000/('q-Aharv-cntr'!AJ10+'q-PermP-cntr'!AJ10*1000)</f>
        <v>240.358999511666</v>
      </c>
      <c r="AK10">
        <f>'q-ValProd-cntr'!AK10*1000/('q-Aharv-cntr'!AK10+'q-PermP-cntr'!AK10*1000)</f>
        <v>248.460130548477</v>
      </c>
      <c r="AL10">
        <f>'q-ValProd-cntr'!AL10*1000/('q-Aharv-cntr'!AL10+'q-PermP-cntr'!AL10*1000)</f>
        <v>258.60860473045</v>
      </c>
      <c r="AM10">
        <f>'q-ValProd-cntr'!AM10*1000/('q-Aharv-cntr'!AM10+'q-PermP-cntr'!AM10*1000)</f>
        <v>273.258354631924</v>
      </c>
      <c r="AN10">
        <f>'q-ValProd-cntr'!AN10*1000/('q-Aharv-cntr'!AN10+'q-PermP-cntr'!AN10*1000)</f>
        <v>290.430849760587</v>
      </c>
      <c r="AO10">
        <f>'q-ValProd-cntr'!AO10*1000/('q-Aharv-cntr'!AO10+'q-PermP-cntr'!AO10*1000)</f>
        <v>305.298503351992</v>
      </c>
      <c r="AP10">
        <f>'q-ValProd-cntr'!AP10*1000/('q-Aharv-cntr'!AP10+'q-PermP-cntr'!AP10*1000)</f>
        <v>312.891773653601</v>
      </c>
      <c r="AQ10">
        <f>'q-ValProd-cntr'!AQ10*1000/('q-Aharv-cntr'!AQ10+'q-PermP-cntr'!AQ10*1000)</f>
        <v>312.597444269062</v>
      </c>
      <c r="AR10">
        <f>'q-ValProd-cntr'!AR10*1000/('q-Aharv-cntr'!AR10+'q-PermP-cntr'!AR10*1000)</f>
        <v>321.549533417159</v>
      </c>
      <c r="AS10">
        <f>'q-ValProd-cntr'!AS10*1000/('q-Aharv-cntr'!AS10+'q-PermP-cntr'!AS10*1000)</f>
        <v>316.151058988524</v>
      </c>
      <c r="AT10">
        <f>'q-ValProd-cntr'!AT10*1000/('q-Aharv-cntr'!AT10+'q-PermP-cntr'!AT10*1000)</f>
        <v>322.174210204404</v>
      </c>
      <c r="AU10">
        <f>'q-ValProd-cntr'!AU10*1000/('q-Aharv-cntr'!AU10+'q-PermP-cntr'!AU10*1000)</f>
        <v>346.056031870677</v>
      </c>
      <c r="AV10">
        <f>'q-ValProd-cntr'!AV10*1000/('q-Aharv-cntr'!AV10+'q-PermP-cntr'!AV10*1000)</f>
        <v>3881.10908785222</v>
      </c>
      <c r="AW10">
        <f t="shared" si="0"/>
        <v>2.01721213159114</v>
      </c>
    </row>
    <row r="11" spans="1:49">
      <c r="A11" t="s">
        <v>430</v>
      </c>
      <c r="B11">
        <f>'q-ValProd-cntr'!C11</f>
        <v>44</v>
      </c>
      <c r="C11" t="str">
        <f>'q-ValProd-cntr'!D11</f>
        <v>Colombia</v>
      </c>
      <c r="F11" t="s">
        <v>431</v>
      </c>
      <c r="G11">
        <f>'q-ValProd-cntr'!G11*1000/('q-Aharv-cntr'!G11+'q-PermP-cntr'!G11*1000)</f>
        <v>78.9394505846301</v>
      </c>
      <c r="H11">
        <f>'q-ValProd-cntr'!H11*1000/('q-Aharv-cntr'!H11+'q-PermP-cntr'!H11*1000)</f>
        <v>82.6632314259672</v>
      </c>
      <c r="I11">
        <f>'q-ValProd-cntr'!I11*1000/('q-Aharv-cntr'!I11+'q-PermP-cntr'!I11*1000)</f>
        <v>81.5028490690247</v>
      </c>
      <c r="J11">
        <f>'q-ValProd-cntr'!J11*1000/('q-Aharv-cntr'!J11+'q-PermP-cntr'!J11*1000)</f>
        <v>82.9674100993814</v>
      </c>
      <c r="K11">
        <f>'q-ValProd-cntr'!K11*1000/('q-Aharv-cntr'!K11+'q-PermP-cntr'!K11*1000)</f>
        <v>82.2231182427564</v>
      </c>
      <c r="L11">
        <f>'q-ValProd-cntr'!L11*1000/('q-Aharv-cntr'!L11+'q-PermP-cntr'!L11*1000)</f>
        <v>82.4187131930464</v>
      </c>
      <c r="M11">
        <f>'q-ValProd-cntr'!M11*1000/('q-Aharv-cntr'!M11+'q-PermP-cntr'!M11*1000)</f>
        <v>83.9288123799211</v>
      </c>
      <c r="N11">
        <f>'q-ValProd-cntr'!N11*1000/('q-Aharv-cntr'!N11+'q-PermP-cntr'!N11*1000)</f>
        <v>87.8346761822759</v>
      </c>
      <c r="O11">
        <f>'q-ValProd-cntr'!O11*1000/('q-Aharv-cntr'!O11+'q-PermP-cntr'!O11*1000)</f>
        <v>89.6468095046189</v>
      </c>
      <c r="P11">
        <f>'q-ValProd-cntr'!P11*1000/('q-Aharv-cntr'!P11+'q-PermP-cntr'!P11*1000)</f>
        <v>93.9672389842745</v>
      </c>
      <c r="Q11">
        <f>'q-ValProd-cntr'!Q11*1000/('q-Aharv-cntr'!Q11+'q-PermP-cntr'!Q11*1000)</f>
        <v>93.2536201845329</v>
      </c>
      <c r="R11">
        <f>'q-ValProd-cntr'!R11*1000/('q-Aharv-cntr'!R11+'q-PermP-cntr'!R11*1000)</f>
        <v>93.578229625313</v>
      </c>
      <c r="S11">
        <f>'q-ValProd-cntr'!S11*1000/('q-Aharv-cntr'!S11+'q-PermP-cntr'!S11*1000)</f>
        <v>94.5582341158507</v>
      </c>
      <c r="T11">
        <f>'q-ValProd-cntr'!T11*1000/('q-Aharv-cntr'!T11+'q-PermP-cntr'!T11*1000)</f>
        <v>97.3224075904656</v>
      </c>
      <c r="U11">
        <f>'q-ValProd-cntr'!U11*1000/('q-Aharv-cntr'!U11+'q-PermP-cntr'!U11*1000)</f>
        <v>105.766917656073</v>
      </c>
      <c r="V11">
        <f>'q-ValProd-cntr'!V11*1000/('q-Aharv-cntr'!V11+'q-PermP-cntr'!V11*1000)</f>
        <v>111.999098123277</v>
      </c>
      <c r="W11">
        <f>'q-ValProd-cntr'!W11*1000/('q-Aharv-cntr'!W11+'q-PermP-cntr'!W11*1000)</f>
        <v>115.369400809483</v>
      </c>
      <c r="X11">
        <f>'q-ValProd-cntr'!X11*1000/('q-Aharv-cntr'!X11+'q-PermP-cntr'!X11*1000)</f>
        <v>119.418749779387</v>
      </c>
      <c r="Y11">
        <f>'q-ValProd-cntr'!Y11*1000/('q-Aharv-cntr'!Y11+'q-PermP-cntr'!Y11*1000)</f>
        <v>123.999754034891</v>
      </c>
      <c r="Z11">
        <f>'q-ValProd-cntr'!Z11*1000/('q-Aharv-cntr'!Z11+'q-PermP-cntr'!Z11*1000)</f>
        <v>124.999644669234</v>
      </c>
      <c r="AA11">
        <f>'q-ValProd-cntr'!AA11*1000/('q-Aharv-cntr'!AA11+'q-PermP-cntr'!AA11*1000)</f>
        <v>130.358251143771</v>
      </c>
      <c r="AB11">
        <f>'q-ValProd-cntr'!AB11*1000/('q-Aharv-cntr'!AB11+'q-PermP-cntr'!AB11*1000)</f>
        <v>126.295995040042</v>
      </c>
      <c r="AC11">
        <f>'q-ValProd-cntr'!AC11*1000/('q-Aharv-cntr'!AC11+'q-PermP-cntr'!AC11*1000)</f>
        <v>126.612922627956</v>
      </c>
      <c r="AD11">
        <f>'q-ValProd-cntr'!AD11*1000/('q-Aharv-cntr'!AD11+'q-PermP-cntr'!AD11*1000)</f>
        <v>132.375658936513</v>
      </c>
      <c r="AE11">
        <f>'q-ValProd-cntr'!AE11*1000/('q-Aharv-cntr'!AE11+'q-PermP-cntr'!AE11*1000)</f>
        <v>130.120680238574</v>
      </c>
      <c r="AF11">
        <f>'q-ValProd-cntr'!AF11*1000/('q-Aharv-cntr'!AF11+'q-PermP-cntr'!AF11*1000)</f>
        <v>135.932052697059</v>
      </c>
      <c r="AG11">
        <f>'q-ValProd-cntr'!AG11*1000/('q-Aharv-cntr'!AG11+'q-PermP-cntr'!AG11*1000)</f>
        <v>137.140626354131</v>
      </c>
      <c r="AH11">
        <f>'q-ValProd-cntr'!AH11*1000/('q-Aharv-cntr'!AH11+'q-PermP-cntr'!AH11*1000)</f>
        <v>145.559755775663</v>
      </c>
      <c r="AI11">
        <f>'q-ValProd-cntr'!AI11*1000/('q-Aharv-cntr'!AI11+'q-PermP-cntr'!AI11*1000)</f>
        <v>153.844931425361</v>
      </c>
      <c r="AJ11">
        <f>'q-ValProd-cntr'!AJ11*1000/('q-Aharv-cntr'!AJ11+'q-PermP-cntr'!AJ11*1000)</f>
        <v>164.262745340375</v>
      </c>
      <c r="AK11">
        <f>'q-ValProd-cntr'!AK11*1000/('q-Aharv-cntr'!AK11+'q-PermP-cntr'!AK11*1000)</f>
        <v>170.309276199109</v>
      </c>
      <c r="AL11">
        <f>'q-ValProd-cntr'!AL11*1000/('q-Aharv-cntr'!AL11+'q-PermP-cntr'!AL11*1000)</f>
        <v>168.700940777889</v>
      </c>
      <c r="AM11">
        <f>'q-ValProd-cntr'!AM11*1000/('q-Aharv-cntr'!AM11+'q-PermP-cntr'!AM11*1000)</f>
        <v>167.798104445943</v>
      </c>
      <c r="AN11">
        <f>'q-ValProd-cntr'!AN11*1000/('q-Aharv-cntr'!AN11+'q-PermP-cntr'!AN11*1000)</f>
        <v>171.438889811124</v>
      </c>
      <c r="AO11">
        <f>'q-ValProd-cntr'!AO11*1000/('q-Aharv-cntr'!AO11+'q-PermP-cntr'!AO11*1000)</f>
        <v>183.021211882869</v>
      </c>
      <c r="AP11">
        <f>'q-ValProd-cntr'!AP11*1000/('q-Aharv-cntr'!AP11+'q-PermP-cntr'!AP11*1000)</f>
        <v>178.8126641961</v>
      </c>
      <c r="AQ11">
        <f>'q-ValProd-cntr'!AQ11*1000/('q-Aharv-cntr'!AQ11+'q-PermP-cntr'!AQ11*1000)</f>
        <v>180.677955627383</v>
      </c>
      <c r="AR11">
        <f>'q-ValProd-cntr'!AR11*1000/('q-Aharv-cntr'!AR11+'q-PermP-cntr'!AR11*1000)</f>
        <v>179.749857473832</v>
      </c>
      <c r="AS11">
        <f>'q-ValProd-cntr'!AS11*1000/('q-Aharv-cntr'!AS11+'q-PermP-cntr'!AS11*1000)</f>
        <v>177.643318624016</v>
      </c>
      <c r="AT11">
        <f>'q-ValProd-cntr'!AT11*1000/('q-Aharv-cntr'!AT11+'q-PermP-cntr'!AT11*1000)</f>
        <v>183.123488263976</v>
      </c>
      <c r="AU11">
        <f>'q-ValProd-cntr'!AU11*1000/('q-Aharv-cntr'!AU11+'q-PermP-cntr'!AU11*1000)</f>
        <v>181.532749120296</v>
      </c>
      <c r="AV11">
        <f>'q-ValProd-cntr'!AV11*1000/('q-Aharv-cntr'!AV11+'q-PermP-cntr'!AV11*1000)</f>
        <v>2176.17760918301</v>
      </c>
      <c r="AW11">
        <f t="shared" si="0"/>
        <v>2.43127629687585</v>
      </c>
    </row>
    <row r="12" spans="1:49">
      <c r="A12" t="s">
        <v>430</v>
      </c>
      <c r="B12">
        <f>'q-ValProd-cntr'!C12</f>
        <v>48</v>
      </c>
      <c r="C12" t="str">
        <f>'q-ValProd-cntr'!D12</f>
        <v>Costa Rica</v>
      </c>
      <c r="F12" t="s">
        <v>431</v>
      </c>
      <c r="G12">
        <f>'q-ValProd-cntr'!G12*1000/('q-Aharv-cntr'!G12+'q-PermP-cntr'!G12*1000)</f>
        <v>259.374395493902</v>
      </c>
      <c r="H12">
        <f>'q-ValProd-cntr'!H12*1000/('q-Aharv-cntr'!H12+'q-PermP-cntr'!H12*1000)</f>
        <v>256.037259066591</v>
      </c>
      <c r="I12">
        <f>'q-ValProd-cntr'!I12*1000/('q-Aharv-cntr'!I12+'q-PermP-cntr'!I12*1000)</f>
        <v>274.147355805104</v>
      </c>
      <c r="J12">
        <f>'q-ValProd-cntr'!J12*1000/('q-Aharv-cntr'!J12+'q-PermP-cntr'!J12*1000)</f>
        <v>258.184250765086</v>
      </c>
      <c r="K12">
        <f>'q-ValProd-cntr'!K12*1000/('q-Aharv-cntr'!K12+'q-PermP-cntr'!K12*1000)</f>
        <v>261.202401546794</v>
      </c>
      <c r="L12">
        <f>'q-ValProd-cntr'!L12*1000/('q-Aharv-cntr'!L12+'q-PermP-cntr'!L12*1000)</f>
        <v>255.939661949393</v>
      </c>
      <c r="M12">
        <f>'q-ValProd-cntr'!M12*1000/('q-Aharv-cntr'!M12+'q-PermP-cntr'!M12*1000)</f>
        <v>272.36382961076</v>
      </c>
      <c r="N12">
        <f>'q-ValProd-cntr'!N12*1000/('q-Aharv-cntr'!N12+'q-PermP-cntr'!N12*1000)</f>
        <v>291.086324970767</v>
      </c>
      <c r="O12">
        <f>'q-ValProd-cntr'!O12*1000/('q-Aharv-cntr'!O12+'q-PermP-cntr'!O12*1000)</f>
        <v>304.736778545626</v>
      </c>
      <c r="P12">
        <f>'q-ValProd-cntr'!P12*1000/('q-Aharv-cntr'!P12+'q-PermP-cntr'!P12*1000)</f>
        <v>311.017564846264</v>
      </c>
      <c r="Q12">
        <f>'q-ValProd-cntr'!Q12*1000/('q-Aharv-cntr'!Q12+'q-PermP-cntr'!Q12*1000)</f>
        <v>338.603149682153</v>
      </c>
      <c r="R12">
        <f>'q-ValProd-cntr'!R12*1000/('q-Aharv-cntr'!R12+'q-PermP-cntr'!R12*1000)</f>
        <v>337.982556566192</v>
      </c>
      <c r="S12">
        <f>'q-ValProd-cntr'!S12*1000/('q-Aharv-cntr'!S12+'q-PermP-cntr'!S12*1000)</f>
        <v>326.849487446203</v>
      </c>
      <c r="T12">
        <f>'q-ValProd-cntr'!T12*1000/('q-Aharv-cntr'!T12+'q-PermP-cntr'!T12*1000)</f>
        <v>317.199796277495</v>
      </c>
      <c r="U12">
        <f>'q-ValProd-cntr'!U12*1000/('q-Aharv-cntr'!U12+'q-PermP-cntr'!U12*1000)</f>
        <v>332.555179368195</v>
      </c>
      <c r="V12">
        <f>'q-ValProd-cntr'!V12*1000/('q-Aharv-cntr'!V12+'q-PermP-cntr'!V12*1000)</f>
        <v>337.577934987119</v>
      </c>
      <c r="W12">
        <f>'q-ValProd-cntr'!W12*1000/('q-Aharv-cntr'!W12+'q-PermP-cntr'!W12*1000)</f>
        <v>335.517101856376</v>
      </c>
      <c r="X12">
        <f>'q-ValProd-cntr'!X12*1000/('q-Aharv-cntr'!X12+'q-PermP-cntr'!X12*1000)</f>
        <v>330.626345471223</v>
      </c>
      <c r="Y12">
        <f>'q-ValProd-cntr'!Y12*1000/('q-Aharv-cntr'!Y12+'q-PermP-cntr'!Y12*1000)</f>
        <v>328.12942493921</v>
      </c>
      <c r="Z12">
        <f>'q-ValProd-cntr'!Z12*1000/('q-Aharv-cntr'!Z12+'q-PermP-cntr'!Z12*1000)</f>
        <v>319.53062861154</v>
      </c>
      <c r="AA12">
        <f>'q-ValProd-cntr'!AA12*1000/('q-Aharv-cntr'!AA12+'q-PermP-cntr'!AA12*1000)</f>
        <v>314.494390916908</v>
      </c>
      <c r="AB12">
        <f>'q-ValProd-cntr'!AB12*1000/('q-Aharv-cntr'!AB12+'q-PermP-cntr'!AB12*1000)</f>
        <v>286.92860227586</v>
      </c>
      <c r="AC12">
        <f>'q-ValProd-cntr'!AC12*1000/('q-Aharv-cntr'!AC12+'q-PermP-cntr'!AC12*1000)</f>
        <v>304.327468676928</v>
      </c>
      <c r="AD12">
        <f>'q-ValProd-cntr'!AD12*1000/('q-Aharv-cntr'!AD12+'q-PermP-cntr'!AD12*1000)</f>
        <v>312.259986953054</v>
      </c>
      <c r="AE12">
        <f>'q-ValProd-cntr'!AE12*1000/('q-Aharv-cntr'!AE12+'q-PermP-cntr'!AE12*1000)</f>
        <v>312.70051590938</v>
      </c>
      <c r="AF12">
        <f>'q-ValProd-cntr'!AF12*1000/('q-Aharv-cntr'!AF12+'q-PermP-cntr'!AF12*1000)</f>
        <v>314.305086884562</v>
      </c>
      <c r="AG12">
        <f>'q-ValProd-cntr'!AG12*1000/('q-Aharv-cntr'!AG12+'q-PermP-cntr'!AG12*1000)</f>
        <v>331.004989270586</v>
      </c>
      <c r="AH12">
        <f>'q-ValProd-cntr'!AH12*1000/('q-Aharv-cntr'!AH12+'q-PermP-cntr'!AH12*1000)</f>
        <v>338.993079094294</v>
      </c>
      <c r="AI12">
        <f>'q-ValProd-cntr'!AI12*1000/('q-Aharv-cntr'!AI12+'q-PermP-cntr'!AI12*1000)</f>
        <v>384.743058253699</v>
      </c>
      <c r="AJ12">
        <f>'q-ValProd-cntr'!AJ12*1000/('q-Aharv-cntr'!AJ12+'q-PermP-cntr'!AJ12*1000)</f>
        <v>406.912765379176</v>
      </c>
      <c r="AK12">
        <f>'q-ValProd-cntr'!AK12*1000/('q-Aharv-cntr'!AK12+'q-PermP-cntr'!AK12*1000)</f>
        <v>426.630050510172</v>
      </c>
      <c r="AL12">
        <f>'q-ValProd-cntr'!AL12*1000/('q-Aharv-cntr'!AL12+'q-PermP-cntr'!AL12*1000)</f>
        <v>441.95820989774</v>
      </c>
      <c r="AM12">
        <f>'q-ValProd-cntr'!AM12*1000/('q-Aharv-cntr'!AM12+'q-PermP-cntr'!AM12*1000)</f>
        <v>451.072401096656</v>
      </c>
      <c r="AN12">
        <f>'q-ValProd-cntr'!AN12*1000/('q-Aharv-cntr'!AN12+'q-PermP-cntr'!AN12*1000)</f>
        <v>467.508989593617</v>
      </c>
      <c r="AO12">
        <f>'q-ValProd-cntr'!AO12*1000/('q-Aharv-cntr'!AO12+'q-PermP-cntr'!AO12*1000)</f>
        <v>491.08547877643</v>
      </c>
      <c r="AP12">
        <f>'q-ValProd-cntr'!AP12*1000/('q-Aharv-cntr'!AP12+'q-PermP-cntr'!AP12*1000)</f>
        <v>507.625995295355</v>
      </c>
      <c r="AQ12">
        <f>'q-ValProd-cntr'!AQ12*1000/('q-Aharv-cntr'!AQ12+'q-PermP-cntr'!AQ12*1000)</f>
        <v>508.723013286637</v>
      </c>
      <c r="AR12">
        <f>'q-ValProd-cntr'!AR12*1000/('q-Aharv-cntr'!AR12+'q-PermP-cntr'!AR12*1000)</f>
        <v>538.297167508525</v>
      </c>
      <c r="AS12">
        <f>'q-ValProd-cntr'!AS12*1000/('q-Aharv-cntr'!AS12+'q-PermP-cntr'!AS12*1000)</f>
        <v>551.784512251775</v>
      </c>
      <c r="AT12">
        <f>'q-ValProd-cntr'!AT12*1000/('q-Aharv-cntr'!AT12+'q-PermP-cntr'!AT12*1000)</f>
        <v>561.649418552722</v>
      </c>
      <c r="AU12">
        <f>'q-ValProd-cntr'!AU12*1000/('q-Aharv-cntr'!AU12+'q-PermP-cntr'!AU12*1000)</f>
        <v>560.47211265762</v>
      </c>
      <c r="AV12">
        <f>'q-ValProd-cntr'!AV12*1000/('q-Aharv-cntr'!AV12+'q-PermP-cntr'!AV12*1000)</f>
        <v>3447.11920430091</v>
      </c>
      <c r="AW12">
        <f t="shared" si="0"/>
        <v>1.82822892086965</v>
      </c>
    </row>
    <row r="13" spans="1:49">
      <c r="A13" t="s">
        <v>430</v>
      </c>
      <c r="B13">
        <f>'q-ValProd-cntr'!C13</f>
        <v>49</v>
      </c>
      <c r="C13" t="str">
        <f>'q-ValProd-cntr'!D13</f>
        <v>Cuba</v>
      </c>
      <c r="F13" t="s">
        <v>431</v>
      </c>
      <c r="G13">
        <f>'q-ValProd-cntr'!G13*1000/('q-Aharv-cntr'!G13+'q-PermP-cntr'!G13*1000)</f>
        <v>458.577993895442</v>
      </c>
      <c r="H13">
        <f>'q-ValProd-cntr'!H13*1000/('q-Aharv-cntr'!H13+'q-PermP-cntr'!H13*1000)</f>
        <v>375.979391262464</v>
      </c>
      <c r="I13">
        <f>'q-ValProd-cntr'!I13*1000/('q-Aharv-cntr'!I13+'q-PermP-cntr'!I13*1000)</f>
        <v>353.894155433539</v>
      </c>
      <c r="J13">
        <f>'q-ValProd-cntr'!J13*1000/('q-Aharv-cntr'!J13+'q-PermP-cntr'!J13*1000)</f>
        <v>348.251053371941</v>
      </c>
      <c r="K13">
        <f>'q-ValProd-cntr'!K13*1000/('q-Aharv-cntr'!K13+'q-PermP-cntr'!K13*1000)</f>
        <v>405.185299806171</v>
      </c>
      <c r="L13">
        <f>'q-ValProd-cntr'!L13*1000/('q-Aharv-cntr'!L13+'q-PermP-cntr'!L13*1000)</f>
        <v>367.172914153729</v>
      </c>
      <c r="M13">
        <f>'q-ValProd-cntr'!M13*1000/('q-Aharv-cntr'!M13+'q-PermP-cntr'!M13*1000)</f>
        <v>426.905245192236</v>
      </c>
      <c r="N13">
        <f>'q-ValProd-cntr'!N13*1000/('q-Aharv-cntr'!N13+'q-PermP-cntr'!N13*1000)</f>
        <v>451.368300200823</v>
      </c>
      <c r="O13">
        <f>'q-ValProd-cntr'!O13*1000/('q-Aharv-cntr'!O13+'q-PermP-cntr'!O13*1000)</f>
        <v>461.707792691396</v>
      </c>
      <c r="P13">
        <f>'q-ValProd-cntr'!P13*1000/('q-Aharv-cntr'!P13+'q-PermP-cntr'!P13*1000)</f>
        <v>542.318213348874</v>
      </c>
      <c r="Q13">
        <f>'q-ValProd-cntr'!Q13*1000/('q-Aharv-cntr'!Q13+'q-PermP-cntr'!Q13*1000)</f>
        <v>452.701618164331</v>
      </c>
      <c r="R13">
        <f>'q-ValProd-cntr'!R13*1000/('q-Aharv-cntr'!R13+'q-PermP-cntr'!R13*1000)</f>
        <v>417.478779611964</v>
      </c>
      <c r="S13">
        <f>'q-ValProd-cntr'!S13*1000/('q-Aharv-cntr'!S13+'q-PermP-cntr'!S13*1000)</f>
        <v>428.302816441538</v>
      </c>
      <c r="T13">
        <f>'q-ValProd-cntr'!T13*1000/('q-Aharv-cntr'!T13+'q-PermP-cntr'!T13*1000)</f>
        <v>448.050290320373</v>
      </c>
      <c r="U13">
        <f>'q-ValProd-cntr'!U13*1000/('q-Aharv-cntr'!U13+'q-PermP-cntr'!U13*1000)</f>
        <v>435.173295469941</v>
      </c>
      <c r="V13">
        <f>'q-ValProd-cntr'!V13*1000/('q-Aharv-cntr'!V13+'q-PermP-cntr'!V13*1000)</f>
        <v>455.887598060551</v>
      </c>
      <c r="W13">
        <f>'q-ValProd-cntr'!W13*1000/('q-Aharv-cntr'!W13+'q-PermP-cntr'!W13*1000)</f>
        <v>515.114037037569</v>
      </c>
      <c r="X13">
        <f>'q-ValProd-cntr'!X13*1000/('q-Aharv-cntr'!X13+'q-PermP-cntr'!X13*1000)</f>
        <v>547.038691272327</v>
      </c>
      <c r="Y13">
        <f>'q-ValProd-cntr'!Y13*1000/('q-Aharv-cntr'!Y13+'q-PermP-cntr'!Y13*1000)</f>
        <v>568.791482390323</v>
      </c>
      <c r="Z13">
        <f>'q-ValProd-cntr'!Z13*1000/('q-Aharv-cntr'!Z13+'q-PermP-cntr'!Z13*1000)</f>
        <v>512.321110078489</v>
      </c>
      <c r="AA13">
        <f>'q-ValProd-cntr'!AA13*1000/('q-Aharv-cntr'!AA13+'q-PermP-cntr'!AA13*1000)</f>
        <v>578.914099912887</v>
      </c>
      <c r="AB13">
        <f>'q-ValProd-cntr'!AB13*1000/('q-Aharv-cntr'!AB13+'q-PermP-cntr'!AB13*1000)</f>
        <v>564.457647641202</v>
      </c>
      <c r="AC13">
        <f>'q-ValProd-cntr'!AC13*1000/('q-Aharv-cntr'!AC13+'q-PermP-cntr'!AC13*1000)</f>
        <v>562.356010072448</v>
      </c>
      <c r="AD13">
        <f>'q-ValProd-cntr'!AD13*1000/('q-Aharv-cntr'!AD13+'q-PermP-cntr'!AD13*1000)</f>
        <v>600.168126642371</v>
      </c>
      <c r="AE13">
        <f>'q-ValProd-cntr'!AE13*1000/('q-Aharv-cntr'!AE13+'q-PermP-cntr'!AE13*1000)</f>
        <v>563.91035641711</v>
      </c>
      <c r="AF13">
        <f>'q-ValProd-cntr'!AF13*1000/('q-Aharv-cntr'!AF13+'q-PermP-cntr'!AF13*1000)</f>
        <v>555.69750151859</v>
      </c>
      <c r="AG13">
        <f>'q-ValProd-cntr'!AG13*1000/('q-Aharv-cntr'!AG13+'q-PermP-cntr'!AG13*1000)</f>
        <v>536.293822585909</v>
      </c>
      <c r="AH13">
        <f>'q-ValProd-cntr'!AH13*1000/('q-Aharv-cntr'!AH13+'q-PermP-cntr'!AH13*1000)</f>
        <v>563.00088468302</v>
      </c>
      <c r="AI13">
        <f>'q-ValProd-cntr'!AI13*1000/('q-Aharv-cntr'!AI13+'q-PermP-cntr'!AI13*1000)</f>
        <v>570.568761749407</v>
      </c>
      <c r="AJ13">
        <f>'q-ValProd-cntr'!AJ13*1000/('q-Aharv-cntr'!AJ13+'q-PermP-cntr'!AJ13*1000)</f>
        <v>567.785517561987</v>
      </c>
      <c r="AK13">
        <f>'q-ValProd-cntr'!AK13*1000/('q-Aharv-cntr'!AK13+'q-PermP-cntr'!AK13*1000)</f>
        <v>523.317493515927</v>
      </c>
      <c r="AL13">
        <f>'q-ValProd-cntr'!AL13*1000/('q-Aharv-cntr'!AL13+'q-PermP-cntr'!AL13*1000)</f>
        <v>452.021185777794</v>
      </c>
      <c r="AM13">
        <f>'q-ValProd-cntr'!AM13*1000/('q-Aharv-cntr'!AM13+'q-PermP-cntr'!AM13*1000)</f>
        <v>373.348970706949</v>
      </c>
      <c r="AN13">
        <f>'q-ValProd-cntr'!AN13*1000/('q-Aharv-cntr'!AN13+'q-PermP-cntr'!AN13*1000)</f>
        <v>372.967441488626</v>
      </c>
      <c r="AO13">
        <f>'q-ValProd-cntr'!AO13*1000/('q-Aharv-cntr'!AO13+'q-PermP-cntr'!AO13*1000)</f>
        <v>373.923502122945</v>
      </c>
      <c r="AP13">
        <f>'q-ValProd-cntr'!AP13*1000/('q-Aharv-cntr'!AP13+'q-PermP-cntr'!AP13*1000)</f>
        <v>424.406546807001</v>
      </c>
      <c r="AQ13">
        <f>'q-ValProd-cntr'!AQ13*1000/('q-Aharv-cntr'!AQ13+'q-PermP-cntr'!AQ13*1000)</f>
        <v>412.87625231835</v>
      </c>
      <c r="AR13">
        <f>'q-ValProd-cntr'!AR13*1000/('q-Aharv-cntr'!AR13+'q-PermP-cntr'!AR13*1000)</f>
        <v>418.796911137363</v>
      </c>
      <c r="AS13">
        <f>'q-ValProd-cntr'!AS13*1000/('q-Aharv-cntr'!AS13+'q-PermP-cntr'!AS13*1000)</f>
        <v>500.113000247621</v>
      </c>
      <c r="AT13">
        <f>'q-ValProd-cntr'!AT13*1000/('q-Aharv-cntr'!AT13+'q-PermP-cntr'!AT13*1000)</f>
        <v>556.07390118858</v>
      </c>
      <c r="AU13">
        <f>'q-ValProd-cntr'!AU13*1000/('q-Aharv-cntr'!AU13+'q-PermP-cntr'!AU13*1000)</f>
        <v>554.235937578792</v>
      </c>
      <c r="AV13">
        <f>'q-ValProd-cntr'!AV13*1000/('q-Aharv-cntr'!AV13+'q-PermP-cntr'!AV13*1000)</f>
        <v>1079.45014013471</v>
      </c>
      <c r="AW13">
        <f t="shared" si="0"/>
        <v>0.440688610177697</v>
      </c>
    </row>
    <row r="14" spans="1:49">
      <c r="A14" t="s">
        <v>430</v>
      </c>
      <c r="B14">
        <f>'q-ValProd-cntr'!C14</f>
        <v>55</v>
      </c>
      <c r="C14" t="str">
        <f>'q-ValProd-cntr'!D14</f>
        <v>Dominica</v>
      </c>
      <c r="F14" t="s">
        <v>431</v>
      </c>
      <c r="G14">
        <f>'q-ValProd-cntr'!G14*1000/('q-Aharv-cntr'!G14+'q-PermP-cntr'!G14*1000)</f>
        <v>1547.47929431669</v>
      </c>
      <c r="H14">
        <f>'q-ValProd-cntr'!H14*1000/('q-Aharv-cntr'!H14+'q-PermP-cntr'!H14*1000)</f>
        <v>1503.2868514166</v>
      </c>
      <c r="I14">
        <f>'q-ValProd-cntr'!I14*1000/('q-Aharv-cntr'!I14+'q-PermP-cntr'!I14*1000)</f>
        <v>1498.47139267812</v>
      </c>
      <c r="J14">
        <f>'q-ValProd-cntr'!J14*1000/('q-Aharv-cntr'!J14+'q-PermP-cntr'!J14*1000)</f>
        <v>1564.35459744673</v>
      </c>
      <c r="K14">
        <f>'q-ValProd-cntr'!K14*1000/('q-Aharv-cntr'!K14+'q-PermP-cntr'!K14*1000)</f>
        <v>1605.39365338724</v>
      </c>
      <c r="L14">
        <f>'q-ValProd-cntr'!L14*1000/('q-Aharv-cntr'!L14+'q-PermP-cntr'!L14*1000)</f>
        <v>1313.88103609311</v>
      </c>
      <c r="M14">
        <f>'q-ValProd-cntr'!M14*1000/('q-Aharv-cntr'!M14+'q-PermP-cntr'!M14*1000)</f>
        <v>1478.33485399658</v>
      </c>
      <c r="N14">
        <f>'q-ValProd-cntr'!N14*1000/('q-Aharv-cntr'!N14+'q-PermP-cntr'!N14*1000)</f>
        <v>1586.58282129417</v>
      </c>
      <c r="O14">
        <f>'q-ValProd-cntr'!O14*1000/('q-Aharv-cntr'!O14+'q-PermP-cntr'!O14*1000)</f>
        <v>1643.44686325719</v>
      </c>
      <c r="P14">
        <f>'q-ValProd-cntr'!P14*1000/('q-Aharv-cntr'!P14+'q-PermP-cntr'!P14*1000)</f>
        <v>1637.79233911175</v>
      </c>
      <c r="Q14">
        <f>'q-ValProd-cntr'!Q14*1000/('q-Aharv-cntr'!Q14+'q-PermP-cntr'!Q14*1000)</f>
        <v>1586.04691924366</v>
      </c>
      <c r="R14">
        <f>'q-ValProd-cntr'!R14*1000/('q-Aharv-cntr'!R14+'q-PermP-cntr'!R14*1000)</f>
        <v>1545.3469344377</v>
      </c>
      <c r="S14">
        <f>'q-ValProd-cntr'!S14*1000/('q-Aharv-cntr'!S14+'q-PermP-cntr'!S14*1000)</f>
        <v>1592.71061002024</v>
      </c>
      <c r="T14">
        <f>'q-ValProd-cntr'!T14*1000/('q-Aharv-cntr'!T14+'q-PermP-cntr'!T14*1000)</f>
        <v>1538.4579071558</v>
      </c>
      <c r="U14">
        <f>'q-ValProd-cntr'!U14*1000/('q-Aharv-cntr'!U14+'q-PermP-cntr'!U14*1000)</f>
        <v>1582.85520681588</v>
      </c>
      <c r="V14">
        <f>'q-ValProd-cntr'!V14*1000/('q-Aharv-cntr'!V14+'q-PermP-cntr'!V14*1000)</f>
        <v>1689.42922755257</v>
      </c>
      <c r="W14">
        <f>'q-ValProd-cntr'!W14*1000/('q-Aharv-cntr'!W14+'q-PermP-cntr'!W14*1000)</f>
        <v>1544.35705469612</v>
      </c>
      <c r="X14">
        <f>'q-ValProd-cntr'!X14*1000/('q-Aharv-cntr'!X14+'q-PermP-cntr'!X14*1000)</f>
        <v>1504.89128539259</v>
      </c>
      <c r="Y14">
        <f>'q-ValProd-cntr'!Y14*1000/('q-Aharv-cntr'!Y14+'q-PermP-cntr'!Y14*1000)</f>
        <v>1466.14995569736</v>
      </c>
      <c r="Z14">
        <f>'q-ValProd-cntr'!Z14*1000/('q-Aharv-cntr'!Z14+'q-PermP-cntr'!Z14*1000)</f>
        <v>1519.90649617811</v>
      </c>
      <c r="AA14">
        <f>'q-ValProd-cntr'!AA14*1000/('q-Aharv-cntr'!AA14+'q-PermP-cntr'!AA14*1000)</f>
        <v>1736.1949993522</v>
      </c>
      <c r="AB14">
        <f>'q-ValProd-cntr'!AB14*1000/('q-Aharv-cntr'!AB14+'q-PermP-cntr'!AB14*1000)</f>
        <v>1788.97701904989</v>
      </c>
      <c r="AC14">
        <f>'q-ValProd-cntr'!AC14*1000/('q-Aharv-cntr'!AC14+'q-PermP-cntr'!AC14*1000)</f>
        <v>1683.51051417978</v>
      </c>
      <c r="AD14">
        <f>'q-ValProd-cntr'!AD14*1000/('q-Aharv-cntr'!AD14+'q-PermP-cntr'!AD14*1000)</f>
        <v>1807.19152048419</v>
      </c>
      <c r="AE14">
        <f>'q-ValProd-cntr'!AE14*1000/('q-Aharv-cntr'!AE14+'q-PermP-cntr'!AE14*1000)</f>
        <v>1007.76878724957</v>
      </c>
      <c r="AF14">
        <f>'q-ValProd-cntr'!AF14*1000/('q-Aharv-cntr'!AF14+'q-PermP-cntr'!AF14*1000)</f>
        <v>1117.22132535565</v>
      </c>
      <c r="AG14">
        <f>'q-ValProd-cntr'!AG14*1000/('q-Aharv-cntr'!AG14+'q-PermP-cntr'!AG14*1000)</f>
        <v>1131.50404872207</v>
      </c>
      <c r="AH14">
        <f>'q-ValProd-cntr'!AH14*1000/('q-Aharv-cntr'!AH14+'q-PermP-cntr'!AH14*1000)</f>
        <v>1141.06224349349</v>
      </c>
      <c r="AI14">
        <f>'q-ValProd-cntr'!AI14*1000/('q-Aharv-cntr'!AI14+'q-PermP-cntr'!AI14*1000)</f>
        <v>1060.28707753285</v>
      </c>
      <c r="AJ14">
        <f>'q-ValProd-cntr'!AJ14*1000/('q-Aharv-cntr'!AJ14+'q-PermP-cntr'!AJ14*1000)</f>
        <v>1137.0977012932</v>
      </c>
      <c r="AK14">
        <f>'q-ValProd-cntr'!AK14*1000/('q-Aharv-cntr'!AK14+'q-PermP-cntr'!AK14*1000)</f>
        <v>1142.6662659587</v>
      </c>
      <c r="AL14">
        <f>'q-ValProd-cntr'!AL14*1000/('q-Aharv-cntr'!AL14+'q-PermP-cntr'!AL14*1000)</f>
        <v>1117.83062448118</v>
      </c>
      <c r="AM14">
        <f>'q-ValProd-cntr'!AM14*1000/('q-Aharv-cntr'!AM14+'q-PermP-cntr'!AM14*1000)</f>
        <v>1158.65761679005</v>
      </c>
      <c r="AN14">
        <f>'q-ValProd-cntr'!AN14*1000/('q-Aharv-cntr'!AN14+'q-PermP-cntr'!AN14*1000)</f>
        <v>1073.05937453888</v>
      </c>
      <c r="AO14">
        <f>'q-ValProd-cntr'!AO14*1000/('q-Aharv-cntr'!AO14+'q-PermP-cntr'!AO14*1000)</f>
        <v>1018.26748089562</v>
      </c>
      <c r="AP14">
        <f>'q-ValProd-cntr'!AP14*1000/('q-Aharv-cntr'!AP14+'q-PermP-cntr'!AP14*1000)</f>
        <v>1097.34794671566</v>
      </c>
      <c r="AQ14">
        <f>'q-ValProd-cntr'!AQ14*1000/('q-Aharv-cntr'!AQ14+'q-PermP-cntr'!AQ14*1000)</f>
        <v>1015.38170915104</v>
      </c>
      <c r="AR14">
        <f>'q-ValProd-cntr'!AR14*1000/('q-Aharv-cntr'!AR14+'q-PermP-cntr'!AR14*1000)</f>
        <v>988.631128379884</v>
      </c>
      <c r="AS14">
        <f>'q-ValProd-cntr'!AS14*1000/('q-Aharv-cntr'!AS14+'q-PermP-cntr'!AS14*1000)</f>
        <v>983.631236129517</v>
      </c>
      <c r="AT14">
        <f>'q-ValProd-cntr'!AT14*1000/('q-Aharv-cntr'!AT14+'q-PermP-cntr'!AT14*1000)</f>
        <v>990.815008684643</v>
      </c>
      <c r="AU14">
        <f>'q-ValProd-cntr'!AU14*1000/('q-Aharv-cntr'!AU14+'q-PermP-cntr'!AU14*1000)</f>
        <v>974.505432576069</v>
      </c>
      <c r="AV14">
        <f>'q-ValProd-cntr'!AV14*1000/('q-Aharv-cntr'!AV14+'q-PermP-cntr'!AV14*1000)</f>
        <v>1074.88978054832</v>
      </c>
      <c r="AW14">
        <f t="shared" si="0"/>
        <v>-1.3405138566431</v>
      </c>
    </row>
    <row r="15" spans="1:49">
      <c r="A15" t="s">
        <v>430</v>
      </c>
      <c r="B15">
        <f>'q-ValProd-cntr'!C15</f>
        <v>56</v>
      </c>
      <c r="C15" t="str">
        <f>'q-ValProd-cntr'!D15</f>
        <v>Dominican Republic</v>
      </c>
      <c r="F15" t="s">
        <v>431</v>
      </c>
      <c r="G15">
        <f>'q-ValProd-cntr'!G15*1000/('q-Aharv-cntr'!G15+'q-PermP-cntr'!G15*1000)</f>
        <v>247.358658251473</v>
      </c>
      <c r="H15">
        <f>'q-ValProd-cntr'!H15*1000/('q-Aharv-cntr'!H15+'q-PermP-cntr'!H15*1000)</f>
        <v>250.712064193566</v>
      </c>
      <c r="I15">
        <f>'q-ValProd-cntr'!I15*1000/('q-Aharv-cntr'!I15+'q-PermP-cntr'!I15*1000)</f>
        <v>252.459915480092</v>
      </c>
      <c r="J15">
        <f>'q-ValProd-cntr'!J15*1000/('q-Aharv-cntr'!J15+'q-PermP-cntr'!J15*1000)</f>
        <v>260.298078103674</v>
      </c>
      <c r="K15">
        <f>'q-ValProd-cntr'!K15*1000/('q-Aharv-cntr'!K15+'q-PermP-cntr'!K15*1000)</f>
        <v>239.112547413221</v>
      </c>
      <c r="L15">
        <f>'q-ValProd-cntr'!L15*1000/('q-Aharv-cntr'!L15+'q-PermP-cntr'!L15*1000)</f>
        <v>251.152676958487</v>
      </c>
      <c r="M15">
        <f>'q-ValProd-cntr'!M15*1000/('q-Aharv-cntr'!M15+'q-PermP-cntr'!M15*1000)</f>
        <v>250.31969814123</v>
      </c>
      <c r="N15">
        <f>'q-ValProd-cntr'!N15*1000/('q-Aharv-cntr'!N15+'q-PermP-cntr'!N15*1000)</f>
        <v>250.462624966254</v>
      </c>
      <c r="O15">
        <f>'q-ValProd-cntr'!O15*1000/('q-Aharv-cntr'!O15+'q-PermP-cntr'!O15*1000)</f>
        <v>278.446836990793</v>
      </c>
      <c r="P15">
        <f>'q-ValProd-cntr'!P15*1000/('q-Aharv-cntr'!P15+'q-PermP-cntr'!P15*1000)</f>
        <v>287.747054538675</v>
      </c>
      <c r="Q15">
        <f>'q-ValProd-cntr'!Q15*1000/('q-Aharv-cntr'!Q15+'q-PermP-cntr'!Q15*1000)</f>
        <v>302.621217990301</v>
      </c>
      <c r="R15">
        <f>'q-ValProd-cntr'!R15*1000/('q-Aharv-cntr'!R15+'q-PermP-cntr'!R15*1000)</f>
        <v>310.986789359857</v>
      </c>
      <c r="S15">
        <f>'q-ValProd-cntr'!S15*1000/('q-Aharv-cntr'!S15+'q-PermP-cntr'!S15*1000)</f>
        <v>329.551710573036</v>
      </c>
      <c r="T15">
        <f>'q-ValProd-cntr'!T15*1000/('q-Aharv-cntr'!T15+'q-PermP-cntr'!T15*1000)</f>
        <v>328.432369124198</v>
      </c>
      <c r="U15">
        <f>'q-ValProd-cntr'!U15*1000/('q-Aharv-cntr'!U15+'q-PermP-cntr'!U15*1000)</f>
        <v>321.88745653884</v>
      </c>
      <c r="V15">
        <f>'q-ValProd-cntr'!V15*1000/('q-Aharv-cntr'!V15+'q-PermP-cntr'!V15*1000)</f>
        <v>344.03812518376</v>
      </c>
      <c r="W15">
        <f>'q-ValProd-cntr'!W15*1000/('q-Aharv-cntr'!W15+'q-PermP-cntr'!W15*1000)</f>
        <v>345.574856752396</v>
      </c>
      <c r="X15">
        <f>'q-ValProd-cntr'!X15*1000/('q-Aharv-cntr'!X15+'q-PermP-cntr'!X15*1000)</f>
        <v>356.437519204774</v>
      </c>
      <c r="Y15">
        <f>'q-ValProd-cntr'!Y15*1000/('q-Aharv-cntr'!Y15+'q-PermP-cntr'!Y15*1000)</f>
        <v>361.054471300211</v>
      </c>
      <c r="Z15">
        <f>'q-ValProd-cntr'!Z15*1000/('q-Aharv-cntr'!Z15+'q-PermP-cntr'!Z15*1000)</f>
        <v>357.071108916715</v>
      </c>
      <c r="AA15">
        <f>'q-ValProd-cntr'!AA15*1000/('q-Aharv-cntr'!AA15+'q-PermP-cntr'!AA15*1000)</f>
        <v>358.365260712519</v>
      </c>
      <c r="AB15">
        <f>'q-ValProd-cntr'!AB15*1000/('q-Aharv-cntr'!AB15+'q-PermP-cntr'!AB15*1000)</f>
        <v>374.210511361829</v>
      </c>
      <c r="AC15">
        <f>'q-ValProd-cntr'!AC15*1000/('q-Aharv-cntr'!AC15+'q-PermP-cntr'!AC15*1000)</f>
        <v>386.694949055348</v>
      </c>
      <c r="AD15">
        <f>'q-ValProd-cntr'!AD15*1000/('q-Aharv-cntr'!AD15+'q-PermP-cntr'!AD15*1000)</f>
        <v>381.793454984008</v>
      </c>
      <c r="AE15">
        <f>'q-ValProd-cntr'!AE15*1000/('q-Aharv-cntr'!AE15+'q-PermP-cntr'!AE15*1000)</f>
        <v>370.356557816245</v>
      </c>
      <c r="AF15">
        <f>'q-ValProd-cntr'!AF15*1000/('q-Aharv-cntr'!AF15+'q-PermP-cntr'!AF15*1000)</f>
        <v>377.110680634387</v>
      </c>
      <c r="AG15">
        <f>'q-ValProd-cntr'!AG15*1000/('q-Aharv-cntr'!AG15+'q-PermP-cntr'!AG15*1000)</f>
        <v>380.398952707316</v>
      </c>
      <c r="AH15">
        <f>'q-ValProd-cntr'!AH15*1000/('q-Aharv-cntr'!AH15+'q-PermP-cntr'!AH15*1000)</f>
        <v>390.569565819809</v>
      </c>
      <c r="AI15">
        <f>'q-ValProd-cntr'!AI15*1000/('q-Aharv-cntr'!AI15+'q-PermP-cntr'!AI15*1000)</f>
        <v>403.088749940442</v>
      </c>
      <c r="AJ15">
        <f>'q-ValProd-cntr'!AJ15*1000/('q-Aharv-cntr'!AJ15+'q-PermP-cntr'!AJ15*1000)</f>
        <v>403.496862792066</v>
      </c>
      <c r="AK15">
        <f>'q-ValProd-cntr'!AK15*1000/('q-Aharv-cntr'!AK15+'q-PermP-cntr'!AK15*1000)</f>
        <v>406.049276856319</v>
      </c>
      <c r="AL15">
        <f>'q-ValProd-cntr'!AL15*1000/('q-Aharv-cntr'!AL15+'q-PermP-cntr'!AL15*1000)</f>
        <v>403.671724523581</v>
      </c>
      <c r="AM15">
        <f>'q-ValProd-cntr'!AM15*1000/('q-Aharv-cntr'!AM15+'q-PermP-cntr'!AM15*1000)</f>
        <v>409.186798567656</v>
      </c>
      <c r="AN15">
        <f>'q-ValProd-cntr'!AN15*1000/('q-Aharv-cntr'!AN15+'q-PermP-cntr'!AN15*1000)</f>
        <v>405.322956465603</v>
      </c>
      <c r="AO15">
        <f>'q-ValProd-cntr'!AO15*1000/('q-Aharv-cntr'!AO15+'q-PermP-cntr'!AO15*1000)</f>
        <v>400.041569670942</v>
      </c>
      <c r="AP15">
        <f>'q-ValProd-cntr'!AP15*1000/('q-Aharv-cntr'!AP15+'q-PermP-cntr'!AP15*1000)</f>
        <v>425.121703329021</v>
      </c>
      <c r="AQ15">
        <f>'q-ValProd-cntr'!AQ15*1000/('q-Aharv-cntr'!AQ15+'q-PermP-cntr'!AQ15*1000)</f>
        <v>441.180768448829</v>
      </c>
      <c r="AR15">
        <f>'q-ValProd-cntr'!AR15*1000/('q-Aharv-cntr'!AR15+'q-PermP-cntr'!AR15*1000)</f>
        <v>435.899538054674</v>
      </c>
      <c r="AS15">
        <f>'q-ValProd-cntr'!AS15*1000/('q-Aharv-cntr'!AS15+'q-PermP-cntr'!AS15*1000)</f>
        <v>427.065603394925</v>
      </c>
      <c r="AT15">
        <f>'q-ValProd-cntr'!AT15*1000/('q-Aharv-cntr'!AT15+'q-PermP-cntr'!AT15*1000)</f>
        <v>443.209078508416</v>
      </c>
      <c r="AU15">
        <f>'q-ValProd-cntr'!AU15*1000/('q-Aharv-cntr'!AU15+'q-PermP-cntr'!AU15*1000)</f>
        <v>462.069893920209</v>
      </c>
      <c r="AV15">
        <f>'q-ValProd-cntr'!AV15*1000/('q-Aharv-cntr'!AV15+'q-PermP-cntr'!AV15*1000)</f>
        <v>1574.58063589585</v>
      </c>
      <c r="AW15">
        <f t="shared" si="0"/>
        <v>1.59172879313751</v>
      </c>
    </row>
    <row r="16" spans="1:49">
      <c r="A16" t="s">
        <v>430</v>
      </c>
      <c r="B16">
        <f>'q-ValProd-cntr'!C16</f>
        <v>58</v>
      </c>
      <c r="C16" t="str">
        <f>'q-ValProd-cntr'!D16</f>
        <v>Ecuador</v>
      </c>
      <c r="F16" t="s">
        <v>431</v>
      </c>
      <c r="G16">
        <f>'q-ValProd-cntr'!G16*1000/('q-Aharv-cntr'!G16+'q-PermP-cntr'!G16*1000)</f>
        <v>337.838933286168</v>
      </c>
      <c r="H16">
        <f>'q-ValProd-cntr'!H16*1000/('q-Aharv-cntr'!H16+'q-PermP-cntr'!H16*1000)</f>
        <v>337.607901624323</v>
      </c>
      <c r="I16">
        <f>'q-ValProd-cntr'!I16*1000/('q-Aharv-cntr'!I16+'q-PermP-cntr'!I16*1000)</f>
        <v>335.217530010304</v>
      </c>
      <c r="J16">
        <f>'q-ValProd-cntr'!J16*1000/('q-Aharv-cntr'!J16+'q-PermP-cntr'!J16*1000)</f>
        <v>373.547383294496</v>
      </c>
      <c r="K16">
        <f>'q-ValProd-cntr'!K16*1000/('q-Aharv-cntr'!K16+'q-PermP-cntr'!K16*1000)</f>
        <v>383.495261838441</v>
      </c>
      <c r="L16">
        <f>'q-ValProd-cntr'!L16*1000/('q-Aharv-cntr'!L16+'q-PermP-cntr'!L16*1000)</f>
        <v>364.398245502081</v>
      </c>
      <c r="M16">
        <f>'q-ValProd-cntr'!M16*1000/('q-Aharv-cntr'!M16+'q-PermP-cntr'!M16*1000)</f>
        <v>347.03438703902</v>
      </c>
      <c r="N16">
        <f>'q-ValProd-cntr'!N16*1000/('q-Aharv-cntr'!N16+'q-PermP-cntr'!N16*1000)</f>
        <v>371.073597894917</v>
      </c>
      <c r="O16">
        <f>'q-ValProd-cntr'!O16*1000/('q-Aharv-cntr'!O16+'q-PermP-cntr'!O16*1000)</f>
        <v>370.561290859064</v>
      </c>
      <c r="P16">
        <f>'q-ValProd-cntr'!P16*1000/('q-Aharv-cntr'!P16+'q-PermP-cntr'!P16*1000)</f>
        <v>375.327535223686</v>
      </c>
      <c r="Q16">
        <f>'q-ValProd-cntr'!Q16*1000/('q-Aharv-cntr'!Q16+'q-PermP-cntr'!Q16*1000)</f>
        <v>362.799441946952</v>
      </c>
      <c r="R16">
        <f>'q-ValProd-cntr'!R16*1000/('q-Aharv-cntr'!R16+'q-PermP-cntr'!R16*1000)</f>
        <v>348.874470822479</v>
      </c>
      <c r="S16">
        <f>'q-ValProd-cntr'!S16*1000/('q-Aharv-cntr'!S16+'q-PermP-cntr'!S16*1000)</f>
        <v>358.304055591601</v>
      </c>
      <c r="T16">
        <f>'q-ValProd-cntr'!T16*1000/('q-Aharv-cntr'!T16+'q-PermP-cntr'!T16*1000)</f>
        <v>377.510435246796</v>
      </c>
      <c r="U16">
        <f>'q-ValProd-cntr'!U16*1000/('q-Aharv-cntr'!U16+'q-PermP-cntr'!U16*1000)</f>
        <v>361.393512539719</v>
      </c>
      <c r="V16">
        <f>'q-ValProd-cntr'!V16*1000/('q-Aharv-cntr'!V16+'q-PermP-cntr'!V16*1000)</f>
        <v>347.453237692738</v>
      </c>
      <c r="W16">
        <f>'q-ValProd-cntr'!W16*1000/('q-Aharv-cntr'!W16+'q-PermP-cntr'!W16*1000)</f>
        <v>342.829173216823</v>
      </c>
      <c r="X16">
        <f>'q-ValProd-cntr'!X16*1000/('q-Aharv-cntr'!X16+'q-PermP-cntr'!X16*1000)</f>
        <v>327.214093559698</v>
      </c>
      <c r="Y16">
        <f>'q-ValProd-cntr'!Y16*1000/('q-Aharv-cntr'!Y16+'q-PermP-cntr'!Y16*1000)</f>
        <v>319.232111260484</v>
      </c>
      <c r="Z16">
        <f>'q-ValProd-cntr'!Z16*1000/('q-Aharv-cntr'!Z16+'q-PermP-cntr'!Z16*1000)</f>
        <v>309.211601816795</v>
      </c>
      <c r="AA16">
        <f>'q-ValProd-cntr'!AA16*1000/('q-Aharv-cntr'!AA16+'q-PermP-cntr'!AA16*1000)</f>
        <v>296.679232149137</v>
      </c>
      <c r="AB16">
        <f>'q-ValProd-cntr'!AB16*1000/('q-Aharv-cntr'!AB16+'q-PermP-cntr'!AB16*1000)</f>
        <v>287.706350947287</v>
      </c>
      <c r="AC16">
        <f>'q-ValProd-cntr'!AC16*1000/('q-Aharv-cntr'!AC16+'q-PermP-cntr'!AC16*1000)</f>
        <v>257.806708081547</v>
      </c>
      <c r="AD16">
        <f>'q-ValProd-cntr'!AD16*1000/('q-Aharv-cntr'!AD16+'q-PermP-cntr'!AD16*1000)</f>
        <v>277.08420891962</v>
      </c>
      <c r="AE16">
        <f>'q-ValProd-cntr'!AE16*1000/('q-Aharv-cntr'!AE16+'q-PermP-cntr'!AE16*1000)</f>
        <v>295.479522156466</v>
      </c>
      <c r="AF16">
        <f>'q-ValProd-cntr'!AF16*1000/('q-Aharv-cntr'!AF16+'q-PermP-cntr'!AF16*1000)</f>
        <v>275.655024281829</v>
      </c>
      <c r="AG16">
        <f>'q-ValProd-cntr'!AG16*1000/('q-Aharv-cntr'!AG16+'q-PermP-cntr'!AG16*1000)</f>
        <v>281.150307917401</v>
      </c>
      <c r="AH16">
        <f>'q-ValProd-cntr'!AH16*1000/('q-Aharv-cntr'!AH16+'q-PermP-cntr'!AH16*1000)</f>
        <v>304.001234393456</v>
      </c>
      <c r="AI16">
        <f>'q-ValProd-cntr'!AI16*1000/('q-Aharv-cntr'!AI16+'q-PermP-cntr'!AI16*1000)</f>
        <v>302.016930867425</v>
      </c>
      <c r="AJ16">
        <f>'q-ValProd-cntr'!AJ16*1000/('q-Aharv-cntr'!AJ16+'q-PermP-cntr'!AJ16*1000)</f>
        <v>320.585133838572</v>
      </c>
      <c r="AK16">
        <f>'q-ValProd-cntr'!AK16*1000/('q-Aharv-cntr'!AK16+'q-PermP-cntr'!AK16*1000)</f>
        <v>333.367038477376</v>
      </c>
      <c r="AL16">
        <f>'q-ValProd-cntr'!AL16*1000/('q-Aharv-cntr'!AL16+'q-PermP-cntr'!AL16*1000)</f>
        <v>350.324619301472</v>
      </c>
      <c r="AM16">
        <f>'q-ValProd-cntr'!AM16*1000/('q-Aharv-cntr'!AM16+'q-PermP-cntr'!AM16*1000)</f>
        <v>362.075260317665</v>
      </c>
      <c r="AN16">
        <f>'q-ValProd-cntr'!AN16*1000/('q-Aharv-cntr'!AN16+'q-PermP-cntr'!AN16*1000)</f>
        <v>389.009114763702</v>
      </c>
      <c r="AO16">
        <f>'q-ValProd-cntr'!AO16*1000/('q-Aharv-cntr'!AO16+'q-PermP-cntr'!AO16*1000)</f>
        <v>390.40265235693</v>
      </c>
      <c r="AP16">
        <f>'q-ValProd-cntr'!AP16*1000/('q-Aharv-cntr'!AP16+'q-PermP-cntr'!AP16*1000)</f>
        <v>418.748910590179</v>
      </c>
      <c r="AQ16">
        <f>'q-ValProd-cntr'!AQ16*1000/('q-Aharv-cntr'!AQ16+'q-PermP-cntr'!AQ16*1000)</f>
        <v>452.037051210601</v>
      </c>
      <c r="AR16">
        <f>'q-ValProd-cntr'!AR16*1000/('q-Aharv-cntr'!AR16+'q-PermP-cntr'!AR16*1000)</f>
        <v>397.411349320648</v>
      </c>
      <c r="AS16">
        <f>'q-ValProd-cntr'!AS16*1000/('q-Aharv-cntr'!AS16+'q-PermP-cntr'!AS16*1000)</f>
        <v>444.256913480557</v>
      </c>
      <c r="AT16">
        <f>'q-ValProd-cntr'!AT16*1000/('q-Aharv-cntr'!AT16+'q-PermP-cntr'!AT16*1000)</f>
        <v>446.027860496441</v>
      </c>
      <c r="AU16">
        <f>'q-ValProd-cntr'!AU16*1000/('q-Aharv-cntr'!AU16+'q-PermP-cntr'!AU16*1000)</f>
        <v>464.188660894233</v>
      </c>
      <c r="AV16">
        <f>'q-ValProd-cntr'!AV16*1000/('q-Aharv-cntr'!AV16+'q-PermP-cntr'!AV16*1000)</f>
        <v>1392.04477796306</v>
      </c>
      <c r="AW16">
        <f t="shared" si="0"/>
        <v>0.261019330506196</v>
      </c>
    </row>
    <row r="17" spans="1:49">
      <c r="A17" t="s">
        <v>430</v>
      </c>
      <c r="B17">
        <f>'q-ValProd-cntr'!C17</f>
        <v>60</v>
      </c>
      <c r="C17" t="str">
        <f>'q-ValProd-cntr'!D17</f>
        <v>El Salvador</v>
      </c>
      <c r="F17" t="s">
        <v>431</v>
      </c>
      <c r="G17">
        <f>'q-ValProd-cntr'!G17*1000/('q-Aharv-cntr'!G17+'q-PermP-cntr'!G17*1000)</f>
        <v>351.863721323748</v>
      </c>
      <c r="H17">
        <f>'q-ValProd-cntr'!H17*1000/('q-Aharv-cntr'!H17+'q-PermP-cntr'!H17*1000)</f>
        <v>355.845241423217</v>
      </c>
      <c r="I17">
        <f>'q-ValProd-cntr'!I17*1000/('q-Aharv-cntr'!I17+'q-PermP-cntr'!I17*1000)</f>
        <v>398.038093403869</v>
      </c>
      <c r="J17">
        <f>'q-ValProd-cntr'!J17*1000/('q-Aharv-cntr'!J17+'q-PermP-cntr'!J17*1000)</f>
        <v>396.57179829696</v>
      </c>
      <c r="K17">
        <f>'q-ValProd-cntr'!K17*1000/('q-Aharv-cntr'!K17+'q-PermP-cntr'!K17*1000)</f>
        <v>389.101115598563</v>
      </c>
      <c r="L17">
        <f>'q-ValProd-cntr'!L17*1000/('q-Aharv-cntr'!L17+'q-PermP-cntr'!L17*1000)</f>
        <v>382.605659076446</v>
      </c>
      <c r="M17">
        <f>'q-ValProd-cntr'!M17*1000/('q-Aharv-cntr'!M17+'q-PermP-cntr'!M17*1000)</f>
        <v>396.910563397993</v>
      </c>
      <c r="N17">
        <f>'q-ValProd-cntr'!N17*1000/('q-Aharv-cntr'!N17+'q-PermP-cntr'!N17*1000)</f>
        <v>388.542344902923</v>
      </c>
      <c r="O17">
        <f>'q-ValProd-cntr'!O17*1000/('q-Aharv-cntr'!O17+'q-PermP-cntr'!O17*1000)</f>
        <v>422.981411717407</v>
      </c>
      <c r="P17">
        <f>'q-ValProd-cntr'!P17*1000/('q-Aharv-cntr'!P17+'q-PermP-cntr'!P17*1000)</f>
        <v>415.482156876805</v>
      </c>
      <c r="Q17">
        <f>'q-ValProd-cntr'!Q17*1000/('q-Aharv-cntr'!Q17+'q-PermP-cntr'!Q17*1000)</f>
        <v>438.660857960571</v>
      </c>
      <c r="R17">
        <f>'q-ValProd-cntr'!R17*1000/('q-Aharv-cntr'!R17+'q-PermP-cntr'!R17*1000)</f>
        <v>443.360607381416</v>
      </c>
      <c r="S17">
        <f>'q-ValProd-cntr'!S17*1000/('q-Aharv-cntr'!S17+'q-PermP-cntr'!S17*1000)</f>
        <v>460.863001205913</v>
      </c>
      <c r="T17">
        <f>'q-ValProd-cntr'!T17*1000/('q-Aharv-cntr'!T17+'q-PermP-cntr'!T17*1000)</f>
        <v>488.494310079431</v>
      </c>
      <c r="U17">
        <f>'q-ValProd-cntr'!U17*1000/('q-Aharv-cntr'!U17+'q-PermP-cntr'!U17*1000)</f>
        <v>494.093792776901</v>
      </c>
      <c r="V17">
        <f>'q-ValProd-cntr'!V17*1000/('q-Aharv-cntr'!V17+'q-PermP-cntr'!V17*1000)</f>
        <v>486.419211328414</v>
      </c>
      <c r="W17">
        <f>'q-ValProd-cntr'!W17*1000/('q-Aharv-cntr'!W17+'q-PermP-cntr'!W17*1000)</f>
        <v>491.341462135814</v>
      </c>
      <c r="X17">
        <f>'q-ValProd-cntr'!X17*1000/('q-Aharv-cntr'!X17+'q-PermP-cntr'!X17*1000)</f>
        <v>533.590714183029</v>
      </c>
      <c r="Y17">
        <f>'q-ValProd-cntr'!Y17*1000/('q-Aharv-cntr'!Y17+'q-PermP-cntr'!Y17*1000)</f>
        <v>522.158662588819</v>
      </c>
      <c r="Z17">
        <f>'q-ValProd-cntr'!Z17*1000/('q-Aharv-cntr'!Z17+'q-PermP-cntr'!Z17*1000)</f>
        <v>509.680912909589</v>
      </c>
      <c r="AA17">
        <f>'q-ValProd-cntr'!AA17*1000/('q-Aharv-cntr'!AA17+'q-PermP-cntr'!AA17*1000)</f>
        <v>485.786668124137</v>
      </c>
      <c r="AB17">
        <f>'q-ValProd-cntr'!AB17*1000/('q-Aharv-cntr'!AB17+'q-PermP-cntr'!AB17*1000)</f>
        <v>470.420639000148</v>
      </c>
      <c r="AC17">
        <f>'q-ValProd-cntr'!AC17*1000/('q-Aharv-cntr'!AC17+'q-PermP-cntr'!AC17*1000)</f>
        <v>470.927152837531</v>
      </c>
      <c r="AD17">
        <f>'q-ValProd-cntr'!AD17*1000/('q-Aharv-cntr'!AD17+'q-PermP-cntr'!AD17*1000)</f>
        <v>500.893012149252</v>
      </c>
      <c r="AE17">
        <f>'q-ValProd-cntr'!AE17*1000/('q-Aharv-cntr'!AE17+'q-PermP-cntr'!AE17*1000)</f>
        <v>482.942833721013</v>
      </c>
      <c r="AF17">
        <f>'q-ValProd-cntr'!AF17*1000/('q-Aharv-cntr'!AF17+'q-PermP-cntr'!AF17*1000)</f>
        <v>465.1641431249</v>
      </c>
      <c r="AG17">
        <f>'q-ValProd-cntr'!AG17*1000/('q-Aharv-cntr'!AG17+'q-PermP-cntr'!AG17*1000)</f>
        <v>445.769195282523</v>
      </c>
      <c r="AH17">
        <f>'q-ValProd-cntr'!AH17*1000/('q-Aharv-cntr'!AH17+'q-PermP-cntr'!AH17*1000)</f>
        <v>458.392529972606</v>
      </c>
      <c r="AI17">
        <f>'q-ValProd-cntr'!AI17*1000/('q-Aharv-cntr'!AI17+'q-PermP-cntr'!AI17*1000)</f>
        <v>469.660328257395</v>
      </c>
      <c r="AJ17">
        <f>'q-ValProd-cntr'!AJ17*1000/('q-Aharv-cntr'!AJ17+'q-PermP-cntr'!AJ17*1000)</f>
        <v>479.152661270081</v>
      </c>
      <c r="AK17">
        <f>'q-ValProd-cntr'!AK17*1000/('q-Aharv-cntr'!AK17+'q-PermP-cntr'!AK17*1000)</f>
        <v>477.171373827703</v>
      </c>
      <c r="AL17">
        <f>'q-ValProd-cntr'!AL17*1000/('q-Aharv-cntr'!AL17+'q-PermP-cntr'!AL17*1000)</f>
        <v>514.553888762071</v>
      </c>
      <c r="AM17">
        <f>'q-ValProd-cntr'!AM17*1000/('q-Aharv-cntr'!AM17+'q-PermP-cntr'!AM17*1000)</f>
        <v>482.813582356464</v>
      </c>
      <c r="AN17">
        <f>'q-ValProd-cntr'!AN17*1000/('q-Aharv-cntr'!AN17+'q-PermP-cntr'!AN17*1000)</f>
        <v>458.574814921899</v>
      </c>
      <c r="AO17">
        <f>'q-ValProd-cntr'!AO17*1000/('q-Aharv-cntr'!AO17+'q-PermP-cntr'!AO17*1000)</f>
        <v>463.254296087096</v>
      </c>
      <c r="AP17">
        <f>'q-ValProd-cntr'!AP17*1000/('q-Aharv-cntr'!AP17+'q-PermP-cntr'!AP17*1000)</f>
        <v>465.145998188341</v>
      </c>
      <c r="AQ17">
        <f>'q-ValProd-cntr'!AQ17*1000/('q-Aharv-cntr'!AQ17+'q-PermP-cntr'!AQ17*1000)</f>
        <v>458.247961659159</v>
      </c>
      <c r="AR17">
        <f>'q-ValProd-cntr'!AR17*1000/('q-Aharv-cntr'!AR17+'q-PermP-cntr'!AR17*1000)</f>
        <v>459.343352628673</v>
      </c>
      <c r="AS17">
        <f>'q-ValProd-cntr'!AS17*1000/('q-Aharv-cntr'!AS17+'q-PermP-cntr'!AS17*1000)</f>
        <v>514.478947563018</v>
      </c>
      <c r="AT17">
        <f>'q-ValProd-cntr'!AT17*1000/('q-Aharv-cntr'!AT17+'q-PermP-cntr'!AT17*1000)</f>
        <v>515.199042848142</v>
      </c>
      <c r="AU17">
        <f>'q-ValProd-cntr'!AU17*1000/('q-Aharv-cntr'!AU17+'q-PermP-cntr'!AU17*1000)</f>
        <v>497.480505235137</v>
      </c>
      <c r="AV17">
        <f>'q-ValProd-cntr'!AV17*1000/('q-Aharv-cntr'!AV17+'q-PermP-cntr'!AV17*1000)</f>
        <v>1087.97488161825</v>
      </c>
      <c r="AW17">
        <f t="shared" si="0"/>
        <v>0.607060555355465</v>
      </c>
    </row>
    <row r="18" spans="1:49">
      <c r="A18" t="s">
        <v>430</v>
      </c>
      <c r="B18">
        <f>'q-ValProd-cntr'!C18</f>
        <v>69</v>
      </c>
      <c r="C18" t="str">
        <f>'q-ValProd-cntr'!D18</f>
        <v>French Guiana</v>
      </c>
      <c r="F18" t="s">
        <v>431</v>
      </c>
      <c r="G18">
        <f>'q-ValProd-cntr'!G18*1000/('q-Aharv-cntr'!G18+'q-PermP-cntr'!G18*1000)</f>
        <v>698.938319499106</v>
      </c>
      <c r="H18">
        <f>'q-ValProd-cntr'!H18*1000/('q-Aharv-cntr'!H18+'q-PermP-cntr'!H18*1000)</f>
        <v>773.933682470528</v>
      </c>
      <c r="I18">
        <f>'q-ValProd-cntr'!I18*1000/('q-Aharv-cntr'!I18+'q-PermP-cntr'!I18*1000)</f>
        <v>790.270883534137</v>
      </c>
      <c r="J18">
        <f>'q-ValProd-cntr'!J18*1000/('q-Aharv-cntr'!J18+'q-PermP-cntr'!J18*1000)</f>
        <v>731.034495935297</v>
      </c>
      <c r="K18">
        <f>'q-ValProd-cntr'!K18*1000/('q-Aharv-cntr'!K18+'q-PermP-cntr'!K18*1000)</f>
        <v>670.518096795534</v>
      </c>
      <c r="L18">
        <f>'q-ValProd-cntr'!L18*1000/('q-Aharv-cntr'!L18+'q-PermP-cntr'!L18*1000)</f>
        <v>759.940420574468</v>
      </c>
      <c r="M18">
        <f>'q-ValProd-cntr'!M18*1000/('q-Aharv-cntr'!M18+'q-PermP-cntr'!M18*1000)</f>
        <v>782.421486702703</v>
      </c>
      <c r="N18">
        <f>'q-ValProd-cntr'!N18*1000/('q-Aharv-cntr'!N18+'q-PermP-cntr'!N18*1000)</f>
        <v>823.76701987152</v>
      </c>
      <c r="O18">
        <f>'q-ValProd-cntr'!O18*1000/('q-Aharv-cntr'!O18+'q-PermP-cntr'!O18*1000)</f>
        <v>715.679264473118</v>
      </c>
      <c r="P18">
        <f>'q-ValProd-cntr'!P18*1000/('q-Aharv-cntr'!P18+'q-PermP-cntr'!P18*1000)</f>
        <v>769.707193941926</v>
      </c>
      <c r="Q18">
        <f>'q-ValProd-cntr'!Q18*1000/('q-Aharv-cntr'!Q18+'q-PermP-cntr'!Q18*1000)</f>
        <v>570.285663367013</v>
      </c>
      <c r="R18">
        <f>'q-ValProd-cntr'!R18*1000/('q-Aharv-cntr'!R18+'q-PermP-cntr'!R18*1000)</f>
        <v>572.70691127953</v>
      </c>
      <c r="S18">
        <f>'q-ValProd-cntr'!S18*1000/('q-Aharv-cntr'!S18+'q-PermP-cntr'!S18*1000)</f>
        <v>565.797665202471</v>
      </c>
      <c r="T18">
        <f>'q-ValProd-cntr'!T18*1000/('q-Aharv-cntr'!T18+'q-PermP-cntr'!T18*1000)</f>
        <v>490.233492223738</v>
      </c>
      <c r="U18">
        <f>'q-ValProd-cntr'!U18*1000/('q-Aharv-cntr'!U18+'q-PermP-cntr'!U18*1000)</f>
        <v>397.125402150538</v>
      </c>
      <c r="V18">
        <f>'q-ValProd-cntr'!V18*1000/('q-Aharv-cntr'!V18+'q-PermP-cntr'!V18*1000)</f>
        <v>318.775963965671</v>
      </c>
      <c r="W18">
        <f>'q-ValProd-cntr'!W18*1000/('q-Aharv-cntr'!W18+'q-PermP-cntr'!W18*1000)</f>
        <v>398.361448965294</v>
      </c>
      <c r="X18">
        <f>'q-ValProd-cntr'!X18*1000/('q-Aharv-cntr'!X18+'q-PermP-cntr'!X18*1000)</f>
        <v>496.778637051167</v>
      </c>
      <c r="Y18">
        <f>'q-ValProd-cntr'!Y18*1000/('q-Aharv-cntr'!Y18+'q-PermP-cntr'!Y18*1000)</f>
        <v>519.946591994821</v>
      </c>
      <c r="Z18">
        <f>'q-ValProd-cntr'!Z18*1000/('q-Aharv-cntr'!Z18+'q-PermP-cntr'!Z18*1000)</f>
        <v>661.571933462567</v>
      </c>
      <c r="AA18">
        <f>'q-ValProd-cntr'!AA18*1000/('q-Aharv-cntr'!AA18+'q-PermP-cntr'!AA18*1000)</f>
        <v>589.638876663869</v>
      </c>
      <c r="AB18">
        <f>'q-ValProd-cntr'!AB18*1000/('q-Aharv-cntr'!AB18+'q-PermP-cntr'!AB18*1000)</f>
        <v>578.08770287344</v>
      </c>
      <c r="AC18">
        <f>'q-ValProd-cntr'!AC18*1000/('q-Aharv-cntr'!AC18+'q-PermP-cntr'!AC18*1000)</f>
        <v>707.457900943971</v>
      </c>
      <c r="AD18">
        <f>'q-ValProd-cntr'!AD18*1000/('q-Aharv-cntr'!AD18+'q-PermP-cntr'!AD18*1000)</f>
        <v>626.021703500391</v>
      </c>
      <c r="AE18">
        <f>'q-ValProd-cntr'!AE18*1000/('q-Aharv-cntr'!AE18+'q-PermP-cntr'!AE18*1000)</f>
        <v>735.553759384125</v>
      </c>
      <c r="AF18">
        <f>'q-ValProd-cntr'!AF18*1000/('q-Aharv-cntr'!AF18+'q-PermP-cntr'!AF18*1000)</f>
        <v>736.635759305943</v>
      </c>
      <c r="AG18">
        <f>'q-ValProd-cntr'!AG18*1000/('q-Aharv-cntr'!AG18+'q-PermP-cntr'!AG18*1000)</f>
        <v>672.248847820523</v>
      </c>
      <c r="AH18">
        <f>'q-ValProd-cntr'!AH18*1000/('q-Aharv-cntr'!AH18+'q-PermP-cntr'!AH18*1000)</f>
        <v>573.679620732227</v>
      </c>
      <c r="AI18">
        <f>'q-ValProd-cntr'!AI18*1000/('q-Aharv-cntr'!AI18+'q-PermP-cntr'!AI18*1000)</f>
        <v>593.861348273174</v>
      </c>
      <c r="AJ18">
        <f>'q-ValProd-cntr'!AJ18*1000/('q-Aharv-cntr'!AJ18+'q-PermP-cntr'!AJ18*1000)</f>
        <v>649.657898910484</v>
      </c>
      <c r="AK18">
        <f>'q-ValProd-cntr'!AK18*1000/('q-Aharv-cntr'!AK18+'q-PermP-cntr'!AK18*1000)</f>
        <v>687.534209885653</v>
      </c>
      <c r="AL18">
        <f>'q-ValProd-cntr'!AL18*1000/('q-Aharv-cntr'!AL18+'q-PermP-cntr'!AL18*1000)</f>
        <v>608.436522643642</v>
      </c>
      <c r="AM18">
        <f>'q-ValProd-cntr'!AM18*1000/('q-Aharv-cntr'!AM18+'q-PermP-cntr'!AM18*1000)</f>
        <v>666.746175920481</v>
      </c>
      <c r="AN18">
        <f>'q-ValProd-cntr'!AN18*1000/('q-Aharv-cntr'!AN18+'q-PermP-cntr'!AN18*1000)</f>
        <v>688.431724474497</v>
      </c>
      <c r="AO18">
        <f>'q-ValProd-cntr'!AO18*1000/('q-Aharv-cntr'!AO18+'q-PermP-cntr'!AO18*1000)</f>
        <v>646.713224860898</v>
      </c>
      <c r="AP18">
        <f>'q-ValProd-cntr'!AP18*1000/('q-Aharv-cntr'!AP18+'q-PermP-cntr'!AP18*1000)</f>
        <v>683.206861883203</v>
      </c>
      <c r="AQ18">
        <f>'q-ValProd-cntr'!AQ18*1000/('q-Aharv-cntr'!AQ18+'q-PermP-cntr'!AQ18*1000)</f>
        <v>649.889018691137</v>
      </c>
      <c r="AR18">
        <f>'q-ValProd-cntr'!AR18*1000/('q-Aharv-cntr'!AR18+'q-PermP-cntr'!AR18*1000)</f>
        <v>659.896615414281</v>
      </c>
      <c r="AS18">
        <f>'q-ValProd-cntr'!AS18*1000/('q-Aharv-cntr'!AS18+'q-PermP-cntr'!AS18*1000)</f>
        <v>656.814948017345</v>
      </c>
      <c r="AT18">
        <f>'q-ValProd-cntr'!AT18*1000/('q-Aharv-cntr'!AT18+'q-PermP-cntr'!AT18*1000)</f>
        <v>782.614241248573</v>
      </c>
      <c r="AU18">
        <f>'q-ValProd-cntr'!AU18*1000/('q-Aharv-cntr'!AU18+'q-PermP-cntr'!AU18*1000)</f>
        <v>767.873782475225</v>
      </c>
      <c r="AV18">
        <f>'q-ValProd-cntr'!AV18*1000/('q-Aharv-cntr'!AV18+'q-PermP-cntr'!AV18*1000)</f>
        <v>1112.3467816341</v>
      </c>
      <c r="AW18">
        <f t="shared" si="0"/>
        <v>0.034091403649894</v>
      </c>
    </row>
    <row r="19" spans="1:49">
      <c r="A19" t="s">
        <v>430</v>
      </c>
      <c r="B19">
        <f>'q-ValProd-cntr'!C19</f>
        <v>86</v>
      </c>
      <c r="C19" t="str">
        <f>'q-ValProd-cntr'!D19</f>
        <v>Grenada</v>
      </c>
      <c r="F19" t="s">
        <v>431</v>
      </c>
      <c r="G19">
        <f>'q-ValProd-cntr'!G19*1000/('q-Aharv-cntr'!G19+'q-PermP-cntr'!G19*1000)</f>
        <v>735.510166150252</v>
      </c>
      <c r="H19">
        <f>'q-ValProd-cntr'!H19*1000/('q-Aharv-cntr'!H19+'q-PermP-cntr'!H19*1000)</f>
        <v>795.102543941802</v>
      </c>
      <c r="I19">
        <f>'q-ValProd-cntr'!I19*1000/('q-Aharv-cntr'!I19+'q-PermP-cntr'!I19*1000)</f>
        <v>832.178941137947</v>
      </c>
      <c r="J19">
        <f>'q-ValProd-cntr'!J19*1000/('q-Aharv-cntr'!J19+'q-PermP-cntr'!J19*1000)</f>
        <v>832.533175168631</v>
      </c>
      <c r="K19">
        <f>'q-ValProd-cntr'!K19*1000/('q-Aharv-cntr'!K19+'q-PermP-cntr'!K19*1000)</f>
        <v>929.22929356394</v>
      </c>
      <c r="L19">
        <f>'q-ValProd-cntr'!L19*1000/('q-Aharv-cntr'!L19+'q-PermP-cntr'!L19*1000)</f>
        <v>924.149594770867</v>
      </c>
      <c r="M19">
        <f>'q-ValProd-cntr'!M19*1000/('q-Aharv-cntr'!M19+'q-PermP-cntr'!M19*1000)</f>
        <v>970.426889700829</v>
      </c>
      <c r="N19">
        <f>'q-ValProd-cntr'!N19*1000/('q-Aharv-cntr'!N19+'q-PermP-cntr'!N19*1000)</f>
        <v>970.710277470756</v>
      </c>
      <c r="O19">
        <f>'q-ValProd-cntr'!O19*1000/('q-Aharv-cntr'!O19+'q-PermP-cntr'!O19*1000)</f>
        <v>1010.99491513261</v>
      </c>
      <c r="P19">
        <f>'q-ValProd-cntr'!P19*1000/('q-Aharv-cntr'!P19+'q-PermP-cntr'!P19*1000)</f>
        <v>1025.2822962194</v>
      </c>
      <c r="Q19">
        <f>'q-ValProd-cntr'!Q19*1000/('q-Aharv-cntr'!Q19+'q-PermP-cntr'!Q19*1000)</f>
        <v>963.719657742026</v>
      </c>
      <c r="R19">
        <f>'q-ValProd-cntr'!R19*1000/('q-Aharv-cntr'!R19+'q-PermP-cntr'!R19*1000)</f>
        <v>964.559544080176</v>
      </c>
      <c r="S19">
        <f>'q-ValProd-cntr'!S19*1000/('q-Aharv-cntr'!S19+'q-PermP-cntr'!S19*1000)</f>
        <v>1003.05904738926</v>
      </c>
      <c r="T19">
        <f>'q-ValProd-cntr'!T19*1000/('q-Aharv-cntr'!T19+'q-PermP-cntr'!T19*1000)</f>
        <v>1056.67766047673</v>
      </c>
      <c r="U19">
        <f>'q-ValProd-cntr'!U19*1000/('q-Aharv-cntr'!U19+'q-PermP-cntr'!U19*1000)</f>
        <v>951.929162608004</v>
      </c>
      <c r="V19">
        <f>'q-ValProd-cntr'!V19*1000/('q-Aharv-cntr'!V19+'q-PermP-cntr'!V19*1000)</f>
        <v>1067.49017454091</v>
      </c>
      <c r="W19">
        <f>'q-ValProd-cntr'!W19*1000/('q-Aharv-cntr'!W19+'q-PermP-cntr'!W19*1000)</f>
        <v>1049.72908303684</v>
      </c>
      <c r="X19">
        <f>'q-ValProd-cntr'!X19*1000/('q-Aharv-cntr'!X19+'q-PermP-cntr'!X19*1000)</f>
        <v>965.671786879527</v>
      </c>
      <c r="Y19">
        <f>'q-ValProd-cntr'!Y19*1000/('q-Aharv-cntr'!Y19+'q-PermP-cntr'!Y19*1000)</f>
        <v>997.837350500471</v>
      </c>
      <c r="Z19">
        <f>'q-ValProd-cntr'!Z19*1000/('q-Aharv-cntr'!Z19+'q-PermP-cntr'!Z19*1000)</f>
        <v>1287.00736771862</v>
      </c>
      <c r="AA19">
        <f>'q-ValProd-cntr'!AA19*1000/('q-Aharv-cntr'!AA19+'q-PermP-cntr'!AA19*1000)</f>
        <v>1431.92457134262</v>
      </c>
      <c r="AB19">
        <f>'q-ValProd-cntr'!AB19*1000/('q-Aharv-cntr'!AB19+'q-PermP-cntr'!AB19*1000)</f>
        <v>1369.4994362748</v>
      </c>
      <c r="AC19">
        <f>'q-ValProd-cntr'!AC19*1000/('q-Aharv-cntr'!AC19+'q-PermP-cntr'!AC19*1000)</f>
        <v>1216.52547568869</v>
      </c>
      <c r="AD19">
        <f>'q-ValProd-cntr'!AD19*1000/('q-Aharv-cntr'!AD19+'q-PermP-cntr'!AD19*1000)</f>
        <v>1329.46763928651</v>
      </c>
      <c r="AE19">
        <f>'q-ValProd-cntr'!AE19*1000/('q-Aharv-cntr'!AE19+'q-PermP-cntr'!AE19*1000)</f>
        <v>876.995473393024</v>
      </c>
      <c r="AF19">
        <f>'q-ValProd-cntr'!AF19*1000/('q-Aharv-cntr'!AF19+'q-PermP-cntr'!AF19*1000)</f>
        <v>1019.9419405551</v>
      </c>
      <c r="AG19">
        <f>'q-ValProd-cntr'!AG19*1000/('q-Aharv-cntr'!AG19+'q-PermP-cntr'!AG19*1000)</f>
        <v>1112.79946465299</v>
      </c>
      <c r="AH19">
        <f>'q-ValProd-cntr'!AH19*1000/('q-Aharv-cntr'!AH19+'q-PermP-cntr'!AH19*1000)</f>
        <v>969.055326580791</v>
      </c>
      <c r="AI19">
        <f>'q-ValProd-cntr'!AI19*1000/('q-Aharv-cntr'!AI19+'q-PermP-cntr'!AI19*1000)</f>
        <v>956.819270461022</v>
      </c>
      <c r="AJ19">
        <f>'q-ValProd-cntr'!AJ19*1000/('q-Aharv-cntr'!AJ19+'q-PermP-cntr'!AJ19*1000)</f>
        <v>978.92333620188</v>
      </c>
      <c r="AK19">
        <f>'q-ValProd-cntr'!AK19*1000/('q-Aharv-cntr'!AK19+'q-PermP-cntr'!AK19*1000)</f>
        <v>963.844366432702</v>
      </c>
      <c r="AL19">
        <f>'q-ValProd-cntr'!AL19*1000/('q-Aharv-cntr'!AL19+'q-PermP-cntr'!AL19*1000)</f>
        <v>1010.74159943699</v>
      </c>
      <c r="AM19">
        <f>'q-ValProd-cntr'!AM19*1000/('q-Aharv-cntr'!AM19+'q-PermP-cntr'!AM19*1000)</f>
        <v>1044.31545428166</v>
      </c>
      <c r="AN19">
        <f>'q-ValProd-cntr'!AN19*1000/('q-Aharv-cntr'!AN19+'q-PermP-cntr'!AN19*1000)</f>
        <v>1105.99084822318</v>
      </c>
      <c r="AO19">
        <f>'q-ValProd-cntr'!AO19*1000/('q-Aharv-cntr'!AO19+'q-PermP-cntr'!AO19*1000)</f>
        <v>1050.46208353017</v>
      </c>
      <c r="AP19">
        <f>'q-ValProd-cntr'!AP19*1000/('q-Aharv-cntr'!AP19+'q-PermP-cntr'!AP19*1000)</f>
        <v>1051.12102866135</v>
      </c>
      <c r="AQ19">
        <f>'q-ValProd-cntr'!AQ19*1000/('q-Aharv-cntr'!AQ19+'q-PermP-cntr'!AQ19*1000)</f>
        <v>1041.49012251952</v>
      </c>
      <c r="AR19">
        <f>'q-ValProd-cntr'!AR19*1000/('q-Aharv-cntr'!AR19+'q-PermP-cntr'!AR19*1000)</f>
        <v>1043.1163869187</v>
      </c>
      <c r="AS19">
        <f>'q-ValProd-cntr'!AS19*1000/('q-Aharv-cntr'!AS19+'q-PermP-cntr'!AS19*1000)</f>
        <v>1091.57927029671</v>
      </c>
      <c r="AT19">
        <f>'q-ValProd-cntr'!AT19*1000/('q-Aharv-cntr'!AT19+'q-PermP-cntr'!AT19*1000)</f>
        <v>1083.59335831179</v>
      </c>
      <c r="AU19">
        <f>'q-ValProd-cntr'!AU19*1000/('q-Aharv-cntr'!AU19+'q-PermP-cntr'!AU19*1000)</f>
        <v>1092.65214524707</v>
      </c>
      <c r="AV19">
        <f>'q-ValProd-cntr'!AV19*1000/('q-Aharv-cntr'!AV19+'q-PermP-cntr'!AV19*1000)</f>
        <v>1177.91010080327</v>
      </c>
      <c r="AW19">
        <f t="shared" si="0"/>
        <v>0.521686499976814</v>
      </c>
    </row>
    <row r="20" spans="1:49">
      <c r="A20" t="s">
        <v>430</v>
      </c>
      <c r="B20">
        <f>'q-ValProd-cntr'!C20</f>
        <v>87</v>
      </c>
      <c r="C20" t="str">
        <f>'q-ValProd-cntr'!D20</f>
        <v>Guadeloupe</v>
      </c>
      <c r="F20" t="s">
        <v>431</v>
      </c>
      <c r="G20">
        <f>'q-ValProd-cntr'!G20*1000/('q-Aharv-cntr'!G20+'q-PermP-cntr'!G20*1000)</f>
        <v>1146.12325084382</v>
      </c>
      <c r="H20">
        <f>'q-ValProd-cntr'!H20*1000/('q-Aharv-cntr'!H20+'q-PermP-cntr'!H20*1000)</f>
        <v>1150.91287079428</v>
      </c>
      <c r="I20">
        <f>'q-ValProd-cntr'!I20*1000/('q-Aharv-cntr'!I20+'q-PermP-cntr'!I20*1000)</f>
        <v>1174.7284864193</v>
      </c>
      <c r="J20">
        <f>'q-ValProd-cntr'!J20*1000/('q-Aharv-cntr'!J20+'q-PermP-cntr'!J20*1000)</f>
        <v>1165.54340397804</v>
      </c>
      <c r="K20">
        <f>'q-ValProd-cntr'!K20*1000/('q-Aharv-cntr'!K20+'q-PermP-cntr'!K20*1000)</f>
        <v>1130.542119196</v>
      </c>
      <c r="L20">
        <f>'q-ValProd-cntr'!L20*1000/('q-Aharv-cntr'!L20+'q-PermP-cntr'!L20*1000)</f>
        <v>1108.76935315794</v>
      </c>
      <c r="M20">
        <f>'q-ValProd-cntr'!M20*1000/('q-Aharv-cntr'!M20+'q-PermP-cntr'!M20*1000)</f>
        <v>1116.75439399532</v>
      </c>
      <c r="N20">
        <f>'q-ValProd-cntr'!N20*1000/('q-Aharv-cntr'!N20+'q-PermP-cntr'!N20*1000)</f>
        <v>1010.70448885281</v>
      </c>
      <c r="O20">
        <f>'q-ValProd-cntr'!O20*1000/('q-Aharv-cntr'!O20+'q-PermP-cntr'!O20*1000)</f>
        <v>1163.72126874043</v>
      </c>
      <c r="P20">
        <f>'q-ValProd-cntr'!P20*1000/('q-Aharv-cntr'!P20+'q-PermP-cntr'!P20*1000)</f>
        <v>1152.06988470361</v>
      </c>
      <c r="Q20">
        <f>'q-ValProd-cntr'!Q20*1000/('q-Aharv-cntr'!Q20+'q-PermP-cntr'!Q20*1000)</f>
        <v>1212.2341027655</v>
      </c>
      <c r="R20">
        <f>'q-ValProd-cntr'!R20*1000/('q-Aharv-cntr'!R20+'q-PermP-cntr'!R20*1000)</f>
        <v>1073.0452002453</v>
      </c>
      <c r="S20">
        <f>'q-ValProd-cntr'!S20*1000/('q-Aharv-cntr'!S20+'q-PermP-cntr'!S20*1000)</f>
        <v>1188.4214962283</v>
      </c>
      <c r="T20">
        <f>'q-ValProd-cntr'!T20*1000/('q-Aharv-cntr'!T20+'q-PermP-cntr'!T20*1000)</f>
        <v>1186.95203832282</v>
      </c>
      <c r="U20">
        <f>'q-ValProd-cntr'!U20*1000/('q-Aharv-cntr'!U20+'q-PermP-cntr'!U20*1000)</f>
        <v>1111.69837614722</v>
      </c>
      <c r="V20">
        <f>'q-ValProd-cntr'!V20*1000/('q-Aharv-cntr'!V20+'q-PermP-cntr'!V20*1000)</f>
        <v>1150.34549610752</v>
      </c>
      <c r="W20">
        <f>'q-ValProd-cntr'!W20*1000/('q-Aharv-cntr'!W20+'q-PermP-cntr'!W20*1000)</f>
        <v>1070.2703286544</v>
      </c>
      <c r="X20">
        <f>'q-ValProd-cntr'!X20*1000/('q-Aharv-cntr'!X20+'q-PermP-cntr'!X20*1000)</f>
        <v>1215.21169290022</v>
      </c>
      <c r="Y20">
        <f>'q-ValProd-cntr'!Y20*1000/('q-Aharv-cntr'!Y20+'q-PermP-cntr'!Y20*1000)</f>
        <v>1076.6630248462</v>
      </c>
      <c r="Z20">
        <f>'q-ValProd-cntr'!Z20*1000/('q-Aharv-cntr'!Z20+'q-PermP-cntr'!Z20*1000)</f>
        <v>981.85614403341</v>
      </c>
      <c r="AA20">
        <f>'q-ValProd-cntr'!AA20*1000/('q-Aharv-cntr'!AA20+'q-PermP-cntr'!AA20*1000)</f>
        <v>1002.84694913374</v>
      </c>
      <c r="AB20">
        <f>'q-ValProd-cntr'!AB20*1000/('q-Aharv-cntr'!AB20+'q-PermP-cntr'!AB20*1000)</f>
        <v>1196.23796529072</v>
      </c>
      <c r="AC20">
        <f>'q-ValProd-cntr'!AC20*1000/('q-Aharv-cntr'!AC20+'q-PermP-cntr'!AC20*1000)</f>
        <v>1158.94004451752</v>
      </c>
      <c r="AD20">
        <f>'q-ValProd-cntr'!AD20*1000/('q-Aharv-cntr'!AD20+'q-PermP-cntr'!AD20*1000)</f>
        <v>1167.26571797937</v>
      </c>
      <c r="AE20">
        <f>'q-ValProd-cntr'!AE20*1000/('q-Aharv-cntr'!AE20+'q-PermP-cntr'!AE20*1000)</f>
        <v>1054.68320687745</v>
      </c>
      <c r="AF20">
        <f>'q-ValProd-cntr'!AF20*1000/('q-Aharv-cntr'!AF20+'q-PermP-cntr'!AF20*1000)</f>
        <v>1071.73303169639</v>
      </c>
      <c r="AG20">
        <f>'q-ValProd-cntr'!AG20*1000/('q-Aharv-cntr'!AG20+'q-PermP-cntr'!AG20*1000)</f>
        <v>1062.50750744374</v>
      </c>
      <c r="AH20">
        <f>'q-ValProd-cntr'!AH20*1000/('q-Aharv-cntr'!AH20+'q-PermP-cntr'!AH20*1000)</f>
        <v>1155.10387788613</v>
      </c>
      <c r="AI20">
        <f>'q-ValProd-cntr'!AI20*1000/('q-Aharv-cntr'!AI20+'q-PermP-cntr'!AI20*1000)</f>
        <v>980.825682233918</v>
      </c>
      <c r="AJ20">
        <f>'q-ValProd-cntr'!AJ20*1000/('q-Aharv-cntr'!AJ20+'q-PermP-cntr'!AJ20*1000)</f>
        <v>888.505308339561</v>
      </c>
      <c r="AK20">
        <f>'q-ValProd-cntr'!AK20*1000/('q-Aharv-cntr'!AK20+'q-PermP-cntr'!AK20*1000)</f>
        <v>1054.82360125255</v>
      </c>
      <c r="AL20">
        <f>'q-ValProd-cntr'!AL20*1000/('q-Aharv-cntr'!AL20+'q-PermP-cntr'!AL20*1000)</f>
        <v>1103.5400737441</v>
      </c>
      <c r="AM20">
        <f>'q-ValProd-cntr'!AM20*1000/('q-Aharv-cntr'!AM20+'q-PermP-cntr'!AM20*1000)</f>
        <v>1120.44078394317</v>
      </c>
      <c r="AN20">
        <f>'q-ValProd-cntr'!AN20*1000/('q-Aharv-cntr'!AN20+'q-PermP-cntr'!AN20*1000)</f>
        <v>1043.79246098989</v>
      </c>
      <c r="AO20">
        <f>'q-ValProd-cntr'!AO20*1000/('q-Aharv-cntr'!AO20+'q-PermP-cntr'!AO20*1000)</f>
        <v>814.248394551022</v>
      </c>
      <c r="AP20">
        <f>'q-ValProd-cntr'!AP20*1000/('q-Aharv-cntr'!AP20+'q-PermP-cntr'!AP20*1000)</f>
        <v>899.484464898488</v>
      </c>
      <c r="AQ20">
        <f>'q-ValProd-cntr'!AQ20*1000/('q-Aharv-cntr'!AQ20+'q-PermP-cntr'!AQ20*1000)</f>
        <v>1108.53114183708</v>
      </c>
      <c r="AR20">
        <f>'q-ValProd-cntr'!AR20*1000/('q-Aharv-cntr'!AR20+'q-PermP-cntr'!AR20*1000)</f>
        <v>944.135308014911</v>
      </c>
      <c r="AS20">
        <f>'q-ValProd-cntr'!AS20*1000/('q-Aharv-cntr'!AS20+'q-PermP-cntr'!AS20*1000)</f>
        <v>1123.42357101219</v>
      </c>
      <c r="AT20">
        <f>'q-ValProd-cntr'!AT20*1000/('q-Aharv-cntr'!AT20+'q-PermP-cntr'!AT20*1000)</f>
        <v>1146.88158125413</v>
      </c>
      <c r="AU20">
        <f>'q-ValProd-cntr'!AU20*1000/('q-Aharv-cntr'!AU20+'q-PermP-cntr'!AU20*1000)</f>
        <v>1170.6378540394</v>
      </c>
      <c r="AV20">
        <f>'q-ValProd-cntr'!AV20*1000/('q-Aharv-cntr'!AV20+'q-PermP-cntr'!AV20*1000)</f>
        <v>2261.82462545917</v>
      </c>
      <c r="AW20">
        <f t="shared" si="0"/>
        <v>-0.307697272669716</v>
      </c>
    </row>
    <row r="21" spans="1:49">
      <c r="A21" t="s">
        <v>430</v>
      </c>
      <c r="B21">
        <f>'q-ValProd-cntr'!C21</f>
        <v>89</v>
      </c>
      <c r="C21" t="str">
        <f>'q-ValProd-cntr'!D21</f>
        <v>Guatemala</v>
      </c>
      <c r="F21" t="s">
        <v>431</v>
      </c>
      <c r="G21">
        <f>'q-ValProd-cntr'!G21*1000/('q-Aharv-cntr'!G21+'q-PermP-cntr'!G21*1000)</f>
        <v>247.918261211625</v>
      </c>
      <c r="H21">
        <f>'q-ValProd-cntr'!H21*1000/('q-Aharv-cntr'!H21+'q-PermP-cntr'!H21*1000)</f>
        <v>265.63507101387</v>
      </c>
      <c r="I21">
        <f>'q-ValProd-cntr'!I21*1000/('q-Aharv-cntr'!I21+'q-PermP-cntr'!I21*1000)</f>
        <v>275.135150898531</v>
      </c>
      <c r="J21">
        <f>'q-ValProd-cntr'!J21*1000/('q-Aharv-cntr'!J21+'q-PermP-cntr'!J21*1000)</f>
        <v>283.281514087227</v>
      </c>
      <c r="K21">
        <f>'q-ValProd-cntr'!K21*1000/('q-Aharv-cntr'!K21+'q-PermP-cntr'!K21*1000)</f>
        <v>294.968573867478</v>
      </c>
      <c r="L21">
        <f>'q-ValProd-cntr'!L21*1000/('q-Aharv-cntr'!L21+'q-PermP-cntr'!L21*1000)</f>
        <v>298.766945248543</v>
      </c>
      <c r="M21">
        <f>'q-ValProd-cntr'!M21*1000/('q-Aharv-cntr'!M21+'q-PermP-cntr'!M21*1000)</f>
        <v>287.256291471838</v>
      </c>
      <c r="N21">
        <f>'q-ValProd-cntr'!N21*1000/('q-Aharv-cntr'!N21+'q-PermP-cntr'!N21*1000)</f>
        <v>318.808691245194</v>
      </c>
      <c r="O21">
        <f>'q-ValProd-cntr'!O21*1000/('q-Aharv-cntr'!O21+'q-PermP-cntr'!O21*1000)</f>
        <v>330.636160530638</v>
      </c>
      <c r="P21">
        <f>'q-ValProd-cntr'!P21*1000/('q-Aharv-cntr'!P21+'q-PermP-cntr'!P21*1000)</f>
        <v>337.565998855971</v>
      </c>
      <c r="Q21">
        <f>'q-ValProd-cntr'!Q21*1000/('q-Aharv-cntr'!Q21+'q-PermP-cntr'!Q21*1000)</f>
        <v>334.663342146969</v>
      </c>
      <c r="R21">
        <f>'q-ValProd-cntr'!R21*1000/('q-Aharv-cntr'!R21+'q-PermP-cntr'!R21*1000)</f>
        <v>370.932399517816</v>
      </c>
      <c r="S21">
        <f>'q-ValProd-cntr'!S21*1000/('q-Aharv-cntr'!S21+'q-PermP-cntr'!S21*1000)</f>
        <v>408.588590590494</v>
      </c>
      <c r="T21">
        <f>'q-ValProd-cntr'!T21*1000/('q-Aharv-cntr'!T21+'q-PermP-cntr'!T21*1000)</f>
        <v>423.657897880611</v>
      </c>
      <c r="U21">
        <f>'q-ValProd-cntr'!U21*1000/('q-Aharv-cntr'!U21+'q-PermP-cntr'!U21*1000)</f>
        <v>414.666162585521</v>
      </c>
      <c r="V21">
        <f>'q-ValProd-cntr'!V21*1000/('q-Aharv-cntr'!V21+'q-PermP-cntr'!V21*1000)</f>
        <v>424.917953691355</v>
      </c>
      <c r="W21">
        <f>'q-ValProd-cntr'!W21*1000/('q-Aharv-cntr'!W21+'q-PermP-cntr'!W21*1000)</f>
        <v>452.700441523339</v>
      </c>
      <c r="X21">
        <f>'q-ValProd-cntr'!X21*1000/('q-Aharv-cntr'!X21+'q-PermP-cntr'!X21*1000)</f>
        <v>475.658023076287</v>
      </c>
      <c r="Y21">
        <f>'q-ValProd-cntr'!Y21*1000/('q-Aharv-cntr'!Y21+'q-PermP-cntr'!Y21*1000)</f>
        <v>468.819037489204</v>
      </c>
      <c r="Z21">
        <f>'q-ValProd-cntr'!Z21*1000/('q-Aharv-cntr'!Z21+'q-PermP-cntr'!Z21*1000)</f>
        <v>462.308235362227</v>
      </c>
      <c r="AA21">
        <f>'q-ValProd-cntr'!AA21*1000/('q-Aharv-cntr'!AA21+'q-PermP-cntr'!AA21*1000)</f>
        <v>447.501748710286</v>
      </c>
      <c r="AB21">
        <f>'q-ValProd-cntr'!AB21*1000/('q-Aharv-cntr'!AB21+'q-PermP-cntr'!AB21*1000)</f>
        <v>445.720982754919</v>
      </c>
      <c r="AC21">
        <f>'q-ValProd-cntr'!AC21*1000/('q-Aharv-cntr'!AC21+'q-PermP-cntr'!AC21*1000)</f>
        <v>446.931021286941</v>
      </c>
      <c r="AD21">
        <f>'q-ValProd-cntr'!AD21*1000/('q-Aharv-cntr'!AD21+'q-PermP-cntr'!AD21*1000)</f>
        <v>358.620757648308</v>
      </c>
      <c r="AE21">
        <f>'q-ValProd-cntr'!AE21*1000/('q-Aharv-cntr'!AE21+'q-PermP-cntr'!AE21*1000)</f>
        <v>354.896853880355</v>
      </c>
      <c r="AF21">
        <f>'q-ValProd-cntr'!AF21*1000/('q-Aharv-cntr'!AF21+'q-PermP-cntr'!AF21*1000)</f>
        <v>354.255441771657</v>
      </c>
      <c r="AG21">
        <f>'q-ValProd-cntr'!AG21*1000/('q-Aharv-cntr'!AG21+'q-PermP-cntr'!AG21*1000)</f>
        <v>356.05181291012</v>
      </c>
      <c r="AH21">
        <f>'q-ValProd-cntr'!AH21*1000/('q-Aharv-cntr'!AH21+'q-PermP-cntr'!AH21*1000)</f>
        <v>336.640476099065</v>
      </c>
      <c r="AI21">
        <f>'q-ValProd-cntr'!AI21*1000/('q-Aharv-cntr'!AI21+'q-PermP-cntr'!AI21*1000)</f>
        <v>368.380036201771</v>
      </c>
      <c r="AJ21">
        <f>'q-ValProd-cntr'!AJ21*1000/('q-Aharv-cntr'!AJ21+'q-PermP-cntr'!AJ21*1000)</f>
        <v>376.513528570308</v>
      </c>
      <c r="AK21">
        <f>'q-ValProd-cntr'!AK21*1000/('q-Aharv-cntr'!AK21+'q-PermP-cntr'!AK21*1000)</f>
        <v>365.948062202037</v>
      </c>
      <c r="AL21">
        <f>'q-ValProd-cntr'!AL21*1000/('q-Aharv-cntr'!AL21+'q-PermP-cntr'!AL21*1000)</f>
        <v>371.176017527563</v>
      </c>
      <c r="AM21">
        <f>'q-ValProd-cntr'!AM21*1000/('q-Aharv-cntr'!AM21+'q-PermP-cntr'!AM21*1000)</f>
        <v>368.164618650124</v>
      </c>
      <c r="AN21">
        <f>'q-ValProd-cntr'!AN21*1000/('q-Aharv-cntr'!AN21+'q-PermP-cntr'!AN21*1000)</f>
        <v>386.239951679384</v>
      </c>
      <c r="AO21">
        <f>'q-ValProd-cntr'!AO21*1000/('q-Aharv-cntr'!AO21+'q-PermP-cntr'!AO21*1000)</f>
        <v>413.961088242862</v>
      </c>
      <c r="AP21">
        <f>'q-ValProd-cntr'!AP21*1000/('q-Aharv-cntr'!AP21+'q-PermP-cntr'!AP21*1000)</f>
        <v>417.49589307509</v>
      </c>
      <c r="AQ21">
        <f>'q-ValProd-cntr'!AQ21*1000/('q-Aharv-cntr'!AQ21+'q-PermP-cntr'!AQ21*1000)</f>
        <v>439.39060287614</v>
      </c>
      <c r="AR21">
        <f>'q-ValProd-cntr'!AR21*1000/('q-Aharv-cntr'!AR21+'q-PermP-cntr'!AR21*1000)</f>
        <v>447.628418434225</v>
      </c>
      <c r="AS21">
        <f>'q-ValProd-cntr'!AS21*1000/('q-Aharv-cntr'!AS21+'q-PermP-cntr'!AS21*1000)</f>
        <v>456.797594611994</v>
      </c>
      <c r="AT21">
        <f>'q-ValProd-cntr'!AT21*1000/('q-Aharv-cntr'!AT21+'q-PermP-cntr'!AT21*1000)</f>
        <v>467.792629903766</v>
      </c>
      <c r="AU21">
        <f>'q-ValProd-cntr'!AU21*1000/('q-Aharv-cntr'!AU21+'q-PermP-cntr'!AU21*1000)</f>
        <v>471.714480717913</v>
      </c>
      <c r="AV21">
        <f>'q-ValProd-cntr'!AV21*1000/('q-Aharv-cntr'!AV21+'q-PermP-cntr'!AV21*1000)</f>
        <v>1204.1962038424</v>
      </c>
      <c r="AW21">
        <f t="shared" si="0"/>
        <v>0.992237611329116</v>
      </c>
    </row>
    <row r="22" spans="1:49">
      <c r="A22" t="s">
        <v>430</v>
      </c>
      <c r="B22">
        <f>'q-ValProd-cntr'!C22</f>
        <v>91</v>
      </c>
      <c r="C22" t="str">
        <f>'q-ValProd-cntr'!D22</f>
        <v>Guyana</v>
      </c>
      <c r="F22" t="s">
        <v>431</v>
      </c>
      <c r="G22">
        <f>'q-ValProd-cntr'!G22*1000/('q-Aharv-cntr'!G22+'q-PermP-cntr'!G22*1000)</f>
        <v>115.65335900577</v>
      </c>
      <c r="H22">
        <f>'q-ValProd-cntr'!H22*1000/('q-Aharv-cntr'!H22+'q-PermP-cntr'!H22*1000)</f>
        <v>119.78539088989</v>
      </c>
      <c r="I22">
        <f>'q-ValProd-cntr'!I22*1000/('q-Aharv-cntr'!I22+'q-PermP-cntr'!I22*1000)</f>
        <v>108.205649983427</v>
      </c>
      <c r="J22">
        <f>'q-ValProd-cntr'!J22*1000/('q-Aharv-cntr'!J22+'q-PermP-cntr'!J22*1000)</f>
        <v>121.172158543451</v>
      </c>
      <c r="K22">
        <f>'q-ValProd-cntr'!K22*1000/('q-Aharv-cntr'!K22+'q-PermP-cntr'!K22*1000)</f>
        <v>121.393018823478</v>
      </c>
      <c r="L22">
        <f>'q-ValProd-cntr'!L22*1000/('q-Aharv-cntr'!L22+'q-PermP-cntr'!L22*1000)</f>
        <v>124.187395425975</v>
      </c>
      <c r="M22">
        <f>'q-ValProd-cntr'!M22*1000/('q-Aharv-cntr'!M22+'q-PermP-cntr'!M22*1000)</f>
        <v>122.371140151938</v>
      </c>
      <c r="N22">
        <f>'q-ValProd-cntr'!N22*1000/('q-Aharv-cntr'!N22+'q-PermP-cntr'!N22*1000)</f>
        <v>115.532779274418</v>
      </c>
      <c r="O22">
        <f>'q-ValProd-cntr'!O22*1000/('q-Aharv-cntr'!O22+'q-PermP-cntr'!O22*1000)</f>
        <v>129.659318781596</v>
      </c>
      <c r="P22">
        <f>'q-ValProd-cntr'!P22*1000/('q-Aharv-cntr'!P22+'q-PermP-cntr'!P22*1000)</f>
        <v>127.31464641784</v>
      </c>
      <c r="Q22">
        <f>'q-ValProd-cntr'!Q22*1000/('q-Aharv-cntr'!Q22+'q-PermP-cntr'!Q22*1000)</f>
        <v>133.625582383055</v>
      </c>
      <c r="R22">
        <f>'q-ValProd-cntr'!R22*1000/('q-Aharv-cntr'!R22+'q-PermP-cntr'!R22*1000)</f>
        <v>125.233791054362</v>
      </c>
      <c r="S22">
        <f>'q-ValProd-cntr'!S22*1000/('q-Aharv-cntr'!S22+'q-PermP-cntr'!S22*1000)</f>
        <v>123.265207689337</v>
      </c>
      <c r="T22">
        <f>'q-ValProd-cntr'!T22*1000/('q-Aharv-cntr'!T22+'q-PermP-cntr'!T22*1000)</f>
        <v>142.501382412219</v>
      </c>
      <c r="U22">
        <f>'q-ValProd-cntr'!U22*1000/('q-Aharv-cntr'!U22+'q-PermP-cntr'!U22*1000)</f>
        <v>140.39086495888</v>
      </c>
      <c r="V22">
        <f>'q-ValProd-cntr'!V22*1000/('q-Aharv-cntr'!V22+'q-PermP-cntr'!V22*1000)</f>
        <v>125.526179662794</v>
      </c>
      <c r="W22">
        <f>'q-ValProd-cntr'!W22*1000/('q-Aharv-cntr'!W22+'q-PermP-cntr'!W22*1000)</f>
        <v>133.347074880488</v>
      </c>
      <c r="X22">
        <f>'q-ValProd-cntr'!X22*1000/('q-Aharv-cntr'!X22+'q-PermP-cntr'!X22*1000)</f>
        <v>131.994874568008</v>
      </c>
      <c r="Y22">
        <f>'q-ValProd-cntr'!Y22*1000/('q-Aharv-cntr'!Y22+'q-PermP-cntr'!Y22*1000)</f>
        <v>112.866849591666</v>
      </c>
      <c r="Z22">
        <f>'q-ValProd-cntr'!Z22*1000/('q-Aharv-cntr'!Z22+'q-PermP-cntr'!Z22*1000)</f>
        <v>117.495004560832</v>
      </c>
      <c r="AA22">
        <f>'q-ValProd-cntr'!AA22*1000/('q-Aharv-cntr'!AA22+'q-PermP-cntr'!AA22*1000)</f>
        <v>120.484897462617</v>
      </c>
      <c r="AB22">
        <f>'q-ValProd-cntr'!AB22*1000/('q-Aharv-cntr'!AB22+'q-PermP-cntr'!AB22*1000)</f>
        <v>116.001284968219</v>
      </c>
      <c r="AC22">
        <f>'q-ValProd-cntr'!AC22*1000/('q-Aharv-cntr'!AC22+'q-PermP-cntr'!AC22*1000)</f>
        <v>102.333946148419</v>
      </c>
      <c r="AD22">
        <f>'q-ValProd-cntr'!AD22*1000/('q-Aharv-cntr'!AD22+'q-PermP-cntr'!AD22*1000)</f>
        <v>105.091671043502</v>
      </c>
      <c r="AE22">
        <f>'q-ValProd-cntr'!AE22*1000/('q-Aharv-cntr'!AE22+'q-PermP-cntr'!AE22*1000)</f>
        <v>101.771779168961</v>
      </c>
      <c r="AF22">
        <f>'q-ValProd-cntr'!AF22*1000/('q-Aharv-cntr'!AF22+'q-PermP-cntr'!AF22*1000)</f>
        <v>105.504374206888</v>
      </c>
      <c r="AG22">
        <f>'q-ValProd-cntr'!AG22*1000/('q-Aharv-cntr'!AG22+'q-PermP-cntr'!AG22*1000)</f>
        <v>99.6112671353081</v>
      </c>
      <c r="AH22">
        <f>'q-ValProd-cntr'!AH22*1000/('q-Aharv-cntr'!AH22+'q-PermP-cntr'!AH22*1000)</f>
        <v>95.3811202051559</v>
      </c>
      <c r="AI22">
        <f>'q-ValProd-cntr'!AI22*1000/('q-Aharv-cntr'!AI22+'q-PermP-cntr'!AI22*1000)</f>
        <v>90.9991206708085</v>
      </c>
      <c r="AJ22">
        <f>'q-ValProd-cntr'!AJ22*1000/('q-Aharv-cntr'!AJ22+'q-PermP-cntr'!AJ22*1000)</f>
        <v>80.6407032394162</v>
      </c>
      <c r="AK22">
        <f>'q-ValProd-cntr'!AK22*1000/('q-Aharv-cntr'!AK22+'q-PermP-cntr'!AK22*1000)</f>
        <v>94.7947071968202</v>
      </c>
      <c r="AL22">
        <f>'q-ValProd-cntr'!AL22*1000/('q-Aharv-cntr'!AL22+'q-PermP-cntr'!AL22*1000)</f>
        <v>105.879858595642</v>
      </c>
      <c r="AM22">
        <f>'q-ValProd-cntr'!AM22*1000/('q-Aharv-cntr'!AM22+'q-PermP-cntr'!AM22*1000)</f>
        <v>113.728771835365</v>
      </c>
      <c r="AN22">
        <f>'q-ValProd-cntr'!AN22*1000/('q-Aharv-cntr'!AN22+'q-PermP-cntr'!AN22*1000)</f>
        <v>123.694279721502</v>
      </c>
      <c r="AO22">
        <f>'q-ValProd-cntr'!AO22*1000/('q-Aharv-cntr'!AO22+'q-PermP-cntr'!AO22*1000)</f>
        <v>141.501376278973</v>
      </c>
      <c r="AP22">
        <f>'q-ValProd-cntr'!AP22*1000/('q-Aharv-cntr'!AP22+'q-PermP-cntr'!AP22*1000)</f>
        <v>148.684600154952</v>
      </c>
      <c r="AQ22">
        <f>'q-ValProd-cntr'!AQ22*1000/('q-Aharv-cntr'!AQ22+'q-PermP-cntr'!AQ22*1000)</f>
        <v>150.681476700443</v>
      </c>
      <c r="AR22">
        <f>'q-ValProd-cntr'!AR22*1000/('q-Aharv-cntr'!AR22+'q-PermP-cntr'!AR22*1000)</f>
        <v>133.772428757146</v>
      </c>
      <c r="AS22">
        <f>'q-ValProd-cntr'!AS22*1000/('q-Aharv-cntr'!AS22+'q-PermP-cntr'!AS22*1000)</f>
        <v>142.693996816653</v>
      </c>
      <c r="AT22">
        <f>'q-ValProd-cntr'!AT22*1000/('q-Aharv-cntr'!AT22+'q-PermP-cntr'!AT22*1000)</f>
        <v>152.280726790646</v>
      </c>
      <c r="AU22">
        <f>'q-ValProd-cntr'!AU22*1000/('q-Aharv-cntr'!AU22+'q-PermP-cntr'!AU22*1000)</f>
        <v>145.139233313804</v>
      </c>
      <c r="AV22">
        <f>'q-ValProd-cntr'!AV22*1000/('q-Aharv-cntr'!AV22+'q-PermP-cntr'!AV22*1000)</f>
        <v>1001.51156680007</v>
      </c>
      <c r="AW22">
        <f t="shared" si="0"/>
        <v>0.0646282176995028</v>
      </c>
    </row>
    <row r="23" spans="1:49">
      <c r="A23" t="s">
        <v>430</v>
      </c>
      <c r="B23">
        <f>'q-ValProd-cntr'!C23</f>
        <v>93</v>
      </c>
      <c r="C23" t="str">
        <f>'q-ValProd-cntr'!D23</f>
        <v>Haiti</v>
      </c>
      <c r="F23" t="s">
        <v>431</v>
      </c>
      <c r="G23">
        <f>'q-ValProd-cntr'!G23*1000/('q-Aharv-cntr'!G23+'q-PermP-cntr'!G23*1000)</f>
        <v>294.791425537792</v>
      </c>
      <c r="H23">
        <f>'q-ValProd-cntr'!H23*1000/('q-Aharv-cntr'!H23+'q-PermP-cntr'!H23*1000)</f>
        <v>293.893657316142</v>
      </c>
      <c r="I23">
        <f>'q-ValProd-cntr'!I23*1000/('q-Aharv-cntr'!I23+'q-PermP-cntr'!I23*1000)</f>
        <v>300.932290926689</v>
      </c>
      <c r="J23">
        <f>'q-ValProd-cntr'!J23*1000/('q-Aharv-cntr'!J23+'q-PermP-cntr'!J23*1000)</f>
        <v>302.684444260734</v>
      </c>
      <c r="K23">
        <f>'q-ValProd-cntr'!K23*1000/('q-Aharv-cntr'!K23+'q-PermP-cntr'!K23*1000)</f>
        <v>308.786959613444</v>
      </c>
      <c r="L23">
        <f>'q-ValProd-cntr'!L23*1000/('q-Aharv-cntr'!L23+'q-PermP-cntr'!L23*1000)</f>
        <v>310.625664640671</v>
      </c>
      <c r="M23">
        <f>'q-ValProd-cntr'!M23*1000/('q-Aharv-cntr'!M23+'q-PermP-cntr'!M23*1000)</f>
        <v>320.225442980191</v>
      </c>
      <c r="N23">
        <f>'q-ValProd-cntr'!N23*1000/('q-Aharv-cntr'!N23+'q-PermP-cntr'!N23*1000)</f>
        <v>322.052387878497</v>
      </c>
      <c r="O23">
        <f>'q-ValProd-cntr'!O23*1000/('q-Aharv-cntr'!O23+'q-PermP-cntr'!O23*1000)</f>
        <v>327.909345150805</v>
      </c>
      <c r="P23">
        <f>'q-ValProd-cntr'!P23*1000/('q-Aharv-cntr'!P23+'q-PermP-cntr'!P23*1000)</f>
        <v>334.381403972144</v>
      </c>
      <c r="Q23">
        <f>'q-ValProd-cntr'!Q23*1000/('q-Aharv-cntr'!Q23+'q-PermP-cntr'!Q23*1000)</f>
        <v>340.28807683007</v>
      </c>
      <c r="R23">
        <f>'q-ValProd-cntr'!R23*1000/('q-Aharv-cntr'!R23+'q-PermP-cntr'!R23*1000)</f>
        <v>347.29572022554</v>
      </c>
      <c r="S23">
        <f>'q-ValProd-cntr'!S23*1000/('q-Aharv-cntr'!S23+'q-PermP-cntr'!S23*1000)</f>
        <v>357.760491580915</v>
      </c>
      <c r="T23">
        <f>'q-ValProd-cntr'!T23*1000/('q-Aharv-cntr'!T23+'q-PermP-cntr'!T23*1000)</f>
        <v>371.958866191235</v>
      </c>
      <c r="U23">
        <f>'q-ValProd-cntr'!U23*1000/('q-Aharv-cntr'!U23+'q-PermP-cntr'!U23*1000)</f>
        <v>381.06760503292</v>
      </c>
      <c r="V23">
        <f>'q-ValProd-cntr'!V23*1000/('q-Aharv-cntr'!V23+'q-PermP-cntr'!V23*1000)</f>
        <v>391.870024444864</v>
      </c>
      <c r="W23">
        <f>'q-ValProd-cntr'!W23*1000/('q-Aharv-cntr'!W23+'q-PermP-cntr'!W23*1000)</f>
        <v>371.658473592184</v>
      </c>
      <c r="X23">
        <f>'q-ValProd-cntr'!X23*1000/('q-Aharv-cntr'!X23+'q-PermP-cntr'!X23*1000)</f>
        <v>359.977899759268</v>
      </c>
      <c r="Y23">
        <f>'q-ValProd-cntr'!Y23*1000/('q-Aharv-cntr'!Y23+'q-PermP-cntr'!Y23*1000)</f>
        <v>368.978234203082</v>
      </c>
      <c r="Z23">
        <f>'q-ValProd-cntr'!Z23*1000/('q-Aharv-cntr'!Z23+'q-PermP-cntr'!Z23*1000)</f>
        <v>378.410680923816</v>
      </c>
      <c r="AA23">
        <f>'q-ValProd-cntr'!AA23*1000/('q-Aharv-cntr'!AA23+'q-PermP-cntr'!AA23*1000)</f>
        <v>383.792572775789</v>
      </c>
      <c r="AB23">
        <f>'q-ValProd-cntr'!AB23*1000/('q-Aharv-cntr'!AB23+'q-PermP-cntr'!AB23*1000)</f>
        <v>395.949690888475</v>
      </c>
      <c r="AC23">
        <f>'q-ValProd-cntr'!AC23*1000/('q-Aharv-cntr'!AC23+'q-PermP-cntr'!AC23*1000)</f>
        <v>397.644649985559</v>
      </c>
      <c r="AD23">
        <f>'q-ValProd-cntr'!AD23*1000/('q-Aharv-cntr'!AD23+'q-PermP-cntr'!AD23*1000)</f>
        <v>399.827354341819</v>
      </c>
      <c r="AE23">
        <f>'q-ValProd-cntr'!AE23*1000/('q-Aharv-cntr'!AE23+'q-PermP-cntr'!AE23*1000)</f>
        <v>371.452877893398</v>
      </c>
      <c r="AF23">
        <f>'q-ValProd-cntr'!AF23*1000/('q-Aharv-cntr'!AF23+'q-PermP-cntr'!AF23*1000)</f>
        <v>370.923457453498</v>
      </c>
      <c r="AG23">
        <f>'q-ValProd-cntr'!AG23*1000/('q-Aharv-cntr'!AG23+'q-PermP-cntr'!AG23*1000)</f>
        <v>367.071539587081</v>
      </c>
      <c r="AH23">
        <f>'q-ValProd-cntr'!AH23*1000/('q-Aharv-cntr'!AH23+'q-PermP-cntr'!AH23*1000)</f>
        <v>358.444833328517</v>
      </c>
      <c r="AI23">
        <f>'q-ValProd-cntr'!AI23*1000/('q-Aharv-cntr'!AI23+'q-PermP-cntr'!AI23*1000)</f>
        <v>363.151884281751</v>
      </c>
      <c r="AJ23">
        <f>'q-ValProd-cntr'!AJ23*1000/('q-Aharv-cntr'!AJ23+'q-PermP-cntr'!AJ23*1000)</f>
        <v>372.698607469264</v>
      </c>
      <c r="AK23">
        <f>'q-ValProd-cntr'!AK23*1000/('q-Aharv-cntr'!AK23+'q-PermP-cntr'!AK23*1000)</f>
        <v>361.174361126967</v>
      </c>
      <c r="AL23">
        <f>'q-ValProd-cntr'!AL23*1000/('q-Aharv-cntr'!AL23+'q-PermP-cntr'!AL23*1000)</f>
        <v>347.559246042031</v>
      </c>
      <c r="AM23">
        <f>'q-ValProd-cntr'!AM23*1000/('q-Aharv-cntr'!AM23+'q-PermP-cntr'!AM23*1000)</f>
        <v>351.091064533602</v>
      </c>
      <c r="AN23">
        <f>'q-ValProd-cntr'!AN23*1000/('q-Aharv-cntr'!AN23+'q-PermP-cntr'!AN23*1000)</f>
        <v>349.077071406518</v>
      </c>
      <c r="AO23">
        <f>'q-ValProd-cntr'!AO23*1000/('q-Aharv-cntr'!AO23+'q-PermP-cntr'!AO23*1000)</f>
        <v>345.004180144403</v>
      </c>
      <c r="AP23">
        <f>'q-ValProd-cntr'!AP23*1000/('q-Aharv-cntr'!AP23+'q-PermP-cntr'!AP23*1000)</f>
        <v>358.89950874704</v>
      </c>
      <c r="AQ23">
        <f>'q-ValProd-cntr'!AQ23*1000/('q-Aharv-cntr'!AQ23+'q-PermP-cntr'!AQ23*1000)</f>
        <v>355.387846551623</v>
      </c>
      <c r="AR23">
        <f>'q-ValProd-cntr'!AR23*1000/('q-Aharv-cntr'!AR23+'q-PermP-cntr'!AR23*1000)</f>
        <v>369.546792062826</v>
      </c>
      <c r="AS23">
        <f>'q-ValProd-cntr'!AS23*1000/('q-Aharv-cntr'!AS23+'q-PermP-cntr'!AS23*1000)</f>
        <v>365.86518820449</v>
      </c>
      <c r="AT23">
        <f>'q-ValProd-cntr'!AT23*1000/('q-Aharv-cntr'!AT23+'q-PermP-cntr'!AT23*1000)</f>
        <v>391.171161943192</v>
      </c>
      <c r="AU23">
        <f>'q-ValProd-cntr'!AU23*1000/('q-Aharv-cntr'!AU23+'q-PermP-cntr'!AU23*1000)</f>
        <v>391.979934335286</v>
      </c>
      <c r="AV23">
        <f>'q-ValProd-cntr'!AV23*1000/('q-Aharv-cntr'!AV23+'q-PermP-cntr'!AV23*1000)</f>
        <v>577.14195008936</v>
      </c>
      <c r="AW23">
        <f t="shared" si="0"/>
        <v>0.469618271869554</v>
      </c>
    </row>
    <row r="24" spans="1:49">
      <c r="A24" t="s">
        <v>430</v>
      </c>
      <c r="B24">
        <f>'q-ValProd-cntr'!C24</f>
        <v>95</v>
      </c>
      <c r="C24" t="str">
        <f>'q-ValProd-cntr'!D24</f>
        <v>Honduras</v>
      </c>
      <c r="F24" t="s">
        <v>431</v>
      </c>
      <c r="G24">
        <f>'q-ValProd-cntr'!G24*1000/('q-Aharv-cntr'!G24+'q-PermP-cntr'!G24*1000)</f>
        <v>165.94432050609</v>
      </c>
      <c r="H24">
        <f>'q-ValProd-cntr'!H24*1000/('q-Aharv-cntr'!H24+'q-PermP-cntr'!H24*1000)</f>
        <v>169.761197863765</v>
      </c>
      <c r="I24">
        <f>'q-ValProd-cntr'!I24*1000/('q-Aharv-cntr'!I24+'q-PermP-cntr'!I24*1000)</f>
        <v>171.588962831147</v>
      </c>
      <c r="J24">
        <f>'q-ValProd-cntr'!J24*1000/('q-Aharv-cntr'!J24+'q-PermP-cntr'!J24*1000)</f>
        <v>179.703732444639</v>
      </c>
      <c r="K24">
        <f>'q-ValProd-cntr'!K24*1000/('q-Aharv-cntr'!K24+'q-PermP-cntr'!K24*1000)</f>
        <v>186.509493530374</v>
      </c>
      <c r="L24">
        <f>'q-ValProd-cntr'!L24*1000/('q-Aharv-cntr'!L24+'q-PermP-cntr'!L24*1000)</f>
        <v>210.294697625414</v>
      </c>
      <c r="M24">
        <f>'q-ValProd-cntr'!M24*1000/('q-Aharv-cntr'!M24+'q-PermP-cntr'!M24*1000)</f>
        <v>235.15649235686</v>
      </c>
      <c r="N24">
        <f>'q-ValProd-cntr'!N24*1000/('q-Aharv-cntr'!N24+'q-PermP-cntr'!N24*1000)</f>
        <v>248.602585246827</v>
      </c>
      <c r="O24">
        <f>'q-ValProd-cntr'!O24*1000/('q-Aharv-cntr'!O24+'q-PermP-cntr'!O24*1000)</f>
        <v>257.145194024484</v>
      </c>
      <c r="P24">
        <f>'q-ValProd-cntr'!P24*1000/('q-Aharv-cntr'!P24+'q-PermP-cntr'!P24*1000)</f>
        <v>252.893522843289</v>
      </c>
      <c r="Q24">
        <f>'q-ValProd-cntr'!Q24*1000/('q-Aharv-cntr'!Q24+'q-PermP-cntr'!Q24*1000)</f>
        <v>274.272328424613</v>
      </c>
      <c r="R24">
        <f>'q-ValProd-cntr'!R24*1000/('q-Aharv-cntr'!R24+'q-PermP-cntr'!R24*1000)</f>
        <v>286.76459084514</v>
      </c>
      <c r="S24">
        <f>'q-ValProd-cntr'!S24*1000/('q-Aharv-cntr'!S24+'q-PermP-cntr'!S24*1000)</f>
        <v>280.7008692731</v>
      </c>
      <c r="T24">
        <f>'q-ValProd-cntr'!T24*1000/('q-Aharv-cntr'!T24+'q-PermP-cntr'!T24*1000)</f>
        <v>261.208745861387</v>
      </c>
      <c r="U24">
        <f>'q-ValProd-cntr'!U24*1000/('q-Aharv-cntr'!U24+'q-PermP-cntr'!U24*1000)</f>
        <v>226.922653636862</v>
      </c>
      <c r="V24">
        <f>'q-ValProd-cntr'!V24*1000/('q-Aharv-cntr'!V24+'q-PermP-cntr'!V24*1000)</f>
        <v>247.519200763078</v>
      </c>
      <c r="W24">
        <f>'q-ValProd-cntr'!W24*1000/('q-Aharv-cntr'!W24+'q-PermP-cntr'!W24*1000)</f>
        <v>253.964732784841</v>
      </c>
      <c r="X24">
        <f>'q-ValProd-cntr'!X24*1000/('q-Aharv-cntr'!X24+'q-PermP-cntr'!X24*1000)</f>
        <v>281.891523038373</v>
      </c>
      <c r="Y24">
        <f>'q-ValProd-cntr'!Y24*1000/('q-Aharv-cntr'!Y24+'q-PermP-cntr'!Y24*1000)</f>
        <v>316.757527644607</v>
      </c>
      <c r="Z24">
        <f>'q-ValProd-cntr'!Z24*1000/('q-Aharv-cntr'!Z24+'q-PermP-cntr'!Z24*1000)</f>
        <v>320.257314508413</v>
      </c>
      <c r="AA24">
        <f>'q-ValProd-cntr'!AA24*1000/('q-Aharv-cntr'!AA24+'q-PermP-cntr'!AA24*1000)</f>
        <v>331.878712778374</v>
      </c>
      <c r="AB24">
        <f>'q-ValProd-cntr'!AB24*1000/('q-Aharv-cntr'!AB24+'q-PermP-cntr'!AB24*1000)</f>
        <v>330.195623694497</v>
      </c>
      <c r="AC24">
        <f>'q-ValProd-cntr'!AC24*1000/('q-Aharv-cntr'!AC24+'q-PermP-cntr'!AC24*1000)</f>
        <v>308.199576213326</v>
      </c>
      <c r="AD24">
        <f>'q-ValProd-cntr'!AD24*1000/('q-Aharv-cntr'!AD24+'q-PermP-cntr'!AD24*1000)</f>
        <v>292.965614292055</v>
      </c>
      <c r="AE24">
        <f>'q-ValProd-cntr'!AE24*1000/('q-Aharv-cntr'!AE24+'q-PermP-cntr'!AE24*1000)</f>
        <v>311.571824734969</v>
      </c>
      <c r="AF24">
        <f>'q-ValProd-cntr'!AF24*1000/('q-Aharv-cntr'!AF24+'q-PermP-cntr'!AF24*1000)</f>
        <v>298.520154712767</v>
      </c>
      <c r="AG24">
        <f>'q-ValProd-cntr'!AG24*1000/('q-Aharv-cntr'!AG24+'q-PermP-cntr'!AG24*1000)</f>
        <v>333.597130077718</v>
      </c>
      <c r="AH24">
        <f>'q-ValProd-cntr'!AH24*1000/('q-Aharv-cntr'!AH24+'q-PermP-cntr'!AH24*1000)</f>
        <v>340.211785370717</v>
      </c>
      <c r="AI24">
        <f>'q-ValProd-cntr'!AI24*1000/('q-Aharv-cntr'!AI24+'q-PermP-cntr'!AI24*1000)</f>
        <v>335.350739459011</v>
      </c>
      <c r="AJ24">
        <f>'q-ValProd-cntr'!AJ24*1000/('q-Aharv-cntr'!AJ24+'q-PermP-cntr'!AJ24*1000)</f>
        <v>359.694134414915</v>
      </c>
      <c r="AK24">
        <f>'q-ValProd-cntr'!AK24*1000/('q-Aharv-cntr'!AK24+'q-PermP-cntr'!AK24*1000)</f>
        <v>344.80140962397</v>
      </c>
      <c r="AL24">
        <f>'q-ValProd-cntr'!AL24*1000/('q-Aharv-cntr'!AL24+'q-PermP-cntr'!AL24*1000)</f>
        <v>356.786684755255</v>
      </c>
      <c r="AM24">
        <f>'q-ValProd-cntr'!AM24*1000/('q-Aharv-cntr'!AM24+'q-PermP-cntr'!AM24*1000)</f>
        <v>361.430518639485</v>
      </c>
      <c r="AN24">
        <f>'q-ValProd-cntr'!AN24*1000/('q-Aharv-cntr'!AN24+'q-PermP-cntr'!AN24*1000)</f>
        <v>385.567559534771</v>
      </c>
      <c r="AO24">
        <f>'q-ValProd-cntr'!AO24*1000/('q-Aharv-cntr'!AO24+'q-PermP-cntr'!AO24*1000)</f>
        <v>390.626444646505</v>
      </c>
      <c r="AP24">
        <f>'q-ValProd-cntr'!AP24*1000/('q-Aharv-cntr'!AP24+'q-PermP-cntr'!AP24*1000)</f>
        <v>429.088772027695</v>
      </c>
      <c r="AQ24">
        <f>'q-ValProd-cntr'!AQ24*1000/('q-Aharv-cntr'!AQ24+'q-PermP-cntr'!AQ24*1000)</f>
        <v>434.230974558002</v>
      </c>
      <c r="AR24">
        <f>'q-ValProd-cntr'!AR24*1000/('q-Aharv-cntr'!AR24+'q-PermP-cntr'!AR24*1000)</f>
        <v>419.430752750299</v>
      </c>
      <c r="AS24">
        <f>'q-ValProd-cntr'!AS24*1000/('q-Aharv-cntr'!AS24+'q-PermP-cntr'!AS24*1000)</f>
        <v>380.251529147641</v>
      </c>
      <c r="AT24">
        <f>'q-ValProd-cntr'!AT24*1000/('q-Aharv-cntr'!AT24+'q-PermP-cntr'!AT24*1000)</f>
        <v>415.691716561327</v>
      </c>
      <c r="AU24">
        <f>'q-ValProd-cntr'!AU24*1000/('q-Aharv-cntr'!AU24+'q-PermP-cntr'!AU24*1000)</f>
        <v>439.140053725936</v>
      </c>
      <c r="AV24">
        <f>'q-ValProd-cntr'!AV24*1000/('q-Aharv-cntr'!AV24+'q-PermP-cntr'!AV24*1000)</f>
        <v>1295.21897117778</v>
      </c>
      <c r="AW24">
        <f t="shared" si="0"/>
        <v>2.14586059830473</v>
      </c>
    </row>
    <row r="25" spans="1:49">
      <c r="A25" t="s">
        <v>430</v>
      </c>
      <c r="B25">
        <f>'q-ValProd-cntr'!C25</f>
        <v>109</v>
      </c>
      <c r="C25" t="str">
        <f>'q-ValProd-cntr'!D25</f>
        <v>Jamaica</v>
      </c>
      <c r="F25" t="s">
        <v>431</v>
      </c>
      <c r="G25">
        <f>'q-ValProd-cntr'!G25*1000/('q-Aharv-cntr'!G25+'q-PermP-cntr'!G25*1000)</f>
        <v>515.560484576522</v>
      </c>
      <c r="H25">
        <f>'q-ValProd-cntr'!H25*1000/('q-Aharv-cntr'!H25+'q-PermP-cntr'!H25*1000)</f>
        <v>517.079752271164</v>
      </c>
      <c r="I25">
        <f>'q-ValProd-cntr'!I25*1000/('q-Aharv-cntr'!I25+'q-PermP-cntr'!I25*1000)</f>
        <v>565.033780821777</v>
      </c>
      <c r="J25">
        <f>'q-ValProd-cntr'!J25*1000/('q-Aharv-cntr'!J25+'q-PermP-cntr'!J25*1000)</f>
        <v>584.703408268682</v>
      </c>
      <c r="K25">
        <f>'q-ValProd-cntr'!K25*1000/('q-Aharv-cntr'!K25+'q-PermP-cntr'!K25*1000)</f>
        <v>626.066505952685</v>
      </c>
      <c r="L25">
        <f>'q-ValProd-cntr'!L25*1000/('q-Aharv-cntr'!L25+'q-PermP-cntr'!L25*1000)</f>
        <v>635.062982763125</v>
      </c>
      <c r="M25">
        <f>'q-ValProd-cntr'!M25*1000/('q-Aharv-cntr'!M25+'q-PermP-cntr'!M25*1000)</f>
        <v>635.839993358932</v>
      </c>
      <c r="N25">
        <f>'q-ValProd-cntr'!N25*1000/('q-Aharv-cntr'!N25+'q-PermP-cntr'!N25*1000)</f>
        <v>611.73267634792</v>
      </c>
      <c r="O25">
        <f>'q-ValProd-cntr'!O25*1000/('q-Aharv-cntr'!O25+'q-PermP-cntr'!O25*1000)</f>
        <v>605.378371587394</v>
      </c>
      <c r="P25">
        <f>'q-ValProd-cntr'!P25*1000/('q-Aharv-cntr'!P25+'q-PermP-cntr'!P25*1000)</f>
        <v>613.55449692116</v>
      </c>
      <c r="Q25">
        <f>'q-ValProd-cntr'!Q25*1000/('q-Aharv-cntr'!Q25+'q-PermP-cntr'!Q25*1000)</f>
        <v>647.889768773506</v>
      </c>
      <c r="R25">
        <f>'q-ValProd-cntr'!R25*1000/('q-Aharv-cntr'!R25+'q-PermP-cntr'!R25*1000)</f>
        <v>633.411927153405</v>
      </c>
      <c r="S25">
        <f>'q-ValProd-cntr'!S25*1000/('q-Aharv-cntr'!S25+'q-PermP-cntr'!S25*1000)</f>
        <v>614.144807118247</v>
      </c>
      <c r="T25">
        <f>'q-ValProd-cntr'!T25*1000/('q-Aharv-cntr'!T25+'q-PermP-cntr'!T25*1000)</f>
        <v>614.91240691229</v>
      </c>
      <c r="U25">
        <f>'q-ValProd-cntr'!U25*1000/('q-Aharv-cntr'!U25+'q-PermP-cntr'!U25*1000)</f>
        <v>607.933641590376</v>
      </c>
      <c r="V25">
        <f>'q-ValProd-cntr'!V25*1000/('q-Aharv-cntr'!V25+'q-PermP-cntr'!V25*1000)</f>
        <v>631.551944477359</v>
      </c>
      <c r="W25">
        <f>'q-ValProd-cntr'!W25*1000/('q-Aharv-cntr'!W25+'q-PermP-cntr'!W25*1000)</f>
        <v>659.785249456913</v>
      </c>
      <c r="X25">
        <f>'q-ValProd-cntr'!X25*1000/('q-Aharv-cntr'!X25+'q-PermP-cntr'!X25*1000)</f>
        <v>691.630911846314</v>
      </c>
      <c r="Y25">
        <f>'q-ValProd-cntr'!Y25*1000/('q-Aharv-cntr'!Y25+'q-PermP-cntr'!Y25*1000)</f>
        <v>681.321721372215</v>
      </c>
      <c r="Z25">
        <f>'q-ValProd-cntr'!Z25*1000/('q-Aharv-cntr'!Z25+'q-PermP-cntr'!Z25*1000)</f>
        <v>669.419202938797</v>
      </c>
      <c r="AA25">
        <f>'q-ValProd-cntr'!AA25*1000/('q-Aharv-cntr'!AA25+'q-PermP-cntr'!AA25*1000)</f>
        <v>675.255142565482</v>
      </c>
      <c r="AB25">
        <f>'q-ValProd-cntr'!AB25*1000/('q-Aharv-cntr'!AB25+'q-PermP-cntr'!AB25*1000)</f>
        <v>650.307717497607</v>
      </c>
      <c r="AC25">
        <f>'q-ValProd-cntr'!AC25*1000/('q-Aharv-cntr'!AC25+'q-PermP-cntr'!AC25*1000)</f>
        <v>687.220735956202</v>
      </c>
      <c r="AD25">
        <f>'q-ValProd-cntr'!AD25*1000/('q-Aharv-cntr'!AD25+'q-PermP-cntr'!AD25*1000)</f>
        <v>743.444823883777</v>
      </c>
      <c r="AE25">
        <f>'q-ValProd-cntr'!AE25*1000/('q-Aharv-cntr'!AE25+'q-PermP-cntr'!AE25*1000)</f>
        <v>660.744720348496</v>
      </c>
      <c r="AF25">
        <f>'q-ValProd-cntr'!AF25*1000/('q-Aharv-cntr'!AF25+'q-PermP-cntr'!AF25*1000)</f>
        <v>700.699849362419</v>
      </c>
      <c r="AG25">
        <f>'q-ValProd-cntr'!AG25*1000/('q-Aharv-cntr'!AG25+'q-PermP-cntr'!AG25*1000)</f>
        <v>736.174687622471</v>
      </c>
      <c r="AH25">
        <f>'q-ValProd-cntr'!AH25*1000/('q-Aharv-cntr'!AH25+'q-PermP-cntr'!AH25*1000)</f>
        <v>732.140225743934</v>
      </c>
      <c r="AI25">
        <f>'q-ValProd-cntr'!AI25*1000/('q-Aharv-cntr'!AI25+'q-PermP-cntr'!AI25*1000)</f>
        <v>702.616051195493</v>
      </c>
      <c r="AJ25">
        <f>'q-ValProd-cntr'!AJ25*1000/('q-Aharv-cntr'!AJ25+'q-PermP-cntr'!AJ25*1000)</f>
        <v>760.504893483106</v>
      </c>
      <c r="AK25">
        <f>'q-ValProd-cntr'!AK25*1000/('q-Aharv-cntr'!AK25+'q-PermP-cntr'!AK25*1000)</f>
        <v>779.571322736389</v>
      </c>
      <c r="AL25">
        <f>'q-ValProd-cntr'!AL25*1000/('q-Aharv-cntr'!AL25+'q-PermP-cntr'!AL25*1000)</f>
        <v>853.155570641906</v>
      </c>
      <c r="AM25">
        <f>'q-ValProd-cntr'!AM25*1000/('q-Aharv-cntr'!AM25+'q-PermP-cntr'!AM25*1000)</f>
        <v>871.919131056774</v>
      </c>
      <c r="AN25">
        <f>'q-ValProd-cntr'!AN25*1000/('q-Aharv-cntr'!AN25+'q-PermP-cntr'!AN25*1000)</f>
        <v>882.446902001665</v>
      </c>
      <c r="AO25">
        <f>'q-ValProd-cntr'!AO25*1000/('q-Aharv-cntr'!AO25+'q-PermP-cntr'!AO25*1000)</f>
        <v>903.475662607711</v>
      </c>
      <c r="AP25">
        <f>'q-ValProd-cntr'!AP25*1000/('q-Aharv-cntr'!AP25+'q-PermP-cntr'!AP25*1000)</f>
        <v>929.369482729824</v>
      </c>
      <c r="AQ25">
        <f>'q-ValProd-cntr'!AQ25*1000/('q-Aharv-cntr'!AQ25+'q-PermP-cntr'!AQ25*1000)</f>
        <v>904.008450039354</v>
      </c>
      <c r="AR25">
        <f>'q-ValProd-cntr'!AR25*1000/('q-Aharv-cntr'!AR25+'q-PermP-cntr'!AR25*1000)</f>
        <v>908.385622886104</v>
      </c>
      <c r="AS25">
        <f>'q-ValProd-cntr'!AS25*1000/('q-Aharv-cntr'!AS25+'q-PermP-cntr'!AS25*1000)</f>
        <v>960.547529535709</v>
      </c>
      <c r="AT25">
        <f>'q-ValProd-cntr'!AT25*1000/('q-Aharv-cntr'!AT25+'q-PermP-cntr'!AT25*1000)</f>
        <v>929.794499204481</v>
      </c>
      <c r="AU25">
        <f>'q-ValProd-cntr'!AU25*1000/('q-Aharv-cntr'!AU25+'q-PermP-cntr'!AU25*1000)</f>
        <v>971.706174357832</v>
      </c>
      <c r="AV25">
        <f>'q-ValProd-cntr'!AV25*1000/('q-Aharv-cntr'!AV25+'q-PermP-cntr'!AV25*1000)</f>
        <v>2158.15137309151</v>
      </c>
      <c r="AW25">
        <f t="shared" si="0"/>
        <v>1.36487318663259</v>
      </c>
    </row>
    <row r="26" spans="1:49">
      <c r="A26" t="s">
        <v>430</v>
      </c>
      <c r="B26">
        <f>'q-ValProd-cntr'!C26</f>
        <v>135</v>
      </c>
      <c r="C26" t="str">
        <f>'q-ValProd-cntr'!D26</f>
        <v>Martinique</v>
      </c>
      <c r="F26" t="s">
        <v>431</v>
      </c>
      <c r="G26">
        <f>'q-ValProd-cntr'!G26*1000/('q-Aharv-cntr'!G26+'q-PermP-cntr'!G26*1000)</f>
        <v>1594.72664499417</v>
      </c>
      <c r="H26">
        <f>'q-ValProd-cntr'!H26*1000/('q-Aharv-cntr'!H26+'q-PermP-cntr'!H26*1000)</f>
        <v>1627.22652845976</v>
      </c>
      <c r="I26">
        <f>'q-ValProd-cntr'!I26*1000/('q-Aharv-cntr'!I26+'q-PermP-cntr'!I26*1000)</f>
        <v>1602.18867031521</v>
      </c>
      <c r="J26">
        <f>'q-ValProd-cntr'!J26*1000/('q-Aharv-cntr'!J26+'q-PermP-cntr'!J26*1000)</f>
        <v>1383.19392462596</v>
      </c>
      <c r="K26">
        <f>'q-ValProd-cntr'!K26*1000/('q-Aharv-cntr'!K26+'q-PermP-cntr'!K26*1000)</f>
        <v>1779.80660524304</v>
      </c>
      <c r="L26">
        <f>'q-ValProd-cntr'!L26*1000/('q-Aharv-cntr'!L26+'q-PermP-cntr'!L26*1000)</f>
        <v>1936.19752571066</v>
      </c>
      <c r="M26">
        <f>'q-ValProd-cntr'!M26*1000/('q-Aharv-cntr'!M26+'q-PermP-cntr'!M26*1000)</f>
        <v>1925.7949364464</v>
      </c>
      <c r="N26">
        <f>'q-ValProd-cntr'!N26*1000/('q-Aharv-cntr'!N26+'q-PermP-cntr'!N26*1000)</f>
        <v>1923.46522823642</v>
      </c>
      <c r="O26">
        <f>'q-ValProd-cntr'!O26*1000/('q-Aharv-cntr'!O26+'q-PermP-cntr'!O26*1000)</f>
        <v>1918.04342205788</v>
      </c>
      <c r="P26">
        <f>'q-ValProd-cntr'!P26*1000/('q-Aharv-cntr'!P26+'q-PermP-cntr'!P26*1000)</f>
        <v>1647.48136295143</v>
      </c>
      <c r="Q26">
        <f>'q-ValProd-cntr'!Q26*1000/('q-Aharv-cntr'!Q26+'q-PermP-cntr'!Q26*1000)</f>
        <v>1712.2280097392</v>
      </c>
      <c r="R26">
        <f>'q-ValProd-cntr'!R26*1000/('q-Aharv-cntr'!R26+'q-PermP-cntr'!R26*1000)</f>
        <v>1928.35581155919</v>
      </c>
      <c r="S26">
        <f>'q-ValProd-cntr'!S26*1000/('q-Aharv-cntr'!S26+'q-PermP-cntr'!S26*1000)</f>
        <v>1890.17413062625</v>
      </c>
      <c r="T26">
        <f>'q-ValProd-cntr'!T26*1000/('q-Aharv-cntr'!T26+'q-PermP-cntr'!T26*1000)</f>
        <v>1961.33659112663</v>
      </c>
      <c r="U26">
        <f>'q-ValProd-cntr'!U26*1000/('q-Aharv-cntr'!U26+'q-PermP-cntr'!U26*1000)</f>
        <v>1870.55920144045</v>
      </c>
      <c r="V26">
        <f>'q-ValProd-cntr'!V26*1000/('q-Aharv-cntr'!V26+'q-PermP-cntr'!V26*1000)</f>
        <v>2041.46963762925</v>
      </c>
      <c r="W26">
        <f>'q-ValProd-cntr'!W26*1000/('q-Aharv-cntr'!W26+'q-PermP-cntr'!W26*1000)</f>
        <v>2161.23898086467</v>
      </c>
      <c r="X26">
        <f>'q-ValProd-cntr'!X26*1000/('q-Aharv-cntr'!X26+'q-PermP-cntr'!X26*1000)</f>
        <v>2221.28426624404</v>
      </c>
      <c r="Y26">
        <f>'q-ValProd-cntr'!Y26*1000/('q-Aharv-cntr'!Y26+'q-PermP-cntr'!Y26*1000)</f>
        <v>1575.57161213106</v>
      </c>
      <c r="Z26">
        <f>'q-ValProd-cntr'!Z26*1000/('q-Aharv-cntr'!Z26+'q-PermP-cntr'!Z26*1000)</f>
        <v>1189.33602510485</v>
      </c>
      <c r="AA26">
        <f>'q-ValProd-cntr'!AA26*1000/('q-Aharv-cntr'!AA26+'q-PermP-cntr'!AA26*1000)</f>
        <v>1609.99979232264</v>
      </c>
      <c r="AB26">
        <f>'q-ValProd-cntr'!AB26*1000/('q-Aharv-cntr'!AB26+'q-PermP-cntr'!AB26*1000)</f>
        <v>1687.97303040637</v>
      </c>
      <c r="AC26">
        <f>'q-ValProd-cntr'!AC26*1000/('q-Aharv-cntr'!AC26+'q-PermP-cntr'!AC26*1000)</f>
        <v>1608.51427318354</v>
      </c>
      <c r="AD26">
        <f>'q-ValProd-cntr'!AD26*1000/('q-Aharv-cntr'!AD26+'q-PermP-cntr'!AD26*1000)</f>
        <v>1762.90588585686</v>
      </c>
      <c r="AE26">
        <f>'q-ValProd-cntr'!AE26*1000/('q-Aharv-cntr'!AE26+'q-PermP-cntr'!AE26*1000)</f>
        <v>1510.03098695503</v>
      </c>
      <c r="AF26">
        <f>'q-ValProd-cntr'!AF26*1000/('q-Aharv-cntr'!AF26+'q-PermP-cntr'!AF26*1000)</f>
        <v>1735.17130327109</v>
      </c>
      <c r="AG26">
        <f>'q-ValProd-cntr'!AG26*1000/('q-Aharv-cntr'!AG26+'q-PermP-cntr'!AG26*1000)</f>
        <v>1568.05801595517</v>
      </c>
      <c r="AH26">
        <f>'q-ValProd-cntr'!AH26*1000/('q-Aharv-cntr'!AH26+'q-PermP-cntr'!AH26*1000)</f>
        <v>1622.9162249981</v>
      </c>
      <c r="AI26">
        <f>'q-ValProd-cntr'!AI26*1000/('q-Aharv-cntr'!AI26+'q-PermP-cntr'!AI26*1000)</f>
        <v>1779.6090256175</v>
      </c>
      <c r="AJ26">
        <f>'q-ValProd-cntr'!AJ26*1000/('q-Aharv-cntr'!AJ26+'q-PermP-cntr'!AJ26*1000)</f>
        <v>1853.12711982023</v>
      </c>
      <c r="AK26">
        <f>'q-ValProd-cntr'!AK26*1000/('q-Aharv-cntr'!AK26+'q-PermP-cntr'!AK26*1000)</f>
        <v>1754.54526717522</v>
      </c>
      <c r="AL26">
        <f>'q-ValProd-cntr'!AL26*1000/('q-Aharv-cntr'!AL26+'q-PermP-cntr'!AL26*1000)</f>
        <v>1879.15665701052</v>
      </c>
      <c r="AM26">
        <f>'q-ValProd-cntr'!AM26*1000/('q-Aharv-cntr'!AM26+'q-PermP-cntr'!AM26*1000)</f>
        <v>2001.37187237828</v>
      </c>
      <c r="AN26">
        <f>'q-ValProd-cntr'!AN26*1000/('q-Aharv-cntr'!AN26+'q-PermP-cntr'!AN26*1000)</f>
        <v>1769.62526154761</v>
      </c>
      <c r="AO26">
        <f>'q-ValProd-cntr'!AO26*1000/('q-Aharv-cntr'!AO26+'q-PermP-cntr'!AO26*1000)</f>
        <v>2080.80312754014</v>
      </c>
      <c r="AP26">
        <f>'q-ValProd-cntr'!AP26*1000/('q-Aharv-cntr'!AP26+'q-PermP-cntr'!AP26*1000)</f>
        <v>2423.3031478</v>
      </c>
      <c r="AQ26">
        <f>'q-ValProd-cntr'!AQ26*1000/('q-Aharv-cntr'!AQ26+'q-PermP-cntr'!AQ26*1000)</f>
        <v>2596.43944036392</v>
      </c>
      <c r="AR26">
        <f>'q-ValProd-cntr'!AR26*1000/('q-Aharv-cntr'!AR26+'q-PermP-cntr'!AR26*1000)</f>
        <v>2396.04052647644</v>
      </c>
      <c r="AS26">
        <f>'q-ValProd-cntr'!AS26*1000/('q-Aharv-cntr'!AS26+'q-PermP-cntr'!AS26*1000)</f>
        <v>2529.58502299384</v>
      </c>
      <c r="AT26">
        <f>'q-ValProd-cntr'!AT26*1000/('q-Aharv-cntr'!AT26+'q-PermP-cntr'!AT26*1000)</f>
        <v>2467.64055908076</v>
      </c>
      <c r="AU26">
        <f>'q-ValProd-cntr'!AU26*1000/('q-Aharv-cntr'!AU26+'q-PermP-cntr'!AU26*1000)</f>
        <v>2467.64055908076</v>
      </c>
      <c r="AV26">
        <f>'q-ValProd-cntr'!AV26*1000/('q-Aharv-cntr'!AV26+'q-PermP-cntr'!AV26*1000)</f>
        <v>3922.62719975351</v>
      </c>
      <c r="AW26">
        <f t="shared" si="0"/>
        <v>0.699996021753924</v>
      </c>
    </row>
    <row r="27" spans="1:49">
      <c r="A27" t="s">
        <v>430</v>
      </c>
      <c r="B27">
        <f>'q-ValProd-cntr'!C27</f>
        <v>138</v>
      </c>
      <c r="C27" t="str">
        <f>'q-ValProd-cntr'!D27</f>
        <v>Mexico</v>
      </c>
      <c r="F27" t="s">
        <v>431</v>
      </c>
      <c r="G27">
        <f>'q-ValProd-cntr'!G27*1000/('q-Aharv-cntr'!G27+'q-PermP-cntr'!G27*1000)</f>
        <v>76.4574729789227</v>
      </c>
      <c r="H27">
        <f>'q-ValProd-cntr'!H27*1000/('q-Aharv-cntr'!H27+'q-PermP-cntr'!H27*1000)</f>
        <v>81.0278204393463</v>
      </c>
      <c r="I27">
        <f>'q-ValProd-cntr'!I27*1000/('q-Aharv-cntr'!I27+'q-PermP-cntr'!I27*1000)</f>
        <v>84.0957697677615</v>
      </c>
      <c r="J27">
        <f>'q-ValProd-cntr'!J27*1000/('q-Aharv-cntr'!J27+'q-PermP-cntr'!J27*1000)</f>
        <v>91.5966410285018</v>
      </c>
      <c r="K27">
        <f>'q-ValProd-cntr'!K27*1000/('q-Aharv-cntr'!K27+'q-PermP-cntr'!K27*1000)</f>
        <v>96.4706248885991</v>
      </c>
      <c r="L27">
        <f>'q-ValProd-cntr'!L27*1000/('q-Aharv-cntr'!L27+'q-PermP-cntr'!L27*1000)</f>
        <v>102.061534943599</v>
      </c>
      <c r="M27">
        <f>'q-ValProd-cntr'!M27*1000/('q-Aharv-cntr'!M27+'q-PermP-cntr'!M27*1000)</f>
        <v>104.559461565558</v>
      </c>
      <c r="N27">
        <f>'q-ValProd-cntr'!N27*1000/('q-Aharv-cntr'!N27+'q-PermP-cntr'!N27*1000)</f>
        <v>107.298800959068</v>
      </c>
      <c r="O27">
        <f>'q-ValProd-cntr'!O27*1000/('q-Aharv-cntr'!O27+'q-PermP-cntr'!O27*1000)</f>
        <v>106.506160503602</v>
      </c>
      <c r="P27">
        <f>'q-ValProd-cntr'!P27*1000/('q-Aharv-cntr'!P27+'q-PermP-cntr'!P27*1000)</f>
        <v>110.246340206621</v>
      </c>
      <c r="Q27">
        <f>'q-ValProd-cntr'!Q27*1000/('q-Aharv-cntr'!Q27+'q-PermP-cntr'!Q27*1000)</f>
        <v>114.717167342577</v>
      </c>
      <c r="R27">
        <f>'q-ValProd-cntr'!R27*1000/('q-Aharv-cntr'!R27+'q-PermP-cntr'!R27*1000)</f>
        <v>120.885199719465</v>
      </c>
      <c r="S27">
        <f>'q-ValProd-cntr'!S27*1000/('q-Aharv-cntr'!S27+'q-PermP-cntr'!S27*1000)</f>
        <v>125.222026934797</v>
      </c>
      <c r="T27">
        <f>'q-ValProd-cntr'!T27*1000/('q-Aharv-cntr'!T27+'q-PermP-cntr'!T27*1000)</f>
        <v>130.723077591211</v>
      </c>
      <c r="U27">
        <f>'q-ValProd-cntr'!U27*1000/('q-Aharv-cntr'!U27+'q-PermP-cntr'!U27*1000)</f>
        <v>134.287087835969</v>
      </c>
      <c r="V27">
        <f>'q-ValProd-cntr'!V27*1000/('q-Aharv-cntr'!V27+'q-PermP-cntr'!V27*1000)</f>
        <v>135.821382303163</v>
      </c>
      <c r="W27">
        <f>'q-ValProd-cntr'!W27*1000/('q-Aharv-cntr'!W27+'q-PermP-cntr'!W27*1000)</f>
        <v>148.492175967455</v>
      </c>
      <c r="X27">
        <f>'q-ValProd-cntr'!X27*1000/('q-Aharv-cntr'!X27+'q-PermP-cntr'!X27*1000)</f>
        <v>158.945586519651</v>
      </c>
      <c r="Y27">
        <f>'q-ValProd-cntr'!Y27*1000/('q-Aharv-cntr'!Y27+'q-PermP-cntr'!Y27*1000)</f>
        <v>158.828479363255</v>
      </c>
      <c r="Z27">
        <f>'q-ValProd-cntr'!Z27*1000/('q-Aharv-cntr'!Z27+'q-PermP-cntr'!Z27*1000)</f>
        <v>168.633201712708</v>
      </c>
      <c r="AA27">
        <f>'q-ValProd-cntr'!AA27*1000/('q-Aharv-cntr'!AA27+'q-PermP-cntr'!AA27*1000)</f>
        <v>176.948057245057</v>
      </c>
      <c r="AB27">
        <f>'q-ValProd-cntr'!AB27*1000/('q-Aharv-cntr'!AB27+'q-PermP-cntr'!AB27*1000)</f>
        <v>178.535127157064</v>
      </c>
      <c r="AC27">
        <f>'q-ValProd-cntr'!AC27*1000/('q-Aharv-cntr'!AC27+'q-PermP-cntr'!AC27*1000)</f>
        <v>182.062581879202</v>
      </c>
      <c r="AD27">
        <f>'q-ValProd-cntr'!AD27*1000/('q-Aharv-cntr'!AD27+'q-PermP-cntr'!AD27*1000)</f>
        <v>184.511713113891</v>
      </c>
      <c r="AE27">
        <f>'q-ValProd-cntr'!AE27*1000/('q-Aharv-cntr'!AE27+'q-PermP-cntr'!AE27*1000)</f>
        <v>187.177127770692</v>
      </c>
      <c r="AF27">
        <f>'q-ValProd-cntr'!AF27*1000/('q-Aharv-cntr'!AF27+'q-PermP-cntr'!AF27*1000)</f>
        <v>191.644585702034</v>
      </c>
      <c r="AG27">
        <f>'q-ValProd-cntr'!AG27*1000/('q-Aharv-cntr'!AG27+'q-PermP-cntr'!AG27*1000)</f>
        <v>191.329145001304</v>
      </c>
      <c r="AH27">
        <f>'q-ValProd-cntr'!AH27*1000/('q-Aharv-cntr'!AH27+'q-PermP-cntr'!AH27*1000)</f>
        <v>187.993797912238</v>
      </c>
      <c r="AI27">
        <f>'q-ValProd-cntr'!AI27*1000/('q-Aharv-cntr'!AI27+'q-PermP-cntr'!AI27*1000)</f>
        <v>178.574857267981</v>
      </c>
      <c r="AJ27">
        <f>'q-ValProd-cntr'!AJ27*1000/('q-Aharv-cntr'!AJ27+'q-PermP-cntr'!AJ27*1000)</f>
        <v>187.064206470094</v>
      </c>
      <c r="AK27">
        <f>'q-ValProd-cntr'!AK27*1000/('q-Aharv-cntr'!AK27+'q-PermP-cntr'!AK27*1000)</f>
        <v>193.472224976204</v>
      </c>
      <c r="AL27">
        <f>'q-ValProd-cntr'!AL27*1000/('q-Aharv-cntr'!AL27+'q-PermP-cntr'!AL27*1000)</f>
        <v>194.949571324592</v>
      </c>
      <c r="AM27">
        <f>'q-ValProd-cntr'!AM27*1000/('q-Aharv-cntr'!AM27+'q-PermP-cntr'!AM27*1000)</f>
        <v>199.932464204919</v>
      </c>
      <c r="AN27">
        <f>'q-ValProd-cntr'!AN27*1000/('q-Aharv-cntr'!AN27+'q-PermP-cntr'!AN27*1000)</f>
        <v>203.108352034307</v>
      </c>
      <c r="AO27">
        <f>'q-ValProd-cntr'!AO27*1000/('q-Aharv-cntr'!AO27+'q-PermP-cntr'!AO27*1000)</f>
        <v>210.225737159422</v>
      </c>
      <c r="AP27">
        <f>'q-ValProd-cntr'!AP27*1000/('q-Aharv-cntr'!AP27+'q-PermP-cntr'!AP27*1000)</f>
        <v>214.99049623656</v>
      </c>
      <c r="AQ27">
        <f>'q-ValProd-cntr'!AQ27*1000/('q-Aharv-cntr'!AQ27+'q-PermP-cntr'!AQ27*1000)</f>
        <v>222.6171726619</v>
      </c>
      <c r="AR27">
        <f>'q-ValProd-cntr'!AR27*1000/('q-Aharv-cntr'!AR27+'q-PermP-cntr'!AR27*1000)</f>
        <v>227.264387496839</v>
      </c>
      <c r="AS27">
        <f>'q-ValProd-cntr'!AS27*1000/('q-Aharv-cntr'!AS27+'q-PermP-cntr'!AS27*1000)</f>
        <v>236.117312938798</v>
      </c>
      <c r="AT27">
        <f>'q-ValProd-cntr'!AT27*1000/('q-Aharv-cntr'!AT27+'q-PermP-cntr'!AT27*1000)</f>
        <v>240.247996362876</v>
      </c>
      <c r="AU27">
        <f>'q-ValProd-cntr'!AU27*1000/('q-Aharv-cntr'!AU27+'q-PermP-cntr'!AU27*1000)</f>
        <v>250.798449450784</v>
      </c>
      <c r="AV27">
        <f>'q-ValProd-cntr'!AV27*1000/('q-Aharv-cntr'!AV27+'q-PermP-cntr'!AV27*1000)</f>
        <v>1521.8582318011</v>
      </c>
      <c r="AW27">
        <f t="shared" si="0"/>
        <v>2.73684874624278</v>
      </c>
    </row>
    <row r="28" spans="1:49">
      <c r="A28" t="s">
        <v>430</v>
      </c>
      <c r="B28">
        <f>'q-ValProd-cntr'!C28</f>
        <v>142</v>
      </c>
      <c r="C28" t="str">
        <f>'q-ValProd-cntr'!D28</f>
        <v>Montserrat</v>
      </c>
      <c r="F28" t="s">
        <v>431</v>
      </c>
      <c r="G28">
        <f>'q-ValProd-cntr'!G28*1000/('q-Aharv-cntr'!G28+'q-PermP-cntr'!G28*1000)</f>
        <v>1033.01239460317</v>
      </c>
      <c r="H28">
        <f>'q-ValProd-cntr'!H28*1000/('q-Aharv-cntr'!H28+'q-PermP-cntr'!H28*1000)</f>
        <v>1076.74934943639</v>
      </c>
      <c r="I28">
        <f>'q-ValProd-cntr'!I28*1000/('q-Aharv-cntr'!I28+'q-PermP-cntr'!I28*1000)</f>
        <v>1080.21773779343</v>
      </c>
      <c r="J28">
        <f>'q-ValProd-cntr'!J28*1000/('q-Aharv-cntr'!J28+'q-PermP-cntr'!J28*1000)</f>
        <v>1126.53488068362</v>
      </c>
      <c r="K28">
        <f>'q-ValProd-cntr'!K28*1000/('q-Aharv-cntr'!K28+'q-PermP-cntr'!K28*1000)</f>
        <v>1172.11970578778</v>
      </c>
      <c r="L28">
        <f>'q-ValProd-cntr'!L28*1000/('q-Aharv-cntr'!L28+'q-PermP-cntr'!L28*1000)</f>
        <v>1249.49289029982</v>
      </c>
      <c r="M28">
        <f>'q-ValProd-cntr'!M28*1000/('q-Aharv-cntr'!M28+'q-PermP-cntr'!M28*1000)</f>
        <v>1312.00550973154</v>
      </c>
      <c r="N28">
        <f>'q-ValProd-cntr'!N28*1000/('q-Aharv-cntr'!N28+'q-PermP-cntr'!N28*1000)</f>
        <v>1396.70241696353</v>
      </c>
      <c r="O28">
        <f>'q-ValProd-cntr'!O28*1000/('q-Aharv-cntr'!O28+'q-PermP-cntr'!O28*1000)</f>
        <v>1297.07646827344</v>
      </c>
      <c r="P28">
        <f>'q-ValProd-cntr'!P28*1000/('q-Aharv-cntr'!P28+'q-PermP-cntr'!P28*1000)</f>
        <v>1372.87277785153</v>
      </c>
      <c r="Q28">
        <f>'q-ValProd-cntr'!Q28*1000/('q-Aharv-cntr'!Q28+'q-PermP-cntr'!Q28*1000)</f>
        <v>1445.06781282986</v>
      </c>
      <c r="R28">
        <f>'q-ValProd-cntr'!R28*1000/('q-Aharv-cntr'!R28+'q-PermP-cntr'!R28*1000)</f>
        <v>1415.34766183391</v>
      </c>
      <c r="S28">
        <f>'q-ValProd-cntr'!S28*1000/('q-Aharv-cntr'!S28+'q-PermP-cntr'!S28*1000)</f>
        <v>1392.70666798326</v>
      </c>
      <c r="T28">
        <f>'q-ValProd-cntr'!T28*1000/('q-Aharv-cntr'!T28+'q-PermP-cntr'!T28*1000)</f>
        <v>1380.47454948739</v>
      </c>
      <c r="U28">
        <f>'q-ValProd-cntr'!U28*1000/('q-Aharv-cntr'!U28+'q-PermP-cntr'!U28*1000)</f>
        <v>1343.49891345341</v>
      </c>
      <c r="V28">
        <f>'q-ValProd-cntr'!V28*1000/('q-Aharv-cntr'!V28+'q-PermP-cntr'!V28*1000)</f>
        <v>1378.62994995276</v>
      </c>
      <c r="W28">
        <f>'q-ValProd-cntr'!W28*1000/('q-Aharv-cntr'!W28+'q-PermP-cntr'!W28*1000)</f>
        <v>1420.73630934625</v>
      </c>
      <c r="X28">
        <f>'q-ValProd-cntr'!X28*1000/('q-Aharv-cntr'!X28+'q-PermP-cntr'!X28*1000)</f>
        <v>1470.54482881493</v>
      </c>
      <c r="Y28">
        <f>'q-ValProd-cntr'!Y28*1000/('q-Aharv-cntr'!Y28+'q-PermP-cntr'!Y28*1000)</f>
        <v>1520.31853503257</v>
      </c>
      <c r="Z28">
        <f>'q-ValProd-cntr'!Z28*1000/('q-Aharv-cntr'!Z28+'q-PermP-cntr'!Z28*1000)</f>
        <v>1601.74896155229</v>
      </c>
      <c r="AA28">
        <f>'q-ValProd-cntr'!AA28*1000/('q-Aharv-cntr'!AA28+'q-PermP-cntr'!AA28*1000)</f>
        <v>1674.08844757454</v>
      </c>
      <c r="AB28">
        <f>'q-ValProd-cntr'!AB28*1000/('q-Aharv-cntr'!AB28+'q-PermP-cntr'!AB28*1000)</f>
        <v>1855.29945768092</v>
      </c>
      <c r="AC28">
        <f>'q-ValProd-cntr'!AC28*1000/('q-Aharv-cntr'!AC28+'q-PermP-cntr'!AC28*1000)</f>
        <v>1825.50246821138</v>
      </c>
      <c r="AD28">
        <f>'q-ValProd-cntr'!AD28*1000/('q-Aharv-cntr'!AD28+'q-PermP-cntr'!AD28*1000)</f>
        <v>1869.09116433278</v>
      </c>
      <c r="AE28">
        <f>'q-ValProd-cntr'!AE28*1000/('q-Aharv-cntr'!AE28+'q-PermP-cntr'!AE28*1000)</f>
        <v>1769.37135163551</v>
      </c>
      <c r="AF28">
        <f>'q-ValProd-cntr'!AF28*1000/('q-Aharv-cntr'!AF28+'q-PermP-cntr'!AF28*1000)</f>
        <v>1817.58613553655</v>
      </c>
      <c r="AG28">
        <f>'q-ValProd-cntr'!AG28*1000/('q-Aharv-cntr'!AG28+'q-PermP-cntr'!AG28*1000)</f>
        <v>1849.12926374808</v>
      </c>
      <c r="AH28">
        <f>'q-ValProd-cntr'!AH28*1000/('q-Aharv-cntr'!AH28+'q-PermP-cntr'!AH28*1000)</f>
        <v>1891.68478648814</v>
      </c>
      <c r="AI28">
        <f>'q-ValProd-cntr'!AI28*1000/('q-Aharv-cntr'!AI28+'q-PermP-cntr'!AI28*1000)</f>
        <v>1927.95622134969</v>
      </c>
      <c r="AJ28">
        <f>'q-ValProd-cntr'!AJ28*1000/('q-Aharv-cntr'!AJ28+'q-PermP-cntr'!AJ28*1000)</f>
        <v>1965.37912092564</v>
      </c>
      <c r="AK28">
        <f>'q-ValProd-cntr'!AK28*1000/('q-Aharv-cntr'!AK28+'q-PermP-cntr'!AK28*1000)</f>
        <v>2007.7869009675</v>
      </c>
      <c r="AL28">
        <f>'q-ValProd-cntr'!AL28*1000/('q-Aharv-cntr'!AL28+'q-PermP-cntr'!AL28*1000)</f>
        <v>2045.49694642216</v>
      </c>
      <c r="AM28">
        <f>'q-ValProd-cntr'!AM28*1000/('q-Aharv-cntr'!AM28+'q-PermP-cntr'!AM28*1000)</f>
        <v>2080.0574471791</v>
      </c>
      <c r="AN28">
        <f>'q-ValProd-cntr'!AN28*1000/('q-Aharv-cntr'!AN28+'q-PermP-cntr'!AN28*1000)</f>
        <v>2108.5946249889</v>
      </c>
      <c r="AO28">
        <f>'q-ValProd-cntr'!AO28*1000/('q-Aharv-cntr'!AO28+'q-PermP-cntr'!AO28*1000)</f>
        <v>2109.70868372781</v>
      </c>
      <c r="AP28">
        <f>'q-ValProd-cntr'!AP28*1000/('q-Aharv-cntr'!AP28+'q-PermP-cntr'!AP28*1000)</f>
        <v>2109.70868372781</v>
      </c>
      <c r="AQ28">
        <f>'q-ValProd-cntr'!AQ28*1000/('q-Aharv-cntr'!AQ28+'q-PermP-cntr'!AQ28*1000)</f>
        <v>2109.70868372781</v>
      </c>
      <c r="AR28">
        <f>'q-ValProd-cntr'!AR28*1000/('q-Aharv-cntr'!AR28+'q-PermP-cntr'!AR28*1000)</f>
        <v>2109.70868372781</v>
      </c>
      <c r="AS28">
        <f>'q-ValProd-cntr'!AS28*1000/('q-Aharv-cntr'!AS28+'q-PermP-cntr'!AS28*1000)</f>
        <v>2109.70868372781</v>
      </c>
      <c r="AT28">
        <f>'q-ValProd-cntr'!AT28*1000/('q-Aharv-cntr'!AT28+'q-PermP-cntr'!AT28*1000)</f>
        <v>2109.70868372781</v>
      </c>
      <c r="AU28">
        <f>'q-ValProd-cntr'!AU28*1000/('q-Aharv-cntr'!AU28+'q-PermP-cntr'!AU28*1000)</f>
        <v>2109.70868372781</v>
      </c>
      <c r="AV28">
        <f>'q-ValProd-cntr'!AV28*1000/('q-Aharv-cntr'!AV28+'q-PermP-cntr'!AV28*1000)</f>
        <v>8103.1992625</v>
      </c>
      <c r="AW28">
        <f t="shared" si="0"/>
        <v>1.8559351557013</v>
      </c>
    </row>
    <row r="29" spans="1:49">
      <c r="A29" t="s">
        <v>430</v>
      </c>
      <c r="B29">
        <f>'q-ValProd-cntr'!C29</f>
        <v>151</v>
      </c>
      <c r="C29" t="str">
        <f>'q-ValProd-cntr'!D29</f>
        <v>Netherlands Antilles</v>
      </c>
      <c r="F29" t="s">
        <v>431</v>
      </c>
      <c r="G29" t="e">
        <f>'q-ValProd-cntr'!G29*1000/('q-Aharv-cntr'!G29+'q-PermP-cntr'!G29*1000)</f>
        <v>#VALUE!</v>
      </c>
      <c r="H29" t="e">
        <f>'q-ValProd-cntr'!H29*1000/('q-Aharv-cntr'!H29+'q-PermP-cntr'!H29*1000)</f>
        <v>#VALUE!</v>
      </c>
      <c r="I29" t="e">
        <f>'q-ValProd-cntr'!I29*1000/('q-Aharv-cntr'!I29+'q-PermP-cntr'!I29*1000)</f>
        <v>#VALUE!</v>
      </c>
      <c r="J29" t="e">
        <f>'q-ValProd-cntr'!J29*1000/('q-Aharv-cntr'!J29+'q-PermP-cntr'!J29*1000)</f>
        <v>#VALUE!</v>
      </c>
      <c r="K29" t="e">
        <f>'q-ValProd-cntr'!K29*1000/('q-Aharv-cntr'!K29+'q-PermP-cntr'!K29*1000)</f>
        <v>#VALUE!</v>
      </c>
      <c r="L29" t="e">
        <f>'q-ValProd-cntr'!L29*1000/('q-Aharv-cntr'!L29+'q-PermP-cntr'!L29*1000)</f>
        <v>#VALUE!</v>
      </c>
      <c r="M29" t="e">
        <f>'q-ValProd-cntr'!M29*1000/('q-Aharv-cntr'!M29+'q-PermP-cntr'!M29*1000)</f>
        <v>#VALUE!</v>
      </c>
      <c r="N29" t="e">
        <f>'q-ValProd-cntr'!N29*1000/('q-Aharv-cntr'!N29+'q-PermP-cntr'!N29*1000)</f>
        <v>#VALUE!</v>
      </c>
      <c r="O29" t="e">
        <f>'q-ValProd-cntr'!O29*1000/('q-Aharv-cntr'!O29+'q-PermP-cntr'!O29*1000)</f>
        <v>#VALUE!</v>
      </c>
      <c r="P29" t="e">
        <f>'q-ValProd-cntr'!P29*1000/('q-Aharv-cntr'!P29+'q-PermP-cntr'!P29*1000)</f>
        <v>#VALUE!</v>
      </c>
      <c r="Q29" t="e">
        <f>'q-ValProd-cntr'!Q29*1000/('q-Aharv-cntr'!Q29+'q-PermP-cntr'!Q29*1000)</f>
        <v>#VALUE!</v>
      </c>
      <c r="R29" t="e">
        <f>'q-ValProd-cntr'!R29*1000/('q-Aharv-cntr'!R29+'q-PermP-cntr'!R29*1000)</f>
        <v>#VALUE!</v>
      </c>
      <c r="S29" t="e">
        <f>'q-ValProd-cntr'!S29*1000/('q-Aharv-cntr'!S29+'q-PermP-cntr'!S29*1000)</f>
        <v>#VALUE!</v>
      </c>
      <c r="T29" t="e">
        <f>'q-ValProd-cntr'!T29*1000/('q-Aharv-cntr'!T29+'q-PermP-cntr'!T29*1000)</f>
        <v>#VALUE!</v>
      </c>
      <c r="U29" t="e">
        <f>'q-ValProd-cntr'!U29*1000/('q-Aharv-cntr'!U29+'q-PermP-cntr'!U29*1000)</f>
        <v>#VALUE!</v>
      </c>
      <c r="V29" t="e">
        <f>'q-ValProd-cntr'!V29*1000/('q-Aharv-cntr'!V29+'q-PermP-cntr'!V29*1000)</f>
        <v>#VALUE!</v>
      </c>
      <c r="W29" t="e">
        <f>'q-ValProd-cntr'!W29*1000/('q-Aharv-cntr'!W29+'q-PermP-cntr'!W29*1000)</f>
        <v>#VALUE!</v>
      </c>
      <c r="X29" t="e">
        <f>'q-ValProd-cntr'!X29*1000/('q-Aharv-cntr'!X29+'q-PermP-cntr'!X29*1000)</f>
        <v>#VALUE!</v>
      </c>
      <c r="Y29" t="e">
        <f>'q-ValProd-cntr'!Y29*1000/('q-Aharv-cntr'!Y29+'q-PermP-cntr'!Y29*1000)</f>
        <v>#VALUE!</v>
      </c>
      <c r="Z29" t="e">
        <f>'q-ValProd-cntr'!Z29*1000/('q-Aharv-cntr'!Z29+'q-PermP-cntr'!Z29*1000)</f>
        <v>#VALUE!</v>
      </c>
      <c r="AA29" t="e">
        <f>'q-ValProd-cntr'!AA29*1000/('q-Aharv-cntr'!AA29+'q-PermP-cntr'!AA29*1000)</f>
        <v>#VALUE!</v>
      </c>
      <c r="AB29" t="e">
        <f>'q-ValProd-cntr'!AB29*1000/('q-Aharv-cntr'!AB29+'q-PermP-cntr'!AB29*1000)</f>
        <v>#VALUE!</v>
      </c>
      <c r="AC29" t="e">
        <f>'q-ValProd-cntr'!AC29*1000/('q-Aharv-cntr'!AC29+'q-PermP-cntr'!AC29*1000)</f>
        <v>#VALUE!</v>
      </c>
      <c r="AD29" t="e">
        <f>'q-ValProd-cntr'!AD29*1000/('q-Aharv-cntr'!AD29+'q-PermP-cntr'!AD29*1000)</f>
        <v>#VALUE!</v>
      </c>
      <c r="AE29" t="e">
        <f>'q-ValProd-cntr'!AE29*1000/('q-Aharv-cntr'!AE29+'q-PermP-cntr'!AE29*1000)</f>
        <v>#VALUE!</v>
      </c>
      <c r="AF29" t="e">
        <f>'q-ValProd-cntr'!AF29*1000/('q-Aharv-cntr'!AF29+'q-PermP-cntr'!AF29*1000)</f>
        <v>#VALUE!</v>
      </c>
      <c r="AG29" t="e">
        <f>'q-ValProd-cntr'!AG29*1000/('q-Aharv-cntr'!AG29+'q-PermP-cntr'!AG29*1000)</f>
        <v>#VALUE!</v>
      </c>
      <c r="AH29" t="e">
        <f>'q-ValProd-cntr'!AH29*1000/('q-Aharv-cntr'!AH29+'q-PermP-cntr'!AH29*1000)</f>
        <v>#VALUE!</v>
      </c>
      <c r="AI29" t="e">
        <f>'q-ValProd-cntr'!AI29*1000/('q-Aharv-cntr'!AI29+'q-PermP-cntr'!AI29*1000)</f>
        <v>#VALUE!</v>
      </c>
      <c r="AJ29" t="e">
        <f>'q-ValProd-cntr'!AJ29*1000/('q-Aharv-cntr'!AJ29+'q-PermP-cntr'!AJ29*1000)</f>
        <v>#VALUE!</v>
      </c>
      <c r="AK29" t="e">
        <f>'q-ValProd-cntr'!AK29*1000/('q-Aharv-cntr'!AK29+'q-PermP-cntr'!AK29*1000)</f>
        <v>#VALUE!</v>
      </c>
      <c r="AL29" t="e">
        <f>'q-ValProd-cntr'!AL29*1000/('q-Aharv-cntr'!AL29+'q-PermP-cntr'!AL29*1000)</f>
        <v>#VALUE!</v>
      </c>
      <c r="AM29" t="e">
        <f>'q-ValProd-cntr'!AM29*1000/('q-Aharv-cntr'!AM29+'q-PermP-cntr'!AM29*1000)</f>
        <v>#VALUE!</v>
      </c>
      <c r="AN29" t="e">
        <f>'q-ValProd-cntr'!AN29*1000/('q-Aharv-cntr'!AN29+'q-PermP-cntr'!AN29*1000)</f>
        <v>#VALUE!</v>
      </c>
      <c r="AO29" t="e">
        <f>'q-ValProd-cntr'!AO29*1000/('q-Aharv-cntr'!AO29+'q-PermP-cntr'!AO29*1000)</f>
        <v>#VALUE!</v>
      </c>
      <c r="AP29" t="e">
        <f>'q-ValProd-cntr'!AP29*1000/('q-Aharv-cntr'!AP29+'q-PermP-cntr'!AP29*1000)</f>
        <v>#VALUE!</v>
      </c>
      <c r="AQ29" t="e">
        <f>'q-ValProd-cntr'!AQ29*1000/('q-Aharv-cntr'!AQ29+'q-PermP-cntr'!AQ29*1000)</f>
        <v>#VALUE!</v>
      </c>
      <c r="AR29" t="e">
        <f>'q-ValProd-cntr'!AR29*1000/('q-Aharv-cntr'!AR29+'q-PermP-cntr'!AR29*1000)</f>
        <v>#VALUE!</v>
      </c>
      <c r="AS29" t="e">
        <f>'q-ValProd-cntr'!AS29*1000/('q-Aharv-cntr'!AS29+'q-PermP-cntr'!AS29*1000)</f>
        <v>#VALUE!</v>
      </c>
      <c r="AT29" t="e">
        <f>'q-ValProd-cntr'!AT29*1000/('q-Aharv-cntr'!AT29+'q-PermP-cntr'!AT29*1000)</f>
        <v>#VALUE!</v>
      </c>
      <c r="AU29" t="e">
        <f>'q-ValProd-cntr'!AU29*1000/('q-Aharv-cntr'!AU29+'q-PermP-cntr'!AU29*1000)</f>
        <v>#VALUE!</v>
      </c>
      <c r="AV29" t="e">
        <f>'q-ValProd-cntr'!AV29*1000/('q-Aharv-cntr'!AV29+'q-PermP-cntr'!AV29*1000)</f>
        <v>#VALUE!</v>
      </c>
      <c r="AW29" t="e">
        <f t="shared" si="0"/>
        <v>#VALUE!</v>
      </c>
    </row>
    <row r="30" spans="1:49">
      <c r="A30" t="s">
        <v>430</v>
      </c>
      <c r="B30">
        <f>'q-ValProd-cntr'!C30</f>
        <v>157</v>
      </c>
      <c r="C30" t="str">
        <f>'q-ValProd-cntr'!D30</f>
        <v>Nicaragua</v>
      </c>
      <c r="F30" t="s">
        <v>431</v>
      </c>
      <c r="G30">
        <f>'q-ValProd-cntr'!G30*1000/('q-Aharv-cntr'!G30+'q-PermP-cntr'!G30*1000)</f>
        <v>71.7843515805774</v>
      </c>
      <c r="H30">
        <f>'q-ValProd-cntr'!H30*1000/('q-Aharv-cntr'!H30+'q-PermP-cntr'!H30*1000)</f>
        <v>80.3900909589098</v>
      </c>
      <c r="I30">
        <f>'q-ValProd-cntr'!I30*1000/('q-Aharv-cntr'!I30+'q-PermP-cntr'!I30*1000)</f>
        <v>88.6993647195819</v>
      </c>
      <c r="J30">
        <f>'q-ValProd-cntr'!J30*1000/('q-Aharv-cntr'!J30+'q-PermP-cntr'!J30*1000)</f>
        <v>99.5072673407754</v>
      </c>
      <c r="K30">
        <f>'q-ValProd-cntr'!K30*1000/('q-Aharv-cntr'!K30+'q-PermP-cntr'!K30*1000)</f>
        <v>106.391398562055</v>
      </c>
      <c r="L30">
        <f>'q-ValProd-cntr'!L30*1000/('q-Aharv-cntr'!L30+'q-PermP-cntr'!L30*1000)</f>
        <v>103.892644651353</v>
      </c>
      <c r="M30">
        <f>'q-ValProd-cntr'!M30*1000/('q-Aharv-cntr'!M30+'q-PermP-cntr'!M30*1000)</f>
        <v>111.077754181426</v>
      </c>
      <c r="N30">
        <f>'q-ValProd-cntr'!N30*1000/('q-Aharv-cntr'!N30+'q-PermP-cntr'!N30*1000)</f>
        <v>112.768708180275</v>
      </c>
      <c r="O30">
        <f>'q-ValProd-cntr'!O30*1000/('q-Aharv-cntr'!O30+'q-PermP-cntr'!O30*1000)</f>
        <v>115.955516208765</v>
      </c>
      <c r="P30">
        <f>'q-ValProd-cntr'!P30*1000/('q-Aharv-cntr'!P30+'q-PermP-cntr'!P30*1000)</f>
        <v>114.948992373593</v>
      </c>
      <c r="Q30">
        <f>'q-ValProd-cntr'!Q30*1000/('q-Aharv-cntr'!Q30+'q-PermP-cntr'!Q30*1000)</f>
        <v>118.545092554846</v>
      </c>
      <c r="R30">
        <f>'q-ValProd-cntr'!R30*1000/('q-Aharv-cntr'!R30+'q-PermP-cntr'!R30*1000)</f>
        <v>124.59212199775</v>
      </c>
      <c r="S30">
        <f>'q-ValProd-cntr'!S30*1000/('q-Aharv-cntr'!S30+'q-PermP-cntr'!S30*1000)</f>
        <v>124.312115239163</v>
      </c>
      <c r="T30">
        <f>'q-ValProd-cntr'!T30*1000/('q-Aharv-cntr'!T30+'q-PermP-cntr'!T30*1000)</f>
        <v>131.840931086598</v>
      </c>
      <c r="U30">
        <f>'q-ValProd-cntr'!U30*1000/('q-Aharv-cntr'!U30+'q-PermP-cntr'!U30*1000)</f>
        <v>139.578367819406</v>
      </c>
      <c r="V30">
        <f>'q-ValProd-cntr'!V30*1000/('q-Aharv-cntr'!V30+'q-PermP-cntr'!V30*1000)</f>
        <v>142.406605384793</v>
      </c>
      <c r="W30">
        <f>'q-ValProd-cntr'!W30*1000/('q-Aharv-cntr'!W30+'q-PermP-cntr'!W30*1000)</f>
        <v>144.457522128672</v>
      </c>
      <c r="X30">
        <f>'q-ValProd-cntr'!X30*1000/('q-Aharv-cntr'!X30+'q-PermP-cntr'!X30*1000)</f>
        <v>152.082049461464</v>
      </c>
      <c r="Y30">
        <f>'q-ValProd-cntr'!Y30*1000/('q-Aharv-cntr'!Y30+'q-PermP-cntr'!Y30*1000)</f>
        <v>138.789264987535</v>
      </c>
      <c r="Z30">
        <f>'q-ValProd-cntr'!Z30*1000/('q-Aharv-cntr'!Z30+'q-PermP-cntr'!Z30*1000)</f>
        <v>93.8984402163081</v>
      </c>
      <c r="AA30">
        <f>'q-ValProd-cntr'!AA30*1000/('q-Aharv-cntr'!AA30+'q-PermP-cntr'!AA30*1000)</f>
        <v>106.543120658646</v>
      </c>
      <c r="AB30">
        <f>'q-ValProd-cntr'!AB30*1000/('q-Aharv-cntr'!AB30+'q-PermP-cntr'!AB30*1000)</f>
        <v>110.147201089355</v>
      </c>
      <c r="AC30">
        <f>'q-ValProd-cntr'!AC30*1000/('q-Aharv-cntr'!AC30+'q-PermP-cntr'!AC30*1000)</f>
        <v>109.66252579877</v>
      </c>
      <c r="AD30">
        <f>'q-ValProd-cntr'!AD30*1000/('q-Aharv-cntr'!AD30+'q-PermP-cntr'!AD30*1000)</f>
        <v>113.378924575805</v>
      </c>
      <c r="AE30">
        <f>'q-ValProd-cntr'!AE30*1000/('q-Aharv-cntr'!AE30+'q-PermP-cntr'!AE30*1000)</f>
        <v>101.779888442565</v>
      </c>
      <c r="AF30">
        <f>'q-ValProd-cntr'!AF30*1000/('q-Aharv-cntr'!AF30+'q-PermP-cntr'!AF30*1000)</f>
        <v>97.3690446658875</v>
      </c>
      <c r="AG30">
        <f>'q-ValProd-cntr'!AG30*1000/('q-Aharv-cntr'!AG30+'q-PermP-cntr'!AG30*1000)</f>
        <v>90.5552808400508</v>
      </c>
      <c r="AH30">
        <f>'q-ValProd-cntr'!AH30*1000/('q-Aharv-cntr'!AH30+'q-PermP-cntr'!AH30*1000)</f>
        <v>87.2649032374459</v>
      </c>
      <c r="AI30">
        <f>'q-ValProd-cntr'!AI30*1000/('q-Aharv-cntr'!AI30+'q-PermP-cntr'!AI30*1000)</f>
        <v>91.8898807088315</v>
      </c>
      <c r="AJ30">
        <f>'q-ValProd-cntr'!AJ30*1000/('q-Aharv-cntr'!AJ30+'q-PermP-cntr'!AJ30*1000)</f>
        <v>93.1536206709551</v>
      </c>
      <c r="AK30">
        <f>'q-ValProd-cntr'!AK30*1000/('q-Aharv-cntr'!AK30+'q-PermP-cntr'!AK30*1000)</f>
        <v>93.640244190523</v>
      </c>
      <c r="AL30">
        <f>'q-ValProd-cntr'!AL30*1000/('q-Aharv-cntr'!AL30+'q-PermP-cntr'!AL30*1000)</f>
        <v>96.4445279036349</v>
      </c>
      <c r="AM30">
        <f>'q-ValProd-cntr'!AM30*1000/('q-Aharv-cntr'!AM30+'q-PermP-cntr'!AM30*1000)</f>
        <v>94.9976095510774</v>
      </c>
      <c r="AN30">
        <f>'q-ValProd-cntr'!AN30*1000/('q-Aharv-cntr'!AN30+'q-PermP-cntr'!AN30*1000)</f>
        <v>97.3247162731185</v>
      </c>
      <c r="AO30">
        <f>'q-ValProd-cntr'!AO30*1000/('q-Aharv-cntr'!AO30+'q-PermP-cntr'!AO30*1000)</f>
        <v>102.743887496471</v>
      </c>
      <c r="AP30">
        <f>'q-ValProd-cntr'!AP30*1000/('q-Aharv-cntr'!AP30+'q-PermP-cntr'!AP30*1000)</f>
        <v>105.283378259566</v>
      </c>
      <c r="AQ30">
        <f>'q-ValProd-cntr'!AQ30*1000/('q-Aharv-cntr'!AQ30+'q-PermP-cntr'!AQ30*1000)</f>
        <v>107.716156815807</v>
      </c>
      <c r="AR30">
        <f>'q-ValProd-cntr'!AR30*1000/('q-Aharv-cntr'!AR30+'q-PermP-cntr'!AR30*1000)</f>
        <v>110.6731948264</v>
      </c>
      <c r="AS30">
        <f>'q-ValProd-cntr'!AS30*1000/('q-Aharv-cntr'!AS30+'q-PermP-cntr'!AS30*1000)</f>
        <v>114.778942423942</v>
      </c>
      <c r="AT30">
        <f>'q-ValProd-cntr'!AT30*1000/('q-Aharv-cntr'!AT30+'q-PermP-cntr'!AT30*1000)</f>
        <v>122.909673770352</v>
      </c>
      <c r="AU30">
        <f>'q-ValProd-cntr'!AU30*1000/('q-Aharv-cntr'!AU30+'q-PermP-cntr'!AU30*1000)</f>
        <v>124.053914563168</v>
      </c>
      <c r="AV30">
        <f>'q-ValProd-cntr'!AV30*1000/('q-Aharv-cntr'!AV30+'q-PermP-cntr'!AV30*1000)</f>
        <v>748.323584014223</v>
      </c>
      <c r="AW30">
        <f t="shared" si="0"/>
        <v>0.0200590234600728</v>
      </c>
    </row>
    <row r="31" spans="1:49">
      <c r="A31" t="s">
        <v>430</v>
      </c>
      <c r="B31">
        <f>'q-ValProd-cntr'!C31</f>
        <v>166</v>
      </c>
      <c r="C31" t="str">
        <f>'q-ValProd-cntr'!D31</f>
        <v>Panama</v>
      </c>
      <c r="F31" t="s">
        <v>431</v>
      </c>
      <c r="G31">
        <f>'q-ValProd-cntr'!G31*1000/('q-Aharv-cntr'!G31+'q-PermP-cntr'!G31*1000)</f>
        <v>186.140647583527</v>
      </c>
      <c r="H31">
        <f>'q-ValProd-cntr'!H31*1000/('q-Aharv-cntr'!H31+'q-PermP-cntr'!H31*1000)</f>
        <v>190.840683454299</v>
      </c>
      <c r="I31">
        <f>'q-ValProd-cntr'!I31*1000/('q-Aharv-cntr'!I31+'q-PermP-cntr'!I31*1000)</f>
        <v>194.214350191882</v>
      </c>
      <c r="J31">
        <f>'q-ValProd-cntr'!J31*1000/('q-Aharv-cntr'!J31+'q-PermP-cntr'!J31*1000)</f>
        <v>195.025200748679</v>
      </c>
      <c r="K31">
        <f>'q-ValProd-cntr'!K31*1000/('q-Aharv-cntr'!K31+'q-PermP-cntr'!K31*1000)</f>
        <v>200.49672574911</v>
      </c>
      <c r="L31">
        <f>'q-ValProd-cntr'!L31*1000/('q-Aharv-cntr'!L31+'q-PermP-cntr'!L31*1000)</f>
        <v>203.879369801096</v>
      </c>
      <c r="M31">
        <f>'q-ValProd-cntr'!M31*1000/('q-Aharv-cntr'!M31+'q-PermP-cntr'!M31*1000)</f>
        <v>211.607276090831</v>
      </c>
      <c r="N31">
        <f>'q-ValProd-cntr'!N31*1000/('q-Aharv-cntr'!N31+'q-PermP-cntr'!N31*1000)</f>
        <v>255.854930656284</v>
      </c>
      <c r="O31">
        <f>'q-ValProd-cntr'!O31*1000/('q-Aharv-cntr'!O31+'q-PermP-cntr'!O31*1000)</f>
        <v>268.875577341716</v>
      </c>
      <c r="P31">
        <f>'q-ValProd-cntr'!P31*1000/('q-Aharv-cntr'!P31+'q-PermP-cntr'!P31*1000)</f>
        <v>269.162131563931</v>
      </c>
      <c r="Q31">
        <f>'q-ValProd-cntr'!Q31*1000/('q-Aharv-cntr'!Q31+'q-PermP-cntr'!Q31*1000)</f>
        <v>279.73678687545</v>
      </c>
      <c r="R31">
        <f>'q-ValProd-cntr'!R31*1000/('q-Aharv-cntr'!R31+'q-PermP-cntr'!R31*1000)</f>
        <v>269.624997166607</v>
      </c>
      <c r="S31">
        <f>'q-ValProd-cntr'!S31*1000/('q-Aharv-cntr'!S31+'q-PermP-cntr'!S31*1000)</f>
        <v>268.199014667224</v>
      </c>
      <c r="T31">
        <f>'q-ValProd-cntr'!T31*1000/('q-Aharv-cntr'!T31+'q-PermP-cntr'!T31*1000)</f>
        <v>269.558154319424</v>
      </c>
      <c r="U31">
        <f>'q-ValProd-cntr'!U31*1000/('q-Aharv-cntr'!U31+'q-PermP-cntr'!U31*1000)</f>
        <v>278.193032424502</v>
      </c>
      <c r="V31">
        <f>'q-ValProd-cntr'!V31*1000/('q-Aharv-cntr'!V31+'q-PermP-cntr'!V31*1000)</f>
        <v>277.624691842634</v>
      </c>
      <c r="W31">
        <f>'q-ValProd-cntr'!W31*1000/('q-Aharv-cntr'!W31+'q-PermP-cntr'!W31*1000)</f>
        <v>289.801299773307</v>
      </c>
      <c r="X31">
        <f>'q-ValProd-cntr'!X31*1000/('q-Aharv-cntr'!X31+'q-PermP-cntr'!X31*1000)</f>
        <v>292.008097814669</v>
      </c>
      <c r="Y31">
        <f>'q-ValProd-cntr'!Y31*1000/('q-Aharv-cntr'!Y31+'q-PermP-cntr'!Y31*1000)</f>
        <v>290.164115168836</v>
      </c>
      <c r="Z31">
        <f>'q-ValProd-cntr'!Z31*1000/('q-Aharv-cntr'!Z31+'q-PermP-cntr'!Z31*1000)</f>
        <v>289.240831751842</v>
      </c>
      <c r="AA31">
        <f>'q-ValProd-cntr'!AA31*1000/('q-Aharv-cntr'!AA31+'q-PermP-cntr'!AA31*1000)</f>
        <v>293.529744255195</v>
      </c>
      <c r="AB31">
        <f>'q-ValProd-cntr'!AB31*1000/('q-Aharv-cntr'!AB31+'q-PermP-cntr'!AB31*1000)</f>
        <v>299.372431378719</v>
      </c>
      <c r="AC31">
        <f>'q-ValProd-cntr'!AC31*1000/('q-Aharv-cntr'!AC31+'q-PermP-cntr'!AC31*1000)</f>
        <v>298.219627483692</v>
      </c>
      <c r="AD31">
        <f>'q-ValProd-cntr'!AD31*1000/('q-Aharv-cntr'!AD31+'q-PermP-cntr'!AD31*1000)</f>
        <v>302.919703721536</v>
      </c>
      <c r="AE31">
        <f>'q-ValProd-cntr'!AE31*1000/('q-Aharv-cntr'!AE31+'q-PermP-cntr'!AE31*1000)</f>
        <v>300.905142567722</v>
      </c>
      <c r="AF31">
        <f>'q-ValProd-cntr'!AF31*1000/('q-Aharv-cntr'!AF31+'q-PermP-cntr'!AF31*1000)</f>
        <v>288.903742359791</v>
      </c>
      <c r="AG31">
        <f>'q-ValProd-cntr'!AG31*1000/('q-Aharv-cntr'!AG31+'q-PermP-cntr'!AG31*1000)</f>
        <v>317.902861018431</v>
      </c>
      <c r="AH31">
        <f>'q-ValProd-cntr'!AH31*1000/('q-Aharv-cntr'!AH31+'q-PermP-cntr'!AH31*1000)</f>
        <v>301.127687162981</v>
      </c>
      <c r="AI31">
        <f>'q-ValProd-cntr'!AI31*1000/('q-Aharv-cntr'!AI31+'q-PermP-cntr'!AI31*1000)</f>
        <v>308.37682219983</v>
      </c>
      <c r="AJ31">
        <f>'q-ValProd-cntr'!AJ31*1000/('q-Aharv-cntr'!AJ31+'q-PermP-cntr'!AJ31*1000)</f>
        <v>311.34468472305</v>
      </c>
      <c r="AK31">
        <f>'q-ValProd-cntr'!AK31*1000/('q-Aharv-cntr'!AK31+'q-PermP-cntr'!AK31*1000)</f>
        <v>294.076396353634</v>
      </c>
      <c r="AL31">
        <f>'q-ValProd-cntr'!AL31*1000/('q-Aharv-cntr'!AL31+'q-PermP-cntr'!AL31*1000)</f>
        <v>295.129679055691</v>
      </c>
      <c r="AM31">
        <f>'q-ValProd-cntr'!AM31*1000/('q-Aharv-cntr'!AM31+'q-PermP-cntr'!AM31*1000)</f>
        <v>302.157671342246</v>
      </c>
      <c r="AN31">
        <f>'q-ValProd-cntr'!AN31*1000/('q-Aharv-cntr'!AN31+'q-PermP-cntr'!AN31*1000)</f>
        <v>313.767749224575</v>
      </c>
      <c r="AO31">
        <f>'q-ValProd-cntr'!AO31*1000/('q-Aharv-cntr'!AO31+'q-PermP-cntr'!AO31*1000)</f>
        <v>316.255416460413</v>
      </c>
      <c r="AP31">
        <f>'q-ValProd-cntr'!AP31*1000/('q-Aharv-cntr'!AP31+'q-PermP-cntr'!AP31*1000)</f>
        <v>323.010404389122</v>
      </c>
      <c r="AQ31">
        <f>'q-ValProd-cntr'!AQ31*1000/('q-Aharv-cntr'!AQ31+'q-PermP-cntr'!AQ31*1000)</f>
        <v>321.333832880569</v>
      </c>
      <c r="AR31">
        <f>'q-ValProd-cntr'!AR31*1000/('q-Aharv-cntr'!AR31+'q-PermP-cntr'!AR31*1000)</f>
        <v>326.220936603947</v>
      </c>
      <c r="AS31">
        <f>'q-ValProd-cntr'!AS31*1000/('q-Aharv-cntr'!AS31+'q-PermP-cntr'!AS31*1000)</f>
        <v>330.222652281302</v>
      </c>
      <c r="AT31">
        <f>'q-ValProd-cntr'!AT31*1000/('q-Aharv-cntr'!AT31+'q-PermP-cntr'!AT31*1000)</f>
        <v>322.842809954358</v>
      </c>
      <c r="AU31">
        <f>'q-ValProd-cntr'!AU31*1000/('q-Aharv-cntr'!AU31+'q-PermP-cntr'!AU31*1000)</f>
        <v>308.433839142851</v>
      </c>
      <c r="AV31">
        <f>'q-ValProd-cntr'!AV31*1000/('q-Aharv-cntr'!AV31+'q-PermP-cntr'!AV31*1000)</f>
        <v>2202.12069702676</v>
      </c>
      <c r="AW31">
        <f t="shared" si="0"/>
        <v>1.20168947580621</v>
      </c>
    </row>
    <row r="32" spans="1:49">
      <c r="A32" t="s">
        <v>430</v>
      </c>
      <c r="B32">
        <f>'q-ValProd-cntr'!C32</f>
        <v>169</v>
      </c>
      <c r="C32" t="str">
        <f>'q-ValProd-cntr'!D32</f>
        <v>Paraguay</v>
      </c>
      <c r="F32" t="s">
        <v>431</v>
      </c>
      <c r="G32">
        <f>'q-ValProd-cntr'!G32*1000/('q-Aharv-cntr'!G32+'q-PermP-cntr'!G32*1000)</f>
        <v>46.1165208817724</v>
      </c>
      <c r="H32">
        <f>'q-ValProd-cntr'!H32*1000/('q-Aharv-cntr'!H32+'q-PermP-cntr'!H32*1000)</f>
        <v>46.2305852559583</v>
      </c>
      <c r="I32">
        <f>'q-ValProd-cntr'!I32*1000/('q-Aharv-cntr'!I32+'q-PermP-cntr'!I32*1000)</f>
        <v>46.6123120648425</v>
      </c>
      <c r="J32">
        <f>'q-ValProd-cntr'!J32*1000/('q-Aharv-cntr'!J32+'q-PermP-cntr'!J32*1000)</f>
        <v>50.33171992003</v>
      </c>
      <c r="K32">
        <f>'q-ValProd-cntr'!K32*1000/('q-Aharv-cntr'!K32+'q-PermP-cntr'!K32*1000)</f>
        <v>53.9780636251881</v>
      </c>
      <c r="L32">
        <f>'q-ValProd-cntr'!L32*1000/('q-Aharv-cntr'!L32+'q-PermP-cntr'!L32*1000)</f>
        <v>51.5979281107927</v>
      </c>
      <c r="M32">
        <f>'q-ValProd-cntr'!M32*1000/('q-Aharv-cntr'!M32+'q-PermP-cntr'!M32*1000)</f>
        <v>53.5499488969037</v>
      </c>
      <c r="N32">
        <f>'q-ValProd-cntr'!N32*1000/('q-Aharv-cntr'!N32+'q-PermP-cntr'!N32*1000)</f>
        <v>53.8435729606178</v>
      </c>
      <c r="O32">
        <f>'q-ValProd-cntr'!O32*1000/('q-Aharv-cntr'!O32+'q-PermP-cntr'!O32*1000)</f>
        <v>53.8821398103226</v>
      </c>
      <c r="P32">
        <f>'q-ValProd-cntr'!P32*1000/('q-Aharv-cntr'!P32+'q-PermP-cntr'!P32*1000)</f>
        <v>57.3320173145788</v>
      </c>
      <c r="Q32">
        <f>'q-ValProd-cntr'!Q32*1000/('q-Aharv-cntr'!Q32+'q-PermP-cntr'!Q32*1000)</f>
        <v>56.3561476160105</v>
      </c>
      <c r="R32">
        <f>'q-ValProd-cntr'!R32*1000/('q-Aharv-cntr'!R32+'q-PermP-cntr'!R32*1000)</f>
        <v>57.333968629823</v>
      </c>
      <c r="S32">
        <f>'q-ValProd-cntr'!S32*1000/('q-Aharv-cntr'!S32+'q-PermP-cntr'!S32*1000)</f>
        <v>56.3672945170734</v>
      </c>
      <c r="T32">
        <f>'q-ValProd-cntr'!T32*1000/('q-Aharv-cntr'!T32+'q-PermP-cntr'!T32*1000)</f>
        <v>60.1460293447595</v>
      </c>
      <c r="U32">
        <f>'q-ValProd-cntr'!U32*1000/('q-Aharv-cntr'!U32+'q-PermP-cntr'!U32*1000)</f>
        <v>59.0173734652356</v>
      </c>
      <c r="V32">
        <f>'q-ValProd-cntr'!V32*1000/('q-Aharv-cntr'!V32+'q-PermP-cntr'!V32*1000)</f>
        <v>63.9048745524649</v>
      </c>
      <c r="W32">
        <f>'q-ValProd-cntr'!W32*1000/('q-Aharv-cntr'!W32+'q-PermP-cntr'!W32*1000)</f>
        <v>73.3124213221752</v>
      </c>
      <c r="X32">
        <f>'q-ValProd-cntr'!X32*1000/('q-Aharv-cntr'!X32+'q-PermP-cntr'!X32*1000)</f>
        <v>71.9582899237359</v>
      </c>
      <c r="Y32">
        <f>'q-ValProd-cntr'!Y32*1000/('q-Aharv-cntr'!Y32+'q-PermP-cntr'!Y32*1000)</f>
        <v>73.0897741175831</v>
      </c>
      <c r="Z32">
        <f>'q-ValProd-cntr'!Z32*1000/('q-Aharv-cntr'!Z32+'q-PermP-cntr'!Z32*1000)</f>
        <v>71.8513704200831</v>
      </c>
      <c r="AA32">
        <f>'q-ValProd-cntr'!AA32*1000/('q-Aharv-cntr'!AA32+'q-PermP-cntr'!AA32*1000)</f>
        <v>76.0417793120092</v>
      </c>
      <c r="AB32">
        <f>'q-ValProd-cntr'!AB32*1000/('q-Aharv-cntr'!AB32+'q-PermP-cntr'!AB32*1000)</f>
        <v>75.7500238406932</v>
      </c>
      <c r="AC32">
        <f>'q-ValProd-cntr'!AC32*1000/('q-Aharv-cntr'!AC32+'q-PermP-cntr'!AC32*1000)</f>
        <v>76.3573842203752</v>
      </c>
      <c r="AD32">
        <f>'q-ValProd-cntr'!AD32*1000/('q-Aharv-cntr'!AD32+'q-PermP-cntr'!AD32*1000)</f>
        <v>80.1953588793455</v>
      </c>
      <c r="AE32">
        <f>'q-ValProd-cntr'!AE32*1000/('q-Aharv-cntr'!AE32+'q-PermP-cntr'!AE32*1000)</f>
        <v>85.9390629474168</v>
      </c>
      <c r="AF32">
        <f>'q-ValProd-cntr'!AF32*1000/('q-Aharv-cntr'!AF32+'q-PermP-cntr'!AF32*1000)</f>
        <v>71.3495834338794</v>
      </c>
      <c r="AG32">
        <f>'q-ValProd-cntr'!AG32*1000/('q-Aharv-cntr'!AG32+'q-PermP-cntr'!AG32*1000)</f>
        <v>75.1799997681614</v>
      </c>
      <c r="AH32">
        <f>'q-ValProd-cntr'!AH32*1000/('q-Aharv-cntr'!AH32+'q-PermP-cntr'!AH32*1000)</f>
        <v>85.1246424960311</v>
      </c>
      <c r="AI32">
        <f>'q-ValProd-cntr'!AI32*1000/('q-Aharv-cntr'!AI32+'q-PermP-cntr'!AI32*1000)</f>
        <v>91.6516923381861</v>
      </c>
      <c r="AJ32">
        <f>'q-ValProd-cntr'!AJ32*1000/('q-Aharv-cntr'!AJ32+'q-PermP-cntr'!AJ32*1000)</f>
        <v>92.7559911927547</v>
      </c>
      <c r="AK32">
        <f>'q-ValProd-cntr'!AK32*1000/('q-Aharv-cntr'!AK32+'q-PermP-cntr'!AK32*1000)</f>
        <v>89.5644670464599</v>
      </c>
      <c r="AL32">
        <f>'q-ValProd-cntr'!AL32*1000/('q-Aharv-cntr'!AL32+'q-PermP-cntr'!AL32*1000)</f>
        <v>88.2243673734282</v>
      </c>
      <c r="AM32">
        <f>'q-ValProd-cntr'!AM32*1000/('q-Aharv-cntr'!AM32+'q-PermP-cntr'!AM32*1000)</f>
        <v>91.0265721327404</v>
      </c>
      <c r="AN32">
        <f>'q-ValProd-cntr'!AN32*1000/('q-Aharv-cntr'!AN32+'q-PermP-cntr'!AN32*1000)</f>
        <v>89.1747331771048</v>
      </c>
      <c r="AO32">
        <f>'q-ValProd-cntr'!AO32*1000/('q-Aharv-cntr'!AO32+'q-PermP-cntr'!AO32*1000)</f>
        <v>99.6380584153685</v>
      </c>
      <c r="AP32">
        <f>'q-ValProd-cntr'!AP32*1000/('q-Aharv-cntr'!AP32+'q-PermP-cntr'!AP32*1000)</f>
        <v>95.6465789367164</v>
      </c>
      <c r="AQ32">
        <f>'q-ValProd-cntr'!AQ32*1000/('q-Aharv-cntr'!AQ32+'q-PermP-cntr'!AQ32*1000)</f>
        <v>98.4451208139142</v>
      </c>
      <c r="AR32">
        <f>'q-ValProd-cntr'!AR32*1000/('q-Aharv-cntr'!AR32+'q-PermP-cntr'!AR32*1000)</f>
        <v>100.566065579329</v>
      </c>
      <c r="AS32">
        <f>'q-ValProd-cntr'!AS32*1000/('q-Aharv-cntr'!AS32+'q-PermP-cntr'!AS32*1000)</f>
        <v>104.610684843461</v>
      </c>
      <c r="AT32">
        <f>'q-ValProd-cntr'!AT32*1000/('q-Aharv-cntr'!AT32+'q-PermP-cntr'!AT32*1000)</f>
        <v>101.165795403824</v>
      </c>
      <c r="AU32">
        <f>'q-ValProd-cntr'!AU32*1000/('q-Aharv-cntr'!AU32+'q-PermP-cntr'!AU32*1000)</f>
        <v>112.876830936115</v>
      </c>
      <c r="AV32">
        <f>'q-ValProd-cntr'!AV32*1000/('q-Aharv-cntr'!AV32+'q-PermP-cntr'!AV32*1000)</f>
        <v>880.843586246</v>
      </c>
      <c r="AW32">
        <f t="shared" si="0"/>
        <v>2.15965048597477</v>
      </c>
    </row>
    <row r="33" spans="1:49">
      <c r="A33" t="s">
        <v>430</v>
      </c>
      <c r="B33">
        <f>'q-ValProd-cntr'!C33</f>
        <v>170</v>
      </c>
      <c r="C33" t="str">
        <f>'q-ValProd-cntr'!D33</f>
        <v>Peru</v>
      </c>
      <c r="F33" t="s">
        <v>431</v>
      </c>
      <c r="G33">
        <f>'q-ValProd-cntr'!G33*1000/('q-Aharv-cntr'!G33+'q-PermP-cntr'!G33*1000)</f>
        <v>53.4048033970147</v>
      </c>
      <c r="H33">
        <f>'q-ValProd-cntr'!H33*1000/('q-Aharv-cntr'!H33+'q-PermP-cntr'!H33*1000)</f>
        <v>55.7018168288818</v>
      </c>
      <c r="I33">
        <f>'q-ValProd-cntr'!I33*1000/('q-Aharv-cntr'!I33+'q-PermP-cntr'!I33*1000)</f>
        <v>56.0308353678902</v>
      </c>
      <c r="J33">
        <f>'q-ValProd-cntr'!J33*1000/('q-Aharv-cntr'!J33+'q-PermP-cntr'!J33*1000)</f>
        <v>59.4194985026598</v>
      </c>
      <c r="K33">
        <f>'q-ValProd-cntr'!K33*1000/('q-Aharv-cntr'!K33+'q-PermP-cntr'!K33*1000)</f>
        <v>62.3773296943014</v>
      </c>
      <c r="L33">
        <f>'q-ValProd-cntr'!L33*1000/('q-Aharv-cntr'!L33+'q-PermP-cntr'!L33*1000)</f>
        <v>65.714666524217</v>
      </c>
      <c r="M33">
        <f>'q-ValProd-cntr'!M33*1000/('q-Aharv-cntr'!M33+'q-PermP-cntr'!M33*1000)</f>
        <v>66.0796608910604</v>
      </c>
      <c r="N33">
        <f>'q-ValProd-cntr'!N33*1000/('q-Aharv-cntr'!N33+'q-PermP-cntr'!N33*1000)</f>
        <v>63.1321779318556</v>
      </c>
      <c r="O33">
        <f>'q-ValProd-cntr'!O33*1000/('q-Aharv-cntr'!O33+'q-PermP-cntr'!O33*1000)</f>
        <v>67.9395333555099</v>
      </c>
      <c r="P33">
        <f>'q-ValProd-cntr'!P33*1000/('q-Aharv-cntr'!P33+'q-PermP-cntr'!P33*1000)</f>
        <v>72.8365705967377</v>
      </c>
      <c r="Q33">
        <f>'q-ValProd-cntr'!Q33*1000/('q-Aharv-cntr'!Q33+'q-PermP-cntr'!Q33*1000)</f>
        <v>74.3102751703155</v>
      </c>
      <c r="R33">
        <f>'q-ValProd-cntr'!R33*1000/('q-Aharv-cntr'!R33+'q-PermP-cntr'!R33*1000)</f>
        <v>70.8978877483035</v>
      </c>
      <c r="S33">
        <f>'q-ValProd-cntr'!S33*1000/('q-Aharv-cntr'!S33+'q-PermP-cntr'!S33*1000)</f>
        <v>71.3300246777665</v>
      </c>
      <c r="T33">
        <f>'q-ValProd-cntr'!T33*1000/('q-Aharv-cntr'!T33+'q-PermP-cntr'!T33*1000)</f>
        <v>73.8239652683565</v>
      </c>
      <c r="U33">
        <f>'q-ValProd-cntr'!U33*1000/('q-Aharv-cntr'!U33+'q-PermP-cntr'!U33*1000)</f>
        <v>74.4330204795312</v>
      </c>
      <c r="V33">
        <f>'q-ValProd-cntr'!V33*1000/('q-Aharv-cntr'!V33+'q-PermP-cntr'!V33*1000)</f>
        <v>74.3279857228401</v>
      </c>
      <c r="W33">
        <f>'q-ValProd-cntr'!W33*1000/('q-Aharv-cntr'!W33+'q-PermP-cntr'!W33*1000)</f>
        <v>74.986968256159</v>
      </c>
      <c r="X33">
        <f>'q-ValProd-cntr'!X33*1000/('q-Aharv-cntr'!X33+'q-PermP-cntr'!X33*1000)</f>
        <v>72.7371854101737</v>
      </c>
      <c r="Y33">
        <f>'q-ValProd-cntr'!Y33*1000/('q-Aharv-cntr'!Y33+'q-PermP-cntr'!Y33*1000)</f>
        <v>73.6966382219201</v>
      </c>
      <c r="Z33">
        <f>'q-ValProd-cntr'!Z33*1000/('q-Aharv-cntr'!Z33+'q-PermP-cntr'!Z33*1000)</f>
        <v>70.7549933354977</v>
      </c>
      <c r="AA33">
        <f>'q-ValProd-cntr'!AA33*1000/('q-Aharv-cntr'!AA33+'q-PermP-cntr'!AA33*1000)</f>
        <v>78.1437420088271</v>
      </c>
      <c r="AB33">
        <f>'q-ValProd-cntr'!AB33*1000/('q-Aharv-cntr'!AB33+'q-PermP-cntr'!AB33*1000)</f>
        <v>80.8089392413633</v>
      </c>
      <c r="AC33">
        <f>'q-ValProd-cntr'!AC33*1000/('q-Aharv-cntr'!AC33+'q-PermP-cntr'!AC33*1000)</f>
        <v>75.732084327879</v>
      </c>
      <c r="AD33">
        <f>'q-ValProd-cntr'!AD33*1000/('q-Aharv-cntr'!AD33+'q-PermP-cntr'!AD33*1000)</f>
        <v>81.3318463310663</v>
      </c>
      <c r="AE33">
        <f>'q-ValProd-cntr'!AE33*1000/('q-Aharv-cntr'!AE33+'q-PermP-cntr'!AE33*1000)</f>
        <v>83.0402111826555</v>
      </c>
      <c r="AF33">
        <f>'q-ValProd-cntr'!AF33*1000/('q-Aharv-cntr'!AF33+'q-PermP-cntr'!AF33*1000)</f>
        <v>86.1789030217519</v>
      </c>
      <c r="AG33">
        <f>'q-ValProd-cntr'!AG33*1000/('q-Aharv-cntr'!AG33+'q-PermP-cntr'!AG33*1000)</f>
        <v>93.0328270665491</v>
      </c>
      <c r="AH33">
        <f>'q-ValProd-cntr'!AH33*1000/('q-Aharv-cntr'!AH33+'q-PermP-cntr'!AH33*1000)</f>
        <v>98.5689819858463</v>
      </c>
      <c r="AI33">
        <f>'q-ValProd-cntr'!AI33*1000/('q-Aharv-cntr'!AI33+'q-PermP-cntr'!AI33*1000)</f>
        <v>94.7434285152146</v>
      </c>
      <c r="AJ33">
        <f>'q-ValProd-cntr'!AJ33*1000/('q-Aharv-cntr'!AJ33+'q-PermP-cntr'!AJ33*1000)</f>
        <v>88.8943422298566</v>
      </c>
      <c r="AK33">
        <f>'q-ValProd-cntr'!AK33*1000/('q-Aharv-cntr'!AK33+'q-PermP-cntr'!AK33*1000)</f>
        <v>91.5833114123676</v>
      </c>
      <c r="AL33">
        <f>'q-ValProd-cntr'!AL33*1000/('q-Aharv-cntr'!AL33+'q-PermP-cntr'!AL33*1000)</f>
        <v>87.5962662144354</v>
      </c>
      <c r="AM33">
        <f>'q-ValProd-cntr'!AM33*1000/('q-Aharv-cntr'!AM33+'q-PermP-cntr'!AM33*1000)</f>
        <v>93.4477440172522</v>
      </c>
      <c r="AN33">
        <f>'q-ValProd-cntr'!AN33*1000/('q-Aharv-cntr'!AN33+'q-PermP-cntr'!AN33*1000)</f>
        <v>104.06222610312</v>
      </c>
      <c r="AO33">
        <f>'q-ValProd-cntr'!AO33*1000/('q-Aharv-cntr'!AO33+'q-PermP-cntr'!AO33*1000)</f>
        <v>110.134709385226</v>
      </c>
      <c r="AP33">
        <f>'q-ValProd-cntr'!AP33*1000/('q-Aharv-cntr'!AP33+'q-PermP-cntr'!AP33*1000)</f>
        <v>118.883220361115</v>
      </c>
      <c r="AQ33">
        <f>'q-ValProd-cntr'!AQ33*1000/('q-Aharv-cntr'!AQ33+'q-PermP-cntr'!AQ33*1000)</f>
        <v>126.748605862225</v>
      </c>
      <c r="AR33">
        <f>'q-ValProd-cntr'!AR33*1000/('q-Aharv-cntr'!AR33+'q-PermP-cntr'!AR33*1000)</f>
        <v>125.860287057513</v>
      </c>
      <c r="AS33">
        <f>'q-ValProd-cntr'!AS33*1000/('q-Aharv-cntr'!AS33+'q-PermP-cntr'!AS33*1000)</f>
        <v>140.577602796321</v>
      </c>
      <c r="AT33">
        <f>'q-ValProd-cntr'!AT33*1000/('q-Aharv-cntr'!AT33+'q-PermP-cntr'!AT33*1000)</f>
        <v>148.233486087885</v>
      </c>
      <c r="AU33">
        <f>'q-ValProd-cntr'!AU33*1000/('q-Aharv-cntr'!AU33+'q-PermP-cntr'!AU33*1000)</f>
        <v>150.44670032779</v>
      </c>
      <c r="AV33">
        <f>'q-ValProd-cntr'!AV33*1000/('q-Aharv-cntr'!AV33+'q-PermP-cntr'!AV33*1000)</f>
        <v>1775.72697693363</v>
      </c>
      <c r="AW33">
        <f t="shared" si="0"/>
        <v>2.10897856747385</v>
      </c>
    </row>
    <row r="34" spans="1:49">
      <c r="A34" t="s">
        <v>430</v>
      </c>
      <c r="B34">
        <f>'q-ValProd-cntr'!C34</f>
        <v>177</v>
      </c>
      <c r="C34" t="str">
        <f>'q-ValProd-cntr'!D34</f>
        <v>Puerto Rico</v>
      </c>
      <c r="F34" t="s">
        <v>431</v>
      </c>
      <c r="G34">
        <f>'q-ValProd-cntr'!G34*1000/('q-Aharv-cntr'!G34+'q-PermP-cntr'!G34*1000)</f>
        <v>687.484085684014</v>
      </c>
      <c r="H34">
        <f>'q-ValProd-cntr'!H34*1000/('q-Aharv-cntr'!H34+'q-PermP-cntr'!H34*1000)</f>
        <v>707.497330274275</v>
      </c>
      <c r="I34">
        <f>'q-ValProd-cntr'!I34*1000/('q-Aharv-cntr'!I34+'q-PermP-cntr'!I34*1000)</f>
        <v>741.108159649187</v>
      </c>
      <c r="J34">
        <f>'q-ValProd-cntr'!J34*1000/('q-Aharv-cntr'!J34+'q-PermP-cntr'!J34*1000)</f>
        <v>738.809501906961</v>
      </c>
      <c r="K34">
        <f>'q-ValProd-cntr'!K34*1000/('q-Aharv-cntr'!K34+'q-PermP-cntr'!K34*1000)</f>
        <v>745.16445106514</v>
      </c>
      <c r="L34">
        <f>'q-ValProd-cntr'!L34*1000/('q-Aharv-cntr'!L34+'q-PermP-cntr'!L34*1000)</f>
        <v>761.22986327642</v>
      </c>
      <c r="M34">
        <f>'q-ValProd-cntr'!M34*1000/('q-Aharv-cntr'!M34+'q-PermP-cntr'!M34*1000)</f>
        <v>730.69894353349</v>
      </c>
      <c r="N34">
        <f>'q-ValProd-cntr'!N34*1000/('q-Aharv-cntr'!N34+'q-PermP-cntr'!N34*1000)</f>
        <v>700.691377079439</v>
      </c>
      <c r="O34">
        <f>'q-ValProd-cntr'!O34*1000/('q-Aharv-cntr'!O34+'q-PermP-cntr'!O34*1000)</f>
        <v>714.097663985608</v>
      </c>
      <c r="P34">
        <f>'q-ValProd-cntr'!P34*1000/('q-Aharv-cntr'!P34+'q-PermP-cntr'!P34*1000)</f>
        <v>715.970838962586</v>
      </c>
      <c r="Q34">
        <f>'q-ValProd-cntr'!Q34*1000/('q-Aharv-cntr'!Q34+'q-PermP-cntr'!Q34*1000)</f>
        <v>704.621819971943</v>
      </c>
      <c r="R34">
        <f>'q-ValProd-cntr'!R34*1000/('q-Aharv-cntr'!R34+'q-PermP-cntr'!R34*1000)</f>
        <v>713.976235413588</v>
      </c>
      <c r="S34">
        <f>'q-ValProd-cntr'!S34*1000/('q-Aharv-cntr'!S34+'q-PermP-cntr'!S34*1000)</f>
        <v>704.623613926608</v>
      </c>
      <c r="T34">
        <f>'q-ValProd-cntr'!T34*1000/('q-Aharv-cntr'!T34+'q-PermP-cntr'!T34*1000)</f>
        <v>701.907007088953</v>
      </c>
      <c r="U34">
        <f>'q-ValProd-cntr'!U34*1000/('q-Aharv-cntr'!U34+'q-PermP-cntr'!U34*1000)</f>
        <v>697.487471521607</v>
      </c>
      <c r="V34">
        <f>'q-ValProd-cntr'!V34*1000/('q-Aharv-cntr'!V34+'q-PermP-cntr'!V34*1000)</f>
        <v>731.534571811594</v>
      </c>
      <c r="W34">
        <f>'q-ValProd-cntr'!W34*1000/('q-Aharv-cntr'!W34+'q-PermP-cntr'!W34*1000)</f>
        <v>755.447808838653</v>
      </c>
      <c r="X34">
        <f>'q-ValProd-cntr'!X34*1000/('q-Aharv-cntr'!X34+'q-PermP-cntr'!X34*1000)</f>
        <v>806.997489577272</v>
      </c>
      <c r="Y34">
        <f>'q-ValProd-cntr'!Y34*1000/('q-Aharv-cntr'!Y34+'q-PermP-cntr'!Y34*1000)</f>
        <v>836.723085748959</v>
      </c>
      <c r="Z34">
        <f>'q-ValProd-cntr'!Z34*1000/('q-Aharv-cntr'!Z34+'q-PermP-cntr'!Z34*1000)</f>
        <v>754.590070504497</v>
      </c>
      <c r="AA34">
        <f>'q-ValProd-cntr'!AA34*1000/('q-Aharv-cntr'!AA34+'q-PermP-cntr'!AA34*1000)</f>
        <v>753.295247165465</v>
      </c>
      <c r="AB34">
        <f>'q-ValProd-cntr'!AB34*1000/('q-Aharv-cntr'!AB34+'q-PermP-cntr'!AB34*1000)</f>
        <v>732.633453836379</v>
      </c>
      <c r="AC34">
        <f>'q-ValProd-cntr'!AC34*1000/('q-Aharv-cntr'!AC34+'q-PermP-cntr'!AC34*1000)</f>
        <v>719.881960710044</v>
      </c>
      <c r="AD34">
        <f>'q-ValProd-cntr'!AD34*1000/('q-Aharv-cntr'!AD34+'q-PermP-cntr'!AD34*1000)</f>
        <v>711.355255467024</v>
      </c>
      <c r="AE34">
        <f>'q-ValProd-cntr'!AE34*1000/('q-Aharv-cntr'!AE34+'q-PermP-cntr'!AE34*1000)</f>
        <v>708.070505143734</v>
      </c>
      <c r="AF34">
        <f>'q-ValProd-cntr'!AF34*1000/('q-Aharv-cntr'!AF34+'q-PermP-cntr'!AF34*1000)</f>
        <v>748.424267943942</v>
      </c>
      <c r="AG34">
        <f>'q-ValProd-cntr'!AG34*1000/('q-Aharv-cntr'!AG34+'q-PermP-cntr'!AG34*1000)</f>
        <v>813.156367430277</v>
      </c>
      <c r="AH34">
        <f>'q-ValProd-cntr'!AH34*1000/('q-Aharv-cntr'!AH34+'q-PermP-cntr'!AH34*1000)</f>
        <v>830.816142334874</v>
      </c>
      <c r="AI34">
        <f>'q-ValProd-cntr'!AI34*1000/('q-Aharv-cntr'!AI34+'q-PermP-cntr'!AI34*1000)</f>
        <v>849.924540628722</v>
      </c>
      <c r="AJ34">
        <f>'q-ValProd-cntr'!AJ34*1000/('q-Aharv-cntr'!AJ34+'q-PermP-cntr'!AJ34*1000)</f>
        <v>867.082925471317</v>
      </c>
      <c r="AK34">
        <f>'q-ValProd-cntr'!AK34*1000/('q-Aharv-cntr'!AK34+'q-PermP-cntr'!AK34*1000)</f>
        <v>901.350082357202</v>
      </c>
      <c r="AL34">
        <f>'q-ValProd-cntr'!AL34*1000/('q-Aharv-cntr'!AL34+'q-PermP-cntr'!AL34*1000)</f>
        <v>878.14769660802</v>
      </c>
      <c r="AM34">
        <f>'q-ValProd-cntr'!AM34*1000/('q-Aharv-cntr'!AM34+'q-PermP-cntr'!AM34*1000)</f>
        <v>1067.73101748117</v>
      </c>
      <c r="AN34">
        <f>'q-ValProd-cntr'!AN34*1000/('q-Aharv-cntr'!AN34+'q-PermP-cntr'!AN34*1000)</f>
        <v>1042.1451461565</v>
      </c>
      <c r="AO34">
        <f>'q-ValProd-cntr'!AO34*1000/('q-Aharv-cntr'!AO34+'q-PermP-cntr'!AO34*1000)</f>
        <v>1021.20566115396</v>
      </c>
      <c r="AP34">
        <f>'q-ValProd-cntr'!AP34*1000/('q-Aharv-cntr'!AP34+'q-PermP-cntr'!AP34*1000)</f>
        <v>982.057025515075</v>
      </c>
      <c r="AQ34">
        <f>'q-ValProd-cntr'!AQ34*1000/('q-Aharv-cntr'!AQ34+'q-PermP-cntr'!AQ34*1000)</f>
        <v>1013.0723050847</v>
      </c>
      <c r="AR34">
        <f>'q-ValProd-cntr'!AR34*1000/('q-Aharv-cntr'!AR34+'q-PermP-cntr'!AR34*1000)</f>
        <v>1058.23112493512</v>
      </c>
      <c r="AS34">
        <f>'q-ValProd-cntr'!AS34*1000/('q-Aharv-cntr'!AS34+'q-PermP-cntr'!AS34*1000)</f>
        <v>1073.87198789213</v>
      </c>
      <c r="AT34">
        <f>'q-ValProd-cntr'!AT34*1000/('q-Aharv-cntr'!AT34+'q-PermP-cntr'!AT34*1000)</f>
        <v>1081.04548784871</v>
      </c>
      <c r="AU34">
        <f>'q-ValProd-cntr'!AU34*1000/('q-Aharv-cntr'!AU34+'q-PermP-cntr'!AU34*1000)</f>
        <v>1081.04548784871</v>
      </c>
      <c r="AV34">
        <f>'q-ValProd-cntr'!AV34*1000/('q-Aharv-cntr'!AV34+'q-PermP-cntr'!AV34*1000)</f>
        <v>4638.89641102716</v>
      </c>
      <c r="AW34">
        <f t="shared" si="0"/>
        <v>1.0948890049254</v>
      </c>
    </row>
    <row r="35" spans="1:49">
      <c r="A35" t="s">
        <v>430</v>
      </c>
      <c r="B35">
        <f>'q-ValProd-cntr'!C35</f>
        <v>188</v>
      </c>
      <c r="C35" t="str">
        <f>'q-ValProd-cntr'!D35</f>
        <v>St. Kitts and Nevis</v>
      </c>
      <c r="F35" t="s">
        <v>431</v>
      </c>
      <c r="G35">
        <f>'q-ValProd-cntr'!G35*1000/('q-Aharv-cntr'!G35+'q-PermP-cntr'!G35*1000)</f>
        <v>899.782312224469</v>
      </c>
      <c r="H35">
        <f>'q-ValProd-cntr'!H35*1000/('q-Aharv-cntr'!H35+'q-PermP-cntr'!H35*1000)</f>
        <v>871.781290427526</v>
      </c>
      <c r="I35">
        <f>'q-ValProd-cntr'!I35*1000/('q-Aharv-cntr'!I35+'q-PermP-cntr'!I35*1000)</f>
        <v>794.966446137177</v>
      </c>
      <c r="J35">
        <f>'q-ValProd-cntr'!J35*1000/('q-Aharv-cntr'!J35+'q-PermP-cntr'!J35*1000)</f>
        <v>831.115488145454</v>
      </c>
      <c r="K35">
        <f>'q-ValProd-cntr'!K35*1000/('q-Aharv-cntr'!K35+'q-PermP-cntr'!K35*1000)</f>
        <v>808.940027201104</v>
      </c>
      <c r="L35">
        <f>'q-ValProd-cntr'!L35*1000/('q-Aharv-cntr'!L35+'q-PermP-cntr'!L35*1000)</f>
        <v>780.516188637827</v>
      </c>
      <c r="M35">
        <f>'q-ValProd-cntr'!M35*1000/('q-Aharv-cntr'!M35+'q-PermP-cntr'!M35*1000)</f>
        <v>762.172787826899</v>
      </c>
      <c r="N35">
        <f>'q-ValProd-cntr'!N35*1000/('q-Aharv-cntr'!N35+'q-PermP-cntr'!N35*1000)</f>
        <v>755.171962384881</v>
      </c>
      <c r="O35">
        <f>'q-ValProd-cntr'!O35*1000/('q-Aharv-cntr'!O35+'q-PermP-cntr'!O35*1000)</f>
        <v>660.964463427419</v>
      </c>
      <c r="P35">
        <f>'q-ValProd-cntr'!P35*1000/('q-Aharv-cntr'!P35+'q-PermP-cntr'!P35*1000)</f>
        <v>1317.63924183321</v>
      </c>
      <c r="Q35">
        <f>'q-ValProd-cntr'!Q35*1000/('q-Aharv-cntr'!Q35+'q-PermP-cntr'!Q35*1000)</f>
        <v>1146.49036991094</v>
      </c>
      <c r="R35">
        <f>'q-ValProd-cntr'!R35*1000/('q-Aharv-cntr'!R35+'q-PermP-cntr'!R35*1000)</f>
        <v>1005.10574033864</v>
      </c>
      <c r="S35">
        <f>'q-ValProd-cntr'!S35*1000/('q-Aharv-cntr'!S35+'q-PermP-cntr'!S35*1000)</f>
        <v>1034.81030512976</v>
      </c>
      <c r="T35">
        <f>'q-ValProd-cntr'!T35*1000/('q-Aharv-cntr'!T35+'q-PermP-cntr'!T35*1000)</f>
        <v>1023.3691618969</v>
      </c>
      <c r="U35">
        <f>'q-ValProd-cntr'!U35*1000/('q-Aharv-cntr'!U35+'q-PermP-cntr'!U35*1000)</f>
        <v>1060.59584704247</v>
      </c>
      <c r="V35">
        <f>'q-ValProd-cntr'!V35*1000/('q-Aharv-cntr'!V35+'q-PermP-cntr'!V35*1000)</f>
        <v>1297.49950328369</v>
      </c>
      <c r="W35">
        <f>'q-ValProd-cntr'!W35*1000/('q-Aharv-cntr'!W35+'q-PermP-cntr'!W35*1000)</f>
        <v>1227.03020473644</v>
      </c>
      <c r="X35">
        <f>'q-ValProd-cntr'!X35*1000/('q-Aharv-cntr'!X35+'q-PermP-cntr'!X35*1000)</f>
        <v>1275.01781810493</v>
      </c>
      <c r="Y35">
        <f>'q-ValProd-cntr'!Y35*1000/('q-Aharv-cntr'!Y35+'q-PermP-cntr'!Y35*1000)</f>
        <v>1264.99044842983</v>
      </c>
      <c r="Z35">
        <f>'q-ValProd-cntr'!Z35*1000/('q-Aharv-cntr'!Z35+'q-PermP-cntr'!Z35*1000)</f>
        <v>1203.24087734057</v>
      </c>
      <c r="AA35">
        <f>'q-ValProd-cntr'!AA35*1000/('q-Aharv-cntr'!AA35+'q-PermP-cntr'!AA35*1000)</f>
        <v>1293.92194356667</v>
      </c>
      <c r="AB35">
        <f>'q-ValProd-cntr'!AB35*1000/('q-Aharv-cntr'!AB35+'q-PermP-cntr'!AB35*1000)</f>
        <v>1258.82489965267</v>
      </c>
      <c r="AC35">
        <f>'q-ValProd-cntr'!AC35*1000/('q-Aharv-cntr'!AC35+'q-PermP-cntr'!AC35*1000)</f>
        <v>1128.69529068718</v>
      </c>
      <c r="AD35">
        <f>'q-ValProd-cntr'!AD35*1000/('q-Aharv-cntr'!AD35+'q-PermP-cntr'!AD35*1000)</f>
        <v>1155.41886636467</v>
      </c>
      <c r="AE35">
        <f>'q-ValProd-cntr'!AE35*1000/('q-Aharv-cntr'!AE35+'q-PermP-cntr'!AE35*1000)</f>
        <v>936.459084087425</v>
      </c>
      <c r="AF35">
        <f>'q-ValProd-cntr'!AF35*1000/('q-Aharv-cntr'!AF35+'q-PermP-cntr'!AF35*1000)</f>
        <v>947.471500117543</v>
      </c>
      <c r="AG35">
        <f>'q-ValProd-cntr'!AG35*1000/('q-Aharv-cntr'!AG35+'q-PermP-cntr'!AG35*1000)</f>
        <v>944.951224136922</v>
      </c>
      <c r="AH35">
        <f>'q-ValProd-cntr'!AH35*1000/('q-Aharv-cntr'!AH35+'q-PermP-cntr'!AH35*1000)</f>
        <v>963.265156470419</v>
      </c>
      <c r="AI35">
        <f>'q-ValProd-cntr'!AI35*1000/('q-Aharv-cntr'!AI35+'q-PermP-cntr'!AI35*1000)</f>
        <v>899.480850792279</v>
      </c>
      <c r="AJ35">
        <f>'q-ValProd-cntr'!AJ35*1000/('q-Aharv-cntr'!AJ35+'q-PermP-cntr'!AJ35*1000)</f>
        <v>697.265799337939</v>
      </c>
      <c r="AK35">
        <f>'q-ValProd-cntr'!AK35*1000/('q-Aharv-cntr'!AK35+'q-PermP-cntr'!AK35*1000)</f>
        <v>705.195433840703</v>
      </c>
      <c r="AL35">
        <f>'q-ValProd-cntr'!AL35*1000/('q-Aharv-cntr'!AL35+'q-PermP-cntr'!AL35*1000)</f>
        <v>905.660469452294</v>
      </c>
      <c r="AM35">
        <f>'q-ValProd-cntr'!AM35*1000/('q-Aharv-cntr'!AM35+'q-PermP-cntr'!AM35*1000)</f>
        <v>839.091301384185</v>
      </c>
      <c r="AN35">
        <f>'q-ValProd-cntr'!AN35*1000/('q-Aharv-cntr'!AN35+'q-PermP-cntr'!AN35*1000)</f>
        <v>778.296525863153</v>
      </c>
      <c r="AO35">
        <f>'q-ValProd-cntr'!AO35*1000/('q-Aharv-cntr'!AO35+'q-PermP-cntr'!AO35*1000)</f>
        <v>788.489718754734</v>
      </c>
      <c r="AP35">
        <f>'q-ValProd-cntr'!AP35*1000/('q-Aharv-cntr'!AP35+'q-PermP-cntr'!AP35*1000)</f>
        <v>855.3588986435</v>
      </c>
      <c r="AQ35">
        <f>'q-ValProd-cntr'!AQ35*1000/('q-Aharv-cntr'!AQ35+'q-PermP-cntr'!AQ35*1000)</f>
        <v>1055.01608831146</v>
      </c>
      <c r="AR35">
        <f>'q-ValProd-cntr'!AR35*1000/('q-Aharv-cntr'!AR35+'q-PermP-cntr'!AR35*1000)</f>
        <v>909.076359376184</v>
      </c>
      <c r="AS35">
        <f>'q-ValProd-cntr'!AS35*1000/('q-Aharv-cntr'!AS35+'q-PermP-cntr'!AS35*1000)</f>
        <v>787.492860858823</v>
      </c>
      <c r="AT35">
        <f>'q-ValProd-cntr'!AT35*1000/('q-Aharv-cntr'!AT35+'q-PermP-cntr'!AT35*1000)</f>
        <v>817.698644987647</v>
      </c>
      <c r="AU35">
        <f>'q-ValProd-cntr'!AU35*1000/('q-Aharv-cntr'!AU35+'q-PermP-cntr'!AU35*1000)</f>
        <v>817.235373610253</v>
      </c>
      <c r="AV35">
        <f>'q-ValProd-cntr'!AV35*1000/('q-Aharv-cntr'!AV35+'q-PermP-cntr'!AV35*1000)</f>
        <v>1182.39863259607</v>
      </c>
      <c r="AW35">
        <f t="shared" si="0"/>
        <v>-0.175415802563372</v>
      </c>
    </row>
    <row r="36" spans="1:49">
      <c r="A36" t="s">
        <v>430</v>
      </c>
      <c r="B36">
        <f>'q-ValProd-cntr'!C36</f>
        <v>189</v>
      </c>
      <c r="C36" t="str">
        <f>'q-ValProd-cntr'!D36</f>
        <v>St. Lucia</v>
      </c>
      <c r="F36" t="s">
        <v>431</v>
      </c>
      <c r="G36">
        <f>'q-ValProd-cntr'!G36*1000/('q-Aharv-cntr'!G36+'q-PermP-cntr'!G36*1000)</f>
        <v>1988.81384498963</v>
      </c>
      <c r="H36">
        <f>'q-ValProd-cntr'!H36*1000/('q-Aharv-cntr'!H36+'q-PermP-cntr'!H36*1000)</f>
        <v>2121.60303223774</v>
      </c>
      <c r="I36">
        <f>'q-ValProd-cntr'!I36*1000/('q-Aharv-cntr'!I36+'q-PermP-cntr'!I36*1000)</f>
        <v>2038.2435647564</v>
      </c>
      <c r="J36">
        <f>'q-ValProd-cntr'!J36*1000/('q-Aharv-cntr'!J36+'q-PermP-cntr'!J36*1000)</f>
        <v>2174.06008477112</v>
      </c>
      <c r="K36">
        <f>'q-ValProd-cntr'!K36*1000/('q-Aharv-cntr'!K36+'q-PermP-cntr'!K36*1000)</f>
        <v>2340.10713525924</v>
      </c>
      <c r="L36">
        <f>'q-ValProd-cntr'!L36*1000/('q-Aharv-cntr'!L36+'q-PermP-cntr'!L36*1000)</f>
        <v>2333.55617941109</v>
      </c>
      <c r="M36">
        <f>'q-ValProd-cntr'!M36*1000/('q-Aharv-cntr'!M36+'q-PermP-cntr'!M36*1000)</f>
        <v>2302.87802718296</v>
      </c>
      <c r="N36">
        <f>'q-ValProd-cntr'!N36*1000/('q-Aharv-cntr'!N36+'q-PermP-cntr'!N36*1000)</f>
        <v>2268.06955685538</v>
      </c>
      <c r="O36">
        <f>'q-ValProd-cntr'!O36*1000/('q-Aharv-cntr'!O36+'q-PermP-cntr'!O36*1000)</f>
        <v>2214.35990602145</v>
      </c>
      <c r="P36">
        <f>'q-ValProd-cntr'!P36*1000/('q-Aharv-cntr'!P36+'q-PermP-cntr'!P36*1000)</f>
        <v>2350.833336202</v>
      </c>
      <c r="Q36">
        <f>'q-ValProd-cntr'!Q36*1000/('q-Aharv-cntr'!Q36+'q-PermP-cntr'!Q36*1000)</f>
        <v>2197.1270704023</v>
      </c>
      <c r="R36">
        <f>'q-ValProd-cntr'!R36*1000/('q-Aharv-cntr'!R36+'q-PermP-cntr'!R36*1000)</f>
        <v>2158.25246643339</v>
      </c>
      <c r="S36">
        <f>'q-ValProd-cntr'!S36*1000/('q-Aharv-cntr'!S36+'q-PermP-cntr'!S36*1000)</f>
        <v>2260.34474051781</v>
      </c>
      <c r="T36">
        <f>'q-ValProd-cntr'!T36*1000/('q-Aharv-cntr'!T36+'q-PermP-cntr'!T36*1000)</f>
        <v>2129.14739050535</v>
      </c>
      <c r="U36">
        <f>'q-ValProd-cntr'!U36*1000/('q-Aharv-cntr'!U36+'q-PermP-cntr'!U36*1000)</f>
        <v>2529.70479870986</v>
      </c>
      <c r="V36">
        <f>'q-ValProd-cntr'!V36*1000/('q-Aharv-cntr'!V36+'q-PermP-cntr'!V36*1000)</f>
        <v>2353.83303290243</v>
      </c>
      <c r="W36">
        <f>'q-ValProd-cntr'!W36*1000/('q-Aharv-cntr'!W36+'q-PermP-cntr'!W36*1000)</f>
        <v>2144.80802784367</v>
      </c>
      <c r="X36">
        <f>'q-ValProd-cntr'!X36*1000/('q-Aharv-cntr'!X36+'q-PermP-cntr'!X36*1000)</f>
        <v>2084.60468000707</v>
      </c>
      <c r="Y36">
        <f>'q-ValProd-cntr'!Y36*1000/('q-Aharv-cntr'!Y36+'q-PermP-cntr'!Y36*1000)</f>
        <v>2170.02236679142</v>
      </c>
      <c r="Z36">
        <f>'q-ValProd-cntr'!Z36*1000/('q-Aharv-cntr'!Z36+'q-PermP-cntr'!Z36*1000)</f>
        <v>2167.02397402702</v>
      </c>
      <c r="AA36">
        <f>'q-ValProd-cntr'!AA36*1000/('q-Aharv-cntr'!AA36+'q-PermP-cntr'!AA36*1000)</f>
        <v>2116.67770616052</v>
      </c>
      <c r="AB36">
        <f>'q-ValProd-cntr'!AB36*1000/('q-Aharv-cntr'!AB36+'q-PermP-cntr'!AB36*1000)</f>
        <v>2186.39254844636</v>
      </c>
      <c r="AC36">
        <f>'q-ValProd-cntr'!AC36*1000/('q-Aharv-cntr'!AC36+'q-PermP-cntr'!AC36*1000)</f>
        <v>2344.12612707848</v>
      </c>
      <c r="AD36">
        <f>'q-ValProd-cntr'!AD36*1000/('q-Aharv-cntr'!AD36+'q-PermP-cntr'!AD36*1000)</f>
        <v>2142.77628010443</v>
      </c>
      <c r="AE36">
        <f>'q-ValProd-cntr'!AE36*1000/('q-Aharv-cntr'!AE36+'q-PermP-cntr'!AE36*1000)</f>
        <v>1251.26470879231</v>
      </c>
      <c r="AF36">
        <f>'q-ValProd-cntr'!AF36*1000/('q-Aharv-cntr'!AF36+'q-PermP-cntr'!AF36*1000)</f>
        <v>1396.59723971064</v>
      </c>
      <c r="AG36">
        <f>'q-ValProd-cntr'!AG36*1000/('q-Aharv-cntr'!AG36+'q-PermP-cntr'!AG36*1000)</f>
        <v>1155.95987408306</v>
      </c>
      <c r="AH36">
        <f>'q-ValProd-cntr'!AH36*1000/('q-Aharv-cntr'!AH36+'q-PermP-cntr'!AH36*1000)</f>
        <v>1380.99913118047</v>
      </c>
      <c r="AI36">
        <f>'q-ValProd-cntr'!AI36*1000/('q-Aharv-cntr'!AI36+'q-PermP-cntr'!AI36*1000)</f>
        <v>1207.91489769137</v>
      </c>
      <c r="AJ36">
        <f>'q-ValProd-cntr'!AJ36*1000/('q-Aharv-cntr'!AJ36+'q-PermP-cntr'!AJ36*1000)</f>
        <v>1219.67246231862</v>
      </c>
      <c r="AK36">
        <f>'q-ValProd-cntr'!AK36*1000/('q-Aharv-cntr'!AK36+'q-PermP-cntr'!AK36*1000)</f>
        <v>1202.25532859059</v>
      </c>
      <c r="AL36">
        <f>'q-ValProd-cntr'!AL36*1000/('q-Aharv-cntr'!AL36+'q-PermP-cntr'!AL36*1000)</f>
        <v>1265.79155004974</v>
      </c>
      <c r="AM36">
        <f>'q-ValProd-cntr'!AM36*1000/('q-Aharv-cntr'!AM36+'q-PermP-cntr'!AM36*1000)</f>
        <v>1212.96081563293</v>
      </c>
      <c r="AN36">
        <f>'q-ValProd-cntr'!AN36*1000/('q-Aharv-cntr'!AN36+'q-PermP-cntr'!AN36*1000)</f>
        <v>1239.21030570968</v>
      </c>
      <c r="AO36">
        <f>'q-ValProd-cntr'!AO36*1000/('q-Aharv-cntr'!AO36+'q-PermP-cntr'!AO36*1000)</f>
        <v>1304.64996860815</v>
      </c>
      <c r="AP36">
        <f>'q-ValProd-cntr'!AP36*1000/('q-Aharv-cntr'!AP36+'q-PermP-cntr'!AP36*1000)</f>
        <v>1306.99388122335</v>
      </c>
      <c r="AQ36">
        <f>'q-ValProd-cntr'!AQ36*1000/('q-Aharv-cntr'!AQ36+'q-PermP-cntr'!AQ36*1000)</f>
        <v>1238.68149216703</v>
      </c>
      <c r="AR36">
        <f>'q-ValProd-cntr'!AR36*1000/('q-Aharv-cntr'!AR36+'q-PermP-cntr'!AR36*1000)</f>
        <v>1281.02154821245</v>
      </c>
      <c r="AS36">
        <f>'q-ValProd-cntr'!AS36*1000/('q-Aharv-cntr'!AS36+'q-PermP-cntr'!AS36*1000)</f>
        <v>1202.74229799509</v>
      </c>
      <c r="AT36">
        <f>'q-ValProd-cntr'!AT36*1000/('q-Aharv-cntr'!AT36+'q-PermP-cntr'!AT36*1000)</f>
        <v>1281.80946123227</v>
      </c>
      <c r="AU36">
        <f>'q-ValProd-cntr'!AU36*1000/('q-Aharv-cntr'!AU36+'q-PermP-cntr'!AU36*1000)</f>
        <v>1273.27334285957</v>
      </c>
      <c r="AV36">
        <f>'q-ValProd-cntr'!AV36*1000/('q-Aharv-cntr'!AV36+'q-PermP-cntr'!AV36*1000)</f>
        <v>259.994285708159</v>
      </c>
      <c r="AW36">
        <f t="shared" si="0"/>
        <v>-1.96863686668083</v>
      </c>
    </row>
    <row r="37" spans="1:49">
      <c r="A37" t="s">
        <v>430</v>
      </c>
      <c r="B37">
        <f>'q-ValProd-cntr'!C37</f>
        <v>191</v>
      </c>
      <c r="C37" t="str">
        <f>'q-ValProd-cntr'!D37</f>
        <v>St. Vincent and the Grenadines</v>
      </c>
      <c r="F37" t="s">
        <v>431</v>
      </c>
      <c r="G37">
        <f>'q-ValProd-cntr'!G37*1000/('q-Aharv-cntr'!G37+'q-PermP-cntr'!G37*1000)</f>
        <v>1628.6373232743</v>
      </c>
      <c r="H37">
        <f>'q-ValProd-cntr'!H37*1000/('q-Aharv-cntr'!H37+'q-PermP-cntr'!H37*1000)</f>
        <v>1557.96072752463</v>
      </c>
      <c r="I37">
        <f>'q-ValProd-cntr'!I37*1000/('q-Aharv-cntr'!I37+'q-PermP-cntr'!I37*1000)</f>
        <v>1394.15817111049</v>
      </c>
      <c r="J37">
        <f>'q-ValProd-cntr'!J37*1000/('q-Aharv-cntr'!J37+'q-PermP-cntr'!J37*1000)</f>
        <v>1412.66494762143</v>
      </c>
      <c r="K37">
        <f>'q-ValProd-cntr'!K37*1000/('q-Aharv-cntr'!K37+'q-PermP-cntr'!K37*1000)</f>
        <v>1344.47899659472</v>
      </c>
      <c r="L37">
        <f>'q-ValProd-cntr'!L37*1000/('q-Aharv-cntr'!L37+'q-PermP-cntr'!L37*1000)</f>
        <v>1276.97347471698</v>
      </c>
      <c r="M37">
        <f>'q-ValProd-cntr'!M37*1000/('q-Aharv-cntr'!M37+'q-PermP-cntr'!M37*1000)</f>
        <v>1423.90868557283</v>
      </c>
      <c r="N37">
        <f>'q-ValProd-cntr'!N37*1000/('q-Aharv-cntr'!N37+'q-PermP-cntr'!N37*1000)</f>
        <v>1460.15917596174</v>
      </c>
      <c r="O37">
        <f>'q-ValProd-cntr'!O37*1000/('q-Aharv-cntr'!O37+'q-PermP-cntr'!O37*1000)</f>
        <v>1549.63213922418</v>
      </c>
      <c r="P37">
        <f>'q-ValProd-cntr'!P37*1000/('q-Aharv-cntr'!P37+'q-PermP-cntr'!P37*1000)</f>
        <v>1601.08948958583</v>
      </c>
      <c r="Q37">
        <f>'q-ValProd-cntr'!Q37*1000/('q-Aharv-cntr'!Q37+'q-PermP-cntr'!Q37*1000)</f>
        <v>1567.17808754892</v>
      </c>
      <c r="R37">
        <f>'q-ValProd-cntr'!R37*1000/('q-Aharv-cntr'!R37+'q-PermP-cntr'!R37*1000)</f>
        <v>1536.98042272666</v>
      </c>
      <c r="S37">
        <f>'q-ValProd-cntr'!S37*1000/('q-Aharv-cntr'!S37+'q-PermP-cntr'!S37*1000)</f>
        <v>1548.33415383959</v>
      </c>
      <c r="T37">
        <f>'q-ValProd-cntr'!T37*1000/('q-Aharv-cntr'!T37+'q-PermP-cntr'!T37*1000)</f>
        <v>1526.49242401054</v>
      </c>
      <c r="U37">
        <f>'q-ValProd-cntr'!U37*1000/('q-Aharv-cntr'!U37+'q-PermP-cntr'!U37*1000)</f>
        <v>1618.11134529117</v>
      </c>
      <c r="V37">
        <f>'q-ValProd-cntr'!V37*1000/('q-Aharv-cntr'!V37+'q-PermP-cntr'!V37*1000)</f>
        <v>1388.51547510622</v>
      </c>
      <c r="W37">
        <f>'q-ValProd-cntr'!W37*1000/('q-Aharv-cntr'!W37+'q-PermP-cntr'!W37*1000)</f>
        <v>1423.45752041468</v>
      </c>
      <c r="X37">
        <f>'q-ValProd-cntr'!X37*1000/('q-Aharv-cntr'!X37+'q-PermP-cntr'!X37*1000)</f>
        <v>1509.24191398785</v>
      </c>
      <c r="Y37">
        <f>'q-ValProd-cntr'!Y37*1000/('q-Aharv-cntr'!Y37+'q-PermP-cntr'!Y37*1000)</f>
        <v>1545.43522389979</v>
      </c>
      <c r="Z37">
        <f>'q-ValProd-cntr'!Z37*1000/('q-Aharv-cntr'!Z37+'q-PermP-cntr'!Z37*1000)</f>
        <v>1358.76680738457</v>
      </c>
      <c r="AA37">
        <f>'q-ValProd-cntr'!AA37*1000/('q-Aharv-cntr'!AA37+'q-PermP-cntr'!AA37*1000)</f>
        <v>1232.17250805239</v>
      </c>
      <c r="AB37">
        <f>'q-ValProd-cntr'!AB37*1000/('q-Aharv-cntr'!AB37+'q-PermP-cntr'!AB37*1000)</f>
        <v>1289.09387069827</v>
      </c>
      <c r="AC37">
        <f>'q-ValProd-cntr'!AC37*1000/('q-Aharv-cntr'!AC37+'q-PermP-cntr'!AC37*1000)</f>
        <v>1379.64435445254</v>
      </c>
      <c r="AD37">
        <f>'q-ValProd-cntr'!AD37*1000/('q-Aharv-cntr'!AD37+'q-PermP-cntr'!AD37*1000)</f>
        <v>1478.15443654889</v>
      </c>
      <c r="AE37">
        <f>'q-ValProd-cntr'!AE37*1000/('q-Aharv-cntr'!AE37+'q-PermP-cntr'!AE37*1000)</f>
        <v>942.919743884977</v>
      </c>
      <c r="AF37">
        <f>'q-ValProd-cntr'!AF37*1000/('q-Aharv-cntr'!AF37+'q-PermP-cntr'!AF37*1000)</f>
        <v>899.305430421414</v>
      </c>
      <c r="AG37">
        <f>'q-ValProd-cntr'!AG37*1000/('q-Aharv-cntr'!AG37+'q-PermP-cntr'!AG37*1000)</f>
        <v>902.001368066309</v>
      </c>
      <c r="AH37">
        <f>'q-ValProd-cntr'!AH37*1000/('q-Aharv-cntr'!AH37+'q-PermP-cntr'!AH37*1000)</f>
        <v>964.224123559674</v>
      </c>
      <c r="AI37">
        <f>'q-ValProd-cntr'!AI37*1000/('q-Aharv-cntr'!AI37+'q-PermP-cntr'!AI37*1000)</f>
        <v>973.026946955085</v>
      </c>
      <c r="AJ37">
        <f>'q-ValProd-cntr'!AJ37*1000/('q-Aharv-cntr'!AJ37+'q-PermP-cntr'!AJ37*1000)</f>
        <v>1034.38538640224</v>
      </c>
      <c r="AK37">
        <f>'q-ValProd-cntr'!AK37*1000/('q-Aharv-cntr'!AK37+'q-PermP-cntr'!AK37*1000)</f>
        <v>932.898060802691</v>
      </c>
      <c r="AL37">
        <f>'q-ValProd-cntr'!AL37*1000/('q-Aharv-cntr'!AL37+'q-PermP-cntr'!AL37*1000)</f>
        <v>1050.83163682833</v>
      </c>
      <c r="AM37">
        <f>'q-ValProd-cntr'!AM37*1000/('q-Aharv-cntr'!AM37+'q-PermP-cntr'!AM37*1000)</f>
        <v>930.045118903562</v>
      </c>
      <c r="AN37">
        <f>'q-ValProd-cntr'!AN37*1000/('q-Aharv-cntr'!AN37+'q-PermP-cntr'!AN37*1000)</f>
        <v>878.343800520817</v>
      </c>
      <c r="AO37">
        <f>'q-ValProd-cntr'!AO37*1000/('q-Aharv-cntr'!AO37+'q-PermP-cntr'!AO37*1000)</f>
        <v>962.398017869277</v>
      </c>
      <c r="AP37">
        <f>'q-ValProd-cntr'!AP37*1000/('q-Aharv-cntr'!AP37+'q-PermP-cntr'!AP37*1000)</f>
        <v>957.41529365271</v>
      </c>
      <c r="AQ37">
        <f>'q-ValProd-cntr'!AQ37*1000/('q-Aharv-cntr'!AQ37+'q-PermP-cntr'!AQ37*1000)</f>
        <v>933.984002489897</v>
      </c>
      <c r="AR37">
        <f>'q-ValProd-cntr'!AR37*1000/('q-Aharv-cntr'!AR37+'q-PermP-cntr'!AR37*1000)</f>
        <v>894.542637896289</v>
      </c>
      <c r="AS37">
        <f>'q-ValProd-cntr'!AS37*1000/('q-Aharv-cntr'!AS37+'q-PermP-cntr'!AS37*1000)</f>
        <v>894.830207442684</v>
      </c>
      <c r="AT37">
        <f>'q-ValProd-cntr'!AT37*1000/('q-Aharv-cntr'!AT37+'q-PermP-cntr'!AT37*1000)</f>
        <v>884.917166281199</v>
      </c>
      <c r="AU37">
        <f>'q-ValProd-cntr'!AU37*1000/('q-Aharv-cntr'!AU37+'q-PermP-cntr'!AU37*1000)</f>
        <v>885.755175122868</v>
      </c>
      <c r="AV37">
        <f>'q-ValProd-cntr'!AV37*1000/('q-Aharv-cntr'!AV37+'q-PermP-cntr'!AV37*1000)</f>
        <v>979.793705977942</v>
      </c>
      <c r="AW37">
        <f t="shared" si="0"/>
        <v>-1.64190895517632</v>
      </c>
    </row>
    <row r="38" spans="1:49">
      <c r="A38" t="s">
        <v>430</v>
      </c>
      <c r="B38">
        <f>'q-ValProd-cntr'!C38</f>
        <v>207</v>
      </c>
      <c r="C38" t="str">
        <f>'q-ValProd-cntr'!D38</f>
        <v>Suriname</v>
      </c>
      <c r="F38" t="s">
        <v>431</v>
      </c>
      <c r="G38">
        <f>'q-ValProd-cntr'!G38*1000/('q-Aharv-cntr'!G38+'q-PermP-cntr'!G38*1000)</f>
        <v>703.673661012406</v>
      </c>
      <c r="H38">
        <f>'q-ValProd-cntr'!H38*1000/('q-Aharv-cntr'!H38+'q-PermP-cntr'!H38*1000)</f>
        <v>767.257263201812</v>
      </c>
      <c r="I38">
        <f>'q-ValProd-cntr'!I38*1000/('q-Aharv-cntr'!I38+'q-PermP-cntr'!I38*1000)</f>
        <v>769.733743078231</v>
      </c>
      <c r="J38">
        <f>'q-ValProd-cntr'!J38*1000/('q-Aharv-cntr'!J38+'q-PermP-cntr'!J38*1000)</f>
        <v>754.544473331006</v>
      </c>
      <c r="K38">
        <f>'q-ValProd-cntr'!K38*1000/('q-Aharv-cntr'!K38+'q-PermP-cntr'!K38*1000)</f>
        <v>779.2433496875</v>
      </c>
      <c r="L38">
        <f>'q-ValProd-cntr'!L38*1000/('q-Aharv-cntr'!L38+'q-PermP-cntr'!L38*1000)</f>
        <v>906.711900670346</v>
      </c>
      <c r="M38">
        <f>'q-ValProd-cntr'!M38*1000/('q-Aharv-cntr'!M38+'q-PermP-cntr'!M38*1000)</f>
        <v>962.022843999177</v>
      </c>
      <c r="N38">
        <f>'q-ValProd-cntr'!N38*1000/('q-Aharv-cntr'!N38+'q-PermP-cntr'!N38*1000)</f>
        <v>945.082355274022</v>
      </c>
      <c r="O38">
        <f>'q-ValProd-cntr'!O38*1000/('q-Aharv-cntr'!O38+'q-PermP-cntr'!O38*1000)</f>
        <v>960.231476083679</v>
      </c>
      <c r="P38">
        <f>'q-ValProd-cntr'!P38*1000/('q-Aharv-cntr'!P38+'q-PermP-cntr'!P38*1000)</f>
        <v>939.767304376043</v>
      </c>
      <c r="Q38">
        <f>'q-ValProd-cntr'!Q38*1000/('q-Aharv-cntr'!Q38+'q-PermP-cntr'!Q38*1000)</f>
        <v>907.988170936477</v>
      </c>
      <c r="R38">
        <f>'q-ValProd-cntr'!R38*1000/('q-Aharv-cntr'!R38+'q-PermP-cntr'!R38*1000)</f>
        <v>877.041256413765</v>
      </c>
      <c r="S38">
        <f>'q-ValProd-cntr'!S38*1000/('q-Aharv-cntr'!S38+'q-PermP-cntr'!S38*1000)</f>
        <v>873.104722674363</v>
      </c>
      <c r="T38">
        <f>'q-ValProd-cntr'!T38*1000/('q-Aharv-cntr'!T38+'q-PermP-cntr'!T38*1000)</f>
        <v>864.260021763021</v>
      </c>
      <c r="U38">
        <f>'q-ValProd-cntr'!U38*1000/('q-Aharv-cntr'!U38+'q-PermP-cntr'!U38*1000)</f>
        <v>868.92825905631</v>
      </c>
      <c r="V38">
        <f>'q-ValProd-cntr'!V38*1000/('q-Aharv-cntr'!V38+'q-PermP-cntr'!V38*1000)</f>
        <v>836.853283555332</v>
      </c>
      <c r="W38">
        <f>'q-ValProd-cntr'!W38*1000/('q-Aharv-cntr'!W38+'q-PermP-cntr'!W38*1000)</f>
        <v>869.377312916971</v>
      </c>
      <c r="X38">
        <f>'q-ValProd-cntr'!X38*1000/('q-Aharv-cntr'!X38+'q-PermP-cntr'!X38*1000)</f>
        <v>878.867652021315</v>
      </c>
      <c r="Y38">
        <f>'q-ValProd-cntr'!Y38*1000/('q-Aharv-cntr'!Y38+'q-PermP-cntr'!Y38*1000)</f>
        <v>852.620717571442</v>
      </c>
      <c r="Z38">
        <f>'q-ValProd-cntr'!Z38*1000/('q-Aharv-cntr'!Z38+'q-PermP-cntr'!Z38*1000)</f>
        <v>844.443750078469</v>
      </c>
      <c r="AA38">
        <f>'q-ValProd-cntr'!AA38*1000/('q-Aharv-cntr'!AA38+'q-PermP-cntr'!AA38*1000)</f>
        <v>830.211121634767</v>
      </c>
      <c r="AB38">
        <f>'q-ValProd-cntr'!AB38*1000/('q-Aharv-cntr'!AB38+'q-PermP-cntr'!AB38*1000)</f>
        <v>860.778888131043</v>
      </c>
      <c r="AC38">
        <f>'q-ValProd-cntr'!AC38*1000/('q-Aharv-cntr'!AC38+'q-PermP-cntr'!AC38*1000)</f>
        <v>804.525249425805</v>
      </c>
      <c r="AD38">
        <f>'q-ValProd-cntr'!AD38*1000/('q-Aharv-cntr'!AD38+'q-PermP-cntr'!AD38*1000)</f>
        <v>859.862165187984</v>
      </c>
      <c r="AE38">
        <f>'q-ValProd-cntr'!AE38*1000/('q-Aharv-cntr'!AE38+'q-PermP-cntr'!AE38*1000)</f>
        <v>876.568045252168</v>
      </c>
      <c r="AF38">
        <f>'q-ValProd-cntr'!AF38*1000/('q-Aharv-cntr'!AF38+'q-PermP-cntr'!AF38*1000)</f>
        <v>841.426873084093</v>
      </c>
      <c r="AG38">
        <f>'q-ValProd-cntr'!AG38*1000/('q-Aharv-cntr'!AG38+'q-PermP-cntr'!AG38*1000)</f>
        <v>847.203287816665</v>
      </c>
      <c r="AH38">
        <f>'q-ValProd-cntr'!AH38*1000/('q-Aharv-cntr'!AH38+'q-PermP-cntr'!AH38*1000)</f>
        <v>872.594142414736</v>
      </c>
      <c r="AI38">
        <f>'q-ValProd-cntr'!AI38*1000/('q-Aharv-cntr'!AI38+'q-PermP-cntr'!AI38*1000)</f>
        <v>884.527071352232</v>
      </c>
      <c r="AJ38">
        <f>'q-ValProd-cntr'!AJ38*1000/('q-Aharv-cntr'!AJ38+'q-PermP-cntr'!AJ38*1000)</f>
        <v>963.53464859479</v>
      </c>
      <c r="AK38">
        <f>'q-ValProd-cntr'!AK38*1000/('q-Aharv-cntr'!AK38+'q-PermP-cntr'!AK38*1000)</f>
        <v>945.667763424939</v>
      </c>
      <c r="AL38">
        <f>'q-ValProd-cntr'!AL38*1000/('q-Aharv-cntr'!AL38+'q-PermP-cntr'!AL38*1000)</f>
        <v>911.074992750047</v>
      </c>
      <c r="AM38">
        <f>'q-ValProd-cntr'!AM38*1000/('q-Aharv-cntr'!AM38+'q-PermP-cntr'!AM38*1000)</f>
        <v>908.952950460363</v>
      </c>
      <c r="AN38">
        <f>'q-ValProd-cntr'!AN38*1000/('q-Aharv-cntr'!AN38+'q-PermP-cntr'!AN38*1000)</f>
        <v>895.012999169496</v>
      </c>
      <c r="AO38">
        <f>'q-ValProd-cntr'!AO38*1000/('q-Aharv-cntr'!AO38+'q-PermP-cntr'!AO38*1000)</f>
        <v>897.588931406372</v>
      </c>
      <c r="AP38">
        <f>'q-ValProd-cntr'!AP38*1000/('q-Aharv-cntr'!AP38+'q-PermP-cntr'!AP38*1000)</f>
        <v>847.990407837132</v>
      </c>
      <c r="AQ38">
        <f>'q-ValProd-cntr'!AQ38*1000/('q-Aharv-cntr'!AQ38+'q-PermP-cntr'!AQ38*1000)</f>
        <v>840.19797942273</v>
      </c>
      <c r="AR38">
        <f>'q-ValProd-cntr'!AR38*1000/('q-Aharv-cntr'!AR38+'q-PermP-cntr'!AR38*1000)</f>
        <v>845.469128619289</v>
      </c>
      <c r="AS38">
        <f>'q-ValProd-cntr'!AS38*1000/('q-Aharv-cntr'!AS38+'q-PermP-cntr'!AS38*1000)</f>
        <v>882.390753595227</v>
      </c>
      <c r="AT38">
        <f>'q-ValProd-cntr'!AT38*1000/('q-Aharv-cntr'!AT38+'q-PermP-cntr'!AT38*1000)</f>
        <v>877.173342605972</v>
      </c>
      <c r="AU38">
        <f>'q-ValProd-cntr'!AU38*1000/('q-Aharv-cntr'!AU38+'q-PermP-cntr'!AU38*1000)</f>
        <v>848.318757062372</v>
      </c>
      <c r="AV38">
        <f>'q-ValProd-cntr'!AV38*1000/('q-Aharv-cntr'!AV38+'q-PermP-cntr'!AV38*1000)</f>
        <v>1040.00339706366</v>
      </c>
      <c r="AW38">
        <f t="shared" si="0"/>
        <v>0.163343406362415</v>
      </c>
    </row>
    <row r="39" spans="1:49">
      <c r="A39" t="s">
        <v>430</v>
      </c>
      <c r="B39">
        <f>'q-ValProd-cntr'!C39</f>
        <v>220</v>
      </c>
      <c r="C39" t="str">
        <f>'q-ValProd-cntr'!D39</f>
        <v>Trinidad and Tobago</v>
      </c>
      <c r="F39" t="s">
        <v>431</v>
      </c>
      <c r="G39">
        <f>'q-ValProd-cntr'!G39*1000/('q-Aharv-cntr'!G39+'q-PermP-cntr'!G39*1000)</f>
        <v>1152.96498574927</v>
      </c>
      <c r="H39">
        <f>'q-ValProd-cntr'!H39*1000/('q-Aharv-cntr'!H39+'q-PermP-cntr'!H39*1000)</f>
        <v>1074.96934260806</v>
      </c>
      <c r="I39">
        <f>'q-ValProd-cntr'!I39*1000/('q-Aharv-cntr'!I39+'q-PermP-cntr'!I39*1000)</f>
        <v>1107.19184667007</v>
      </c>
      <c r="J39">
        <f>'q-ValProd-cntr'!J39*1000/('q-Aharv-cntr'!J39+'q-PermP-cntr'!J39*1000)</f>
        <v>1096.65733258886</v>
      </c>
      <c r="K39">
        <f>'q-ValProd-cntr'!K39*1000/('q-Aharv-cntr'!K39+'q-PermP-cntr'!K39*1000)</f>
        <v>1167.38659137142</v>
      </c>
      <c r="L39">
        <f>'q-ValProd-cntr'!L39*1000/('q-Aharv-cntr'!L39+'q-PermP-cntr'!L39*1000)</f>
        <v>1178.07678627503</v>
      </c>
      <c r="M39">
        <f>'q-ValProd-cntr'!M39*1000/('q-Aharv-cntr'!M39+'q-PermP-cntr'!M39*1000)</f>
        <v>1188.12117387835</v>
      </c>
      <c r="N39">
        <f>'q-ValProd-cntr'!N39*1000/('q-Aharv-cntr'!N39+'q-PermP-cntr'!N39*1000)</f>
        <v>1256.06263577269</v>
      </c>
      <c r="O39">
        <f>'q-ValProd-cntr'!O39*1000/('q-Aharv-cntr'!O39+'q-PermP-cntr'!O39*1000)</f>
        <v>1258.52991929354</v>
      </c>
      <c r="P39">
        <f>'q-ValProd-cntr'!P39*1000/('q-Aharv-cntr'!P39+'q-PermP-cntr'!P39*1000)</f>
        <v>1305.1542160007</v>
      </c>
      <c r="Q39">
        <f>'q-ValProd-cntr'!Q39*1000/('q-Aharv-cntr'!Q39+'q-PermP-cntr'!Q39*1000)</f>
        <v>1233.19754589975</v>
      </c>
      <c r="R39">
        <f>'q-ValProd-cntr'!R39*1000/('q-Aharv-cntr'!R39+'q-PermP-cntr'!R39*1000)</f>
        <v>1236.80761138816</v>
      </c>
      <c r="S39">
        <f>'q-ValProd-cntr'!S39*1000/('q-Aharv-cntr'!S39+'q-PermP-cntr'!S39*1000)</f>
        <v>1093.75856154757</v>
      </c>
      <c r="T39">
        <f>'q-ValProd-cntr'!T39*1000/('q-Aharv-cntr'!T39+'q-PermP-cntr'!T39*1000)</f>
        <v>1066.24793318979</v>
      </c>
      <c r="U39">
        <f>'q-ValProd-cntr'!U39*1000/('q-Aharv-cntr'!U39+'q-PermP-cntr'!U39*1000)</f>
        <v>1195.12641683829</v>
      </c>
      <c r="V39">
        <f>'q-ValProd-cntr'!V39*1000/('q-Aharv-cntr'!V39+'q-PermP-cntr'!V39*1000)</f>
        <v>1249.47242972379</v>
      </c>
      <c r="W39">
        <f>'q-ValProd-cntr'!W39*1000/('q-Aharv-cntr'!W39+'q-PermP-cntr'!W39*1000)</f>
        <v>1246.57553808661</v>
      </c>
      <c r="X39">
        <f>'q-ValProd-cntr'!X39*1000/('q-Aharv-cntr'!X39+'q-PermP-cntr'!X39*1000)</f>
        <v>1166.83517106765</v>
      </c>
      <c r="Y39">
        <f>'q-ValProd-cntr'!Y39*1000/('q-Aharv-cntr'!Y39+'q-PermP-cntr'!Y39*1000)</f>
        <v>1069.76964512228</v>
      </c>
      <c r="Z39">
        <f>'q-ValProd-cntr'!Z39*1000/('q-Aharv-cntr'!Z39+'q-PermP-cntr'!Z39*1000)</f>
        <v>1060.61041418058</v>
      </c>
      <c r="AA39">
        <f>'q-ValProd-cntr'!AA39*1000/('q-Aharv-cntr'!AA39+'q-PermP-cntr'!AA39*1000)</f>
        <v>1032.1755444807</v>
      </c>
      <c r="AB39">
        <f>'q-ValProd-cntr'!AB39*1000/('q-Aharv-cntr'!AB39+'q-PermP-cntr'!AB39*1000)</f>
        <v>1288.40694824134</v>
      </c>
      <c r="AC39">
        <f>'q-ValProd-cntr'!AC39*1000/('q-Aharv-cntr'!AC39+'q-PermP-cntr'!AC39*1000)</f>
        <v>1504.58672141374</v>
      </c>
      <c r="AD39">
        <f>'q-ValProd-cntr'!AD39*1000/('q-Aharv-cntr'!AD39+'q-PermP-cntr'!AD39*1000)</f>
        <v>1538.69539434828</v>
      </c>
      <c r="AE39">
        <f>'q-ValProd-cntr'!AE39*1000/('q-Aharv-cntr'!AE39+'q-PermP-cntr'!AE39*1000)</f>
        <v>1285.91418929097</v>
      </c>
      <c r="AF39">
        <f>'q-ValProd-cntr'!AF39*1000/('q-Aharv-cntr'!AF39+'q-PermP-cntr'!AF39*1000)</f>
        <v>1238.22218114227</v>
      </c>
      <c r="AG39">
        <f>'q-ValProd-cntr'!AG39*1000/('q-Aharv-cntr'!AG39+'q-PermP-cntr'!AG39*1000)</f>
        <v>1096.03105419757</v>
      </c>
      <c r="AH39">
        <f>'q-ValProd-cntr'!AH39*1000/('q-Aharv-cntr'!AH39+'q-PermP-cntr'!AH39*1000)</f>
        <v>1107.96501682595</v>
      </c>
      <c r="AI39">
        <f>'q-ValProd-cntr'!AI39*1000/('q-Aharv-cntr'!AI39+'q-PermP-cntr'!AI39*1000)</f>
        <v>1055.59189061049</v>
      </c>
      <c r="AJ39">
        <f>'q-ValProd-cntr'!AJ39*1000/('q-Aharv-cntr'!AJ39+'q-PermP-cntr'!AJ39*1000)</f>
        <v>1064.59515516529</v>
      </c>
      <c r="AK39">
        <f>'q-ValProd-cntr'!AK39*1000/('q-Aharv-cntr'!AK39+'q-PermP-cntr'!AK39*1000)</f>
        <v>1070.48923649045</v>
      </c>
      <c r="AL39">
        <f>'q-ValProd-cntr'!AL39*1000/('q-Aharv-cntr'!AL39+'q-PermP-cntr'!AL39*1000)</f>
        <v>1132.68615040843</v>
      </c>
      <c r="AM39">
        <f>'q-ValProd-cntr'!AM39*1000/('q-Aharv-cntr'!AM39+'q-PermP-cntr'!AM39*1000)</f>
        <v>1098.00442189785</v>
      </c>
      <c r="AN39">
        <f>'q-ValProd-cntr'!AN39*1000/('q-Aharv-cntr'!AN39+'q-PermP-cntr'!AN39*1000)</f>
        <v>1132.44682510774</v>
      </c>
      <c r="AO39">
        <f>'q-ValProd-cntr'!AO39*1000/('q-Aharv-cntr'!AO39+'q-PermP-cntr'!AO39*1000)</f>
        <v>1175.18959980767</v>
      </c>
      <c r="AP39">
        <f>'q-ValProd-cntr'!AP39*1000/('q-Aharv-cntr'!AP39+'q-PermP-cntr'!AP39*1000)</f>
        <v>1204.73675266922</v>
      </c>
      <c r="AQ39">
        <f>'q-ValProd-cntr'!AQ39*1000/('q-Aharv-cntr'!AQ39+'q-PermP-cntr'!AQ39*1000)</f>
        <v>1165.17781226924</v>
      </c>
      <c r="AR39">
        <f>'q-ValProd-cntr'!AR39*1000/('q-Aharv-cntr'!AR39+'q-PermP-cntr'!AR39*1000)</f>
        <v>1165.13869011518</v>
      </c>
      <c r="AS39">
        <f>'q-ValProd-cntr'!AS39*1000/('q-Aharv-cntr'!AS39+'q-PermP-cntr'!AS39*1000)</f>
        <v>1246.50106231153</v>
      </c>
      <c r="AT39">
        <f>'q-ValProd-cntr'!AT39*1000/('q-Aharv-cntr'!AT39+'q-PermP-cntr'!AT39*1000)</f>
        <v>1419.21917213959</v>
      </c>
      <c r="AU39">
        <f>'q-ValProd-cntr'!AU39*1000/('q-Aharv-cntr'!AU39+'q-PermP-cntr'!AU39*1000)</f>
        <v>1807.7772062711</v>
      </c>
      <c r="AV39">
        <f>'q-ValProd-cntr'!AV39*1000/('q-Aharv-cntr'!AV39+'q-PermP-cntr'!AV39*1000)</f>
        <v>2153.00122883729</v>
      </c>
      <c r="AW39">
        <f t="shared" si="0"/>
        <v>0.201109017935819</v>
      </c>
    </row>
    <row r="40" spans="1:49">
      <c r="A40" t="s">
        <v>430</v>
      </c>
      <c r="B40">
        <f>'q-ValProd-cntr'!C40</f>
        <v>234</v>
      </c>
      <c r="C40" t="str">
        <f>'q-ValProd-cntr'!D40</f>
        <v>Uruguay</v>
      </c>
      <c r="F40" t="s">
        <v>431</v>
      </c>
      <c r="G40">
        <f>'q-ValProd-cntr'!G40*1000/('q-Aharv-cntr'!G40+'q-PermP-cntr'!G40*1000)</f>
        <v>102.236909586255</v>
      </c>
      <c r="H40">
        <f>'q-ValProd-cntr'!H40*1000/('q-Aharv-cntr'!H40+'q-PermP-cntr'!H40*1000)</f>
        <v>103.525455315349</v>
      </c>
      <c r="I40">
        <f>'q-ValProd-cntr'!I40*1000/('q-Aharv-cntr'!I40+'q-PermP-cntr'!I40*1000)</f>
        <v>106.347668066132</v>
      </c>
      <c r="J40">
        <f>'q-ValProd-cntr'!J40*1000/('q-Aharv-cntr'!J40+'q-PermP-cntr'!J40*1000)</f>
        <v>121.23338466019</v>
      </c>
      <c r="K40">
        <f>'q-ValProd-cntr'!K40*1000/('q-Aharv-cntr'!K40+'q-PermP-cntr'!K40*1000)</f>
        <v>107.475669711592</v>
      </c>
      <c r="L40">
        <f>'q-ValProd-cntr'!L40*1000/('q-Aharv-cntr'!L40+'q-PermP-cntr'!L40*1000)</f>
        <v>103.474236713492</v>
      </c>
      <c r="M40">
        <f>'q-ValProd-cntr'!M40*1000/('q-Aharv-cntr'!M40+'q-PermP-cntr'!M40*1000)</f>
        <v>97.1213475927008</v>
      </c>
      <c r="N40">
        <f>'q-ValProd-cntr'!N40*1000/('q-Aharv-cntr'!N40+'q-PermP-cntr'!N40*1000)</f>
        <v>114.6167708717</v>
      </c>
      <c r="O40">
        <f>'q-ValProd-cntr'!O40*1000/('q-Aharv-cntr'!O40+'q-PermP-cntr'!O40*1000)</f>
        <v>119.015663227757</v>
      </c>
      <c r="P40">
        <f>'q-ValProd-cntr'!P40*1000/('q-Aharv-cntr'!P40+'q-PermP-cntr'!P40*1000)</f>
        <v>129.110628654226</v>
      </c>
      <c r="Q40">
        <f>'q-ValProd-cntr'!Q40*1000/('q-Aharv-cntr'!Q40+'q-PermP-cntr'!Q40*1000)</f>
        <v>111.760290800212</v>
      </c>
      <c r="R40">
        <f>'q-ValProd-cntr'!R40*1000/('q-Aharv-cntr'!R40+'q-PermP-cntr'!R40*1000)</f>
        <v>105.729950429101</v>
      </c>
      <c r="S40">
        <f>'q-ValProd-cntr'!S40*1000/('q-Aharv-cntr'!S40+'q-PermP-cntr'!S40*1000)</f>
        <v>105.655729747298</v>
      </c>
      <c r="T40">
        <f>'q-ValProd-cntr'!T40*1000/('q-Aharv-cntr'!T40+'q-PermP-cntr'!T40*1000)</f>
        <v>114.590455831344</v>
      </c>
      <c r="U40">
        <f>'q-ValProd-cntr'!U40*1000/('q-Aharv-cntr'!U40+'q-PermP-cntr'!U40*1000)</f>
        <v>114.687203099686</v>
      </c>
      <c r="V40">
        <f>'q-ValProd-cntr'!V40*1000/('q-Aharv-cntr'!V40+'q-PermP-cntr'!V40*1000)</f>
        <v>125.868001988773</v>
      </c>
      <c r="W40">
        <f>'q-ValProd-cntr'!W40*1000/('q-Aharv-cntr'!W40+'q-PermP-cntr'!W40*1000)</f>
        <v>112.000957855742</v>
      </c>
      <c r="X40">
        <f>'q-ValProd-cntr'!X40*1000/('q-Aharv-cntr'!X40+'q-PermP-cntr'!X40*1000)</f>
        <v>107.247089903686</v>
      </c>
      <c r="Y40">
        <f>'q-ValProd-cntr'!Y40*1000/('q-Aharv-cntr'!Y40+'q-PermP-cntr'!Y40*1000)</f>
        <v>102.823155567296</v>
      </c>
      <c r="Z40">
        <f>'q-ValProd-cntr'!Z40*1000/('q-Aharv-cntr'!Z40+'q-PermP-cntr'!Z40*1000)</f>
        <v>115.726883906342</v>
      </c>
      <c r="AA40">
        <f>'q-ValProd-cntr'!AA40*1000/('q-Aharv-cntr'!AA40+'q-PermP-cntr'!AA40*1000)</f>
        <v>132.245633199</v>
      </c>
      <c r="AB40">
        <f>'q-ValProd-cntr'!AB40*1000/('q-Aharv-cntr'!AB40+'q-PermP-cntr'!AB40*1000)</f>
        <v>134.486874265467</v>
      </c>
      <c r="AC40">
        <f>'q-ValProd-cntr'!AC40*1000/('q-Aharv-cntr'!AC40+'q-PermP-cntr'!AC40*1000)</f>
        <v>139.801567929845</v>
      </c>
      <c r="AD40">
        <f>'q-ValProd-cntr'!AD40*1000/('q-Aharv-cntr'!AD40+'q-PermP-cntr'!AD40*1000)</f>
        <v>118.867171477253</v>
      </c>
      <c r="AE40">
        <f>'q-ValProd-cntr'!AE40*1000/('q-Aharv-cntr'!AE40+'q-PermP-cntr'!AE40*1000)</f>
        <v>122.830265168358</v>
      </c>
      <c r="AF40">
        <f>'q-ValProd-cntr'!AF40*1000/('q-Aharv-cntr'!AF40+'q-PermP-cntr'!AF40*1000)</f>
        <v>126.770829136719</v>
      </c>
      <c r="AG40">
        <f>'q-ValProd-cntr'!AG40*1000/('q-Aharv-cntr'!AG40+'q-PermP-cntr'!AG40*1000)</f>
        <v>123.478037134178</v>
      </c>
      <c r="AH40">
        <f>'q-ValProd-cntr'!AH40*1000/('q-Aharv-cntr'!AH40+'q-PermP-cntr'!AH40*1000)</f>
        <v>134.556726025807</v>
      </c>
      <c r="AI40">
        <f>'q-ValProd-cntr'!AI40*1000/('q-Aharv-cntr'!AI40+'q-PermP-cntr'!AI40*1000)</f>
        <v>140.293248856768</v>
      </c>
      <c r="AJ40">
        <f>'q-ValProd-cntr'!AJ40*1000/('q-Aharv-cntr'!AJ40+'q-PermP-cntr'!AJ40*1000)</f>
        <v>135.71663152211</v>
      </c>
      <c r="AK40">
        <f>'q-ValProd-cntr'!AK40*1000/('q-Aharv-cntr'!AK40+'q-PermP-cntr'!AK40*1000)</f>
        <v>135.295079803191</v>
      </c>
      <c r="AL40">
        <f>'q-ValProd-cntr'!AL40*1000/('q-Aharv-cntr'!AL40+'q-PermP-cntr'!AL40*1000)</f>
        <v>140.380928531483</v>
      </c>
      <c r="AM40">
        <f>'q-ValProd-cntr'!AM40*1000/('q-Aharv-cntr'!AM40+'q-PermP-cntr'!AM40*1000)</f>
        <v>139.123153625992</v>
      </c>
      <c r="AN40">
        <f>'q-ValProd-cntr'!AN40*1000/('q-Aharv-cntr'!AN40+'q-PermP-cntr'!AN40*1000)</f>
        <v>150.501681847847</v>
      </c>
      <c r="AO40">
        <f>'q-ValProd-cntr'!AO40*1000/('q-Aharv-cntr'!AO40+'q-PermP-cntr'!AO40*1000)</f>
        <v>147.533470264201</v>
      </c>
      <c r="AP40">
        <f>'q-ValProd-cntr'!AP40*1000/('q-Aharv-cntr'!AP40+'q-PermP-cntr'!AP40*1000)</f>
        <v>165.216709395293</v>
      </c>
      <c r="AQ40">
        <f>'q-ValProd-cntr'!AQ40*1000/('q-Aharv-cntr'!AQ40+'q-PermP-cntr'!AQ40*1000)</f>
        <v>174.32671252213</v>
      </c>
      <c r="AR40">
        <f>'q-ValProd-cntr'!AR40*1000/('q-Aharv-cntr'!AR40+'q-PermP-cntr'!AR40*1000)</f>
        <v>173.938332233895</v>
      </c>
      <c r="AS40">
        <f>'q-ValProd-cntr'!AS40*1000/('q-Aharv-cntr'!AS40+'q-PermP-cntr'!AS40*1000)</f>
        <v>177.522384390072</v>
      </c>
      <c r="AT40">
        <f>'q-ValProd-cntr'!AT40*1000/('q-Aharv-cntr'!AT40+'q-PermP-cntr'!AT40*1000)</f>
        <v>167.827271899859</v>
      </c>
      <c r="AU40">
        <f>'q-ValProd-cntr'!AU40*1000/('q-Aharv-cntr'!AU40+'q-PermP-cntr'!AU40*1000)</f>
        <v>146.452674643479</v>
      </c>
      <c r="AV40">
        <f>'q-ValProd-cntr'!AV40*1000/('q-Aharv-cntr'!AV40+'q-PermP-cntr'!AV40*1000)</f>
        <v>3036.51817583328</v>
      </c>
      <c r="AW40">
        <f t="shared" si="0"/>
        <v>1.19427111878074</v>
      </c>
    </row>
    <row r="41" spans="1:49">
      <c r="A41" t="s">
        <v>430</v>
      </c>
      <c r="B41">
        <f>'q-ValProd-cntr'!C41</f>
        <v>236</v>
      </c>
      <c r="C41" t="str">
        <f>'q-ValProd-cntr'!D41</f>
        <v>Venezuela</v>
      </c>
      <c r="F41" t="s">
        <v>431</v>
      </c>
      <c r="G41">
        <f>'q-ValProd-cntr'!G41*1000/('q-Aharv-cntr'!G41+'q-PermP-cntr'!G41*1000)</f>
        <v>65.6918016169064</v>
      </c>
      <c r="H41">
        <f>'q-ValProd-cntr'!H41*1000/('q-Aharv-cntr'!H41+'q-PermP-cntr'!H41*1000)</f>
        <v>67.5663363839844</v>
      </c>
      <c r="I41">
        <f>'q-ValProd-cntr'!I41*1000/('q-Aharv-cntr'!I41+'q-PermP-cntr'!I41*1000)</f>
        <v>70.6322718029382</v>
      </c>
      <c r="J41">
        <f>'q-ValProd-cntr'!J41*1000/('q-Aharv-cntr'!J41+'q-PermP-cntr'!J41*1000)</f>
        <v>75.930657381074</v>
      </c>
      <c r="K41">
        <f>'q-ValProd-cntr'!K41*1000/('q-Aharv-cntr'!K41+'q-PermP-cntr'!K41*1000)</f>
        <v>79.4901053948571</v>
      </c>
      <c r="L41">
        <f>'q-ValProd-cntr'!L41*1000/('q-Aharv-cntr'!L41+'q-PermP-cntr'!L41*1000)</f>
        <v>83.6018991693098</v>
      </c>
      <c r="M41">
        <f>'q-ValProd-cntr'!M41*1000/('q-Aharv-cntr'!M41+'q-PermP-cntr'!M41*1000)</f>
        <v>86.6585348335573</v>
      </c>
      <c r="N41">
        <f>'q-ValProd-cntr'!N41*1000/('q-Aharv-cntr'!N41+'q-PermP-cntr'!N41*1000)</f>
        <v>88.4615563208921</v>
      </c>
      <c r="O41">
        <f>'q-ValProd-cntr'!O41*1000/('q-Aharv-cntr'!O41+'q-PermP-cntr'!O41*1000)</f>
        <v>95.281498915195</v>
      </c>
      <c r="P41">
        <f>'q-ValProd-cntr'!P41*1000/('q-Aharv-cntr'!P41+'q-PermP-cntr'!P41*1000)</f>
        <v>99.0888206572793</v>
      </c>
      <c r="Q41">
        <f>'q-ValProd-cntr'!Q41*1000/('q-Aharv-cntr'!Q41+'q-PermP-cntr'!Q41*1000)</f>
        <v>100.815705667183</v>
      </c>
      <c r="R41">
        <f>'q-ValProd-cntr'!R41*1000/('q-Aharv-cntr'!R41+'q-PermP-cntr'!R41*1000)</f>
        <v>102.421946816868</v>
      </c>
      <c r="S41">
        <f>'q-ValProd-cntr'!S41*1000/('q-Aharv-cntr'!S41+'q-PermP-cntr'!S41*1000)</f>
        <v>109.024954778733</v>
      </c>
      <c r="T41">
        <f>'q-ValProd-cntr'!T41*1000/('q-Aharv-cntr'!T41+'q-PermP-cntr'!T41*1000)</f>
        <v>114.016034649164</v>
      </c>
      <c r="U41">
        <f>'q-ValProd-cntr'!U41*1000/('q-Aharv-cntr'!U41+'q-PermP-cntr'!U41*1000)</f>
        <v>121.234873242006</v>
      </c>
      <c r="V41">
        <f>'q-ValProd-cntr'!V41*1000/('q-Aharv-cntr'!V41+'q-PermP-cntr'!V41*1000)</f>
        <v>119.513493557054</v>
      </c>
      <c r="W41">
        <f>'q-ValProd-cntr'!W41*1000/('q-Aharv-cntr'!W41+'q-PermP-cntr'!W41*1000)</f>
        <v>126.173183800289</v>
      </c>
      <c r="X41">
        <f>'q-ValProd-cntr'!X41*1000/('q-Aharv-cntr'!X41+'q-PermP-cntr'!X41*1000)</f>
        <v>130.902356052937</v>
      </c>
      <c r="Y41">
        <f>'q-ValProd-cntr'!Y41*1000/('q-Aharv-cntr'!Y41+'q-PermP-cntr'!Y41*1000)</f>
        <v>135.774722711325</v>
      </c>
      <c r="Z41">
        <f>'q-ValProd-cntr'!Z41*1000/('q-Aharv-cntr'!Z41+'q-PermP-cntr'!Z41*1000)</f>
        <v>140.194477104268</v>
      </c>
      <c r="AA41">
        <f>'q-ValProd-cntr'!AA41*1000/('q-Aharv-cntr'!AA41+'q-PermP-cntr'!AA41*1000)</f>
        <v>142.26558393328</v>
      </c>
      <c r="AB41">
        <f>'q-ValProd-cntr'!AB41*1000/('q-Aharv-cntr'!AB41+'q-PermP-cntr'!AB41*1000)</f>
        <v>146.537774759904</v>
      </c>
      <c r="AC41">
        <f>'q-ValProd-cntr'!AC41*1000/('q-Aharv-cntr'!AC41+'q-PermP-cntr'!AC41*1000)</f>
        <v>143.733486414578</v>
      </c>
      <c r="AD41">
        <f>'q-ValProd-cntr'!AD41*1000/('q-Aharv-cntr'!AD41+'q-PermP-cntr'!AD41*1000)</f>
        <v>141.334139066465</v>
      </c>
      <c r="AE41">
        <f>'q-ValProd-cntr'!AE41*1000/('q-Aharv-cntr'!AE41+'q-PermP-cntr'!AE41*1000)</f>
        <v>149.167066902242</v>
      </c>
      <c r="AF41">
        <f>'q-ValProd-cntr'!AF41*1000/('q-Aharv-cntr'!AF41+'q-PermP-cntr'!AF41*1000)</f>
        <v>151.30373014887</v>
      </c>
      <c r="AG41">
        <f>'q-ValProd-cntr'!AG41*1000/('q-Aharv-cntr'!AG41+'q-PermP-cntr'!AG41*1000)</f>
        <v>148.706598175852</v>
      </c>
      <c r="AH41">
        <f>'q-ValProd-cntr'!AH41*1000/('q-Aharv-cntr'!AH41+'q-PermP-cntr'!AH41*1000)</f>
        <v>160.761532089432</v>
      </c>
      <c r="AI41">
        <f>'q-ValProd-cntr'!AI41*1000/('q-Aharv-cntr'!AI41+'q-PermP-cntr'!AI41*1000)</f>
        <v>155.315578165488</v>
      </c>
      <c r="AJ41">
        <f>'q-ValProd-cntr'!AJ41*1000/('q-Aharv-cntr'!AJ41+'q-PermP-cntr'!AJ41*1000)</f>
        <v>151.871982496611</v>
      </c>
      <c r="AK41">
        <f>'q-ValProd-cntr'!AK41*1000/('q-Aharv-cntr'!AK41+'q-PermP-cntr'!AK41*1000)</f>
        <v>156.321019688052</v>
      </c>
      <c r="AL41">
        <f>'q-ValProd-cntr'!AL41*1000/('q-Aharv-cntr'!AL41+'q-PermP-cntr'!AL41*1000)</f>
        <v>163.047910282329</v>
      </c>
      <c r="AM41">
        <f>'q-ValProd-cntr'!AM41*1000/('q-Aharv-cntr'!AM41+'q-PermP-cntr'!AM41*1000)</f>
        <v>169.203014713484</v>
      </c>
      <c r="AN41">
        <f>'q-ValProd-cntr'!AN41*1000/('q-Aharv-cntr'!AN41+'q-PermP-cntr'!AN41*1000)</f>
        <v>163.008624755594</v>
      </c>
      <c r="AO41">
        <f>'q-ValProd-cntr'!AO41*1000/('q-Aharv-cntr'!AO41+'q-PermP-cntr'!AO41*1000)</f>
        <v>162.87541493593</v>
      </c>
      <c r="AP41">
        <f>'q-ValProd-cntr'!AP41*1000/('q-Aharv-cntr'!AP41+'q-PermP-cntr'!AP41*1000)</f>
        <v>171.57422326702</v>
      </c>
      <c r="AQ41">
        <f>'q-ValProd-cntr'!AQ41*1000/('q-Aharv-cntr'!AQ41+'q-PermP-cntr'!AQ41*1000)</f>
        <v>182.210031800476</v>
      </c>
      <c r="AR41">
        <f>'q-ValProd-cntr'!AR41*1000/('q-Aharv-cntr'!AR41+'q-PermP-cntr'!AR41*1000)</f>
        <v>186.124018240121</v>
      </c>
      <c r="AS41">
        <f>'q-ValProd-cntr'!AS41*1000/('q-Aharv-cntr'!AS41+'q-PermP-cntr'!AS41*1000)</f>
        <v>184.654987187234</v>
      </c>
      <c r="AT41">
        <f>'q-ValProd-cntr'!AT41*1000/('q-Aharv-cntr'!AT41+'q-PermP-cntr'!AT41*1000)</f>
        <v>200.146066236123</v>
      </c>
      <c r="AU41">
        <f>'q-ValProd-cntr'!AU41*1000/('q-Aharv-cntr'!AU41+'q-PermP-cntr'!AU41*1000)</f>
        <v>211.727783003388</v>
      </c>
      <c r="AV41">
        <f>'q-ValProd-cntr'!AV41*1000/('q-Aharv-cntr'!AV41+'q-PermP-cntr'!AV41*1000)</f>
        <v>2609.02453052086</v>
      </c>
      <c r="AW41">
        <f t="shared" si="0"/>
        <v>2.58361611585862</v>
      </c>
    </row>
    <row r="42" spans="1:49">
      <c r="A42" t="s">
        <v>430</v>
      </c>
      <c r="B42">
        <f>'q-ValProd-cntr'!C42</f>
        <v>239</v>
      </c>
      <c r="C42" t="str">
        <f>'q-ValProd-cntr'!D42</f>
        <v>British Virgin Islands</v>
      </c>
      <c r="F42" t="s">
        <v>431</v>
      </c>
      <c r="G42">
        <f>'q-ValProd-cntr'!G42*1000/('q-Aharv-cntr'!G42+'q-PermP-cntr'!G42*1000)</f>
        <v>105.686647</v>
      </c>
      <c r="H42">
        <f>'q-ValProd-cntr'!H42*1000/('q-Aharv-cntr'!H42+'q-PermP-cntr'!H42*1000)</f>
        <v>109.045781625</v>
      </c>
      <c r="I42">
        <f>'q-ValProd-cntr'!I42*1000/('q-Aharv-cntr'!I42+'q-PermP-cntr'!I42*1000)</f>
        <v>89.4822565</v>
      </c>
      <c r="J42">
        <f>'q-ValProd-cntr'!J42*1000/('q-Aharv-cntr'!J42+'q-PermP-cntr'!J42*1000)</f>
        <v>120.51563325</v>
      </c>
      <c r="K42">
        <f>'q-ValProd-cntr'!K42*1000/('q-Aharv-cntr'!K42+'q-PermP-cntr'!K42*1000)</f>
        <v>123.213306</v>
      </c>
      <c r="L42">
        <f>'q-ValProd-cntr'!L42*1000/('q-Aharv-cntr'!L42+'q-PermP-cntr'!L42*1000)</f>
        <v>90.842322310757</v>
      </c>
      <c r="M42">
        <f>'q-ValProd-cntr'!M42*1000/('q-Aharv-cntr'!M42+'q-PermP-cntr'!M42*1000)</f>
        <v>80.7434943681592</v>
      </c>
      <c r="N42">
        <f>'q-ValProd-cntr'!N42*1000/('q-Aharv-cntr'!N42+'q-PermP-cntr'!N42*1000)</f>
        <v>67.7030782487562</v>
      </c>
      <c r="O42">
        <f>'q-ValProd-cntr'!O42*1000/('q-Aharv-cntr'!O42+'q-PermP-cntr'!O42*1000)</f>
        <v>76.7586665074627</v>
      </c>
      <c r="P42">
        <f>'q-ValProd-cntr'!P42*1000/('q-Aharv-cntr'!P42+'q-PermP-cntr'!P42*1000)</f>
        <v>81.109784238806</v>
      </c>
      <c r="Q42">
        <f>'q-ValProd-cntr'!Q42*1000/('q-Aharv-cntr'!Q42+'q-PermP-cntr'!Q42*1000)</f>
        <v>88.5886834360708</v>
      </c>
      <c r="R42">
        <f>'q-ValProd-cntr'!R42*1000/('q-Aharv-cntr'!R42+'q-PermP-cntr'!R42*1000)</f>
        <v>90.143337840525</v>
      </c>
      <c r="S42">
        <f>'q-ValProd-cntr'!S42*1000/('q-Aharv-cntr'!S42+'q-PermP-cntr'!S42*1000)</f>
        <v>92.1646017100815</v>
      </c>
      <c r="T42">
        <f>'q-ValProd-cntr'!T42*1000/('q-Aharv-cntr'!T42+'q-PermP-cntr'!T42*1000)</f>
        <v>97.2800200835156</v>
      </c>
      <c r="U42">
        <f>'q-ValProd-cntr'!U42*1000/('q-Aharv-cntr'!U42+'q-PermP-cntr'!U42*1000)</f>
        <v>98.3118808946322</v>
      </c>
      <c r="V42">
        <f>'q-ValProd-cntr'!V42*1000/('q-Aharv-cntr'!V42+'q-PermP-cntr'!V42*1000)</f>
        <v>102.894150059642</v>
      </c>
      <c r="W42">
        <f>'q-ValProd-cntr'!W42*1000/('q-Aharv-cntr'!W42+'q-PermP-cntr'!W42*1000)</f>
        <v>105.069428085868</v>
      </c>
      <c r="X42">
        <f>'q-ValProd-cntr'!X42*1000/('q-Aharv-cntr'!X42+'q-PermP-cntr'!X42*1000)</f>
        <v>103.948131259936</v>
      </c>
      <c r="Y42">
        <f>'q-ValProd-cntr'!Y42*1000/('q-Aharv-cntr'!Y42+'q-PermP-cntr'!Y42*1000)</f>
        <v>104.883250824558</v>
      </c>
      <c r="Z42">
        <f>'q-ValProd-cntr'!Z42*1000/('q-Aharv-cntr'!Z42+'q-PermP-cntr'!Z42*1000)</f>
        <v>108.139195729042</v>
      </c>
      <c r="AA42">
        <f>'q-ValProd-cntr'!AA42*1000/('q-Aharv-cntr'!AA42+'q-PermP-cntr'!AA42*1000)</f>
        <v>109.528265402185</v>
      </c>
      <c r="AB42">
        <f>'q-ValProd-cntr'!AB42*1000/('q-Aharv-cntr'!AB42+'q-PermP-cntr'!AB42*1000)</f>
        <v>112.596577482129</v>
      </c>
      <c r="AC42">
        <f>'q-ValProd-cntr'!AC42*1000/('q-Aharv-cntr'!AC42+'q-PermP-cntr'!AC42*1000)</f>
        <v>112.704965303692</v>
      </c>
      <c r="AD42">
        <f>'q-ValProd-cntr'!AD42*1000/('q-Aharv-cntr'!AD42+'q-PermP-cntr'!AD42*1000)</f>
        <v>117.182494442239</v>
      </c>
      <c r="AE42">
        <f>'q-ValProd-cntr'!AE42*1000/('q-Aharv-cntr'!AE42+'q-PermP-cntr'!AE42*1000)</f>
        <v>118.932914679803</v>
      </c>
      <c r="AF42">
        <f>'q-ValProd-cntr'!AF42*1000/('q-Aharv-cntr'!AF42+'q-PermP-cntr'!AF42*1000)</f>
        <v>121.677706007485</v>
      </c>
      <c r="AG42">
        <f>'q-ValProd-cntr'!AG42*1000/('q-Aharv-cntr'!AG42+'q-PermP-cntr'!AG42*1000)</f>
        <v>122.348337738822</v>
      </c>
      <c r="AH42">
        <f>'q-ValProd-cntr'!AH42*1000/('q-Aharv-cntr'!AH42+'q-PermP-cntr'!AH42*1000)</f>
        <v>124.105742980902</v>
      </c>
      <c r="AI42">
        <f>'q-ValProd-cntr'!AI42*1000/('q-Aharv-cntr'!AI42+'q-PermP-cntr'!AI42*1000)</f>
        <v>118.935485798817</v>
      </c>
      <c r="AJ42">
        <f>'q-ValProd-cntr'!AJ42*1000/('q-Aharv-cntr'!AJ42+'q-PermP-cntr'!AJ42*1000)</f>
        <v>111.078626666667</v>
      </c>
      <c r="AK42">
        <f>'q-ValProd-cntr'!AK42*1000/('q-Aharv-cntr'!AK42+'q-PermP-cntr'!AK42*1000)</f>
        <v>119.31131629336</v>
      </c>
      <c r="AL42">
        <f>'q-ValProd-cntr'!AL42*1000/('q-Aharv-cntr'!AL42+'q-PermP-cntr'!AL42*1000)</f>
        <v>124.025200495049</v>
      </c>
      <c r="AM42">
        <f>'q-ValProd-cntr'!AM42*1000/('q-Aharv-cntr'!AM42+'q-PermP-cntr'!AM42*1000)</f>
        <v>127.325312698098</v>
      </c>
      <c r="AN42">
        <f>'q-ValProd-cntr'!AN42*1000/('q-Aharv-cntr'!AN42+'q-PermP-cntr'!AN42*1000)</f>
        <v>127.325312698098</v>
      </c>
      <c r="AO42">
        <f>'q-ValProd-cntr'!AO42*1000/('q-Aharv-cntr'!AO42+'q-PermP-cntr'!AO42*1000)</f>
        <v>127.325312698098</v>
      </c>
      <c r="AP42">
        <f>'q-ValProd-cntr'!AP42*1000/('q-Aharv-cntr'!AP42+'q-PermP-cntr'!AP42*1000)</f>
        <v>127.325312698098</v>
      </c>
      <c r="AQ42">
        <f>'q-ValProd-cntr'!AQ42*1000/('q-Aharv-cntr'!AQ42+'q-PermP-cntr'!AQ42*1000)</f>
        <v>127.325312698098</v>
      </c>
      <c r="AR42">
        <f>'q-ValProd-cntr'!AR42*1000/('q-Aharv-cntr'!AR42+'q-PermP-cntr'!AR42*1000)</f>
        <v>127.325312698098</v>
      </c>
      <c r="AS42">
        <f>'q-ValProd-cntr'!AS42*1000/('q-Aharv-cntr'!AS42+'q-PermP-cntr'!AS42*1000)</f>
        <v>127.325312698098</v>
      </c>
      <c r="AT42">
        <f>'q-ValProd-cntr'!AT42*1000/('q-Aharv-cntr'!AT42+'q-PermP-cntr'!AT42*1000)</f>
        <v>127.325312698098</v>
      </c>
      <c r="AU42">
        <f>'q-ValProd-cntr'!AU42*1000/('q-Aharv-cntr'!AU42+'q-PermP-cntr'!AU42*1000)</f>
        <v>127.325312698098</v>
      </c>
      <c r="AV42">
        <f>'q-ValProd-cntr'!AV42*1000/('q-Aharv-cntr'!AV42+'q-PermP-cntr'!AV42*1000)</f>
        <v>13390.37871875</v>
      </c>
      <c r="AW42">
        <f t="shared" si="0"/>
        <v>0.992109941668451</v>
      </c>
    </row>
    <row r="43" spans="1:49">
      <c r="A43" t="s">
        <v>430</v>
      </c>
      <c r="B43">
        <f>'q-ValProd-cntr'!C43</f>
        <v>240</v>
      </c>
      <c r="C43" t="str">
        <f>'q-ValProd-cntr'!D43</f>
        <v>Virgin Islands</v>
      </c>
      <c r="F43" t="s">
        <v>431</v>
      </c>
      <c r="G43">
        <f>'q-ValProd-cntr'!G43*1000/('q-Aharv-cntr'!G43+'q-PermP-cntr'!G43*1000)</f>
        <v>420.559307581395</v>
      </c>
      <c r="H43">
        <f>'q-ValProd-cntr'!H43*1000/('q-Aharv-cntr'!H43+'q-PermP-cntr'!H43*1000)</f>
        <v>451.185677733333</v>
      </c>
      <c r="I43">
        <f>'q-ValProd-cntr'!I43*1000/('q-Aharv-cntr'!I43+'q-PermP-cntr'!I43*1000)</f>
        <v>443.849283955556</v>
      </c>
      <c r="J43">
        <f>'q-ValProd-cntr'!J43*1000/('q-Aharv-cntr'!J43+'q-PermP-cntr'!J43*1000)</f>
        <v>451.068128116667</v>
      </c>
      <c r="K43">
        <f>'q-ValProd-cntr'!K43*1000/('q-Aharv-cntr'!K43+'q-PermP-cntr'!K43*1000)</f>
        <v>389.337883272727</v>
      </c>
      <c r="L43">
        <f>'q-ValProd-cntr'!L43*1000/('q-Aharv-cntr'!L43+'q-PermP-cntr'!L43*1000)</f>
        <v>183.466318311111</v>
      </c>
      <c r="M43">
        <f>'q-ValProd-cntr'!M43*1000/('q-Aharv-cntr'!M43+'q-PermP-cntr'!M43*1000)</f>
        <v>248.573241511111</v>
      </c>
      <c r="N43">
        <f>'q-ValProd-cntr'!N43*1000/('q-Aharv-cntr'!N43+'q-PermP-cntr'!N43*1000)</f>
        <v>323.324853222222</v>
      </c>
      <c r="O43">
        <f>'q-ValProd-cntr'!O43*1000/('q-Aharv-cntr'!O43+'q-PermP-cntr'!O43*1000)</f>
        <v>351.738569333333</v>
      </c>
      <c r="P43">
        <f>'q-ValProd-cntr'!P43*1000/('q-Aharv-cntr'!P43+'q-PermP-cntr'!P43*1000)</f>
        <v>321.761149622222</v>
      </c>
      <c r="Q43">
        <f>'q-ValProd-cntr'!Q43*1000/('q-Aharv-cntr'!Q43+'q-PermP-cntr'!Q43*1000)</f>
        <v>314.100969488889</v>
      </c>
      <c r="R43">
        <f>'q-ValProd-cntr'!R43*1000/('q-Aharv-cntr'!R43+'q-PermP-cntr'!R43*1000)</f>
        <v>265.042517488889</v>
      </c>
      <c r="S43">
        <f>'q-ValProd-cntr'!S43*1000/('q-Aharv-cntr'!S43+'q-PermP-cntr'!S43*1000)</f>
        <v>284.528427444444</v>
      </c>
      <c r="T43">
        <f>'q-ValProd-cntr'!T43*1000/('q-Aharv-cntr'!T43+'q-PermP-cntr'!T43*1000)</f>
        <v>275.990675444444</v>
      </c>
      <c r="U43">
        <f>'q-ValProd-cntr'!U43*1000/('q-Aharv-cntr'!U43+'q-PermP-cntr'!U43*1000)</f>
        <v>278.410625222222</v>
      </c>
      <c r="V43">
        <f>'q-ValProd-cntr'!V43*1000/('q-Aharv-cntr'!V43+'q-PermP-cntr'!V43*1000)</f>
        <v>282.893723888889</v>
      </c>
      <c r="W43">
        <f>'q-ValProd-cntr'!W43*1000/('q-Aharv-cntr'!W43+'q-PermP-cntr'!W43*1000)</f>
        <v>294.579775333333</v>
      </c>
      <c r="X43">
        <f>'q-ValProd-cntr'!X43*1000/('q-Aharv-cntr'!X43+'q-PermP-cntr'!X43*1000)</f>
        <v>301.136639777778</v>
      </c>
      <c r="Y43">
        <f>'q-ValProd-cntr'!Y43*1000/('q-Aharv-cntr'!Y43+'q-PermP-cntr'!Y43*1000)</f>
        <v>306.257931</v>
      </c>
      <c r="Z43">
        <f>'q-ValProd-cntr'!Z43*1000/('q-Aharv-cntr'!Z43+'q-PermP-cntr'!Z43*1000)</f>
        <v>310.431280444444</v>
      </c>
      <c r="AA43">
        <f>'q-ValProd-cntr'!AA43*1000/('q-Aharv-cntr'!AA43+'q-PermP-cntr'!AA43*1000)</f>
        <v>314.334837222222</v>
      </c>
      <c r="AB43">
        <f>'q-ValProd-cntr'!AB43*1000/('q-Aharv-cntr'!AB43+'q-PermP-cntr'!AB43*1000)</f>
        <v>321.661582555556</v>
      </c>
      <c r="AC43">
        <f>'q-ValProd-cntr'!AC43*1000/('q-Aharv-cntr'!AC43+'q-PermP-cntr'!AC43*1000)</f>
        <v>362.17092175</v>
      </c>
      <c r="AD43">
        <f>'q-ValProd-cntr'!AD43*1000/('q-Aharv-cntr'!AD43+'q-PermP-cntr'!AD43*1000)</f>
        <v>362.49264525</v>
      </c>
      <c r="AE43">
        <f>'q-ValProd-cntr'!AE43*1000/('q-Aharv-cntr'!AE43+'q-PermP-cntr'!AE43*1000)</f>
        <v>397.418512714286</v>
      </c>
      <c r="AF43">
        <f>'q-ValProd-cntr'!AF43*1000/('q-Aharv-cntr'!AF43+'q-PermP-cntr'!AF43*1000)</f>
        <v>402.109253571429</v>
      </c>
      <c r="AG43">
        <f>'q-ValProd-cntr'!AG43*1000/('q-Aharv-cntr'!AG43+'q-PermP-cntr'!AG43*1000)</f>
        <v>254.313099142857</v>
      </c>
      <c r="AH43">
        <f>'q-ValProd-cntr'!AH43*1000/('q-Aharv-cntr'!AH43+'q-PermP-cntr'!AH43*1000)</f>
        <v>360.258994</v>
      </c>
      <c r="AI43">
        <f>'q-ValProd-cntr'!AI43*1000/('q-Aharv-cntr'!AI43+'q-PermP-cntr'!AI43*1000)</f>
        <v>360.987247</v>
      </c>
      <c r="AJ43">
        <f>'q-ValProd-cntr'!AJ43*1000/('q-Aharv-cntr'!AJ43+'q-PermP-cntr'!AJ43*1000)</f>
        <v>323.803807333333</v>
      </c>
      <c r="AK43">
        <f>'q-ValProd-cntr'!AK43*1000/('q-Aharv-cntr'!AK43+'q-PermP-cntr'!AK43*1000)</f>
        <v>351.5437415</v>
      </c>
      <c r="AL43">
        <f>'q-ValProd-cntr'!AL43*1000/('q-Aharv-cntr'!AL43+'q-PermP-cntr'!AL43*1000)</f>
        <v>431.3189974</v>
      </c>
      <c r="AM43">
        <f>'q-ValProd-cntr'!AM43*1000/('q-Aharv-cntr'!AM43+'q-PermP-cntr'!AM43*1000)</f>
        <v>431.5650408</v>
      </c>
      <c r="AN43">
        <f>'q-ValProd-cntr'!AN43*1000/('q-Aharv-cntr'!AN43+'q-PermP-cntr'!AN43*1000)</f>
        <v>431.5650408</v>
      </c>
      <c r="AO43">
        <f>'q-ValProd-cntr'!AO43*1000/('q-Aharv-cntr'!AO43+'q-PermP-cntr'!AO43*1000)</f>
        <v>431.5650408</v>
      </c>
      <c r="AP43">
        <f>'q-ValProd-cntr'!AP43*1000/('q-Aharv-cntr'!AP43+'q-PermP-cntr'!AP43*1000)</f>
        <v>431.5650408</v>
      </c>
      <c r="AQ43">
        <f>'q-ValProd-cntr'!AQ43*1000/('q-Aharv-cntr'!AQ43+'q-PermP-cntr'!AQ43*1000)</f>
        <v>431.5650408</v>
      </c>
      <c r="AR43">
        <f>'q-ValProd-cntr'!AR43*1000/('q-Aharv-cntr'!AR43+'q-PermP-cntr'!AR43*1000)</f>
        <v>431.5650408</v>
      </c>
      <c r="AS43">
        <f>'q-ValProd-cntr'!AS43*1000/('q-Aharv-cntr'!AS43+'q-PermP-cntr'!AS43*1000)</f>
        <v>431.5650408</v>
      </c>
      <c r="AT43">
        <f>'q-ValProd-cntr'!AT43*1000/('q-Aharv-cntr'!AT43+'q-PermP-cntr'!AT43*1000)</f>
        <v>431.5650408</v>
      </c>
      <c r="AU43">
        <f>'q-ValProd-cntr'!AU43*1000/('q-Aharv-cntr'!AU43+'q-PermP-cntr'!AU43*1000)</f>
        <v>431.5650408</v>
      </c>
      <c r="AV43" t="e">
        <f>'q-ValProd-cntr'!AV43*1000/('q-Aharv-cntr'!AV43+'q-PermP-cntr'!AV43*1000)</f>
        <v>#DIV/0!</v>
      </c>
      <c r="AW43">
        <f t="shared" si="0"/>
        <v>0.700817131091269</v>
      </c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W43"/>
  <sheetViews>
    <sheetView workbookViewId="0">
      <selection activeCell="A1" sqref="A1"/>
    </sheetView>
  </sheetViews>
  <sheetFormatPr defaultColWidth="9.1358024691358" defaultRowHeight="11.6"/>
  <cols>
    <col min="1" max="1" width="14" customWidth="1"/>
    <col min="2" max="2" width="30.2839506172839" customWidth="1"/>
    <col min="3" max="3" width="14" customWidth="1"/>
    <col min="4" max="4" width="29.8518518518519" customWidth="1"/>
    <col min="5" max="48" width="14" customWidth="1"/>
  </cols>
  <sheetData>
    <row r="1" ht="13.5" customHeight="1" spans="1:48">
      <c r="A1" s="1" t="s">
        <v>432</v>
      </c>
      <c r="B1" s="1" t="s">
        <v>243</v>
      </c>
      <c r="C1" s="1" t="s">
        <v>244</v>
      </c>
      <c r="D1" s="1" t="s">
        <v>245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256</v>
      </c>
      <c r="M1" s="1" t="s">
        <v>257</v>
      </c>
      <c r="N1" s="1" t="s">
        <v>258</v>
      </c>
      <c r="O1" s="1" t="s">
        <v>259</v>
      </c>
      <c r="P1" s="1" t="s">
        <v>260</v>
      </c>
      <c r="Q1" s="1" t="s">
        <v>261</v>
      </c>
      <c r="R1" s="1" t="s">
        <v>262</v>
      </c>
      <c r="S1" s="1" t="s">
        <v>263</v>
      </c>
      <c r="T1" s="1" t="s">
        <v>264</v>
      </c>
      <c r="U1" s="1" t="s">
        <v>265</v>
      </c>
      <c r="V1" s="1" t="s">
        <v>266</v>
      </c>
      <c r="W1" s="1" t="s">
        <v>267</v>
      </c>
      <c r="X1" s="1" t="s">
        <v>268</v>
      </c>
      <c r="Y1" s="1" t="s">
        <v>269</v>
      </c>
      <c r="Z1" s="1" t="s">
        <v>270</v>
      </c>
      <c r="AA1" s="1" t="s">
        <v>271</v>
      </c>
      <c r="AB1" s="1" t="s">
        <v>272</v>
      </c>
      <c r="AC1" s="1" t="s">
        <v>273</v>
      </c>
      <c r="AD1" s="1" t="s">
        <v>274</v>
      </c>
      <c r="AE1" s="1" t="s">
        <v>275</v>
      </c>
      <c r="AF1" s="1" t="s">
        <v>276</v>
      </c>
      <c r="AG1" s="1" t="s">
        <v>277</v>
      </c>
      <c r="AH1" s="1" t="s">
        <v>278</v>
      </c>
      <c r="AI1" s="1" t="s">
        <v>279</v>
      </c>
      <c r="AJ1" s="1" t="s">
        <v>280</v>
      </c>
      <c r="AK1" s="1" t="s">
        <v>281</v>
      </c>
      <c r="AL1" s="1" t="s">
        <v>282</v>
      </c>
      <c r="AM1" s="1" t="s">
        <v>283</v>
      </c>
      <c r="AN1" s="1" t="s">
        <v>284</v>
      </c>
      <c r="AO1" s="1" t="s">
        <v>285</v>
      </c>
      <c r="AP1" s="1" t="s">
        <v>286</v>
      </c>
      <c r="AQ1" s="1" t="s">
        <v>287</v>
      </c>
      <c r="AR1" s="1" t="s">
        <v>288</v>
      </c>
      <c r="AS1" s="1" t="s">
        <v>289</v>
      </c>
      <c r="AT1" s="1" t="s">
        <v>290</v>
      </c>
      <c r="AU1" s="1" t="s">
        <v>291</v>
      </c>
      <c r="AV1" s="1" t="s">
        <v>292</v>
      </c>
    </row>
    <row r="2" ht="13.5" customHeight="1" spans="1:49">
      <c r="A2" s="2">
        <v>1</v>
      </c>
      <c r="B2" s="3" t="s">
        <v>433</v>
      </c>
      <c r="C2" s="2">
        <v>8</v>
      </c>
      <c r="D2" s="3" t="s">
        <v>434</v>
      </c>
      <c r="E2" s="3" t="s">
        <v>240</v>
      </c>
      <c r="F2" s="3" t="s">
        <v>435</v>
      </c>
      <c r="G2" s="2">
        <v>11000</v>
      </c>
      <c r="H2" s="2">
        <v>10000</v>
      </c>
      <c r="I2" s="2">
        <v>10000</v>
      </c>
      <c r="J2" s="2">
        <v>10000</v>
      </c>
      <c r="K2" s="2">
        <v>10000</v>
      </c>
      <c r="L2" s="2">
        <v>10000</v>
      </c>
      <c r="M2" s="2">
        <v>10000</v>
      </c>
      <c r="N2" s="2">
        <v>10000</v>
      </c>
      <c r="O2" s="2">
        <v>10000</v>
      </c>
      <c r="P2" s="2">
        <v>10000</v>
      </c>
      <c r="Q2" s="2">
        <v>10000</v>
      </c>
      <c r="R2" s="2">
        <v>10000</v>
      </c>
      <c r="S2" s="2">
        <v>10000</v>
      </c>
      <c r="T2" s="2">
        <v>9000</v>
      </c>
      <c r="U2" s="2">
        <v>9000</v>
      </c>
      <c r="V2" s="2">
        <v>9000</v>
      </c>
      <c r="W2" s="2">
        <v>9000</v>
      </c>
      <c r="X2" s="2">
        <v>9000</v>
      </c>
      <c r="Y2" s="2">
        <v>9000</v>
      </c>
      <c r="Z2" s="2">
        <v>8000</v>
      </c>
      <c r="AA2" s="2">
        <v>8000</v>
      </c>
      <c r="AB2" s="2">
        <v>8000</v>
      </c>
      <c r="AC2" s="2">
        <v>8000</v>
      </c>
      <c r="AD2" s="2">
        <v>8000</v>
      </c>
      <c r="AE2" s="2">
        <v>8000</v>
      </c>
      <c r="AF2" s="2">
        <v>8000</v>
      </c>
      <c r="AG2" s="2">
        <v>8000</v>
      </c>
      <c r="AH2" s="2">
        <v>8000</v>
      </c>
      <c r="AI2" s="2">
        <v>8000</v>
      </c>
      <c r="AJ2" s="2">
        <v>8000</v>
      </c>
      <c r="AK2" s="2">
        <v>7000</v>
      </c>
      <c r="AL2" s="2">
        <v>7000</v>
      </c>
      <c r="AM2" s="2">
        <v>8000</v>
      </c>
      <c r="AN2" s="2">
        <v>8000</v>
      </c>
      <c r="AO2" s="2">
        <v>8000</v>
      </c>
      <c r="AP2" s="2">
        <v>8000</v>
      </c>
      <c r="AQ2" s="2">
        <v>8000</v>
      </c>
      <c r="AR2" s="2">
        <v>8000</v>
      </c>
      <c r="AS2" s="2">
        <v>8000</v>
      </c>
      <c r="AT2" s="2">
        <v>8000</v>
      </c>
      <c r="AU2" s="2">
        <v>8000</v>
      </c>
      <c r="AV2" s="2">
        <v>8000</v>
      </c>
      <c r="AW2" s="2">
        <v>8000</v>
      </c>
    </row>
    <row r="3" ht="13.5" customHeight="1" spans="1:49">
      <c r="A3" s="2">
        <v>1</v>
      </c>
      <c r="B3" s="3" t="s">
        <v>436</v>
      </c>
      <c r="C3" s="2">
        <v>9</v>
      </c>
      <c r="D3" s="3" t="s">
        <v>437</v>
      </c>
      <c r="E3" s="3" t="s">
        <v>240</v>
      </c>
      <c r="F3" s="3" t="s">
        <v>435</v>
      </c>
      <c r="G3" s="2">
        <v>1658000</v>
      </c>
      <c r="H3" s="2">
        <v>1643000</v>
      </c>
      <c r="I3" s="2">
        <v>1628000</v>
      </c>
      <c r="J3" s="2">
        <v>1611000</v>
      </c>
      <c r="K3" s="2">
        <v>1593000</v>
      </c>
      <c r="L3" s="2">
        <v>1574000</v>
      </c>
      <c r="M3" s="2">
        <v>1554000</v>
      </c>
      <c r="N3" s="2">
        <v>1534000</v>
      </c>
      <c r="O3" s="2">
        <v>1514000</v>
      </c>
      <c r="P3" s="2">
        <v>1495000</v>
      </c>
      <c r="Q3" s="2">
        <v>1488000</v>
      </c>
      <c r="R3" s="2">
        <v>1481000</v>
      </c>
      <c r="S3" s="2">
        <v>1474000</v>
      </c>
      <c r="T3" s="2">
        <v>1465000</v>
      </c>
      <c r="U3" s="2">
        <v>1455000</v>
      </c>
      <c r="V3" s="2">
        <v>1443000</v>
      </c>
      <c r="W3" s="2">
        <v>1429000</v>
      </c>
      <c r="X3" s="2">
        <v>1414000</v>
      </c>
      <c r="Y3" s="2">
        <v>1398000</v>
      </c>
      <c r="Z3" s="2">
        <v>1384000</v>
      </c>
      <c r="AA3" s="2">
        <v>1393000</v>
      </c>
      <c r="AB3" s="2">
        <v>1404000</v>
      </c>
      <c r="AC3" s="2">
        <v>1415000</v>
      </c>
      <c r="AD3" s="2">
        <v>1425000</v>
      </c>
      <c r="AE3" s="2">
        <v>1436000</v>
      </c>
      <c r="AF3" s="2">
        <v>1446000</v>
      </c>
      <c r="AG3" s="2">
        <v>1455000</v>
      </c>
      <c r="AH3" s="2">
        <v>1464000</v>
      </c>
      <c r="AI3" s="2">
        <v>1473000</v>
      </c>
      <c r="AJ3" s="2">
        <v>1482000</v>
      </c>
      <c r="AK3" s="2">
        <v>1481000</v>
      </c>
      <c r="AL3" s="2">
        <v>1480000</v>
      </c>
      <c r="AM3" s="2">
        <v>1478000</v>
      </c>
      <c r="AN3" s="2">
        <v>1477000</v>
      </c>
      <c r="AO3" s="2">
        <v>1475000</v>
      </c>
      <c r="AP3" s="2">
        <v>1473000</v>
      </c>
      <c r="AQ3" s="2">
        <v>1471000</v>
      </c>
      <c r="AR3" s="2">
        <v>1469000</v>
      </c>
      <c r="AS3" s="2">
        <v>1467000</v>
      </c>
      <c r="AT3" s="2">
        <v>1464000</v>
      </c>
      <c r="AU3" s="2">
        <v>1462000</v>
      </c>
      <c r="AV3" s="2">
        <v>1460000</v>
      </c>
      <c r="AW3" s="2">
        <v>1458000</v>
      </c>
    </row>
    <row r="4" ht="13.5" customHeight="1" spans="1:49">
      <c r="A4" s="2">
        <v>1</v>
      </c>
      <c r="B4" s="3" t="s">
        <v>433</v>
      </c>
      <c r="C4" s="2">
        <v>12</v>
      </c>
      <c r="D4" s="3" t="s">
        <v>438</v>
      </c>
      <c r="E4" s="3" t="s">
        <v>240</v>
      </c>
      <c r="F4" s="3" t="s">
        <v>435</v>
      </c>
      <c r="G4" s="2">
        <v>9000</v>
      </c>
      <c r="H4" s="2">
        <v>9000</v>
      </c>
      <c r="I4" s="2">
        <v>8000</v>
      </c>
      <c r="J4" s="2">
        <v>8000</v>
      </c>
      <c r="K4" s="2">
        <v>8000</v>
      </c>
      <c r="L4" s="2">
        <v>8000</v>
      </c>
      <c r="M4" s="2">
        <v>7000</v>
      </c>
      <c r="N4" s="2">
        <v>7000</v>
      </c>
      <c r="O4" s="2">
        <v>6000</v>
      </c>
      <c r="P4" s="2">
        <v>5000</v>
      </c>
      <c r="Q4" s="2">
        <v>5000</v>
      </c>
      <c r="R4" s="2">
        <v>5000</v>
      </c>
      <c r="S4" s="2">
        <v>5000</v>
      </c>
      <c r="T4" s="2">
        <v>5000</v>
      </c>
      <c r="U4" s="2">
        <v>5000</v>
      </c>
      <c r="V4" s="2">
        <v>5000</v>
      </c>
      <c r="W4" s="2">
        <v>5000</v>
      </c>
      <c r="X4" s="2">
        <v>5000</v>
      </c>
      <c r="Y4" s="2">
        <v>5000</v>
      </c>
      <c r="Z4" s="2">
        <v>5000</v>
      </c>
      <c r="AA4" s="2">
        <v>5000</v>
      </c>
      <c r="AB4" s="2">
        <v>5000</v>
      </c>
      <c r="AC4" s="2">
        <v>6000</v>
      </c>
      <c r="AD4" s="2">
        <v>6000</v>
      </c>
      <c r="AE4" s="2">
        <v>6000</v>
      </c>
      <c r="AF4" s="2">
        <v>6000</v>
      </c>
      <c r="AG4" s="2">
        <v>6000</v>
      </c>
      <c r="AH4" s="2">
        <v>6000</v>
      </c>
      <c r="AI4" s="2">
        <v>6000</v>
      </c>
      <c r="AJ4" s="2">
        <v>7000</v>
      </c>
      <c r="AK4" s="2">
        <v>7000</v>
      </c>
      <c r="AL4" s="2">
        <v>6000</v>
      </c>
      <c r="AM4" s="2">
        <v>6000</v>
      </c>
      <c r="AN4" s="2">
        <v>6000</v>
      </c>
      <c r="AO4" s="2">
        <v>6000</v>
      </c>
      <c r="AP4" s="2">
        <v>6000</v>
      </c>
      <c r="AQ4" s="2">
        <v>6000</v>
      </c>
      <c r="AR4" s="2">
        <v>6000</v>
      </c>
      <c r="AS4" s="2">
        <v>6000</v>
      </c>
      <c r="AT4" s="2">
        <v>6000</v>
      </c>
      <c r="AU4" s="2">
        <v>5000</v>
      </c>
      <c r="AV4" s="2">
        <v>5000</v>
      </c>
      <c r="AW4" s="2">
        <v>5000</v>
      </c>
    </row>
    <row r="5" ht="13.5" customHeight="1" spans="1:49">
      <c r="A5" s="2">
        <v>1</v>
      </c>
      <c r="B5" s="3" t="s">
        <v>433</v>
      </c>
      <c r="C5" s="2">
        <v>14</v>
      </c>
      <c r="D5" s="3" t="s">
        <v>439</v>
      </c>
      <c r="E5" s="3" t="s">
        <v>240</v>
      </c>
      <c r="F5" s="3" t="s">
        <v>435</v>
      </c>
      <c r="G5" s="2">
        <v>23000</v>
      </c>
      <c r="H5" s="2">
        <v>22000</v>
      </c>
      <c r="I5" s="2">
        <v>22000</v>
      </c>
      <c r="J5" s="2">
        <v>21000</v>
      </c>
      <c r="K5" s="2">
        <v>20000</v>
      </c>
      <c r="L5" s="2">
        <v>19000</v>
      </c>
      <c r="M5" s="2">
        <v>18000</v>
      </c>
      <c r="N5" s="2">
        <v>17000</v>
      </c>
      <c r="O5" s="2">
        <v>16000</v>
      </c>
      <c r="P5" s="2">
        <v>16000</v>
      </c>
      <c r="Q5" s="2">
        <v>15000</v>
      </c>
      <c r="R5" s="2">
        <v>15000</v>
      </c>
      <c r="S5" s="2">
        <v>15000</v>
      </c>
      <c r="T5" s="2">
        <v>14000</v>
      </c>
      <c r="U5" s="2">
        <v>14000</v>
      </c>
      <c r="V5" s="2">
        <v>13000</v>
      </c>
      <c r="W5" s="2">
        <v>13000</v>
      </c>
      <c r="X5" s="2">
        <v>12000</v>
      </c>
      <c r="Y5" s="2">
        <v>12000</v>
      </c>
      <c r="Z5" s="2">
        <v>11000</v>
      </c>
      <c r="AA5" s="2">
        <v>11000</v>
      </c>
      <c r="AB5" s="2">
        <v>11000</v>
      </c>
      <c r="AC5" s="2">
        <v>10000</v>
      </c>
      <c r="AD5" s="2">
        <v>10000</v>
      </c>
      <c r="AE5" s="2">
        <v>10000</v>
      </c>
      <c r="AF5" s="2">
        <v>10000</v>
      </c>
      <c r="AG5" s="2">
        <v>9000</v>
      </c>
      <c r="AH5" s="2">
        <v>9000</v>
      </c>
      <c r="AI5" s="2">
        <v>9000</v>
      </c>
      <c r="AJ5" s="2">
        <v>9000</v>
      </c>
      <c r="AK5" s="2">
        <v>8000</v>
      </c>
      <c r="AL5" s="2">
        <v>8000</v>
      </c>
      <c r="AM5" s="2">
        <v>8000</v>
      </c>
      <c r="AN5" s="2">
        <v>8000</v>
      </c>
      <c r="AO5" s="2">
        <v>7000</v>
      </c>
      <c r="AP5" s="2">
        <v>7000</v>
      </c>
      <c r="AQ5" s="2">
        <v>7000</v>
      </c>
      <c r="AR5" s="2">
        <v>7000</v>
      </c>
      <c r="AS5" s="2">
        <v>6000</v>
      </c>
      <c r="AT5" s="2">
        <v>6000</v>
      </c>
      <c r="AU5" s="2">
        <v>6000</v>
      </c>
      <c r="AV5" s="2">
        <v>6000</v>
      </c>
      <c r="AW5" s="2">
        <v>6000</v>
      </c>
    </row>
    <row r="6" ht="13.5" customHeight="1" spans="1:49">
      <c r="A6" s="2">
        <v>1</v>
      </c>
      <c r="B6" s="3" t="s">
        <v>440</v>
      </c>
      <c r="C6" s="2">
        <v>19</v>
      </c>
      <c r="D6" s="3" t="s">
        <v>441</v>
      </c>
      <c r="E6" s="3" t="s">
        <v>240</v>
      </c>
      <c r="F6" s="3" t="s">
        <v>435</v>
      </c>
      <c r="G6" s="2">
        <v>749000</v>
      </c>
      <c r="H6" s="2">
        <v>761000</v>
      </c>
      <c r="I6" s="2">
        <v>774000</v>
      </c>
      <c r="J6" s="2">
        <v>786000</v>
      </c>
      <c r="K6" s="2">
        <v>800000</v>
      </c>
      <c r="L6" s="2">
        <v>813000</v>
      </c>
      <c r="M6" s="2">
        <v>827000</v>
      </c>
      <c r="N6" s="2">
        <v>842000</v>
      </c>
      <c r="O6" s="2">
        <v>857000</v>
      </c>
      <c r="P6" s="2">
        <v>872000</v>
      </c>
      <c r="Q6" s="2">
        <v>890000</v>
      </c>
      <c r="R6" s="2">
        <v>908000</v>
      </c>
      <c r="S6" s="2">
        <v>927000</v>
      </c>
      <c r="T6" s="2">
        <v>946000</v>
      </c>
      <c r="U6" s="2">
        <v>965000</v>
      </c>
      <c r="V6" s="2">
        <v>985000</v>
      </c>
      <c r="W6" s="2">
        <v>1004000</v>
      </c>
      <c r="X6" s="2">
        <v>1024000</v>
      </c>
      <c r="Y6" s="2">
        <v>1044000</v>
      </c>
      <c r="Z6" s="2">
        <v>1064000</v>
      </c>
      <c r="AA6" s="2">
        <v>1082000</v>
      </c>
      <c r="AB6" s="2">
        <v>1099000</v>
      </c>
      <c r="AC6" s="2">
        <v>1116000</v>
      </c>
      <c r="AD6" s="2">
        <v>1134000</v>
      </c>
      <c r="AE6" s="2">
        <v>1152000</v>
      </c>
      <c r="AF6" s="2">
        <v>1170000</v>
      </c>
      <c r="AG6" s="2">
        <v>1189000</v>
      </c>
      <c r="AH6" s="2">
        <v>1209000</v>
      </c>
      <c r="AI6" s="2">
        <v>1228000</v>
      </c>
      <c r="AJ6" s="2">
        <v>1249000</v>
      </c>
      <c r="AK6" s="2">
        <v>1273000</v>
      </c>
      <c r="AL6" s="2">
        <v>1298000</v>
      </c>
      <c r="AM6" s="2">
        <v>1323000</v>
      </c>
      <c r="AN6" s="2">
        <v>1349000</v>
      </c>
      <c r="AO6" s="2">
        <v>1374000</v>
      </c>
      <c r="AP6" s="2">
        <v>1400000</v>
      </c>
      <c r="AQ6" s="2">
        <v>1425000</v>
      </c>
      <c r="AR6" s="2">
        <v>1449000</v>
      </c>
      <c r="AS6" s="2">
        <v>1474000</v>
      </c>
      <c r="AT6" s="2">
        <v>1497000</v>
      </c>
      <c r="AU6" s="2">
        <v>1528000</v>
      </c>
      <c r="AV6" s="2">
        <v>1558000</v>
      </c>
      <c r="AW6" s="2">
        <v>1588000</v>
      </c>
    </row>
    <row r="7" ht="13.5" customHeight="1" spans="1:49">
      <c r="A7" s="2">
        <v>1</v>
      </c>
      <c r="B7" s="3" t="s">
        <v>442</v>
      </c>
      <c r="C7" s="2">
        <v>21</v>
      </c>
      <c r="D7" s="3" t="s">
        <v>442</v>
      </c>
      <c r="E7" s="3" t="s">
        <v>240</v>
      </c>
      <c r="F7" s="3" t="s">
        <v>435</v>
      </c>
      <c r="G7" s="2">
        <v>14034000</v>
      </c>
      <c r="H7" s="2">
        <v>14297000</v>
      </c>
      <c r="I7" s="2">
        <v>14560000</v>
      </c>
      <c r="J7" s="2">
        <v>14816000</v>
      </c>
      <c r="K7" s="2">
        <v>15058000</v>
      </c>
      <c r="L7" s="2">
        <v>15284000</v>
      </c>
      <c r="M7" s="2">
        <v>15497000</v>
      </c>
      <c r="N7" s="2">
        <v>15697000</v>
      </c>
      <c r="O7" s="2">
        <v>15886000</v>
      </c>
      <c r="P7" s="2">
        <v>16066000</v>
      </c>
      <c r="Q7" s="2">
        <v>16242000</v>
      </c>
      <c r="R7" s="2">
        <v>16407000</v>
      </c>
      <c r="S7" s="2">
        <v>16564000</v>
      </c>
      <c r="T7" s="2">
        <v>16714000</v>
      </c>
      <c r="U7" s="2">
        <v>16860000</v>
      </c>
      <c r="V7" s="2">
        <v>17002000</v>
      </c>
      <c r="W7" s="2">
        <v>17137000</v>
      </c>
      <c r="X7" s="2">
        <v>17264000</v>
      </c>
      <c r="Y7" s="2">
        <v>17379000</v>
      </c>
      <c r="Z7" s="2">
        <v>17480000</v>
      </c>
      <c r="AA7" s="2">
        <v>17420000</v>
      </c>
      <c r="AB7" s="2">
        <v>17332000</v>
      </c>
      <c r="AC7" s="2">
        <v>17210000</v>
      </c>
      <c r="AD7" s="2">
        <v>17053000</v>
      </c>
      <c r="AE7" s="2">
        <v>16856000</v>
      </c>
      <c r="AF7" s="2">
        <v>16619000</v>
      </c>
      <c r="AG7" s="2">
        <v>16339000</v>
      </c>
      <c r="AH7" s="2">
        <v>16015000</v>
      </c>
      <c r="AI7" s="2">
        <v>15647000</v>
      </c>
      <c r="AJ7" s="2">
        <v>15232000</v>
      </c>
      <c r="AK7" s="2">
        <v>15067000</v>
      </c>
      <c r="AL7" s="2">
        <v>14888000</v>
      </c>
      <c r="AM7" s="2">
        <v>14699000</v>
      </c>
      <c r="AN7" s="2">
        <v>14501000</v>
      </c>
      <c r="AO7" s="2">
        <v>14297000</v>
      </c>
      <c r="AP7" s="2">
        <v>14088000</v>
      </c>
      <c r="AQ7" s="2">
        <v>13874000</v>
      </c>
      <c r="AR7" s="2">
        <v>13656000</v>
      </c>
      <c r="AS7" s="2">
        <v>13435000</v>
      </c>
      <c r="AT7" s="2">
        <v>13211000</v>
      </c>
      <c r="AU7" s="2">
        <v>12942000</v>
      </c>
      <c r="AV7" s="2">
        <v>12673000</v>
      </c>
      <c r="AW7" s="2">
        <v>12404000</v>
      </c>
    </row>
    <row r="8" ht="13.5" customHeight="1" spans="1:49">
      <c r="A8" s="2">
        <v>1</v>
      </c>
      <c r="B8" s="3" t="s">
        <v>443</v>
      </c>
      <c r="C8" s="2">
        <v>23</v>
      </c>
      <c r="D8" s="3" t="s">
        <v>444</v>
      </c>
      <c r="E8" s="3" t="s">
        <v>240</v>
      </c>
      <c r="F8" s="3" t="s">
        <v>435</v>
      </c>
      <c r="G8" s="2">
        <v>12000</v>
      </c>
      <c r="H8" s="2">
        <v>12000</v>
      </c>
      <c r="I8" s="2">
        <v>13000</v>
      </c>
      <c r="J8" s="2">
        <v>13000</v>
      </c>
      <c r="K8" s="2">
        <v>13000</v>
      </c>
      <c r="L8" s="2">
        <v>13000</v>
      </c>
      <c r="M8" s="2">
        <v>14000</v>
      </c>
      <c r="N8" s="2">
        <v>14000</v>
      </c>
      <c r="O8" s="2">
        <v>14000</v>
      </c>
      <c r="P8" s="2">
        <v>14000</v>
      </c>
      <c r="Q8" s="2">
        <v>15000</v>
      </c>
      <c r="R8" s="2">
        <v>15000</v>
      </c>
      <c r="S8" s="2">
        <v>15000</v>
      </c>
      <c r="T8" s="2">
        <v>15000</v>
      </c>
      <c r="U8" s="2">
        <v>16000</v>
      </c>
      <c r="V8" s="2">
        <v>16000</v>
      </c>
      <c r="W8" s="2">
        <v>16000</v>
      </c>
      <c r="X8" s="2">
        <v>16000</v>
      </c>
      <c r="Y8" s="2">
        <v>16000</v>
      </c>
      <c r="Z8" s="2">
        <v>17000</v>
      </c>
      <c r="AA8" s="2">
        <v>17000</v>
      </c>
      <c r="AB8" s="2">
        <v>17000</v>
      </c>
      <c r="AC8" s="2">
        <v>18000</v>
      </c>
      <c r="AD8" s="2">
        <v>18000</v>
      </c>
      <c r="AE8" s="2">
        <v>18000</v>
      </c>
      <c r="AF8" s="2">
        <v>18000</v>
      </c>
      <c r="AG8" s="2">
        <v>19000</v>
      </c>
      <c r="AH8" s="2">
        <v>19000</v>
      </c>
      <c r="AI8" s="2">
        <v>19000</v>
      </c>
      <c r="AJ8" s="2">
        <v>20000</v>
      </c>
      <c r="AK8" s="2">
        <v>20000</v>
      </c>
      <c r="AL8" s="2">
        <v>21000</v>
      </c>
      <c r="AM8" s="2">
        <v>21000</v>
      </c>
      <c r="AN8" s="2">
        <v>22000</v>
      </c>
      <c r="AO8" s="2">
        <v>23000</v>
      </c>
      <c r="AP8" s="2">
        <v>23000</v>
      </c>
      <c r="AQ8" s="2">
        <v>24000</v>
      </c>
      <c r="AR8" s="2">
        <v>24000</v>
      </c>
      <c r="AS8" s="2">
        <v>25000</v>
      </c>
      <c r="AT8" s="2">
        <v>25000</v>
      </c>
      <c r="AU8" s="2">
        <v>26000</v>
      </c>
      <c r="AV8" s="2">
        <v>27000</v>
      </c>
      <c r="AW8" s="2">
        <v>27000</v>
      </c>
    </row>
    <row r="9" ht="13.5" customHeight="1" spans="1:49">
      <c r="A9" s="2">
        <v>1</v>
      </c>
      <c r="B9" s="3" t="s">
        <v>433</v>
      </c>
      <c r="C9" s="2">
        <v>36</v>
      </c>
      <c r="D9" s="3" t="s">
        <v>445</v>
      </c>
      <c r="E9" s="3" t="s">
        <v>240</v>
      </c>
      <c r="F9" s="3" t="s">
        <v>435</v>
      </c>
      <c r="G9" s="2">
        <v>2000</v>
      </c>
      <c r="H9" s="2">
        <v>2000</v>
      </c>
      <c r="I9" s="2">
        <v>2000</v>
      </c>
      <c r="J9" s="2">
        <v>2000</v>
      </c>
      <c r="K9" s="2">
        <v>2000</v>
      </c>
      <c r="L9" s="2">
        <v>2000</v>
      </c>
      <c r="M9" s="2">
        <v>2000</v>
      </c>
      <c r="N9" s="2">
        <v>2000</v>
      </c>
      <c r="O9" s="2">
        <v>2000</v>
      </c>
      <c r="P9" s="2">
        <v>2000</v>
      </c>
      <c r="Q9" s="2">
        <v>2000</v>
      </c>
      <c r="R9" s="2">
        <v>2000</v>
      </c>
      <c r="S9" s="2">
        <v>2000</v>
      </c>
      <c r="T9" s="2">
        <v>2000</v>
      </c>
      <c r="U9" s="2">
        <v>2000</v>
      </c>
      <c r="V9" s="2">
        <v>2000</v>
      </c>
      <c r="W9" s="2">
        <v>2000</v>
      </c>
      <c r="X9" s="2">
        <v>2000</v>
      </c>
      <c r="Y9" s="2">
        <v>2000</v>
      </c>
      <c r="Z9" s="2">
        <v>2000</v>
      </c>
      <c r="AA9" s="2">
        <v>2000</v>
      </c>
      <c r="AB9" s="2">
        <v>2000</v>
      </c>
      <c r="AC9" s="2">
        <v>3000</v>
      </c>
      <c r="AD9" s="2">
        <v>3000</v>
      </c>
      <c r="AE9" s="2">
        <v>3000</v>
      </c>
      <c r="AF9" s="2">
        <v>3000</v>
      </c>
      <c r="AG9" s="2">
        <v>3000</v>
      </c>
      <c r="AH9" s="2">
        <v>3000</v>
      </c>
      <c r="AI9" s="2">
        <v>3000</v>
      </c>
      <c r="AJ9" s="2">
        <v>3000</v>
      </c>
      <c r="AK9" s="2">
        <v>3000</v>
      </c>
      <c r="AL9" s="2">
        <v>3000</v>
      </c>
      <c r="AM9" s="2">
        <v>3000</v>
      </c>
      <c r="AN9" s="2">
        <v>3000</v>
      </c>
      <c r="AO9" s="2">
        <v>3000</v>
      </c>
      <c r="AP9" s="2">
        <v>4000</v>
      </c>
      <c r="AQ9" s="2">
        <v>4000</v>
      </c>
      <c r="AR9" s="2">
        <v>4000</v>
      </c>
      <c r="AS9" s="2">
        <v>4000</v>
      </c>
      <c r="AT9" s="2">
        <v>4000</v>
      </c>
      <c r="AU9" s="2">
        <v>4000</v>
      </c>
      <c r="AV9" s="2">
        <v>4000</v>
      </c>
      <c r="AW9" s="2">
        <v>4000</v>
      </c>
    </row>
    <row r="10" ht="13.5" customHeight="1" spans="1:49">
      <c r="A10" s="2">
        <v>1</v>
      </c>
      <c r="B10" s="3" t="s">
        <v>436</v>
      </c>
      <c r="C10" s="2">
        <v>40</v>
      </c>
      <c r="D10" s="3" t="s">
        <v>446</v>
      </c>
      <c r="E10" s="3" t="s">
        <v>240</v>
      </c>
      <c r="F10" s="3" t="s">
        <v>435</v>
      </c>
      <c r="G10" s="2">
        <v>774000</v>
      </c>
      <c r="H10" s="2">
        <v>770000</v>
      </c>
      <c r="I10" s="2">
        <v>767000</v>
      </c>
      <c r="J10" s="2">
        <v>762000</v>
      </c>
      <c r="K10" s="2">
        <v>757000</v>
      </c>
      <c r="L10" s="2">
        <v>750000</v>
      </c>
      <c r="M10" s="2">
        <v>743000</v>
      </c>
      <c r="N10" s="2">
        <v>734000</v>
      </c>
      <c r="O10" s="2">
        <v>725000</v>
      </c>
      <c r="P10" s="2">
        <v>715000</v>
      </c>
      <c r="Q10" s="2">
        <v>725000</v>
      </c>
      <c r="R10" s="2">
        <v>734000</v>
      </c>
      <c r="S10" s="2">
        <v>743000</v>
      </c>
      <c r="T10" s="2">
        <v>752000</v>
      </c>
      <c r="U10" s="2">
        <v>760000</v>
      </c>
      <c r="V10" s="2">
        <v>768000</v>
      </c>
      <c r="W10" s="2">
        <v>776000</v>
      </c>
      <c r="X10" s="2">
        <v>784000</v>
      </c>
      <c r="Y10" s="2">
        <v>792000</v>
      </c>
      <c r="Z10" s="2">
        <v>800000</v>
      </c>
      <c r="AA10" s="2">
        <v>812000</v>
      </c>
      <c r="AB10" s="2">
        <v>824000</v>
      </c>
      <c r="AC10" s="2">
        <v>837000</v>
      </c>
      <c r="AD10" s="2">
        <v>850000</v>
      </c>
      <c r="AE10" s="2">
        <v>863000</v>
      </c>
      <c r="AF10" s="2">
        <v>877000</v>
      </c>
      <c r="AG10" s="2">
        <v>892000</v>
      </c>
      <c r="AH10" s="2">
        <v>907000</v>
      </c>
      <c r="AI10" s="2">
        <v>922000</v>
      </c>
      <c r="AJ10" s="2">
        <v>938000</v>
      </c>
      <c r="AK10" s="2">
        <v>943000</v>
      </c>
      <c r="AL10" s="2">
        <v>949000</v>
      </c>
      <c r="AM10" s="2">
        <v>955000</v>
      </c>
      <c r="AN10" s="2">
        <v>960000</v>
      </c>
      <c r="AO10" s="2">
        <v>965000</v>
      </c>
      <c r="AP10" s="2">
        <v>969000</v>
      </c>
      <c r="AQ10" s="2">
        <v>972000</v>
      </c>
      <c r="AR10" s="2">
        <v>975000</v>
      </c>
      <c r="AS10" s="2">
        <v>977000</v>
      </c>
      <c r="AT10" s="2">
        <v>980000</v>
      </c>
      <c r="AU10" s="2">
        <v>982000</v>
      </c>
      <c r="AV10" s="2">
        <v>985000</v>
      </c>
      <c r="AW10" s="2">
        <v>987000</v>
      </c>
    </row>
    <row r="11" ht="13.5" customHeight="1" spans="1:49">
      <c r="A11" s="2">
        <v>1</v>
      </c>
      <c r="B11" s="3" t="s">
        <v>440</v>
      </c>
      <c r="C11" s="2">
        <v>44</v>
      </c>
      <c r="D11" s="3" t="s">
        <v>447</v>
      </c>
      <c r="E11" s="3" t="s">
        <v>240</v>
      </c>
      <c r="F11" s="3" t="s">
        <v>435</v>
      </c>
      <c r="G11" s="2">
        <v>2832000</v>
      </c>
      <c r="H11" s="2">
        <v>2864000</v>
      </c>
      <c r="I11" s="2">
        <v>2895000</v>
      </c>
      <c r="J11" s="2">
        <v>2926000</v>
      </c>
      <c r="K11" s="2">
        <v>2956000</v>
      </c>
      <c r="L11" s="2">
        <v>2986000</v>
      </c>
      <c r="M11" s="2">
        <v>3014000</v>
      </c>
      <c r="N11" s="2">
        <v>3040000</v>
      </c>
      <c r="O11" s="2">
        <v>3062000</v>
      </c>
      <c r="P11" s="2">
        <v>3080000</v>
      </c>
      <c r="Q11" s="2">
        <v>3150000</v>
      </c>
      <c r="R11" s="2">
        <v>3218000</v>
      </c>
      <c r="S11" s="2">
        <v>3285000</v>
      </c>
      <c r="T11" s="2">
        <v>3351000</v>
      </c>
      <c r="U11" s="2">
        <v>3419000</v>
      </c>
      <c r="V11" s="2">
        <v>3489000</v>
      </c>
      <c r="W11" s="2">
        <v>3560000</v>
      </c>
      <c r="X11" s="2">
        <v>3632000</v>
      </c>
      <c r="Y11" s="2">
        <v>3704000</v>
      </c>
      <c r="Z11" s="2">
        <v>3776000</v>
      </c>
      <c r="AA11" s="2">
        <v>3792000</v>
      </c>
      <c r="AB11" s="2">
        <v>3805000</v>
      </c>
      <c r="AC11" s="2">
        <v>3812000</v>
      </c>
      <c r="AD11" s="2">
        <v>3814000</v>
      </c>
      <c r="AE11" s="2">
        <v>3810000</v>
      </c>
      <c r="AF11" s="2">
        <v>3801000</v>
      </c>
      <c r="AG11" s="2">
        <v>3785000</v>
      </c>
      <c r="AH11" s="2">
        <v>3762000</v>
      </c>
      <c r="AI11" s="2">
        <v>3732000</v>
      </c>
      <c r="AJ11" s="2">
        <v>3696000</v>
      </c>
      <c r="AK11" s="2">
        <v>3705000</v>
      </c>
      <c r="AL11" s="2">
        <v>3713000</v>
      </c>
      <c r="AM11" s="2">
        <v>3720000</v>
      </c>
      <c r="AN11" s="2">
        <v>3726000</v>
      </c>
      <c r="AO11" s="2">
        <v>3729000</v>
      </c>
      <c r="AP11" s="2">
        <v>3731000</v>
      </c>
      <c r="AQ11" s="2">
        <v>3731000</v>
      </c>
      <c r="AR11" s="2">
        <v>3729000</v>
      </c>
      <c r="AS11" s="2">
        <v>3725000</v>
      </c>
      <c r="AT11" s="2">
        <v>3719000</v>
      </c>
      <c r="AU11" s="2">
        <v>3709000</v>
      </c>
      <c r="AV11" s="2">
        <v>3697000</v>
      </c>
      <c r="AW11" s="2">
        <v>3682000</v>
      </c>
    </row>
    <row r="12" ht="13.5" customHeight="1" spans="1:49">
      <c r="A12" s="2">
        <v>1</v>
      </c>
      <c r="B12" s="3" t="s">
        <v>443</v>
      </c>
      <c r="C12" s="2">
        <v>48</v>
      </c>
      <c r="D12" s="3" t="s">
        <v>448</v>
      </c>
      <c r="E12" s="3" t="s">
        <v>240</v>
      </c>
      <c r="F12" s="3" t="s">
        <v>435</v>
      </c>
      <c r="G12" s="2">
        <v>224000</v>
      </c>
      <c r="H12" s="2">
        <v>228000</v>
      </c>
      <c r="I12" s="2">
        <v>231000</v>
      </c>
      <c r="J12" s="2">
        <v>234000</v>
      </c>
      <c r="K12" s="2">
        <v>236000</v>
      </c>
      <c r="L12" s="2">
        <v>238000</v>
      </c>
      <c r="M12" s="2">
        <v>240000</v>
      </c>
      <c r="N12" s="2">
        <v>242000</v>
      </c>
      <c r="O12" s="2">
        <v>243000</v>
      </c>
      <c r="P12" s="2">
        <v>243000</v>
      </c>
      <c r="Q12" s="2">
        <v>247000</v>
      </c>
      <c r="R12" s="2">
        <v>251000</v>
      </c>
      <c r="S12" s="2">
        <v>255000</v>
      </c>
      <c r="T12" s="2">
        <v>259000</v>
      </c>
      <c r="U12" s="2">
        <v>263000</v>
      </c>
      <c r="V12" s="2">
        <v>268000</v>
      </c>
      <c r="W12" s="2">
        <v>274000</v>
      </c>
      <c r="X12" s="2">
        <v>279000</v>
      </c>
      <c r="Y12" s="2">
        <v>285000</v>
      </c>
      <c r="Z12" s="2">
        <v>290000</v>
      </c>
      <c r="AA12" s="2">
        <v>293000</v>
      </c>
      <c r="AB12" s="2">
        <v>295000</v>
      </c>
      <c r="AC12" s="2">
        <v>297000</v>
      </c>
      <c r="AD12" s="2">
        <v>299000</v>
      </c>
      <c r="AE12" s="2">
        <v>301000</v>
      </c>
      <c r="AF12" s="2">
        <v>302000</v>
      </c>
      <c r="AG12" s="2">
        <v>304000</v>
      </c>
      <c r="AH12" s="2">
        <v>305000</v>
      </c>
      <c r="AI12" s="2">
        <v>306000</v>
      </c>
      <c r="AJ12" s="2">
        <v>307000</v>
      </c>
      <c r="AK12" s="2">
        <v>309000</v>
      </c>
      <c r="AL12" s="2">
        <v>311000</v>
      </c>
      <c r="AM12" s="2">
        <v>313000</v>
      </c>
      <c r="AN12" s="2">
        <v>314000</v>
      </c>
      <c r="AO12" s="2">
        <v>316000</v>
      </c>
      <c r="AP12" s="2">
        <v>318000</v>
      </c>
      <c r="AQ12" s="2">
        <v>320000</v>
      </c>
      <c r="AR12" s="2">
        <v>322000</v>
      </c>
      <c r="AS12" s="2">
        <v>323000</v>
      </c>
      <c r="AT12" s="2">
        <v>324000</v>
      </c>
      <c r="AU12" s="2">
        <v>325000</v>
      </c>
      <c r="AV12" s="2">
        <v>326000</v>
      </c>
      <c r="AW12" s="2">
        <v>326000</v>
      </c>
    </row>
    <row r="13" ht="13.5" customHeight="1" spans="1:49">
      <c r="A13" s="2">
        <v>1</v>
      </c>
      <c r="B13" s="3" t="s">
        <v>433</v>
      </c>
      <c r="C13" s="2">
        <v>49</v>
      </c>
      <c r="D13" s="3" t="s">
        <v>449</v>
      </c>
      <c r="E13" s="3" t="s">
        <v>240</v>
      </c>
      <c r="F13" s="3" t="s">
        <v>435</v>
      </c>
      <c r="G13" s="2">
        <v>892000</v>
      </c>
      <c r="H13" s="2">
        <v>889000</v>
      </c>
      <c r="I13" s="2">
        <v>885000</v>
      </c>
      <c r="J13" s="2">
        <v>882000</v>
      </c>
      <c r="K13" s="2">
        <v>878000</v>
      </c>
      <c r="L13" s="2">
        <v>873000</v>
      </c>
      <c r="M13" s="2">
        <v>867000</v>
      </c>
      <c r="N13" s="2">
        <v>861000</v>
      </c>
      <c r="O13" s="2">
        <v>855000</v>
      </c>
      <c r="P13" s="2">
        <v>848000</v>
      </c>
      <c r="Q13" s="2">
        <v>855000</v>
      </c>
      <c r="R13" s="2">
        <v>862000</v>
      </c>
      <c r="S13" s="2">
        <v>869000</v>
      </c>
      <c r="T13" s="2">
        <v>874000</v>
      </c>
      <c r="U13" s="2">
        <v>878000</v>
      </c>
      <c r="V13" s="2">
        <v>879000</v>
      </c>
      <c r="W13" s="2">
        <v>880000</v>
      </c>
      <c r="X13" s="2">
        <v>879000</v>
      </c>
      <c r="Y13" s="2">
        <v>879000</v>
      </c>
      <c r="Z13" s="2">
        <v>879000</v>
      </c>
      <c r="AA13" s="2">
        <v>878000</v>
      </c>
      <c r="AB13" s="2">
        <v>877000</v>
      </c>
      <c r="AC13" s="2">
        <v>876000</v>
      </c>
      <c r="AD13" s="2">
        <v>876000</v>
      </c>
      <c r="AE13" s="2">
        <v>875000</v>
      </c>
      <c r="AF13" s="2">
        <v>874000</v>
      </c>
      <c r="AG13" s="2">
        <v>874000</v>
      </c>
      <c r="AH13" s="2">
        <v>874000</v>
      </c>
      <c r="AI13" s="2">
        <v>872000</v>
      </c>
      <c r="AJ13" s="2">
        <v>870000</v>
      </c>
      <c r="AK13" s="2">
        <v>861000</v>
      </c>
      <c r="AL13" s="2">
        <v>854000</v>
      </c>
      <c r="AM13" s="2">
        <v>847000</v>
      </c>
      <c r="AN13" s="2">
        <v>839000</v>
      </c>
      <c r="AO13" s="2">
        <v>830000</v>
      </c>
      <c r="AP13" s="2">
        <v>821000</v>
      </c>
      <c r="AQ13" s="2">
        <v>812000</v>
      </c>
      <c r="AR13" s="2">
        <v>803000</v>
      </c>
      <c r="AS13" s="2">
        <v>794000</v>
      </c>
      <c r="AT13" s="2">
        <v>784000</v>
      </c>
      <c r="AU13" s="2">
        <v>770000</v>
      </c>
      <c r="AV13" s="2">
        <v>756000</v>
      </c>
      <c r="AW13" s="2">
        <v>742000</v>
      </c>
    </row>
    <row r="14" ht="13.5" customHeight="1" spans="1:49">
      <c r="A14" s="2">
        <v>1</v>
      </c>
      <c r="B14" s="3" t="s">
        <v>433</v>
      </c>
      <c r="C14" s="2">
        <v>55</v>
      </c>
      <c r="D14" s="3" t="s">
        <v>450</v>
      </c>
      <c r="E14" s="3" t="s">
        <v>240</v>
      </c>
      <c r="F14" s="3" t="s">
        <v>435</v>
      </c>
      <c r="G14" s="2">
        <v>12000</v>
      </c>
      <c r="H14" s="2">
        <v>12000</v>
      </c>
      <c r="I14" s="2">
        <v>11000</v>
      </c>
      <c r="J14" s="2">
        <v>11000</v>
      </c>
      <c r="K14" s="2">
        <v>11000</v>
      </c>
      <c r="L14" s="2">
        <v>11000</v>
      </c>
      <c r="M14" s="2">
        <v>11000</v>
      </c>
      <c r="N14" s="2">
        <v>11000</v>
      </c>
      <c r="O14" s="2">
        <v>11000</v>
      </c>
      <c r="P14" s="2">
        <v>11000</v>
      </c>
      <c r="Q14" s="2">
        <v>11000</v>
      </c>
      <c r="R14" s="2">
        <v>11000</v>
      </c>
      <c r="S14" s="2">
        <v>11000</v>
      </c>
      <c r="T14" s="2">
        <v>11000</v>
      </c>
      <c r="U14" s="2">
        <v>10000</v>
      </c>
      <c r="V14" s="2">
        <v>10000</v>
      </c>
      <c r="W14" s="2">
        <v>10000</v>
      </c>
      <c r="X14" s="2">
        <v>10000</v>
      </c>
      <c r="Y14" s="2">
        <v>10000</v>
      </c>
      <c r="Z14" s="2">
        <v>10000</v>
      </c>
      <c r="AA14" s="2">
        <v>10000</v>
      </c>
      <c r="AB14" s="2">
        <v>10000</v>
      </c>
      <c r="AC14" s="2">
        <v>10000</v>
      </c>
      <c r="AD14" s="2">
        <v>9000</v>
      </c>
      <c r="AE14" s="2">
        <v>9000</v>
      </c>
      <c r="AF14" s="2">
        <v>9000</v>
      </c>
      <c r="AG14" s="2">
        <v>9000</v>
      </c>
      <c r="AH14" s="2">
        <v>9000</v>
      </c>
      <c r="AI14" s="2">
        <v>9000</v>
      </c>
      <c r="AJ14" s="2">
        <v>9000</v>
      </c>
      <c r="AK14" s="2">
        <v>9000</v>
      </c>
      <c r="AL14" s="2">
        <v>8000</v>
      </c>
      <c r="AM14" s="2">
        <v>8000</v>
      </c>
      <c r="AN14" s="2">
        <v>8000</v>
      </c>
      <c r="AO14" s="2">
        <v>8000</v>
      </c>
      <c r="AP14" s="2">
        <v>8000</v>
      </c>
      <c r="AQ14" s="2">
        <v>8000</v>
      </c>
      <c r="AR14" s="2">
        <v>8000</v>
      </c>
      <c r="AS14" s="2">
        <v>8000</v>
      </c>
      <c r="AT14" s="2">
        <v>8000</v>
      </c>
      <c r="AU14" s="2">
        <v>8000</v>
      </c>
      <c r="AV14" s="2">
        <v>8000</v>
      </c>
      <c r="AW14" s="2">
        <v>8000</v>
      </c>
    </row>
    <row r="15" ht="13.5" customHeight="1" spans="1:49">
      <c r="A15" s="2">
        <v>1</v>
      </c>
      <c r="B15" s="3" t="s">
        <v>433</v>
      </c>
      <c r="C15" s="2">
        <v>56</v>
      </c>
      <c r="D15" s="3" t="s">
        <v>451</v>
      </c>
      <c r="E15" s="3" t="s">
        <v>240</v>
      </c>
      <c r="F15" s="3" t="s">
        <v>435</v>
      </c>
      <c r="G15" s="2">
        <v>644000</v>
      </c>
      <c r="H15" s="2">
        <v>652000</v>
      </c>
      <c r="I15" s="2">
        <v>660000</v>
      </c>
      <c r="J15" s="2">
        <v>669000</v>
      </c>
      <c r="K15" s="2">
        <v>677000</v>
      </c>
      <c r="L15" s="2">
        <v>684000</v>
      </c>
      <c r="M15" s="2">
        <v>692000</v>
      </c>
      <c r="N15" s="2">
        <v>699000</v>
      </c>
      <c r="O15" s="2">
        <v>706000</v>
      </c>
      <c r="P15" s="2">
        <v>712000</v>
      </c>
      <c r="Q15" s="2">
        <v>714000</v>
      </c>
      <c r="R15" s="2">
        <v>715000</v>
      </c>
      <c r="S15" s="2">
        <v>715000</v>
      </c>
      <c r="T15" s="2">
        <v>714000</v>
      </c>
      <c r="U15" s="2">
        <v>712000</v>
      </c>
      <c r="V15" s="2">
        <v>708000</v>
      </c>
      <c r="W15" s="2">
        <v>703000</v>
      </c>
      <c r="X15" s="2">
        <v>696000</v>
      </c>
      <c r="Y15" s="2">
        <v>689000</v>
      </c>
      <c r="Z15" s="2">
        <v>682000</v>
      </c>
      <c r="AA15" s="2">
        <v>687000</v>
      </c>
      <c r="AB15" s="2">
        <v>693000</v>
      </c>
      <c r="AC15" s="2">
        <v>697000</v>
      </c>
      <c r="AD15" s="2">
        <v>701000</v>
      </c>
      <c r="AE15" s="2">
        <v>703000</v>
      </c>
      <c r="AF15" s="2">
        <v>702000</v>
      </c>
      <c r="AG15" s="2">
        <v>700000</v>
      </c>
      <c r="AH15" s="2">
        <v>697000</v>
      </c>
      <c r="AI15" s="2">
        <v>693000</v>
      </c>
      <c r="AJ15" s="2">
        <v>688000</v>
      </c>
      <c r="AK15" s="2">
        <v>680000</v>
      </c>
      <c r="AL15" s="2">
        <v>672000</v>
      </c>
      <c r="AM15" s="2">
        <v>664000</v>
      </c>
      <c r="AN15" s="2">
        <v>656000</v>
      </c>
      <c r="AO15" s="2">
        <v>648000</v>
      </c>
      <c r="AP15" s="2">
        <v>639000</v>
      </c>
      <c r="AQ15" s="2">
        <v>630000</v>
      </c>
      <c r="AR15" s="2">
        <v>621000</v>
      </c>
      <c r="AS15" s="2">
        <v>612000</v>
      </c>
      <c r="AT15" s="2">
        <v>603000</v>
      </c>
      <c r="AU15" s="2">
        <v>593000</v>
      </c>
      <c r="AV15" s="2">
        <v>582000</v>
      </c>
      <c r="AW15" s="2">
        <v>572000</v>
      </c>
    </row>
    <row r="16" ht="13.5" customHeight="1" spans="1:49">
      <c r="A16" s="2">
        <v>1</v>
      </c>
      <c r="B16" s="3" t="s">
        <v>440</v>
      </c>
      <c r="C16" s="2">
        <v>58</v>
      </c>
      <c r="D16" s="3" t="s">
        <v>452</v>
      </c>
      <c r="E16" s="3" t="s">
        <v>240</v>
      </c>
      <c r="F16" s="3" t="s">
        <v>435</v>
      </c>
      <c r="G16" s="2">
        <v>902000</v>
      </c>
      <c r="H16" s="2">
        <v>912000</v>
      </c>
      <c r="I16" s="2">
        <v>923000</v>
      </c>
      <c r="J16" s="2">
        <v>934000</v>
      </c>
      <c r="K16" s="2">
        <v>944000</v>
      </c>
      <c r="L16" s="2">
        <v>955000</v>
      </c>
      <c r="M16" s="2">
        <v>966000</v>
      </c>
      <c r="N16" s="2">
        <v>976000</v>
      </c>
      <c r="O16" s="2">
        <v>987000</v>
      </c>
      <c r="P16" s="2">
        <v>997000</v>
      </c>
      <c r="Q16" s="2">
        <v>1001000</v>
      </c>
      <c r="R16" s="2">
        <v>1006000</v>
      </c>
      <c r="S16" s="2">
        <v>1009000</v>
      </c>
      <c r="T16" s="2">
        <v>1012000</v>
      </c>
      <c r="U16" s="2">
        <v>1014000</v>
      </c>
      <c r="V16" s="2">
        <v>1016000</v>
      </c>
      <c r="W16" s="2">
        <v>1017000</v>
      </c>
      <c r="X16" s="2">
        <v>1016000</v>
      </c>
      <c r="Y16" s="2">
        <v>1015000</v>
      </c>
      <c r="Z16" s="2">
        <v>1013000</v>
      </c>
      <c r="AA16" s="2">
        <v>1034000</v>
      </c>
      <c r="AB16" s="2">
        <v>1055000</v>
      </c>
      <c r="AC16" s="2">
        <v>1075000</v>
      </c>
      <c r="AD16" s="2">
        <v>1095000</v>
      </c>
      <c r="AE16" s="2">
        <v>1114000</v>
      </c>
      <c r="AF16" s="2">
        <v>1133000</v>
      </c>
      <c r="AG16" s="2">
        <v>1151000</v>
      </c>
      <c r="AH16" s="2">
        <v>1169000</v>
      </c>
      <c r="AI16" s="2">
        <v>1185000</v>
      </c>
      <c r="AJ16" s="2">
        <v>1201000</v>
      </c>
      <c r="AK16" s="2">
        <v>1211000</v>
      </c>
      <c r="AL16" s="2">
        <v>1220000</v>
      </c>
      <c r="AM16" s="2">
        <v>1228000</v>
      </c>
      <c r="AN16" s="2">
        <v>1235000</v>
      </c>
      <c r="AO16" s="2">
        <v>1240000</v>
      </c>
      <c r="AP16" s="2">
        <v>1244000</v>
      </c>
      <c r="AQ16" s="2">
        <v>1247000</v>
      </c>
      <c r="AR16" s="2">
        <v>1248000</v>
      </c>
      <c r="AS16" s="2">
        <v>1249000</v>
      </c>
      <c r="AT16" s="2">
        <v>1249000</v>
      </c>
      <c r="AU16" s="2">
        <v>1248000</v>
      </c>
      <c r="AV16" s="2">
        <v>1247000</v>
      </c>
      <c r="AW16" s="2">
        <v>1245000</v>
      </c>
    </row>
    <row r="17" ht="13.5" customHeight="1" spans="1:49">
      <c r="A17" s="2">
        <v>1</v>
      </c>
      <c r="B17" s="3" t="s">
        <v>443</v>
      </c>
      <c r="C17" s="2">
        <v>60</v>
      </c>
      <c r="D17" s="3" t="s">
        <v>453</v>
      </c>
      <c r="E17" s="3" t="s">
        <v>240</v>
      </c>
      <c r="F17" s="3" t="s">
        <v>435</v>
      </c>
      <c r="G17" s="2">
        <v>525000</v>
      </c>
      <c r="H17" s="2">
        <v>538000</v>
      </c>
      <c r="I17" s="2">
        <v>551000</v>
      </c>
      <c r="J17" s="2">
        <v>565000</v>
      </c>
      <c r="K17" s="2">
        <v>581000</v>
      </c>
      <c r="L17" s="2">
        <v>598000</v>
      </c>
      <c r="M17" s="2">
        <v>617000</v>
      </c>
      <c r="N17" s="2">
        <v>636000</v>
      </c>
      <c r="O17" s="2">
        <v>655000</v>
      </c>
      <c r="P17" s="2">
        <v>673000</v>
      </c>
      <c r="Q17" s="2">
        <v>681000</v>
      </c>
      <c r="R17" s="2">
        <v>688000</v>
      </c>
      <c r="S17" s="2">
        <v>693000</v>
      </c>
      <c r="T17" s="2">
        <v>697000</v>
      </c>
      <c r="U17" s="2">
        <v>700000</v>
      </c>
      <c r="V17" s="2">
        <v>703000</v>
      </c>
      <c r="W17" s="2">
        <v>705000</v>
      </c>
      <c r="X17" s="2">
        <v>705000</v>
      </c>
      <c r="Y17" s="2">
        <v>703000</v>
      </c>
      <c r="Z17" s="2">
        <v>697000</v>
      </c>
      <c r="AA17" s="2">
        <v>698000</v>
      </c>
      <c r="AB17" s="2">
        <v>697000</v>
      </c>
      <c r="AC17" s="2">
        <v>694000</v>
      </c>
      <c r="AD17" s="2">
        <v>692000</v>
      </c>
      <c r="AE17" s="2">
        <v>691000</v>
      </c>
      <c r="AF17" s="2">
        <v>691000</v>
      </c>
      <c r="AG17" s="2">
        <v>694000</v>
      </c>
      <c r="AH17" s="2">
        <v>698000</v>
      </c>
      <c r="AI17" s="2">
        <v>703000</v>
      </c>
      <c r="AJ17" s="2">
        <v>709000</v>
      </c>
      <c r="AK17" s="2">
        <v>716000</v>
      </c>
      <c r="AL17" s="2">
        <v>723000</v>
      </c>
      <c r="AM17" s="2">
        <v>732000</v>
      </c>
      <c r="AN17" s="2">
        <v>740000</v>
      </c>
      <c r="AO17" s="2">
        <v>747000</v>
      </c>
      <c r="AP17" s="2">
        <v>754000</v>
      </c>
      <c r="AQ17" s="2">
        <v>760000</v>
      </c>
      <c r="AR17" s="2">
        <v>766000</v>
      </c>
      <c r="AS17" s="2">
        <v>770000</v>
      </c>
      <c r="AT17" s="2">
        <v>775000</v>
      </c>
      <c r="AU17" s="2">
        <v>777000</v>
      </c>
      <c r="AV17" s="2">
        <v>780000</v>
      </c>
      <c r="AW17" s="2">
        <v>781000</v>
      </c>
    </row>
    <row r="18" ht="13.5" customHeight="1" spans="1:49">
      <c r="A18" s="2">
        <v>1</v>
      </c>
      <c r="B18" s="3" t="s">
        <v>454</v>
      </c>
      <c r="C18" s="2">
        <v>69</v>
      </c>
      <c r="D18" s="3" t="s">
        <v>455</v>
      </c>
      <c r="E18" s="3" t="s">
        <v>240</v>
      </c>
      <c r="F18" s="3" t="s">
        <v>435</v>
      </c>
      <c r="G18" s="2">
        <v>6000</v>
      </c>
      <c r="H18" s="2">
        <v>6000</v>
      </c>
      <c r="I18" s="2">
        <v>6000</v>
      </c>
      <c r="J18" s="2">
        <v>6000</v>
      </c>
      <c r="K18" s="2">
        <v>7000</v>
      </c>
      <c r="L18" s="2">
        <v>7000</v>
      </c>
      <c r="M18" s="2">
        <v>7000</v>
      </c>
      <c r="N18" s="2">
        <v>7000</v>
      </c>
      <c r="O18" s="2">
        <v>7000</v>
      </c>
      <c r="P18" s="2">
        <v>7000</v>
      </c>
      <c r="Q18" s="2">
        <v>7000</v>
      </c>
      <c r="R18" s="2">
        <v>8000</v>
      </c>
      <c r="S18" s="2">
        <v>8000</v>
      </c>
      <c r="T18" s="2">
        <v>8000</v>
      </c>
      <c r="U18" s="2">
        <v>8000</v>
      </c>
      <c r="V18" s="2">
        <v>8000</v>
      </c>
      <c r="W18" s="2">
        <v>8000</v>
      </c>
      <c r="X18" s="2">
        <v>9000</v>
      </c>
      <c r="Y18" s="2">
        <v>9000</v>
      </c>
      <c r="Z18" s="2">
        <v>9000</v>
      </c>
      <c r="AA18" s="2">
        <v>9000</v>
      </c>
      <c r="AB18" s="2">
        <v>10000</v>
      </c>
      <c r="AC18" s="2">
        <v>10000</v>
      </c>
      <c r="AD18" s="2">
        <v>10000</v>
      </c>
      <c r="AE18" s="2">
        <v>11000</v>
      </c>
      <c r="AF18" s="2">
        <v>11000</v>
      </c>
      <c r="AG18" s="2">
        <v>11000</v>
      </c>
      <c r="AH18" s="2">
        <v>12000</v>
      </c>
      <c r="AI18" s="2">
        <v>12000</v>
      </c>
      <c r="AJ18" s="2">
        <v>12000</v>
      </c>
      <c r="AK18" s="2">
        <v>12000</v>
      </c>
      <c r="AL18" s="2">
        <v>12000</v>
      </c>
      <c r="AM18" s="2">
        <v>12000</v>
      </c>
      <c r="AN18" s="2">
        <v>12000</v>
      </c>
      <c r="AO18" s="2">
        <v>12000</v>
      </c>
      <c r="AP18" s="2">
        <v>12000</v>
      </c>
      <c r="AQ18" s="2">
        <v>12000</v>
      </c>
      <c r="AR18" s="2">
        <v>12000</v>
      </c>
      <c r="AS18" s="2">
        <v>13000</v>
      </c>
      <c r="AT18" s="2">
        <v>13000</v>
      </c>
      <c r="AU18" s="2">
        <v>13000</v>
      </c>
      <c r="AV18" s="2">
        <v>13000</v>
      </c>
      <c r="AW18" s="2">
        <v>13000</v>
      </c>
    </row>
    <row r="19" ht="13.5" customHeight="1" spans="1:49">
      <c r="A19" s="2">
        <v>1</v>
      </c>
      <c r="B19" s="3" t="s">
        <v>433</v>
      </c>
      <c r="C19" s="2">
        <v>86</v>
      </c>
      <c r="D19" s="3" t="s">
        <v>456</v>
      </c>
      <c r="E19" s="3" t="s">
        <v>240</v>
      </c>
      <c r="F19" s="3" t="s">
        <v>435</v>
      </c>
      <c r="G19" s="2">
        <v>17000</v>
      </c>
      <c r="H19" s="2">
        <v>17000</v>
      </c>
      <c r="I19" s="2">
        <v>16000</v>
      </c>
      <c r="J19" s="2">
        <v>16000</v>
      </c>
      <c r="K19" s="2">
        <v>16000</v>
      </c>
      <c r="L19" s="2">
        <v>16000</v>
      </c>
      <c r="M19" s="2">
        <v>15000</v>
      </c>
      <c r="N19" s="2">
        <v>15000</v>
      </c>
      <c r="O19" s="2">
        <v>15000</v>
      </c>
      <c r="P19" s="2">
        <v>15000</v>
      </c>
      <c r="Q19" s="2">
        <v>14000</v>
      </c>
      <c r="R19" s="2">
        <v>14000</v>
      </c>
      <c r="S19" s="2">
        <v>14000</v>
      </c>
      <c r="T19" s="2">
        <v>13000</v>
      </c>
      <c r="U19" s="2">
        <v>13000</v>
      </c>
      <c r="V19" s="2">
        <v>13000</v>
      </c>
      <c r="W19" s="2">
        <v>13000</v>
      </c>
      <c r="X19" s="2">
        <v>12000</v>
      </c>
      <c r="Y19" s="2">
        <v>12000</v>
      </c>
      <c r="Z19" s="2">
        <v>12000</v>
      </c>
      <c r="AA19" s="2">
        <v>12000</v>
      </c>
      <c r="AB19" s="2">
        <v>12000</v>
      </c>
      <c r="AC19" s="2">
        <v>11000</v>
      </c>
      <c r="AD19" s="2">
        <v>11000</v>
      </c>
      <c r="AE19" s="2">
        <v>11000</v>
      </c>
      <c r="AF19" s="2">
        <v>11000</v>
      </c>
      <c r="AG19" s="2">
        <v>11000</v>
      </c>
      <c r="AH19" s="2">
        <v>11000</v>
      </c>
      <c r="AI19" s="2">
        <v>10000</v>
      </c>
      <c r="AJ19" s="2">
        <v>10000</v>
      </c>
      <c r="AK19" s="2">
        <v>10000</v>
      </c>
      <c r="AL19" s="2">
        <v>10000</v>
      </c>
      <c r="AM19" s="2">
        <v>10000</v>
      </c>
      <c r="AN19" s="2">
        <v>10000</v>
      </c>
      <c r="AO19" s="2">
        <v>9000</v>
      </c>
      <c r="AP19" s="2">
        <v>9000</v>
      </c>
      <c r="AQ19" s="2">
        <v>9000</v>
      </c>
      <c r="AR19" s="2">
        <v>9000</v>
      </c>
      <c r="AS19" s="2">
        <v>9000</v>
      </c>
      <c r="AT19" s="2">
        <v>9000</v>
      </c>
      <c r="AU19" s="2">
        <v>8000</v>
      </c>
      <c r="AV19" s="2">
        <v>8000</v>
      </c>
      <c r="AW19" s="2">
        <v>8000</v>
      </c>
    </row>
    <row r="20" ht="13.5" customHeight="1" spans="1:49">
      <c r="A20" s="2">
        <v>1</v>
      </c>
      <c r="B20" s="3" t="s">
        <v>433</v>
      </c>
      <c r="C20" s="2">
        <v>87</v>
      </c>
      <c r="D20" s="3" t="s">
        <v>457</v>
      </c>
      <c r="E20" s="3" t="s">
        <v>240</v>
      </c>
      <c r="F20" s="3" t="s">
        <v>435</v>
      </c>
      <c r="G20" s="2">
        <v>41000</v>
      </c>
      <c r="H20" s="2">
        <v>41000</v>
      </c>
      <c r="I20" s="2">
        <v>40000</v>
      </c>
      <c r="J20" s="2">
        <v>38000</v>
      </c>
      <c r="K20" s="2">
        <v>37000</v>
      </c>
      <c r="L20" s="2">
        <v>36000</v>
      </c>
      <c r="M20" s="2">
        <v>35000</v>
      </c>
      <c r="N20" s="2">
        <v>34000</v>
      </c>
      <c r="O20" s="2">
        <v>33000</v>
      </c>
      <c r="P20" s="2">
        <v>31000</v>
      </c>
      <c r="Q20" s="2">
        <v>31000</v>
      </c>
      <c r="R20" s="2">
        <v>30000</v>
      </c>
      <c r="S20" s="2">
        <v>30000</v>
      </c>
      <c r="T20" s="2">
        <v>29000</v>
      </c>
      <c r="U20" s="2">
        <v>28000</v>
      </c>
      <c r="V20" s="2">
        <v>28000</v>
      </c>
      <c r="W20" s="2">
        <v>27000</v>
      </c>
      <c r="X20" s="2">
        <v>26000</v>
      </c>
      <c r="Y20" s="2">
        <v>25000</v>
      </c>
      <c r="Z20" s="2">
        <v>24000</v>
      </c>
      <c r="AA20" s="2">
        <v>23000</v>
      </c>
      <c r="AB20" s="2">
        <v>22000</v>
      </c>
      <c r="AC20" s="2">
        <v>21000</v>
      </c>
      <c r="AD20" s="2">
        <v>20000</v>
      </c>
      <c r="AE20" s="2">
        <v>19000</v>
      </c>
      <c r="AF20" s="2">
        <v>18000</v>
      </c>
      <c r="AG20" s="2">
        <v>16000</v>
      </c>
      <c r="AH20" s="2">
        <v>15000</v>
      </c>
      <c r="AI20" s="2">
        <v>13000</v>
      </c>
      <c r="AJ20" s="2">
        <v>12000</v>
      </c>
      <c r="AK20" s="2">
        <v>11000</v>
      </c>
      <c r="AL20" s="2">
        <v>10000</v>
      </c>
      <c r="AM20" s="2">
        <v>10000</v>
      </c>
      <c r="AN20" s="2">
        <v>9000</v>
      </c>
      <c r="AO20" s="2">
        <v>9000</v>
      </c>
      <c r="AP20" s="2">
        <v>8000</v>
      </c>
      <c r="AQ20" s="2">
        <v>8000</v>
      </c>
      <c r="AR20" s="2">
        <v>7000</v>
      </c>
      <c r="AS20" s="2">
        <v>7000</v>
      </c>
      <c r="AT20" s="2">
        <v>7000</v>
      </c>
      <c r="AU20" s="2">
        <v>6000</v>
      </c>
      <c r="AV20" s="2">
        <v>6000</v>
      </c>
      <c r="AW20" s="2">
        <v>5000</v>
      </c>
    </row>
    <row r="21" ht="13.5" customHeight="1" spans="1:49">
      <c r="A21" s="2">
        <v>1</v>
      </c>
      <c r="B21" s="3" t="s">
        <v>443</v>
      </c>
      <c r="C21" s="2">
        <v>89</v>
      </c>
      <c r="D21" s="3" t="s">
        <v>458</v>
      </c>
      <c r="E21" s="3" t="s">
        <v>240</v>
      </c>
      <c r="F21" s="3" t="s">
        <v>435</v>
      </c>
      <c r="G21" s="2">
        <v>913000</v>
      </c>
      <c r="H21" s="2">
        <v>934000</v>
      </c>
      <c r="I21" s="2">
        <v>954000</v>
      </c>
      <c r="J21" s="2">
        <v>975000</v>
      </c>
      <c r="K21" s="2">
        <v>996000</v>
      </c>
      <c r="L21" s="2">
        <v>1018000</v>
      </c>
      <c r="M21" s="2">
        <v>1039000</v>
      </c>
      <c r="N21" s="2">
        <v>1061000</v>
      </c>
      <c r="O21" s="2">
        <v>1083000</v>
      </c>
      <c r="P21" s="2">
        <v>1106000</v>
      </c>
      <c r="Q21" s="2">
        <v>1123000</v>
      </c>
      <c r="R21" s="2">
        <v>1140000</v>
      </c>
      <c r="S21" s="2">
        <v>1157000</v>
      </c>
      <c r="T21" s="2">
        <v>1173000</v>
      </c>
      <c r="U21" s="2">
        <v>1189000</v>
      </c>
      <c r="V21" s="2">
        <v>1203000</v>
      </c>
      <c r="W21" s="2">
        <v>1217000</v>
      </c>
      <c r="X21" s="2">
        <v>1230000</v>
      </c>
      <c r="Y21" s="2">
        <v>1243000</v>
      </c>
      <c r="Z21" s="2">
        <v>1257000</v>
      </c>
      <c r="AA21" s="2">
        <v>1285000</v>
      </c>
      <c r="AB21" s="2">
        <v>1315000</v>
      </c>
      <c r="AC21" s="2">
        <v>1345000</v>
      </c>
      <c r="AD21" s="2">
        <v>1376000</v>
      </c>
      <c r="AE21" s="2">
        <v>1407000</v>
      </c>
      <c r="AF21" s="2">
        <v>1438000</v>
      </c>
      <c r="AG21" s="2">
        <v>1469000</v>
      </c>
      <c r="AH21" s="2">
        <v>1501000</v>
      </c>
      <c r="AI21" s="2">
        <v>1535000</v>
      </c>
      <c r="AJ21" s="2">
        <v>1569000</v>
      </c>
      <c r="AK21" s="2">
        <v>1599000</v>
      </c>
      <c r="AL21" s="2">
        <v>1631000</v>
      </c>
      <c r="AM21" s="2">
        <v>1663000</v>
      </c>
      <c r="AN21" s="2">
        <v>1697000</v>
      </c>
      <c r="AO21" s="2">
        <v>1732000</v>
      </c>
      <c r="AP21" s="2">
        <v>1767000</v>
      </c>
      <c r="AQ21" s="2">
        <v>1804000</v>
      </c>
      <c r="AR21" s="2">
        <v>1841000</v>
      </c>
      <c r="AS21" s="2">
        <v>1879000</v>
      </c>
      <c r="AT21" s="2">
        <v>1916000</v>
      </c>
      <c r="AU21" s="2">
        <v>1959000</v>
      </c>
      <c r="AV21" s="2">
        <v>2003000</v>
      </c>
      <c r="AW21" s="2">
        <v>2046000</v>
      </c>
    </row>
    <row r="22" ht="13.5" customHeight="1" spans="1:49">
      <c r="A22" s="2">
        <v>1</v>
      </c>
      <c r="B22" s="3" t="s">
        <v>454</v>
      </c>
      <c r="C22" s="2">
        <v>91</v>
      </c>
      <c r="D22" s="3" t="s">
        <v>459</v>
      </c>
      <c r="E22" s="3" t="s">
        <v>240</v>
      </c>
      <c r="F22" s="3" t="s">
        <v>435</v>
      </c>
      <c r="G22" s="2">
        <v>62000</v>
      </c>
      <c r="H22" s="2">
        <v>63000</v>
      </c>
      <c r="I22" s="2">
        <v>64000</v>
      </c>
      <c r="J22" s="2">
        <v>64000</v>
      </c>
      <c r="K22" s="2">
        <v>64000</v>
      </c>
      <c r="L22" s="2">
        <v>65000</v>
      </c>
      <c r="M22" s="2">
        <v>65000</v>
      </c>
      <c r="N22" s="2">
        <v>65000</v>
      </c>
      <c r="O22" s="2">
        <v>64000</v>
      </c>
      <c r="P22" s="2">
        <v>64000</v>
      </c>
      <c r="Q22" s="2">
        <v>64000</v>
      </c>
      <c r="R22" s="2">
        <v>65000</v>
      </c>
      <c r="S22" s="2">
        <v>65000</v>
      </c>
      <c r="T22" s="2">
        <v>65000</v>
      </c>
      <c r="U22" s="2">
        <v>65000</v>
      </c>
      <c r="V22" s="2">
        <v>66000</v>
      </c>
      <c r="W22" s="2">
        <v>66000</v>
      </c>
      <c r="X22" s="2">
        <v>66000</v>
      </c>
      <c r="Y22" s="2">
        <v>67000</v>
      </c>
      <c r="Z22" s="2">
        <v>67000</v>
      </c>
      <c r="AA22" s="2">
        <v>66000</v>
      </c>
      <c r="AB22" s="2">
        <v>66000</v>
      </c>
      <c r="AC22" s="2">
        <v>65000</v>
      </c>
      <c r="AD22" s="2">
        <v>64000</v>
      </c>
      <c r="AE22" s="2">
        <v>63000</v>
      </c>
      <c r="AF22" s="2">
        <v>62000</v>
      </c>
      <c r="AG22" s="2">
        <v>61000</v>
      </c>
      <c r="AH22" s="2">
        <v>60000</v>
      </c>
      <c r="AI22" s="2">
        <v>59000</v>
      </c>
      <c r="AJ22" s="2">
        <v>58000</v>
      </c>
      <c r="AK22" s="2">
        <v>58000</v>
      </c>
      <c r="AL22" s="2">
        <v>57000</v>
      </c>
      <c r="AM22" s="2">
        <v>57000</v>
      </c>
      <c r="AN22" s="2">
        <v>57000</v>
      </c>
      <c r="AO22" s="2">
        <v>57000</v>
      </c>
      <c r="AP22" s="2">
        <v>57000</v>
      </c>
      <c r="AQ22" s="2">
        <v>57000</v>
      </c>
      <c r="AR22" s="2">
        <v>57000</v>
      </c>
      <c r="AS22" s="2">
        <v>57000</v>
      </c>
      <c r="AT22" s="2">
        <v>56000</v>
      </c>
      <c r="AU22" s="2">
        <v>56000</v>
      </c>
      <c r="AV22" s="2">
        <v>55000</v>
      </c>
      <c r="AW22" s="2">
        <v>55000</v>
      </c>
    </row>
    <row r="23" ht="13.5" customHeight="1" spans="1:49">
      <c r="A23" s="2">
        <v>1</v>
      </c>
      <c r="B23" s="3" t="s">
        <v>433</v>
      </c>
      <c r="C23" s="2">
        <v>93</v>
      </c>
      <c r="D23" s="3" t="s">
        <v>460</v>
      </c>
      <c r="E23" s="3" t="s">
        <v>240</v>
      </c>
      <c r="F23" s="3" t="s">
        <v>435</v>
      </c>
      <c r="G23" s="2">
        <v>1713000</v>
      </c>
      <c r="H23" s="2">
        <v>1717000</v>
      </c>
      <c r="I23" s="2">
        <v>1722000</v>
      </c>
      <c r="J23" s="2">
        <v>1727000</v>
      </c>
      <c r="K23" s="2">
        <v>1732000</v>
      </c>
      <c r="L23" s="2">
        <v>1737000</v>
      </c>
      <c r="M23" s="2">
        <v>1743000</v>
      </c>
      <c r="N23" s="2">
        <v>1748000</v>
      </c>
      <c r="O23" s="2">
        <v>1754000</v>
      </c>
      <c r="P23" s="2">
        <v>1758000</v>
      </c>
      <c r="Q23" s="2">
        <v>1758000</v>
      </c>
      <c r="R23" s="2">
        <v>1758000</v>
      </c>
      <c r="S23" s="2">
        <v>1758000</v>
      </c>
      <c r="T23" s="2">
        <v>1759000</v>
      </c>
      <c r="U23" s="2">
        <v>1762000</v>
      </c>
      <c r="V23" s="2">
        <v>1766000</v>
      </c>
      <c r="W23" s="2">
        <v>1772000</v>
      </c>
      <c r="X23" s="2">
        <v>1779000</v>
      </c>
      <c r="Y23" s="2">
        <v>1787000</v>
      </c>
      <c r="Z23" s="2">
        <v>1797000</v>
      </c>
      <c r="AA23" s="2">
        <v>1811000</v>
      </c>
      <c r="AB23" s="2">
        <v>1827000</v>
      </c>
      <c r="AC23" s="2">
        <v>1844000</v>
      </c>
      <c r="AD23" s="2">
        <v>1861000</v>
      </c>
      <c r="AE23" s="2">
        <v>1880000</v>
      </c>
      <c r="AF23" s="2">
        <v>1901000</v>
      </c>
      <c r="AG23" s="2">
        <v>1922000</v>
      </c>
      <c r="AH23" s="2">
        <v>1943000</v>
      </c>
      <c r="AI23" s="2">
        <v>1960000</v>
      </c>
      <c r="AJ23" s="2">
        <v>1973000</v>
      </c>
      <c r="AK23" s="2">
        <v>2000000</v>
      </c>
      <c r="AL23" s="2">
        <v>2023000</v>
      </c>
      <c r="AM23" s="2">
        <v>2043000</v>
      </c>
      <c r="AN23" s="2">
        <v>2060000</v>
      </c>
      <c r="AO23" s="2">
        <v>2078000</v>
      </c>
      <c r="AP23" s="2">
        <v>2094000</v>
      </c>
      <c r="AQ23" s="2">
        <v>2110000</v>
      </c>
      <c r="AR23" s="2">
        <v>2126000</v>
      </c>
      <c r="AS23" s="2">
        <v>2141000</v>
      </c>
      <c r="AT23" s="2">
        <v>2156000</v>
      </c>
      <c r="AU23" s="2">
        <v>2175000</v>
      </c>
      <c r="AV23" s="2">
        <v>2194000</v>
      </c>
      <c r="AW23" s="2">
        <v>2213000</v>
      </c>
    </row>
    <row r="24" ht="13.5" customHeight="1" spans="1:49">
      <c r="A24" s="2">
        <v>1</v>
      </c>
      <c r="B24" s="3" t="s">
        <v>443</v>
      </c>
      <c r="C24" s="2">
        <v>95</v>
      </c>
      <c r="D24" s="3" t="s">
        <v>461</v>
      </c>
      <c r="E24" s="3" t="s">
        <v>240</v>
      </c>
      <c r="F24" s="3" t="s">
        <v>435</v>
      </c>
      <c r="G24" s="2">
        <v>485000</v>
      </c>
      <c r="H24" s="2">
        <v>497000</v>
      </c>
      <c r="I24" s="2">
        <v>508000</v>
      </c>
      <c r="J24" s="2">
        <v>520000</v>
      </c>
      <c r="K24" s="2">
        <v>531000</v>
      </c>
      <c r="L24" s="2">
        <v>541000</v>
      </c>
      <c r="M24" s="2">
        <v>551000</v>
      </c>
      <c r="N24" s="2">
        <v>560000</v>
      </c>
      <c r="O24" s="2">
        <v>570000</v>
      </c>
      <c r="P24" s="2">
        <v>580000</v>
      </c>
      <c r="Q24" s="2">
        <v>588000</v>
      </c>
      <c r="R24" s="2">
        <v>597000</v>
      </c>
      <c r="S24" s="2">
        <v>606000</v>
      </c>
      <c r="T24" s="2">
        <v>615000</v>
      </c>
      <c r="U24" s="2">
        <v>626000</v>
      </c>
      <c r="V24" s="2">
        <v>637000</v>
      </c>
      <c r="W24" s="2">
        <v>648000</v>
      </c>
      <c r="X24" s="2">
        <v>660000</v>
      </c>
      <c r="Y24" s="2">
        <v>672000</v>
      </c>
      <c r="Z24" s="2">
        <v>684000</v>
      </c>
      <c r="AA24" s="2">
        <v>689000</v>
      </c>
      <c r="AB24" s="2">
        <v>693000</v>
      </c>
      <c r="AC24" s="2">
        <v>696000</v>
      </c>
      <c r="AD24" s="2">
        <v>698000</v>
      </c>
      <c r="AE24" s="2">
        <v>700000</v>
      </c>
      <c r="AF24" s="2">
        <v>700000</v>
      </c>
      <c r="AG24" s="2">
        <v>700000</v>
      </c>
      <c r="AH24" s="2">
        <v>699000</v>
      </c>
      <c r="AI24" s="2">
        <v>696000</v>
      </c>
      <c r="AJ24" s="2">
        <v>693000</v>
      </c>
      <c r="AK24" s="2">
        <v>702000</v>
      </c>
      <c r="AL24" s="2">
        <v>712000</v>
      </c>
      <c r="AM24" s="2">
        <v>721000</v>
      </c>
      <c r="AN24" s="2">
        <v>729000</v>
      </c>
      <c r="AO24" s="2">
        <v>737000</v>
      </c>
      <c r="AP24" s="2">
        <v>745000</v>
      </c>
      <c r="AQ24" s="2">
        <v>752000</v>
      </c>
      <c r="AR24" s="2">
        <v>758000</v>
      </c>
      <c r="AS24" s="2">
        <v>764000</v>
      </c>
      <c r="AT24" s="2">
        <v>769000</v>
      </c>
      <c r="AU24" s="2">
        <v>775000</v>
      </c>
      <c r="AV24" s="2">
        <v>781000</v>
      </c>
      <c r="AW24" s="2">
        <v>786000</v>
      </c>
    </row>
    <row r="25" ht="13.5" customHeight="1" spans="1:49">
      <c r="A25" s="2">
        <v>1</v>
      </c>
      <c r="B25" s="3" t="s">
        <v>433</v>
      </c>
      <c r="C25" s="2">
        <v>109</v>
      </c>
      <c r="D25" s="3" t="s">
        <v>462</v>
      </c>
      <c r="E25" s="3" t="s">
        <v>240</v>
      </c>
      <c r="F25" s="3" t="s">
        <v>435</v>
      </c>
      <c r="G25" s="2">
        <v>272000</v>
      </c>
      <c r="H25" s="2">
        <v>268000</v>
      </c>
      <c r="I25" s="2">
        <v>264000</v>
      </c>
      <c r="J25" s="2">
        <v>261000</v>
      </c>
      <c r="K25" s="2">
        <v>257000</v>
      </c>
      <c r="L25" s="2">
        <v>253000</v>
      </c>
      <c r="M25" s="2">
        <v>249000</v>
      </c>
      <c r="N25" s="2">
        <v>245000</v>
      </c>
      <c r="O25" s="2">
        <v>241000</v>
      </c>
      <c r="P25" s="2">
        <v>237000</v>
      </c>
      <c r="Q25" s="2">
        <v>243000</v>
      </c>
      <c r="R25" s="2">
        <v>249000</v>
      </c>
      <c r="S25" s="2">
        <v>255000</v>
      </c>
      <c r="T25" s="2">
        <v>261000</v>
      </c>
      <c r="U25" s="2">
        <v>268000</v>
      </c>
      <c r="V25" s="2">
        <v>273000</v>
      </c>
      <c r="W25" s="2">
        <v>279000</v>
      </c>
      <c r="X25" s="2">
        <v>285000</v>
      </c>
      <c r="Y25" s="2">
        <v>291000</v>
      </c>
      <c r="Z25" s="2">
        <v>298000</v>
      </c>
      <c r="AA25" s="2">
        <v>298000</v>
      </c>
      <c r="AB25" s="2">
        <v>299000</v>
      </c>
      <c r="AC25" s="2">
        <v>299000</v>
      </c>
      <c r="AD25" s="2">
        <v>298000</v>
      </c>
      <c r="AE25" s="2">
        <v>296000</v>
      </c>
      <c r="AF25" s="2">
        <v>293000</v>
      </c>
      <c r="AG25" s="2">
        <v>290000</v>
      </c>
      <c r="AH25" s="2">
        <v>285000</v>
      </c>
      <c r="AI25" s="2">
        <v>281000</v>
      </c>
      <c r="AJ25" s="2">
        <v>276000</v>
      </c>
      <c r="AK25" s="2">
        <v>275000</v>
      </c>
      <c r="AL25" s="2">
        <v>274000</v>
      </c>
      <c r="AM25" s="2">
        <v>273000</v>
      </c>
      <c r="AN25" s="2">
        <v>272000</v>
      </c>
      <c r="AO25" s="2">
        <v>271000</v>
      </c>
      <c r="AP25" s="2">
        <v>270000</v>
      </c>
      <c r="AQ25" s="2">
        <v>268000</v>
      </c>
      <c r="AR25" s="2">
        <v>267000</v>
      </c>
      <c r="AS25" s="2">
        <v>266000</v>
      </c>
      <c r="AT25" s="2">
        <v>264000</v>
      </c>
      <c r="AU25" s="2">
        <v>264000</v>
      </c>
      <c r="AV25" s="2">
        <v>263000</v>
      </c>
      <c r="AW25" s="2">
        <v>262000</v>
      </c>
    </row>
    <row r="26" ht="13.5" customHeight="1" spans="1:49">
      <c r="A26" s="2">
        <v>1</v>
      </c>
      <c r="B26" s="3" t="s">
        <v>433</v>
      </c>
      <c r="C26" s="2">
        <v>135</v>
      </c>
      <c r="D26" s="3" t="s">
        <v>463</v>
      </c>
      <c r="E26" s="3" t="s">
        <v>240</v>
      </c>
      <c r="F26" s="3" t="s">
        <v>435</v>
      </c>
      <c r="G26" s="2">
        <v>40000</v>
      </c>
      <c r="H26" s="2">
        <v>39000</v>
      </c>
      <c r="I26" s="2">
        <v>38000</v>
      </c>
      <c r="J26" s="2">
        <v>37000</v>
      </c>
      <c r="K26" s="2">
        <v>36000</v>
      </c>
      <c r="L26" s="2">
        <v>35000</v>
      </c>
      <c r="M26" s="2">
        <v>33000</v>
      </c>
      <c r="N26" s="2">
        <v>32000</v>
      </c>
      <c r="O26" s="2">
        <v>30000</v>
      </c>
      <c r="P26" s="2">
        <v>29000</v>
      </c>
      <c r="Q26" s="2">
        <v>28000</v>
      </c>
      <c r="R26" s="2">
        <v>27000</v>
      </c>
      <c r="S26" s="2">
        <v>26000</v>
      </c>
      <c r="T26" s="2">
        <v>24000</v>
      </c>
      <c r="U26" s="2">
        <v>23000</v>
      </c>
      <c r="V26" s="2">
        <v>22000</v>
      </c>
      <c r="W26" s="2">
        <v>21000</v>
      </c>
      <c r="X26" s="2">
        <v>19000</v>
      </c>
      <c r="Y26" s="2">
        <v>18000</v>
      </c>
      <c r="Z26" s="2">
        <v>17000</v>
      </c>
      <c r="AA26" s="2">
        <v>16000</v>
      </c>
      <c r="AB26" s="2">
        <v>16000</v>
      </c>
      <c r="AC26" s="2">
        <v>16000</v>
      </c>
      <c r="AD26" s="2">
        <v>15000</v>
      </c>
      <c r="AE26" s="2">
        <v>15000</v>
      </c>
      <c r="AF26" s="2">
        <v>14000</v>
      </c>
      <c r="AG26" s="2">
        <v>14000</v>
      </c>
      <c r="AH26" s="2">
        <v>14000</v>
      </c>
      <c r="AI26" s="2">
        <v>13000</v>
      </c>
      <c r="AJ26" s="2">
        <v>12000</v>
      </c>
      <c r="AK26" s="2">
        <v>12000</v>
      </c>
      <c r="AL26" s="2">
        <v>11000</v>
      </c>
      <c r="AM26" s="2">
        <v>11000</v>
      </c>
      <c r="AN26" s="2">
        <v>10000</v>
      </c>
      <c r="AO26" s="2">
        <v>10000</v>
      </c>
      <c r="AP26" s="2">
        <v>9000</v>
      </c>
      <c r="AQ26" s="2">
        <v>9000</v>
      </c>
      <c r="AR26" s="2">
        <v>8000</v>
      </c>
      <c r="AS26" s="2">
        <v>8000</v>
      </c>
      <c r="AT26" s="2">
        <v>7000</v>
      </c>
      <c r="AU26" s="2">
        <v>7000</v>
      </c>
      <c r="AV26" s="2">
        <v>7000</v>
      </c>
      <c r="AW26" s="2">
        <v>6000</v>
      </c>
    </row>
    <row r="27" ht="13.5" customHeight="1" spans="1:49">
      <c r="A27" s="2">
        <v>1</v>
      </c>
      <c r="B27" s="3" t="s">
        <v>464</v>
      </c>
      <c r="C27" s="2">
        <v>138</v>
      </c>
      <c r="D27" s="3" t="s">
        <v>464</v>
      </c>
      <c r="E27" s="3" t="s">
        <v>240</v>
      </c>
      <c r="F27" s="3" t="s">
        <v>435</v>
      </c>
      <c r="G27" s="2">
        <v>6156000</v>
      </c>
      <c r="H27" s="2">
        <v>6203000</v>
      </c>
      <c r="I27" s="2">
        <v>6249000</v>
      </c>
      <c r="J27" s="2">
        <v>6294000</v>
      </c>
      <c r="K27" s="2">
        <v>6340000</v>
      </c>
      <c r="L27" s="2">
        <v>6384000</v>
      </c>
      <c r="M27" s="2">
        <v>6427000</v>
      </c>
      <c r="N27" s="2">
        <v>6468000</v>
      </c>
      <c r="O27" s="2">
        <v>6506000</v>
      </c>
      <c r="P27" s="2">
        <v>6541000</v>
      </c>
      <c r="Q27" s="2">
        <v>6700000</v>
      </c>
      <c r="R27" s="2">
        <v>6860000</v>
      </c>
      <c r="S27" s="2">
        <v>7020000</v>
      </c>
      <c r="T27" s="2">
        <v>7177000</v>
      </c>
      <c r="U27" s="2">
        <v>7329000</v>
      </c>
      <c r="V27" s="2">
        <v>7476000</v>
      </c>
      <c r="W27" s="2">
        <v>7617000</v>
      </c>
      <c r="X27" s="2">
        <v>7751000</v>
      </c>
      <c r="Y27" s="2">
        <v>7877000</v>
      </c>
      <c r="Z27" s="2">
        <v>7995000</v>
      </c>
      <c r="AA27" s="2">
        <v>8093000</v>
      </c>
      <c r="AB27" s="2">
        <v>8179000</v>
      </c>
      <c r="AC27" s="2">
        <v>8255000</v>
      </c>
      <c r="AD27" s="2">
        <v>8322000</v>
      </c>
      <c r="AE27" s="2">
        <v>8380000</v>
      </c>
      <c r="AF27" s="2">
        <v>8429000</v>
      </c>
      <c r="AG27" s="2">
        <v>8470000</v>
      </c>
      <c r="AH27" s="2">
        <v>8501000</v>
      </c>
      <c r="AI27" s="2">
        <v>8522000</v>
      </c>
      <c r="AJ27" s="2">
        <v>8531000</v>
      </c>
      <c r="AK27" s="2">
        <v>8553000</v>
      </c>
      <c r="AL27" s="2">
        <v>8569000</v>
      </c>
      <c r="AM27" s="2">
        <v>8581000</v>
      </c>
      <c r="AN27" s="2">
        <v>8589000</v>
      </c>
      <c r="AO27" s="2">
        <v>8592000</v>
      </c>
      <c r="AP27" s="2">
        <v>8592000</v>
      </c>
      <c r="AQ27" s="2">
        <v>8588000</v>
      </c>
      <c r="AR27" s="2">
        <v>8579000</v>
      </c>
      <c r="AS27" s="2">
        <v>8567000</v>
      </c>
      <c r="AT27" s="2">
        <v>8551000</v>
      </c>
      <c r="AU27" s="2">
        <v>8533000</v>
      </c>
      <c r="AV27" s="2">
        <v>8510000</v>
      </c>
      <c r="AW27" s="2">
        <v>8484000</v>
      </c>
    </row>
    <row r="28" ht="13.5" customHeight="1" spans="1:49">
      <c r="A28" s="2">
        <v>1</v>
      </c>
      <c r="B28" s="3" t="s">
        <v>433</v>
      </c>
      <c r="C28" s="2">
        <v>142</v>
      </c>
      <c r="D28" s="3" t="s">
        <v>465</v>
      </c>
      <c r="E28" s="3" t="s">
        <v>240</v>
      </c>
      <c r="F28" s="3" t="s">
        <v>435</v>
      </c>
      <c r="G28" s="2">
        <v>2000</v>
      </c>
      <c r="H28" s="2">
        <v>2000</v>
      </c>
      <c r="I28" s="2">
        <v>2000</v>
      </c>
      <c r="J28" s="2">
        <v>2000</v>
      </c>
      <c r="K28" s="2">
        <v>2000</v>
      </c>
      <c r="L28" s="2">
        <v>2000</v>
      </c>
      <c r="M28" s="2">
        <v>2000</v>
      </c>
      <c r="N28" s="2">
        <v>2000</v>
      </c>
      <c r="O28" s="2">
        <v>2000</v>
      </c>
      <c r="P28" s="2">
        <v>2000</v>
      </c>
      <c r="Q28" s="2">
        <v>2000</v>
      </c>
      <c r="R28" s="2">
        <v>2000</v>
      </c>
      <c r="S28" s="2">
        <v>2000</v>
      </c>
      <c r="T28" s="2">
        <v>2000</v>
      </c>
      <c r="U28" s="2">
        <v>2000</v>
      </c>
      <c r="V28" s="2">
        <v>2000</v>
      </c>
      <c r="W28" s="2">
        <v>2000</v>
      </c>
      <c r="X28" s="2">
        <v>2000</v>
      </c>
      <c r="Y28" s="2">
        <v>2000</v>
      </c>
      <c r="Z28" s="2">
        <v>2000</v>
      </c>
      <c r="AA28" s="2">
        <v>2000</v>
      </c>
      <c r="AB28" s="2">
        <v>2000</v>
      </c>
      <c r="AC28" s="2">
        <v>1000</v>
      </c>
      <c r="AD28" s="2">
        <v>1000</v>
      </c>
      <c r="AE28" s="2">
        <v>1000</v>
      </c>
      <c r="AF28" s="2">
        <v>1000</v>
      </c>
      <c r="AG28" s="2">
        <v>1000</v>
      </c>
      <c r="AH28" s="2">
        <v>1000</v>
      </c>
      <c r="AI28" s="2">
        <v>1000</v>
      </c>
      <c r="AJ28" s="2">
        <v>1000</v>
      </c>
      <c r="AK28" s="2">
        <v>1000</v>
      </c>
      <c r="AL28" s="2">
        <v>1000</v>
      </c>
      <c r="AM28" s="2">
        <v>1000</v>
      </c>
      <c r="AN28" s="2">
        <v>1000</v>
      </c>
      <c r="AO28" s="2">
        <v>1000</v>
      </c>
      <c r="AP28" s="2">
        <v>1000</v>
      </c>
      <c r="AQ28" s="2">
        <v>1000</v>
      </c>
      <c r="AR28" s="2">
        <v>1000</v>
      </c>
      <c r="AS28" s="2">
        <v>1000</v>
      </c>
      <c r="AT28" s="2">
        <v>1000</v>
      </c>
      <c r="AU28" s="2">
        <v>1000</v>
      </c>
      <c r="AV28" s="2">
        <v>1000</v>
      </c>
      <c r="AW28" s="2">
        <v>1000</v>
      </c>
    </row>
    <row r="29" ht="13.5" customHeight="1" spans="1:49">
      <c r="A29" s="2">
        <v>1</v>
      </c>
      <c r="B29" s="3" t="s">
        <v>433</v>
      </c>
      <c r="C29" s="2">
        <v>151</v>
      </c>
      <c r="D29" s="3" t="s">
        <v>466</v>
      </c>
      <c r="E29" s="3" t="s">
        <v>240</v>
      </c>
      <c r="F29" s="3" t="s">
        <v>435</v>
      </c>
      <c r="G29" s="2">
        <v>1000</v>
      </c>
      <c r="H29" s="2">
        <v>1000</v>
      </c>
      <c r="I29" s="2">
        <v>1000</v>
      </c>
      <c r="J29" s="2">
        <v>1000</v>
      </c>
      <c r="K29" s="2">
        <v>1000</v>
      </c>
      <c r="L29" s="2">
        <v>1000</v>
      </c>
      <c r="M29" s="2">
        <v>1000</v>
      </c>
      <c r="N29" s="2">
        <v>1000</v>
      </c>
      <c r="O29" s="2">
        <v>1000</v>
      </c>
      <c r="P29" s="2">
        <v>1000</v>
      </c>
      <c r="Q29" s="2">
        <v>1000</v>
      </c>
      <c r="R29" s="2">
        <v>1000</v>
      </c>
      <c r="S29" s="2">
        <v>1000</v>
      </c>
      <c r="T29" s="2">
        <v>1000</v>
      </c>
      <c r="U29" s="2">
        <v>1000</v>
      </c>
      <c r="V29" s="2">
        <v>1000</v>
      </c>
      <c r="W29" s="2">
        <v>1000</v>
      </c>
      <c r="X29" s="2">
        <v>1000</v>
      </c>
      <c r="Y29" s="2">
        <v>1000</v>
      </c>
      <c r="Z29" s="2">
        <v>1000</v>
      </c>
      <c r="AA29" s="2">
        <v>1000</v>
      </c>
      <c r="AB29" s="2">
        <v>1000</v>
      </c>
      <c r="AC29" s="2">
        <v>1000</v>
      </c>
      <c r="AD29" s="2">
        <v>1000</v>
      </c>
      <c r="AE29" s="2">
        <v>1000</v>
      </c>
      <c r="AF29" s="2">
        <v>1000</v>
      </c>
      <c r="AG29" s="2">
        <v>1000</v>
      </c>
      <c r="AH29" s="2">
        <v>1000</v>
      </c>
      <c r="AI29" s="2">
        <v>1000</v>
      </c>
      <c r="AJ29" s="2">
        <v>1000</v>
      </c>
      <c r="AK29" s="2">
        <v>1000</v>
      </c>
      <c r="AL29" s="2">
        <v>1000</v>
      </c>
      <c r="AM29" s="2">
        <v>1000</v>
      </c>
      <c r="AN29" s="2">
        <v>1000</v>
      </c>
      <c r="AO29" s="2">
        <v>1000</v>
      </c>
      <c r="AP29" s="2">
        <v>1000</v>
      </c>
      <c r="AQ29" s="2">
        <v>1000</v>
      </c>
      <c r="AR29" s="2">
        <v>1000</v>
      </c>
      <c r="AS29" s="2">
        <v>1000</v>
      </c>
      <c r="AT29" s="2">
        <v>1000</v>
      </c>
      <c r="AU29" s="2">
        <v>1000</v>
      </c>
      <c r="AV29" s="2">
        <v>1000</v>
      </c>
      <c r="AW29" s="2">
        <v>1000</v>
      </c>
    </row>
    <row r="30" ht="13.5" customHeight="1" spans="1:49">
      <c r="A30" s="2">
        <v>1</v>
      </c>
      <c r="B30" s="3" t="s">
        <v>443</v>
      </c>
      <c r="C30" s="2">
        <v>157</v>
      </c>
      <c r="D30" s="3" t="s">
        <v>467</v>
      </c>
      <c r="E30" s="3" t="s">
        <v>240</v>
      </c>
      <c r="F30" s="3" t="s">
        <v>435</v>
      </c>
      <c r="G30" s="2">
        <v>318000</v>
      </c>
      <c r="H30" s="2">
        <v>322000</v>
      </c>
      <c r="I30" s="2">
        <v>326000</v>
      </c>
      <c r="J30" s="2">
        <v>329000</v>
      </c>
      <c r="K30" s="2">
        <v>333000</v>
      </c>
      <c r="L30" s="2">
        <v>337000</v>
      </c>
      <c r="M30" s="2">
        <v>340000</v>
      </c>
      <c r="N30" s="2">
        <v>343000</v>
      </c>
      <c r="O30" s="2">
        <v>346000</v>
      </c>
      <c r="P30" s="2">
        <v>350000</v>
      </c>
      <c r="Q30" s="2">
        <v>355000</v>
      </c>
      <c r="R30" s="2">
        <v>360000</v>
      </c>
      <c r="S30" s="2">
        <v>365000</v>
      </c>
      <c r="T30" s="2">
        <v>370000</v>
      </c>
      <c r="U30" s="2">
        <v>374000</v>
      </c>
      <c r="V30" s="2">
        <v>379000</v>
      </c>
      <c r="W30" s="2">
        <v>382000</v>
      </c>
      <c r="X30" s="2">
        <v>386000</v>
      </c>
      <c r="Y30" s="2">
        <v>390000</v>
      </c>
      <c r="Z30" s="2">
        <v>393000</v>
      </c>
      <c r="AA30" s="2">
        <v>396000</v>
      </c>
      <c r="AB30" s="2">
        <v>400000</v>
      </c>
      <c r="AC30" s="2">
        <v>402000</v>
      </c>
      <c r="AD30" s="2">
        <v>404000</v>
      </c>
      <c r="AE30" s="2">
        <v>404000</v>
      </c>
      <c r="AF30" s="2">
        <v>403000</v>
      </c>
      <c r="AG30" s="2">
        <v>401000</v>
      </c>
      <c r="AH30" s="2">
        <v>398000</v>
      </c>
      <c r="AI30" s="2">
        <v>394000</v>
      </c>
      <c r="AJ30" s="2">
        <v>392000</v>
      </c>
      <c r="AK30" s="2">
        <v>393000</v>
      </c>
      <c r="AL30" s="2">
        <v>394000</v>
      </c>
      <c r="AM30" s="2">
        <v>396000</v>
      </c>
      <c r="AN30" s="2">
        <v>397000</v>
      </c>
      <c r="AO30" s="2">
        <v>398000</v>
      </c>
      <c r="AP30" s="2">
        <v>398000</v>
      </c>
      <c r="AQ30" s="2">
        <v>398000</v>
      </c>
      <c r="AR30" s="2">
        <v>398000</v>
      </c>
      <c r="AS30" s="2">
        <v>397000</v>
      </c>
      <c r="AT30" s="2">
        <v>396000</v>
      </c>
      <c r="AU30" s="2">
        <v>396000</v>
      </c>
      <c r="AV30" s="2">
        <v>395000</v>
      </c>
      <c r="AW30" s="2">
        <v>394000</v>
      </c>
    </row>
    <row r="31" ht="13.5" customHeight="1" spans="1:49">
      <c r="A31" s="2">
        <v>1</v>
      </c>
      <c r="B31" s="3" t="s">
        <v>443</v>
      </c>
      <c r="C31" s="2">
        <v>166</v>
      </c>
      <c r="D31" s="3" t="s">
        <v>468</v>
      </c>
      <c r="E31" s="3" t="s">
        <v>240</v>
      </c>
      <c r="F31" s="3" t="s">
        <v>435</v>
      </c>
      <c r="G31" s="2">
        <v>194000</v>
      </c>
      <c r="H31" s="2">
        <v>196000</v>
      </c>
      <c r="I31" s="2">
        <v>198000</v>
      </c>
      <c r="J31" s="2">
        <v>200000</v>
      </c>
      <c r="K31" s="2">
        <v>202000</v>
      </c>
      <c r="L31" s="2">
        <v>204000</v>
      </c>
      <c r="M31" s="2">
        <v>206000</v>
      </c>
      <c r="N31" s="2">
        <v>208000</v>
      </c>
      <c r="O31" s="2">
        <v>209000</v>
      </c>
      <c r="P31" s="2">
        <v>211000</v>
      </c>
      <c r="Q31" s="2">
        <v>211000</v>
      </c>
      <c r="R31" s="2">
        <v>211000</v>
      </c>
      <c r="S31" s="2">
        <v>210000</v>
      </c>
      <c r="T31" s="2">
        <v>209000</v>
      </c>
      <c r="U31" s="2">
        <v>208000</v>
      </c>
      <c r="V31" s="2">
        <v>206000</v>
      </c>
      <c r="W31" s="2">
        <v>205000</v>
      </c>
      <c r="X31" s="2">
        <v>202000</v>
      </c>
      <c r="Y31" s="2">
        <v>200000</v>
      </c>
      <c r="Z31" s="2">
        <v>197000</v>
      </c>
      <c r="AA31" s="2">
        <v>202000</v>
      </c>
      <c r="AB31" s="2">
        <v>207000</v>
      </c>
      <c r="AC31" s="2">
        <v>211000</v>
      </c>
      <c r="AD31" s="2">
        <v>216000</v>
      </c>
      <c r="AE31" s="2">
        <v>221000</v>
      </c>
      <c r="AF31" s="2">
        <v>226000</v>
      </c>
      <c r="AG31" s="2">
        <v>230000</v>
      </c>
      <c r="AH31" s="2">
        <v>235000</v>
      </c>
      <c r="AI31" s="2">
        <v>240000</v>
      </c>
      <c r="AJ31" s="2">
        <v>245000</v>
      </c>
      <c r="AK31" s="2">
        <v>246000</v>
      </c>
      <c r="AL31" s="2">
        <v>247000</v>
      </c>
      <c r="AM31" s="2">
        <v>247000</v>
      </c>
      <c r="AN31" s="2">
        <v>248000</v>
      </c>
      <c r="AO31" s="2">
        <v>249000</v>
      </c>
      <c r="AP31" s="2">
        <v>249000</v>
      </c>
      <c r="AQ31" s="2">
        <v>250000</v>
      </c>
      <c r="AR31" s="2">
        <v>250000</v>
      </c>
      <c r="AS31" s="2">
        <v>251000</v>
      </c>
      <c r="AT31" s="2">
        <v>251000</v>
      </c>
      <c r="AU31" s="2">
        <v>250000</v>
      </c>
      <c r="AV31" s="2">
        <v>250000</v>
      </c>
      <c r="AW31" s="2">
        <v>249000</v>
      </c>
    </row>
    <row r="32" ht="13.5" customHeight="1" spans="1:49">
      <c r="A32" s="2">
        <v>1</v>
      </c>
      <c r="B32" s="3" t="s">
        <v>436</v>
      </c>
      <c r="C32" s="2">
        <v>169</v>
      </c>
      <c r="D32" s="3" t="s">
        <v>469</v>
      </c>
      <c r="E32" s="3" t="s">
        <v>240</v>
      </c>
      <c r="F32" s="3" t="s">
        <v>435</v>
      </c>
      <c r="G32" s="2">
        <v>355000</v>
      </c>
      <c r="H32" s="2">
        <v>361000</v>
      </c>
      <c r="I32" s="2">
        <v>367000</v>
      </c>
      <c r="J32" s="2">
        <v>373000</v>
      </c>
      <c r="K32" s="2">
        <v>379000</v>
      </c>
      <c r="L32" s="2">
        <v>385000</v>
      </c>
      <c r="M32" s="2">
        <v>391000</v>
      </c>
      <c r="N32" s="2">
        <v>397000</v>
      </c>
      <c r="O32" s="2">
        <v>403000</v>
      </c>
      <c r="P32" s="2">
        <v>409000</v>
      </c>
      <c r="Q32" s="2">
        <v>417000</v>
      </c>
      <c r="R32" s="2">
        <v>424000</v>
      </c>
      <c r="S32" s="2">
        <v>433000</v>
      </c>
      <c r="T32" s="2">
        <v>442000</v>
      </c>
      <c r="U32" s="2">
        <v>452000</v>
      </c>
      <c r="V32" s="2">
        <v>463000</v>
      </c>
      <c r="W32" s="2">
        <v>476000</v>
      </c>
      <c r="X32" s="2">
        <v>489000</v>
      </c>
      <c r="Y32" s="2">
        <v>502000</v>
      </c>
      <c r="Z32" s="2">
        <v>514000</v>
      </c>
      <c r="AA32" s="2">
        <v>522000</v>
      </c>
      <c r="AB32" s="2">
        <v>529000</v>
      </c>
      <c r="AC32" s="2">
        <v>536000</v>
      </c>
      <c r="AD32" s="2">
        <v>544000</v>
      </c>
      <c r="AE32" s="2">
        <v>552000</v>
      </c>
      <c r="AF32" s="2">
        <v>560000</v>
      </c>
      <c r="AG32" s="2">
        <v>570000</v>
      </c>
      <c r="AH32" s="2">
        <v>579000</v>
      </c>
      <c r="AI32" s="2">
        <v>588000</v>
      </c>
      <c r="AJ32" s="2">
        <v>595000</v>
      </c>
      <c r="AK32" s="2">
        <v>608000</v>
      </c>
      <c r="AL32" s="2">
        <v>619000</v>
      </c>
      <c r="AM32" s="2">
        <v>631000</v>
      </c>
      <c r="AN32" s="2">
        <v>642000</v>
      </c>
      <c r="AO32" s="2">
        <v>653000</v>
      </c>
      <c r="AP32" s="2">
        <v>663000</v>
      </c>
      <c r="AQ32" s="2">
        <v>674000</v>
      </c>
      <c r="AR32" s="2">
        <v>685000</v>
      </c>
      <c r="AS32" s="2">
        <v>696000</v>
      </c>
      <c r="AT32" s="2">
        <v>706000</v>
      </c>
      <c r="AU32" s="2">
        <v>719000</v>
      </c>
      <c r="AV32" s="2">
        <v>731000</v>
      </c>
      <c r="AW32" s="2">
        <v>743000</v>
      </c>
    </row>
    <row r="33" ht="13.5" customHeight="1" spans="1:49">
      <c r="A33" s="2">
        <v>1</v>
      </c>
      <c r="B33" s="3" t="s">
        <v>440</v>
      </c>
      <c r="C33" s="2">
        <v>170</v>
      </c>
      <c r="D33" s="3" t="s">
        <v>470</v>
      </c>
      <c r="E33" s="3" t="s">
        <v>240</v>
      </c>
      <c r="F33" s="3" t="s">
        <v>435</v>
      </c>
      <c r="G33" s="2">
        <v>1687000</v>
      </c>
      <c r="H33" s="2">
        <v>1712000</v>
      </c>
      <c r="I33" s="2">
        <v>1738000</v>
      </c>
      <c r="J33" s="2">
        <v>1763000</v>
      </c>
      <c r="K33" s="2">
        <v>1789000</v>
      </c>
      <c r="L33" s="2">
        <v>1814000</v>
      </c>
      <c r="M33" s="2">
        <v>1839000</v>
      </c>
      <c r="N33" s="2">
        <v>1864000</v>
      </c>
      <c r="O33" s="2">
        <v>1890000</v>
      </c>
      <c r="P33" s="2">
        <v>1915000</v>
      </c>
      <c r="Q33" s="2">
        <v>1945000</v>
      </c>
      <c r="R33" s="2">
        <v>1974000</v>
      </c>
      <c r="S33" s="2">
        <v>2003000</v>
      </c>
      <c r="T33" s="2">
        <v>2031000</v>
      </c>
      <c r="U33" s="2">
        <v>2059000</v>
      </c>
      <c r="V33" s="2">
        <v>2086000</v>
      </c>
      <c r="W33" s="2">
        <v>2112000</v>
      </c>
      <c r="X33" s="2">
        <v>2137000</v>
      </c>
      <c r="Y33" s="2">
        <v>2161000</v>
      </c>
      <c r="Z33" s="2">
        <v>2183000</v>
      </c>
      <c r="AA33" s="2">
        <v>2231000</v>
      </c>
      <c r="AB33" s="2">
        <v>2280000</v>
      </c>
      <c r="AC33" s="2">
        <v>2327000</v>
      </c>
      <c r="AD33" s="2">
        <v>2375000</v>
      </c>
      <c r="AE33" s="2">
        <v>2422000</v>
      </c>
      <c r="AF33" s="2">
        <v>2470000</v>
      </c>
      <c r="AG33" s="2">
        <v>2517000</v>
      </c>
      <c r="AH33" s="2">
        <v>2564000</v>
      </c>
      <c r="AI33" s="2">
        <v>2610000</v>
      </c>
      <c r="AJ33" s="2">
        <v>2654000</v>
      </c>
      <c r="AK33" s="2">
        <v>2689000</v>
      </c>
      <c r="AL33" s="2">
        <v>2723000</v>
      </c>
      <c r="AM33" s="2">
        <v>2755000</v>
      </c>
      <c r="AN33" s="2">
        <v>2786000</v>
      </c>
      <c r="AO33" s="2">
        <v>2817000</v>
      </c>
      <c r="AP33" s="2">
        <v>2848000</v>
      </c>
      <c r="AQ33" s="2">
        <v>2879000</v>
      </c>
      <c r="AR33" s="2">
        <v>2909000</v>
      </c>
      <c r="AS33" s="2">
        <v>2937000</v>
      </c>
      <c r="AT33" s="2">
        <v>2965000</v>
      </c>
      <c r="AU33" s="2">
        <v>2994000</v>
      </c>
      <c r="AV33" s="2">
        <v>3021000</v>
      </c>
      <c r="AW33" s="2">
        <v>3048000</v>
      </c>
    </row>
    <row r="34" ht="13.5" customHeight="1" spans="1:49">
      <c r="A34" s="2">
        <v>1</v>
      </c>
      <c r="B34" s="3" t="s">
        <v>433</v>
      </c>
      <c r="C34" s="2">
        <v>177</v>
      </c>
      <c r="D34" s="3" t="s">
        <v>471</v>
      </c>
      <c r="E34" s="3" t="s">
        <v>240</v>
      </c>
      <c r="F34" s="3" t="s">
        <v>435</v>
      </c>
      <c r="G34" s="2">
        <v>158000</v>
      </c>
      <c r="H34" s="2">
        <v>154000</v>
      </c>
      <c r="I34" s="2">
        <v>150000</v>
      </c>
      <c r="J34" s="2">
        <v>146000</v>
      </c>
      <c r="K34" s="2">
        <v>141000</v>
      </c>
      <c r="L34" s="2">
        <v>135000</v>
      </c>
      <c r="M34" s="2">
        <v>129000</v>
      </c>
      <c r="N34" s="2">
        <v>123000</v>
      </c>
      <c r="O34" s="2">
        <v>116000</v>
      </c>
      <c r="P34" s="2">
        <v>110000</v>
      </c>
      <c r="Q34" s="2">
        <v>105000</v>
      </c>
      <c r="R34" s="2">
        <v>101000</v>
      </c>
      <c r="S34" s="2">
        <v>96000</v>
      </c>
      <c r="T34" s="2">
        <v>92000</v>
      </c>
      <c r="U34" s="2">
        <v>87000</v>
      </c>
      <c r="V34" s="2">
        <v>82000</v>
      </c>
      <c r="W34" s="2">
        <v>76000</v>
      </c>
      <c r="X34" s="2">
        <v>71000</v>
      </c>
      <c r="Y34" s="2">
        <v>65000</v>
      </c>
      <c r="Z34" s="2">
        <v>59000</v>
      </c>
      <c r="AA34" s="2">
        <v>59000</v>
      </c>
      <c r="AB34" s="2">
        <v>58000</v>
      </c>
      <c r="AC34" s="2">
        <v>58000</v>
      </c>
      <c r="AD34" s="2">
        <v>58000</v>
      </c>
      <c r="AE34" s="2">
        <v>57000</v>
      </c>
      <c r="AF34" s="2">
        <v>56000</v>
      </c>
      <c r="AG34" s="2">
        <v>56000</v>
      </c>
      <c r="AH34" s="2">
        <v>55000</v>
      </c>
      <c r="AI34" s="2">
        <v>54000</v>
      </c>
      <c r="AJ34" s="2">
        <v>53000</v>
      </c>
      <c r="AK34" s="2">
        <v>51000</v>
      </c>
      <c r="AL34" s="2">
        <v>48000</v>
      </c>
      <c r="AM34" s="2">
        <v>46000</v>
      </c>
      <c r="AN34" s="2">
        <v>44000</v>
      </c>
      <c r="AO34" s="2">
        <v>42000</v>
      </c>
      <c r="AP34" s="2">
        <v>40000</v>
      </c>
      <c r="AQ34" s="2">
        <v>38000</v>
      </c>
      <c r="AR34" s="2">
        <v>36000</v>
      </c>
      <c r="AS34" s="2">
        <v>34000</v>
      </c>
      <c r="AT34" s="2">
        <v>32000</v>
      </c>
      <c r="AU34" s="2">
        <v>31000</v>
      </c>
      <c r="AV34" s="2">
        <v>29000</v>
      </c>
      <c r="AW34" s="2">
        <v>28000</v>
      </c>
    </row>
    <row r="35" ht="13.5" customHeight="1" spans="1:49">
      <c r="A35" s="2">
        <v>1</v>
      </c>
      <c r="B35" s="3" t="s">
        <v>433</v>
      </c>
      <c r="C35" s="2">
        <v>188</v>
      </c>
      <c r="D35" s="3" t="s">
        <v>472</v>
      </c>
      <c r="E35" s="3" t="s">
        <v>240</v>
      </c>
      <c r="F35" s="3" t="s">
        <v>435</v>
      </c>
      <c r="G35" s="2">
        <v>10000</v>
      </c>
      <c r="H35" s="2">
        <v>9000</v>
      </c>
      <c r="I35" s="2">
        <v>9000</v>
      </c>
      <c r="J35" s="2">
        <v>9000</v>
      </c>
      <c r="K35" s="2">
        <v>9000</v>
      </c>
      <c r="L35" s="2">
        <v>8000</v>
      </c>
      <c r="M35" s="2">
        <v>8000</v>
      </c>
      <c r="N35" s="2">
        <v>8000</v>
      </c>
      <c r="O35" s="2">
        <v>8000</v>
      </c>
      <c r="P35" s="2">
        <v>7000</v>
      </c>
      <c r="Q35" s="2">
        <v>7000</v>
      </c>
      <c r="R35" s="2">
        <v>7000</v>
      </c>
      <c r="S35" s="2">
        <v>7000</v>
      </c>
      <c r="T35" s="2">
        <v>7000</v>
      </c>
      <c r="U35" s="2">
        <v>7000</v>
      </c>
      <c r="V35" s="2">
        <v>6000</v>
      </c>
      <c r="W35" s="2">
        <v>6000</v>
      </c>
      <c r="X35" s="2">
        <v>6000</v>
      </c>
      <c r="Y35" s="2">
        <v>6000</v>
      </c>
      <c r="Z35" s="2">
        <v>6000</v>
      </c>
      <c r="AA35" s="2">
        <v>6000</v>
      </c>
      <c r="AB35" s="2">
        <v>6000</v>
      </c>
      <c r="AC35" s="2">
        <v>6000</v>
      </c>
      <c r="AD35" s="2">
        <v>5000</v>
      </c>
      <c r="AE35" s="2">
        <v>5000</v>
      </c>
      <c r="AF35" s="2">
        <v>5000</v>
      </c>
      <c r="AG35" s="2">
        <v>5000</v>
      </c>
      <c r="AH35" s="2">
        <v>5000</v>
      </c>
      <c r="AI35" s="2">
        <v>5000</v>
      </c>
      <c r="AJ35" s="2">
        <v>5000</v>
      </c>
      <c r="AK35" s="2">
        <v>5000</v>
      </c>
      <c r="AL35" s="2">
        <v>5000</v>
      </c>
      <c r="AM35" s="2">
        <v>5000</v>
      </c>
      <c r="AN35" s="2">
        <v>5000</v>
      </c>
      <c r="AO35" s="2">
        <v>5000</v>
      </c>
      <c r="AP35" s="2">
        <v>5000</v>
      </c>
      <c r="AQ35" s="2">
        <v>5000</v>
      </c>
      <c r="AR35" s="2">
        <v>5000</v>
      </c>
      <c r="AS35" s="2">
        <v>5000</v>
      </c>
      <c r="AT35" s="2">
        <v>4000</v>
      </c>
      <c r="AU35" s="2">
        <v>4000</v>
      </c>
      <c r="AV35" s="2">
        <v>4000</v>
      </c>
      <c r="AW35" s="2">
        <v>4000</v>
      </c>
    </row>
    <row r="36" ht="13.5" customHeight="1" spans="1:49">
      <c r="A36" s="2">
        <v>1</v>
      </c>
      <c r="B36" s="3" t="s">
        <v>433</v>
      </c>
      <c r="C36" s="2">
        <v>189</v>
      </c>
      <c r="D36" s="3" t="s">
        <v>473</v>
      </c>
      <c r="E36" s="3" t="s">
        <v>240</v>
      </c>
      <c r="F36" s="3" t="s">
        <v>435</v>
      </c>
      <c r="G36" s="2">
        <v>14000</v>
      </c>
      <c r="H36" s="2">
        <v>14000</v>
      </c>
      <c r="I36" s="2">
        <v>14000</v>
      </c>
      <c r="J36" s="2">
        <v>14000</v>
      </c>
      <c r="K36" s="2">
        <v>13000</v>
      </c>
      <c r="L36" s="2">
        <v>13000</v>
      </c>
      <c r="M36" s="2">
        <v>13000</v>
      </c>
      <c r="N36" s="2">
        <v>13000</v>
      </c>
      <c r="O36" s="2">
        <v>13000</v>
      </c>
      <c r="P36" s="2">
        <v>12000</v>
      </c>
      <c r="Q36" s="2">
        <v>13000</v>
      </c>
      <c r="R36" s="2">
        <v>13000</v>
      </c>
      <c r="S36" s="2">
        <v>12000</v>
      </c>
      <c r="T36" s="2">
        <v>12000</v>
      </c>
      <c r="U36" s="2">
        <v>13000</v>
      </c>
      <c r="V36" s="2">
        <v>13000</v>
      </c>
      <c r="W36" s="2">
        <v>13000</v>
      </c>
      <c r="X36" s="2">
        <v>13000</v>
      </c>
      <c r="Y36" s="2">
        <v>13000</v>
      </c>
      <c r="Z36" s="2">
        <v>13000</v>
      </c>
      <c r="AA36" s="2">
        <v>13000</v>
      </c>
      <c r="AB36" s="2">
        <v>13000</v>
      </c>
      <c r="AC36" s="2">
        <v>13000</v>
      </c>
      <c r="AD36" s="2">
        <v>13000</v>
      </c>
      <c r="AE36" s="2">
        <v>13000</v>
      </c>
      <c r="AF36" s="2">
        <v>14000</v>
      </c>
      <c r="AG36" s="2">
        <v>14000</v>
      </c>
      <c r="AH36" s="2">
        <v>14000</v>
      </c>
      <c r="AI36" s="2">
        <v>14000</v>
      </c>
      <c r="AJ36" s="2">
        <v>14000</v>
      </c>
      <c r="AK36" s="2">
        <v>14000</v>
      </c>
      <c r="AL36" s="2">
        <v>14000</v>
      </c>
      <c r="AM36" s="2">
        <v>15000</v>
      </c>
      <c r="AN36" s="2">
        <v>15000</v>
      </c>
      <c r="AO36" s="2">
        <v>15000</v>
      </c>
      <c r="AP36" s="2">
        <v>15000</v>
      </c>
      <c r="AQ36" s="2">
        <v>15000</v>
      </c>
      <c r="AR36" s="2">
        <v>15000</v>
      </c>
      <c r="AS36" s="2">
        <v>15000</v>
      </c>
      <c r="AT36" s="2">
        <v>15000</v>
      </c>
      <c r="AU36" s="2">
        <v>15000</v>
      </c>
      <c r="AV36" s="2">
        <v>15000</v>
      </c>
      <c r="AW36" s="2">
        <v>15000</v>
      </c>
    </row>
    <row r="37" ht="13.5" customHeight="1" spans="1:49">
      <c r="A37" s="2">
        <v>1</v>
      </c>
      <c r="B37" s="3" t="s">
        <v>433</v>
      </c>
      <c r="C37" s="2">
        <v>191</v>
      </c>
      <c r="D37" s="3" t="s">
        <v>474</v>
      </c>
      <c r="E37" s="3" t="s">
        <v>240</v>
      </c>
      <c r="F37" s="3" t="s">
        <v>435</v>
      </c>
      <c r="G37" s="2">
        <v>12000</v>
      </c>
      <c r="H37" s="2">
        <v>12000</v>
      </c>
      <c r="I37" s="2">
        <v>12000</v>
      </c>
      <c r="J37" s="2">
        <v>12000</v>
      </c>
      <c r="K37" s="2">
        <v>12000</v>
      </c>
      <c r="L37" s="2">
        <v>12000</v>
      </c>
      <c r="M37" s="2">
        <v>12000</v>
      </c>
      <c r="N37" s="2">
        <v>11000</v>
      </c>
      <c r="O37" s="2">
        <v>11000</v>
      </c>
      <c r="P37" s="2">
        <v>11000</v>
      </c>
      <c r="Q37" s="2">
        <v>11000</v>
      </c>
      <c r="R37" s="2">
        <v>11000</v>
      </c>
      <c r="S37" s="2">
        <v>11000</v>
      </c>
      <c r="T37" s="2">
        <v>11000</v>
      </c>
      <c r="U37" s="2">
        <v>11000</v>
      </c>
      <c r="V37" s="2">
        <v>11000</v>
      </c>
      <c r="W37" s="2">
        <v>11000</v>
      </c>
      <c r="X37" s="2">
        <v>11000</v>
      </c>
      <c r="Y37" s="2">
        <v>11000</v>
      </c>
      <c r="Z37" s="2">
        <v>11000</v>
      </c>
      <c r="AA37" s="2">
        <v>11000</v>
      </c>
      <c r="AB37" s="2">
        <v>11000</v>
      </c>
      <c r="AC37" s="2">
        <v>11000</v>
      </c>
      <c r="AD37" s="2">
        <v>11000</v>
      </c>
      <c r="AE37" s="2">
        <v>12000</v>
      </c>
      <c r="AF37" s="2">
        <v>12000</v>
      </c>
      <c r="AG37" s="2">
        <v>12000</v>
      </c>
      <c r="AH37" s="2">
        <v>12000</v>
      </c>
      <c r="AI37" s="2">
        <v>12000</v>
      </c>
      <c r="AJ37" s="2">
        <v>12000</v>
      </c>
      <c r="AK37" s="2">
        <v>12000</v>
      </c>
      <c r="AL37" s="2">
        <v>12000</v>
      </c>
      <c r="AM37" s="2">
        <v>12000</v>
      </c>
      <c r="AN37" s="2">
        <v>12000</v>
      </c>
      <c r="AO37" s="2">
        <v>12000</v>
      </c>
      <c r="AP37" s="2">
        <v>12000</v>
      </c>
      <c r="AQ37" s="2">
        <v>12000</v>
      </c>
      <c r="AR37" s="2">
        <v>12000</v>
      </c>
      <c r="AS37" s="2">
        <v>12000</v>
      </c>
      <c r="AT37" s="2">
        <v>12000</v>
      </c>
      <c r="AU37" s="2">
        <v>12000</v>
      </c>
      <c r="AV37" s="2">
        <v>12000</v>
      </c>
      <c r="AW37" s="2">
        <v>12000</v>
      </c>
    </row>
    <row r="38" ht="13.5" customHeight="1" spans="1:49">
      <c r="A38" s="2">
        <v>1</v>
      </c>
      <c r="B38" s="3" t="s">
        <v>454</v>
      </c>
      <c r="C38" s="2">
        <v>207</v>
      </c>
      <c r="D38" s="3" t="s">
        <v>475</v>
      </c>
      <c r="E38" s="3" t="s">
        <v>240</v>
      </c>
      <c r="F38" s="3" t="s">
        <v>435</v>
      </c>
      <c r="G38" s="2">
        <v>23000</v>
      </c>
      <c r="H38" s="2">
        <v>23000</v>
      </c>
      <c r="I38" s="2">
        <v>23000</v>
      </c>
      <c r="J38" s="2">
        <v>24000</v>
      </c>
      <c r="K38" s="2">
        <v>24000</v>
      </c>
      <c r="L38" s="2">
        <v>25000</v>
      </c>
      <c r="M38" s="2">
        <v>25000</v>
      </c>
      <c r="N38" s="2">
        <v>25000</v>
      </c>
      <c r="O38" s="2">
        <v>25000</v>
      </c>
      <c r="P38" s="2">
        <v>25000</v>
      </c>
      <c r="Q38" s="2">
        <v>26000</v>
      </c>
      <c r="R38" s="2">
        <v>26000</v>
      </c>
      <c r="S38" s="2">
        <v>25000</v>
      </c>
      <c r="T38" s="2">
        <v>25000</v>
      </c>
      <c r="U38" s="2">
        <v>25000</v>
      </c>
      <c r="V38" s="2">
        <v>25000</v>
      </c>
      <c r="W38" s="2">
        <v>24000</v>
      </c>
      <c r="X38" s="2">
        <v>24000</v>
      </c>
      <c r="Y38" s="2">
        <v>24000</v>
      </c>
      <c r="Z38" s="2">
        <v>24000</v>
      </c>
      <c r="AA38" s="2">
        <v>24000</v>
      </c>
      <c r="AB38" s="2">
        <v>25000</v>
      </c>
      <c r="AC38" s="2">
        <v>25000</v>
      </c>
      <c r="AD38" s="2">
        <v>26000</v>
      </c>
      <c r="AE38" s="2">
        <v>26000</v>
      </c>
      <c r="AF38" s="2">
        <v>27000</v>
      </c>
      <c r="AG38" s="2">
        <v>27000</v>
      </c>
      <c r="AH38" s="2">
        <v>28000</v>
      </c>
      <c r="AI38" s="2">
        <v>28000</v>
      </c>
      <c r="AJ38" s="2">
        <v>28000</v>
      </c>
      <c r="AK38" s="2">
        <v>28000</v>
      </c>
      <c r="AL38" s="2">
        <v>28000</v>
      </c>
      <c r="AM38" s="2">
        <v>29000</v>
      </c>
      <c r="AN38" s="2">
        <v>29000</v>
      </c>
      <c r="AO38" s="2">
        <v>29000</v>
      </c>
      <c r="AP38" s="2">
        <v>29000</v>
      </c>
      <c r="AQ38" s="2">
        <v>29000</v>
      </c>
      <c r="AR38" s="2">
        <v>30000</v>
      </c>
      <c r="AS38" s="2">
        <v>30000</v>
      </c>
      <c r="AT38" s="2">
        <v>30000</v>
      </c>
      <c r="AU38" s="2">
        <v>30000</v>
      </c>
      <c r="AV38" s="2">
        <v>31000</v>
      </c>
      <c r="AW38" s="2">
        <v>31000</v>
      </c>
    </row>
    <row r="39" ht="13.5" customHeight="1" spans="1:49">
      <c r="A39" s="2">
        <v>1</v>
      </c>
      <c r="B39" s="3" t="s">
        <v>433</v>
      </c>
      <c r="C39" s="2">
        <v>220</v>
      </c>
      <c r="D39" s="3" t="s">
        <v>476</v>
      </c>
      <c r="E39" s="3" t="s">
        <v>240</v>
      </c>
      <c r="F39" s="3" t="s">
        <v>435</v>
      </c>
      <c r="G39" s="2">
        <v>61000</v>
      </c>
      <c r="H39" s="2">
        <v>61000</v>
      </c>
      <c r="I39" s="2">
        <v>61000</v>
      </c>
      <c r="J39" s="2">
        <v>60000</v>
      </c>
      <c r="K39" s="2">
        <v>60000</v>
      </c>
      <c r="L39" s="2">
        <v>60000</v>
      </c>
      <c r="M39" s="2">
        <v>60000</v>
      </c>
      <c r="N39" s="2">
        <v>60000</v>
      </c>
      <c r="O39" s="2">
        <v>60000</v>
      </c>
      <c r="P39" s="2">
        <v>60000</v>
      </c>
      <c r="Q39" s="2">
        <v>59000</v>
      </c>
      <c r="R39" s="2">
        <v>58000</v>
      </c>
      <c r="S39" s="2">
        <v>56000</v>
      </c>
      <c r="T39" s="2">
        <v>55000</v>
      </c>
      <c r="U39" s="2">
        <v>54000</v>
      </c>
      <c r="V39" s="2">
        <v>52000</v>
      </c>
      <c r="W39" s="2">
        <v>51000</v>
      </c>
      <c r="X39" s="2">
        <v>49000</v>
      </c>
      <c r="Y39" s="2">
        <v>48000</v>
      </c>
      <c r="Z39" s="2">
        <v>46000</v>
      </c>
      <c r="AA39" s="2">
        <v>47000</v>
      </c>
      <c r="AB39" s="2">
        <v>48000</v>
      </c>
      <c r="AC39" s="2">
        <v>49000</v>
      </c>
      <c r="AD39" s="2">
        <v>50000</v>
      </c>
      <c r="AE39" s="2">
        <v>50000</v>
      </c>
      <c r="AF39" s="2">
        <v>51000</v>
      </c>
      <c r="AG39" s="2">
        <v>51000</v>
      </c>
      <c r="AH39" s="2">
        <v>51000</v>
      </c>
      <c r="AI39" s="2">
        <v>52000</v>
      </c>
      <c r="AJ39" s="2">
        <v>52000</v>
      </c>
      <c r="AK39" s="2">
        <v>52000</v>
      </c>
      <c r="AL39" s="2">
        <v>52000</v>
      </c>
      <c r="AM39" s="2">
        <v>52000</v>
      </c>
      <c r="AN39" s="2">
        <v>52000</v>
      </c>
      <c r="AO39" s="2">
        <v>51000</v>
      </c>
      <c r="AP39" s="2">
        <v>51000</v>
      </c>
      <c r="AQ39" s="2">
        <v>51000</v>
      </c>
      <c r="AR39" s="2">
        <v>51000</v>
      </c>
      <c r="AS39" s="2">
        <v>50000</v>
      </c>
      <c r="AT39" s="2">
        <v>50000</v>
      </c>
      <c r="AU39" s="2">
        <v>49000</v>
      </c>
      <c r="AV39" s="2">
        <v>49000</v>
      </c>
      <c r="AW39" s="2">
        <v>49000</v>
      </c>
    </row>
    <row r="40" ht="13.5" customHeight="1" spans="1:49">
      <c r="A40" s="2">
        <v>1</v>
      </c>
      <c r="B40" s="3" t="s">
        <v>436</v>
      </c>
      <c r="C40" s="2">
        <v>234</v>
      </c>
      <c r="D40" s="3" t="s">
        <v>477</v>
      </c>
      <c r="E40" s="3" t="s">
        <v>240</v>
      </c>
      <c r="F40" s="3" t="s">
        <v>435</v>
      </c>
      <c r="G40" s="2">
        <v>219000</v>
      </c>
      <c r="H40" s="2">
        <v>218000</v>
      </c>
      <c r="I40" s="2">
        <v>217000</v>
      </c>
      <c r="J40" s="2">
        <v>216000</v>
      </c>
      <c r="K40" s="2">
        <v>215000</v>
      </c>
      <c r="L40" s="2">
        <v>214000</v>
      </c>
      <c r="M40" s="2">
        <v>213000</v>
      </c>
      <c r="N40" s="2">
        <v>212000</v>
      </c>
      <c r="O40" s="2">
        <v>210000</v>
      </c>
      <c r="P40" s="2">
        <v>207000</v>
      </c>
      <c r="Q40" s="2">
        <v>206000</v>
      </c>
      <c r="R40" s="2">
        <v>204000</v>
      </c>
      <c r="S40" s="2">
        <v>202000</v>
      </c>
      <c r="T40" s="2">
        <v>200000</v>
      </c>
      <c r="U40" s="2">
        <v>198000</v>
      </c>
      <c r="V40" s="2">
        <v>197000</v>
      </c>
      <c r="W40" s="2">
        <v>195000</v>
      </c>
      <c r="X40" s="2">
        <v>194000</v>
      </c>
      <c r="Y40" s="2">
        <v>193000</v>
      </c>
      <c r="Z40" s="2">
        <v>192000</v>
      </c>
      <c r="AA40" s="2">
        <v>192000</v>
      </c>
      <c r="AB40" s="2">
        <v>192000</v>
      </c>
      <c r="AC40" s="2">
        <v>192000</v>
      </c>
      <c r="AD40" s="2">
        <v>192000</v>
      </c>
      <c r="AE40" s="2">
        <v>192000</v>
      </c>
      <c r="AF40" s="2">
        <v>192000</v>
      </c>
      <c r="AG40" s="2">
        <v>192000</v>
      </c>
      <c r="AH40" s="2">
        <v>192000</v>
      </c>
      <c r="AI40" s="2">
        <v>193000</v>
      </c>
      <c r="AJ40" s="2">
        <v>193000</v>
      </c>
      <c r="AK40" s="2">
        <v>192000</v>
      </c>
      <c r="AL40" s="2">
        <v>192000</v>
      </c>
      <c r="AM40" s="2">
        <v>192000</v>
      </c>
      <c r="AN40" s="2">
        <v>191000</v>
      </c>
      <c r="AO40" s="2">
        <v>191000</v>
      </c>
      <c r="AP40" s="2">
        <v>191000</v>
      </c>
      <c r="AQ40" s="2">
        <v>191000</v>
      </c>
      <c r="AR40" s="2">
        <v>190000</v>
      </c>
      <c r="AS40" s="2">
        <v>190000</v>
      </c>
      <c r="AT40" s="2">
        <v>190000</v>
      </c>
      <c r="AU40" s="2">
        <v>190000</v>
      </c>
      <c r="AV40" s="2">
        <v>189000</v>
      </c>
      <c r="AW40" s="2">
        <v>189000</v>
      </c>
    </row>
    <row r="41" ht="13.5" customHeight="1" spans="1:49">
      <c r="A41" s="2">
        <v>1</v>
      </c>
      <c r="B41" s="3" t="s">
        <v>440</v>
      </c>
      <c r="C41" s="2">
        <v>236</v>
      </c>
      <c r="D41" s="3" t="s">
        <v>478</v>
      </c>
      <c r="E41" s="3" t="s">
        <v>240</v>
      </c>
      <c r="F41" s="3" t="s">
        <v>435</v>
      </c>
      <c r="G41" s="2">
        <v>797000</v>
      </c>
      <c r="H41" s="2">
        <v>805000</v>
      </c>
      <c r="I41" s="2">
        <v>811000</v>
      </c>
      <c r="J41" s="2">
        <v>817000</v>
      </c>
      <c r="K41" s="2">
        <v>821000</v>
      </c>
      <c r="L41" s="2">
        <v>824000</v>
      </c>
      <c r="M41" s="2">
        <v>826000</v>
      </c>
      <c r="N41" s="2">
        <v>827000</v>
      </c>
      <c r="O41" s="2">
        <v>828000</v>
      </c>
      <c r="P41" s="2">
        <v>829000</v>
      </c>
      <c r="Q41" s="2">
        <v>829000</v>
      </c>
      <c r="R41" s="2">
        <v>828000</v>
      </c>
      <c r="S41" s="2">
        <v>825000</v>
      </c>
      <c r="T41" s="2">
        <v>821000</v>
      </c>
      <c r="U41" s="2">
        <v>816000</v>
      </c>
      <c r="V41" s="2">
        <v>809000</v>
      </c>
      <c r="W41" s="2">
        <v>800000</v>
      </c>
      <c r="X41" s="2">
        <v>788000</v>
      </c>
      <c r="Y41" s="2">
        <v>772000</v>
      </c>
      <c r="Z41" s="2">
        <v>751000</v>
      </c>
      <c r="AA41" s="2">
        <v>765000</v>
      </c>
      <c r="AB41" s="2">
        <v>777000</v>
      </c>
      <c r="AC41" s="2">
        <v>788000</v>
      </c>
      <c r="AD41" s="2">
        <v>799000</v>
      </c>
      <c r="AE41" s="2">
        <v>810000</v>
      </c>
      <c r="AF41" s="2">
        <v>823000</v>
      </c>
      <c r="AG41" s="2">
        <v>836000</v>
      </c>
      <c r="AH41" s="2">
        <v>849000</v>
      </c>
      <c r="AI41" s="2">
        <v>862000</v>
      </c>
      <c r="AJ41" s="2">
        <v>874000</v>
      </c>
      <c r="AK41" s="2">
        <v>870000</v>
      </c>
      <c r="AL41" s="2">
        <v>865000</v>
      </c>
      <c r="AM41" s="2">
        <v>859000</v>
      </c>
      <c r="AN41" s="2">
        <v>853000</v>
      </c>
      <c r="AO41" s="2">
        <v>846000</v>
      </c>
      <c r="AP41" s="2">
        <v>839000</v>
      </c>
      <c r="AQ41" s="2">
        <v>831000</v>
      </c>
      <c r="AR41" s="2">
        <v>823000</v>
      </c>
      <c r="AS41" s="2">
        <v>814000</v>
      </c>
      <c r="AT41" s="2">
        <v>805000</v>
      </c>
      <c r="AU41" s="2">
        <v>797000</v>
      </c>
      <c r="AV41" s="2">
        <v>788000</v>
      </c>
      <c r="AW41" s="2">
        <v>779000</v>
      </c>
    </row>
    <row r="42" ht="13.5" customHeight="1" spans="1:49">
      <c r="A42" s="2">
        <v>1</v>
      </c>
      <c r="B42" s="3" t="s">
        <v>433</v>
      </c>
      <c r="C42" s="2">
        <v>239</v>
      </c>
      <c r="D42" s="3" t="s">
        <v>479</v>
      </c>
      <c r="E42" s="3" t="s">
        <v>240</v>
      </c>
      <c r="F42" s="3" t="s">
        <v>435</v>
      </c>
      <c r="G42" s="2">
        <v>1000</v>
      </c>
      <c r="H42" s="2">
        <v>1000</v>
      </c>
      <c r="I42" s="2">
        <v>1000</v>
      </c>
      <c r="J42" s="2">
        <v>1000</v>
      </c>
      <c r="K42" s="2">
        <v>2000</v>
      </c>
      <c r="L42" s="2">
        <v>2000</v>
      </c>
      <c r="M42" s="2">
        <v>2000</v>
      </c>
      <c r="N42" s="2">
        <v>2000</v>
      </c>
      <c r="O42" s="2">
        <v>2000</v>
      </c>
      <c r="P42" s="2">
        <v>2000</v>
      </c>
      <c r="Q42" s="2">
        <v>2000</v>
      </c>
      <c r="R42" s="2">
        <v>2000</v>
      </c>
      <c r="S42" s="2">
        <v>2000</v>
      </c>
      <c r="T42" s="2">
        <v>2000</v>
      </c>
      <c r="U42" s="2">
        <v>2000</v>
      </c>
      <c r="V42" s="2">
        <v>2000</v>
      </c>
      <c r="W42" s="2">
        <v>2000</v>
      </c>
      <c r="X42" s="2">
        <v>2000</v>
      </c>
      <c r="Y42" s="2">
        <v>2000</v>
      </c>
      <c r="Z42" s="2">
        <v>2000</v>
      </c>
      <c r="AA42" s="2">
        <v>2000</v>
      </c>
      <c r="AB42" s="2">
        <v>2000</v>
      </c>
      <c r="AC42" s="2">
        <v>2000</v>
      </c>
      <c r="AD42" s="2">
        <v>2000</v>
      </c>
      <c r="AE42" s="2">
        <v>2000</v>
      </c>
      <c r="AF42" s="2">
        <v>2000</v>
      </c>
      <c r="AG42" s="2">
        <v>2000</v>
      </c>
      <c r="AH42" s="2">
        <v>2000</v>
      </c>
      <c r="AI42" s="2">
        <v>2000</v>
      </c>
      <c r="AJ42" s="2">
        <v>2000</v>
      </c>
      <c r="AK42" s="2">
        <v>2000</v>
      </c>
      <c r="AL42" s="2">
        <v>2000</v>
      </c>
      <c r="AM42" s="2">
        <v>2000</v>
      </c>
      <c r="AN42" s="2">
        <v>2000</v>
      </c>
      <c r="AO42" s="2">
        <v>2000</v>
      </c>
      <c r="AP42" s="2">
        <v>2000</v>
      </c>
      <c r="AQ42" s="2">
        <v>2000</v>
      </c>
      <c r="AR42" s="2">
        <v>2000</v>
      </c>
      <c r="AS42" s="2">
        <v>2000</v>
      </c>
      <c r="AT42" s="2">
        <v>2000</v>
      </c>
      <c r="AU42" s="2">
        <v>2000</v>
      </c>
      <c r="AV42" s="2">
        <v>2000</v>
      </c>
      <c r="AW42" s="2">
        <v>2000</v>
      </c>
    </row>
    <row r="43" ht="13.5" customHeight="1" spans="1:49">
      <c r="A43" s="2">
        <v>1</v>
      </c>
      <c r="B43" s="3" t="s">
        <v>433</v>
      </c>
      <c r="C43" s="2">
        <v>240</v>
      </c>
      <c r="D43" s="3" t="s">
        <v>480</v>
      </c>
      <c r="E43" s="3" t="s">
        <v>240</v>
      </c>
      <c r="F43" s="3" t="s">
        <v>435</v>
      </c>
      <c r="G43" s="2">
        <v>6000</v>
      </c>
      <c r="H43" s="2">
        <v>7000</v>
      </c>
      <c r="I43" s="2">
        <v>7000</v>
      </c>
      <c r="J43" s="2">
        <v>8000</v>
      </c>
      <c r="K43" s="2">
        <v>8000</v>
      </c>
      <c r="L43" s="2">
        <v>9000</v>
      </c>
      <c r="M43" s="2">
        <v>10000</v>
      </c>
      <c r="N43" s="2">
        <v>10000</v>
      </c>
      <c r="O43" s="2">
        <v>11000</v>
      </c>
      <c r="P43" s="2">
        <v>11000</v>
      </c>
      <c r="Q43" s="2">
        <v>11000</v>
      </c>
      <c r="R43" s="2">
        <v>12000</v>
      </c>
      <c r="S43" s="2">
        <v>12000</v>
      </c>
      <c r="T43" s="2">
        <v>12000</v>
      </c>
      <c r="U43" s="2">
        <v>12000</v>
      </c>
      <c r="V43" s="2">
        <v>12000</v>
      </c>
      <c r="W43" s="2">
        <v>13000</v>
      </c>
      <c r="X43" s="2">
        <v>13000</v>
      </c>
      <c r="Y43" s="2">
        <v>13000</v>
      </c>
      <c r="Z43" s="2">
        <v>13000</v>
      </c>
      <c r="AA43" s="2">
        <v>13000</v>
      </c>
      <c r="AB43" s="2">
        <v>13000</v>
      </c>
      <c r="AC43" s="2">
        <v>13000</v>
      </c>
      <c r="AD43" s="2">
        <v>13000</v>
      </c>
      <c r="AE43" s="2">
        <v>13000</v>
      </c>
      <c r="AF43" s="2">
        <v>13000</v>
      </c>
      <c r="AG43" s="2">
        <v>13000</v>
      </c>
      <c r="AH43" s="2">
        <v>13000</v>
      </c>
      <c r="AI43" s="2">
        <v>13000</v>
      </c>
      <c r="AJ43" s="2">
        <v>13000</v>
      </c>
      <c r="AK43" s="2">
        <v>13000</v>
      </c>
      <c r="AL43" s="2">
        <v>13000</v>
      </c>
      <c r="AM43" s="2">
        <v>12000</v>
      </c>
      <c r="AN43" s="2">
        <v>12000</v>
      </c>
      <c r="AO43" s="2">
        <v>12000</v>
      </c>
      <c r="AP43" s="2">
        <v>12000</v>
      </c>
      <c r="AQ43" s="2">
        <v>12000</v>
      </c>
      <c r="AR43" s="2">
        <v>12000</v>
      </c>
      <c r="AS43" s="2">
        <v>12000</v>
      </c>
      <c r="AT43" s="2">
        <v>12000</v>
      </c>
      <c r="AU43" s="2">
        <v>12000</v>
      </c>
      <c r="AV43" s="2">
        <v>12000</v>
      </c>
      <c r="AW43" s="2">
        <v>11000</v>
      </c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W43"/>
  <sheetViews>
    <sheetView workbookViewId="0">
      <selection activeCell="A1" sqref="A1"/>
    </sheetView>
  </sheetViews>
  <sheetFormatPr defaultColWidth="9.1358024691358" defaultRowHeight="11.6"/>
  <cols>
    <col min="1" max="1" width="14" customWidth="1"/>
    <col min="2" max="2" width="30.2839506172839" customWidth="1"/>
    <col min="3" max="3" width="14" customWidth="1"/>
    <col min="4" max="4" width="29.8518518518519" customWidth="1"/>
    <col min="5" max="6" width="14" customWidth="1"/>
    <col min="7" max="7" width="17.4197530864198" customWidth="1"/>
    <col min="8" max="49" width="14" customWidth="1"/>
  </cols>
  <sheetData>
    <row r="1" ht="13.5" customHeight="1" spans="1:49">
      <c r="A1" s="1" t="s">
        <v>432</v>
      </c>
      <c r="B1" s="1" t="s">
        <v>243</v>
      </c>
      <c r="C1" s="1" t="s">
        <v>244</v>
      </c>
      <c r="D1" s="1" t="s">
        <v>245</v>
      </c>
      <c r="E1" s="1" t="s">
        <v>246</v>
      </c>
      <c r="F1" s="1" t="s">
        <v>247</v>
      </c>
      <c r="G1" s="1" t="s">
        <v>481</v>
      </c>
      <c r="H1" s="1" t="s">
        <v>482</v>
      </c>
      <c r="I1" s="1" t="s">
        <v>483</v>
      </c>
      <c r="J1" s="1" t="s">
        <v>484</v>
      </c>
      <c r="K1" s="1" t="s">
        <v>485</v>
      </c>
      <c r="L1" s="1" t="s">
        <v>486</v>
      </c>
      <c r="M1" s="1" t="s">
        <v>487</v>
      </c>
      <c r="N1" s="1" t="s">
        <v>488</v>
      </c>
      <c r="O1" s="1" t="s">
        <v>489</v>
      </c>
      <c r="P1" s="1" t="s">
        <v>490</v>
      </c>
      <c r="Q1" s="1" t="s">
        <v>491</v>
      </c>
      <c r="R1" s="1" t="s">
        <v>492</v>
      </c>
      <c r="S1" s="1" t="s">
        <v>493</v>
      </c>
      <c r="T1" s="1" t="s">
        <v>494</v>
      </c>
      <c r="U1" s="1" t="s">
        <v>495</v>
      </c>
      <c r="V1" s="1" t="s">
        <v>496</v>
      </c>
      <c r="W1" s="1" t="s">
        <v>497</v>
      </c>
      <c r="X1" s="1" t="s">
        <v>498</v>
      </c>
      <c r="Y1" s="1" t="s">
        <v>499</v>
      </c>
      <c r="Z1" s="1" t="s">
        <v>500</v>
      </c>
      <c r="AA1" s="1" t="s">
        <v>501</v>
      </c>
      <c r="AB1" s="1" t="s">
        <v>502</v>
      </c>
      <c r="AC1" s="1" t="s">
        <v>503</v>
      </c>
      <c r="AD1" s="1" t="s">
        <v>504</v>
      </c>
      <c r="AE1" s="1" t="s">
        <v>505</v>
      </c>
      <c r="AF1" s="1" t="s">
        <v>506</v>
      </c>
      <c r="AG1" s="1" t="s">
        <v>507</v>
      </c>
      <c r="AH1" s="1" t="s">
        <v>508</v>
      </c>
      <c r="AI1" s="1" t="s">
        <v>509</v>
      </c>
      <c r="AJ1" s="1" t="s">
        <v>510</v>
      </c>
      <c r="AK1" s="1" t="s">
        <v>511</v>
      </c>
      <c r="AL1" s="1" t="s">
        <v>512</v>
      </c>
      <c r="AM1" s="1" t="s">
        <v>513</v>
      </c>
      <c r="AN1" s="1" t="s">
        <v>514</v>
      </c>
      <c r="AO1" s="1" t="s">
        <v>515</v>
      </c>
      <c r="AP1" s="1" t="s">
        <v>516</v>
      </c>
      <c r="AQ1" s="1" t="s">
        <v>517</v>
      </c>
      <c r="AR1" s="1" t="s">
        <v>518</v>
      </c>
      <c r="AS1" s="1" t="s">
        <v>519</v>
      </c>
      <c r="AT1" s="1" t="s">
        <v>520</v>
      </c>
      <c r="AU1" s="1" t="s">
        <v>521</v>
      </c>
      <c r="AV1" s="1" t="s">
        <v>522</v>
      </c>
      <c r="AW1" s="1" t="s">
        <v>523</v>
      </c>
    </row>
    <row r="2" ht="13.5" customHeight="1" spans="1:49">
      <c r="A2" s="2">
        <v>1</v>
      </c>
      <c r="B2" s="3" t="s">
        <v>433</v>
      </c>
      <c r="C2" s="2">
        <v>8</v>
      </c>
      <c r="D2" s="3" t="s">
        <v>434</v>
      </c>
      <c r="E2" s="3" t="s">
        <v>524</v>
      </c>
      <c r="F2" s="3" t="s">
        <v>525</v>
      </c>
      <c r="G2" s="2">
        <v>5943.13570762</v>
      </c>
      <c r="H2" s="2">
        <v>5987.77197682</v>
      </c>
      <c r="I2" s="2">
        <v>7114.8328231</v>
      </c>
      <c r="J2" s="2">
        <v>7365.7149833</v>
      </c>
      <c r="K2" s="2">
        <v>5208.93673582</v>
      </c>
      <c r="L2" s="2">
        <v>4427.10149942</v>
      </c>
      <c r="M2" s="2">
        <v>3799.63826086</v>
      </c>
      <c r="N2" s="2">
        <v>3183.4948389</v>
      </c>
      <c r="O2" s="2">
        <v>3839.25669976</v>
      </c>
      <c r="P2" s="2">
        <v>3969.8471068</v>
      </c>
      <c r="Q2" s="2">
        <v>6012.61655166</v>
      </c>
      <c r="R2" s="2">
        <v>3789.39986259</v>
      </c>
      <c r="S2" s="2">
        <v>3716.07283315</v>
      </c>
      <c r="T2" s="2">
        <v>3467.93622492</v>
      </c>
      <c r="U2" s="2">
        <v>3369.4100978</v>
      </c>
      <c r="V2" s="2">
        <v>3479.55326138</v>
      </c>
      <c r="W2" s="2">
        <v>3686.05875713</v>
      </c>
      <c r="X2" s="2">
        <v>4371.7130369</v>
      </c>
      <c r="Y2" s="2">
        <v>4766.59590985</v>
      </c>
      <c r="Z2" s="2">
        <v>5306.77264933</v>
      </c>
      <c r="AA2" s="2">
        <v>5275.43095989</v>
      </c>
      <c r="AB2" s="2">
        <v>5190.4391441</v>
      </c>
      <c r="AC2" s="2">
        <v>5142.49125638</v>
      </c>
      <c r="AD2" s="2">
        <v>4993.85161891</v>
      </c>
      <c r="AE2" s="2">
        <v>5916.47539857</v>
      </c>
      <c r="AF2" s="2">
        <v>5955.2863289</v>
      </c>
      <c r="AG2" s="2">
        <v>6058.09394877</v>
      </c>
      <c r="AH2" s="2">
        <v>6192.05498979</v>
      </c>
      <c r="AI2" s="2">
        <v>5281.0453461</v>
      </c>
      <c r="AJ2" s="2">
        <v>5645.34003595</v>
      </c>
      <c r="AK2" s="2">
        <v>5892.2833798</v>
      </c>
      <c r="AL2" s="2">
        <v>6008.5752392</v>
      </c>
      <c r="AM2" s="2">
        <v>6030.1887286</v>
      </c>
      <c r="AN2" s="2">
        <v>6049.5674104</v>
      </c>
      <c r="AO2" s="2">
        <v>5709.7252906</v>
      </c>
      <c r="AP2" s="2">
        <v>5595.7208756</v>
      </c>
      <c r="AQ2" s="2">
        <v>5595.2178066</v>
      </c>
      <c r="AR2" s="2">
        <v>5541.8509356</v>
      </c>
      <c r="AS2" s="2">
        <v>5536.2825398</v>
      </c>
      <c r="AT2" s="2">
        <v>5574.2663908</v>
      </c>
      <c r="AU2" s="2">
        <v>5773.10543035</v>
      </c>
      <c r="AV2" s="2">
        <v>5871.86233972</v>
      </c>
      <c r="AW2" s="2">
        <v>5630.3261114</v>
      </c>
    </row>
    <row r="3" ht="13.5" customHeight="1" spans="1:49">
      <c r="A3" s="2">
        <v>1</v>
      </c>
      <c r="B3" s="3" t="s">
        <v>436</v>
      </c>
      <c r="C3" s="2">
        <v>9</v>
      </c>
      <c r="D3" s="3" t="s">
        <v>437</v>
      </c>
      <c r="E3" s="3" t="s">
        <v>524</v>
      </c>
      <c r="F3" s="3" t="s">
        <v>525</v>
      </c>
      <c r="G3" s="2">
        <v>12510139.6956321</v>
      </c>
      <c r="H3" s="2">
        <v>13115602.098528</v>
      </c>
      <c r="I3" s="2">
        <v>14244964.5385672</v>
      </c>
      <c r="J3" s="2">
        <v>13368567.2630336</v>
      </c>
      <c r="K3" s="2">
        <v>12774764.167884</v>
      </c>
      <c r="L3" s="2">
        <v>14068242.9243753</v>
      </c>
      <c r="M3" s="2">
        <v>15168310.8330954</v>
      </c>
      <c r="N3" s="2">
        <v>14434481.5628498</v>
      </c>
      <c r="O3" s="2">
        <v>15534568.214861</v>
      </c>
      <c r="P3" s="2">
        <v>15354900.567708</v>
      </c>
      <c r="Q3" s="2">
        <v>14329484.0810386</v>
      </c>
      <c r="R3" s="2">
        <v>14217350.8997597</v>
      </c>
      <c r="S3" s="2">
        <v>14822627.7296101</v>
      </c>
      <c r="T3" s="2">
        <v>15601841.0579796</v>
      </c>
      <c r="U3" s="2">
        <v>16147546.9031949</v>
      </c>
      <c r="V3" s="2">
        <v>17603986.9575142</v>
      </c>
      <c r="W3" s="2">
        <v>17682203.4509429</v>
      </c>
      <c r="X3" s="2">
        <v>19095526.3552511</v>
      </c>
      <c r="Y3" s="2">
        <v>19130534.86632</v>
      </c>
      <c r="Z3" s="2">
        <v>17646400.9939223</v>
      </c>
      <c r="AA3" s="2">
        <v>18928293.1954175</v>
      </c>
      <c r="AB3" s="2">
        <v>19375869.1243537</v>
      </c>
      <c r="AC3" s="2">
        <v>18834676.9309818</v>
      </c>
      <c r="AD3" s="2">
        <v>19612839.2309468</v>
      </c>
      <c r="AE3" s="2">
        <v>19841924.670347</v>
      </c>
      <c r="AF3" s="2">
        <v>20246682.5692332</v>
      </c>
      <c r="AG3" s="2">
        <v>19063421.0461675</v>
      </c>
      <c r="AH3" s="2">
        <v>19765333.3263174</v>
      </c>
      <c r="AI3" s="2">
        <v>18301172.7726976</v>
      </c>
      <c r="AJ3" s="2">
        <v>20825840.2140751</v>
      </c>
      <c r="AK3" s="2">
        <v>21094731.2779053</v>
      </c>
      <c r="AL3" s="2">
        <v>21277060.2392914</v>
      </c>
      <c r="AM3" s="2">
        <v>21133047.6183084</v>
      </c>
      <c r="AN3" s="2">
        <v>22303513.6354763</v>
      </c>
      <c r="AO3" s="2">
        <v>23283684.4726698</v>
      </c>
      <c r="AP3" s="2">
        <v>24119051.8302456</v>
      </c>
      <c r="AQ3" s="2">
        <v>24604051.1271154</v>
      </c>
      <c r="AR3" s="2">
        <v>26599687.0741199</v>
      </c>
      <c r="AS3" s="2">
        <v>27748538.9146538</v>
      </c>
      <c r="AT3" s="2">
        <v>27467616.8280763</v>
      </c>
      <c r="AU3" s="2">
        <v>27371688.0222937</v>
      </c>
      <c r="AV3" s="2">
        <v>27553979.1507779</v>
      </c>
      <c r="AW3" s="2">
        <v>28803908.9809049</v>
      </c>
    </row>
    <row r="4" ht="13.5" customHeight="1" spans="1:49">
      <c r="A4" s="2">
        <v>1</v>
      </c>
      <c r="B4" s="3" t="s">
        <v>433</v>
      </c>
      <c r="C4" s="2">
        <v>12</v>
      </c>
      <c r="D4" s="3" t="s">
        <v>438</v>
      </c>
      <c r="E4" s="3" t="s">
        <v>524</v>
      </c>
      <c r="F4" s="3" t="s">
        <v>525</v>
      </c>
      <c r="G4" s="2">
        <v>7050.5571878</v>
      </c>
      <c r="H4" s="2">
        <v>7315.7566972</v>
      </c>
      <c r="I4" s="2">
        <v>7718.8314791</v>
      </c>
      <c r="J4" s="2">
        <v>8124.385738</v>
      </c>
      <c r="K4" s="2">
        <v>8623.3133179</v>
      </c>
      <c r="L4" s="2">
        <v>9394.7012471</v>
      </c>
      <c r="M4" s="2">
        <v>9913.4982777</v>
      </c>
      <c r="N4" s="2">
        <v>10993.6167703</v>
      </c>
      <c r="O4" s="2">
        <v>12153.0566229</v>
      </c>
      <c r="P4" s="2">
        <v>12970.4790295</v>
      </c>
      <c r="Q4" s="2">
        <v>12888.9708521</v>
      </c>
      <c r="R4" s="2">
        <v>14281.3165427</v>
      </c>
      <c r="S4" s="2">
        <v>13846.5916543</v>
      </c>
      <c r="T4" s="2">
        <v>14707.9674454</v>
      </c>
      <c r="U4" s="2">
        <v>14471.8361321</v>
      </c>
      <c r="V4" s="2">
        <v>16164.9341298</v>
      </c>
      <c r="W4" s="2">
        <v>15607.0707345</v>
      </c>
      <c r="X4" s="2">
        <v>15576.13434265</v>
      </c>
      <c r="Y4" s="2">
        <v>15067.7735439</v>
      </c>
      <c r="Z4" s="2">
        <v>19677.9961377</v>
      </c>
      <c r="AA4" s="2">
        <v>19471.2443916</v>
      </c>
      <c r="AB4" s="2">
        <v>18732.2415968</v>
      </c>
      <c r="AC4" s="2">
        <v>18509.2087955</v>
      </c>
      <c r="AD4" s="2">
        <v>20489.7661175</v>
      </c>
      <c r="AE4" s="2">
        <v>18954.4545662</v>
      </c>
      <c r="AF4" s="2">
        <v>19887.9232862</v>
      </c>
      <c r="AG4" s="2">
        <v>20034.7090298</v>
      </c>
      <c r="AH4" s="2">
        <v>20153.6719174</v>
      </c>
      <c r="AI4" s="2">
        <v>16541.502457</v>
      </c>
      <c r="AJ4" s="2">
        <v>16954.884593</v>
      </c>
      <c r="AK4" s="2">
        <v>17444.22909</v>
      </c>
      <c r="AL4" s="2">
        <v>15417.050036</v>
      </c>
      <c r="AM4" s="2">
        <v>15057.414112</v>
      </c>
      <c r="AN4" s="2">
        <v>14823.650464</v>
      </c>
      <c r="AO4" s="2">
        <v>19918.4808858</v>
      </c>
      <c r="AP4" s="2">
        <v>21733.81646866</v>
      </c>
      <c r="AQ4" s="2">
        <v>23397.82094284</v>
      </c>
      <c r="AR4" s="2">
        <v>25014.7970432</v>
      </c>
      <c r="AS4" s="2">
        <v>24895.06454268</v>
      </c>
      <c r="AT4" s="2">
        <v>20576.15337624</v>
      </c>
      <c r="AU4" s="2">
        <v>21431.99363885</v>
      </c>
      <c r="AV4" s="2">
        <v>25094.5265651</v>
      </c>
      <c r="AW4" s="2">
        <v>25131.10039955</v>
      </c>
    </row>
    <row r="5" ht="13.5" customHeight="1" spans="1:49">
      <c r="A5" s="2">
        <v>1</v>
      </c>
      <c r="B5" s="3" t="s">
        <v>433</v>
      </c>
      <c r="C5" s="2">
        <v>14</v>
      </c>
      <c r="D5" s="3" t="s">
        <v>439</v>
      </c>
      <c r="E5" s="3" t="s">
        <v>524</v>
      </c>
      <c r="F5" s="3" t="s">
        <v>525</v>
      </c>
      <c r="G5" s="2">
        <v>33429.72742334</v>
      </c>
      <c r="H5" s="2">
        <v>34696.28920489</v>
      </c>
      <c r="I5" s="2">
        <v>39186.27603463</v>
      </c>
      <c r="J5" s="2">
        <v>35743.32452132</v>
      </c>
      <c r="K5" s="2">
        <v>39594.089018</v>
      </c>
      <c r="L5" s="2">
        <v>36692.857494</v>
      </c>
      <c r="M5" s="2">
        <v>41715.213945</v>
      </c>
      <c r="N5" s="2">
        <v>34662.4480575</v>
      </c>
      <c r="O5" s="2">
        <v>33610.05303006</v>
      </c>
      <c r="P5" s="2">
        <v>37945.69425858</v>
      </c>
      <c r="Q5" s="2">
        <v>35515.94975234</v>
      </c>
      <c r="R5" s="2">
        <v>33224.889848</v>
      </c>
      <c r="S5" s="2">
        <v>33228.54544426</v>
      </c>
      <c r="T5" s="2">
        <v>32593.92172172</v>
      </c>
      <c r="U5" s="2">
        <v>31409.83869288</v>
      </c>
      <c r="V5" s="2">
        <v>33201.22913048</v>
      </c>
      <c r="W5" s="2">
        <v>36862.64678218</v>
      </c>
      <c r="X5" s="2">
        <v>36983.83888028</v>
      </c>
      <c r="Y5" s="2">
        <v>39778.09713238</v>
      </c>
      <c r="Z5" s="2">
        <v>43570.35244222</v>
      </c>
      <c r="AA5" s="2">
        <v>40163.0741693</v>
      </c>
      <c r="AB5" s="2">
        <v>38528.4040279</v>
      </c>
      <c r="AC5" s="2">
        <v>35428.5296743</v>
      </c>
      <c r="AD5" s="2">
        <v>36630.60734254</v>
      </c>
      <c r="AE5" s="2">
        <v>35038.05389052</v>
      </c>
      <c r="AF5" s="2">
        <v>38302.18890614</v>
      </c>
      <c r="AG5" s="2">
        <v>36862.92212626</v>
      </c>
      <c r="AH5" s="2">
        <v>37248.59930866</v>
      </c>
      <c r="AI5" s="2">
        <v>38321.08650104</v>
      </c>
      <c r="AJ5" s="2">
        <v>39204.74050812</v>
      </c>
      <c r="AK5" s="2">
        <v>38795.8439007</v>
      </c>
      <c r="AL5" s="2">
        <v>34947.32275428</v>
      </c>
      <c r="AM5" s="2">
        <v>33126.47314651</v>
      </c>
      <c r="AN5" s="2">
        <v>34101.44249961</v>
      </c>
      <c r="AO5" s="2">
        <v>36488.84466968</v>
      </c>
      <c r="AP5" s="2">
        <v>41019.6775086</v>
      </c>
      <c r="AQ5" s="2">
        <v>38906.31391162</v>
      </c>
      <c r="AR5" s="2">
        <v>37364.5852811</v>
      </c>
      <c r="AS5" s="2">
        <v>38097.4288651</v>
      </c>
      <c r="AT5" s="2">
        <v>38728.13677325</v>
      </c>
      <c r="AU5" s="2">
        <v>37836.3505839</v>
      </c>
      <c r="AV5" s="2">
        <v>37816.99813455</v>
      </c>
      <c r="AW5" s="2">
        <v>36417.3264025</v>
      </c>
    </row>
    <row r="6" ht="13.5" customHeight="1" spans="1:49">
      <c r="A6" s="2">
        <v>1</v>
      </c>
      <c r="B6" s="3" t="s">
        <v>440</v>
      </c>
      <c r="C6" s="2">
        <v>19</v>
      </c>
      <c r="D6" s="3" t="s">
        <v>441</v>
      </c>
      <c r="E6" s="3" t="s">
        <v>524</v>
      </c>
      <c r="F6" s="3" t="s">
        <v>525</v>
      </c>
      <c r="G6" s="2">
        <v>457291.5678363</v>
      </c>
      <c r="H6" s="2">
        <v>475805.3079769</v>
      </c>
      <c r="I6" s="2">
        <v>498822.3392426</v>
      </c>
      <c r="J6" s="2">
        <v>504676.3437315</v>
      </c>
      <c r="K6" s="2">
        <v>524728.3044651</v>
      </c>
      <c r="L6" s="2">
        <v>541712.0450238</v>
      </c>
      <c r="M6" s="2">
        <v>555860.5246203</v>
      </c>
      <c r="N6" s="2">
        <v>596643.6283975</v>
      </c>
      <c r="O6" s="2">
        <v>607102.38997244</v>
      </c>
      <c r="P6" s="2">
        <v>634109.09395184</v>
      </c>
      <c r="Q6" s="2">
        <v>659335.0209292</v>
      </c>
      <c r="R6" s="2">
        <v>716364.032432</v>
      </c>
      <c r="S6" s="2">
        <v>778813.76316738</v>
      </c>
      <c r="T6" s="2">
        <v>795399.59136076</v>
      </c>
      <c r="U6" s="2">
        <v>842975.6753479</v>
      </c>
      <c r="V6" s="2">
        <v>867264.7852492</v>
      </c>
      <c r="W6" s="2">
        <v>861035.67827866</v>
      </c>
      <c r="X6" s="2">
        <v>871550.6884731</v>
      </c>
      <c r="Y6" s="2">
        <v>890755.21601535</v>
      </c>
      <c r="Z6" s="2">
        <v>991896.45692805</v>
      </c>
      <c r="AA6" s="2">
        <v>1008079.0723009</v>
      </c>
      <c r="AB6" s="2">
        <v>1015430.86517356</v>
      </c>
      <c r="AC6" s="2">
        <v>867825.69383615</v>
      </c>
      <c r="AD6" s="2">
        <v>991193.77817712</v>
      </c>
      <c r="AE6" s="2">
        <v>1091180.19389396</v>
      </c>
      <c r="AF6" s="2">
        <v>1072770.88369982</v>
      </c>
      <c r="AG6" s="2">
        <v>1125567.0422359</v>
      </c>
      <c r="AH6" s="2">
        <v>1183488.91106395</v>
      </c>
      <c r="AI6" s="2">
        <v>1214184.03625017</v>
      </c>
      <c r="AJ6" s="2">
        <v>1250431.00538224</v>
      </c>
      <c r="AK6" s="2">
        <v>1335956.25748068</v>
      </c>
      <c r="AL6" s="2">
        <v>1288689.81853135</v>
      </c>
      <c r="AM6" s="2">
        <v>1372567.57132766</v>
      </c>
      <c r="AN6" s="2">
        <v>1474620.47231123</v>
      </c>
      <c r="AO6" s="2">
        <v>1616555.75421602</v>
      </c>
      <c r="AP6" s="2">
        <v>1678197.6711796</v>
      </c>
      <c r="AQ6" s="2">
        <v>1752125.76310977</v>
      </c>
      <c r="AR6" s="2">
        <v>1787355.57056669</v>
      </c>
      <c r="AS6" s="2">
        <v>1811550.22953015</v>
      </c>
      <c r="AT6" s="2">
        <v>1991384.81908003</v>
      </c>
      <c r="AU6" s="2">
        <v>1913477.6192845</v>
      </c>
      <c r="AV6" s="2">
        <v>2098072.38064337</v>
      </c>
      <c r="AW6" s="2">
        <v>2178714.1083874</v>
      </c>
    </row>
    <row r="7" ht="13.5" customHeight="1" spans="1:49">
      <c r="A7" s="2">
        <v>1</v>
      </c>
      <c r="B7" s="3" t="s">
        <v>442</v>
      </c>
      <c r="C7" s="2">
        <v>21</v>
      </c>
      <c r="D7" s="3" t="s">
        <v>442</v>
      </c>
      <c r="E7" s="3" t="s">
        <v>524</v>
      </c>
      <c r="F7" s="3" t="s">
        <v>525</v>
      </c>
      <c r="G7" s="2">
        <v>17061143.5293016</v>
      </c>
      <c r="H7" s="2">
        <v>17784874.9653389</v>
      </c>
      <c r="I7" s="2">
        <v>17811079.3061832</v>
      </c>
      <c r="J7" s="2">
        <v>17921475.9537462</v>
      </c>
      <c r="K7" s="2">
        <v>20788426.9595848</v>
      </c>
      <c r="L7" s="2">
        <v>19538651.2660188</v>
      </c>
      <c r="M7" s="2">
        <v>20978205.8531397</v>
      </c>
      <c r="N7" s="2">
        <v>21526714.5219444</v>
      </c>
      <c r="O7" s="2">
        <v>22366514.2344257</v>
      </c>
      <c r="P7" s="2">
        <v>22832336.7496152</v>
      </c>
      <c r="Q7" s="2">
        <v>24054815.6924433</v>
      </c>
      <c r="R7" s="2">
        <v>25324248.0169399</v>
      </c>
      <c r="S7" s="2">
        <v>24981020.670267</v>
      </c>
      <c r="T7" s="2">
        <v>26842928.8433693</v>
      </c>
      <c r="U7" s="2">
        <v>27641024.1445782</v>
      </c>
      <c r="V7" s="2">
        <v>28665572.6053089</v>
      </c>
      <c r="W7" s="2">
        <v>30491919.4832294</v>
      </c>
      <c r="X7" s="2">
        <v>29961238.315641</v>
      </c>
      <c r="Y7" s="2">
        <v>31868901.7902481</v>
      </c>
      <c r="Z7" s="2">
        <v>35404517.045241</v>
      </c>
      <c r="AA7" s="2">
        <v>36923751.0849037</v>
      </c>
      <c r="AB7" s="2">
        <v>36982483.8723615</v>
      </c>
      <c r="AC7" s="2">
        <v>37133307.6663675</v>
      </c>
      <c r="AD7" s="2">
        <v>39146306.3699582</v>
      </c>
      <c r="AE7" s="2">
        <v>42778824.3109838</v>
      </c>
      <c r="AF7" s="2">
        <v>41132365.7049913</v>
      </c>
      <c r="AG7" s="2">
        <v>45362854.8918408</v>
      </c>
      <c r="AH7" s="2">
        <v>46699620.6409378</v>
      </c>
      <c r="AI7" s="2">
        <v>48858224.7535344</v>
      </c>
      <c r="AJ7" s="2">
        <v>46525833.251284</v>
      </c>
      <c r="AK7" s="2">
        <v>48424421.7415685</v>
      </c>
      <c r="AL7" s="2">
        <v>51460223.5469971</v>
      </c>
      <c r="AM7" s="2">
        <v>51780908.7565224</v>
      </c>
      <c r="AN7" s="2">
        <v>55361667.6763912</v>
      </c>
      <c r="AO7" s="2">
        <v>58624640.4625021</v>
      </c>
      <c r="AP7" s="2">
        <v>58560219.0539109</v>
      </c>
      <c r="AQ7" s="2">
        <v>60489098.4580199</v>
      </c>
      <c r="AR7" s="2">
        <v>61312640.1216336</v>
      </c>
      <c r="AS7" s="2">
        <v>66160110.6297121</v>
      </c>
      <c r="AT7" s="2">
        <v>68337564.731721</v>
      </c>
      <c r="AU7" s="2">
        <v>71345515.5919677</v>
      </c>
      <c r="AV7" s="2">
        <v>76007514.7914237</v>
      </c>
      <c r="AW7" s="2">
        <v>81002528.3387994</v>
      </c>
    </row>
    <row r="8" ht="13.5" customHeight="1" spans="1:49">
      <c r="A8" s="2">
        <v>1</v>
      </c>
      <c r="B8" s="3" t="s">
        <v>443</v>
      </c>
      <c r="C8" s="2">
        <v>23</v>
      </c>
      <c r="D8" s="3" t="s">
        <v>444</v>
      </c>
      <c r="E8" s="3" t="s">
        <v>524</v>
      </c>
      <c r="F8" s="3" t="s">
        <v>525</v>
      </c>
      <c r="G8" s="2">
        <v>17519.32433432</v>
      </c>
      <c r="H8" s="2">
        <v>14960.17949166</v>
      </c>
      <c r="I8" s="2">
        <v>16448.36920196</v>
      </c>
      <c r="J8" s="2">
        <v>19532.3944808</v>
      </c>
      <c r="K8" s="2">
        <v>20508.9906726</v>
      </c>
      <c r="L8" s="2">
        <v>23194.9066282</v>
      </c>
      <c r="M8" s="2">
        <v>24711.08048916</v>
      </c>
      <c r="N8" s="2">
        <v>27656.43570352</v>
      </c>
      <c r="O8" s="2">
        <v>26274.51925976</v>
      </c>
      <c r="P8" s="2">
        <v>27878.13343454</v>
      </c>
      <c r="Q8" s="2">
        <v>30745.44500628</v>
      </c>
      <c r="R8" s="2">
        <v>32068.569627</v>
      </c>
      <c r="S8" s="2">
        <v>34278.87589998</v>
      </c>
      <c r="T8" s="2">
        <v>36674.8202353</v>
      </c>
      <c r="U8" s="2">
        <v>34041.17526812</v>
      </c>
      <c r="V8" s="2">
        <v>33615.4651086</v>
      </c>
      <c r="W8" s="2">
        <v>38339.20517152</v>
      </c>
      <c r="X8" s="2">
        <v>42779.4809051</v>
      </c>
      <c r="Y8" s="2">
        <v>39065.9497776</v>
      </c>
      <c r="Z8" s="2">
        <v>46741.9494464</v>
      </c>
      <c r="AA8" s="2">
        <v>47315.419588</v>
      </c>
      <c r="AB8" s="2">
        <v>50028.5016186</v>
      </c>
      <c r="AC8" s="2">
        <v>44707.6393278</v>
      </c>
      <c r="AD8" s="2">
        <v>46682.4847047</v>
      </c>
      <c r="AE8" s="2">
        <v>47400.3597134</v>
      </c>
      <c r="AF8" s="2">
        <v>49613.7432646</v>
      </c>
      <c r="AG8" s="2">
        <v>58510.5940881</v>
      </c>
      <c r="AH8" s="2">
        <v>55586.1672848</v>
      </c>
      <c r="AI8" s="2">
        <v>55056.56775812</v>
      </c>
      <c r="AJ8" s="2">
        <v>64238.32449724</v>
      </c>
      <c r="AK8" s="2">
        <v>61676.98741836</v>
      </c>
      <c r="AL8" s="2">
        <v>76105.85976472</v>
      </c>
      <c r="AM8" s="2">
        <v>85155.93194229</v>
      </c>
      <c r="AN8" s="2">
        <v>74576.55830508</v>
      </c>
      <c r="AO8" s="2">
        <v>84505.79694589</v>
      </c>
      <c r="AP8" s="2">
        <v>92502.73176334</v>
      </c>
      <c r="AQ8" s="2">
        <v>99329.35262435</v>
      </c>
      <c r="AR8" s="2">
        <v>95425.13936967</v>
      </c>
      <c r="AS8" s="2">
        <v>103351.20885245</v>
      </c>
      <c r="AT8" s="2">
        <v>112623.71261148</v>
      </c>
      <c r="AU8" s="2">
        <v>118009.61512621</v>
      </c>
      <c r="AV8" s="2">
        <v>108846.76364498</v>
      </c>
      <c r="AW8" s="2">
        <v>110170.174974</v>
      </c>
    </row>
    <row r="9" ht="13.5" customHeight="1" spans="1:49">
      <c r="A9" s="2">
        <v>1</v>
      </c>
      <c r="B9" s="3" t="s">
        <v>433</v>
      </c>
      <c r="C9" s="2">
        <v>36</v>
      </c>
      <c r="D9" s="3" t="s">
        <v>445</v>
      </c>
      <c r="E9" s="3" t="s">
        <v>524</v>
      </c>
      <c r="F9" s="3" t="s">
        <v>525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194.94822022</v>
      </c>
      <c r="M9" s="2">
        <v>197.20009492</v>
      </c>
      <c r="N9" s="2">
        <v>197.30592882</v>
      </c>
      <c r="O9" s="2">
        <v>200.74930502</v>
      </c>
      <c r="P9" s="2">
        <v>201.22227934</v>
      </c>
      <c r="Q9" s="2">
        <v>202.32861424</v>
      </c>
      <c r="R9" s="2">
        <v>203.60387634</v>
      </c>
      <c r="S9" s="2">
        <v>204.40657664</v>
      </c>
      <c r="T9" s="2">
        <v>200.01856654</v>
      </c>
      <c r="U9" s="2">
        <v>205.14944534</v>
      </c>
      <c r="V9" s="2">
        <v>207.32846904</v>
      </c>
      <c r="W9" s="2">
        <v>208.24366146</v>
      </c>
      <c r="X9" s="2">
        <v>205.48851006</v>
      </c>
      <c r="Y9" s="2">
        <v>209.34842198</v>
      </c>
      <c r="Z9" s="2">
        <v>221.61410946</v>
      </c>
      <c r="AA9" s="2">
        <v>213.06394223</v>
      </c>
      <c r="AB9" s="2">
        <v>218.74787868</v>
      </c>
      <c r="AC9" s="2">
        <v>242.69273884</v>
      </c>
      <c r="AD9" s="2">
        <v>193.02870349</v>
      </c>
      <c r="AE9" s="2">
        <v>195.47347131</v>
      </c>
      <c r="AF9" s="2">
        <v>160.58895188</v>
      </c>
      <c r="AG9" s="2">
        <v>179.29411968</v>
      </c>
      <c r="AH9" s="2">
        <v>126.4445751</v>
      </c>
      <c r="AI9" s="2">
        <v>176.6330604</v>
      </c>
      <c r="AJ9" s="2">
        <v>107.81579838</v>
      </c>
      <c r="AK9" s="2">
        <v>96.91865749</v>
      </c>
      <c r="AL9" s="2">
        <v>114.63761324</v>
      </c>
      <c r="AM9" s="2">
        <v>107.96212815</v>
      </c>
      <c r="AN9" s="2">
        <v>107.96212815</v>
      </c>
      <c r="AO9" s="2">
        <v>107.96212815</v>
      </c>
      <c r="AP9" s="2">
        <v>107.96212815</v>
      </c>
      <c r="AQ9" s="2">
        <v>107.96212815</v>
      </c>
      <c r="AR9" s="2">
        <v>107.96212815</v>
      </c>
      <c r="AS9" s="2">
        <v>107.96212815</v>
      </c>
      <c r="AT9" s="2">
        <v>107.96212815</v>
      </c>
      <c r="AU9" s="2">
        <v>107.96212815</v>
      </c>
      <c r="AV9" s="2">
        <v>107.96212815</v>
      </c>
      <c r="AW9" s="2">
        <v>60.4703196</v>
      </c>
    </row>
    <row r="10" ht="13.5" customHeight="1" spans="1:49">
      <c r="A10" s="2">
        <v>1</v>
      </c>
      <c r="B10" s="3" t="s">
        <v>436</v>
      </c>
      <c r="C10" s="2">
        <v>40</v>
      </c>
      <c r="D10" s="3" t="s">
        <v>446</v>
      </c>
      <c r="E10" s="3" t="s">
        <v>524</v>
      </c>
      <c r="F10" s="3" t="s">
        <v>525</v>
      </c>
      <c r="G10" s="2">
        <v>1808612.72793336</v>
      </c>
      <c r="H10" s="2">
        <v>1840782.55296038</v>
      </c>
      <c r="I10" s="2">
        <v>1869755.47519276</v>
      </c>
      <c r="J10" s="2">
        <v>1849518.2295058</v>
      </c>
      <c r="K10" s="2">
        <v>1821930.34711429</v>
      </c>
      <c r="L10" s="2">
        <v>2019761.85282191</v>
      </c>
      <c r="M10" s="2">
        <v>2058740.5067249</v>
      </c>
      <c r="N10" s="2">
        <v>2151012.36252955</v>
      </c>
      <c r="O10" s="2">
        <v>2017061.2535979</v>
      </c>
      <c r="P10" s="2">
        <v>2125629.35388141</v>
      </c>
      <c r="Q10" s="2">
        <v>2135914.95512539</v>
      </c>
      <c r="R10" s="2">
        <v>2041815.23959605</v>
      </c>
      <c r="S10" s="2">
        <v>1784046.95784423</v>
      </c>
      <c r="T10" s="2">
        <v>2086893.8099598</v>
      </c>
      <c r="U10" s="2">
        <v>2167224.9211175</v>
      </c>
      <c r="V10" s="2">
        <v>2123180.6501539</v>
      </c>
      <c r="W10" s="2">
        <v>2281335.6814856</v>
      </c>
      <c r="X10" s="2">
        <v>2224973.2386633</v>
      </c>
      <c r="Y10" s="2">
        <v>2414877.6317028</v>
      </c>
      <c r="Z10" s="2">
        <v>2464068.05307319</v>
      </c>
      <c r="AA10" s="2">
        <v>2629936.5564387</v>
      </c>
      <c r="AB10" s="2">
        <v>2614893.7756164</v>
      </c>
      <c r="AC10" s="2">
        <v>2476426.7597041</v>
      </c>
      <c r="AD10" s="2">
        <v>2594501.2719391</v>
      </c>
      <c r="AE10" s="2">
        <v>2598388.95148757</v>
      </c>
      <c r="AF10" s="2">
        <v>2737316.36191064</v>
      </c>
      <c r="AG10" s="2">
        <v>2858007.46518036</v>
      </c>
      <c r="AH10" s="2">
        <v>3041658.17622933</v>
      </c>
      <c r="AI10" s="2">
        <v>3251474.93297822</v>
      </c>
      <c r="AJ10" s="2">
        <v>3433044.70571713</v>
      </c>
      <c r="AK10" s="2">
        <v>3528208.8887478</v>
      </c>
      <c r="AL10" s="2">
        <v>3671045.3465497</v>
      </c>
      <c r="AM10" s="2">
        <v>3857359.7483544</v>
      </c>
      <c r="AN10" s="2">
        <v>4089217.5722463</v>
      </c>
      <c r="AO10" s="2">
        <v>4322233.947251</v>
      </c>
      <c r="AP10" s="2">
        <v>4427081.92565</v>
      </c>
      <c r="AQ10" s="2">
        <v>4436168.7998172</v>
      </c>
      <c r="AR10" s="2">
        <v>4548495.9670777</v>
      </c>
      <c r="AS10" s="2">
        <v>4450825.824912</v>
      </c>
      <c r="AT10" s="2">
        <v>4561242.916243</v>
      </c>
      <c r="AU10" s="2">
        <v>4914125.07751954</v>
      </c>
      <c r="AV10" s="2">
        <v>4896139.4287073</v>
      </c>
      <c r="AW10" s="2">
        <v>4968280.7515396</v>
      </c>
    </row>
    <row r="11" ht="13.5" customHeight="1" spans="1:49">
      <c r="A11" s="2">
        <v>1</v>
      </c>
      <c r="B11" s="3" t="s">
        <v>440</v>
      </c>
      <c r="C11" s="2">
        <v>44</v>
      </c>
      <c r="D11" s="3" t="s">
        <v>447</v>
      </c>
      <c r="E11" s="3" t="s">
        <v>524</v>
      </c>
      <c r="F11" s="3" t="s">
        <v>525</v>
      </c>
      <c r="G11" s="2">
        <v>3010582.8989653</v>
      </c>
      <c r="H11" s="2">
        <v>3245732.8475586</v>
      </c>
      <c r="I11" s="2">
        <v>3234265.0896702</v>
      </c>
      <c r="J11" s="2">
        <v>3347475.8902883</v>
      </c>
      <c r="K11" s="2">
        <v>3414034.3575279</v>
      </c>
      <c r="L11" s="2">
        <v>3417378.4519816</v>
      </c>
      <c r="M11" s="2">
        <v>3468638.5777624</v>
      </c>
      <c r="N11" s="2">
        <v>3638331.961995</v>
      </c>
      <c r="O11" s="2">
        <v>3705777.0497738</v>
      </c>
      <c r="P11" s="2">
        <v>3881899.4970944</v>
      </c>
      <c r="Q11" s="2">
        <v>4058563.5418748</v>
      </c>
      <c r="R11" s="2">
        <v>4078261.3666608</v>
      </c>
      <c r="S11" s="2">
        <v>4125716.6462434</v>
      </c>
      <c r="T11" s="2">
        <v>4253725.8450064</v>
      </c>
      <c r="U11" s="2">
        <v>4637606.8836389</v>
      </c>
      <c r="V11" s="2">
        <v>4916406.0424654</v>
      </c>
      <c r="W11" s="2">
        <v>5109467.3324163</v>
      </c>
      <c r="X11" s="2">
        <v>5321034.9776387</v>
      </c>
      <c r="Y11" s="2">
        <v>5499236.1997507</v>
      </c>
      <c r="Z11" s="2">
        <v>5549085.4758688</v>
      </c>
      <c r="AA11" s="2">
        <v>5787690.6078778</v>
      </c>
      <c r="AB11" s="2">
        <v>5591499.9361919</v>
      </c>
      <c r="AC11" s="2">
        <v>5571407.4360199</v>
      </c>
      <c r="AD11" s="2">
        <v>5819733.15545894</v>
      </c>
      <c r="AE11" s="2">
        <v>5731563.53038954</v>
      </c>
      <c r="AF11" s="2">
        <v>5999723.40470514</v>
      </c>
      <c r="AG11" s="2">
        <v>6075676.3018508</v>
      </c>
      <c r="AH11" s="2">
        <v>6469225.0347485</v>
      </c>
      <c r="AI11" s="2">
        <v>6882417.77523508</v>
      </c>
      <c r="AJ11" s="2">
        <v>7377968.79906114</v>
      </c>
      <c r="AK11" s="2">
        <v>7625021.68553371</v>
      </c>
      <c r="AL11" s="2">
        <v>7519060.65060355</v>
      </c>
      <c r="AM11" s="2">
        <v>7481010.84874578</v>
      </c>
      <c r="AN11" s="2">
        <v>7635919.18262653</v>
      </c>
      <c r="AO11" s="2">
        <v>8124387.5492835</v>
      </c>
      <c r="AP11" s="2">
        <v>8052818.31856216</v>
      </c>
      <c r="AQ11" s="2">
        <v>8111578.91585504</v>
      </c>
      <c r="AR11" s="2">
        <v>8054737.60953626</v>
      </c>
      <c r="AS11" s="2">
        <v>8024041.76096898</v>
      </c>
      <c r="AT11" s="2">
        <v>8214017.0678483</v>
      </c>
      <c r="AU11" s="2">
        <v>8299996.96895113</v>
      </c>
      <c r="AV11" s="2">
        <v>8399701.73538415</v>
      </c>
      <c r="AW11" s="2">
        <v>8523754.0047182</v>
      </c>
    </row>
    <row r="12" ht="13.5" customHeight="1" spans="1:49">
      <c r="A12" s="2">
        <v>1</v>
      </c>
      <c r="B12" s="3" t="s">
        <v>443</v>
      </c>
      <c r="C12" s="2">
        <v>48</v>
      </c>
      <c r="D12" s="3" t="s">
        <v>448</v>
      </c>
      <c r="E12" s="3" t="s">
        <v>524</v>
      </c>
      <c r="F12" s="3" t="s">
        <v>525</v>
      </c>
      <c r="G12" s="2">
        <v>319283.13711871</v>
      </c>
      <c r="H12" s="2">
        <v>323110.31567523</v>
      </c>
      <c r="I12" s="2">
        <v>353622.94840036</v>
      </c>
      <c r="J12" s="2">
        <v>354351.17138456</v>
      </c>
      <c r="K12" s="2">
        <v>376264.41024977</v>
      </c>
      <c r="L12" s="2">
        <v>391536.23891052</v>
      </c>
      <c r="M12" s="2">
        <v>416942.44891921</v>
      </c>
      <c r="N12" s="2">
        <v>467807.74372377</v>
      </c>
      <c r="O12" s="2">
        <v>513112.74034734</v>
      </c>
      <c r="P12" s="2">
        <v>541986.98394022</v>
      </c>
      <c r="Q12" s="2">
        <v>590668.13798744</v>
      </c>
      <c r="R12" s="2">
        <v>591323.4655264</v>
      </c>
      <c r="S12" s="2">
        <v>634883.23044859</v>
      </c>
      <c r="T12" s="2">
        <v>615582.34904042</v>
      </c>
      <c r="U12" s="2">
        <v>677059.06633109</v>
      </c>
      <c r="V12" s="2">
        <v>715860.00464118</v>
      </c>
      <c r="W12" s="2">
        <v>735486.70346226</v>
      </c>
      <c r="X12" s="2">
        <v>748700.05305613</v>
      </c>
      <c r="Y12" s="2">
        <v>771853.92434313</v>
      </c>
      <c r="Z12" s="2">
        <v>759998.48766249</v>
      </c>
      <c r="AA12" s="2">
        <v>784424.80409498</v>
      </c>
      <c r="AB12" s="2">
        <v>739208.13254265</v>
      </c>
      <c r="AC12" s="2">
        <v>787228.81807904</v>
      </c>
      <c r="AD12" s="2">
        <v>832004.55709692</v>
      </c>
      <c r="AE12" s="2">
        <v>851422.52822064</v>
      </c>
      <c r="AF12" s="2">
        <v>870154.57595517</v>
      </c>
      <c r="AG12" s="2">
        <v>904460.87202721</v>
      </c>
      <c r="AH12" s="2">
        <v>930299.38494463</v>
      </c>
      <c r="AI12" s="2">
        <v>1054732.6961814</v>
      </c>
      <c r="AJ12" s="2">
        <v>1128386.1887326</v>
      </c>
      <c r="AK12" s="2">
        <v>1183665.8767882</v>
      </c>
      <c r="AL12" s="2">
        <v>1232688.6250527</v>
      </c>
      <c r="AM12" s="2">
        <v>1253136.41644145</v>
      </c>
      <c r="AN12" s="2">
        <v>1307539.4272932</v>
      </c>
      <c r="AO12" s="2">
        <v>1373865.15519425</v>
      </c>
      <c r="AP12" s="2">
        <v>1419325.83622778</v>
      </c>
      <c r="AQ12" s="2">
        <v>1422891.65476355</v>
      </c>
      <c r="AR12" s="2">
        <v>1501869.55264115</v>
      </c>
      <c r="AS12" s="2">
        <v>1560074.14610225</v>
      </c>
      <c r="AT12" s="2">
        <v>1578125.34449653</v>
      </c>
      <c r="AU12" s="2">
        <v>1570826.22259171</v>
      </c>
      <c r="AV12" s="2">
        <v>1562186.16372031</v>
      </c>
      <c r="AW12" s="2">
        <v>1570635.14674121</v>
      </c>
    </row>
    <row r="13" ht="13.5" customHeight="1" spans="1:49">
      <c r="A13" s="2">
        <v>1</v>
      </c>
      <c r="B13" s="3" t="s">
        <v>433</v>
      </c>
      <c r="C13" s="2">
        <v>49</v>
      </c>
      <c r="D13" s="3" t="s">
        <v>449</v>
      </c>
      <c r="E13" s="3" t="s">
        <v>524</v>
      </c>
      <c r="F13" s="3" t="s">
        <v>525</v>
      </c>
      <c r="G13" s="2">
        <v>1813410.907776</v>
      </c>
      <c r="H13" s="2">
        <v>1546699.88400222</v>
      </c>
      <c r="I13" s="2">
        <v>1460064.30211955</v>
      </c>
      <c r="J13" s="2">
        <v>1570073.85457894</v>
      </c>
      <c r="K13" s="2">
        <v>1802621.99215758</v>
      </c>
      <c r="L13" s="2">
        <v>1634400.83167455</v>
      </c>
      <c r="M13" s="2">
        <v>1903176.45477087</v>
      </c>
      <c r="N13" s="2">
        <v>1947513.83982519</v>
      </c>
      <c r="O13" s="2">
        <v>1881498.96208761</v>
      </c>
      <c r="P13" s="2">
        <v>2517465.00836686</v>
      </c>
      <c r="Q13" s="2">
        <v>2028882.80156268</v>
      </c>
      <c r="R13" s="2">
        <v>1934424.66346464</v>
      </c>
      <c r="S13" s="2">
        <v>1986382.37378975</v>
      </c>
      <c r="T13" s="2">
        <v>2064871.12646176</v>
      </c>
      <c r="U13" s="2">
        <v>1998518.12838036</v>
      </c>
      <c r="V13" s="2">
        <v>2130494.95314039</v>
      </c>
      <c r="W13" s="2">
        <v>2350360.26773887</v>
      </c>
      <c r="X13" s="2">
        <v>2489225.7144114</v>
      </c>
      <c r="Y13" s="2">
        <v>2604970.00117012</v>
      </c>
      <c r="Z13" s="2">
        <v>2420631.17517437</v>
      </c>
      <c r="AA13" s="2">
        <v>2621324.20223375</v>
      </c>
      <c r="AB13" s="2">
        <v>2693234.02839521</v>
      </c>
      <c r="AC13" s="2">
        <v>2646291.61078615</v>
      </c>
      <c r="AD13" s="2">
        <v>2852963.40798406</v>
      </c>
      <c r="AE13" s="2">
        <v>2743682.15491248</v>
      </c>
      <c r="AF13" s="2">
        <v>2775047.18436105</v>
      </c>
      <c r="AG13" s="2">
        <v>2789680.87156946</v>
      </c>
      <c r="AH13" s="2">
        <v>2913317.88990199</v>
      </c>
      <c r="AI13" s="2">
        <v>2997864.70035212</v>
      </c>
      <c r="AJ13" s="2">
        <v>2985072.7411028</v>
      </c>
      <c r="AK13" s="2">
        <v>2739649.76271985</v>
      </c>
      <c r="AL13" s="2">
        <v>2386497.38072904</v>
      </c>
      <c r="AM13" s="2">
        <v>1810140.29603895</v>
      </c>
      <c r="AN13" s="2">
        <v>1822742.9830944</v>
      </c>
      <c r="AO13" s="2">
        <v>1738534.1398635</v>
      </c>
      <c r="AP13" s="2">
        <v>2009358.7375494</v>
      </c>
      <c r="AQ13" s="2">
        <v>1931726.59897938</v>
      </c>
      <c r="AR13" s="2">
        <v>1860470.0987872</v>
      </c>
      <c r="AS13" s="2">
        <v>2156832.33503791</v>
      </c>
      <c r="AT13" s="2">
        <v>2482365.60977863</v>
      </c>
      <c r="AU13" s="2">
        <v>2465219.8351489</v>
      </c>
      <c r="AV13" s="2">
        <v>2512074.7771187</v>
      </c>
      <c r="AW13" s="2">
        <v>2436549.8358863</v>
      </c>
    </row>
    <row r="14" ht="13.5" customHeight="1" spans="1:49">
      <c r="A14" s="2">
        <v>1</v>
      </c>
      <c r="B14" s="3" t="s">
        <v>433</v>
      </c>
      <c r="C14" s="2">
        <v>55</v>
      </c>
      <c r="D14" s="3" t="s">
        <v>450</v>
      </c>
      <c r="E14" s="3" t="s">
        <v>524</v>
      </c>
      <c r="F14" s="3" t="s">
        <v>525</v>
      </c>
      <c r="G14" s="2">
        <v>14131.5809157</v>
      </c>
      <c r="H14" s="2">
        <v>13636.3150292</v>
      </c>
      <c r="I14" s="2">
        <v>13691.5331149</v>
      </c>
      <c r="J14" s="2">
        <v>15929.8228658</v>
      </c>
      <c r="K14" s="2">
        <v>17868.0313622</v>
      </c>
      <c r="L14" s="2">
        <v>17440.4568731</v>
      </c>
      <c r="M14" s="2">
        <v>17311.3011403</v>
      </c>
      <c r="N14" s="2">
        <v>18634.4152361</v>
      </c>
      <c r="O14" s="2">
        <v>19425.5419237</v>
      </c>
      <c r="P14" s="2">
        <v>17147.6857905</v>
      </c>
      <c r="Q14" s="2">
        <v>16566.2600715</v>
      </c>
      <c r="R14" s="2">
        <v>16558.3924025</v>
      </c>
      <c r="S14" s="2">
        <v>15735.980827</v>
      </c>
      <c r="T14" s="2">
        <v>16984.575295</v>
      </c>
      <c r="U14" s="2">
        <v>17856.18958809</v>
      </c>
      <c r="V14" s="2">
        <v>20087.3135156</v>
      </c>
      <c r="W14" s="2">
        <v>20099.80706687</v>
      </c>
      <c r="X14" s="2">
        <v>21926.26602817</v>
      </c>
      <c r="Y14" s="2">
        <v>16956.02423764</v>
      </c>
      <c r="Z14" s="2">
        <v>15036.43496669</v>
      </c>
      <c r="AA14" s="2">
        <v>18466.17001311</v>
      </c>
      <c r="AB14" s="2">
        <v>19469.43689832</v>
      </c>
      <c r="AC14" s="2">
        <v>19478.21664906</v>
      </c>
      <c r="AD14" s="2">
        <v>20117.65600603</v>
      </c>
      <c r="AE14" s="2">
        <v>21126.8648559</v>
      </c>
      <c r="AF14" s="2">
        <v>25068.21209833</v>
      </c>
      <c r="AG14" s="2">
        <v>27855.36667144</v>
      </c>
      <c r="AH14" s="2">
        <v>30849.75881509</v>
      </c>
      <c r="AI14" s="2">
        <v>27599.27262818</v>
      </c>
      <c r="AJ14" s="2">
        <v>27047.00592296</v>
      </c>
      <c r="AK14" s="2">
        <v>25786.54962389</v>
      </c>
      <c r="AL14" s="2">
        <v>25219.37671892</v>
      </c>
      <c r="AM14" s="2">
        <v>25480.03965083</v>
      </c>
      <c r="AN14" s="2">
        <v>23154.4751838</v>
      </c>
      <c r="AO14" s="2">
        <v>20760.4374005</v>
      </c>
      <c r="AP14" s="2">
        <v>24490.6114748</v>
      </c>
      <c r="AQ14" s="2">
        <v>24255.4382682</v>
      </c>
      <c r="AR14" s="2">
        <v>22193.780201</v>
      </c>
      <c r="AS14" s="2">
        <v>22267.4439235</v>
      </c>
      <c r="AT14" s="2">
        <v>22304.2366605</v>
      </c>
      <c r="AU14" s="2">
        <v>21362.1335875</v>
      </c>
      <c r="AV14" s="2">
        <v>21446.2009015</v>
      </c>
      <c r="AW14" s="2">
        <v>21328.772417</v>
      </c>
    </row>
    <row r="15" ht="13.5" customHeight="1" spans="1:49">
      <c r="A15" s="2">
        <v>1</v>
      </c>
      <c r="B15" s="3" t="s">
        <v>433</v>
      </c>
      <c r="C15" s="2">
        <v>56</v>
      </c>
      <c r="D15" s="3" t="s">
        <v>451</v>
      </c>
      <c r="E15" s="3" t="s">
        <v>524</v>
      </c>
      <c r="F15" s="3" t="s">
        <v>525</v>
      </c>
      <c r="G15" s="2">
        <v>696786.58329784</v>
      </c>
      <c r="H15" s="2">
        <v>711872.33649534</v>
      </c>
      <c r="I15" s="2">
        <v>707882.96033108</v>
      </c>
      <c r="J15" s="2">
        <v>731002.90168089</v>
      </c>
      <c r="K15" s="2">
        <v>664197.98704019</v>
      </c>
      <c r="L15" s="2">
        <v>708170.68247166</v>
      </c>
      <c r="M15" s="2">
        <v>704344.56023583</v>
      </c>
      <c r="N15" s="2">
        <v>704130.08589488</v>
      </c>
      <c r="O15" s="2">
        <v>802025.46071378</v>
      </c>
      <c r="P15" s="2">
        <v>837275.73265562</v>
      </c>
      <c r="Q15" s="2">
        <v>888011.39944952</v>
      </c>
      <c r="R15" s="2">
        <v>917618.76778687</v>
      </c>
      <c r="S15" s="2">
        <v>988563.51634357</v>
      </c>
      <c r="T15" s="2">
        <v>986427.24315475</v>
      </c>
      <c r="U15" s="2">
        <v>953980.75193127</v>
      </c>
      <c r="V15" s="2">
        <v>1042091.48118161</v>
      </c>
      <c r="W15" s="2">
        <v>1040789.22172231</v>
      </c>
      <c r="X15" s="2">
        <v>1083553.30581911</v>
      </c>
      <c r="Y15" s="2">
        <v>1077786.59071403</v>
      </c>
      <c r="Z15" s="2">
        <v>1075117.89932615</v>
      </c>
      <c r="AA15" s="2">
        <v>1079815.09425588</v>
      </c>
      <c r="AB15" s="2">
        <v>1129177.59856074</v>
      </c>
      <c r="AC15" s="2">
        <v>1183288.09088916</v>
      </c>
      <c r="AD15" s="2">
        <v>1189048.75495273</v>
      </c>
      <c r="AE15" s="2">
        <v>1152755.5261703</v>
      </c>
      <c r="AF15" s="2">
        <v>1151018.727875</v>
      </c>
      <c r="AG15" s="2">
        <v>1195849.15605636</v>
      </c>
      <c r="AH15" s="2">
        <v>1224224.68127956</v>
      </c>
      <c r="AI15" s="2">
        <v>1279566.13707719</v>
      </c>
      <c r="AJ15" s="2">
        <v>1233828.84692009</v>
      </c>
      <c r="AK15" s="2">
        <v>1264501.60391632</v>
      </c>
      <c r="AL15" s="2">
        <v>1269439.38960449</v>
      </c>
      <c r="AM15" s="2">
        <v>1284138.24515412</v>
      </c>
      <c r="AN15" s="2">
        <v>1253740.91570984</v>
      </c>
      <c r="AO15" s="2">
        <v>1254000.70744983</v>
      </c>
      <c r="AP15" s="2">
        <v>1312606.19632039</v>
      </c>
      <c r="AQ15" s="2">
        <v>1331326.498825</v>
      </c>
      <c r="AR15" s="2">
        <v>1337657.98941452</v>
      </c>
      <c r="AS15" s="2">
        <v>1255804.34353812</v>
      </c>
      <c r="AT15" s="2">
        <v>1304762.31980277</v>
      </c>
      <c r="AU15" s="2">
        <v>1384077.69127008</v>
      </c>
      <c r="AV15" s="2">
        <v>1435027.12871704</v>
      </c>
      <c r="AW15" s="2">
        <v>1418952.27066177</v>
      </c>
    </row>
    <row r="16" ht="13.5" customHeight="1" spans="1:49">
      <c r="A16" s="2">
        <v>1</v>
      </c>
      <c r="B16" s="3" t="s">
        <v>440</v>
      </c>
      <c r="C16" s="2">
        <v>58</v>
      </c>
      <c r="D16" s="3" t="s">
        <v>452</v>
      </c>
      <c r="E16" s="3" t="s">
        <v>524</v>
      </c>
      <c r="F16" s="3" t="s">
        <v>525</v>
      </c>
      <c r="G16" s="2">
        <v>1209743.78747911</v>
      </c>
      <c r="H16" s="2">
        <v>1231167.56395368</v>
      </c>
      <c r="I16" s="2">
        <v>1241166.70530778</v>
      </c>
      <c r="J16" s="2">
        <v>1433052.90069109</v>
      </c>
      <c r="K16" s="2">
        <v>1522444.35939188</v>
      </c>
      <c r="L16" s="2">
        <v>1431381.81620936</v>
      </c>
      <c r="M16" s="2">
        <v>1410964.08199796</v>
      </c>
      <c r="N16" s="2">
        <v>1471886.43261326</v>
      </c>
      <c r="O16" s="2">
        <v>1479347.37414174</v>
      </c>
      <c r="P16" s="2">
        <v>1506368.05475942</v>
      </c>
      <c r="Q16" s="2">
        <v>1476188.118948</v>
      </c>
      <c r="R16" s="2">
        <v>1431703.02924846</v>
      </c>
      <c r="S16" s="2">
        <v>1452197.37971137</v>
      </c>
      <c r="T16" s="2">
        <v>1596814.77959127</v>
      </c>
      <c r="U16" s="2">
        <v>1610306.97079932</v>
      </c>
      <c r="V16" s="2">
        <v>1632195.98193217</v>
      </c>
      <c r="W16" s="2">
        <v>1685586.82463846</v>
      </c>
      <c r="X16" s="2">
        <v>1620659.66563411</v>
      </c>
      <c r="Y16" s="2">
        <v>1652719.22868655</v>
      </c>
      <c r="Z16" s="2">
        <v>1724586.58399013</v>
      </c>
      <c r="AA16" s="2">
        <v>1734562.72192852</v>
      </c>
      <c r="AB16" s="2">
        <v>1726895.51469564</v>
      </c>
      <c r="AC16" s="2">
        <v>1537342.64936356</v>
      </c>
      <c r="AD16" s="2">
        <v>1721551.89843849</v>
      </c>
      <c r="AE16" s="2">
        <v>1893825.47026358</v>
      </c>
      <c r="AF16" s="2">
        <v>1943584.861691</v>
      </c>
      <c r="AG16" s="2">
        <v>2019534.15060518</v>
      </c>
      <c r="AH16" s="2">
        <v>2176315.65290425</v>
      </c>
      <c r="AI16" s="2">
        <v>2184830.94816369</v>
      </c>
      <c r="AJ16" s="2">
        <v>2325386.70925745</v>
      </c>
      <c r="AK16" s="2">
        <v>2453723.08418484</v>
      </c>
      <c r="AL16" s="2">
        <v>2619313.06911177</v>
      </c>
      <c r="AM16" s="2">
        <v>2743746.58026931</v>
      </c>
      <c r="AN16" s="2">
        <v>3020609.48405549</v>
      </c>
      <c r="AO16" s="2">
        <v>3034502.60650998</v>
      </c>
      <c r="AP16" s="2">
        <v>3284335.22428109</v>
      </c>
      <c r="AQ16" s="2">
        <v>3470478.74974234</v>
      </c>
      <c r="AR16" s="2">
        <v>2928317.57924221</v>
      </c>
      <c r="AS16" s="2">
        <v>3352593.23846238</v>
      </c>
      <c r="AT16" s="2">
        <v>3392306.81962457</v>
      </c>
      <c r="AU16" s="2">
        <v>3560852.4906229</v>
      </c>
      <c r="AV16" s="2">
        <v>3508925.8797667</v>
      </c>
      <c r="AW16" s="2">
        <v>3526964.96291046</v>
      </c>
    </row>
    <row r="17" ht="13.5" customHeight="1" spans="1:49">
      <c r="A17" s="2">
        <v>1</v>
      </c>
      <c r="B17" s="3" t="s">
        <v>443</v>
      </c>
      <c r="C17" s="2">
        <v>60</v>
      </c>
      <c r="D17" s="3" t="s">
        <v>453</v>
      </c>
      <c r="E17" s="3" t="s">
        <v>524</v>
      </c>
      <c r="F17" s="3" t="s">
        <v>525</v>
      </c>
      <c r="G17" s="2">
        <v>413141.140256</v>
      </c>
      <c r="H17" s="2">
        <v>432059.819386</v>
      </c>
      <c r="I17" s="2">
        <v>476314.6727003</v>
      </c>
      <c r="J17" s="2">
        <v>479437.8549819</v>
      </c>
      <c r="K17" s="2">
        <v>494707.8275854</v>
      </c>
      <c r="L17" s="2">
        <v>485191.036205</v>
      </c>
      <c r="M17" s="2">
        <v>485937.2058576</v>
      </c>
      <c r="N17" s="2">
        <v>471103.319229</v>
      </c>
      <c r="O17" s="2">
        <v>506625.1399217</v>
      </c>
      <c r="P17" s="2">
        <v>514319.5452476</v>
      </c>
      <c r="Q17" s="2">
        <v>565235.13254252</v>
      </c>
      <c r="R17" s="2">
        <v>576389.18418378</v>
      </c>
      <c r="S17" s="2">
        <v>598018.5955428</v>
      </c>
      <c r="T17" s="2">
        <v>654533.52607543</v>
      </c>
      <c r="U17" s="2">
        <v>688236.58449135</v>
      </c>
      <c r="V17" s="2">
        <v>658727.86633018</v>
      </c>
      <c r="W17" s="2">
        <v>677300.44799328</v>
      </c>
      <c r="X17" s="2">
        <v>759482.0743067</v>
      </c>
      <c r="Y17" s="2">
        <v>769609.65278966</v>
      </c>
      <c r="Z17" s="2">
        <v>744503.65150986</v>
      </c>
      <c r="AA17" s="2">
        <v>676771.2677638</v>
      </c>
      <c r="AB17" s="2">
        <v>642576.71688992</v>
      </c>
      <c r="AC17" s="2">
        <v>639683.89805686</v>
      </c>
      <c r="AD17" s="2">
        <v>678151.53575369</v>
      </c>
      <c r="AE17" s="2">
        <v>667277.76686682</v>
      </c>
      <c r="AF17" s="2">
        <v>643432.7190078</v>
      </c>
      <c r="AG17" s="2">
        <v>620540.14060016</v>
      </c>
      <c r="AH17" s="2">
        <v>637205.0384195</v>
      </c>
      <c r="AI17" s="2">
        <v>652051.50775517</v>
      </c>
      <c r="AJ17" s="2">
        <v>685944.4085157</v>
      </c>
      <c r="AK17" s="2">
        <v>714314.0945071</v>
      </c>
      <c r="AL17" s="2">
        <v>783035.2440709</v>
      </c>
      <c r="AM17" s="2">
        <v>730941.62141468</v>
      </c>
      <c r="AN17" s="2">
        <v>706639.94390427</v>
      </c>
      <c r="AO17" s="2">
        <v>715099.71462907</v>
      </c>
      <c r="AP17" s="2">
        <v>731723.49548007</v>
      </c>
      <c r="AQ17" s="2">
        <v>750046.0579569</v>
      </c>
      <c r="AR17" s="2">
        <v>736596.11012505</v>
      </c>
      <c r="AS17" s="2">
        <v>805683.80698369</v>
      </c>
      <c r="AT17" s="2">
        <v>793220.53913167</v>
      </c>
      <c r="AU17" s="2">
        <v>783519.35873271</v>
      </c>
      <c r="AV17" s="2">
        <v>764880.06899896</v>
      </c>
      <c r="AW17" s="2">
        <v>762040.92463703</v>
      </c>
    </row>
    <row r="18" ht="13.5" customHeight="1" spans="1:49">
      <c r="A18" s="2">
        <v>1</v>
      </c>
      <c r="B18" s="3" t="s">
        <v>454</v>
      </c>
      <c r="C18" s="2">
        <v>69</v>
      </c>
      <c r="D18" s="3" t="s">
        <v>455</v>
      </c>
      <c r="E18" s="3" t="s">
        <v>524</v>
      </c>
      <c r="F18" s="3" t="s">
        <v>525</v>
      </c>
      <c r="G18" s="2">
        <v>3907.065206</v>
      </c>
      <c r="H18" s="2">
        <v>4529.8338435</v>
      </c>
      <c r="I18" s="2">
        <v>3935.549</v>
      </c>
      <c r="J18" s="2">
        <v>3525.0483394</v>
      </c>
      <c r="K18" s="2">
        <v>3243.2960342</v>
      </c>
      <c r="L18" s="2">
        <v>3571.7199767</v>
      </c>
      <c r="M18" s="2">
        <v>3618.699376</v>
      </c>
      <c r="N18" s="2">
        <v>3846.9919828</v>
      </c>
      <c r="O18" s="2">
        <v>3327.9085798</v>
      </c>
      <c r="P18" s="2">
        <v>3684.5883374</v>
      </c>
      <c r="Q18" s="2">
        <v>4176.7721985</v>
      </c>
      <c r="R18" s="2">
        <v>4193.9327113</v>
      </c>
      <c r="S18" s="2">
        <v>4121.835991</v>
      </c>
      <c r="T18" s="2">
        <v>3593.411498</v>
      </c>
      <c r="U18" s="2">
        <v>3139.276304</v>
      </c>
      <c r="V18" s="2">
        <v>2860.0579487</v>
      </c>
      <c r="W18" s="2">
        <v>3695.9975235</v>
      </c>
      <c r="X18" s="2">
        <v>4427.2912134</v>
      </c>
      <c r="Y18" s="2">
        <v>4819.3849612</v>
      </c>
      <c r="Z18" s="2">
        <v>4948.5580623</v>
      </c>
      <c r="AA18" s="2">
        <v>4916.9985925</v>
      </c>
      <c r="AB18" s="2">
        <v>5371.5909351</v>
      </c>
      <c r="AC18" s="2">
        <v>6969.8752401</v>
      </c>
      <c r="AD18" s="2">
        <v>7207.3878724</v>
      </c>
      <c r="AE18" s="2">
        <v>8312.4930348</v>
      </c>
      <c r="AF18" s="2">
        <v>9233.7292429</v>
      </c>
      <c r="AG18" s="2">
        <v>8877.04603547</v>
      </c>
      <c r="AH18" s="2">
        <v>9957.93085667</v>
      </c>
      <c r="AI18" s="2">
        <v>11730.54321244</v>
      </c>
      <c r="AJ18" s="2">
        <v>12969.12063595</v>
      </c>
      <c r="AK18" s="2">
        <v>14731.10798101</v>
      </c>
      <c r="AL18" s="2">
        <v>13459.2243174</v>
      </c>
      <c r="AM18" s="2">
        <v>15193.1451107</v>
      </c>
      <c r="AN18" s="2">
        <v>16493.44725496</v>
      </c>
      <c r="AO18" s="2">
        <v>16434.92318339</v>
      </c>
      <c r="AP18" s="2">
        <v>18063.30622133</v>
      </c>
      <c r="AQ18" s="2">
        <v>17333.83990653</v>
      </c>
      <c r="AR18" s="2">
        <v>17402.13364509</v>
      </c>
      <c r="AS18" s="2">
        <v>16434.82362929</v>
      </c>
      <c r="AT18" s="2">
        <v>16453.68180801</v>
      </c>
      <c r="AU18" s="2">
        <v>17201.90847501</v>
      </c>
      <c r="AV18" s="2">
        <v>17249.1615428</v>
      </c>
      <c r="AW18" s="2">
        <v>17249.1615428</v>
      </c>
    </row>
    <row r="19" ht="13.5" customHeight="1" spans="1:49">
      <c r="A19" s="2">
        <v>1</v>
      </c>
      <c r="B19" s="3" t="s">
        <v>433</v>
      </c>
      <c r="C19" s="2">
        <v>86</v>
      </c>
      <c r="D19" s="3" t="s">
        <v>456</v>
      </c>
      <c r="E19" s="3" t="s">
        <v>524</v>
      </c>
      <c r="F19" s="3" t="s">
        <v>525</v>
      </c>
      <c r="G19" s="2">
        <v>11963.8083626</v>
      </c>
      <c r="H19" s="2">
        <v>13006.2874138</v>
      </c>
      <c r="I19" s="2">
        <v>13850.7862963</v>
      </c>
      <c r="J19" s="2">
        <v>13206.4737577</v>
      </c>
      <c r="K19" s="2">
        <v>16574.6629093</v>
      </c>
      <c r="L19" s="2">
        <v>16596.80257249</v>
      </c>
      <c r="M19" s="2">
        <v>17678.26664968</v>
      </c>
      <c r="N19" s="2">
        <v>18422.13964584</v>
      </c>
      <c r="O19" s="2">
        <v>18793.3844774</v>
      </c>
      <c r="P19" s="2">
        <v>18766.76715</v>
      </c>
      <c r="Q19" s="2">
        <v>17102.16904629</v>
      </c>
      <c r="R19" s="2">
        <v>16217.13961462</v>
      </c>
      <c r="S19" s="2">
        <v>15760.06375258</v>
      </c>
      <c r="T19" s="2">
        <v>15759.29062835</v>
      </c>
      <c r="U19" s="2">
        <v>15556.42637534</v>
      </c>
      <c r="V19" s="2">
        <v>18357.62853158</v>
      </c>
      <c r="W19" s="2">
        <v>18209.65040344</v>
      </c>
      <c r="X19" s="2">
        <v>18131.45347045</v>
      </c>
      <c r="Y19" s="2">
        <v>19080.64581627</v>
      </c>
      <c r="Z19" s="2">
        <v>17837.92211658</v>
      </c>
      <c r="AA19" s="2">
        <v>19730.48866853</v>
      </c>
      <c r="AB19" s="2">
        <v>16914.68753743</v>
      </c>
      <c r="AC19" s="2">
        <v>15685.87948353</v>
      </c>
      <c r="AD19" s="2">
        <v>17999.6623683</v>
      </c>
      <c r="AE19" s="2">
        <v>15916.59084661</v>
      </c>
      <c r="AF19" s="2">
        <v>17234.9789115</v>
      </c>
      <c r="AG19" s="2">
        <v>19144.60198989</v>
      </c>
      <c r="AH19" s="2">
        <v>16324.70603158</v>
      </c>
      <c r="AI19" s="2">
        <v>15980.79545524</v>
      </c>
      <c r="AJ19" s="2">
        <v>16350.95648458</v>
      </c>
      <c r="AK19" s="2">
        <v>15668.25402073</v>
      </c>
      <c r="AL19" s="2">
        <v>15977.8032039</v>
      </c>
      <c r="AM19" s="2">
        <v>17307.44002381</v>
      </c>
      <c r="AN19" s="2">
        <v>17939.17155818</v>
      </c>
      <c r="AO19" s="2">
        <v>16330.48355056</v>
      </c>
      <c r="AP19" s="2">
        <v>16198.8261727</v>
      </c>
      <c r="AQ19" s="2">
        <v>16543.0291061</v>
      </c>
      <c r="AR19" s="2">
        <v>15948.2064396</v>
      </c>
      <c r="AS19" s="2">
        <v>16959.8671226</v>
      </c>
      <c r="AT19" s="2">
        <v>16765.3564398</v>
      </c>
      <c r="AU19" s="2">
        <v>15368.1524229</v>
      </c>
      <c r="AV19" s="2">
        <v>16423.6005355</v>
      </c>
      <c r="AW19" s="2">
        <v>16432.9857625</v>
      </c>
    </row>
    <row r="20" ht="13.5" customHeight="1" spans="1:49">
      <c r="A20" s="2">
        <v>1</v>
      </c>
      <c r="B20" s="3" t="s">
        <v>433</v>
      </c>
      <c r="C20" s="2">
        <v>87</v>
      </c>
      <c r="D20" s="3" t="s">
        <v>457</v>
      </c>
      <c r="E20" s="3" t="s">
        <v>524</v>
      </c>
      <c r="F20" s="3" t="s">
        <v>525</v>
      </c>
      <c r="G20" s="2">
        <v>71647.60278</v>
      </c>
      <c r="H20" s="2">
        <v>71334.7306447</v>
      </c>
      <c r="I20" s="2">
        <v>70125.4169968</v>
      </c>
      <c r="J20" s="2">
        <v>71549.21294</v>
      </c>
      <c r="K20" s="2">
        <v>70279.0202977</v>
      </c>
      <c r="L20" s="2">
        <v>73837.3863042</v>
      </c>
      <c r="M20" s="2">
        <v>69166.1833921</v>
      </c>
      <c r="N20" s="2">
        <v>64121.1141818</v>
      </c>
      <c r="O20" s="2">
        <v>71769.01808576</v>
      </c>
      <c r="P20" s="2">
        <v>70335.01853104</v>
      </c>
      <c r="Q20" s="2">
        <v>73395.92598604</v>
      </c>
      <c r="R20" s="2">
        <v>65090.92184688</v>
      </c>
      <c r="S20" s="2">
        <v>69004.505757</v>
      </c>
      <c r="T20" s="2">
        <v>68520.3672683</v>
      </c>
      <c r="U20" s="2">
        <v>64518.52695808</v>
      </c>
      <c r="V20" s="2">
        <v>63982.2164935</v>
      </c>
      <c r="W20" s="2">
        <v>59192.37079656</v>
      </c>
      <c r="X20" s="2">
        <v>66328.68462188</v>
      </c>
      <c r="Y20" s="2">
        <v>59011.90039182</v>
      </c>
      <c r="Z20" s="2">
        <v>53486.61344622</v>
      </c>
      <c r="AA20" s="2">
        <v>56494.3800325</v>
      </c>
      <c r="AB20" s="2">
        <v>64375.54610212</v>
      </c>
      <c r="AC20" s="2">
        <v>59738.7235347</v>
      </c>
      <c r="AD20" s="2">
        <v>61118.0329934</v>
      </c>
      <c r="AE20" s="2">
        <v>57858.86604609</v>
      </c>
      <c r="AF20" s="2">
        <v>62387.72324111</v>
      </c>
      <c r="AG20" s="2">
        <v>61994.12553682</v>
      </c>
      <c r="AH20" s="2">
        <v>66119.30107408</v>
      </c>
      <c r="AI20" s="2">
        <v>56094.40159264</v>
      </c>
      <c r="AJ20" s="2">
        <v>44702.47907318</v>
      </c>
      <c r="AK20" s="2">
        <v>52650.46523292</v>
      </c>
      <c r="AL20" s="2">
        <v>54662.75401284</v>
      </c>
      <c r="AM20" s="2">
        <v>57372.17034181</v>
      </c>
      <c r="AN20" s="2">
        <v>50677.16777352</v>
      </c>
      <c r="AO20" s="2">
        <v>41086.15974065</v>
      </c>
      <c r="AP20" s="2">
        <v>44437.23101938</v>
      </c>
      <c r="AQ20" s="2">
        <v>54911.0901109</v>
      </c>
      <c r="AR20" s="2">
        <v>47490.00599315</v>
      </c>
      <c r="AS20" s="2">
        <v>56482.36687978</v>
      </c>
      <c r="AT20" s="2">
        <v>56514.88367946</v>
      </c>
      <c r="AU20" s="2">
        <v>56514.88367946</v>
      </c>
      <c r="AV20" s="2">
        <v>56844.17648704</v>
      </c>
      <c r="AW20" s="2">
        <v>56850.49131094</v>
      </c>
    </row>
    <row r="21" ht="13.5" customHeight="1" spans="1:49">
      <c r="A21" s="2">
        <v>1</v>
      </c>
      <c r="B21" s="3" t="s">
        <v>443</v>
      </c>
      <c r="C21" s="2">
        <v>89</v>
      </c>
      <c r="D21" s="3" t="s">
        <v>458</v>
      </c>
      <c r="E21" s="3" t="s">
        <v>524</v>
      </c>
      <c r="F21" s="3" t="s">
        <v>525</v>
      </c>
      <c r="G21" s="2">
        <v>559019.9788026</v>
      </c>
      <c r="H21" s="2">
        <v>615637.1687571</v>
      </c>
      <c r="I21" s="2">
        <v>667757.6885283</v>
      </c>
      <c r="J21" s="2">
        <v>705365.0211654</v>
      </c>
      <c r="K21" s="2">
        <v>726012.0502315</v>
      </c>
      <c r="L21" s="2">
        <v>728635.8137416</v>
      </c>
      <c r="M21" s="2">
        <v>720013.3524437</v>
      </c>
      <c r="N21" s="2">
        <v>808634.0158829</v>
      </c>
      <c r="O21" s="2">
        <v>833957.9668917</v>
      </c>
      <c r="P21" s="2">
        <v>861981.5293987</v>
      </c>
      <c r="Q21" s="2">
        <v>866932.33596138</v>
      </c>
      <c r="R21" s="2">
        <v>950394.46259936</v>
      </c>
      <c r="S21" s="2">
        <v>997893.46326762</v>
      </c>
      <c r="T21" s="2">
        <v>1074714.17244864</v>
      </c>
      <c r="U21" s="2">
        <v>1094052.3007025</v>
      </c>
      <c r="V21" s="2">
        <v>1141613.893726</v>
      </c>
      <c r="W21" s="2">
        <v>1223552.4155431</v>
      </c>
      <c r="X21" s="2">
        <v>1276858.7754361</v>
      </c>
      <c r="Y21" s="2">
        <v>1212674.51387375</v>
      </c>
      <c r="Z21" s="2">
        <v>1254487.7282107</v>
      </c>
      <c r="AA21" s="2">
        <v>1251981.4598895</v>
      </c>
      <c r="AB21" s="2">
        <v>1229902.4223697</v>
      </c>
      <c r="AC21" s="2">
        <v>1197746.98039466</v>
      </c>
      <c r="AD21" s="2">
        <v>1216096.97539496</v>
      </c>
      <c r="AE21" s="2">
        <v>1251450.4173365</v>
      </c>
      <c r="AF21" s="2">
        <v>1264179.31950057</v>
      </c>
      <c r="AG21" s="2">
        <v>1288703.90109765</v>
      </c>
      <c r="AH21" s="2">
        <v>1349005.91425274</v>
      </c>
      <c r="AI21" s="2">
        <v>1435478.2752286</v>
      </c>
      <c r="AJ21" s="2">
        <v>1511416.0434416</v>
      </c>
      <c r="AK21" s="2">
        <v>1502632.14638996</v>
      </c>
      <c r="AL21" s="2">
        <v>1548478.7910898</v>
      </c>
      <c r="AM21" s="2">
        <v>1553826.99174505</v>
      </c>
      <c r="AN21" s="2">
        <v>1590549.25317406</v>
      </c>
      <c r="AO21" s="2">
        <v>1677018.87659616</v>
      </c>
      <c r="AP21" s="2">
        <v>1728364.9455003</v>
      </c>
      <c r="AQ21" s="2">
        <v>1814069.36120624</v>
      </c>
      <c r="AR21" s="2">
        <v>1887496.39924644</v>
      </c>
      <c r="AS21" s="2">
        <v>1914537.8440969</v>
      </c>
      <c r="AT21" s="2">
        <v>1967678.01033473</v>
      </c>
      <c r="AU21" s="2">
        <v>1986737.8035899</v>
      </c>
      <c r="AV21" s="2">
        <v>1933658.5256554</v>
      </c>
      <c r="AW21" s="2">
        <v>1979552.3934675</v>
      </c>
    </row>
    <row r="22" ht="13.5" customHeight="1" spans="1:49">
      <c r="A22" s="2">
        <v>1</v>
      </c>
      <c r="B22" s="3" t="s">
        <v>454</v>
      </c>
      <c r="C22" s="2">
        <v>91</v>
      </c>
      <c r="D22" s="3" t="s">
        <v>459</v>
      </c>
      <c r="E22" s="3" t="s">
        <v>524</v>
      </c>
      <c r="F22" s="3" t="s">
        <v>525</v>
      </c>
      <c r="G22" s="2">
        <v>134848.11569324</v>
      </c>
      <c r="H22" s="2">
        <v>138666.6829143</v>
      </c>
      <c r="I22" s="2">
        <v>122878.33612118</v>
      </c>
      <c r="J22" s="2">
        <v>146105.51126262</v>
      </c>
      <c r="K22" s="2">
        <v>143449.52337861</v>
      </c>
      <c r="L22" s="2">
        <v>148468.01823008</v>
      </c>
      <c r="M22" s="2">
        <v>144359.8879547</v>
      </c>
      <c r="N22" s="2">
        <v>135553.68566044</v>
      </c>
      <c r="O22" s="2">
        <v>153050.50818639</v>
      </c>
      <c r="P22" s="2">
        <v>149242.93917291</v>
      </c>
      <c r="Q22" s="2">
        <v>157338.64460717</v>
      </c>
      <c r="R22" s="2">
        <v>144429.12561201</v>
      </c>
      <c r="S22" s="2">
        <v>142830.84757545</v>
      </c>
      <c r="T22" s="2">
        <v>168891.92592805</v>
      </c>
      <c r="U22" s="2">
        <v>167465.80482966</v>
      </c>
      <c r="V22" s="2">
        <v>153033.61009556</v>
      </c>
      <c r="W22" s="2">
        <v>175118.84616925</v>
      </c>
      <c r="X22" s="2">
        <v>178707.9926725</v>
      </c>
      <c r="Y22" s="2">
        <v>156142.9342632</v>
      </c>
      <c r="Z22" s="2">
        <v>162229.4651223</v>
      </c>
      <c r="AA22" s="2">
        <v>167618.2278953</v>
      </c>
      <c r="AB22" s="2">
        <v>162333.9382038</v>
      </c>
      <c r="AC22" s="2">
        <v>140255.5295708</v>
      </c>
      <c r="AD22" s="2">
        <v>146610.447706</v>
      </c>
      <c r="AE22" s="2">
        <v>140450.7544728</v>
      </c>
      <c r="AF22" s="2">
        <v>147236.3129113</v>
      </c>
      <c r="AG22" s="2">
        <v>137777.0253044</v>
      </c>
      <c r="AH22" s="2">
        <v>131628.23503</v>
      </c>
      <c r="AI22" s="2">
        <v>124722.0298046</v>
      </c>
      <c r="AJ22" s="2">
        <v>109023.97284</v>
      </c>
      <c r="AK22" s="2">
        <v>130695.3587064</v>
      </c>
      <c r="AL22" s="2">
        <v>146664.9918864</v>
      </c>
      <c r="AM22" s="2">
        <v>160051.7516204</v>
      </c>
      <c r="AN22" s="2">
        <v>174923.2552224</v>
      </c>
      <c r="AO22" s="2">
        <v>204639.71487878</v>
      </c>
      <c r="AP22" s="2">
        <v>216205.84551572</v>
      </c>
      <c r="AQ22" s="2">
        <v>220145.03473344</v>
      </c>
      <c r="AR22" s="2">
        <v>192556.9835329</v>
      </c>
      <c r="AS22" s="2">
        <v>208795.563902</v>
      </c>
      <c r="AT22" s="2">
        <v>218723.39666176</v>
      </c>
      <c r="AU22" s="2">
        <v>208987.43344088</v>
      </c>
      <c r="AV22" s="2">
        <v>201699.4219957</v>
      </c>
      <c r="AW22" s="2">
        <v>212216.1799957</v>
      </c>
    </row>
    <row r="23" ht="13.5" customHeight="1" spans="1:49">
      <c r="A23" s="2">
        <v>1</v>
      </c>
      <c r="B23" s="3" t="s">
        <v>433</v>
      </c>
      <c r="C23" s="2">
        <v>93</v>
      </c>
      <c r="D23" s="3" t="s">
        <v>460</v>
      </c>
      <c r="E23" s="3" t="s">
        <v>524</v>
      </c>
      <c r="F23" s="3" t="s">
        <v>525</v>
      </c>
      <c r="G23" s="2">
        <v>450566.5845776</v>
      </c>
      <c r="H23" s="2">
        <v>444768.6685979</v>
      </c>
      <c r="I23" s="2">
        <v>458915.1231528</v>
      </c>
      <c r="J23" s="2">
        <v>468453.5150579</v>
      </c>
      <c r="K23" s="2">
        <v>480327.3792875</v>
      </c>
      <c r="L23" s="2">
        <v>483203.3820274</v>
      </c>
      <c r="M23" s="2">
        <v>500968.0481834</v>
      </c>
      <c r="N23" s="2">
        <v>500514.1760451</v>
      </c>
      <c r="O23" s="2">
        <v>514886.2049399</v>
      </c>
      <c r="P23" s="2">
        <v>531581.4994391</v>
      </c>
      <c r="Q23" s="2">
        <v>547828.7540245</v>
      </c>
      <c r="R23" s="2">
        <v>562349.9125822</v>
      </c>
      <c r="S23" s="2">
        <v>563504.2571632</v>
      </c>
      <c r="T23" s="2">
        <v>574252.415158</v>
      </c>
      <c r="U23" s="2">
        <v>584338.21118</v>
      </c>
      <c r="V23" s="2">
        <v>593520.0691038</v>
      </c>
      <c r="W23" s="2">
        <v>582848.94130926</v>
      </c>
      <c r="X23" s="2">
        <v>605062.01323027</v>
      </c>
      <c r="Y23" s="2">
        <v>632744.53879256</v>
      </c>
      <c r="Z23" s="2">
        <v>630072.7042722</v>
      </c>
      <c r="AA23" s="2">
        <v>624712.6034472</v>
      </c>
      <c r="AB23" s="2">
        <v>640092.66624</v>
      </c>
      <c r="AC23" s="2">
        <v>662229.8448376</v>
      </c>
      <c r="AD23" s="2">
        <v>666626.1504838</v>
      </c>
      <c r="AE23" s="2">
        <v>668991.8334263</v>
      </c>
      <c r="AF23" s="2">
        <v>667530.5455889</v>
      </c>
      <c r="AG23" s="2">
        <v>649320.18780638</v>
      </c>
      <c r="AH23" s="2">
        <v>640024.0397084</v>
      </c>
      <c r="AI23" s="2">
        <v>634792.76209146</v>
      </c>
      <c r="AJ23" s="2">
        <v>601446.1047896</v>
      </c>
      <c r="AK23" s="2">
        <v>600073.1422944</v>
      </c>
      <c r="AL23" s="2">
        <v>583538.76685322</v>
      </c>
      <c r="AM23" s="2">
        <v>574402.5361302</v>
      </c>
      <c r="AN23" s="2">
        <v>574797.2873194</v>
      </c>
      <c r="AO23" s="2">
        <v>547600.9848506</v>
      </c>
      <c r="AP23" s="2">
        <v>566896.1300463</v>
      </c>
      <c r="AQ23" s="2">
        <v>583955.5400613</v>
      </c>
      <c r="AR23" s="2">
        <v>578607.1728154</v>
      </c>
      <c r="AS23" s="2">
        <v>593715.0514626</v>
      </c>
      <c r="AT23" s="2">
        <v>630409.879903</v>
      </c>
      <c r="AU23" s="2">
        <v>608054.1693784</v>
      </c>
      <c r="AV23" s="2">
        <v>620349.6821828</v>
      </c>
      <c r="AW23" s="2">
        <v>622366.2217048</v>
      </c>
    </row>
    <row r="24" ht="13.5" customHeight="1" spans="1:49">
      <c r="A24" s="2">
        <v>1</v>
      </c>
      <c r="B24" s="3" t="s">
        <v>443</v>
      </c>
      <c r="C24" s="2">
        <v>95</v>
      </c>
      <c r="D24" s="3" t="s">
        <v>461</v>
      </c>
      <c r="E24" s="3" t="s">
        <v>524</v>
      </c>
      <c r="F24" s="3" t="s">
        <v>525</v>
      </c>
      <c r="G24" s="2">
        <v>339286.27287602</v>
      </c>
      <c r="H24" s="2">
        <v>350641.41466521</v>
      </c>
      <c r="I24" s="2">
        <v>355127.72421178</v>
      </c>
      <c r="J24" s="2">
        <v>382138.1900062</v>
      </c>
      <c r="K24" s="2">
        <v>390535.39916464</v>
      </c>
      <c r="L24" s="2">
        <v>441643.67978769</v>
      </c>
      <c r="M24" s="2">
        <v>497394.07668652</v>
      </c>
      <c r="N24" s="2">
        <v>528057.49713054</v>
      </c>
      <c r="O24" s="2">
        <v>549398.42138913</v>
      </c>
      <c r="P24" s="2">
        <v>540551.8124848</v>
      </c>
      <c r="Q24" s="2">
        <v>589209.91789543</v>
      </c>
      <c r="R24" s="2">
        <v>619926.25866607</v>
      </c>
      <c r="S24" s="2">
        <v>604992.05723649</v>
      </c>
      <c r="T24" s="2">
        <v>560674.90826787</v>
      </c>
      <c r="U24" s="2">
        <v>507134.91556319</v>
      </c>
      <c r="V24" s="2">
        <v>567169.70445493</v>
      </c>
      <c r="W24" s="2">
        <v>613387.55896439</v>
      </c>
      <c r="X24" s="2">
        <v>689168.95930726</v>
      </c>
      <c r="Y24" s="2">
        <v>731309.5073441</v>
      </c>
      <c r="Z24" s="2">
        <v>740924.26432002</v>
      </c>
      <c r="AA24" s="2">
        <v>767012.19443378</v>
      </c>
      <c r="AB24" s="2">
        <v>729891.48265546</v>
      </c>
      <c r="AC24" s="2">
        <v>686342.27245208</v>
      </c>
      <c r="AD24" s="2">
        <v>668073.22048493</v>
      </c>
      <c r="AE24" s="2">
        <v>686804.93941526</v>
      </c>
      <c r="AF24" s="2">
        <v>673935.81755784</v>
      </c>
      <c r="AG24" s="2">
        <v>747351.9793619</v>
      </c>
      <c r="AH24" s="2">
        <v>774071.62762972</v>
      </c>
      <c r="AI24" s="2">
        <v>800214.60519857</v>
      </c>
      <c r="AJ24" s="2">
        <v>850030.97692</v>
      </c>
      <c r="AK24" s="2">
        <v>843640.43538758</v>
      </c>
      <c r="AL24" s="2">
        <v>859614.72246127</v>
      </c>
      <c r="AM24" s="2">
        <v>888511.5111513</v>
      </c>
      <c r="AN24" s="2">
        <v>974707.46472027</v>
      </c>
      <c r="AO24" s="2">
        <v>964837.55261575</v>
      </c>
      <c r="AP24" s="2">
        <v>1077544.88786683</v>
      </c>
      <c r="AQ24" s="2">
        <v>1069672.85848987</v>
      </c>
      <c r="AR24" s="2">
        <v>1062221.80312422</v>
      </c>
      <c r="AS24" s="2">
        <v>951696.18891142</v>
      </c>
      <c r="AT24" s="2">
        <v>1030277.37028717</v>
      </c>
      <c r="AU24" s="2">
        <v>1061216.63189297</v>
      </c>
      <c r="AV24" s="2">
        <v>1110598.4590261</v>
      </c>
      <c r="AW24" s="2">
        <v>1094216.3714726</v>
      </c>
    </row>
    <row r="25" ht="13.5" customHeight="1" spans="1:49">
      <c r="A25" s="2">
        <v>1</v>
      </c>
      <c r="B25" s="3" t="s">
        <v>433</v>
      </c>
      <c r="C25" s="2">
        <v>109</v>
      </c>
      <c r="D25" s="3" t="s">
        <v>462</v>
      </c>
      <c r="E25" s="3" t="s">
        <v>524</v>
      </c>
      <c r="F25" s="3" t="s">
        <v>525</v>
      </c>
      <c r="G25" s="2">
        <v>244140.05854782</v>
      </c>
      <c r="H25" s="2">
        <v>245828.5045855</v>
      </c>
      <c r="I25" s="2">
        <v>259504.75961936</v>
      </c>
      <c r="J25" s="2">
        <v>268228.5956194</v>
      </c>
      <c r="K25" s="2">
        <v>277525.26502473</v>
      </c>
      <c r="L25" s="2">
        <v>286523.90618517</v>
      </c>
      <c r="M25" s="2">
        <v>286393.14228875</v>
      </c>
      <c r="N25" s="2">
        <v>273905.14103281</v>
      </c>
      <c r="O25" s="2">
        <v>264252.50222487</v>
      </c>
      <c r="P25" s="2">
        <v>271972.75606823</v>
      </c>
      <c r="Q25" s="2">
        <v>293751.92538237</v>
      </c>
      <c r="R25" s="2">
        <v>289804.32561857</v>
      </c>
      <c r="S25" s="2">
        <v>273797.42376465</v>
      </c>
      <c r="T25" s="2">
        <v>279462.93104387</v>
      </c>
      <c r="U25" s="2">
        <v>277480.97583202</v>
      </c>
      <c r="V25" s="2">
        <v>289559.61947148</v>
      </c>
      <c r="W25" s="2">
        <v>292968.40302785</v>
      </c>
      <c r="X25" s="2">
        <v>312653.13696195</v>
      </c>
      <c r="Y25" s="2">
        <v>302237.0408876</v>
      </c>
      <c r="Z25" s="2">
        <v>297537.42254941</v>
      </c>
      <c r="AA25" s="2">
        <v>294771.82840468</v>
      </c>
      <c r="AB25" s="2">
        <v>280536.89655901</v>
      </c>
      <c r="AC25" s="2">
        <v>298468.21227461</v>
      </c>
      <c r="AD25" s="2">
        <v>326424.31882265</v>
      </c>
      <c r="AE25" s="2">
        <v>300799.40872561</v>
      </c>
      <c r="AF25" s="2">
        <v>310532.65574119</v>
      </c>
      <c r="AG25" s="2">
        <v>326653.22386778</v>
      </c>
      <c r="AH25" s="2">
        <v>318278.19535608</v>
      </c>
      <c r="AI25" s="2">
        <v>293819.27767288</v>
      </c>
      <c r="AJ25" s="2">
        <v>322028.95260138</v>
      </c>
      <c r="AK25" s="2">
        <v>328356.22070789</v>
      </c>
      <c r="AL25" s="2">
        <v>356264.11581093</v>
      </c>
      <c r="AM25" s="2">
        <v>362736.66882137</v>
      </c>
      <c r="AN25" s="2">
        <v>379467.16945805</v>
      </c>
      <c r="AO25" s="2">
        <v>388003.94763652</v>
      </c>
      <c r="AP25" s="2">
        <v>408669.78390182</v>
      </c>
      <c r="AQ25" s="2">
        <v>385232.35288287</v>
      </c>
      <c r="AR25" s="2">
        <v>376613.95409171</v>
      </c>
      <c r="AS25" s="2">
        <v>400136.24492622</v>
      </c>
      <c r="AT25" s="2">
        <v>383000.95011231</v>
      </c>
      <c r="AU25" s="2">
        <v>403886.75625331</v>
      </c>
      <c r="AV25" s="2">
        <v>399279.58553566</v>
      </c>
      <c r="AW25" s="2">
        <v>399048.81483156</v>
      </c>
    </row>
    <row r="26" ht="13.5" customHeight="1" spans="1:49">
      <c r="A26" s="2">
        <v>1</v>
      </c>
      <c r="B26" s="3" t="s">
        <v>433</v>
      </c>
      <c r="C26" s="2">
        <v>135</v>
      </c>
      <c r="D26" s="3" t="s">
        <v>463</v>
      </c>
      <c r="E26" s="3" t="s">
        <v>524</v>
      </c>
      <c r="F26" s="3" t="s">
        <v>525</v>
      </c>
      <c r="G26" s="2">
        <v>66986.49272298</v>
      </c>
      <c r="H26" s="2">
        <v>67741.44037978</v>
      </c>
      <c r="I26" s="2">
        <v>67500.20868038</v>
      </c>
      <c r="J26" s="2">
        <v>56745.53075778</v>
      </c>
      <c r="K26" s="2">
        <v>72936.47468286</v>
      </c>
      <c r="L26" s="2">
        <v>77757.69263254</v>
      </c>
      <c r="M26" s="2">
        <v>72390.63166102</v>
      </c>
      <c r="N26" s="2">
        <v>72245.35397256</v>
      </c>
      <c r="O26" s="2">
        <v>69586.61535226</v>
      </c>
      <c r="P26" s="2">
        <v>58007.81878952</v>
      </c>
      <c r="Q26" s="2">
        <v>62042.5819329</v>
      </c>
      <c r="R26" s="2">
        <v>71831.25398058</v>
      </c>
      <c r="S26" s="2">
        <v>67155.99668702</v>
      </c>
      <c r="T26" s="2">
        <v>69392.08859406</v>
      </c>
      <c r="U26" s="2">
        <v>66358.0876711</v>
      </c>
      <c r="V26" s="2">
        <v>73090.73743604</v>
      </c>
      <c r="W26" s="2">
        <v>77134.61922706</v>
      </c>
      <c r="X26" s="2">
        <v>78224.74672005</v>
      </c>
      <c r="Y26" s="2">
        <v>58185.859636</v>
      </c>
      <c r="Z26" s="2">
        <v>44350.34037616</v>
      </c>
      <c r="AA26" s="2">
        <v>58323.85247668</v>
      </c>
      <c r="AB26" s="2">
        <v>62556.28050686</v>
      </c>
      <c r="AC26" s="2">
        <v>62925.07836694</v>
      </c>
      <c r="AD26" s="2">
        <v>67514.00671066</v>
      </c>
      <c r="AE26" s="2">
        <v>65911.3425496</v>
      </c>
      <c r="AF26" s="2">
        <v>69967.3124618</v>
      </c>
      <c r="AG26" s="2">
        <v>63104.9267941</v>
      </c>
      <c r="AH26" s="2">
        <v>64116.551301</v>
      </c>
      <c r="AI26" s="2">
        <v>66717.5423704</v>
      </c>
      <c r="AJ26" s="2">
        <v>68033.85594996</v>
      </c>
      <c r="AK26" s="2">
        <v>64677.80218388</v>
      </c>
      <c r="AL26" s="2">
        <v>67183.60880144</v>
      </c>
      <c r="AM26" s="2">
        <v>63509.53362618</v>
      </c>
      <c r="AN26" s="2">
        <v>56555.4537338</v>
      </c>
      <c r="AO26" s="2">
        <v>61683.3279128</v>
      </c>
      <c r="AP26" s="2">
        <v>75122.3975818</v>
      </c>
      <c r="AQ26" s="2">
        <v>79051.19520132</v>
      </c>
      <c r="AR26" s="2">
        <v>73977.75125496</v>
      </c>
      <c r="AS26" s="2">
        <v>78831.98765658</v>
      </c>
      <c r="AT26" s="2">
        <v>79566.602187</v>
      </c>
      <c r="AU26" s="2">
        <v>79566.602187</v>
      </c>
      <c r="AV26" s="2">
        <v>79570.492747</v>
      </c>
      <c r="AW26" s="2">
        <v>79572.503903</v>
      </c>
    </row>
    <row r="27" ht="13.5" customHeight="1" spans="1:49">
      <c r="A27" s="2">
        <v>1</v>
      </c>
      <c r="B27" s="3" t="s">
        <v>464</v>
      </c>
      <c r="C27" s="2">
        <v>138</v>
      </c>
      <c r="D27" s="3" t="s">
        <v>464</v>
      </c>
      <c r="E27" s="3" t="s">
        <v>524</v>
      </c>
      <c r="F27" s="3" t="s">
        <v>525</v>
      </c>
      <c r="G27" s="2">
        <v>6635264.92085754</v>
      </c>
      <c r="H27" s="2">
        <v>7039006.0345177</v>
      </c>
      <c r="I27" s="2">
        <v>7383151.60919654</v>
      </c>
      <c r="J27" s="2">
        <v>8139897.90584236</v>
      </c>
      <c r="K27" s="2">
        <v>8613379.55023732</v>
      </c>
      <c r="L27" s="2">
        <v>9204955.76019303</v>
      </c>
      <c r="M27" s="2">
        <v>9342203.65711134</v>
      </c>
      <c r="N27" s="2">
        <v>9604382.30640158</v>
      </c>
      <c r="O27" s="2">
        <v>9455822.16688104</v>
      </c>
      <c r="P27" s="2">
        <v>9852459.32201743</v>
      </c>
      <c r="Q27" s="2">
        <v>10305663.1886731</v>
      </c>
      <c r="R27" s="2">
        <v>10820667.6562099</v>
      </c>
      <c r="S27" s="2">
        <v>11279857.5583978</v>
      </c>
      <c r="T27" s="2">
        <v>11640261.020048</v>
      </c>
      <c r="U27" s="2">
        <v>12019370.6310935</v>
      </c>
      <c r="V27" s="2">
        <v>12034391.7802428</v>
      </c>
      <c r="W27" s="2">
        <v>13400019.1938122</v>
      </c>
      <c r="X27" s="2">
        <v>14295984.8731979</v>
      </c>
      <c r="Y27" s="2">
        <v>13946501.012848</v>
      </c>
      <c r="Z27" s="2">
        <v>15118085.4199515</v>
      </c>
      <c r="AA27" s="2">
        <v>16166000.1673768</v>
      </c>
      <c r="AB27" s="2">
        <v>15761051.3885945</v>
      </c>
      <c r="AC27" s="2">
        <v>16549059.3892514</v>
      </c>
      <c r="AD27" s="2">
        <v>16653397.8562064</v>
      </c>
      <c r="AE27" s="2">
        <v>17232372.6103646</v>
      </c>
      <c r="AF27" s="2">
        <v>17461384.8121445</v>
      </c>
      <c r="AG27" s="2">
        <v>17668224.6519069</v>
      </c>
      <c r="AH27" s="2">
        <v>17327891.2369804</v>
      </c>
      <c r="AI27" s="2">
        <v>16474141.487558</v>
      </c>
      <c r="AJ27" s="2">
        <v>17597750.5816788</v>
      </c>
      <c r="AK27" s="2">
        <v>18135217.0985625</v>
      </c>
      <c r="AL27" s="2">
        <v>18252205.0819518</v>
      </c>
      <c r="AM27" s="2">
        <v>18840866.8862791</v>
      </c>
      <c r="AN27" s="2">
        <v>19537856.8113263</v>
      </c>
      <c r="AO27" s="2">
        <v>20313884.0458872</v>
      </c>
      <c r="AP27" s="2">
        <v>21001332.4354957</v>
      </c>
      <c r="AQ27" s="2">
        <v>21398794.556636</v>
      </c>
      <c r="AR27" s="2">
        <v>22100403.313815</v>
      </c>
      <c r="AS27" s="2">
        <v>22661543.2808052</v>
      </c>
      <c r="AT27" s="2">
        <v>22998195.4425334</v>
      </c>
      <c r="AU27" s="2">
        <v>24267517.545253</v>
      </c>
      <c r="AV27" s="2">
        <v>24100364.5845293</v>
      </c>
      <c r="AW27" s="2">
        <v>24805068.08141</v>
      </c>
    </row>
    <row r="28" ht="13.5" customHeight="1" spans="1:49">
      <c r="A28" s="2">
        <v>1</v>
      </c>
      <c r="B28" s="3" t="s">
        <v>433</v>
      </c>
      <c r="C28" s="2">
        <v>142</v>
      </c>
      <c r="D28" s="3" t="s">
        <v>465</v>
      </c>
      <c r="E28" s="3" t="s">
        <v>524</v>
      </c>
      <c r="F28" s="3" t="s">
        <v>525</v>
      </c>
      <c r="G28" s="2">
        <v>1301.5956172</v>
      </c>
      <c r="H28" s="2">
        <v>1337.322692</v>
      </c>
      <c r="I28" s="2">
        <v>1380.5182689</v>
      </c>
      <c r="J28" s="2">
        <v>1417.1808799</v>
      </c>
      <c r="K28" s="2">
        <v>1458.116914</v>
      </c>
      <c r="L28" s="2">
        <v>1416.9249376</v>
      </c>
      <c r="M28" s="2">
        <v>1563.9105676</v>
      </c>
      <c r="N28" s="2">
        <v>1646.7121496</v>
      </c>
      <c r="O28" s="2">
        <v>1479.9642503</v>
      </c>
      <c r="P28" s="2">
        <v>1571.93933064</v>
      </c>
      <c r="Q28" s="2">
        <v>1664.71812038</v>
      </c>
      <c r="R28" s="2">
        <v>1636.14189708</v>
      </c>
      <c r="S28" s="2">
        <v>1664.28446824</v>
      </c>
      <c r="T28" s="2">
        <v>1696.60322132</v>
      </c>
      <c r="U28" s="2">
        <v>1715.64811248</v>
      </c>
      <c r="V28" s="2">
        <v>1750.86003644</v>
      </c>
      <c r="W28" s="2">
        <v>1760.29228728</v>
      </c>
      <c r="X28" s="2">
        <v>1811.7112291</v>
      </c>
      <c r="Y28" s="2">
        <v>1866.95116102</v>
      </c>
      <c r="Z28" s="2">
        <v>1960.54072894</v>
      </c>
      <c r="AA28" s="2">
        <v>2077.54376344</v>
      </c>
      <c r="AB28" s="2">
        <v>2256.04414054</v>
      </c>
      <c r="AC28" s="2">
        <v>2245.3680359</v>
      </c>
      <c r="AD28" s="2">
        <v>2269.0766735</v>
      </c>
      <c r="AE28" s="2">
        <v>2271.8728155</v>
      </c>
      <c r="AF28" s="2">
        <v>2337.4157703</v>
      </c>
      <c r="AG28" s="2">
        <v>2407.5663014</v>
      </c>
      <c r="AH28" s="2">
        <v>2472.43201594</v>
      </c>
      <c r="AI28" s="2">
        <v>2514.05491264</v>
      </c>
      <c r="AJ28" s="2">
        <v>2590.36968138</v>
      </c>
      <c r="AK28" s="2">
        <v>2656.30206998</v>
      </c>
      <c r="AL28" s="2">
        <v>2732.78392042</v>
      </c>
      <c r="AM28" s="2">
        <v>2787.27697922</v>
      </c>
      <c r="AN28" s="2">
        <v>2848.71133836</v>
      </c>
      <c r="AO28" s="2">
        <v>2852.3261404</v>
      </c>
      <c r="AP28" s="2">
        <v>2852.3261404</v>
      </c>
      <c r="AQ28" s="2">
        <v>2852.3261404</v>
      </c>
      <c r="AR28" s="2">
        <v>2852.3261404</v>
      </c>
      <c r="AS28" s="2">
        <v>2852.3261404</v>
      </c>
      <c r="AT28" s="2">
        <v>2852.3261404</v>
      </c>
      <c r="AU28" s="2">
        <v>2852.3261404</v>
      </c>
      <c r="AV28" s="2">
        <v>2852.3261404</v>
      </c>
      <c r="AW28" s="2">
        <v>2639.924839</v>
      </c>
    </row>
    <row r="29" ht="13.5" customHeight="1" spans="1:49">
      <c r="A29" s="2">
        <v>1</v>
      </c>
      <c r="B29" s="3" t="s">
        <v>433</v>
      </c>
      <c r="C29" s="2">
        <v>151</v>
      </c>
      <c r="D29" s="3" t="s">
        <v>466</v>
      </c>
      <c r="E29" s="3" t="s">
        <v>524</v>
      </c>
      <c r="F29" s="3" t="s">
        <v>525</v>
      </c>
      <c r="G29" s="2">
        <v>4017.280605</v>
      </c>
      <c r="H29" s="2">
        <v>3966.001912</v>
      </c>
      <c r="I29" s="2">
        <v>3950.075987</v>
      </c>
      <c r="J29" s="2">
        <v>3979.269177</v>
      </c>
      <c r="K29" s="2">
        <v>3761.302279</v>
      </c>
      <c r="L29" s="2">
        <v>3643.002059</v>
      </c>
      <c r="M29" s="2">
        <v>3543.056872</v>
      </c>
      <c r="N29" s="2">
        <v>3927.036133</v>
      </c>
      <c r="O29" s="2">
        <v>5261.381257</v>
      </c>
      <c r="P29" s="2">
        <v>5664.87499</v>
      </c>
      <c r="Q29" s="2">
        <v>6513.266663</v>
      </c>
      <c r="R29" s="2">
        <v>5884.082644</v>
      </c>
      <c r="S29" s="2">
        <v>5232.292814</v>
      </c>
      <c r="T29" s="2">
        <v>4870.06649</v>
      </c>
      <c r="U29" s="2">
        <v>4865.298578</v>
      </c>
      <c r="V29" s="2">
        <v>5160.785563</v>
      </c>
      <c r="W29" s="2">
        <v>4123.747254</v>
      </c>
      <c r="X29" s="2">
        <v>3782.324701</v>
      </c>
      <c r="Y29" s="2">
        <v>2348.200235</v>
      </c>
      <c r="Z29" s="2">
        <v>2457.450716</v>
      </c>
      <c r="AA29" s="2">
        <v>2298.209635</v>
      </c>
      <c r="AB29" s="2">
        <v>2831.304889</v>
      </c>
      <c r="AC29" s="2">
        <v>2434.357732</v>
      </c>
      <c r="AD29" s="2">
        <v>2650.306226</v>
      </c>
      <c r="AE29" s="2">
        <v>2271.171833</v>
      </c>
      <c r="AF29" s="2">
        <v>1597.317834</v>
      </c>
      <c r="AG29" s="2">
        <v>1239.141348</v>
      </c>
      <c r="AH29" s="2">
        <v>1219.310822</v>
      </c>
      <c r="AI29" s="2">
        <v>1244.181939</v>
      </c>
      <c r="AJ29" s="2">
        <v>1794.493716</v>
      </c>
      <c r="AK29" s="2">
        <v>1339.224572</v>
      </c>
      <c r="AL29" s="2">
        <v>1372.292755</v>
      </c>
      <c r="AM29" s="2">
        <v>1597.423906</v>
      </c>
      <c r="AN29" s="2">
        <v>1661.806474</v>
      </c>
      <c r="AO29" s="2">
        <v>1798.637834</v>
      </c>
      <c r="AP29" s="2">
        <v>1490.218628</v>
      </c>
      <c r="AQ29" s="2">
        <v>1430.13077</v>
      </c>
      <c r="AR29" s="2">
        <v>1433.664932</v>
      </c>
      <c r="AS29" s="2">
        <v>1367.620081</v>
      </c>
      <c r="AT29" s="2">
        <v>1388.697884</v>
      </c>
      <c r="AU29" s="2">
        <v>1414.782689</v>
      </c>
      <c r="AV29" s="2">
        <v>1414.782689</v>
      </c>
      <c r="AW29" s="2">
        <v>1414.782689</v>
      </c>
    </row>
    <row r="30" ht="13.5" customHeight="1" spans="1:49">
      <c r="A30" s="2">
        <v>1</v>
      </c>
      <c r="B30" s="3" t="s">
        <v>443</v>
      </c>
      <c r="C30" s="2">
        <v>157</v>
      </c>
      <c r="D30" s="3" t="s">
        <v>467</v>
      </c>
      <c r="E30" s="3" t="s">
        <v>524</v>
      </c>
      <c r="F30" s="3" t="s">
        <v>525</v>
      </c>
      <c r="G30" s="2">
        <v>315594.51789764</v>
      </c>
      <c r="H30" s="2">
        <v>359139.4353652</v>
      </c>
      <c r="I30" s="2">
        <v>399674.9024582</v>
      </c>
      <c r="J30" s="2">
        <v>459243.9500858</v>
      </c>
      <c r="K30" s="2">
        <v>501405.319625</v>
      </c>
      <c r="L30" s="2">
        <v>497233.00240278</v>
      </c>
      <c r="M30" s="2">
        <v>542887.19182952</v>
      </c>
      <c r="N30" s="2">
        <v>558277.61577172</v>
      </c>
      <c r="O30" s="2">
        <v>579588.10973034</v>
      </c>
      <c r="P30" s="2">
        <v>577422.23884934</v>
      </c>
      <c r="Q30" s="2">
        <v>600616.17976996</v>
      </c>
      <c r="R30" s="2">
        <v>629937.39504426</v>
      </c>
      <c r="S30" s="2">
        <v>638155.74633178</v>
      </c>
      <c r="T30" s="2">
        <v>700833.16574172</v>
      </c>
      <c r="U30" s="2">
        <v>741043.74771371</v>
      </c>
      <c r="V30" s="2">
        <v>762049.07486721</v>
      </c>
      <c r="W30" s="2">
        <v>784398.85577285</v>
      </c>
      <c r="X30" s="2">
        <v>841080.95378776</v>
      </c>
      <c r="Y30" s="2">
        <v>762469.91600438</v>
      </c>
      <c r="Z30" s="2">
        <v>504228.23886764</v>
      </c>
      <c r="AA30" s="2">
        <v>586929.6440679</v>
      </c>
      <c r="AB30" s="2">
        <v>602058.98364716</v>
      </c>
      <c r="AC30" s="2">
        <v>598498.5873004</v>
      </c>
      <c r="AD30" s="2">
        <v>623464.9239172</v>
      </c>
      <c r="AE30" s="2">
        <v>560583.7784634</v>
      </c>
      <c r="AF30" s="2">
        <v>530022.1630199</v>
      </c>
      <c r="AG30" s="2">
        <v>489012.0998284</v>
      </c>
      <c r="AH30" s="2">
        <v>475454.0987989</v>
      </c>
      <c r="AI30" s="2">
        <v>501210.5976299</v>
      </c>
      <c r="AJ30" s="2">
        <v>511199.124156</v>
      </c>
      <c r="AK30" s="2">
        <v>512496.8020645</v>
      </c>
      <c r="AL30" s="2">
        <v>525112.4855222</v>
      </c>
      <c r="AM30" s="2">
        <v>519189.01051536</v>
      </c>
      <c r="AN30" s="2">
        <v>531674.12195654</v>
      </c>
      <c r="AO30" s="2">
        <v>572238.96525206</v>
      </c>
      <c r="AP30" s="2">
        <v>587265.94617984</v>
      </c>
      <c r="AQ30" s="2">
        <v>601180.02861254</v>
      </c>
      <c r="AR30" s="2">
        <v>624293.87921276</v>
      </c>
      <c r="AS30" s="2">
        <v>644489.84499438</v>
      </c>
      <c r="AT30" s="2">
        <v>707524.9894011</v>
      </c>
      <c r="AU30" s="2">
        <v>711082.00043266</v>
      </c>
      <c r="AV30" s="2">
        <v>740772.99905152</v>
      </c>
      <c r="AW30" s="2">
        <v>784098.46775422</v>
      </c>
    </row>
    <row r="31" ht="13.5" customHeight="1" spans="1:49">
      <c r="A31" s="2">
        <v>1</v>
      </c>
      <c r="B31" s="3" t="s">
        <v>443</v>
      </c>
      <c r="C31" s="2">
        <v>166</v>
      </c>
      <c r="D31" s="3" t="s">
        <v>468</v>
      </c>
      <c r="E31" s="3" t="s">
        <v>524</v>
      </c>
      <c r="F31" s="3" t="s">
        <v>525</v>
      </c>
      <c r="G31" s="2">
        <v>247671.85847068</v>
      </c>
      <c r="H31" s="2">
        <v>255751.89763966</v>
      </c>
      <c r="I31" s="2">
        <v>265437.607766</v>
      </c>
      <c r="J31" s="2">
        <v>271271.47313258</v>
      </c>
      <c r="K31" s="2">
        <v>285652.6975929</v>
      </c>
      <c r="L31" s="2">
        <v>293492.71188284</v>
      </c>
      <c r="M31" s="2">
        <v>306985.65846508</v>
      </c>
      <c r="N31" s="2">
        <v>371749.0268858</v>
      </c>
      <c r="O31" s="2">
        <v>393489.45904324</v>
      </c>
      <c r="P31" s="2">
        <v>374718.0988887</v>
      </c>
      <c r="Q31" s="2">
        <v>398116.08008219</v>
      </c>
      <c r="R31" s="2">
        <v>395146.21834755</v>
      </c>
      <c r="S31" s="2">
        <v>399538.75413991</v>
      </c>
      <c r="T31" s="2">
        <v>412269.24972814</v>
      </c>
      <c r="U31" s="2">
        <v>433376.0607367</v>
      </c>
      <c r="V31" s="2">
        <v>443071.79544995</v>
      </c>
      <c r="W31" s="2">
        <v>466418.38350975</v>
      </c>
      <c r="X31" s="2">
        <v>464976.17447421</v>
      </c>
      <c r="Y31" s="2">
        <v>463157.34915546</v>
      </c>
      <c r="Z31" s="2">
        <v>455711.07853996</v>
      </c>
      <c r="AA31" s="2">
        <v>474030.57694953</v>
      </c>
      <c r="AB31" s="2">
        <v>492336.82386548</v>
      </c>
      <c r="AC31" s="2">
        <v>497218.00626803</v>
      </c>
      <c r="AD31" s="2">
        <v>506553.53659219</v>
      </c>
      <c r="AE31" s="2">
        <v>517039.89018155</v>
      </c>
      <c r="AF31" s="2">
        <v>497951.31239017</v>
      </c>
      <c r="AG31" s="2">
        <v>548708.92149506</v>
      </c>
      <c r="AH31" s="2">
        <v>521866.62808862</v>
      </c>
      <c r="AI31" s="2">
        <v>542661.79559064</v>
      </c>
      <c r="AJ31" s="2">
        <v>557014.94433999</v>
      </c>
      <c r="AK31" s="2">
        <v>527516.59239032</v>
      </c>
      <c r="AL31" s="2">
        <v>535503.94875618</v>
      </c>
      <c r="AM31" s="2">
        <v>545024.45362536</v>
      </c>
      <c r="AN31" s="2">
        <v>561547.00310973</v>
      </c>
      <c r="AO31" s="2">
        <v>567173.72890177</v>
      </c>
      <c r="AP31" s="2">
        <v>579708.38780918</v>
      </c>
      <c r="AQ31" s="2">
        <v>563213.69824159</v>
      </c>
      <c r="AR31" s="2">
        <v>570281.17299857</v>
      </c>
      <c r="AS31" s="2">
        <v>578526.64098853</v>
      </c>
      <c r="AT31" s="2">
        <v>576552.3834279</v>
      </c>
      <c r="AU31" s="2">
        <v>558009.55719591</v>
      </c>
      <c r="AV31" s="2">
        <v>575905.21104853</v>
      </c>
      <c r="AW31" s="2">
        <v>589296.52614</v>
      </c>
    </row>
    <row r="32" ht="13.5" customHeight="1" spans="1:49">
      <c r="A32" s="2">
        <v>1</v>
      </c>
      <c r="B32" s="3" t="s">
        <v>436</v>
      </c>
      <c r="C32" s="2">
        <v>169</v>
      </c>
      <c r="D32" s="3" t="s">
        <v>469</v>
      </c>
      <c r="E32" s="3" t="s">
        <v>524</v>
      </c>
      <c r="F32" s="3" t="s">
        <v>525</v>
      </c>
      <c r="G32" s="2">
        <v>643735.21158876</v>
      </c>
      <c r="H32" s="2">
        <v>651125.66307342</v>
      </c>
      <c r="I32" s="2">
        <v>662381.46385872</v>
      </c>
      <c r="J32" s="2">
        <v>725300.2167356</v>
      </c>
      <c r="K32" s="2">
        <v>785249.38916156</v>
      </c>
      <c r="L32" s="2">
        <v>754974.02159268</v>
      </c>
      <c r="M32" s="2">
        <v>789030.11552296</v>
      </c>
      <c r="N32" s="2">
        <v>799736.1123797</v>
      </c>
      <c r="O32" s="2">
        <v>804919.36931716</v>
      </c>
      <c r="P32" s="2">
        <v>868629.76917488</v>
      </c>
      <c r="Q32" s="2">
        <v>861777.6957063</v>
      </c>
      <c r="R32" s="2">
        <v>883255.4150264</v>
      </c>
      <c r="S32" s="2">
        <v>876429.92263262</v>
      </c>
      <c r="T32" s="2">
        <v>951461.16522018</v>
      </c>
      <c r="U32" s="2">
        <v>942681.14236992</v>
      </c>
      <c r="V32" s="2">
        <v>1033882.00941795</v>
      </c>
      <c r="W32" s="2">
        <v>1209448.06416292</v>
      </c>
      <c r="X32" s="2">
        <v>1203541.90407565</v>
      </c>
      <c r="Y32" s="2">
        <v>1236233.86134513</v>
      </c>
      <c r="Z32" s="2">
        <v>1242006.4069691</v>
      </c>
      <c r="AA32" s="2">
        <v>1329864.6418849</v>
      </c>
      <c r="AB32" s="2">
        <v>1371854.3690117</v>
      </c>
      <c r="AC32" s="2">
        <v>1424620.7156802</v>
      </c>
      <c r="AD32" s="2">
        <v>1546345.5152348</v>
      </c>
      <c r="AE32" s="2">
        <v>1717486.50102597</v>
      </c>
      <c r="AF32" s="2">
        <v>1521313.82018884</v>
      </c>
      <c r="AG32" s="2">
        <v>1641504.77397796</v>
      </c>
      <c r="AH32" s="2">
        <v>1933933.13292453</v>
      </c>
      <c r="AI32" s="2">
        <v>2122421.95733262</v>
      </c>
      <c r="AJ32" s="2">
        <v>2178781.74471917</v>
      </c>
      <c r="AK32" s="2">
        <v>2091366.93740186</v>
      </c>
      <c r="AL32" s="2">
        <v>2097371.64856982</v>
      </c>
      <c r="AM32" s="2">
        <v>2145713.03943694</v>
      </c>
      <c r="AN32" s="2">
        <v>2120046.25960908</v>
      </c>
      <c r="AO32" s="2">
        <v>2386756.2560911</v>
      </c>
      <c r="AP32" s="2">
        <v>2296436.67551846</v>
      </c>
      <c r="AQ32" s="2">
        <v>2361741.76417896</v>
      </c>
      <c r="AR32" s="2">
        <v>2432660.74409084</v>
      </c>
      <c r="AS32" s="2">
        <v>2529936.60390246</v>
      </c>
      <c r="AT32" s="2">
        <v>2450124.18113988</v>
      </c>
      <c r="AU32" s="2">
        <v>2787273.00439338</v>
      </c>
      <c r="AV32" s="2">
        <v>2602524.60473788</v>
      </c>
      <c r="AW32" s="2">
        <v>2987892.83356762</v>
      </c>
    </row>
    <row r="33" ht="13.5" customHeight="1" spans="1:49">
      <c r="A33" s="2">
        <v>1</v>
      </c>
      <c r="B33" s="3" t="s">
        <v>440</v>
      </c>
      <c r="C33" s="2">
        <v>170</v>
      </c>
      <c r="D33" s="3" t="s">
        <v>470</v>
      </c>
      <c r="E33" s="3" t="s">
        <v>524</v>
      </c>
      <c r="F33" s="3" t="s">
        <v>525</v>
      </c>
      <c r="G33" s="2">
        <v>1594522.64901285</v>
      </c>
      <c r="H33" s="2">
        <v>1665336.32345625</v>
      </c>
      <c r="I33" s="2">
        <v>1675220.5616879</v>
      </c>
      <c r="J33" s="2">
        <v>1783784.33765707</v>
      </c>
      <c r="K33" s="2">
        <v>1803047.59159198</v>
      </c>
      <c r="L33" s="2">
        <v>1904666.60020992</v>
      </c>
      <c r="M33" s="2">
        <v>1918220.39667779</v>
      </c>
      <c r="N33" s="2">
        <v>1821133.27967765</v>
      </c>
      <c r="O33" s="2">
        <v>1975224.46485828</v>
      </c>
      <c r="P33" s="2">
        <v>2122574.06002875</v>
      </c>
      <c r="Q33" s="2">
        <v>2160324.98632501</v>
      </c>
      <c r="R33" s="2">
        <v>2058307.33531297</v>
      </c>
      <c r="S33" s="2">
        <v>2069591.66229844</v>
      </c>
      <c r="T33" s="2">
        <v>2143069.92062311</v>
      </c>
      <c r="U33" s="2">
        <v>2157450.25386073</v>
      </c>
      <c r="V33" s="2">
        <v>2155037.37341345</v>
      </c>
      <c r="W33" s="2">
        <v>2175652.92528123</v>
      </c>
      <c r="X33" s="2">
        <v>2104345.03640184</v>
      </c>
      <c r="Y33" s="2">
        <v>2136990.77799407</v>
      </c>
      <c r="Z33" s="2">
        <v>2040417.56850549</v>
      </c>
      <c r="AA33" s="2">
        <v>2266638.2402892</v>
      </c>
      <c r="AB33" s="2">
        <v>2346492.56315184</v>
      </c>
      <c r="AC33" s="2">
        <v>2188041.38376595</v>
      </c>
      <c r="AD33" s="2">
        <v>2360611.86324818</v>
      </c>
      <c r="AE33" s="2">
        <v>2409911.71257628</v>
      </c>
      <c r="AF33" s="2">
        <v>2507775.82913802</v>
      </c>
      <c r="AG33" s="2">
        <v>2717572.88725674</v>
      </c>
      <c r="AH33" s="2">
        <v>2886984.35058992</v>
      </c>
      <c r="AI33" s="2">
        <v>2775808.79079132</v>
      </c>
      <c r="AJ33" s="2">
        <v>2565778.82331683</v>
      </c>
      <c r="AK33" s="2">
        <v>2651996.90631339</v>
      </c>
      <c r="AL33" s="2">
        <v>2514573.19366927</v>
      </c>
      <c r="AM33" s="2">
        <v>2701175.81835827</v>
      </c>
      <c r="AN33" s="2">
        <v>3022260.39744999</v>
      </c>
      <c r="AO33" s="2">
        <v>3211783.74833367</v>
      </c>
      <c r="AP33" s="2">
        <v>3484929.6445115</v>
      </c>
      <c r="AQ33" s="2">
        <v>3723933.86557413</v>
      </c>
      <c r="AR33" s="2">
        <v>3716080.98320082</v>
      </c>
      <c r="AS33" s="2">
        <v>4165916.60530536</v>
      </c>
      <c r="AT33" s="2">
        <v>4418425.01828533</v>
      </c>
      <c r="AU33" s="2">
        <v>4470700.77600657</v>
      </c>
      <c r="AV33" s="2">
        <v>4717946.76228473</v>
      </c>
      <c r="AW33" s="2">
        <v>4792411.4110923</v>
      </c>
    </row>
    <row r="34" ht="13.5" customHeight="1" spans="1:49">
      <c r="A34" s="2">
        <v>1</v>
      </c>
      <c r="B34" s="3" t="s">
        <v>433</v>
      </c>
      <c r="C34" s="2">
        <v>177</v>
      </c>
      <c r="D34" s="3" t="s">
        <v>471</v>
      </c>
      <c r="E34" s="3" t="s">
        <v>524</v>
      </c>
      <c r="F34" s="3" t="s">
        <v>525</v>
      </c>
      <c r="G34" s="2">
        <v>401838.57298682</v>
      </c>
      <c r="H34" s="2">
        <v>400005.5480878</v>
      </c>
      <c r="I34" s="2">
        <v>421832.83560704</v>
      </c>
      <c r="J34" s="2">
        <v>422121.76415255</v>
      </c>
      <c r="K34" s="2">
        <v>420056.65270993</v>
      </c>
      <c r="L34" s="2">
        <v>419800.76131009</v>
      </c>
      <c r="M34" s="2">
        <v>397773.5066871</v>
      </c>
      <c r="N34" s="2">
        <v>366455.98468153</v>
      </c>
      <c r="O34" s="2">
        <v>350895.45242224</v>
      </c>
      <c r="P34" s="2">
        <v>355903.37628159</v>
      </c>
      <c r="Q34" s="2">
        <v>339042.8811159</v>
      </c>
      <c r="R34" s="2">
        <v>342178.10865561</v>
      </c>
      <c r="S34" s="2">
        <v>332148.29762718</v>
      </c>
      <c r="T34" s="2">
        <v>329705.37462588</v>
      </c>
      <c r="U34" s="2">
        <v>329847.40518234</v>
      </c>
      <c r="V34" s="2">
        <v>346987.33037825</v>
      </c>
      <c r="W34" s="2">
        <v>348599.12504517</v>
      </c>
      <c r="X34" s="2">
        <v>367066.84312167</v>
      </c>
      <c r="Y34" s="2">
        <v>369457.58868171</v>
      </c>
      <c r="Z34" s="2">
        <v>342327.33138507</v>
      </c>
      <c r="AA34" s="2">
        <v>338002.07081265</v>
      </c>
      <c r="AB34" s="2">
        <v>322388.02502616</v>
      </c>
      <c r="AC34" s="2">
        <v>319557.04212311</v>
      </c>
      <c r="AD34" s="2">
        <v>312706.07946126</v>
      </c>
      <c r="AE34" s="2">
        <v>313089.65947092</v>
      </c>
      <c r="AF34" s="2">
        <v>329395.74038322</v>
      </c>
      <c r="AG34" s="2">
        <v>356966.70058185</v>
      </c>
      <c r="AH34" s="2">
        <v>352299.27699568</v>
      </c>
      <c r="AI34" s="2">
        <v>355666.22266782</v>
      </c>
      <c r="AJ34" s="2">
        <v>343095.17569682</v>
      </c>
      <c r="AK34" s="2">
        <v>353442.8023944</v>
      </c>
      <c r="AL34" s="2">
        <v>336802.13311395</v>
      </c>
      <c r="AM34" s="2">
        <v>329412.10258922</v>
      </c>
      <c r="AN34" s="2">
        <v>312426.77765655</v>
      </c>
      <c r="AO34" s="2">
        <v>305434.44360586</v>
      </c>
      <c r="AP34" s="2">
        <v>292009.74625178</v>
      </c>
      <c r="AQ34" s="2">
        <v>286532.30540863</v>
      </c>
      <c r="AR34" s="2">
        <v>291729.98182874</v>
      </c>
      <c r="AS34" s="2">
        <v>294191.526571</v>
      </c>
      <c r="AT34" s="2">
        <v>295988.092482</v>
      </c>
      <c r="AU34" s="2">
        <v>295988.092482</v>
      </c>
      <c r="AV34" s="2">
        <v>295947.6743343</v>
      </c>
      <c r="AW34" s="2">
        <v>295944.6788983</v>
      </c>
    </row>
    <row r="35" ht="13.5" customHeight="1" spans="1:49">
      <c r="A35" s="2">
        <v>1</v>
      </c>
      <c r="B35" s="3" t="s">
        <v>433</v>
      </c>
      <c r="C35" s="2">
        <v>188</v>
      </c>
      <c r="D35" s="3" t="s">
        <v>472</v>
      </c>
      <c r="E35" s="3" t="s">
        <v>524</v>
      </c>
      <c r="F35" s="3" t="s">
        <v>525</v>
      </c>
      <c r="G35" s="2">
        <v>8898.8470679</v>
      </c>
      <c r="H35" s="2">
        <v>8462.38098618</v>
      </c>
      <c r="I35" s="2">
        <v>7777.15674256</v>
      </c>
      <c r="J35" s="2">
        <v>8228.04333264</v>
      </c>
      <c r="K35" s="2">
        <v>7618.59717618</v>
      </c>
      <c r="L35" s="2">
        <v>7758.33091506</v>
      </c>
      <c r="M35" s="2">
        <v>7344.2969835</v>
      </c>
      <c r="N35" s="2">
        <v>7232.28188376</v>
      </c>
      <c r="O35" s="2">
        <v>5901.09072948</v>
      </c>
      <c r="P35" s="2">
        <v>7331.34474156</v>
      </c>
      <c r="Q35" s="2">
        <v>6436.39693668</v>
      </c>
      <c r="R35" s="2">
        <v>5995.45574112</v>
      </c>
      <c r="S35" s="2">
        <v>5462.76360078</v>
      </c>
      <c r="T35" s="2">
        <v>5578.3853015</v>
      </c>
      <c r="U35" s="2">
        <v>5644.49109796</v>
      </c>
      <c r="V35" s="2">
        <v>7491.76213196</v>
      </c>
      <c r="W35" s="2">
        <v>7984.28554222</v>
      </c>
      <c r="X35" s="2">
        <v>8140.9887686</v>
      </c>
      <c r="Y35" s="2">
        <v>8499.470823</v>
      </c>
      <c r="Z35" s="2">
        <v>7981.0967394</v>
      </c>
      <c r="AA35" s="2">
        <v>7763.5316614</v>
      </c>
      <c r="AB35" s="2">
        <v>7973.3969144</v>
      </c>
      <c r="AC35" s="2">
        <v>6750.7265336</v>
      </c>
      <c r="AD35" s="2">
        <v>7141.644013</v>
      </c>
      <c r="AE35" s="2">
        <v>6598.29070648</v>
      </c>
      <c r="AF35" s="2">
        <v>6448.4910298</v>
      </c>
      <c r="AG35" s="2">
        <v>6459.6865682</v>
      </c>
      <c r="AH35" s="2">
        <v>6691.803042</v>
      </c>
      <c r="AI35" s="2">
        <v>6244.1960662</v>
      </c>
      <c r="AJ35" s="2">
        <v>4844.6027738</v>
      </c>
      <c r="AK35" s="2">
        <v>5374.2944013</v>
      </c>
      <c r="AL35" s="2">
        <v>6729.9629485</v>
      </c>
      <c r="AM35" s="2">
        <v>5698.2690277</v>
      </c>
      <c r="AN35" s="2">
        <v>5198.24249624</v>
      </c>
      <c r="AO35" s="2">
        <v>5204.8206335</v>
      </c>
      <c r="AP35" s="2">
        <v>5612.009734</v>
      </c>
      <c r="AQ35" s="2">
        <v>7316.53657244</v>
      </c>
      <c r="AR35" s="2">
        <v>6237.17290168</v>
      </c>
      <c r="AS35" s="2">
        <v>5354.95145384</v>
      </c>
      <c r="AT35" s="2">
        <v>5295.41642494</v>
      </c>
      <c r="AU35" s="2">
        <v>5292.4162795</v>
      </c>
      <c r="AV35" s="2">
        <v>5292.4162795</v>
      </c>
      <c r="AW35" s="2">
        <v>5292.4162795</v>
      </c>
    </row>
    <row r="36" ht="13.5" customHeight="1" spans="1:49">
      <c r="A36" s="2">
        <v>1</v>
      </c>
      <c r="B36" s="3" t="s">
        <v>433</v>
      </c>
      <c r="C36" s="2">
        <v>189</v>
      </c>
      <c r="D36" s="3" t="s">
        <v>473</v>
      </c>
      <c r="E36" s="3" t="s">
        <v>524</v>
      </c>
      <c r="F36" s="3" t="s">
        <v>525</v>
      </c>
      <c r="G36" s="2">
        <v>23022.5090696</v>
      </c>
      <c r="H36" s="2">
        <v>24916.1060106</v>
      </c>
      <c r="I36" s="2">
        <v>25394.4765733</v>
      </c>
      <c r="J36" s="2">
        <v>26738.7649826</v>
      </c>
      <c r="K36" s="2">
        <v>30781.7692572</v>
      </c>
      <c r="L36" s="2">
        <v>30590.5879559</v>
      </c>
      <c r="M36" s="2">
        <v>30434.83600725</v>
      </c>
      <c r="N36" s="2">
        <v>30206.1503582</v>
      </c>
      <c r="O36" s="2">
        <v>29732.21045815</v>
      </c>
      <c r="P36" s="2">
        <v>24857.711697</v>
      </c>
      <c r="Q36" s="2">
        <v>24849.50716625</v>
      </c>
      <c r="R36" s="2">
        <v>25288.2441492</v>
      </c>
      <c r="S36" s="2">
        <v>24052.32838385</v>
      </c>
      <c r="T36" s="2">
        <v>26079.9263863</v>
      </c>
      <c r="U36" s="2">
        <v>22843.23433235</v>
      </c>
      <c r="V36" s="2">
        <v>24727.01601064</v>
      </c>
      <c r="W36" s="2">
        <v>23871.7133499</v>
      </c>
      <c r="X36" s="2">
        <v>26522.42534373</v>
      </c>
      <c r="Y36" s="2">
        <v>26092.3489383</v>
      </c>
      <c r="Z36" s="2">
        <v>23575.05381344</v>
      </c>
      <c r="AA36" s="2">
        <v>23181.85423787</v>
      </c>
      <c r="AB36" s="2">
        <v>24050.31803291</v>
      </c>
      <c r="AC36" s="2">
        <v>25956.50860514</v>
      </c>
      <c r="AD36" s="2">
        <v>28316.78854158</v>
      </c>
      <c r="AE36" s="2">
        <v>31351.6885435</v>
      </c>
      <c r="AF36" s="2">
        <v>37163.4525487</v>
      </c>
      <c r="AG36" s="2">
        <v>32872.0309393</v>
      </c>
      <c r="AH36" s="2">
        <v>40840.2873064</v>
      </c>
      <c r="AI36" s="2">
        <v>37462.272637</v>
      </c>
      <c r="AJ36" s="2">
        <v>40346.7650535</v>
      </c>
      <c r="AK36" s="2">
        <v>34956.7759341</v>
      </c>
      <c r="AL36" s="2">
        <v>39445.8620742</v>
      </c>
      <c r="AM36" s="2">
        <v>40129.5956244</v>
      </c>
      <c r="AN36" s="2">
        <v>33054.6956945</v>
      </c>
      <c r="AO36" s="2">
        <v>37053.36375844</v>
      </c>
      <c r="AP36" s="2">
        <v>35128.07454564</v>
      </c>
      <c r="AQ36" s="2">
        <v>31695.38202157</v>
      </c>
      <c r="AR36" s="2">
        <v>27181.99623152</v>
      </c>
      <c r="AS36" s="2">
        <v>29395.021763</v>
      </c>
      <c r="AT36" s="2">
        <v>30186.61281202</v>
      </c>
      <c r="AU36" s="2">
        <v>30011.0526912</v>
      </c>
      <c r="AV36" s="2">
        <v>34434.16318776</v>
      </c>
      <c r="AW36" s="2">
        <v>34434.16318776</v>
      </c>
    </row>
    <row r="37" ht="13.5" customHeight="1" spans="1:49">
      <c r="A37" s="2">
        <v>1</v>
      </c>
      <c r="B37" s="3" t="s">
        <v>433</v>
      </c>
      <c r="C37" s="2">
        <v>191</v>
      </c>
      <c r="D37" s="3" t="s">
        <v>474</v>
      </c>
      <c r="E37" s="3" t="s">
        <v>524</v>
      </c>
      <c r="F37" s="3" t="s">
        <v>525</v>
      </c>
      <c r="G37" s="2">
        <v>15081.18161352</v>
      </c>
      <c r="H37" s="2">
        <v>15495.47739596</v>
      </c>
      <c r="I37" s="2">
        <v>15015.08350286</v>
      </c>
      <c r="J37" s="2">
        <v>15821.84741336</v>
      </c>
      <c r="K37" s="2">
        <v>14513.65076824</v>
      </c>
      <c r="L37" s="2">
        <v>14483.43315024</v>
      </c>
      <c r="M37" s="2">
        <v>13373.3503749</v>
      </c>
      <c r="N37" s="2">
        <v>13588.2412915</v>
      </c>
      <c r="O37" s="2">
        <v>13742.13781064</v>
      </c>
      <c r="P37" s="2">
        <v>13375.501596</v>
      </c>
      <c r="Q37" s="2">
        <v>14334.97796681</v>
      </c>
      <c r="R37" s="2">
        <v>13646.84917339</v>
      </c>
      <c r="S37" s="2">
        <v>14150.22583194</v>
      </c>
      <c r="T37" s="2">
        <v>13329.33184646</v>
      </c>
      <c r="U37" s="2">
        <v>13865.5961178</v>
      </c>
      <c r="V37" s="2">
        <v>14575.24694219</v>
      </c>
      <c r="W37" s="2">
        <v>14348.45180578</v>
      </c>
      <c r="X37" s="2">
        <v>16648.4475532</v>
      </c>
      <c r="Y37" s="2">
        <v>16624.24670349</v>
      </c>
      <c r="Z37" s="2">
        <v>15538.85720925</v>
      </c>
      <c r="AA37" s="2">
        <v>15803.84458828</v>
      </c>
      <c r="AB37" s="2">
        <v>16153.63529372</v>
      </c>
      <c r="AC37" s="2">
        <v>17048.26528797</v>
      </c>
      <c r="AD37" s="2">
        <v>20499.04572606</v>
      </c>
      <c r="AE37" s="2">
        <v>23969.9628093</v>
      </c>
      <c r="AF37" s="2">
        <v>23836.98973875</v>
      </c>
      <c r="AG37" s="2">
        <v>19479.62154476</v>
      </c>
      <c r="AH37" s="2">
        <v>26483.37977769</v>
      </c>
      <c r="AI37" s="2">
        <v>23267.02035559</v>
      </c>
      <c r="AJ37" s="2">
        <v>24553.20591703</v>
      </c>
      <c r="AK37" s="2">
        <v>22047.17987095</v>
      </c>
      <c r="AL37" s="2">
        <v>24938.33640521</v>
      </c>
      <c r="AM37" s="2">
        <v>22113.68279217</v>
      </c>
      <c r="AN37" s="2">
        <v>16814.13537337</v>
      </c>
      <c r="AO37" s="2">
        <v>20451.92027774</v>
      </c>
      <c r="AP37" s="2">
        <v>19595.41881519</v>
      </c>
      <c r="AQ37" s="2">
        <v>17333.80910221</v>
      </c>
      <c r="AR37" s="2">
        <v>18199.469968</v>
      </c>
      <c r="AS37" s="2">
        <v>17953.87328213</v>
      </c>
      <c r="AT37" s="2">
        <v>18365.570869</v>
      </c>
      <c r="AU37" s="2">
        <v>18382.9629045</v>
      </c>
      <c r="AV37" s="2">
        <v>18389.7480675</v>
      </c>
      <c r="AW37" s="2">
        <v>16790.8535633</v>
      </c>
    </row>
    <row r="38" ht="13.5" customHeight="1" spans="1:49">
      <c r="A38" s="2">
        <v>1</v>
      </c>
      <c r="B38" s="3" t="s">
        <v>454</v>
      </c>
      <c r="C38" s="2">
        <v>207</v>
      </c>
      <c r="D38" s="3" t="s">
        <v>475</v>
      </c>
      <c r="E38" s="3" t="s">
        <v>524</v>
      </c>
      <c r="F38" s="3" t="s">
        <v>525</v>
      </c>
      <c r="G38" s="2">
        <v>29609.18030808</v>
      </c>
      <c r="H38" s="2">
        <v>33874.40817036</v>
      </c>
      <c r="I38" s="2">
        <v>33935.25153109</v>
      </c>
      <c r="J38" s="2">
        <v>35670.33543225</v>
      </c>
      <c r="K38" s="2">
        <v>41991.86562796</v>
      </c>
      <c r="L38" s="2">
        <v>44690.01616024</v>
      </c>
      <c r="M38" s="2">
        <v>51411.46280616</v>
      </c>
      <c r="N38" s="2">
        <v>52561.70027092</v>
      </c>
      <c r="O38" s="2">
        <v>51844.81785671</v>
      </c>
      <c r="P38" s="2">
        <v>56314.61594743</v>
      </c>
      <c r="Q38" s="2">
        <v>55760.46156538</v>
      </c>
      <c r="R38" s="2">
        <v>52550.5580018</v>
      </c>
      <c r="S38" s="2">
        <v>60126.35672697</v>
      </c>
      <c r="T38" s="2">
        <v>60036.68667179</v>
      </c>
      <c r="U38" s="2">
        <v>64178.17228564</v>
      </c>
      <c r="V38" s="2">
        <v>63128.86429828</v>
      </c>
      <c r="W38" s="2">
        <v>67881.84996987</v>
      </c>
      <c r="X38" s="2">
        <v>73229.01050172</v>
      </c>
      <c r="Y38" s="2">
        <v>76381.17436292</v>
      </c>
      <c r="Z38" s="2">
        <v>81894.99932636</v>
      </c>
      <c r="AA38" s="2">
        <v>88314.53827502</v>
      </c>
      <c r="AB38" s="2">
        <v>91606.67161157</v>
      </c>
      <c r="AC38" s="2">
        <v>85076.93607628</v>
      </c>
      <c r="AD38" s="2">
        <v>93746.47255962</v>
      </c>
      <c r="AE38" s="2">
        <v>96931.77101203</v>
      </c>
      <c r="AF38" s="2">
        <v>94155.66709811</v>
      </c>
      <c r="AG38" s="2">
        <v>91016.74361672</v>
      </c>
      <c r="AH38" s="2">
        <v>92515.92135538</v>
      </c>
      <c r="AI38" s="2">
        <v>94167.63654323</v>
      </c>
      <c r="AJ38" s="2">
        <v>85374.95107339</v>
      </c>
      <c r="AK38" s="2">
        <v>93116.1219934</v>
      </c>
      <c r="AL38" s="2">
        <v>97393.91672498</v>
      </c>
      <c r="AM38" s="2">
        <v>88059.3618406</v>
      </c>
      <c r="AN38" s="2">
        <v>83314.97006669</v>
      </c>
      <c r="AO38" s="2">
        <v>87450.29440906</v>
      </c>
      <c r="AP38" s="2">
        <v>80514.99324332</v>
      </c>
      <c r="AQ38" s="2">
        <v>79323.0912372999</v>
      </c>
      <c r="AR38" s="2">
        <v>69347.91433674</v>
      </c>
      <c r="AS38" s="2">
        <v>70552.43509446</v>
      </c>
      <c r="AT38" s="2">
        <v>65805.5441623</v>
      </c>
      <c r="AU38" s="2">
        <v>71296.10161855</v>
      </c>
      <c r="AV38" s="2">
        <v>65807.2549526</v>
      </c>
      <c r="AW38" s="2">
        <v>72864.0225113</v>
      </c>
    </row>
    <row r="39" ht="13.5" customHeight="1" spans="1:49">
      <c r="A39" s="2">
        <v>1</v>
      </c>
      <c r="B39" s="3" t="s">
        <v>433</v>
      </c>
      <c r="C39" s="2">
        <v>220</v>
      </c>
      <c r="D39" s="3" t="s">
        <v>476</v>
      </c>
      <c r="E39" s="3" t="s">
        <v>524</v>
      </c>
      <c r="F39" s="3" t="s">
        <v>525</v>
      </c>
      <c r="G39" s="2">
        <v>98782.58108404</v>
      </c>
      <c r="H39" s="2">
        <v>93414.83587264</v>
      </c>
      <c r="I39" s="2">
        <v>98791.40690283</v>
      </c>
      <c r="J39" s="2">
        <v>98611.42734639</v>
      </c>
      <c r="K39" s="2">
        <v>108403.51887475</v>
      </c>
      <c r="L39" s="2">
        <v>107017.67334201</v>
      </c>
      <c r="M39" s="2">
        <v>108468.33444805</v>
      </c>
      <c r="N39" s="2">
        <v>117366.4926866</v>
      </c>
      <c r="O39" s="2">
        <v>115973.5320629</v>
      </c>
      <c r="P39" s="2">
        <v>120082.01879736</v>
      </c>
      <c r="Q39" s="2">
        <v>116268.33102252</v>
      </c>
      <c r="R39" s="2">
        <v>123559.5539929</v>
      </c>
      <c r="S39" s="2">
        <v>109504.91966502</v>
      </c>
      <c r="T39" s="2">
        <v>109239.23325116</v>
      </c>
      <c r="U39" s="2">
        <v>115085.89343586</v>
      </c>
      <c r="V39" s="2">
        <v>121143.8488963</v>
      </c>
      <c r="W39" s="2">
        <v>118286.3062335</v>
      </c>
      <c r="X39" s="2">
        <v>109891.36957598</v>
      </c>
      <c r="Y39" s="2">
        <v>105292.07732116</v>
      </c>
      <c r="Z39" s="2">
        <v>101165.2637462</v>
      </c>
      <c r="AA39" s="2">
        <v>95843.6923583</v>
      </c>
      <c r="AB39" s="2">
        <v>106162.15572119</v>
      </c>
      <c r="AC39" s="2">
        <v>96358.2473995</v>
      </c>
      <c r="AD39" s="2">
        <v>91866.26982417</v>
      </c>
      <c r="AE39" s="2">
        <v>93111.76053237</v>
      </c>
      <c r="AF39" s="2">
        <v>90384.02811248</v>
      </c>
      <c r="AG39" s="2">
        <v>91433.10260327</v>
      </c>
      <c r="AH39" s="2">
        <v>90471.99141394</v>
      </c>
      <c r="AI39" s="2">
        <v>86315.74889522</v>
      </c>
      <c r="AJ39" s="2">
        <v>94777.7128789</v>
      </c>
      <c r="AK39" s="2">
        <v>93449.42838867</v>
      </c>
      <c r="AL39" s="2">
        <v>92794.18018606</v>
      </c>
      <c r="AM39" s="2">
        <v>97682.86538972</v>
      </c>
      <c r="AN39" s="2">
        <v>96176.44396275</v>
      </c>
      <c r="AO39" s="2">
        <v>98496.16592868</v>
      </c>
      <c r="AP39" s="2">
        <v>98925.75370868</v>
      </c>
      <c r="AQ39" s="2">
        <v>93183.93035842</v>
      </c>
      <c r="AR39" s="2">
        <v>83863.18749842</v>
      </c>
      <c r="AS39" s="2">
        <v>87634.01068475</v>
      </c>
      <c r="AT39" s="2">
        <v>104763.920849</v>
      </c>
      <c r="AU39" s="2">
        <v>108188.2346865</v>
      </c>
      <c r="AV39" s="2">
        <v>135137.42813043</v>
      </c>
      <c r="AW39" s="2">
        <v>147516.20428987</v>
      </c>
    </row>
    <row r="40" ht="13.5" customHeight="1" spans="1:49">
      <c r="A40" s="2">
        <v>1</v>
      </c>
      <c r="B40" s="3" t="s">
        <v>436</v>
      </c>
      <c r="C40" s="2">
        <v>234</v>
      </c>
      <c r="D40" s="3" t="s">
        <v>477</v>
      </c>
      <c r="E40" s="3" t="s">
        <v>524</v>
      </c>
      <c r="F40" s="3" t="s">
        <v>525</v>
      </c>
      <c r="G40" s="2">
        <v>1542173.13540414</v>
      </c>
      <c r="H40" s="2">
        <v>1553567.16824442</v>
      </c>
      <c r="I40" s="2">
        <v>1586230.76999375</v>
      </c>
      <c r="J40" s="2">
        <v>1813844.43806482</v>
      </c>
      <c r="K40" s="2">
        <v>1607759.38873291</v>
      </c>
      <c r="L40" s="2">
        <v>1536064.3861654</v>
      </c>
      <c r="M40" s="2">
        <v>1420210.0305514</v>
      </c>
      <c r="N40" s="2">
        <v>1695696.0974098</v>
      </c>
      <c r="O40" s="2">
        <v>1753513.70369626</v>
      </c>
      <c r="P40" s="2">
        <v>1905364.82097641</v>
      </c>
      <c r="Q40" s="2">
        <v>1634995.16257646</v>
      </c>
      <c r="R40" s="2">
        <v>1528281.49822372</v>
      </c>
      <c r="S40" s="2">
        <v>1550486.42322278</v>
      </c>
      <c r="T40" s="2">
        <v>1688448.77033938</v>
      </c>
      <c r="U40" s="2">
        <v>1693220.19068238</v>
      </c>
      <c r="V40" s="2">
        <v>1874385.00091215</v>
      </c>
      <c r="W40" s="2">
        <v>1633627.04312198</v>
      </c>
      <c r="X40" s="2">
        <v>1565173.36055121</v>
      </c>
      <c r="Y40" s="2">
        <v>1498446.98723998</v>
      </c>
      <c r="Z40" s="2">
        <v>1674091.44681684</v>
      </c>
      <c r="AA40" s="2">
        <v>1920668.92478314</v>
      </c>
      <c r="AB40" s="2">
        <v>1928887.94618116</v>
      </c>
      <c r="AC40" s="2">
        <v>2003777.41095572</v>
      </c>
      <c r="AD40" s="2">
        <v>1700730.68774153</v>
      </c>
      <c r="AE40" s="2">
        <v>1758210.71732938</v>
      </c>
      <c r="AF40" s="2">
        <v>1806868.68435219</v>
      </c>
      <c r="AG40" s="2">
        <v>1758435.16859515</v>
      </c>
      <c r="AH40" s="2">
        <v>1917593.333815</v>
      </c>
      <c r="AI40" s="2">
        <v>2010726.05293584</v>
      </c>
      <c r="AJ40" s="2">
        <v>1932131.99613062</v>
      </c>
      <c r="AK40" s="2">
        <v>1914246.11323442</v>
      </c>
      <c r="AL40" s="2">
        <v>2004092.1738083</v>
      </c>
      <c r="AM40" s="2">
        <v>1988159.0432569</v>
      </c>
      <c r="AN40" s="2">
        <v>2136165.6380311</v>
      </c>
      <c r="AO40" s="2">
        <v>2108639.975301</v>
      </c>
      <c r="AP40" s="2">
        <v>2377265.066429</v>
      </c>
      <c r="AQ40" s="2">
        <v>2508307.3991733</v>
      </c>
      <c r="AR40" s="2">
        <v>2483624.91833638</v>
      </c>
      <c r="AS40" s="2">
        <v>2548589.460153</v>
      </c>
      <c r="AT40" s="2">
        <v>2382744.1398709</v>
      </c>
      <c r="AU40" s="2">
        <v>2086653.6076454</v>
      </c>
      <c r="AV40" s="2">
        <v>2248924.3104947</v>
      </c>
      <c r="AW40" s="2">
        <v>2377692.9692792</v>
      </c>
    </row>
    <row r="41" ht="13.5" customHeight="1" spans="1:49">
      <c r="A41" s="2">
        <v>1</v>
      </c>
      <c r="B41" s="3" t="s">
        <v>440</v>
      </c>
      <c r="C41" s="2">
        <v>236</v>
      </c>
      <c r="D41" s="3" t="s">
        <v>478</v>
      </c>
      <c r="E41" s="3" t="s">
        <v>524</v>
      </c>
      <c r="F41" s="3" t="s">
        <v>525</v>
      </c>
      <c r="G41" s="2">
        <v>1124239.50771789</v>
      </c>
      <c r="H41" s="2">
        <v>1166616.51236027</v>
      </c>
      <c r="I41" s="2">
        <v>1222664.19004815</v>
      </c>
      <c r="J41" s="2">
        <v>1320673.23749697</v>
      </c>
      <c r="K41" s="2">
        <v>1397472.77727028</v>
      </c>
      <c r="L41" s="2">
        <v>1473616.81788826</v>
      </c>
      <c r="M41" s="2">
        <v>1552341.37193638</v>
      </c>
      <c r="N41" s="2">
        <v>1594030.27181607</v>
      </c>
      <c r="O41" s="2">
        <v>1728635.35176353</v>
      </c>
      <c r="P41" s="2">
        <v>1804748.78515622</v>
      </c>
      <c r="Q41" s="2">
        <v>1844868.73896875</v>
      </c>
      <c r="R41" s="2">
        <v>1856913.37813601</v>
      </c>
      <c r="S41" s="2">
        <v>1987739.15965244</v>
      </c>
      <c r="T41" s="2">
        <v>2099221.7281238</v>
      </c>
      <c r="U41" s="2">
        <v>2240407.24291108</v>
      </c>
      <c r="V41" s="2">
        <v>2199077.6817692</v>
      </c>
      <c r="W41" s="2">
        <v>2381887.26992715</v>
      </c>
      <c r="X41" s="2">
        <v>2468325.58778786</v>
      </c>
      <c r="Y41" s="2">
        <v>2577037.90919219</v>
      </c>
      <c r="Z41" s="2">
        <v>2672830.55769263</v>
      </c>
      <c r="AA41" s="2">
        <v>2725554.07503199</v>
      </c>
      <c r="AB41" s="2">
        <v>2819036.41456111</v>
      </c>
      <c r="AC41" s="2">
        <v>2786507.77599597</v>
      </c>
      <c r="AD41" s="2">
        <v>2752297.35193138</v>
      </c>
      <c r="AE41" s="2">
        <v>2953258.81566266</v>
      </c>
      <c r="AF41" s="2">
        <v>3048093.68352224</v>
      </c>
      <c r="AG41" s="2">
        <v>3030641.36306346</v>
      </c>
      <c r="AH41" s="2">
        <v>3294469.67943245</v>
      </c>
      <c r="AI41" s="2">
        <v>3146740.67425298</v>
      </c>
      <c r="AJ41" s="2">
        <v>3069680.70496841</v>
      </c>
      <c r="AK41" s="2">
        <v>3167233.93614935</v>
      </c>
      <c r="AL41" s="2">
        <v>3266731.56910176</v>
      </c>
      <c r="AM41" s="2">
        <v>3368280.75952352</v>
      </c>
      <c r="AN41" s="2">
        <v>3263850.78472949</v>
      </c>
      <c r="AO41" s="2">
        <v>3247730.23605833</v>
      </c>
      <c r="AP41" s="2">
        <v>3411595.75295351</v>
      </c>
      <c r="AQ41" s="2">
        <v>3633476.84679793</v>
      </c>
      <c r="AR41" s="2">
        <v>3698324.0729711</v>
      </c>
      <c r="AS41" s="2">
        <v>3666852.14524594</v>
      </c>
      <c r="AT41" s="2">
        <v>4019674.15090463</v>
      </c>
      <c r="AU41" s="2">
        <v>4258768.84933203</v>
      </c>
      <c r="AV41" s="2">
        <v>4381063.55555251</v>
      </c>
      <c r="AW41" s="2">
        <v>4287524.27919973</v>
      </c>
    </row>
    <row r="42" ht="13.5" customHeight="1" spans="1:49">
      <c r="A42" s="2">
        <v>1</v>
      </c>
      <c r="B42" s="3" t="s">
        <v>433</v>
      </c>
      <c r="C42" s="2">
        <v>239</v>
      </c>
      <c r="D42" s="3" t="s">
        <v>479</v>
      </c>
      <c r="E42" s="3" t="s">
        <v>524</v>
      </c>
      <c r="F42" s="3" t="s">
        <v>525</v>
      </c>
      <c r="G42" s="2">
        <v>422.746588</v>
      </c>
      <c r="H42" s="2">
        <v>436.1831265</v>
      </c>
      <c r="I42" s="2">
        <v>357.929026</v>
      </c>
      <c r="J42" s="2">
        <v>482.062533</v>
      </c>
      <c r="K42" s="2">
        <v>492.853224</v>
      </c>
      <c r="L42" s="2">
        <v>456.028458</v>
      </c>
      <c r="M42" s="2">
        <v>405.7360592</v>
      </c>
      <c r="N42" s="2">
        <v>340.2079682</v>
      </c>
      <c r="O42" s="2">
        <v>385.7122992</v>
      </c>
      <c r="P42" s="2">
        <v>407.5766658</v>
      </c>
      <c r="Q42" s="2">
        <v>445.512489</v>
      </c>
      <c r="R42" s="2">
        <v>453.330846</v>
      </c>
      <c r="S42" s="2">
        <v>463.495782</v>
      </c>
      <c r="T42" s="2">
        <v>489.221221</v>
      </c>
      <c r="U42" s="2">
        <v>494.5087609</v>
      </c>
      <c r="V42" s="2">
        <v>517.5575748</v>
      </c>
      <c r="W42" s="2">
        <v>528.6042927</v>
      </c>
      <c r="X42" s="2">
        <v>523.0669965</v>
      </c>
      <c r="Y42" s="2">
        <v>527.8774014</v>
      </c>
      <c r="Z42" s="2">
        <v>544.3727113</v>
      </c>
      <c r="AA42" s="2">
        <v>551.4748163</v>
      </c>
      <c r="AB42" s="2">
        <v>567.0363642</v>
      </c>
      <c r="AC42" s="2">
        <v>567.8076152</v>
      </c>
      <c r="AD42" s="2">
        <v>590.365407</v>
      </c>
      <c r="AE42" s="2">
        <v>603.584542</v>
      </c>
      <c r="AF42" s="2">
        <v>617.7577134</v>
      </c>
      <c r="AG42" s="2">
        <v>621.1625107</v>
      </c>
      <c r="AH42" s="2">
        <v>630.3330686</v>
      </c>
      <c r="AI42" s="2">
        <v>603.002913</v>
      </c>
      <c r="AJ42" s="2">
        <v>558.170099</v>
      </c>
      <c r="AK42" s="2">
        <v>601.9255907</v>
      </c>
      <c r="AL42" s="2">
        <v>626.3272625</v>
      </c>
      <c r="AM42" s="2">
        <v>642.7381785</v>
      </c>
      <c r="AN42" s="2">
        <v>642.7381785</v>
      </c>
      <c r="AO42" s="2">
        <v>642.7381785</v>
      </c>
      <c r="AP42" s="2">
        <v>642.7381785</v>
      </c>
      <c r="AQ42" s="2">
        <v>642.7381785</v>
      </c>
      <c r="AR42" s="2">
        <v>642.7381785</v>
      </c>
      <c r="AS42" s="2">
        <v>642.7381785</v>
      </c>
      <c r="AT42" s="2">
        <v>642.7381785</v>
      </c>
      <c r="AU42" s="2">
        <v>642.7381785</v>
      </c>
      <c r="AV42" s="2">
        <v>642.7381785</v>
      </c>
      <c r="AW42" s="2">
        <v>645.0852205</v>
      </c>
    </row>
    <row r="43" ht="13.5" customHeight="1" spans="1:49">
      <c r="A43" s="2">
        <v>1</v>
      </c>
      <c r="B43" s="3" t="s">
        <v>433</v>
      </c>
      <c r="C43" s="2">
        <v>240</v>
      </c>
      <c r="D43" s="3" t="s">
        <v>480</v>
      </c>
      <c r="E43" s="3" t="s">
        <v>524</v>
      </c>
      <c r="F43" s="3" t="s">
        <v>525</v>
      </c>
      <c r="G43" s="2">
        <v>3616.8100452</v>
      </c>
      <c r="H43" s="2">
        <v>4060.6710996</v>
      </c>
      <c r="I43" s="2">
        <v>3994.6435556</v>
      </c>
      <c r="J43" s="2">
        <v>5412.8175374</v>
      </c>
      <c r="K43" s="2">
        <v>4282.716716</v>
      </c>
      <c r="L43" s="2">
        <v>1651.1968648</v>
      </c>
      <c r="M43" s="2">
        <v>2237.1591736</v>
      </c>
      <c r="N43" s="2">
        <v>2909.923679</v>
      </c>
      <c r="O43" s="2">
        <v>3165.647124</v>
      </c>
      <c r="P43" s="2">
        <v>2895.8503466</v>
      </c>
      <c r="Q43" s="2">
        <v>2826.9087254</v>
      </c>
      <c r="R43" s="2">
        <v>2385.3826574</v>
      </c>
      <c r="S43" s="2">
        <v>2560.755847</v>
      </c>
      <c r="T43" s="2">
        <v>2483.916079</v>
      </c>
      <c r="U43" s="2">
        <v>2505.695627</v>
      </c>
      <c r="V43" s="2">
        <v>2546.043515</v>
      </c>
      <c r="W43" s="2">
        <v>2651.217978</v>
      </c>
      <c r="X43" s="2">
        <v>2710.229758</v>
      </c>
      <c r="Y43" s="2">
        <v>2756.321379</v>
      </c>
      <c r="Z43" s="2">
        <v>2793.881524</v>
      </c>
      <c r="AA43" s="2">
        <v>2829.013535</v>
      </c>
      <c r="AB43" s="2">
        <v>2894.954243</v>
      </c>
      <c r="AC43" s="2">
        <v>2897.367374</v>
      </c>
      <c r="AD43" s="2">
        <v>2899.941162</v>
      </c>
      <c r="AE43" s="2">
        <v>2781.929589</v>
      </c>
      <c r="AF43" s="2">
        <v>2814.764775</v>
      </c>
      <c r="AG43" s="2">
        <v>1780.191694</v>
      </c>
      <c r="AH43" s="2">
        <v>2161.553964</v>
      </c>
      <c r="AI43" s="2">
        <v>2165.923482</v>
      </c>
      <c r="AJ43" s="2">
        <v>1942.822844</v>
      </c>
      <c r="AK43" s="2">
        <v>2109.262449</v>
      </c>
      <c r="AL43" s="2">
        <v>2156.594987</v>
      </c>
      <c r="AM43" s="2">
        <v>2157.825204</v>
      </c>
      <c r="AN43" s="2">
        <v>2157.825204</v>
      </c>
      <c r="AO43" s="2">
        <v>2157.825204</v>
      </c>
      <c r="AP43" s="2">
        <v>2157.825204</v>
      </c>
      <c r="AQ43" s="2">
        <v>2157.825204</v>
      </c>
      <c r="AR43" s="2">
        <v>2157.825204</v>
      </c>
      <c r="AS43" s="2">
        <v>2157.825204</v>
      </c>
      <c r="AT43" s="2">
        <v>2157.825204</v>
      </c>
      <c r="AU43" s="2">
        <v>2157.825204</v>
      </c>
      <c r="AV43" s="2">
        <v>2181.295624</v>
      </c>
      <c r="AW43" s="2">
        <v>2181.295624</v>
      </c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V43"/>
  <sheetViews>
    <sheetView workbookViewId="0">
      <selection activeCell="A1" sqref="A1"/>
    </sheetView>
  </sheetViews>
  <sheetFormatPr defaultColWidth="9.1358024691358" defaultRowHeight="11.6"/>
  <cols>
    <col min="1" max="1" width="14" customWidth="1"/>
    <col min="2" max="2" width="30.2839506172839" customWidth="1"/>
    <col min="3" max="3" width="14" customWidth="1"/>
    <col min="4" max="4" width="29.8518518518519" customWidth="1"/>
    <col min="5" max="48" width="14" customWidth="1"/>
  </cols>
  <sheetData>
    <row r="1" ht="13.5" customHeight="1" spans="1:48">
      <c r="A1" s="1" t="s">
        <v>432</v>
      </c>
      <c r="B1" s="1" t="s">
        <v>243</v>
      </c>
      <c r="C1" s="1" t="s">
        <v>244</v>
      </c>
      <c r="D1" s="1" t="s">
        <v>245</v>
      </c>
      <c r="E1" s="1" t="s">
        <v>249</v>
      </c>
      <c r="F1" s="1" t="s">
        <v>250</v>
      </c>
      <c r="G1" s="1" t="s">
        <v>251</v>
      </c>
      <c r="H1" s="1" t="s">
        <v>252</v>
      </c>
      <c r="I1" s="1" t="s">
        <v>253</v>
      </c>
      <c r="J1" s="1" t="s">
        <v>254</v>
      </c>
      <c r="K1" s="1" t="s">
        <v>255</v>
      </c>
      <c r="L1" s="1" t="s">
        <v>256</v>
      </c>
      <c r="M1" s="1" t="s">
        <v>257</v>
      </c>
      <c r="N1" s="1" t="s">
        <v>258</v>
      </c>
      <c r="O1" s="1" t="s">
        <v>259</v>
      </c>
      <c r="P1" s="1" t="s">
        <v>260</v>
      </c>
      <c r="Q1" s="1" t="s">
        <v>261</v>
      </c>
      <c r="R1" s="1" t="s">
        <v>262</v>
      </c>
      <c r="S1" s="1" t="s">
        <v>263</v>
      </c>
      <c r="T1" s="1" t="s">
        <v>264</v>
      </c>
      <c r="U1" s="1" t="s">
        <v>265</v>
      </c>
      <c r="V1" s="1" t="s">
        <v>266</v>
      </c>
      <c r="W1" s="1" t="s">
        <v>267</v>
      </c>
      <c r="X1" s="1" t="s">
        <v>268</v>
      </c>
      <c r="Y1" s="1" t="s">
        <v>269</v>
      </c>
      <c r="Z1" s="1" t="s">
        <v>270</v>
      </c>
      <c r="AA1" s="1" t="s">
        <v>271</v>
      </c>
      <c r="AB1" s="1" t="s">
        <v>272</v>
      </c>
      <c r="AC1" s="1" t="s">
        <v>273</v>
      </c>
      <c r="AD1" s="1" t="s">
        <v>274</v>
      </c>
      <c r="AE1" s="1" t="s">
        <v>275</v>
      </c>
      <c r="AF1" s="1" t="s">
        <v>276</v>
      </c>
      <c r="AG1" s="1" t="s">
        <v>277</v>
      </c>
      <c r="AH1" s="1" t="s">
        <v>278</v>
      </c>
      <c r="AI1" s="1" t="s">
        <v>279</v>
      </c>
      <c r="AJ1" s="1" t="s">
        <v>280</v>
      </c>
      <c r="AK1" s="1" t="s">
        <v>281</v>
      </c>
      <c r="AL1" s="1" t="s">
        <v>282</v>
      </c>
      <c r="AM1" s="1" t="s">
        <v>283</v>
      </c>
      <c r="AN1" s="1" t="s">
        <v>284</v>
      </c>
      <c r="AO1" s="1" t="s">
        <v>285</v>
      </c>
      <c r="AP1" s="1" t="s">
        <v>286</v>
      </c>
      <c r="AQ1" s="1" t="s">
        <v>287</v>
      </c>
      <c r="AR1" s="1" t="s">
        <v>288</v>
      </c>
      <c r="AS1" s="1" t="s">
        <v>289</v>
      </c>
      <c r="AT1" s="1" t="s">
        <v>290</v>
      </c>
      <c r="AU1" s="1" t="s">
        <v>291</v>
      </c>
      <c r="AV1" s="1" t="s">
        <v>292</v>
      </c>
    </row>
    <row r="2" ht="13.5" customHeight="1" spans="1:48">
      <c r="A2" s="2">
        <v>1</v>
      </c>
      <c r="B2" s="3" t="s">
        <v>433</v>
      </c>
      <c r="C2" s="2">
        <v>8</v>
      </c>
      <c r="D2" s="3" t="s">
        <v>434</v>
      </c>
      <c r="E2" s="3" t="s">
        <v>293</v>
      </c>
      <c r="F2" s="3" t="s">
        <v>294</v>
      </c>
      <c r="G2" s="2">
        <v>2</v>
      </c>
      <c r="H2" s="2">
        <v>2</v>
      </c>
      <c r="I2" s="2">
        <v>2</v>
      </c>
      <c r="J2" s="2">
        <v>2</v>
      </c>
      <c r="K2" s="2">
        <v>3</v>
      </c>
      <c r="L2" s="2">
        <v>3</v>
      </c>
      <c r="M2" s="2">
        <v>3</v>
      </c>
      <c r="N2" s="2">
        <v>3</v>
      </c>
      <c r="O2" s="2">
        <v>3</v>
      </c>
      <c r="P2" s="2">
        <v>3</v>
      </c>
      <c r="Q2" s="2">
        <v>3</v>
      </c>
      <c r="R2" s="2">
        <v>3</v>
      </c>
      <c r="S2" s="2">
        <v>3</v>
      </c>
      <c r="T2" s="2">
        <v>3</v>
      </c>
      <c r="U2" s="2">
        <v>3</v>
      </c>
      <c r="V2" s="2">
        <v>3</v>
      </c>
      <c r="W2" s="2">
        <v>3</v>
      </c>
      <c r="X2" s="2">
        <v>3</v>
      </c>
      <c r="Y2" s="2">
        <v>3</v>
      </c>
      <c r="Z2" s="2">
        <v>3</v>
      </c>
      <c r="AA2" s="2">
        <v>3</v>
      </c>
      <c r="AB2" s="2">
        <v>3</v>
      </c>
      <c r="AC2" s="2">
        <v>3</v>
      </c>
      <c r="AD2" s="2">
        <v>4</v>
      </c>
      <c r="AE2" s="2">
        <v>4</v>
      </c>
      <c r="AF2" s="2">
        <v>4</v>
      </c>
      <c r="AG2" s="2">
        <v>4</v>
      </c>
      <c r="AH2" s="2">
        <v>4</v>
      </c>
      <c r="AI2" s="2">
        <v>4</v>
      </c>
      <c r="AJ2" s="2">
        <v>4</v>
      </c>
      <c r="AK2" s="2">
        <v>4</v>
      </c>
      <c r="AL2" s="2">
        <v>4</v>
      </c>
      <c r="AM2" s="2">
        <v>4</v>
      </c>
      <c r="AN2" s="2">
        <v>4</v>
      </c>
      <c r="AO2" s="2">
        <v>4</v>
      </c>
      <c r="AP2" s="2">
        <v>4</v>
      </c>
      <c r="AQ2" s="2">
        <v>4</v>
      </c>
      <c r="AR2" s="2">
        <v>4</v>
      </c>
      <c r="AS2" s="2">
        <v>4</v>
      </c>
      <c r="AT2" s="2">
        <v>4</v>
      </c>
      <c r="AU2" s="2">
        <v>4</v>
      </c>
      <c r="AV2" s="2">
        <v>0</v>
      </c>
    </row>
    <row r="3" ht="13.5" customHeight="1" spans="1:48">
      <c r="A3" s="2">
        <v>1</v>
      </c>
      <c r="B3" s="3" t="s">
        <v>436</v>
      </c>
      <c r="C3" s="2">
        <v>9</v>
      </c>
      <c r="D3" s="3" t="s">
        <v>437</v>
      </c>
      <c r="E3" s="3" t="s">
        <v>293</v>
      </c>
      <c r="F3" s="3" t="s">
        <v>294</v>
      </c>
      <c r="G3" s="2">
        <v>147000</v>
      </c>
      <c r="H3" s="2">
        <v>146700</v>
      </c>
      <c r="I3" s="2">
        <v>146500</v>
      </c>
      <c r="J3" s="2">
        <v>146300</v>
      </c>
      <c r="K3" s="2">
        <v>146000</v>
      </c>
      <c r="L3" s="2">
        <v>145802</v>
      </c>
      <c r="M3" s="2">
        <v>145441</v>
      </c>
      <c r="N3" s="2">
        <v>144947</v>
      </c>
      <c r="O3" s="2">
        <v>144700</v>
      </c>
      <c r="P3" s="2">
        <v>144500</v>
      </c>
      <c r="Q3" s="2">
        <v>144300</v>
      </c>
      <c r="R3" s="2">
        <v>144150</v>
      </c>
      <c r="S3" s="2">
        <v>144000</v>
      </c>
      <c r="T3" s="2">
        <v>143800</v>
      </c>
      <c r="U3" s="2">
        <v>143700</v>
      </c>
      <c r="V3" s="2">
        <v>143600</v>
      </c>
      <c r="W3" s="2">
        <v>143500</v>
      </c>
      <c r="X3" s="2">
        <v>143400</v>
      </c>
      <c r="Y3" s="2">
        <v>143300</v>
      </c>
      <c r="Z3" s="2">
        <v>143200</v>
      </c>
      <c r="AA3" s="2">
        <v>143100</v>
      </c>
      <c r="AB3" s="2">
        <v>143000</v>
      </c>
      <c r="AC3" s="2">
        <v>142900</v>
      </c>
      <c r="AD3" s="2">
        <v>142800</v>
      </c>
      <c r="AE3" s="2">
        <v>142700</v>
      </c>
      <c r="AF3" s="2">
        <v>142600</v>
      </c>
      <c r="AG3" s="2">
        <v>142500</v>
      </c>
      <c r="AH3" s="2">
        <v>142400</v>
      </c>
      <c r="AI3" s="2">
        <v>142300</v>
      </c>
      <c r="AJ3" s="2">
        <v>142200</v>
      </c>
      <c r="AK3" s="2">
        <v>142100</v>
      </c>
      <c r="AL3" s="2">
        <v>142000</v>
      </c>
      <c r="AM3" s="2">
        <v>142000</v>
      </c>
      <c r="AN3" s="2">
        <v>142000</v>
      </c>
      <c r="AO3" s="2">
        <v>142000</v>
      </c>
      <c r="AP3" s="2">
        <v>142000</v>
      </c>
      <c r="AQ3" s="2">
        <v>142000</v>
      </c>
      <c r="AR3" s="2">
        <v>142000</v>
      </c>
      <c r="AS3" s="2">
        <v>142000</v>
      </c>
      <c r="AT3" s="2">
        <v>142000</v>
      </c>
      <c r="AU3" s="2">
        <v>142000</v>
      </c>
      <c r="AV3" s="2">
        <v>0</v>
      </c>
    </row>
    <row r="4" ht="13.5" customHeight="1" spans="1:48">
      <c r="A4" s="2">
        <v>1</v>
      </c>
      <c r="B4" s="3" t="s">
        <v>433</v>
      </c>
      <c r="C4" s="2">
        <v>12</v>
      </c>
      <c r="D4" s="3" t="s">
        <v>438</v>
      </c>
      <c r="E4" s="3" t="s">
        <v>293</v>
      </c>
      <c r="F4" s="3" t="s">
        <v>294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2">
        <v>1</v>
      </c>
      <c r="S4" s="2">
        <v>1</v>
      </c>
      <c r="T4" s="2">
        <v>1</v>
      </c>
      <c r="U4" s="2">
        <v>1</v>
      </c>
      <c r="V4" s="2">
        <v>2</v>
      </c>
      <c r="W4" s="2">
        <v>2</v>
      </c>
      <c r="X4" s="2">
        <v>2</v>
      </c>
      <c r="Y4" s="2">
        <v>2</v>
      </c>
      <c r="Z4" s="2">
        <v>2</v>
      </c>
      <c r="AA4" s="2">
        <v>2</v>
      </c>
      <c r="AB4" s="2">
        <v>2</v>
      </c>
      <c r="AC4" s="2">
        <v>2</v>
      </c>
      <c r="AD4" s="2">
        <v>2</v>
      </c>
      <c r="AE4" s="2">
        <v>2</v>
      </c>
      <c r="AF4" s="2">
        <v>2</v>
      </c>
      <c r="AG4" s="2">
        <v>2</v>
      </c>
      <c r="AH4" s="2">
        <v>2</v>
      </c>
      <c r="AI4" s="2">
        <v>2</v>
      </c>
      <c r="AJ4" s="2">
        <v>2</v>
      </c>
      <c r="AK4" s="2">
        <v>2</v>
      </c>
      <c r="AL4" s="2">
        <v>2</v>
      </c>
      <c r="AM4" s="2">
        <v>2</v>
      </c>
      <c r="AN4" s="2">
        <v>2</v>
      </c>
      <c r="AO4" s="2">
        <v>2</v>
      </c>
      <c r="AP4" s="2">
        <v>2</v>
      </c>
      <c r="AQ4" s="2">
        <v>2</v>
      </c>
      <c r="AR4" s="2">
        <v>2</v>
      </c>
      <c r="AS4" s="2">
        <v>2</v>
      </c>
      <c r="AT4" s="2">
        <v>2</v>
      </c>
      <c r="AU4" s="2">
        <v>2</v>
      </c>
      <c r="AV4" s="2">
        <v>0</v>
      </c>
    </row>
    <row r="5" ht="13.5" customHeight="1" spans="1:48">
      <c r="A5" s="2">
        <v>1</v>
      </c>
      <c r="B5" s="3" t="s">
        <v>433</v>
      </c>
      <c r="C5" s="2">
        <v>14</v>
      </c>
      <c r="D5" s="3" t="s">
        <v>439</v>
      </c>
      <c r="E5" s="3" t="s">
        <v>293</v>
      </c>
      <c r="F5" s="3" t="s">
        <v>294</v>
      </c>
      <c r="G5" s="2">
        <v>2</v>
      </c>
      <c r="H5" s="2">
        <v>2</v>
      </c>
      <c r="I5" s="2">
        <v>2</v>
      </c>
      <c r="J5" s="2">
        <v>2</v>
      </c>
      <c r="K5" s="2">
        <v>2</v>
      </c>
      <c r="L5" s="2">
        <v>2</v>
      </c>
      <c r="M5" s="2">
        <v>2</v>
      </c>
      <c r="N5" s="2">
        <v>2</v>
      </c>
      <c r="O5" s="2">
        <v>2</v>
      </c>
      <c r="P5" s="2">
        <v>2</v>
      </c>
      <c r="Q5" s="2">
        <v>2</v>
      </c>
      <c r="R5" s="2">
        <v>2</v>
      </c>
      <c r="S5" s="2">
        <v>2</v>
      </c>
      <c r="T5" s="2">
        <v>2</v>
      </c>
      <c r="U5" s="2">
        <v>2</v>
      </c>
      <c r="V5" s="2">
        <v>2</v>
      </c>
      <c r="W5" s="2">
        <v>2</v>
      </c>
      <c r="X5" s="2">
        <v>2</v>
      </c>
      <c r="Y5" s="2">
        <v>2</v>
      </c>
      <c r="Z5" s="2">
        <v>2</v>
      </c>
      <c r="AA5" s="2">
        <v>2</v>
      </c>
      <c r="AB5" s="2">
        <v>2</v>
      </c>
      <c r="AC5" s="2">
        <v>2</v>
      </c>
      <c r="AD5" s="2">
        <v>2</v>
      </c>
      <c r="AE5" s="2">
        <v>2</v>
      </c>
      <c r="AF5" s="2">
        <v>2</v>
      </c>
      <c r="AG5" s="2">
        <v>2</v>
      </c>
      <c r="AH5" s="2">
        <v>2</v>
      </c>
      <c r="AI5" s="2">
        <v>2</v>
      </c>
      <c r="AJ5" s="2">
        <v>2</v>
      </c>
      <c r="AK5" s="2">
        <v>2</v>
      </c>
      <c r="AL5" s="2">
        <v>2</v>
      </c>
      <c r="AM5" s="2">
        <v>2</v>
      </c>
      <c r="AN5" s="2">
        <v>2</v>
      </c>
      <c r="AO5" s="2">
        <v>2</v>
      </c>
      <c r="AP5" s="2">
        <v>2</v>
      </c>
      <c r="AQ5" s="2">
        <v>2</v>
      </c>
      <c r="AR5" s="2">
        <v>2</v>
      </c>
      <c r="AS5" s="2">
        <v>2</v>
      </c>
      <c r="AT5" s="2">
        <v>2</v>
      </c>
      <c r="AU5" s="2">
        <v>2</v>
      </c>
      <c r="AV5" s="2">
        <v>0</v>
      </c>
    </row>
    <row r="6" ht="13.5" customHeight="1" spans="1:48">
      <c r="A6" s="2">
        <v>1</v>
      </c>
      <c r="B6" s="3" t="s">
        <v>440</v>
      </c>
      <c r="C6" s="2">
        <v>19</v>
      </c>
      <c r="D6" s="3" t="s">
        <v>441</v>
      </c>
      <c r="E6" s="3" t="s">
        <v>293</v>
      </c>
      <c r="F6" s="3" t="s">
        <v>294</v>
      </c>
      <c r="G6" s="2">
        <v>28600</v>
      </c>
      <c r="H6" s="2">
        <v>28500</v>
      </c>
      <c r="I6" s="2">
        <v>28365</v>
      </c>
      <c r="J6" s="2">
        <v>28400</v>
      </c>
      <c r="K6" s="2">
        <v>28400</v>
      </c>
      <c r="L6" s="2">
        <v>28400</v>
      </c>
      <c r="M6" s="2">
        <v>28400</v>
      </c>
      <c r="N6" s="2">
        <v>28400</v>
      </c>
      <c r="O6" s="2">
        <v>28600</v>
      </c>
      <c r="P6" s="2">
        <v>28600</v>
      </c>
      <c r="Q6" s="2">
        <v>29000</v>
      </c>
      <c r="R6" s="2">
        <v>29500</v>
      </c>
      <c r="S6" s="2">
        <v>29500</v>
      </c>
      <c r="T6" s="2">
        <v>30000</v>
      </c>
      <c r="U6" s="2">
        <v>30500</v>
      </c>
      <c r="V6" s="2">
        <v>30500</v>
      </c>
      <c r="W6" s="2">
        <v>31000</v>
      </c>
      <c r="X6" s="2">
        <v>31000</v>
      </c>
      <c r="Y6" s="2">
        <v>31500</v>
      </c>
      <c r="Z6" s="2">
        <v>31500</v>
      </c>
      <c r="AA6" s="2">
        <v>32000</v>
      </c>
      <c r="AB6" s="2">
        <v>32000</v>
      </c>
      <c r="AC6" s="2">
        <v>32000</v>
      </c>
      <c r="AD6" s="2">
        <v>32500</v>
      </c>
      <c r="AE6" s="2">
        <v>32500</v>
      </c>
      <c r="AF6" s="2">
        <v>33000</v>
      </c>
      <c r="AG6" s="2">
        <v>33000</v>
      </c>
      <c r="AH6" s="2">
        <v>33000</v>
      </c>
      <c r="AI6" s="2">
        <v>33200</v>
      </c>
      <c r="AJ6" s="2">
        <v>33200</v>
      </c>
      <c r="AK6" s="2">
        <v>33500</v>
      </c>
      <c r="AL6" s="2">
        <v>33500</v>
      </c>
      <c r="AM6" s="2">
        <v>33835</v>
      </c>
      <c r="AN6" s="2">
        <v>33835</v>
      </c>
      <c r="AO6" s="2">
        <v>33835</v>
      </c>
      <c r="AP6" s="2">
        <v>33831</v>
      </c>
      <c r="AQ6" s="2">
        <v>33831</v>
      </c>
      <c r="AR6" s="2">
        <v>33831</v>
      </c>
      <c r="AS6" s="2">
        <v>33831</v>
      </c>
      <c r="AT6" s="2">
        <v>33831</v>
      </c>
      <c r="AU6" s="2">
        <v>33830</v>
      </c>
      <c r="AV6" s="2">
        <v>0</v>
      </c>
    </row>
    <row r="7" ht="13.5" customHeight="1" spans="1:48">
      <c r="A7" s="2">
        <v>1</v>
      </c>
      <c r="B7" s="3" t="s">
        <v>442</v>
      </c>
      <c r="C7" s="2">
        <v>21</v>
      </c>
      <c r="D7" s="3" t="s">
        <v>442</v>
      </c>
      <c r="E7" s="3" t="s">
        <v>293</v>
      </c>
      <c r="F7" s="3" t="s">
        <v>294</v>
      </c>
      <c r="G7" s="2">
        <v>122135</v>
      </c>
      <c r="H7" s="2">
        <v>125700</v>
      </c>
      <c r="I7" s="2">
        <v>129300</v>
      </c>
      <c r="J7" s="2">
        <v>132800</v>
      </c>
      <c r="K7" s="2">
        <v>136300</v>
      </c>
      <c r="L7" s="2">
        <v>139900</v>
      </c>
      <c r="M7" s="2">
        <v>143400</v>
      </c>
      <c r="N7" s="2">
        <v>147000</v>
      </c>
      <c r="O7" s="2">
        <v>154500</v>
      </c>
      <c r="P7" s="2">
        <v>154138</v>
      </c>
      <c r="Q7" s="2">
        <v>156300</v>
      </c>
      <c r="R7" s="2">
        <v>158500</v>
      </c>
      <c r="S7" s="2">
        <v>160600</v>
      </c>
      <c r="T7" s="2">
        <v>162800</v>
      </c>
      <c r="U7" s="2">
        <v>165000</v>
      </c>
      <c r="V7" s="2">
        <v>166300</v>
      </c>
      <c r="W7" s="2">
        <v>167600</v>
      </c>
      <c r="X7" s="2">
        <v>168800</v>
      </c>
      <c r="Y7" s="2">
        <v>170100</v>
      </c>
      <c r="Z7" s="2">
        <v>171414</v>
      </c>
      <c r="AA7" s="2">
        <v>172700</v>
      </c>
      <c r="AB7" s="2">
        <v>174000</v>
      </c>
      <c r="AC7" s="2">
        <v>175200</v>
      </c>
      <c r="AD7" s="2">
        <v>176500</v>
      </c>
      <c r="AE7" s="2">
        <v>177800</v>
      </c>
      <c r="AF7" s="2">
        <v>179000</v>
      </c>
      <c r="AG7" s="2">
        <v>180400</v>
      </c>
      <c r="AH7" s="2">
        <v>181600</v>
      </c>
      <c r="AI7" s="2">
        <v>182900</v>
      </c>
      <c r="AJ7" s="2">
        <v>184200</v>
      </c>
      <c r="AK7" s="2">
        <v>185954</v>
      </c>
      <c r="AL7" s="2">
        <v>187709</v>
      </c>
      <c r="AM7" s="2">
        <v>189463</v>
      </c>
      <c r="AN7" s="2">
        <v>191218</v>
      </c>
      <c r="AO7" s="2">
        <v>192972</v>
      </c>
      <c r="AP7" s="2">
        <v>193619</v>
      </c>
      <c r="AQ7" s="2">
        <v>194266</v>
      </c>
      <c r="AR7" s="2">
        <v>194912</v>
      </c>
      <c r="AS7" s="2">
        <v>195559</v>
      </c>
      <c r="AT7" s="2">
        <v>196206</v>
      </c>
      <c r="AU7" s="2">
        <v>197000</v>
      </c>
      <c r="AV7" s="2">
        <v>0</v>
      </c>
    </row>
    <row r="8" ht="13.5" customHeight="1" spans="1:48">
      <c r="A8" s="2">
        <v>1</v>
      </c>
      <c r="B8" s="3" t="s">
        <v>443</v>
      </c>
      <c r="C8" s="2">
        <v>23</v>
      </c>
      <c r="D8" s="3" t="s">
        <v>444</v>
      </c>
      <c r="E8" s="3" t="s">
        <v>293</v>
      </c>
      <c r="F8" s="3" t="s">
        <v>294</v>
      </c>
      <c r="G8" s="2">
        <v>37</v>
      </c>
      <c r="H8" s="2">
        <v>37</v>
      </c>
      <c r="I8" s="2">
        <v>37</v>
      </c>
      <c r="J8" s="2">
        <v>37</v>
      </c>
      <c r="K8" s="2">
        <v>37</v>
      </c>
      <c r="L8" s="2">
        <v>37</v>
      </c>
      <c r="M8" s="2">
        <v>37</v>
      </c>
      <c r="N8" s="2">
        <v>37</v>
      </c>
      <c r="O8" s="2">
        <v>37</v>
      </c>
      <c r="P8" s="2">
        <v>37</v>
      </c>
      <c r="Q8" s="2">
        <v>37</v>
      </c>
      <c r="R8" s="2">
        <v>37</v>
      </c>
      <c r="S8" s="2">
        <v>37</v>
      </c>
      <c r="T8" s="2">
        <v>37</v>
      </c>
      <c r="U8" s="2">
        <v>37</v>
      </c>
      <c r="V8" s="2">
        <v>37</v>
      </c>
      <c r="W8" s="2">
        <v>37</v>
      </c>
      <c r="X8" s="2">
        <v>44</v>
      </c>
      <c r="Y8" s="2">
        <v>44</v>
      </c>
      <c r="Z8" s="2">
        <v>44</v>
      </c>
      <c r="AA8" s="2">
        <v>44</v>
      </c>
      <c r="AB8" s="2">
        <v>44</v>
      </c>
      <c r="AC8" s="2">
        <v>44</v>
      </c>
      <c r="AD8" s="2">
        <v>44</v>
      </c>
      <c r="AE8" s="2">
        <v>48</v>
      </c>
      <c r="AF8" s="2">
        <v>48</v>
      </c>
      <c r="AG8" s="2">
        <v>48</v>
      </c>
      <c r="AH8" s="2">
        <v>48</v>
      </c>
      <c r="AI8" s="2">
        <v>48</v>
      </c>
      <c r="AJ8" s="2">
        <v>49</v>
      </c>
      <c r="AK8" s="2">
        <v>49</v>
      </c>
      <c r="AL8" s="2">
        <v>49</v>
      </c>
      <c r="AM8" s="2">
        <v>49</v>
      </c>
      <c r="AN8" s="2">
        <v>49</v>
      </c>
      <c r="AO8" s="2">
        <v>50</v>
      </c>
      <c r="AP8" s="2">
        <v>50</v>
      </c>
      <c r="AQ8" s="2">
        <v>50</v>
      </c>
      <c r="AR8" s="2">
        <v>50</v>
      </c>
      <c r="AS8" s="2">
        <v>50</v>
      </c>
      <c r="AT8" s="2">
        <v>50</v>
      </c>
      <c r="AU8" s="2">
        <v>50</v>
      </c>
      <c r="AV8" s="2">
        <v>0</v>
      </c>
    </row>
    <row r="9" ht="13.5" customHeight="1" spans="1:48">
      <c r="A9" s="2">
        <v>1</v>
      </c>
      <c r="B9" s="3" t="s">
        <v>433</v>
      </c>
      <c r="C9" s="2">
        <v>36</v>
      </c>
      <c r="D9" s="3" t="s">
        <v>445</v>
      </c>
      <c r="E9" s="3" t="s">
        <v>293</v>
      </c>
      <c r="F9" s="3" t="s">
        <v>294</v>
      </c>
      <c r="G9" s="2">
        <v>2</v>
      </c>
      <c r="H9" s="2">
        <v>2</v>
      </c>
      <c r="I9" s="2">
        <v>2</v>
      </c>
      <c r="J9" s="2">
        <v>2</v>
      </c>
      <c r="K9" s="2">
        <v>2</v>
      </c>
      <c r="L9" s="2">
        <v>2</v>
      </c>
      <c r="M9" s="2">
        <v>2</v>
      </c>
      <c r="N9" s="2">
        <v>2</v>
      </c>
      <c r="O9" s="2">
        <v>2</v>
      </c>
      <c r="P9" s="2">
        <v>2</v>
      </c>
      <c r="Q9" s="2">
        <v>2</v>
      </c>
      <c r="R9" s="2">
        <v>2</v>
      </c>
      <c r="S9" s="2">
        <v>2</v>
      </c>
      <c r="T9" s="2">
        <v>2</v>
      </c>
      <c r="U9" s="2">
        <v>2</v>
      </c>
      <c r="V9" s="2">
        <v>2</v>
      </c>
      <c r="W9" s="2">
        <v>2</v>
      </c>
      <c r="X9" s="2">
        <v>2</v>
      </c>
      <c r="Y9" s="2">
        <v>2</v>
      </c>
      <c r="Z9" s="2">
        <v>2</v>
      </c>
      <c r="AA9" s="2">
        <v>2</v>
      </c>
      <c r="AB9" s="2">
        <v>2</v>
      </c>
      <c r="AC9" s="2">
        <v>2</v>
      </c>
      <c r="AD9" s="2">
        <v>2</v>
      </c>
      <c r="AE9" s="2">
        <v>2</v>
      </c>
      <c r="AF9" s="2">
        <v>2</v>
      </c>
      <c r="AG9" s="2">
        <v>2</v>
      </c>
      <c r="AH9" s="2">
        <v>2</v>
      </c>
      <c r="AI9" s="2">
        <v>2</v>
      </c>
      <c r="AJ9" s="2">
        <v>2</v>
      </c>
      <c r="AK9" s="2">
        <v>2</v>
      </c>
      <c r="AL9" s="2">
        <v>2</v>
      </c>
      <c r="AM9" s="2">
        <v>2</v>
      </c>
      <c r="AN9" s="2">
        <v>2</v>
      </c>
      <c r="AO9" s="2">
        <v>2</v>
      </c>
      <c r="AP9" s="2">
        <v>2</v>
      </c>
      <c r="AQ9" s="2">
        <v>2</v>
      </c>
      <c r="AR9" s="2">
        <v>2</v>
      </c>
      <c r="AS9" s="2">
        <v>2</v>
      </c>
      <c r="AT9" s="2">
        <v>2</v>
      </c>
      <c r="AU9" s="2">
        <v>2</v>
      </c>
      <c r="AV9" s="2">
        <v>0</v>
      </c>
    </row>
    <row r="10" ht="13.5" customHeight="1" spans="1:48">
      <c r="A10" s="2">
        <v>1</v>
      </c>
      <c r="B10" s="3" t="s">
        <v>436</v>
      </c>
      <c r="C10" s="2">
        <v>40</v>
      </c>
      <c r="D10" s="3" t="s">
        <v>446</v>
      </c>
      <c r="E10" s="3" t="s">
        <v>293</v>
      </c>
      <c r="F10" s="3" t="s">
        <v>294</v>
      </c>
      <c r="G10" s="2">
        <v>9550</v>
      </c>
      <c r="H10" s="2">
        <v>9700</v>
      </c>
      <c r="I10" s="2">
        <v>9850</v>
      </c>
      <c r="J10" s="2">
        <v>10000</v>
      </c>
      <c r="K10" s="2">
        <v>10151</v>
      </c>
      <c r="L10" s="2">
        <v>10300</v>
      </c>
      <c r="M10" s="2">
        <v>10500</v>
      </c>
      <c r="N10" s="2">
        <v>10700</v>
      </c>
      <c r="O10" s="2">
        <v>10850</v>
      </c>
      <c r="P10" s="2">
        <v>11000</v>
      </c>
      <c r="Q10" s="2">
        <v>11200</v>
      </c>
      <c r="R10" s="2">
        <v>11400</v>
      </c>
      <c r="S10" s="2">
        <v>11538</v>
      </c>
      <c r="T10" s="2">
        <v>11900</v>
      </c>
      <c r="U10" s="2">
        <v>12200</v>
      </c>
      <c r="V10" s="2">
        <v>12800</v>
      </c>
      <c r="W10" s="2">
        <v>12800</v>
      </c>
      <c r="X10" s="2">
        <v>12800</v>
      </c>
      <c r="Y10" s="2">
        <v>12800</v>
      </c>
      <c r="Z10" s="2">
        <v>12800</v>
      </c>
      <c r="AA10" s="2">
        <v>12800</v>
      </c>
      <c r="AB10" s="2">
        <v>12800</v>
      </c>
      <c r="AC10" s="2">
        <v>12800</v>
      </c>
      <c r="AD10" s="2">
        <v>12800</v>
      </c>
      <c r="AE10" s="2">
        <v>12800</v>
      </c>
      <c r="AF10" s="2">
        <v>12850</v>
      </c>
      <c r="AG10" s="2">
        <v>12850</v>
      </c>
      <c r="AH10" s="2">
        <v>12850</v>
      </c>
      <c r="AI10" s="2">
        <v>12850</v>
      </c>
      <c r="AJ10" s="2">
        <v>12850</v>
      </c>
      <c r="AK10" s="2">
        <v>12850</v>
      </c>
      <c r="AL10" s="2">
        <v>12850</v>
      </c>
      <c r="AM10" s="2">
        <v>12900</v>
      </c>
      <c r="AN10" s="2">
        <v>12900</v>
      </c>
      <c r="AO10" s="2">
        <v>12930</v>
      </c>
      <c r="AP10" s="2">
        <v>12932</v>
      </c>
      <c r="AQ10" s="2">
        <v>12925</v>
      </c>
      <c r="AR10" s="2">
        <v>12925</v>
      </c>
      <c r="AS10" s="2">
        <v>12930</v>
      </c>
      <c r="AT10" s="2">
        <v>12935</v>
      </c>
      <c r="AU10" s="2">
        <v>12935</v>
      </c>
      <c r="AV10" s="2">
        <v>0</v>
      </c>
    </row>
    <row r="11" ht="13.5" customHeight="1" spans="1:48">
      <c r="A11" s="2">
        <v>1</v>
      </c>
      <c r="B11" s="3" t="s">
        <v>440</v>
      </c>
      <c r="C11" s="2">
        <v>44</v>
      </c>
      <c r="D11" s="3" t="s">
        <v>447</v>
      </c>
      <c r="E11" s="3" t="s">
        <v>293</v>
      </c>
      <c r="F11" s="3" t="s">
        <v>294</v>
      </c>
      <c r="G11" s="2">
        <v>35000</v>
      </c>
      <c r="H11" s="2">
        <v>36000</v>
      </c>
      <c r="I11" s="2">
        <v>36500</v>
      </c>
      <c r="J11" s="2">
        <v>37000</v>
      </c>
      <c r="K11" s="2">
        <v>38000</v>
      </c>
      <c r="L11" s="2">
        <v>38000</v>
      </c>
      <c r="M11" s="2">
        <v>38000</v>
      </c>
      <c r="N11" s="2">
        <v>38000</v>
      </c>
      <c r="O11" s="2">
        <v>38000</v>
      </c>
      <c r="P11" s="2">
        <v>38000</v>
      </c>
      <c r="Q11" s="2">
        <v>40000</v>
      </c>
      <c r="R11" s="2">
        <v>40000</v>
      </c>
      <c r="S11" s="2">
        <v>40000</v>
      </c>
      <c r="T11" s="2">
        <v>40000</v>
      </c>
      <c r="U11" s="2">
        <v>40000</v>
      </c>
      <c r="V11" s="2">
        <v>40000</v>
      </c>
      <c r="W11" s="2">
        <v>40169</v>
      </c>
      <c r="X11" s="2">
        <v>40100</v>
      </c>
      <c r="Y11" s="2">
        <v>40100</v>
      </c>
      <c r="Z11" s="2">
        <v>40100</v>
      </c>
      <c r="AA11" s="2">
        <v>40100</v>
      </c>
      <c r="AB11" s="2">
        <v>40100</v>
      </c>
      <c r="AC11" s="2">
        <v>40100</v>
      </c>
      <c r="AD11" s="2">
        <v>40100</v>
      </c>
      <c r="AE11" s="2">
        <v>40100</v>
      </c>
      <c r="AF11" s="2">
        <v>40100</v>
      </c>
      <c r="AG11" s="2">
        <v>40083</v>
      </c>
      <c r="AH11" s="2">
        <v>40083</v>
      </c>
      <c r="AI11" s="2">
        <v>40083</v>
      </c>
      <c r="AJ11" s="2">
        <v>40083</v>
      </c>
      <c r="AK11" s="2">
        <v>40083</v>
      </c>
      <c r="AL11" s="2">
        <v>40083</v>
      </c>
      <c r="AM11" s="2">
        <v>40083</v>
      </c>
      <c r="AN11" s="2">
        <v>40083</v>
      </c>
      <c r="AO11" s="2">
        <v>40083</v>
      </c>
      <c r="AP11" s="2">
        <v>40824</v>
      </c>
      <c r="AQ11" s="2">
        <v>40825</v>
      </c>
      <c r="AR11" s="2">
        <v>41166</v>
      </c>
      <c r="AS11" s="2">
        <v>41304</v>
      </c>
      <c r="AT11" s="2">
        <v>40920</v>
      </c>
      <c r="AU11" s="2">
        <v>41800</v>
      </c>
      <c r="AV11" s="2">
        <v>0</v>
      </c>
    </row>
    <row r="12" ht="13.5" customHeight="1" spans="1:48">
      <c r="A12" s="2">
        <v>1</v>
      </c>
      <c r="B12" s="3" t="s">
        <v>443</v>
      </c>
      <c r="C12" s="2">
        <v>48</v>
      </c>
      <c r="D12" s="3" t="s">
        <v>448</v>
      </c>
      <c r="E12" s="3" t="s">
        <v>293</v>
      </c>
      <c r="F12" s="3" t="s">
        <v>294</v>
      </c>
      <c r="G12" s="2">
        <v>915</v>
      </c>
      <c r="H12" s="2">
        <v>925</v>
      </c>
      <c r="I12" s="2">
        <v>935</v>
      </c>
      <c r="J12" s="2">
        <v>1000</v>
      </c>
      <c r="K12" s="2">
        <v>1070</v>
      </c>
      <c r="L12" s="2">
        <v>1150</v>
      </c>
      <c r="M12" s="2">
        <v>1150</v>
      </c>
      <c r="N12" s="2">
        <v>1230</v>
      </c>
      <c r="O12" s="2">
        <v>1300</v>
      </c>
      <c r="P12" s="2">
        <v>1363</v>
      </c>
      <c r="Q12" s="2">
        <v>1390</v>
      </c>
      <c r="R12" s="2">
        <v>1390</v>
      </c>
      <c r="S12" s="2">
        <v>1558</v>
      </c>
      <c r="T12" s="2">
        <v>1558</v>
      </c>
      <c r="U12" s="2">
        <v>1630</v>
      </c>
      <c r="V12" s="2">
        <v>1710</v>
      </c>
      <c r="W12" s="2">
        <v>1790</v>
      </c>
      <c r="X12" s="2">
        <v>1860</v>
      </c>
      <c r="Y12" s="2">
        <v>1940</v>
      </c>
      <c r="Z12" s="2">
        <v>2010</v>
      </c>
      <c r="AA12" s="2">
        <v>2090</v>
      </c>
      <c r="AB12" s="2">
        <v>2167</v>
      </c>
      <c r="AC12" s="2">
        <v>2167</v>
      </c>
      <c r="AD12" s="2">
        <v>2230</v>
      </c>
      <c r="AE12" s="2">
        <v>2280</v>
      </c>
      <c r="AF12" s="2">
        <v>2300</v>
      </c>
      <c r="AG12" s="2">
        <v>2300</v>
      </c>
      <c r="AH12" s="2">
        <v>2310</v>
      </c>
      <c r="AI12" s="2">
        <v>2320</v>
      </c>
      <c r="AJ12" s="2">
        <v>2330</v>
      </c>
      <c r="AK12" s="2">
        <v>2330</v>
      </c>
      <c r="AL12" s="2">
        <v>2340</v>
      </c>
      <c r="AM12" s="2">
        <v>2340</v>
      </c>
      <c r="AN12" s="2">
        <v>2340</v>
      </c>
      <c r="AO12" s="2">
        <v>2340</v>
      </c>
      <c r="AP12" s="2">
        <v>2340</v>
      </c>
      <c r="AQ12" s="2">
        <v>2340</v>
      </c>
      <c r="AR12" s="2">
        <v>2340</v>
      </c>
      <c r="AS12" s="2">
        <v>2340</v>
      </c>
      <c r="AT12" s="2">
        <v>2340</v>
      </c>
      <c r="AU12" s="2">
        <v>2340</v>
      </c>
      <c r="AV12" s="2">
        <v>0</v>
      </c>
    </row>
    <row r="13" ht="13.5" customHeight="1" spans="1:48">
      <c r="A13" s="2">
        <v>1</v>
      </c>
      <c r="B13" s="3" t="s">
        <v>433</v>
      </c>
      <c r="C13" s="2">
        <v>49</v>
      </c>
      <c r="D13" s="3" t="s">
        <v>449</v>
      </c>
      <c r="E13" s="3" t="s">
        <v>293</v>
      </c>
      <c r="F13" s="3" t="s">
        <v>294</v>
      </c>
      <c r="G13" s="2">
        <v>1900</v>
      </c>
      <c r="H13" s="2">
        <v>2100</v>
      </c>
      <c r="I13" s="2">
        <v>2235</v>
      </c>
      <c r="J13" s="2">
        <v>2780</v>
      </c>
      <c r="K13" s="2">
        <v>2730</v>
      </c>
      <c r="L13" s="2">
        <v>2766</v>
      </c>
      <c r="M13" s="2">
        <v>2699</v>
      </c>
      <c r="N13" s="2">
        <v>2556</v>
      </c>
      <c r="O13" s="2">
        <v>2420</v>
      </c>
      <c r="P13" s="2">
        <v>2410</v>
      </c>
      <c r="Q13" s="2">
        <v>2400</v>
      </c>
      <c r="R13" s="2">
        <v>2576</v>
      </c>
      <c r="S13" s="2">
        <v>2672</v>
      </c>
      <c r="T13" s="2">
        <v>2600</v>
      </c>
      <c r="U13" s="2">
        <v>2640</v>
      </c>
      <c r="V13" s="2">
        <v>2670</v>
      </c>
      <c r="W13" s="2">
        <v>2707</v>
      </c>
      <c r="X13" s="2">
        <v>2612</v>
      </c>
      <c r="Y13" s="2">
        <v>2533</v>
      </c>
      <c r="Z13" s="2">
        <v>2607</v>
      </c>
      <c r="AA13" s="2">
        <v>2588</v>
      </c>
      <c r="AB13" s="2">
        <v>2683</v>
      </c>
      <c r="AC13" s="2">
        <v>2729</v>
      </c>
      <c r="AD13" s="2">
        <v>2635</v>
      </c>
      <c r="AE13" s="2">
        <v>2654</v>
      </c>
      <c r="AF13" s="2">
        <v>2801</v>
      </c>
      <c r="AG13" s="2">
        <v>2996</v>
      </c>
      <c r="AH13" s="2">
        <v>3008</v>
      </c>
      <c r="AI13" s="2">
        <v>2971</v>
      </c>
      <c r="AJ13" s="2">
        <v>2900</v>
      </c>
      <c r="AK13" s="2">
        <v>2870</v>
      </c>
      <c r="AL13" s="2">
        <v>2700</v>
      </c>
      <c r="AM13" s="2">
        <v>2600</v>
      </c>
      <c r="AN13" s="2">
        <v>2500</v>
      </c>
      <c r="AO13" s="2">
        <v>2400</v>
      </c>
      <c r="AP13" s="2">
        <v>2300</v>
      </c>
      <c r="AQ13" s="2">
        <v>2223</v>
      </c>
      <c r="AR13" s="2">
        <v>2200</v>
      </c>
      <c r="AS13" s="2">
        <v>2200</v>
      </c>
      <c r="AT13" s="2">
        <v>2200</v>
      </c>
      <c r="AU13" s="2">
        <v>2200</v>
      </c>
      <c r="AV13" s="2">
        <v>0</v>
      </c>
    </row>
    <row r="14" ht="13.5" customHeight="1" spans="1:48">
      <c r="A14" s="2">
        <v>1</v>
      </c>
      <c r="B14" s="3" t="s">
        <v>433</v>
      </c>
      <c r="C14" s="2">
        <v>55</v>
      </c>
      <c r="D14" s="3" t="s">
        <v>450</v>
      </c>
      <c r="E14" s="3" t="s">
        <v>293</v>
      </c>
      <c r="F14" s="3" t="s">
        <v>294</v>
      </c>
      <c r="G14" s="2">
        <v>2</v>
      </c>
      <c r="H14" s="2">
        <v>2</v>
      </c>
      <c r="I14" s="2">
        <v>1</v>
      </c>
      <c r="J14" s="2">
        <v>1</v>
      </c>
      <c r="K14" s="2">
        <v>2</v>
      </c>
      <c r="L14" s="2">
        <v>2</v>
      </c>
      <c r="M14" s="2">
        <v>2</v>
      </c>
      <c r="N14" s="2">
        <v>2</v>
      </c>
      <c r="O14" s="2">
        <v>2</v>
      </c>
      <c r="P14" s="2">
        <v>2</v>
      </c>
      <c r="Q14" s="2">
        <v>2</v>
      </c>
      <c r="R14" s="2">
        <v>2</v>
      </c>
      <c r="S14" s="2">
        <v>2</v>
      </c>
      <c r="T14" s="2">
        <v>2</v>
      </c>
      <c r="U14" s="2">
        <v>2</v>
      </c>
      <c r="V14" s="2">
        <v>2</v>
      </c>
      <c r="W14" s="2">
        <v>2</v>
      </c>
      <c r="X14" s="2">
        <v>2</v>
      </c>
      <c r="Y14" s="2">
        <v>2</v>
      </c>
      <c r="Z14" s="2">
        <v>2</v>
      </c>
      <c r="AA14" s="2">
        <v>2</v>
      </c>
      <c r="AB14" s="2">
        <v>2</v>
      </c>
      <c r="AC14" s="2">
        <v>2</v>
      </c>
      <c r="AD14" s="2">
        <v>2</v>
      </c>
      <c r="AE14" s="2">
        <v>2</v>
      </c>
      <c r="AF14" s="2">
        <v>2</v>
      </c>
      <c r="AG14" s="2">
        <v>2</v>
      </c>
      <c r="AH14" s="2">
        <v>2</v>
      </c>
      <c r="AI14" s="2">
        <v>2</v>
      </c>
      <c r="AJ14" s="2">
        <v>2</v>
      </c>
      <c r="AK14" s="2">
        <v>2</v>
      </c>
      <c r="AL14" s="2">
        <v>2</v>
      </c>
      <c r="AM14" s="2">
        <v>2</v>
      </c>
      <c r="AN14" s="2">
        <v>2</v>
      </c>
      <c r="AO14" s="2">
        <v>2</v>
      </c>
      <c r="AP14" s="2">
        <v>2</v>
      </c>
      <c r="AQ14" s="2">
        <v>2</v>
      </c>
      <c r="AR14" s="2">
        <v>2</v>
      </c>
      <c r="AS14" s="2">
        <v>2</v>
      </c>
      <c r="AT14" s="2">
        <v>2</v>
      </c>
      <c r="AU14" s="2">
        <v>2</v>
      </c>
      <c r="AV14" s="2">
        <v>0</v>
      </c>
    </row>
    <row r="15" ht="13.5" customHeight="1" spans="1:48">
      <c r="A15" s="2">
        <v>1</v>
      </c>
      <c r="B15" s="3" t="s">
        <v>433</v>
      </c>
      <c r="C15" s="2">
        <v>56</v>
      </c>
      <c r="D15" s="3" t="s">
        <v>451</v>
      </c>
      <c r="E15" s="3" t="s">
        <v>293</v>
      </c>
      <c r="F15" s="3" t="s">
        <v>294</v>
      </c>
      <c r="G15" s="2">
        <v>2092</v>
      </c>
      <c r="H15" s="2">
        <v>2092</v>
      </c>
      <c r="I15" s="2">
        <v>2092</v>
      </c>
      <c r="J15" s="2">
        <v>2092</v>
      </c>
      <c r="K15" s="2">
        <v>2092</v>
      </c>
      <c r="L15" s="2">
        <v>2092</v>
      </c>
      <c r="M15" s="2">
        <v>2092</v>
      </c>
      <c r="N15" s="2">
        <v>2092</v>
      </c>
      <c r="O15" s="2">
        <v>2092</v>
      </c>
      <c r="P15" s="2">
        <v>2092</v>
      </c>
      <c r="Q15" s="2">
        <v>2092</v>
      </c>
      <c r="R15" s="2">
        <v>2092</v>
      </c>
      <c r="S15" s="2">
        <v>2092</v>
      </c>
      <c r="T15" s="2">
        <v>2092</v>
      </c>
      <c r="U15" s="2">
        <v>2092</v>
      </c>
      <c r="V15" s="2">
        <v>2092</v>
      </c>
      <c r="W15" s="2">
        <v>2092</v>
      </c>
      <c r="X15" s="2">
        <v>2092</v>
      </c>
      <c r="Y15" s="2">
        <v>2092</v>
      </c>
      <c r="Z15" s="2">
        <v>2092</v>
      </c>
      <c r="AA15" s="2">
        <v>2092</v>
      </c>
      <c r="AB15" s="2">
        <v>2092</v>
      </c>
      <c r="AC15" s="2">
        <v>2092</v>
      </c>
      <c r="AD15" s="2">
        <v>2092</v>
      </c>
      <c r="AE15" s="2">
        <v>2092</v>
      </c>
      <c r="AF15" s="2">
        <v>2092</v>
      </c>
      <c r="AG15" s="2">
        <v>2092</v>
      </c>
      <c r="AH15" s="2">
        <v>2092</v>
      </c>
      <c r="AI15" s="2">
        <v>2092</v>
      </c>
      <c r="AJ15" s="2">
        <v>2090</v>
      </c>
      <c r="AK15" s="2">
        <v>2090</v>
      </c>
      <c r="AL15" s="2">
        <v>2090</v>
      </c>
      <c r="AM15" s="2">
        <v>2090</v>
      </c>
      <c r="AN15" s="2">
        <v>2090</v>
      </c>
      <c r="AO15" s="2">
        <v>2089</v>
      </c>
      <c r="AP15" s="2">
        <v>2089</v>
      </c>
      <c r="AQ15" s="2">
        <v>2089</v>
      </c>
      <c r="AR15" s="2">
        <v>2089</v>
      </c>
      <c r="AS15" s="2">
        <v>2100</v>
      </c>
      <c r="AT15" s="2">
        <v>2100</v>
      </c>
      <c r="AU15" s="2">
        <v>2100</v>
      </c>
      <c r="AV15" s="2">
        <v>0</v>
      </c>
    </row>
    <row r="16" ht="13.5" customHeight="1" spans="1:48">
      <c r="A16" s="2">
        <v>1</v>
      </c>
      <c r="B16" s="3" t="s">
        <v>440</v>
      </c>
      <c r="C16" s="2">
        <v>58</v>
      </c>
      <c r="D16" s="3" t="s">
        <v>452</v>
      </c>
      <c r="E16" s="3" t="s">
        <v>293</v>
      </c>
      <c r="F16" s="3" t="s">
        <v>294</v>
      </c>
      <c r="G16" s="2">
        <v>2200</v>
      </c>
      <c r="H16" s="2">
        <v>2200</v>
      </c>
      <c r="I16" s="2">
        <v>2200</v>
      </c>
      <c r="J16" s="2">
        <v>2200</v>
      </c>
      <c r="K16" s="2">
        <v>2200</v>
      </c>
      <c r="L16" s="2">
        <v>2200</v>
      </c>
      <c r="M16" s="2">
        <v>2200</v>
      </c>
      <c r="N16" s="2">
        <v>2200</v>
      </c>
      <c r="O16" s="2">
        <v>2250</v>
      </c>
      <c r="P16" s="2">
        <v>2300</v>
      </c>
      <c r="Q16" s="2">
        <v>2350</v>
      </c>
      <c r="R16" s="2">
        <v>2400</v>
      </c>
      <c r="S16" s="2">
        <v>2450</v>
      </c>
      <c r="T16" s="2">
        <v>2559</v>
      </c>
      <c r="U16" s="2">
        <v>2800</v>
      </c>
      <c r="V16" s="2">
        <v>3000</v>
      </c>
      <c r="W16" s="2">
        <v>3300</v>
      </c>
      <c r="X16" s="2">
        <v>3500</v>
      </c>
      <c r="Y16" s="2">
        <v>3700</v>
      </c>
      <c r="Z16" s="2">
        <v>4016</v>
      </c>
      <c r="AA16" s="2">
        <v>4217</v>
      </c>
      <c r="AB16" s="2">
        <v>4420</v>
      </c>
      <c r="AC16" s="2">
        <v>4500</v>
      </c>
      <c r="AD16" s="2">
        <v>4600</v>
      </c>
      <c r="AE16" s="2">
        <v>4700</v>
      </c>
      <c r="AF16" s="2">
        <v>4800</v>
      </c>
      <c r="AG16" s="2">
        <v>4885</v>
      </c>
      <c r="AH16" s="2">
        <v>4874</v>
      </c>
      <c r="AI16" s="2">
        <v>4900</v>
      </c>
      <c r="AJ16" s="2">
        <v>4921</v>
      </c>
      <c r="AK16" s="2">
        <v>4919</v>
      </c>
      <c r="AL16" s="2">
        <v>4933</v>
      </c>
      <c r="AM16" s="2">
        <v>5001</v>
      </c>
      <c r="AN16" s="2">
        <v>5093</v>
      </c>
      <c r="AO16" s="2">
        <v>5107</v>
      </c>
      <c r="AP16" s="2">
        <v>5107</v>
      </c>
      <c r="AQ16" s="2">
        <v>5105</v>
      </c>
      <c r="AR16" s="2">
        <v>5100</v>
      </c>
      <c r="AS16" s="2">
        <v>5095</v>
      </c>
      <c r="AT16" s="2">
        <v>5087</v>
      </c>
      <c r="AU16" s="2">
        <v>5090</v>
      </c>
      <c r="AV16" s="2">
        <v>0</v>
      </c>
    </row>
    <row r="17" ht="13.5" customHeight="1" spans="1:48">
      <c r="A17" s="2">
        <v>1</v>
      </c>
      <c r="B17" s="3" t="s">
        <v>443</v>
      </c>
      <c r="C17" s="2">
        <v>60</v>
      </c>
      <c r="D17" s="3" t="s">
        <v>453</v>
      </c>
      <c r="E17" s="3" t="s">
        <v>293</v>
      </c>
      <c r="F17" s="3" t="s">
        <v>294</v>
      </c>
      <c r="G17" s="2">
        <v>604</v>
      </c>
      <c r="H17" s="2">
        <v>604</v>
      </c>
      <c r="I17" s="2">
        <v>605</v>
      </c>
      <c r="J17" s="2">
        <v>605</v>
      </c>
      <c r="K17" s="2">
        <v>610</v>
      </c>
      <c r="L17" s="2">
        <v>610</v>
      </c>
      <c r="M17" s="2">
        <v>610</v>
      </c>
      <c r="N17" s="2">
        <v>610</v>
      </c>
      <c r="O17" s="2">
        <v>610</v>
      </c>
      <c r="P17" s="2">
        <v>610</v>
      </c>
      <c r="Q17" s="2">
        <v>610</v>
      </c>
      <c r="R17" s="2">
        <v>610</v>
      </c>
      <c r="S17" s="2">
        <v>610</v>
      </c>
      <c r="T17" s="2">
        <v>610</v>
      </c>
      <c r="U17" s="2">
        <v>610</v>
      </c>
      <c r="V17" s="2">
        <v>610</v>
      </c>
      <c r="W17" s="2">
        <v>610</v>
      </c>
      <c r="X17" s="2">
        <v>610</v>
      </c>
      <c r="Y17" s="2">
        <v>610</v>
      </c>
      <c r="Z17" s="2">
        <v>610</v>
      </c>
      <c r="AA17" s="2">
        <v>610</v>
      </c>
      <c r="AB17" s="2">
        <v>610</v>
      </c>
      <c r="AC17" s="2">
        <v>610</v>
      </c>
      <c r="AD17" s="2">
        <v>610</v>
      </c>
      <c r="AE17" s="2">
        <v>620</v>
      </c>
      <c r="AF17" s="2">
        <v>620</v>
      </c>
      <c r="AG17" s="2">
        <v>620</v>
      </c>
      <c r="AH17" s="2">
        <v>620</v>
      </c>
      <c r="AI17" s="2">
        <v>640</v>
      </c>
      <c r="AJ17" s="2">
        <v>640</v>
      </c>
      <c r="AK17" s="2">
        <v>640</v>
      </c>
      <c r="AL17" s="2">
        <v>650</v>
      </c>
      <c r="AM17" s="2">
        <v>680</v>
      </c>
      <c r="AN17" s="2">
        <v>710</v>
      </c>
      <c r="AO17" s="2">
        <v>750</v>
      </c>
      <c r="AP17" s="2">
        <v>794</v>
      </c>
      <c r="AQ17" s="2">
        <v>794</v>
      </c>
      <c r="AR17" s="2">
        <v>794</v>
      </c>
      <c r="AS17" s="2">
        <v>794</v>
      </c>
      <c r="AT17" s="2">
        <v>794</v>
      </c>
      <c r="AU17" s="2">
        <v>794</v>
      </c>
      <c r="AV17" s="2">
        <v>0</v>
      </c>
    </row>
    <row r="18" ht="13.5" customHeight="1" spans="1:48">
      <c r="A18" s="2">
        <v>1</v>
      </c>
      <c r="B18" s="3" t="s">
        <v>454</v>
      </c>
      <c r="C18" s="2">
        <v>69</v>
      </c>
      <c r="D18" s="3" t="s">
        <v>455</v>
      </c>
      <c r="E18" s="3" t="s">
        <v>293</v>
      </c>
      <c r="F18" s="3" t="s">
        <v>294</v>
      </c>
      <c r="G18" s="2">
        <v>3</v>
      </c>
      <c r="H18" s="2">
        <v>3</v>
      </c>
      <c r="I18" s="2">
        <v>3</v>
      </c>
      <c r="J18" s="2">
        <v>3</v>
      </c>
      <c r="K18" s="2">
        <v>3</v>
      </c>
      <c r="L18" s="2">
        <v>3</v>
      </c>
      <c r="M18" s="2">
        <v>3</v>
      </c>
      <c r="N18" s="2">
        <v>3</v>
      </c>
      <c r="O18" s="2">
        <v>3</v>
      </c>
      <c r="P18" s="2">
        <v>3</v>
      </c>
      <c r="Q18" s="2">
        <v>5</v>
      </c>
      <c r="R18" s="2">
        <v>5</v>
      </c>
      <c r="S18" s="2">
        <v>5</v>
      </c>
      <c r="T18" s="2">
        <v>5</v>
      </c>
      <c r="U18" s="2">
        <v>5</v>
      </c>
      <c r="V18" s="2">
        <v>6</v>
      </c>
      <c r="W18" s="2">
        <v>6</v>
      </c>
      <c r="X18" s="2">
        <v>5</v>
      </c>
      <c r="Y18" s="2">
        <v>5</v>
      </c>
      <c r="Z18" s="2">
        <v>4</v>
      </c>
      <c r="AA18" s="2">
        <v>5</v>
      </c>
      <c r="AB18" s="2">
        <v>6</v>
      </c>
      <c r="AC18" s="2">
        <v>6</v>
      </c>
      <c r="AD18" s="2">
        <v>7</v>
      </c>
      <c r="AE18" s="2">
        <v>7</v>
      </c>
      <c r="AF18" s="2">
        <v>7</v>
      </c>
      <c r="AG18" s="2">
        <v>7</v>
      </c>
      <c r="AH18" s="2">
        <v>10</v>
      </c>
      <c r="AI18" s="2">
        <v>10</v>
      </c>
      <c r="AJ18" s="2">
        <v>9</v>
      </c>
      <c r="AK18" s="2">
        <v>9</v>
      </c>
      <c r="AL18" s="2">
        <v>9</v>
      </c>
      <c r="AM18" s="2">
        <v>10</v>
      </c>
      <c r="AN18" s="2">
        <v>10</v>
      </c>
      <c r="AO18" s="2">
        <v>11</v>
      </c>
      <c r="AP18" s="2">
        <v>11</v>
      </c>
      <c r="AQ18" s="2">
        <v>11</v>
      </c>
      <c r="AR18" s="2">
        <v>11</v>
      </c>
      <c r="AS18" s="2">
        <v>11</v>
      </c>
      <c r="AT18" s="2">
        <v>7</v>
      </c>
      <c r="AU18" s="2">
        <v>7</v>
      </c>
      <c r="AV18" s="2">
        <v>0</v>
      </c>
    </row>
    <row r="19" ht="13.5" customHeight="1" spans="1:48">
      <c r="A19" s="2">
        <v>1</v>
      </c>
      <c r="B19" s="3" t="s">
        <v>433</v>
      </c>
      <c r="C19" s="2">
        <v>86</v>
      </c>
      <c r="D19" s="3" t="s">
        <v>456</v>
      </c>
      <c r="E19" s="3" t="s">
        <v>293</v>
      </c>
      <c r="F19" s="3" t="s">
        <v>294</v>
      </c>
      <c r="G19" s="2">
        <v>3</v>
      </c>
      <c r="H19" s="2">
        <v>3</v>
      </c>
      <c r="I19" s="2">
        <v>3</v>
      </c>
      <c r="J19" s="2">
        <v>3</v>
      </c>
      <c r="K19" s="2">
        <v>3</v>
      </c>
      <c r="L19" s="2">
        <v>3</v>
      </c>
      <c r="M19" s="2">
        <v>3</v>
      </c>
      <c r="N19" s="2">
        <v>3</v>
      </c>
      <c r="O19" s="2">
        <v>3</v>
      </c>
      <c r="P19" s="2">
        <v>3</v>
      </c>
      <c r="Q19" s="2">
        <v>3</v>
      </c>
      <c r="R19" s="2">
        <v>2</v>
      </c>
      <c r="S19" s="2">
        <v>2</v>
      </c>
      <c r="T19" s="2">
        <v>2</v>
      </c>
      <c r="U19" s="2">
        <v>2</v>
      </c>
      <c r="V19" s="2">
        <v>2</v>
      </c>
      <c r="W19" s="2">
        <v>2</v>
      </c>
      <c r="X19" s="2">
        <v>2</v>
      </c>
      <c r="Y19" s="2">
        <v>2</v>
      </c>
      <c r="Z19" s="2">
        <v>1</v>
      </c>
      <c r="AA19" s="2">
        <v>1</v>
      </c>
      <c r="AB19" s="2">
        <v>1</v>
      </c>
      <c r="AC19" s="2">
        <v>1</v>
      </c>
      <c r="AD19" s="2">
        <v>1</v>
      </c>
      <c r="AE19" s="2">
        <v>1</v>
      </c>
      <c r="AF19" s="2">
        <v>1</v>
      </c>
      <c r="AG19" s="2">
        <v>1</v>
      </c>
      <c r="AH19" s="2">
        <v>1</v>
      </c>
      <c r="AI19" s="2">
        <v>1</v>
      </c>
      <c r="AJ19" s="2">
        <v>1</v>
      </c>
      <c r="AK19" s="2">
        <v>1</v>
      </c>
      <c r="AL19" s="2">
        <v>1</v>
      </c>
      <c r="AM19" s="2">
        <v>1</v>
      </c>
      <c r="AN19" s="2">
        <v>1</v>
      </c>
      <c r="AO19" s="2">
        <v>1</v>
      </c>
      <c r="AP19" s="2">
        <v>1</v>
      </c>
      <c r="AQ19" s="2">
        <v>1</v>
      </c>
      <c r="AR19" s="2">
        <v>1</v>
      </c>
      <c r="AS19" s="2">
        <v>1</v>
      </c>
      <c r="AT19" s="2">
        <v>1</v>
      </c>
      <c r="AU19" s="2">
        <v>1</v>
      </c>
      <c r="AV19" s="2">
        <v>0</v>
      </c>
    </row>
    <row r="20" ht="13.5" customHeight="1" spans="1:48">
      <c r="A20" s="2">
        <v>1</v>
      </c>
      <c r="B20" s="3" t="s">
        <v>433</v>
      </c>
      <c r="C20" s="2">
        <v>87</v>
      </c>
      <c r="D20" s="3" t="s">
        <v>457</v>
      </c>
      <c r="E20" s="3" t="s">
        <v>293</v>
      </c>
      <c r="F20" s="3" t="s">
        <v>294</v>
      </c>
      <c r="G20" s="2">
        <v>14</v>
      </c>
      <c r="H20" s="2">
        <v>14</v>
      </c>
      <c r="I20" s="2">
        <v>13</v>
      </c>
      <c r="J20" s="2">
        <v>16</v>
      </c>
      <c r="K20" s="2">
        <v>16</v>
      </c>
      <c r="L20" s="2">
        <v>18</v>
      </c>
      <c r="M20" s="2">
        <v>17</v>
      </c>
      <c r="N20" s="2">
        <v>17</v>
      </c>
      <c r="O20" s="2">
        <v>17</v>
      </c>
      <c r="P20" s="2">
        <v>17</v>
      </c>
      <c r="Q20" s="2">
        <v>17</v>
      </c>
      <c r="R20" s="2">
        <v>17</v>
      </c>
      <c r="S20" s="2">
        <v>17</v>
      </c>
      <c r="T20" s="2">
        <v>17</v>
      </c>
      <c r="U20" s="2">
        <v>21</v>
      </c>
      <c r="V20" s="2">
        <v>21</v>
      </c>
      <c r="W20" s="2">
        <v>21</v>
      </c>
      <c r="X20" s="2">
        <v>21</v>
      </c>
      <c r="Y20" s="2">
        <v>22</v>
      </c>
      <c r="Z20" s="2">
        <v>22</v>
      </c>
      <c r="AA20" s="2">
        <v>22</v>
      </c>
      <c r="AB20" s="2">
        <v>22</v>
      </c>
      <c r="AC20" s="2">
        <v>22</v>
      </c>
      <c r="AD20" s="2">
        <v>26</v>
      </c>
      <c r="AE20" s="2">
        <v>27</v>
      </c>
      <c r="AF20" s="2">
        <v>29</v>
      </c>
      <c r="AG20" s="2">
        <v>28</v>
      </c>
      <c r="AH20" s="2">
        <v>27</v>
      </c>
      <c r="AI20" s="2">
        <v>25</v>
      </c>
      <c r="AJ20" s="2">
        <v>24</v>
      </c>
      <c r="AK20" s="2">
        <v>23</v>
      </c>
      <c r="AL20" s="2">
        <v>23</v>
      </c>
      <c r="AM20" s="2">
        <v>23</v>
      </c>
      <c r="AN20" s="2">
        <v>24</v>
      </c>
      <c r="AO20" s="2">
        <v>25</v>
      </c>
      <c r="AP20" s="2">
        <v>25</v>
      </c>
      <c r="AQ20" s="2">
        <v>25</v>
      </c>
      <c r="AR20" s="2">
        <v>25</v>
      </c>
      <c r="AS20" s="2">
        <v>25</v>
      </c>
      <c r="AT20" s="2">
        <v>24</v>
      </c>
      <c r="AU20" s="2">
        <v>23</v>
      </c>
      <c r="AV20" s="2">
        <v>0</v>
      </c>
    </row>
    <row r="21" ht="13.5" customHeight="1" spans="1:48">
      <c r="A21" s="2">
        <v>1</v>
      </c>
      <c r="B21" s="3" t="s">
        <v>443</v>
      </c>
      <c r="C21" s="2">
        <v>89</v>
      </c>
      <c r="D21" s="3" t="s">
        <v>458</v>
      </c>
      <c r="E21" s="3" t="s">
        <v>293</v>
      </c>
      <c r="F21" s="3" t="s">
        <v>294</v>
      </c>
      <c r="G21" s="2">
        <v>1110</v>
      </c>
      <c r="H21" s="2">
        <v>1120</v>
      </c>
      <c r="I21" s="2">
        <v>1130</v>
      </c>
      <c r="J21" s="2">
        <v>1140</v>
      </c>
      <c r="K21" s="2">
        <v>1150</v>
      </c>
      <c r="L21" s="2">
        <v>1160</v>
      </c>
      <c r="M21" s="2">
        <v>1170</v>
      </c>
      <c r="N21" s="2">
        <v>1180</v>
      </c>
      <c r="O21" s="2">
        <v>1190</v>
      </c>
      <c r="P21" s="2">
        <v>1200</v>
      </c>
      <c r="Q21" s="2">
        <v>1210</v>
      </c>
      <c r="R21" s="2">
        <v>1220</v>
      </c>
      <c r="S21" s="2">
        <v>1230</v>
      </c>
      <c r="T21" s="2">
        <v>1240</v>
      </c>
      <c r="U21" s="2">
        <v>1250</v>
      </c>
      <c r="V21" s="2">
        <v>1260</v>
      </c>
      <c r="W21" s="2">
        <v>1270</v>
      </c>
      <c r="X21" s="2">
        <v>1280</v>
      </c>
      <c r="Y21" s="2">
        <v>1290</v>
      </c>
      <c r="Z21" s="2">
        <v>1300</v>
      </c>
      <c r="AA21" s="2">
        <v>1310</v>
      </c>
      <c r="AB21" s="2">
        <v>1320</v>
      </c>
      <c r="AC21" s="2">
        <v>1334</v>
      </c>
      <c r="AD21" s="2">
        <v>2000</v>
      </c>
      <c r="AE21" s="2">
        <v>2000</v>
      </c>
      <c r="AF21" s="2">
        <v>2000</v>
      </c>
      <c r="AG21" s="2">
        <v>2000</v>
      </c>
      <c r="AH21" s="2">
        <v>2500</v>
      </c>
      <c r="AI21" s="2">
        <v>2500</v>
      </c>
      <c r="AJ21" s="2">
        <v>2500</v>
      </c>
      <c r="AK21" s="2">
        <v>2500</v>
      </c>
      <c r="AL21" s="2">
        <v>2500</v>
      </c>
      <c r="AM21" s="2">
        <v>2602</v>
      </c>
      <c r="AN21" s="2">
        <v>2602</v>
      </c>
      <c r="AO21" s="2">
        <v>2602</v>
      </c>
      <c r="AP21" s="2">
        <v>2602</v>
      </c>
      <c r="AQ21" s="2">
        <v>2602</v>
      </c>
      <c r="AR21" s="2">
        <v>2602</v>
      </c>
      <c r="AS21" s="2">
        <v>2602</v>
      </c>
      <c r="AT21" s="2">
        <v>2602</v>
      </c>
      <c r="AU21" s="2">
        <v>2602</v>
      </c>
      <c r="AV21" s="2">
        <v>0</v>
      </c>
    </row>
    <row r="22" ht="13.5" customHeight="1" spans="1:48">
      <c r="A22" s="2">
        <v>1</v>
      </c>
      <c r="B22" s="3" t="s">
        <v>454</v>
      </c>
      <c r="C22" s="2">
        <v>91</v>
      </c>
      <c r="D22" s="3" t="s">
        <v>459</v>
      </c>
      <c r="E22" s="3" t="s">
        <v>293</v>
      </c>
      <c r="F22" s="3" t="s">
        <v>294</v>
      </c>
      <c r="G22" s="2">
        <v>999</v>
      </c>
      <c r="H22" s="2">
        <v>999</v>
      </c>
      <c r="I22" s="2">
        <v>999</v>
      </c>
      <c r="J22" s="2">
        <v>999</v>
      </c>
      <c r="K22" s="2">
        <v>999</v>
      </c>
      <c r="L22" s="2">
        <v>999</v>
      </c>
      <c r="M22" s="2">
        <v>999</v>
      </c>
      <c r="N22" s="2">
        <v>999</v>
      </c>
      <c r="O22" s="2">
        <v>999</v>
      </c>
      <c r="P22" s="2">
        <v>999</v>
      </c>
      <c r="Q22" s="2">
        <v>999</v>
      </c>
      <c r="R22" s="2">
        <v>999</v>
      </c>
      <c r="S22" s="2">
        <v>999</v>
      </c>
      <c r="T22" s="2">
        <v>999</v>
      </c>
      <c r="U22" s="2">
        <v>999</v>
      </c>
      <c r="V22" s="2">
        <v>1050</v>
      </c>
      <c r="W22" s="2">
        <v>1105</v>
      </c>
      <c r="X22" s="2">
        <v>1160</v>
      </c>
      <c r="Y22" s="2">
        <v>1220</v>
      </c>
      <c r="Z22" s="2">
        <v>1220</v>
      </c>
      <c r="AA22" s="2">
        <v>1220</v>
      </c>
      <c r="AB22" s="2">
        <v>1220</v>
      </c>
      <c r="AC22" s="2">
        <v>1230</v>
      </c>
      <c r="AD22" s="2">
        <v>1230</v>
      </c>
      <c r="AE22" s="2">
        <v>1230</v>
      </c>
      <c r="AF22" s="2">
        <v>1230</v>
      </c>
      <c r="AG22" s="2">
        <v>1230</v>
      </c>
      <c r="AH22" s="2">
        <v>1230</v>
      </c>
      <c r="AI22" s="2">
        <v>1230</v>
      </c>
      <c r="AJ22" s="2">
        <v>1230</v>
      </c>
      <c r="AK22" s="2">
        <v>1230</v>
      </c>
      <c r="AL22" s="2">
        <v>1230</v>
      </c>
      <c r="AM22" s="2">
        <v>1230</v>
      </c>
      <c r="AN22" s="2">
        <v>1230</v>
      </c>
      <c r="AO22" s="2">
        <v>1230</v>
      </c>
      <c r="AP22" s="2">
        <v>1230</v>
      </c>
      <c r="AQ22" s="2">
        <v>1230</v>
      </c>
      <c r="AR22" s="2">
        <v>1230</v>
      </c>
      <c r="AS22" s="2">
        <v>1230</v>
      </c>
      <c r="AT22" s="2">
        <v>1230</v>
      </c>
      <c r="AU22" s="2">
        <v>1230</v>
      </c>
      <c r="AV22" s="2">
        <v>0</v>
      </c>
    </row>
    <row r="23" ht="13.5" customHeight="1" spans="1:48">
      <c r="A23" s="2">
        <v>1</v>
      </c>
      <c r="B23" s="3" t="s">
        <v>433</v>
      </c>
      <c r="C23" s="2">
        <v>93</v>
      </c>
      <c r="D23" s="3" t="s">
        <v>460</v>
      </c>
      <c r="E23" s="3" t="s">
        <v>293</v>
      </c>
      <c r="F23" s="3" t="s">
        <v>294</v>
      </c>
      <c r="G23" s="2">
        <v>500</v>
      </c>
      <c r="H23" s="2">
        <v>500</v>
      </c>
      <c r="I23" s="2">
        <v>500</v>
      </c>
      <c r="J23" s="2">
        <v>500</v>
      </c>
      <c r="K23" s="2">
        <v>500</v>
      </c>
      <c r="L23" s="2">
        <v>500</v>
      </c>
      <c r="M23" s="2">
        <v>500</v>
      </c>
      <c r="N23" s="2">
        <v>500</v>
      </c>
      <c r="O23" s="2">
        <v>500</v>
      </c>
      <c r="P23" s="2">
        <v>500</v>
      </c>
      <c r="Q23" s="2">
        <v>500</v>
      </c>
      <c r="R23" s="2">
        <v>500</v>
      </c>
      <c r="S23" s="2">
        <v>500</v>
      </c>
      <c r="T23" s="2">
        <v>500</v>
      </c>
      <c r="U23" s="2">
        <v>500</v>
      </c>
      <c r="V23" s="2">
        <v>500</v>
      </c>
      <c r="W23" s="2">
        <v>500</v>
      </c>
      <c r="X23" s="2">
        <v>500</v>
      </c>
      <c r="Y23" s="2">
        <v>500</v>
      </c>
      <c r="Z23" s="2">
        <v>500</v>
      </c>
      <c r="AA23" s="2">
        <v>500</v>
      </c>
      <c r="AB23" s="2">
        <v>500</v>
      </c>
      <c r="AC23" s="2">
        <v>500</v>
      </c>
      <c r="AD23" s="2">
        <v>500</v>
      </c>
      <c r="AE23" s="2">
        <v>500</v>
      </c>
      <c r="AF23" s="2">
        <v>500</v>
      </c>
      <c r="AG23" s="2">
        <v>500</v>
      </c>
      <c r="AH23" s="2">
        <v>499</v>
      </c>
      <c r="AI23" s="2">
        <v>498</v>
      </c>
      <c r="AJ23" s="2">
        <v>497</v>
      </c>
      <c r="AK23" s="2">
        <v>496</v>
      </c>
      <c r="AL23" s="2">
        <v>495</v>
      </c>
      <c r="AM23" s="2">
        <v>495</v>
      </c>
      <c r="AN23" s="2">
        <v>495</v>
      </c>
      <c r="AO23" s="2">
        <v>490</v>
      </c>
      <c r="AP23" s="2">
        <v>490</v>
      </c>
      <c r="AQ23" s="2">
        <v>490</v>
      </c>
      <c r="AR23" s="2">
        <v>490</v>
      </c>
      <c r="AS23" s="2">
        <v>490</v>
      </c>
      <c r="AT23" s="2">
        <v>490</v>
      </c>
      <c r="AU23" s="2">
        <v>490</v>
      </c>
      <c r="AV23" s="2">
        <v>0</v>
      </c>
    </row>
    <row r="24" ht="13.5" customHeight="1" spans="1:48">
      <c r="A24" s="2">
        <v>1</v>
      </c>
      <c r="B24" s="3" t="s">
        <v>443</v>
      </c>
      <c r="C24" s="2">
        <v>95</v>
      </c>
      <c r="D24" s="3" t="s">
        <v>461</v>
      </c>
      <c r="E24" s="3" t="s">
        <v>293</v>
      </c>
      <c r="F24" s="3" t="s">
        <v>294</v>
      </c>
      <c r="G24" s="2">
        <v>1500</v>
      </c>
      <c r="H24" s="2">
        <v>1500</v>
      </c>
      <c r="I24" s="2">
        <v>1500</v>
      </c>
      <c r="J24" s="2">
        <v>1500</v>
      </c>
      <c r="K24" s="2">
        <v>1500</v>
      </c>
      <c r="L24" s="2">
        <v>1500</v>
      </c>
      <c r="M24" s="2">
        <v>1500</v>
      </c>
      <c r="N24" s="2">
        <v>1500</v>
      </c>
      <c r="O24" s="2">
        <v>1500</v>
      </c>
      <c r="P24" s="2">
        <v>1500</v>
      </c>
      <c r="Q24" s="2">
        <v>1500</v>
      </c>
      <c r="R24" s="2">
        <v>1500</v>
      </c>
      <c r="S24" s="2">
        <v>1500</v>
      </c>
      <c r="T24" s="2">
        <v>1500</v>
      </c>
      <c r="U24" s="2">
        <v>1500</v>
      </c>
      <c r="V24" s="2">
        <v>1500</v>
      </c>
      <c r="W24" s="2">
        <v>1500</v>
      </c>
      <c r="X24" s="2">
        <v>1500</v>
      </c>
      <c r="Y24" s="2">
        <v>1500</v>
      </c>
      <c r="Z24" s="2">
        <v>1500</v>
      </c>
      <c r="AA24" s="2">
        <v>1500</v>
      </c>
      <c r="AB24" s="2">
        <v>1500</v>
      </c>
      <c r="AC24" s="2">
        <v>1500</v>
      </c>
      <c r="AD24" s="2">
        <v>1500</v>
      </c>
      <c r="AE24" s="2">
        <v>1500</v>
      </c>
      <c r="AF24" s="2">
        <v>1500</v>
      </c>
      <c r="AG24" s="2">
        <v>1500</v>
      </c>
      <c r="AH24" s="2">
        <v>1500</v>
      </c>
      <c r="AI24" s="2">
        <v>1561</v>
      </c>
      <c r="AJ24" s="2">
        <v>1500</v>
      </c>
      <c r="AK24" s="2">
        <v>1500</v>
      </c>
      <c r="AL24" s="2">
        <v>1500</v>
      </c>
      <c r="AM24" s="2">
        <v>1533</v>
      </c>
      <c r="AN24" s="2">
        <v>1530</v>
      </c>
      <c r="AO24" s="2">
        <v>1530</v>
      </c>
      <c r="AP24" s="2">
        <v>1530</v>
      </c>
      <c r="AQ24" s="2">
        <v>1520</v>
      </c>
      <c r="AR24" s="2">
        <v>1520</v>
      </c>
      <c r="AS24" s="2">
        <v>1510</v>
      </c>
      <c r="AT24" s="2">
        <v>1508</v>
      </c>
      <c r="AU24" s="2">
        <v>1508</v>
      </c>
      <c r="AV24" s="2">
        <v>0</v>
      </c>
    </row>
    <row r="25" ht="13.5" customHeight="1" spans="1:48">
      <c r="A25" s="2">
        <v>1</v>
      </c>
      <c r="B25" s="3" t="s">
        <v>433</v>
      </c>
      <c r="C25" s="2">
        <v>109</v>
      </c>
      <c r="D25" s="3" t="s">
        <v>462</v>
      </c>
      <c r="E25" s="3" t="s">
        <v>293</v>
      </c>
      <c r="F25" s="3" t="s">
        <v>294</v>
      </c>
      <c r="G25" s="2">
        <v>257</v>
      </c>
      <c r="H25" s="2">
        <v>259</v>
      </c>
      <c r="I25" s="2">
        <v>259</v>
      </c>
      <c r="J25" s="2">
        <v>257</v>
      </c>
      <c r="K25" s="2">
        <v>247</v>
      </c>
      <c r="L25" s="2">
        <v>257</v>
      </c>
      <c r="M25" s="2">
        <v>257</v>
      </c>
      <c r="N25" s="2">
        <v>257</v>
      </c>
      <c r="O25" s="2">
        <v>257</v>
      </c>
      <c r="P25" s="2">
        <v>257</v>
      </c>
      <c r="Q25" s="2">
        <v>257</v>
      </c>
      <c r="R25" s="2">
        <v>257</v>
      </c>
      <c r="S25" s="2">
        <v>257</v>
      </c>
      <c r="T25" s="2">
        <v>257</v>
      </c>
      <c r="U25" s="2">
        <v>257</v>
      </c>
      <c r="V25" s="2">
        <v>257</v>
      </c>
      <c r="W25" s="2">
        <v>257</v>
      </c>
      <c r="X25" s="2">
        <v>257</v>
      </c>
      <c r="Y25" s="2">
        <v>257</v>
      </c>
      <c r="Z25" s="2">
        <v>257</v>
      </c>
      <c r="AA25" s="2">
        <v>257</v>
      </c>
      <c r="AB25" s="2">
        <v>257</v>
      </c>
      <c r="AC25" s="2">
        <v>257</v>
      </c>
      <c r="AD25" s="2">
        <v>257</v>
      </c>
      <c r="AE25" s="2">
        <v>257</v>
      </c>
      <c r="AF25" s="2">
        <v>257</v>
      </c>
      <c r="AG25" s="2">
        <v>257</v>
      </c>
      <c r="AH25" s="2">
        <v>257</v>
      </c>
      <c r="AI25" s="2">
        <v>257</v>
      </c>
      <c r="AJ25" s="2">
        <v>257</v>
      </c>
      <c r="AK25" s="2">
        <v>250</v>
      </c>
      <c r="AL25" s="2">
        <v>240</v>
      </c>
      <c r="AM25" s="2">
        <v>229</v>
      </c>
      <c r="AN25" s="2">
        <v>229</v>
      </c>
      <c r="AO25" s="2">
        <v>229</v>
      </c>
      <c r="AP25" s="2">
        <v>229</v>
      </c>
      <c r="AQ25" s="2">
        <v>229</v>
      </c>
      <c r="AR25" s="2">
        <v>229</v>
      </c>
      <c r="AS25" s="2">
        <v>229</v>
      </c>
      <c r="AT25" s="2">
        <v>229</v>
      </c>
      <c r="AU25" s="2">
        <v>229</v>
      </c>
      <c r="AV25" s="2">
        <v>0</v>
      </c>
    </row>
    <row r="26" ht="13.5" customHeight="1" spans="1:48">
      <c r="A26" s="2">
        <v>1</v>
      </c>
      <c r="B26" s="3" t="s">
        <v>433</v>
      </c>
      <c r="C26" s="2">
        <v>135</v>
      </c>
      <c r="D26" s="3" t="s">
        <v>463</v>
      </c>
      <c r="E26" s="3" t="s">
        <v>293</v>
      </c>
      <c r="F26" s="3" t="s">
        <v>294</v>
      </c>
      <c r="G26" s="2">
        <v>13</v>
      </c>
      <c r="H26" s="2">
        <v>13</v>
      </c>
      <c r="I26" s="2">
        <v>13</v>
      </c>
      <c r="J26" s="2">
        <v>13</v>
      </c>
      <c r="K26" s="2">
        <v>13</v>
      </c>
      <c r="L26" s="2">
        <v>13</v>
      </c>
      <c r="M26" s="2">
        <v>13</v>
      </c>
      <c r="N26" s="2">
        <v>13</v>
      </c>
      <c r="O26" s="2">
        <v>13</v>
      </c>
      <c r="P26" s="2">
        <v>13</v>
      </c>
      <c r="Q26" s="2">
        <v>13</v>
      </c>
      <c r="R26" s="2">
        <v>13</v>
      </c>
      <c r="S26" s="2">
        <v>13</v>
      </c>
      <c r="T26" s="2">
        <v>13</v>
      </c>
      <c r="U26" s="2">
        <v>13</v>
      </c>
      <c r="V26" s="2">
        <v>13</v>
      </c>
      <c r="W26" s="2">
        <v>13</v>
      </c>
      <c r="X26" s="2">
        <v>13</v>
      </c>
      <c r="Y26" s="2">
        <v>17</v>
      </c>
      <c r="Z26" s="2">
        <v>19</v>
      </c>
      <c r="AA26" s="2">
        <v>19</v>
      </c>
      <c r="AB26" s="2">
        <v>19</v>
      </c>
      <c r="AC26" s="2">
        <v>21</v>
      </c>
      <c r="AD26" s="2">
        <v>20</v>
      </c>
      <c r="AE26" s="2">
        <v>23</v>
      </c>
      <c r="AF26" s="2">
        <v>19</v>
      </c>
      <c r="AG26" s="2">
        <v>20</v>
      </c>
      <c r="AH26" s="2">
        <v>20</v>
      </c>
      <c r="AI26" s="2">
        <v>19</v>
      </c>
      <c r="AJ26" s="2">
        <v>19</v>
      </c>
      <c r="AK26" s="2">
        <v>19</v>
      </c>
      <c r="AL26" s="2">
        <v>18</v>
      </c>
      <c r="AM26" s="2">
        <v>14</v>
      </c>
      <c r="AN26" s="2">
        <v>14</v>
      </c>
      <c r="AO26" s="2">
        <v>12</v>
      </c>
      <c r="AP26" s="2">
        <v>12</v>
      </c>
      <c r="AQ26" s="2">
        <v>11</v>
      </c>
      <c r="AR26" s="2">
        <v>11</v>
      </c>
      <c r="AS26" s="2">
        <v>11</v>
      </c>
      <c r="AT26" s="2">
        <v>12</v>
      </c>
      <c r="AU26" s="2">
        <v>12</v>
      </c>
      <c r="AV26" s="2">
        <v>0</v>
      </c>
    </row>
    <row r="27" ht="13.5" customHeight="1" spans="1:48">
      <c r="A27" s="2">
        <v>1</v>
      </c>
      <c r="B27" s="3" t="s">
        <v>464</v>
      </c>
      <c r="C27" s="2">
        <v>138</v>
      </c>
      <c r="D27" s="3" t="s">
        <v>464</v>
      </c>
      <c r="E27" s="3" t="s">
        <v>293</v>
      </c>
      <c r="F27" s="3" t="s">
        <v>294</v>
      </c>
      <c r="G27" s="2">
        <v>74499</v>
      </c>
      <c r="H27" s="2">
        <v>74499</v>
      </c>
      <c r="I27" s="2">
        <v>74499</v>
      </c>
      <c r="J27" s="2">
        <v>74499</v>
      </c>
      <c r="K27" s="2">
        <v>74499</v>
      </c>
      <c r="L27" s="2">
        <v>74499</v>
      </c>
      <c r="M27" s="2">
        <v>74499</v>
      </c>
      <c r="N27" s="2">
        <v>74499</v>
      </c>
      <c r="O27" s="2">
        <v>74499</v>
      </c>
      <c r="P27" s="2">
        <v>74499</v>
      </c>
      <c r="Q27" s="2">
        <v>74499</v>
      </c>
      <c r="R27" s="2">
        <v>74499</v>
      </c>
      <c r="S27" s="2">
        <v>74499</v>
      </c>
      <c r="T27" s="2">
        <v>74499</v>
      </c>
      <c r="U27" s="2">
        <v>74499</v>
      </c>
      <c r="V27" s="2">
        <v>74499</v>
      </c>
      <c r="W27" s="2">
        <v>74499</v>
      </c>
      <c r="X27" s="2">
        <v>74499</v>
      </c>
      <c r="Y27" s="2">
        <v>74499</v>
      </c>
      <c r="Z27" s="2">
        <v>74499</v>
      </c>
      <c r="AA27" s="2">
        <v>74499</v>
      </c>
      <c r="AB27" s="2">
        <v>74499</v>
      </c>
      <c r="AC27" s="2">
        <v>74499</v>
      </c>
      <c r="AD27" s="2">
        <v>74499</v>
      </c>
      <c r="AE27" s="2">
        <v>75000</v>
      </c>
      <c r="AF27" s="2">
        <v>75500</v>
      </c>
      <c r="AG27" s="2">
        <v>76000</v>
      </c>
      <c r="AH27" s="2">
        <v>76500</v>
      </c>
      <c r="AI27" s="2">
        <v>77000</v>
      </c>
      <c r="AJ27" s="2">
        <v>77500</v>
      </c>
      <c r="AK27" s="2">
        <v>78000</v>
      </c>
      <c r="AL27" s="2">
        <v>78500</v>
      </c>
      <c r="AM27" s="2">
        <v>79000</v>
      </c>
      <c r="AN27" s="2">
        <v>79500</v>
      </c>
      <c r="AO27" s="2">
        <v>79900</v>
      </c>
      <c r="AP27" s="2">
        <v>79900</v>
      </c>
      <c r="AQ27" s="2">
        <v>79900</v>
      </c>
      <c r="AR27" s="2">
        <v>79900</v>
      </c>
      <c r="AS27" s="2">
        <v>79900</v>
      </c>
      <c r="AT27" s="2">
        <v>80000</v>
      </c>
      <c r="AU27" s="2">
        <v>80000</v>
      </c>
      <c r="AV27" s="2">
        <v>0</v>
      </c>
    </row>
    <row r="28" ht="13.5" customHeight="1" spans="1:48">
      <c r="A28" s="2">
        <v>1</v>
      </c>
      <c r="B28" s="3" t="s">
        <v>433</v>
      </c>
      <c r="C28" s="2">
        <v>142</v>
      </c>
      <c r="D28" s="3" t="s">
        <v>465</v>
      </c>
      <c r="E28" s="3" t="s">
        <v>293</v>
      </c>
      <c r="F28" s="3" t="s">
        <v>294</v>
      </c>
      <c r="G28" s="2">
        <v>1</v>
      </c>
      <c r="H28" s="2">
        <v>1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1</v>
      </c>
      <c r="P28" s="2">
        <v>1</v>
      </c>
      <c r="Q28" s="2">
        <v>1</v>
      </c>
      <c r="R28" s="2">
        <v>1</v>
      </c>
      <c r="S28" s="2">
        <v>1</v>
      </c>
      <c r="T28" s="2">
        <v>1</v>
      </c>
      <c r="U28" s="2">
        <v>1</v>
      </c>
      <c r="V28" s="2">
        <v>1</v>
      </c>
      <c r="W28" s="2">
        <v>1</v>
      </c>
      <c r="X28" s="2">
        <v>1</v>
      </c>
      <c r="Y28" s="2">
        <v>1</v>
      </c>
      <c r="Z28" s="2">
        <v>1</v>
      </c>
      <c r="AA28" s="2">
        <v>1</v>
      </c>
      <c r="AB28" s="2">
        <v>1</v>
      </c>
      <c r="AC28" s="2">
        <v>1</v>
      </c>
      <c r="AD28" s="2">
        <v>1</v>
      </c>
      <c r="AE28" s="2">
        <v>1</v>
      </c>
      <c r="AF28" s="2">
        <v>1</v>
      </c>
      <c r="AG28" s="2">
        <v>1</v>
      </c>
      <c r="AH28" s="2">
        <v>1</v>
      </c>
      <c r="AI28" s="2">
        <v>1</v>
      </c>
      <c r="AJ28" s="2">
        <v>1</v>
      </c>
      <c r="AK28" s="2">
        <v>1</v>
      </c>
      <c r="AL28" s="2">
        <v>1</v>
      </c>
      <c r="AM28" s="2">
        <v>1</v>
      </c>
      <c r="AN28" s="2">
        <v>1</v>
      </c>
      <c r="AO28" s="2">
        <v>1</v>
      </c>
      <c r="AP28" s="2">
        <v>1</v>
      </c>
      <c r="AQ28" s="2">
        <v>1</v>
      </c>
      <c r="AR28" s="2">
        <v>1</v>
      </c>
      <c r="AS28" s="2">
        <v>1</v>
      </c>
      <c r="AT28" s="2">
        <v>1</v>
      </c>
      <c r="AU28" s="2">
        <v>1</v>
      </c>
      <c r="AV28" s="2">
        <v>0</v>
      </c>
    </row>
    <row r="29" ht="13.5" customHeight="1" spans="1:48">
      <c r="A29" s="2">
        <v>1</v>
      </c>
      <c r="B29" s="3" t="s">
        <v>433</v>
      </c>
      <c r="C29" s="2">
        <v>151</v>
      </c>
      <c r="D29" s="3" t="s">
        <v>466</v>
      </c>
      <c r="E29" s="3" t="s">
        <v>526</v>
      </c>
      <c r="F29" s="3" t="s">
        <v>526</v>
      </c>
      <c r="G29" s="2" t="s">
        <v>526</v>
      </c>
      <c r="H29" s="2" t="s">
        <v>526</v>
      </c>
      <c r="I29" s="2" t="s">
        <v>526</v>
      </c>
      <c r="J29" s="2" t="s">
        <v>526</v>
      </c>
      <c r="K29" s="2" t="s">
        <v>526</v>
      </c>
      <c r="L29" s="2" t="s">
        <v>526</v>
      </c>
      <c r="M29" s="2" t="s">
        <v>526</v>
      </c>
      <c r="N29" s="2" t="s">
        <v>526</v>
      </c>
      <c r="O29" s="2" t="s">
        <v>526</v>
      </c>
      <c r="P29" s="2" t="s">
        <v>526</v>
      </c>
      <c r="Q29" s="2" t="s">
        <v>526</v>
      </c>
      <c r="R29" s="2" t="s">
        <v>526</v>
      </c>
      <c r="S29" s="2" t="s">
        <v>526</v>
      </c>
      <c r="T29" s="2" t="s">
        <v>526</v>
      </c>
      <c r="U29" s="2" t="s">
        <v>526</v>
      </c>
      <c r="V29" s="2" t="s">
        <v>526</v>
      </c>
      <c r="W29" s="2" t="s">
        <v>526</v>
      </c>
      <c r="X29" s="2" t="s">
        <v>526</v>
      </c>
      <c r="Y29" s="2" t="s">
        <v>526</v>
      </c>
      <c r="Z29" s="2" t="s">
        <v>526</v>
      </c>
      <c r="AA29" s="2" t="s">
        <v>526</v>
      </c>
      <c r="AB29" s="2" t="s">
        <v>526</v>
      </c>
      <c r="AC29" s="2" t="s">
        <v>526</v>
      </c>
      <c r="AD29" s="2" t="s">
        <v>526</v>
      </c>
      <c r="AE29" s="2" t="s">
        <v>526</v>
      </c>
      <c r="AF29" s="2" t="s">
        <v>526</v>
      </c>
      <c r="AG29" s="2" t="s">
        <v>526</v>
      </c>
      <c r="AH29" s="2" t="s">
        <v>526</v>
      </c>
      <c r="AI29" s="2" t="s">
        <v>526</v>
      </c>
      <c r="AJ29" s="2" t="s">
        <v>526</v>
      </c>
      <c r="AK29" s="2" t="s">
        <v>526</v>
      </c>
      <c r="AL29" s="2" t="s">
        <v>526</v>
      </c>
      <c r="AM29" s="2" t="s">
        <v>526</v>
      </c>
      <c r="AN29" s="2" t="s">
        <v>526</v>
      </c>
      <c r="AO29" s="2" t="s">
        <v>526</v>
      </c>
      <c r="AP29" s="2" t="s">
        <v>526</v>
      </c>
      <c r="AQ29" s="2" t="s">
        <v>526</v>
      </c>
      <c r="AR29" s="2" t="s">
        <v>526</v>
      </c>
      <c r="AS29" s="2" t="s">
        <v>526</v>
      </c>
      <c r="AT29" s="2" t="s">
        <v>526</v>
      </c>
      <c r="AU29" s="2" t="s">
        <v>526</v>
      </c>
      <c r="AV29" s="2" t="s">
        <v>526</v>
      </c>
    </row>
    <row r="30" ht="13.5" customHeight="1" spans="1:48">
      <c r="A30" s="2">
        <v>1</v>
      </c>
      <c r="B30" s="3" t="s">
        <v>443</v>
      </c>
      <c r="C30" s="2">
        <v>157</v>
      </c>
      <c r="D30" s="3" t="s">
        <v>467</v>
      </c>
      <c r="E30" s="3" t="s">
        <v>293</v>
      </c>
      <c r="F30" s="3" t="s">
        <v>294</v>
      </c>
      <c r="G30" s="2">
        <v>3900</v>
      </c>
      <c r="H30" s="2">
        <v>3950</v>
      </c>
      <c r="I30" s="2">
        <v>4000</v>
      </c>
      <c r="J30" s="2">
        <v>4050</v>
      </c>
      <c r="K30" s="2">
        <v>4100</v>
      </c>
      <c r="L30" s="2">
        <v>4150</v>
      </c>
      <c r="M30" s="2">
        <v>4200</v>
      </c>
      <c r="N30" s="2">
        <v>4250</v>
      </c>
      <c r="O30" s="2">
        <v>4300</v>
      </c>
      <c r="P30" s="2">
        <v>4350</v>
      </c>
      <c r="Q30" s="2">
        <v>4400</v>
      </c>
      <c r="R30" s="2">
        <v>4450</v>
      </c>
      <c r="S30" s="2">
        <v>4500</v>
      </c>
      <c r="T30" s="2">
        <v>4550</v>
      </c>
      <c r="U30" s="2">
        <v>4600</v>
      </c>
      <c r="V30" s="2">
        <v>4650</v>
      </c>
      <c r="W30" s="2">
        <v>4700</v>
      </c>
      <c r="X30" s="2">
        <v>4750</v>
      </c>
      <c r="Y30" s="2">
        <v>4815</v>
      </c>
      <c r="Z30" s="2">
        <v>4815</v>
      </c>
      <c r="AA30" s="2">
        <v>4815</v>
      </c>
      <c r="AB30" s="2">
        <v>4815</v>
      </c>
      <c r="AC30" s="2">
        <v>4815</v>
      </c>
      <c r="AD30" s="2">
        <v>4815</v>
      </c>
      <c r="AE30" s="2">
        <v>4815</v>
      </c>
      <c r="AF30" s="2">
        <v>4815</v>
      </c>
      <c r="AG30" s="2">
        <v>4815</v>
      </c>
      <c r="AH30" s="2">
        <v>4815</v>
      </c>
      <c r="AI30" s="2">
        <v>4815</v>
      </c>
      <c r="AJ30" s="2">
        <v>4815</v>
      </c>
      <c r="AK30" s="2">
        <v>4815</v>
      </c>
      <c r="AL30" s="2">
        <v>4815</v>
      </c>
      <c r="AM30" s="2">
        <v>4815</v>
      </c>
      <c r="AN30" s="2">
        <v>4815</v>
      </c>
      <c r="AO30" s="2">
        <v>4815</v>
      </c>
      <c r="AP30" s="2">
        <v>4815</v>
      </c>
      <c r="AQ30" s="2">
        <v>4815</v>
      </c>
      <c r="AR30" s="2">
        <v>4815</v>
      </c>
      <c r="AS30" s="2">
        <v>4815</v>
      </c>
      <c r="AT30" s="2">
        <v>4815</v>
      </c>
      <c r="AU30" s="2">
        <v>4815</v>
      </c>
      <c r="AV30" s="2">
        <v>0</v>
      </c>
    </row>
    <row r="31" ht="13.5" customHeight="1" spans="1:48">
      <c r="A31" s="2">
        <v>1</v>
      </c>
      <c r="B31" s="3" t="s">
        <v>443</v>
      </c>
      <c r="C31" s="2">
        <v>166</v>
      </c>
      <c r="D31" s="3" t="s">
        <v>468</v>
      </c>
      <c r="E31" s="3" t="s">
        <v>293</v>
      </c>
      <c r="F31" s="3" t="s">
        <v>294</v>
      </c>
      <c r="G31" s="2">
        <v>1060</v>
      </c>
      <c r="H31" s="2">
        <v>1070</v>
      </c>
      <c r="I31" s="2">
        <v>1080</v>
      </c>
      <c r="J31" s="2">
        <v>1090</v>
      </c>
      <c r="K31" s="2">
        <v>1100</v>
      </c>
      <c r="L31" s="2">
        <v>1110</v>
      </c>
      <c r="M31" s="2">
        <v>1120</v>
      </c>
      <c r="N31" s="2">
        <v>1130</v>
      </c>
      <c r="O31" s="2">
        <v>1140</v>
      </c>
      <c r="P31" s="2">
        <v>1141</v>
      </c>
      <c r="Q31" s="2">
        <v>1170</v>
      </c>
      <c r="R31" s="2">
        <v>1200</v>
      </c>
      <c r="S31" s="2">
        <v>1220</v>
      </c>
      <c r="T31" s="2">
        <v>1240</v>
      </c>
      <c r="U31" s="2">
        <v>1260</v>
      </c>
      <c r="V31" s="2">
        <v>1280</v>
      </c>
      <c r="W31" s="2">
        <v>1300</v>
      </c>
      <c r="X31" s="2">
        <v>1300</v>
      </c>
      <c r="Y31" s="2">
        <v>1300</v>
      </c>
      <c r="Z31" s="2">
        <v>1300</v>
      </c>
      <c r="AA31" s="2">
        <v>1320</v>
      </c>
      <c r="AB31" s="2">
        <v>1340</v>
      </c>
      <c r="AC31" s="2">
        <v>1360</v>
      </c>
      <c r="AD31" s="2">
        <v>1380</v>
      </c>
      <c r="AE31" s="2">
        <v>1400</v>
      </c>
      <c r="AF31" s="2">
        <v>1415</v>
      </c>
      <c r="AG31" s="2">
        <v>1430</v>
      </c>
      <c r="AH31" s="2">
        <v>1445</v>
      </c>
      <c r="AI31" s="2">
        <v>1460</v>
      </c>
      <c r="AJ31" s="2">
        <v>1470</v>
      </c>
      <c r="AK31" s="2">
        <v>1480</v>
      </c>
      <c r="AL31" s="2">
        <v>1490</v>
      </c>
      <c r="AM31" s="2">
        <v>1490</v>
      </c>
      <c r="AN31" s="2">
        <v>1470</v>
      </c>
      <c r="AO31" s="2">
        <v>1477</v>
      </c>
      <c r="AP31" s="2">
        <v>1477</v>
      </c>
      <c r="AQ31" s="2">
        <v>1477</v>
      </c>
      <c r="AR31" s="2">
        <v>1477</v>
      </c>
      <c r="AS31" s="2">
        <v>1477</v>
      </c>
      <c r="AT31" s="2">
        <v>1500</v>
      </c>
      <c r="AU31" s="2">
        <v>1535</v>
      </c>
      <c r="AV31" s="2">
        <v>0</v>
      </c>
    </row>
    <row r="32" ht="13.5" customHeight="1" spans="1:48">
      <c r="A32" s="2">
        <v>1</v>
      </c>
      <c r="B32" s="3" t="s">
        <v>436</v>
      </c>
      <c r="C32" s="2">
        <v>169</v>
      </c>
      <c r="D32" s="3" t="s">
        <v>469</v>
      </c>
      <c r="E32" s="3" t="s">
        <v>293</v>
      </c>
      <c r="F32" s="3" t="s">
        <v>294</v>
      </c>
      <c r="G32" s="2">
        <v>13600</v>
      </c>
      <c r="H32" s="2">
        <v>13700</v>
      </c>
      <c r="I32" s="2">
        <v>13800</v>
      </c>
      <c r="J32" s="2">
        <v>13900</v>
      </c>
      <c r="K32" s="2">
        <v>14000</v>
      </c>
      <c r="L32" s="2">
        <v>14100</v>
      </c>
      <c r="M32" s="2">
        <v>14200</v>
      </c>
      <c r="N32" s="2">
        <v>14300</v>
      </c>
      <c r="O32" s="2">
        <v>14400</v>
      </c>
      <c r="P32" s="2">
        <v>14500</v>
      </c>
      <c r="Q32" s="2">
        <v>14600</v>
      </c>
      <c r="R32" s="2">
        <v>14700</v>
      </c>
      <c r="S32" s="2">
        <v>14849</v>
      </c>
      <c r="T32" s="2">
        <v>15000</v>
      </c>
      <c r="U32" s="2">
        <v>15100</v>
      </c>
      <c r="V32" s="2">
        <v>15200</v>
      </c>
      <c r="W32" s="2">
        <v>15300</v>
      </c>
      <c r="X32" s="2">
        <v>15400</v>
      </c>
      <c r="Y32" s="2">
        <v>15500</v>
      </c>
      <c r="Z32" s="2">
        <v>15800</v>
      </c>
      <c r="AA32" s="2">
        <v>16100</v>
      </c>
      <c r="AB32" s="2">
        <v>16500</v>
      </c>
      <c r="AC32" s="2">
        <v>17000</v>
      </c>
      <c r="AD32" s="2">
        <v>17500</v>
      </c>
      <c r="AE32" s="2">
        <v>17995</v>
      </c>
      <c r="AF32" s="2">
        <v>19500</v>
      </c>
      <c r="AG32" s="2">
        <v>19960</v>
      </c>
      <c r="AH32" s="2">
        <v>20500</v>
      </c>
      <c r="AI32" s="2">
        <v>20800</v>
      </c>
      <c r="AJ32" s="2">
        <v>21100</v>
      </c>
      <c r="AK32" s="2">
        <v>21400</v>
      </c>
      <c r="AL32" s="2">
        <v>21700</v>
      </c>
      <c r="AM32" s="2">
        <v>21700</v>
      </c>
      <c r="AN32" s="2">
        <v>21700</v>
      </c>
      <c r="AO32" s="2">
        <v>21700</v>
      </c>
      <c r="AP32" s="2">
        <v>21700</v>
      </c>
      <c r="AQ32" s="2">
        <v>21700</v>
      </c>
      <c r="AR32" s="2">
        <v>21700</v>
      </c>
      <c r="AS32" s="2">
        <v>21700</v>
      </c>
      <c r="AT32" s="2">
        <v>21700</v>
      </c>
      <c r="AU32" s="2">
        <v>21700</v>
      </c>
      <c r="AV32" s="2">
        <v>0</v>
      </c>
    </row>
    <row r="33" ht="13.5" customHeight="1" spans="1:48">
      <c r="A33" s="2">
        <v>1</v>
      </c>
      <c r="B33" s="3" t="s">
        <v>440</v>
      </c>
      <c r="C33" s="2">
        <v>170</v>
      </c>
      <c r="D33" s="3" t="s">
        <v>470</v>
      </c>
      <c r="E33" s="3" t="s">
        <v>293</v>
      </c>
      <c r="F33" s="3" t="s">
        <v>294</v>
      </c>
      <c r="G33" s="2">
        <v>28191</v>
      </c>
      <c r="H33" s="2">
        <v>28191</v>
      </c>
      <c r="I33" s="2">
        <v>28191</v>
      </c>
      <c r="J33" s="2">
        <v>28191</v>
      </c>
      <c r="K33" s="2">
        <v>27120</v>
      </c>
      <c r="L33" s="2">
        <v>27120</v>
      </c>
      <c r="M33" s="2">
        <v>27120</v>
      </c>
      <c r="N33" s="2">
        <v>27120</v>
      </c>
      <c r="O33" s="2">
        <v>27120</v>
      </c>
      <c r="P33" s="2">
        <v>27120</v>
      </c>
      <c r="Q33" s="2">
        <v>27120</v>
      </c>
      <c r="R33" s="2">
        <v>27120</v>
      </c>
      <c r="S33" s="2">
        <v>27120</v>
      </c>
      <c r="T33" s="2">
        <v>27120</v>
      </c>
      <c r="U33" s="2">
        <v>27120</v>
      </c>
      <c r="V33" s="2">
        <v>27120</v>
      </c>
      <c r="W33" s="2">
        <v>27120</v>
      </c>
      <c r="X33" s="2">
        <v>27120</v>
      </c>
      <c r="Y33" s="2">
        <v>27120</v>
      </c>
      <c r="Z33" s="2">
        <v>27120</v>
      </c>
      <c r="AA33" s="2">
        <v>27120</v>
      </c>
      <c r="AB33" s="2">
        <v>27120</v>
      </c>
      <c r="AC33" s="2">
        <v>27120</v>
      </c>
      <c r="AD33" s="2">
        <v>27120</v>
      </c>
      <c r="AE33" s="2">
        <v>27120</v>
      </c>
      <c r="AF33" s="2">
        <v>27120</v>
      </c>
      <c r="AG33" s="2">
        <v>27120</v>
      </c>
      <c r="AH33" s="2">
        <v>27120</v>
      </c>
      <c r="AI33" s="2">
        <v>27120</v>
      </c>
      <c r="AJ33" s="2">
        <v>27120</v>
      </c>
      <c r="AK33" s="2">
        <v>27120</v>
      </c>
      <c r="AL33" s="2">
        <v>27120</v>
      </c>
      <c r="AM33" s="2">
        <v>27120</v>
      </c>
      <c r="AN33" s="2">
        <v>27100</v>
      </c>
      <c r="AO33" s="2">
        <v>27100</v>
      </c>
      <c r="AP33" s="2">
        <v>27100</v>
      </c>
      <c r="AQ33" s="2">
        <v>27100</v>
      </c>
      <c r="AR33" s="2">
        <v>27100</v>
      </c>
      <c r="AS33" s="2">
        <v>27100</v>
      </c>
      <c r="AT33" s="2">
        <v>27100</v>
      </c>
      <c r="AU33" s="2">
        <v>27100</v>
      </c>
      <c r="AV33" s="2">
        <v>0</v>
      </c>
    </row>
    <row r="34" ht="13.5" customHeight="1" spans="1:48">
      <c r="A34" s="2">
        <v>1</v>
      </c>
      <c r="B34" s="3" t="s">
        <v>433</v>
      </c>
      <c r="C34" s="2">
        <v>177</v>
      </c>
      <c r="D34" s="3" t="s">
        <v>471</v>
      </c>
      <c r="E34" s="3" t="s">
        <v>293</v>
      </c>
      <c r="F34" s="3" t="s">
        <v>294</v>
      </c>
      <c r="G34" s="2">
        <v>312</v>
      </c>
      <c r="H34" s="2">
        <v>308</v>
      </c>
      <c r="I34" s="2">
        <v>312</v>
      </c>
      <c r="J34" s="2">
        <v>314</v>
      </c>
      <c r="K34" s="2">
        <v>314</v>
      </c>
      <c r="L34" s="2">
        <v>314</v>
      </c>
      <c r="M34" s="2">
        <v>318</v>
      </c>
      <c r="N34" s="2">
        <v>322</v>
      </c>
      <c r="O34" s="2">
        <v>326</v>
      </c>
      <c r="P34" s="2">
        <v>330</v>
      </c>
      <c r="Q34" s="2">
        <v>330</v>
      </c>
      <c r="R34" s="2">
        <v>330</v>
      </c>
      <c r="S34" s="2">
        <v>332</v>
      </c>
      <c r="T34" s="2">
        <v>334</v>
      </c>
      <c r="U34" s="2">
        <v>334</v>
      </c>
      <c r="V34" s="2">
        <v>334</v>
      </c>
      <c r="W34" s="2">
        <v>330</v>
      </c>
      <c r="X34" s="2">
        <v>332</v>
      </c>
      <c r="Y34" s="2">
        <v>324</v>
      </c>
      <c r="Z34" s="2">
        <v>336</v>
      </c>
      <c r="AA34" s="2">
        <v>334</v>
      </c>
      <c r="AB34" s="2">
        <v>335</v>
      </c>
      <c r="AC34" s="2">
        <v>337</v>
      </c>
      <c r="AD34" s="2">
        <v>333</v>
      </c>
      <c r="AE34" s="2">
        <v>333</v>
      </c>
      <c r="AF34" s="2">
        <v>334</v>
      </c>
      <c r="AG34" s="2">
        <v>334</v>
      </c>
      <c r="AH34" s="2">
        <v>334</v>
      </c>
      <c r="AI34" s="2">
        <v>330</v>
      </c>
      <c r="AJ34" s="2">
        <v>320</v>
      </c>
      <c r="AK34" s="2">
        <v>315</v>
      </c>
      <c r="AL34" s="2">
        <v>311</v>
      </c>
      <c r="AM34" s="2">
        <v>232</v>
      </c>
      <c r="AN34" s="2">
        <v>232</v>
      </c>
      <c r="AO34" s="2">
        <v>232</v>
      </c>
      <c r="AP34" s="2">
        <v>232</v>
      </c>
      <c r="AQ34" s="2">
        <v>220</v>
      </c>
      <c r="AR34" s="2">
        <v>211</v>
      </c>
      <c r="AS34" s="2">
        <v>210</v>
      </c>
      <c r="AT34" s="2">
        <v>210</v>
      </c>
      <c r="AU34" s="2">
        <v>210</v>
      </c>
      <c r="AV34" s="2">
        <v>0</v>
      </c>
    </row>
    <row r="35" ht="13.5" customHeight="1" spans="1:48">
      <c r="A35" s="2">
        <v>1</v>
      </c>
      <c r="B35" s="3" t="s">
        <v>433</v>
      </c>
      <c r="C35" s="2">
        <v>188</v>
      </c>
      <c r="D35" s="3" t="s">
        <v>472</v>
      </c>
      <c r="E35" s="3" t="s">
        <v>293</v>
      </c>
      <c r="F35" s="3" t="s">
        <v>294</v>
      </c>
      <c r="G35" s="2">
        <v>4</v>
      </c>
      <c r="H35" s="2">
        <v>4</v>
      </c>
      <c r="I35" s="2">
        <v>4</v>
      </c>
      <c r="J35" s="2">
        <v>4</v>
      </c>
      <c r="K35" s="2">
        <v>4</v>
      </c>
      <c r="L35" s="2">
        <v>4</v>
      </c>
      <c r="M35" s="2">
        <v>4</v>
      </c>
      <c r="N35" s="2">
        <v>4</v>
      </c>
      <c r="O35" s="2">
        <v>4</v>
      </c>
      <c r="P35" s="2">
        <v>1</v>
      </c>
      <c r="Q35" s="2">
        <v>1</v>
      </c>
      <c r="R35" s="2">
        <v>1</v>
      </c>
      <c r="S35" s="2">
        <v>1</v>
      </c>
      <c r="T35" s="2">
        <v>1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1</v>
      </c>
      <c r="AC35" s="2">
        <v>1</v>
      </c>
      <c r="AD35" s="2">
        <v>1</v>
      </c>
      <c r="AE35" s="2">
        <v>1</v>
      </c>
      <c r="AF35" s="2">
        <v>1</v>
      </c>
      <c r="AG35" s="2">
        <v>1</v>
      </c>
      <c r="AH35" s="2">
        <v>1</v>
      </c>
      <c r="AI35" s="2">
        <v>1</v>
      </c>
      <c r="AJ35" s="2">
        <v>2</v>
      </c>
      <c r="AK35" s="2">
        <v>2</v>
      </c>
      <c r="AL35" s="2">
        <v>2</v>
      </c>
      <c r="AM35" s="2">
        <v>2</v>
      </c>
      <c r="AN35" s="2">
        <v>2</v>
      </c>
      <c r="AO35" s="2">
        <v>2</v>
      </c>
      <c r="AP35" s="2">
        <v>2</v>
      </c>
      <c r="AQ35" s="2">
        <v>2</v>
      </c>
      <c r="AR35" s="2">
        <v>2</v>
      </c>
      <c r="AS35" s="2">
        <v>2</v>
      </c>
      <c r="AT35" s="2">
        <v>2</v>
      </c>
      <c r="AU35" s="2">
        <v>2</v>
      </c>
      <c r="AV35" s="2">
        <v>0</v>
      </c>
    </row>
    <row r="36" ht="13.5" customHeight="1" spans="1:48">
      <c r="A36" s="2">
        <v>1</v>
      </c>
      <c r="B36" s="3" t="s">
        <v>433</v>
      </c>
      <c r="C36" s="2">
        <v>189</v>
      </c>
      <c r="D36" s="3" t="s">
        <v>473</v>
      </c>
      <c r="E36" s="3" t="s">
        <v>293</v>
      </c>
      <c r="F36" s="3" t="s">
        <v>294</v>
      </c>
      <c r="G36" s="2">
        <v>3</v>
      </c>
      <c r="H36" s="2">
        <v>3</v>
      </c>
      <c r="I36" s="2">
        <v>3</v>
      </c>
      <c r="J36" s="2">
        <v>3</v>
      </c>
      <c r="K36" s="2">
        <v>3</v>
      </c>
      <c r="L36" s="2">
        <v>3</v>
      </c>
      <c r="M36" s="2">
        <v>3</v>
      </c>
      <c r="N36" s="2">
        <v>3</v>
      </c>
      <c r="O36" s="2">
        <v>3</v>
      </c>
      <c r="P36" s="2">
        <v>3</v>
      </c>
      <c r="Q36" s="2">
        <v>3</v>
      </c>
      <c r="R36" s="2">
        <v>3</v>
      </c>
      <c r="S36" s="2">
        <v>3</v>
      </c>
      <c r="T36" s="2">
        <v>3</v>
      </c>
      <c r="U36" s="2">
        <v>3</v>
      </c>
      <c r="V36" s="2">
        <v>3</v>
      </c>
      <c r="W36" s="2">
        <v>3</v>
      </c>
      <c r="X36" s="2">
        <v>3</v>
      </c>
      <c r="Y36" s="2">
        <v>3</v>
      </c>
      <c r="Z36" s="2">
        <v>3</v>
      </c>
      <c r="AA36" s="2">
        <v>3</v>
      </c>
      <c r="AB36" s="2">
        <v>3</v>
      </c>
      <c r="AC36" s="2">
        <v>3</v>
      </c>
      <c r="AD36" s="2">
        <v>3</v>
      </c>
      <c r="AE36" s="2">
        <v>3</v>
      </c>
      <c r="AF36" s="2">
        <v>3</v>
      </c>
      <c r="AG36" s="2">
        <v>3</v>
      </c>
      <c r="AH36" s="2">
        <v>3</v>
      </c>
      <c r="AI36" s="2">
        <v>3</v>
      </c>
      <c r="AJ36" s="2">
        <v>3</v>
      </c>
      <c r="AK36" s="2">
        <v>3</v>
      </c>
      <c r="AL36" s="2">
        <v>3</v>
      </c>
      <c r="AM36" s="2">
        <v>3</v>
      </c>
      <c r="AN36" s="2">
        <v>3</v>
      </c>
      <c r="AO36" s="2">
        <v>2</v>
      </c>
      <c r="AP36" s="2">
        <v>2</v>
      </c>
      <c r="AQ36" s="2">
        <v>2</v>
      </c>
      <c r="AR36" s="2">
        <v>2</v>
      </c>
      <c r="AS36" s="2">
        <v>2</v>
      </c>
      <c r="AT36" s="2">
        <v>2</v>
      </c>
      <c r="AU36" s="2">
        <v>2</v>
      </c>
      <c r="AV36" s="2">
        <v>0</v>
      </c>
    </row>
    <row r="37" ht="13.5" customHeight="1" spans="1:48">
      <c r="A37" s="2">
        <v>1</v>
      </c>
      <c r="B37" s="3" t="s">
        <v>433</v>
      </c>
      <c r="C37" s="2">
        <v>191</v>
      </c>
      <c r="D37" s="3" t="s">
        <v>474</v>
      </c>
      <c r="E37" s="3" t="s">
        <v>293</v>
      </c>
      <c r="F37" s="3" t="s">
        <v>294</v>
      </c>
      <c r="G37" s="2">
        <v>1</v>
      </c>
      <c r="H37" s="2">
        <v>1</v>
      </c>
      <c r="I37" s="2">
        <v>1</v>
      </c>
      <c r="J37" s="2">
        <v>1</v>
      </c>
      <c r="K37" s="2">
        <v>1</v>
      </c>
      <c r="L37" s="2">
        <v>1</v>
      </c>
      <c r="M37" s="2">
        <v>1</v>
      </c>
      <c r="N37" s="2">
        <v>1</v>
      </c>
      <c r="O37" s="2">
        <v>1</v>
      </c>
      <c r="P37" s="2">
        <v>1</v>
      </c>
      <c r="Q37" s="2">
        <v>1</v>
      </c>
      <c r="R37" s="2">
        <v>1</v>
      </c>
      <c r="S37" s="2">
        <v>1</v>
      </c>
      <c r="T37" s="2">
        <v>1</v>
      </c>
      <c r="U37" s="2">
        <v>1</v>
      </c>
      <c r="V37" s="2">
        <v>1</v>
      </c>
      <c r="W37" s="2">
        <v>2</v>
      </c>
      <c r="X37" s="2">
        <v>2</v>
      </c>
      <c r="Y37" s="2">
        <v>2</v>
      </c>
      <c r="Z37" s="2">
        <v>2</v>
      </c>
      <c r="AA37" s="2">
        <v>2</v>
      </c>
      <c r="AB37" s="2">
        <v>2</v>
      </c>
      <c r="AC37" s="2">
        <v>2</v>
      </c>
      <c r="AD37" s="2">
        <v>2</v>
      </c>
      <c r="AE37" s="2">
        <v>2</v>
      </c>
      <c r="AF37" s="2">
        <v>2</v>
      </c>
      <c r="AG37" s="2">
        <v>2</v>
      </c>
      <c r="AH37" s="2">
        <v>2</v>
      </c>
      <c r="AI37" s="2">
        <v>2</v>
      </c>
      <c r="AJ37" s="2">
        <v>2</v>
      </c>
      <c r="AK37" s="2">
        <v>2</v>
      </c>
      <c r="AL37" s="2">
        <v>2</v>
      </c>
      <c r="AM37" s="2">
        <v>2</v>
      </c>
      <c r="AN37" s="2">
        <v>2</v>
      </c>
      <c r="AO37" s="2">
        <v>2</v>
      </c>
      <c r="AP37" s="2">
        <v>2</v>
      </c>
      <c r="AQ37" s="2">
        <v>2</v>
      </c>
      <c r="AR37" s="2">
        <v>2</v>
      </c>
      <c r="AS37" s="2">
        <v>2</v>
      </c>
      <c r="AT37" s="2">
        <v>2</v>
      </c>
      <c r="AU37" s="2">
        <v>2</v>
      </c>
      <c r="AV37" s="2">
        <v>0</v>
      </c>
    </row>
    <row r="38" ht="13.5" customHeight="1" spans="1:48">
      <c r="A38" s="2">
        <v>1</v>
      </c>
      <c r="B38" s="3" t="s">
        <v>454</v>
      </c>
      <c r="C38" s="2">
        <v>207</v>
      </c>
      <c r="D38" s="3" t="s">
        <v>475</v>
      </c>
      <c r="E38" s="3" t="s">
        <v>293</v>
      </c>
      <c r="F38" s="3" t="s">
        <v>294</v>
      </c>
      <c r="G38" s="2">
        <v>6</v>
      </c>
      <c r="H38" s="2">
        <v>6</v>
      </c>
      <c r="I38" s="2">
        <v>6</v>
      </c>
      <c r="J38" s="2">
        <v>7</v>
      </c>
      <c r="K38" s="2">
        <v>9</v>
      </c>
      <c r="L38" s="2">
        <v>7</v>
      </c>
      <c r="M38" s="2">
        <v>7</v>
      </c>
      <c r="N38" s="2">
        <v>7</v>
      </c>
      <c r="O38" s="2">
        <v>9</v>
      </c>
      <c r="P38" s="2">
        <v>10</v>
      </c>
      <c r="Q38" s="2">
        <v>11</v>
      </c>
      <c r="R38" s="2">
        <v>12</v>
      </c>
      <c r="S38" s="2">
        <v>13</v>
      </c>
      <c r="T38" s="2">
        <v>14</v>
      </c>
      <c r="U38" s="2">
        <v>15</v>
      </c>
      <c r="V38" s="2">
        <v>16</v>
      </c>
      <c r="W38" s="2">
        <v>17</v>
      </c>
      <c r="X38" s="2">
        <v>18</v>
      </c>
      <c r="Y38" s="2">
        <v>19</v>
      </c>
      <c r="Z38" s="2">
        <v>20</v>
      </c>
      <c r="AA38" s="2">
        <v>21</v>
      </c>
      <c r="AB38" s="2">
        <v>20</v>
      </c>
      <c r="AC38" s="2">
        <v>18</v>
      </c>
      <c r="AD38" s="2">
        <v>18</v>
      </c>
      <c r="AE38" s="2">
        <v>19</v>
      </c>
      <c r="AF38" s="2">
        <v>20</v>
      </c>
      <c r="AG38" s="2">
        <v>20</v>
      </c>
      <c r="AH38" s="2">
        <v>20</v>
      </c>
      <c r="AI38" s="2">
        <v>20</v>
      </c>
      <c r="AJ38" s="2">
        <v>20</v>
      </c>
      <c r="AK38" s="2">
        <v>21</v>
      </c>
      <c r="AL38" s="2">
        <v>21</v>
      </c>
      <c r="AM38" s="2">
        <v>21</v>
      </c>
      <c r="AN38" s="2">
        <v>21</v>
      </c>
      <c r="AO38" s="2">
        <v>21</v>
      </c>
      <c r="AP38" s="2">
        <v>21</v>
      </c>
      <c r="AQ38" s="2">
        <v>21</v>
      </c>
      <c r="AR38" s="2">
        <v>21</v>
      </c>
      <c r="AS38" s="2">
        <v>21</v>
      </c>
      <c r="AT38" s="2">
        <v>21</v>
      </c>
      <c r="AU38" s="2">
        <v>21</v>
      </c>
      <c r="AV38" s="2">
        <v>0</v>
      </c>
    </row>
    <row r="39" ht="13.5" customHeight="1" spans="1:48">
      <c r="A39" s="2">
        <v>1</v>
      </c>
      <c r="B39" s="3" t="s">
        <v>433</v>
      </c>
      <c r="C39" s="2">
        <v>220</v>
      </c>
      <c r="D39" s="3" t="s">
        <v>476</v>
      </c>
      <c r="E39" s="3" t="s">
        <v>293</v>
      </c>
      <c r="F39" s="3" t="s">
        <v>294</v>
      </c>
      <c r="G39" s="2">
        <v>5</v>
      </c>
      <c r="H39" s="2">
        <v>5</v>
      </c>
      <c r="I39" s="2">
        <v>6</v>
      </c>
      <c r="J39" s="2">
        <v>6</v>
      </c>
      <c r="K39" s="2">
        <v>8</v>
      </c>
      <c r="L39" s="2">
        <v>8</v>
      </c>
      <c r="M39" s="2">
        <v>8</v>
      </c>
      <c r="N39" s="2">
        <v>10</v>
      </c>
      <c r="O39" s="2">
        <v>10</v>
      </c>
      <c r="P39" s="2">
        <v>10</v>
      </c>
      <c r="Q39" s="2">
        <v>11</v>
      </c>
      <c r="R39" s="2">
        <v>11</v>
      </c>
      <c r="S39" s="2">
        <v>11</v>
      </c>
      <c r="T39" s="2">
        <v>11</v>
      </c>
      <c r="U39" s="2">
        <v>11</v>
      </c>
      <c r="V39" s="2">
        <v>11</v>
      </c>
      <c r="W39" s="2">
        <v>11</v>
      </c>
      <c r="X39" s="2">
        <v>11</v>
      </c>
      <c r="Y39" s="2">
        <v>11</v>
      </c>
      <c r="Z39" s="2">
        <v>11</v>
      </c>
      <c r="AA39" s="2">
        <v>11</v>
      </c>
      <c r="AB39" s="2">
        <v>11</v>
      </c>
      <c r="AC39" s="2">
        <v>11</v>
      </c>
      <c r="AD39" s="2">
        <v>11</v>
      </c>
      <c r="AE39" s="2">
        <v>11</v>
      </c>
      <c r="AF39" s="2">
        <v>11</v>
      </c>
      <c r="AG39" s="2">
        <v>11</v>
      </c>
      <c r="AH39" s="2">
        <v>11</v>
      </c>
      <c r="AI39" s="2">
        <v>11</v>
      </c>
      <c r="AJ39" s="2">
        <v>11</v>
      </c>
      <c r="AK39" s="2">
        <v>11</v>
      </c>
      <c r="AL39" s="2">
        <v>11</v>
      </c>
      <c r="AM39" s="2">
        <v>11</v>
      </c>
      <c r="AN39" s="2">
        <v>11</v>
      </c>
      <c r="AO39" s="2">
        <v>11</v>
      </c>
      <c r="AP39" s="2">
        <v>11</v>
      </c>
      <c r="AQ39" s="2">
        <v>11</v>
      </c>
      <c r="AR39" s="2">
        <v>11</v>
      </c>
      <c r="AS39" s="2">
        <v>11</v>
      </c>
      <c r="AT39" s="2">
        <v>11</v>
      </c>
      <c r="AU39" s="2">
        <v>11</v>
      </c>
      <c r="AV39" s="2">
        <v>0</v>
      </c>
    </row>
    <row r="40" ht="13.5" customHeight="1" spans="1:48">
      <c r="A40" s="2">
        <v>1</v>
      </c>
      <c r="B40" s="3" t="s">
        <v>436</v>
      </c>
      <c r="C40" s="2">
        <v>234</v>
      </c>
      <c r="D40" s="3" t="s">
        <v>477</v>
      </c>
      <c r="E40" s="3" t="s">
        <v>293</v>
      </c>
      <c r="F40" s="3" t="s">
        <v>294</v>
      </c>
      <c r="G40" s="2">
        <v>13847</v>
      </c>
      <c r="H40" s="2">
        <v>13800</v>
      </c>
      <c r="I40" s="2">
        <v>13750</v>
      </c>
      <c r="J40" s="2">
        <v>13750</v>
      </c>
      <c r="K40" s="2">
        <v>13697</v>
      </c>
      <c r="L40" s="2">
        <v>13697</v>
      </c>
      <c r="M40" s="2">
        <v>13697</v>
      </c>
      <c r="N40" s="2">
        <v>13650</v>
      </c>
      <c r="O40" s="2">
        <v>13650</v>
      </c>
      <c r="P40" s="2">
        <v>13629</v>
      </c>
      <c r="Q40" s="2">
        <v>13629</v>
      </c>
      <c r="R40" s="2">
        <v>13629</v>
      </c>
      <c r="S40" s="2">
        <v>13629</v>
      </c>
      <c r="T40" s="2">
        <v>13630</v>
      </c>
      <c r="U40" s="2">
        <v>13630</v>
      </c>
      <c r="V40" s="2">
        <v>13630</v>
      </c>
      <c r="W40" s="2">
        <v>13631</v>
      </c>
      <c r="X40" s="2">
        <v>13631</v>
      </c>
      <c r="Y40" s="2">
        <v>13632</v>
      </c>
      <c r="Z40" s="2">
        <v>13632</v>
      </c>
      <c r="AA40" s="2">
        <v>13620</v>
      </c>
      <c r="AB40" s="2">
        <v>13605</v>
      </c>
      <c r="AC40" s="2">
        <v>13592</v>
      </c>
      <c r="AD40" s="2">
        <v>13578</v>
      </c>
      <c r="AE40" s="2">
        <v>13565</v>
      </c>
      <c r="AF40" s="2">
        <v>13544</v>
      </c>
      <c r="AG40" s="2">
        <v>13523</v>
      </c>
      <c r="AH40" s="2">
        <v>13520</v>
      </c>
      <c r="AI40" s="2">
        <v>13520</v>
      </c>
      <c r="AJ40" s="2">
        <v>13520</v>
      </c>
      <c r="AK40" s="2">
        <v>13520</v>
      </c>
      <c r="AL40" s="2">
        <v>13520</v>
      </c>
      <c r="AM40" s="2">
        <v>13520</v>
      </c>
      <c r="AN40" s="2">
        <v>13520</v>
      </c>
      <c r="AO40" s="2">
        <v>13520</v>
      </c>
      <c r="AP40" s="2">
        <v>13520</v>
      </c>
      <c r="AQ40" s="2">
        <v>13520</v>
      </c>
      <c r="AR40" s="2">
        <v>13520</v>
      </c>
      <c r="AS40" s="2">
        <v>13520</v>
      </c>
      <c r="AT40" s="2">
        <v>13543</v>
      </c>
      <c r="AU40" s="2">
        <v>13543</v>
      </c>
      <c r="AV40" s="2">
        <v>0</v>
      </c>
    </row>
    <row r="41" ht="13.5" customHeight="1" spans="1:48">
      <c r="A41" s="2">
        <v>1</v>
      </c>
      <c r="B41" s="3" t="s">
        <v>440</v>
      </c>
      <c r="C41" s="2">
        <v>236</v>
      </c>
      <c r="D41" s="3" t="s">
        <v>478</v>
      </c>
      <c r="E41" s="3" t="s">
        <v>293</v>
      </c>
      <c r="F41" s="3" t="s">
        <v>294</v>
      </c>
      <c r="G41" s="2">
        <v>15750</v>
      </c>
      <c r="H41" s="2">
        <v>15820</v>
      </c>
      <c r="I41" s="2">
        <v>15890</v>
      </c>
      <c r="J41" s="2">
        <v>15960</v>
      </c>
      <c r="K41" s="2">
        <v>16030</v>
      </c>
      <c r="L41" s="2">
        <v>16100</v>
      </c>
      <c r="M41" s="2">
        <v>16170</v>
      </c>
      <c r="N41" s="2">
        <v>16260</v>
      </c>
      <c r="O41" s="2">
        <v>16340</v>
      </c>
      <c r="P41" s="2">
        <v>16430</v>
      </c>
      <c r="Q41" s="2">
        <v>16520</v>
      </c>
      <c r="R41" s="2">
        <v>16600</v>
      </c>
      <c r="S41" s="2">
        <v>16689</v>
      </c>
      <c r="T41" s="2">
        <v>16734</v>
      </c>
      <c r="U41" s="2">
        <v>16768</v>
      </c>
      <c r="V41" s="2">
        <v>16920</v>
      </c>
      <c r="W41" s="2">
        <v>17064</v>
      </c>
      <c r="X41" s="2">
        <v>17100</v>
      </c>
      <c r="Y41" s="2">
        <v>17250</v>
      </c>
      <c r="Z41" s="2">
        <v>17350</v>
      </c>
      <c r="AA41" s="2">
        <v>17500</v>
      </c>
      <c r="AB41" s="2">
        <v>17600</v>
      </c>
      <c r="AC41" s="2">
        <v>17800</v>
      </c>
      <c r="AD41" s="2">
        <v>17900</v>
      </c>
      <c r="AE41" s="2">
        <v>17950</v>
      </c>
      <c r="AF41" s="2">
        <v>18000</v>
      </c>
      <c r="AG41" s="2">
        <v>18100</v>
      </c>
      <c r="AH41" s="2">
        <v>18150</v>
      </c>
      <c r="AI41" s="2">
        <v>18200</v>
      </c>
      <c r="AJ41" s="2">
        <v>18250</v>
      </c>
      <c r="AK41" s="2">
        <v>18245</v>
      </c>
      <c r="AL41" s="2">
        <v>18245</v>
      </c>
      <c r="AM41" s="2">
        <v>18241</v>
      </c>
      <c r="AN41" s="2">
        <v>18240</v>
      </c>
      <c r="AO41" s="2">
        <v>18240</v>
      </c>
      <c r="AP41" s="2">
        <v>18240</v>
      </c>
      <c r="AQ41" s="2">
        <v>18240</v>
      </c>
      <c r="AR41" s="2">
        <v>18240</v>
      </c>
      <c r="AS41" s="2">
        <v>18240</v>
      </c>
      <c r="AT41" s="2">
        <v>18240</v>
      </c>
      <c r="AU41" s="2">
        <v>18240</v>
      </c>
      <c r="AV41" s="2">
        <v>0</v>
      </c>
    </row>
    <row r="42" ht="13.5" customHeight="1" spans="1:48">
      <c r="A42" s="2">
        <v>1</v>
      </c>
      <c r="B42" s="3" t="s">
        <v>433</v>
      </c>
      <c r="C42" s="2">
        <v>239</v>
      </c>
      <c r="D42" s="3" t="s">
        <v>479</v>
      </c>
      <c r="E42" s="3" t="s">
        <v>293</v>
      </c>
      <c r="F42" s="3" t="s">
        <v>294</v>
      </c>
      <c r="G42" s="2">
        <v>4</v>
      </c>
      <c r="H42" s="2">
        <v>4</v>
      </c>
      <c r="I42" s="2">
        <v>4</v>
      </c>
      <c r="J42" s="2">
        <v>4</v>
      </c>
      <c r="K42" s="2">
        <v>4</v>
      </c>
      <c r="L42" s="2">
        <v>5</v>
      </c>
      <c r="M42" s="2">
        <v>5</v>
      </c>
      <c r="N42" s="2">
        <v>5</v>
      </c>
      <c r="O42" s="2">
        <v>5</v>
      </c>
      <c r="P42" s="2">
        <v>5</v>
      </c>
      <c r="Q42" s="2">
        <v>5</v>
      </c>
      <c r="R42" s="2">
        <v>5</v>
      </c>
      <c r="S42" s="2">
        <v>5</v>
      </c>
      <c r="T42" s="2">
        <v>5</v>
      </c>
      <c r="U42" s="2">
        <v>5</v>
      </c>
      <c r="V42" s="2">
        <v>5</v>
      </c>
      <c r="W42" s="2">
        <v>5</v>
      </c>
      <c r="X42" s="2">
        <v>5</v>
      </c>
      <c r="Y42" s="2">
        <v>5</v>
      </c>
      <c r="Z42" s="2">
        <v>5</v>
      </c>
      <c r="AA42" s="2">
        <v>5</v>
      </c>
      <c r="AB42" s="2">
        <v>5</v>
      </c>
      <c r="AC42" s="2">
        <v>5</v>
      </c>
      <c r="AD42" s="2">
        <v>5</v>
      </c>
      <c r="AE42" s="2">
        <v>5</v>
      </c>
      <c r="AF42" s="2">
        <v>5</v>
      </c>
      <c r="AG42" s="2">
        <v>5</v>
      </c>
      <c r="AH42" s="2">
        <v>5</v>
      </c>
      <c r="AI42" s="2">
        <v>5</v>
      </c>
      <c r="AJ42" s="2">
        <v>5</v>
      </c>
      <c r="AK42" s="2">
        <v>5</v>
      </c>
      <c r="AL42" s="2">
        <v>5</v>
      </c>
      <c r="AM42" s="2">
        <v>5</v>
      </c>
      <c r="AN42" s="2">
        <v>5</v>
      </c>
      <c r="AO42" s="2">
        <v>5</v>
      </c>
      <c r="AP42" s="2">
        <v>5</v>
      </c>
      <c r="AQ42" s="2">
        <v>5</v>
      </c>
      <c r="AR42" s="2">
        <v>5</v>
      </c>
      <c r="AS42" s="2">
        <v>5</v>
      </c>
      <c r="AT42" s="2">
        <v>5</v>
      </c>
      <c r="AU42" s="2">
        <v>5</v>
      </c>
      <c r="AV42" s="2">
        <v>0</v>
      </c>
    </row>
    <row r="43" ht="13.5" customHeight="1" spans="1:48">
      <c r="A43" s="2">
        <v>1</v>
      </c>
      <c r="B43" s="3" t="s">
        <v>433</v>
      </c>
      <c r="C43" s="2">
        <v>240</v>
      </c>
      <c r="D43" s="3" t="s">
        <v>480</v>
      </c>
      <c r="E43" s="3" t="s">
        <v>293</v>
      </c>
      <c r="F43" s="3" t="s">
        <v>294</v>
      </c>
      <c r="G43" s="2">
        <v>7</v>
      </c>
      <c r="H43" s="2">
        <v>7</v>
      </c>
      <c r="I43" s="2">
        <v>7</v>
      </c>
      <c r="J43" s="2">
        <v>9</v>
      </c>
      <c r="K43" s="2">
        <v>9</v>
      </c>
      <c r="L43" s="2">
        <v>9</v>
      </c>
      <c r="M43" s="2">
        <v>9</v>
      </c>
      <c r="N43" s="2">
        <v>9</v>
      </c>
      <c r="O43" s="2">
        <v>9</v>
      </c>
      <c r="P43" s="2">
        <v>9</v>
      </c>
      <c r="Q43" s="2">
        <v>9</v>
      </c>
      <c r="R43" s="2">
        <v>9</v>
      </c>
      <c r="S43" s="2">
        <v>9</v>
      </c>
      <c r="T43" s="2">
        <v>9</v>
      </c>
      <c r="U43" s="2">
        <v>9</v>
      </c>
      <c r="V43" s="2">
        <v>9</v>
      </c>
      <c r="W43" s="2">
        <v>9</v>
      </c>
      <c r="X43" s="2">
        <v>9</v>
      </c>
      <c r="Y43" s="2">
        <v>9</v>
      </c>
      <c r="Z43" s="2">
        <v>9</v>
      </c>
      <c r="AA43" s="2">
        <v>9</v>
      </c>
      <c r="AB43" s="2">
        <v>9</v>
      </c>
      <c r="AC43" s="2">
        <v>8</v>
      </c>
      <c r="AD43" s="2">
        <v>8</v>
      </c>
      <c r="AE43" s="2">
        <v>7</v>
      </c>
      <c r="AF43" s="2">
        <v>7</v>
      </c>
      <c r="AG43" s="2">
        <v>7</v>
      </c>
      <c r="AH43" s="2">
        <v>6</v>
      </c>
      <c r="AI43" s="2">
        <v>6</v>
      </c>
      <c r="AJ43" s="2">
        <v>6</v>
      </c>
      <c r="AK43" s="2">
        <v>6</v>
      </c>
      <c r="AL43" s="2">
        <v>5</v>
      </c>
      <c r="AM43" s="2">
        <v>5</v>
      </c>
      <c r="AN43" s="2">
        <v>5</v>
      </c>
      <c r="AO43" s="2">
        <v>5</v>
      </c>
      <c r="AP43" s="2">
        <v>5</v>
      </c>
      <c r="AQ43" s="2">
        <v>5</v>
      </c>
      <c r="AR43" s="2">
        <v>5</v>
      </c>
      <c r="AS43" s="2">
        <v>5</v>
      </c>
      <c r="AT43" s="2">
        <v>5</v>
      </c>
      <c r="AU43" s="2">
        <v>5</v>
      </c>
      <c r="AV43" s="2">
        <v>0</v>
      </c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W43"/>
  <sheetViews>
    <sheetView workbookViewId="0">
      <selection activeCell="A1" sqref="A1"/>
    </sheetView>
  </sheetViews>
  <sheetFormatPr defaultColWidth="9.1358024691358" defaultRowHeight="11.6"/>
  <cols>
    <col min="1" max="1" width="14" customWidth="1"/>
    <col min="2" max="2" width="19" customWidth="1"/>
    <col min="3" max="3" width="14" customWidth="1"/>
    <col min="4" max="4" width="29.8518518518519" customWidth="1"/>
    <col min="5" max="49" width="14" customWidth="1"/>
  </cols>
  <sheetData>
    <row r="1" ht="13.5" customHeight="1" spans="1:49">
      <c r="A1" s="1" t="s">
        <v>432</v>
      </c>
      <c r="B1" s="1" t="s">
        <v>243</v>
      </c>
      <c r="C1" s="1" t="s">
        <v>244</v>
      </c>
      <c r="D1" s="1" t="s">
        <v>245</v>
      </c>
      <c r="E1" s="1" t="s">
        <v>249</v>
      </c>
      <c r="F1" s="1" t="s">
        <v>250</v>
      </c>
      <c r="G1" s="1" t="s">
        <v>295</v>
      </c>
      <c r="H1" s="1" t="s">
        <v>296</v>
      </c>
      <c r="I1" s="1" t="s">
        <v>297</v>
      </c>
      <c r="J1" s="1" t="s">
        <v>298</v>
      </c>
      <c r="K1" s="1" t="s">
        <v>299</v>
      </c>
      <c r="L1" s="1" t="s">
        <v>300</v>
      </c>
      <c r="M1" s="1" t="s">
        <v>301</v>
      </c>
      <c r="N1" s="1" t="s">
        <v>302</v>
      </c>
      <c r="O1" s="1" t="s">
        <v>303</v>
      </c>
      <c r="P1" s="1" t="s">
        <v>304</v>
      </c>
      <c r="Q1" s="1" t="s">
        <v>305</v>
      </c>
      <c r="R1" s="1" t="s">
        <v>306</v>
      </c>
      <c r="S1" s="1" t="s">
        <v>307</v>
      </c>
      <c r="T1" s="1" t="s">
        <v>308</v>
      </c>
      <c r="U1" s="1" t="s">
        <v>309</v>
      </c>
      <c r="V1" s="1" t="s">
        <v>310</v>
      </c>
      <c r="W1" s="1" t="s">
        <v>311</v>
      </c>
      <c r="X1" s="1" t="s">
        <v>312</v>
      </c>
      <c r="Y1" s="1" t="s">
        <v>313</v>
      </c>
      <c r="Z1" s="1" t="s">
        <v>314</v>
      </c>
      <c r="AA1" s="1" t="s">
        <v>315</v>
      </c>
      <c r="AB1" s="1" t="s">
        <v>316</v>
      </c>
      <c r="AC1" s="1" t="s">
        <v>317</v>
      </c>
      <c r="AD1" s="1" t="s">
        <v>318</v>
      </c>
      <c r="AE1" s="1" t="s">
        <v>319</v>
      </c>
      <c r="AF1" s="1" t="s">
        <v>320</v>
      </c>
      <c r="AG1" s="1" t="s">
        <v>321</v>
      </c>
      <c r="AH1" s="1" t="s">
        <v>322</v>
      </c>
      <c r="AI1" s="1" t="s">
        <v>323</v>
      </c>
      <c r="AJ1" s="1" t="s">
        <v>324</v>
      </c>
      <c r="AK1" s="1" t="s">
        <v>325</v>
      </c>
      <c r="AL1" s="1" t="s">
        <v>326</v>
      </c>
      <c r="AM1" s="1" t="s">
        <v>327</v>
      </c>
      <c r="AN1" s="1" t="s">
        <v>328</v>
      </c>
      <c r="AO1" s="1" t="s">
        <v>329</v>
      </c>
      <c r="AP1" s="1" t="s">
        <v>330</v>
      </c>
      <c r="AQ1" s="1" t="s">
        <v>331</v>
      </c>
      <c r="AR1" s="1" t="s">
        <v>332</v>
      </c>
      <c r="AS1" s="1" t="s">
        <v>333</v>
      </c>
      <c r="AT1" s="1" t="s">
        <v>334</v>
      </c>
      <c r="AU1" s="1" t="s">
        <v>335</v>
      </c>
      <c r="AV1" s="1" t="s">
        <v>336</v>
      </c>
      <c r="AW1" s="1" t="s">
        <v>337</v>
      </c>
    </row>
    <row r="2" ht="13.5" customHeight="1" spans="1:49">
      <c r="A2" s="2">
        <v>1</v>
      </c>
      <c r="B2" s="3" t="s">
        <v>433</v>
      </c>
      <c r="C2" s="2">
        <v>8</v>
      </c>
      <c r="D2" s="3" t="s">
        <v>434</v>
      </c>
      <c r="E2" s="3" t="s">
        <v>344</v>
      </c>
      <c r="F2" s="3" t="s">
        <v>345</v>
      </c>
      <c r="G2" s="2">
        <v>5756</v>
      </c>
      <c r="H2" s="2">
        <v>5393</v>
      </c>
      <c r="I2" s="2">
        <v>5650</v>
      </c>
      <c r="J2" s="2">
        <v>4819</v>
      </c>
      <c r="K2" s="2">
        <v>3893</v>
      </c>
      <c r="L2" s="2">
        <v>2158</v>
      </c>
      <c r="M2" s="2">
        <v>2175</v>
      </c>
      <c r="N2" s="2">
        <v>880</v>
      </c>
      <c r="O2" s="2">
        <v>1584</v>
      </c>
      <c r="P2" s="2">
        <v>1797</v>
      </c>
      <c r="Q2" s="2">
        <v>4447</v>
      </c>
      <c r="R2" s="2">
        <v>984</v>
      </c>
      <c r="S2" s="2">
        <v>879</v>
      </c>
      <c r="T2" s="2">
        <v>572</v>
      </c>
      <c r="U2" s="2">
        <v>558</v>
      </c>
      <c r="V2" s="2">
        <v>685</v>
      </c>
      <c r="W2" s="2">
        <v>536</v>
      </c>
      <c r="X2" s="2">
        <v>611</v>
      </c>
      <c r="Y2" s="2">
        <v>735</v>
      </c>
      <c r="Z2" s="2">
        <v>627</v>
      </c>
      <c r="AA2" s="2">
        <v>634</v>
      </c>
      <c r="AB2" s="2">
        <v>627</v>
      </c>
      <c r="AC2" s="2">
        <v>483</v>
      </c>
      <c r="AD2" s="2">
        <v>507</v>
      </c>
      <c r="AE2" s="2">
        <v>2580</v>
      </c>
      <c r="AF2" s="2">
        <v>2501</v>
      </c>
      <c r="AG2" s="2">
        <v>2557</v>
      </c>
      <c r="AH2" s="2">
        <v>2586</v>
      </c>
      <c r="AI2" s="2">
        <v>2379</v>
      </c>
      <c r="AJ2" s="2">
        <v>2399</v>
      </c>
      <c r="AK2" s="2">
        <v>2329</v>
      </c>
      <c r="AL2" s="2">
        <v>2380</v>
      </c>
      <c r="AM2" s="2">
        <v>2381</v>
      </c>
      <c r="AN2" s="2">
        <v>2381</v>
      </c>
      <c r="AO2" s="2">
        <v>2225</v>
      </c>
      <c r="AP2" s="2">
        <v>2225</v>
      </c>
      <c r="AQ2" s="2">
        <v>2225</v>
      </c>
      <c r="AR2" s="2">
        <v>2225</v>
      </c>
      <c r="AS2" s="2">
        <v>2225</v>
      </c>
      <c r="AT2" s="2">
        <v>2358</v>
      </c>
      <c r="AU2" s="2">
        <v>2358</v>
      </c>
      <c r="AV2" s="2">
        <v>2454</v>
      </c>
      <c r="AW2" s="2">
        <v>2343</v>
      </c>
    </row>
    <row r="3" ht="13.5" customHeight="1" spans="1:49">
      <c r="A3" s="2">
        <v>1</v>
      </c>
      <c r="B3" s="3" t="s">
        <v>436</v>
      </c>
      <c r="C3" s="2">
        <v>9</v>
      </c>
      <c r="D3" s="3" t="s">
        <v>437</v>
      </c>
      <c r="E3" s="3" t="s">
        <v>344</v>
      </c>
      <c r="F3" s="3" t="s">
        <v>345</v>
      </c>
      <c r="G3" s="2">
        <v>14059916</v>
      </c>
      <c r="H3" s="2">
        <v>12924072</v>
      </c>
      <c r="I3" s="2">
        <v>15428605</v>
      </c>
      <c r="J3" s="2">
        <v>16228653</v>
      </c>
      <c r="K3" s="2">
        <v>14086771</v>
      </c>
      <c r="L3" s="2">
        <v>15070867</v>
      </c>
      <c r="M3" s="2">
        <v>16016666</v>
      </c>
      <c r="N3" s="2">
        <v>15827244</v>
      </c>
      <c r="O3" s="2">
        <v>15778361</v>
      </c>
      <c r="P3" s="2">
        <v>15251718</v>
      </c>
      <c r="Q3" s="2">
        <v>16407942</v>
      </c>
      <c r="R3" s="2">
        <v>15420887</v>
      </c>
      <c r="S3" s="2">
        <v>15669185</v>
      </c>
      <c r="T3" s="2">
        <v>15598465</v>
      </c>
      <c r="U3" s="2">
        <v>15881788</v>
      </c>
      <c r="V3" s="2">
        <v>17329316</v>
      </c>
      <c r="W3" s="2">
        <v>15451272</v>
      </c>
      <c r="X3" s="2">
        <v>17970145</v>
      </c>
      <c r="Y3" s="2">
        <v>17651125</v>
      </c>
      <c r="Z3" s="2">
        <v>17425917</v>
      </c>
      <c r="AA3" s="2">
        <v>18424990</v>
      </c>
      <c r="AB3" s="2">
        <v>20811420</v>
      </c>
      <c r="AC3" s="2">
        <v>20784864</v>
      </c>
      <c r="AD3" s="2">
        <v>20333355</v>
      </c>
      <c r="AE3" s="2">
        <v>20022909</v>
      </c>
      <c r="AF3" s="2">
        <v>19388662</v>
      </c>
      <c r="AG3" s="2">
        <v>17785965</v>
      </c>
      <c r="AH3" s="2">
        <v>18247270</v>
      </c>
      <c r="AI3" s="2">
        <v>17403514</v>
      </c>
      <c r="AJ3" s="2">
        <v>19515069</v>
      </c>
      <c r="AK3" s="2">
        <v>18146111</v>
      </c>
      <c r="AL3" s="2">
        <v>18626293</v>
      </c>
      <c r="AM3" s="2">
        <v>18223312</v>
      </c>
      <c r="AN3" s="2">
        <v>19242794</v>
      </c>
      <c r="AO3" s="2">
        <v>20200377</v>
      </c>
      <c r="AP3" s="2">
        <v>23384784</v>
      </c>
      <c r="AQ3" s="2">
        <v>23227153</v>
      </c>
      <c r="AR3" s="2">
        <v>23650271</v>
      </c>
      <c r="AS3" s="2">
        <v>25518153</v>
      </c>
      <c r="AT3" s="2">
        <v>25642085</v>
      </c>
      <c r="AU3" s="2">
        <v>25825711</v>
      </c>
      <c r="AV3" s="2">
        <v>25228865</v>
      </c>
      <c r="AW3" s="2">
        <v>25838245</v>
      </c>
    </row>
    <row r="4" ht="13.5" customHeight="1" spans="1:49">
      <c r="A4" s="2">
        <v>1</v>
      </c>
      <c r="B4" s="3" t="s">
        <v>433</v>
      </c>
      <c r="C4" s="2">
        <v>12</v>
      </c>
      <c r="D4" s="3" t="s">
        <v>438</v>
      </c>
      <c r="E4" s="3" t="s">
        <v>344</v>
      </c>
      <c r="F4" s="3" t="s">
        <v>345</v>
      </c>
      <c r="G4" s="2">
        <v>2643</v>
      </c>
      <c r="H4" s="2">
        <v>2767</v>
      </c>
      <c r="I4" s="2">
        <v>2893</v>
      </c>
      <c r="J4" s="2">
        <v>3027</v>
      </c>
      <c r="K4" s="2">
        <v>3143</v>
      </c>
      <c r="L4" s="2">
        <v>3692</v>
      </c>
      <c r="M4" s="2">
        <v>4077</v>
      </c>
      <c r="N4" s="2">
        <v>4047</v>
      </c>
      <c r="O4" s="2">
        <v>3842</v>
      </c>
      <c r="P4" s="2">
        <v>4354</v>
      </c>
      <c r="Q4" s="2">
        <v>3730</v>
      </c>
      <c r="R4" s="2">
        <v>5024</v>
      </c>
      <c r="S4" s="2">
        <v>5025</v>
      </c>
      <c r="T4" s="2">
        <v>5171</v>
      </c>
      <c r="U4" s="2">
        <v>5603</v>
      </c>
      <c r="V4" s="2">
        <v>5879</v>
      </c>
      <c r="W4" s="2">
        <v>5814</v>
      </c>
      <c r="X4" s="2">
        <v>5555</v>
      </c>
      <c r="Y4" s="2">
        <v>5631</v>
      </c>
      <c r="Z4" s="2">
        <v>5564</v>
      </c>
      <c r="AA4" s="2">
        <v>5862</v>
      </c>
      <c r="AB4" s="2">
        <v>5815</v>
      </c>
      <c r="AC4" s="2">
        <v>5614</v>
      </c>
      <c r="AD4" s="2">
        <v>5853</v>
      </c>
      <c r="AE4" s="2">
        <v>6835</v>
      </c>
      <c r="AF4" s="2">
        <v>6638</v>
      </c>
      <c r="AG4" s="2">
        <v>6561</v>
      </c>
      <c r="AH4" s="2">
        <v>6783</v>
      </c>
      <c r="AI4" s="2">
        <v>6921</v>
      </c>
      <c r="AJ4" s="2">
        <v>6933</v>
      </c>
      <c r="AK4" s="2">
        <v>6638</v>
      </c>
      <c r="AL4" s="2">
        <v>6123</v>
      </c>
      <c r="AM4" s="2">
        <v>5973</v>
      </c>
      <c r="AN4" s="2">
        <v>5848</v>
      </c>
      <c r="AO4" s="2">
        <v>5929</v>
      </c>
      <c r="AP4" s="2">
        <v>5975</v>
      </c>
      <c r="AQ4" s="2">
        <v>5988</v>
      </c>
      <c r="AR4" s="2">
        <v>6070</v>
      </c>
      <c r="AS4" s="2">
        <v>6501</v>
      </c>
      <c r="AT4" s="2">
        <v>6987</v>
      </c>
      <c r="AU4" s="2">
        <v>7857</v>
      </c>
      <c r="AV4" s="2">
        <v>7218</v>
      </c>
      <c r="AW4" s="2">
        <v>7270</v>
      </c>
    </row>
    <row r="5" ht="13.5" customHeight="1" spans="1:49">
      <c r="A5" s="2">
        <v>1</v>
      </c>
      <c r="B5" s="3" t="s">
        <v>433</v>
      </c>
      <c r="C5" s="2">
        <v>14</v>
      </c>
      <c r="D5" s="3" t="s">
        <v>439</v>
      </c>
      <c r="E5" s="3" t="s">
        <v>344</v>
      </c>
      <c r="F5" s="3" t="s">
        <v>345</v>
      </c>
      <c r="G5" s="2">
        <v>23406</v>
      </c>
      <c r="H5" s="2">
        <v>23313</v>
      </c>
      <c r="I5" s="2">
        <v>22205</v>
      </c>
      <c r="J5" s="2">
        <v>23978</v>
      </c>
      <c r="K5" s="2">
        <v>24046</v>
      </c>
      <c r="L5" s="2">
        <v>24008</v>
      </c>
      <c r="M5" s="2">
        <v>24518</v>
      </c>
      <c r="N5" s="2">
        <v>24465</v>
      </c>
      <c r="O5" s="2">
        <v>23810</v>
      </c>
      <c r="P5" s="2">
        <v>23881</v>
      </c>
      <c r="Q5" s="2">
        <v>23642</v>
      </c>
      <c r="R5" s="2">
        <v>21838</v>
      </c>
      <c r="S5" s="2">
        <v>22114</v>
      </c>
      <c r="T5" s="2">
        <v>19706</v>
      </c>
      <c r="U5" s="2">
        <v>19416</v>
      </c>
      <c r="V5" s="2">
        <v>18943</v>
      </c>
      <c r="W5" s="2">
        <v>19198</v>
      </c>
      <c r="X5" s="2">
        <v>19698</v>
      </c>
      <c r="Y5" s="2">
        <v>19739</v>
      </c>
      <c r="Z5" s="2">
        <v>20705</v>
      </c>
      <c r="AA5" s="2">
        <v>20142</v>
      </c>
      <c r="AB5" s="2">
        <v>20321</v>
      </c>
      <c r="AC5" s="2">
        <v>18920</v>
      </c>
      <c r="AD5" s="2">
        <v>17734</v>
      </c>
      <c r="AE5" s="2">
        <v>17761</v>
      </c>
      <c r="AF5" s="2">
        <v>17859</v>
      </c>
      <c r="AG5" s="2">
        <v>17082</v>
      </c>
      <c r="AH5" s="2">
        <v>15538</v>
      </c>
      <c r="AI5" s="2">
        <v>15278</v>
      </c>
      <c r="AJ5" s="2">
        <v>14631</v>
      </c>
      <c r="AK5" s="2">
        <v>14566</v>
      </c>
      <c r="AL5" s="2">
        <v>13382</v>
      </c>
      <c r="AM5" s="2">
        <v>12307</v>
      </c>
      <c r="AN5" s="2">
        <v>14390</v>
      </c>
      <c r="AO5" s="2">
        <v>13739</v>
      </c>
      <c r="AP5" s="2">
        <v>14308</v>
      </c>
      <c r="AQ5" s="2">
        <v>13806</v>
      </c>
      <c r="AR5" s="2">
        <v>13257</v>
      </c>
      <c r="AS5" s="2">
        <v>13429</v>
      </c>
      <c r="AT5" s="2">
        <v>13982</v>
      </c>
      <c r="AU5" s="2">
        <v>13110</v>
      </c>
      <c r="AV5" s="2">
        <v>12836</v>
      </c>
      <c r="AW5" s="2">
        <v>11300</v>
      </c>
    </row>
    <row r="6" ht="13.5" customHeight="1" spans="1:49">
      <c r="A6" s="2">
        <v>1</v>
      </c>
      <c r="B6" s="3" t="s">
        <v>440</v>
      </c>
      <c r="C6" s="2">
        <v>19</v>
      </c>
      <c r="D6" s="3" t="s">
        <v>441</v>
      </c>
      <c r="E6" s="3" t="s">
        <v>344</v>
      </c>
      <c r="F6" s="3" t="s">
        <v>345</v>
      </c>
      <c r="G6" s="2">
        <v>708501</v>
      </c>
      <c r="H6" s="2">
        <v>728509</v>
      </c>
      <c r="I6" s="2">
        <v>779271</v>
      </c>
      <c r="J6" s="2">
        <v>792808</v>
      </c>
      <c r="K6" s="2">
        <v>753601</v>
      </c>
      <c r="L6" s="2">
        <v>767418</v>
      </c>
      <c r="M6" s="2">
        <v>726857</v>
      </c>
      <c r="N6" s="2">
        <v>778927</v>
      </c>
      <c r="O6" s="2">
        <v>792077</v>
      </c>
      <c r="P6" s="2">
        <v>787945</v>
      </c>
      <c r="Q6" s="2">
        <v>806910</v>
      </c>
      <c r="R6" s="2">
        <v>858295</v>
      </c>
      <c r="S6" s="2">
        <v>906811</v>
      </c>
      <c r="T6" s="2">
        <v>930800</v>
      </c>
      <c r="U6" s="2">
        <v>998905</v>
      </c>
      <c r="V6" s="2">
        <v>1014280</v>
      </c>
      <c r="W6" s="2">
        <v>1041401</v>
      </c>
      <c r="X6" s="2">
        <v>1032855</v>
      </c>
      <c r="Y6" s="2">
        <v>1061319</v>
      </c>
      <c r="Z6" s="2">
        <v>1101175</v>
      </c>
      <c r="AA6" s="2">
        <v>1135070</v>
      </c>
      <c r="AB6" s="2">
        <v>1100422</v>
      </c>
      <c r="AC6" s="2">
        <v>896882</v>
      </c>
      <c r="AD6" s="2">
        <v>1233638</v>
      </c>
      <c r="AE6" s="2">
        <v>1389075</v>
      </c>
      <c r="AF6" s="2">
        <v>1308161</v>
      </c>
      <c r="AG6" s="2">
        <v>1289546</v>
      </c>
      <c r="AH6" s="2">
        <v>1283550</v>
      </c>
      <c r="AI6" s="2">
        <v>1306600</v>
      </c>
      <c r="AJ6" s="2">
        <v>1300425</v>
      </c>
      <c r="AK6" s="2">
        <v>1446102</v>
      </c>
      <c r="AL6" s="2">
        <v>1492445</v>
      </c>
      <c r="AM6" s="2">
        <v>1524584</v>
      </c>
      <c r="AN6" s="2">
        <v>1590139</v>
      </c>
      <c r="AO6" s="2">
        <v>1761637</v>
      </c>
      <c r="AP6" s="2">
        <v>1840516</v>
      </c>
      <c r="AQ6" s="2">
        <v>1938634</v>
      </c>
      <c r="AR6" s="2">
        <v>2137487</v>
      </c>
      <c r="AS6" s="2">
        <v>2205876</v>
      </c>
      <c r="AT6" s="2">
        <v>2197678</v>
      </c>
      <c r="AU6" s="2">
        <v>2151530</v>
      </c>
      <c r="AV6" s="2">
        <v>2301244</v>
      </c>
      <c r="AW6" s="2">
        <v>2320441</v>
      </c>
    </row>
    <row r="7" ht="13.5" customHeight="1" spans="1:49">
      <c r="A7" s="2">
        <v>1</v>
      </c>
      <c r="B7" s="3" t="s">
        <v>442</v>
      </c>
      <c r="C7" s="2">
        <v>21</v>
      </c>
      <c r="D7" s="3" t="s">
        <v>442</v>
      </c>
      <c r="E7" s="3" t="s">
        <v>344</v>
      </c>
      <c r="F7" s="3" t="s">
        <v>345</v>
      </c>
      <c r="G7" s="2">
        <v>26577395</v>
      </c>
      <c r="H7" s="2">
        <v>27741294</v>
      </c>
      <c r="I7" s="2">
        <v>29185156</v>
      </c>
      <c r="J7" s="2">
        <v>29689929</v>
      </c>
      <c r="K7" s="2">
        <v>31344500</v>
      </c>
      <c r="L7" s="2">
        <v>30224858</v>
      </c>
      <c r="M7" s="2">
        <v>33240332</v>
      </c>
      <c r="N7" s="2">
        <v>33969026</v>
      </c>
      <c r="O7" s="2">
        <v>35010819</v>
      </c>
      <c r="P7" s="2">
        <v>36332721</v>
      </c>
      <c r="Q7" s="2">
        <v>38308219</v>
      </c>
      <c r="R7" s="2">
        <v>38331568</v>
      </c>
      <c r="S7" s="2">
        <v>38994701</v>
      </c>
      <c r="T7" s="2">
        <v>41601054</v>
      </c>
      <c r="U7" s="2">
        <v>43490514</v>
      </c>
      <c r="V7" s="2">
        <v>44704085</v>
      </c>
      <c r="W7" s="2">
        <v>47263957</v>
      </c>
      <c r="X7" s="2">
        <v>46969386</v>
      </c>
      <c r="Y7" s="2">
        <v>48207525</v>
      </c>
      <c r="Z7" s="2">
        <v>49647396</v>
      </c>
      <c r="AA7" s="2">
        <v>48884061</v>
      </c>
      <c r="AB7" s="2">
        <v>51325975</v>
      </c>
      <c r="AC7" s="2">
        <v>45391794</v>
      </c>
      <c r="AD7" s="2">
        <v>49901014</v>
      </c>
      <c r="AE7" s="2">
        <v>51984446</v>
      </c>
      <c r="AF7" s="2">
        <v>53790327</v>
      </c>
      <c r="AG7" s="2">
        <v>53728023</v>
      </c>
      <c r="AH7" s="2">
        <v>55661245</v>
      </c>
      <c r="AI7" s="2">
        <v>55479395</v>
      </c>
      <c r="AJ7" s="2">
        <v>51356632</v>
      </c>
      <c r="AK7" s="2">
        <v>51549899</v>
      </c>
      <c r="AL7" s="2">
        <v>51623710</v>
      </c>
      <c r="AM7" s="2">
        <v>47566974</v>
      </c>
      <c r="AN7" s="2">
        <v>52227607</v>
      </c>
      <c r="AO7" s="2">
        <v>51663239</v>
      </c>
      <c r="AP7" s="2">
        <v>46572277</v>
      </c>
      <c r="AQ7" s="2">
        <v>48539516</v>
      </c>
      <c r="AR7" s="2">
        <v>47635973</v>
      </c>
      <c r="AS7" s="2">
        <v>49873665</v>
      </c>
      <c r="AT7" s="2">
        <v>50753632</v>
      </c>
      <c r="AU7" s="2">
        <v>51216883</v>
      </c>
      <c r="AV7" s="2">
        <v>54024154</v>
      </c>
      <c r="AW7" s="2">
        <v>58168616</v>
      </c>
    </row>
    <row r="8" ht="13.5" customHeight="1" spans="1:49">
      <c r="A8" s="2">
        <v>1</v>
      </c>
      <c r="B8" s="3" t="s">
        <v>443</v>
      </c>
      <c r="C8" s="2">
        <v>23</v>
      </c>
      <c r="D8" s="3" t="s">
        <v>444</v>
      </c>
      <c r="E8" s="3" t="s">
        <v>344</v>
      </c>
      <c r="F8" s="3" t="s">
        <v>345</v>
      </c>
      <c r="G8" s="2">
        <v>15706</v>
      </c>
      <c r="H8" s="2">
        <v>12783</v>
      </c>
      <c r="I8" s="2">
        <v>14182</v>
      </c>
      <c r="J8" s="2">
        <v>17364</v>
      </c>
      <c r="K8" s="2">
        <v>19305</v>
      </c>
      <c r="L8" s="2">
        <v>21360</v>
      </c>
      <c r="M8" s="2">
        <v>25192</v>
      </c>
      <c r="N8" s="2">
        <v>31063</v>
      </c>
      <c r="O8" s="2">
        <v>28008</v>
      </c>
      <c r="P8" s="2">
        <v>31859</v>
      </c>
      <c r="Q8" s="2">
        <v>32398</v>
      </c>
      <c r="R8" s="2">
        <v>34764</v>
      </c>
      <c r="S8" s="2">
        <v>32907</v>
      </c>
      <c r="T8" s="2">
        <v>38803</v>
      </c>
      <c r="U8" s="2">
        <v>42891</v>
      </c>
      <c r="V8" s="2">
        <v>45565</v>
      </c>
      <c r="W8" s="2">
        <v>44635</v>
      </c>
      <c r="X8" s="2">
        <v>44529</v>
      </c>
      <c r="Y8" s="2">
        <v>43767</v>
      </c>
      <c r="Z8" s="2">
        <v>47801</v>
      </c>
      <c r="AA8" s="2">
        <v>49748</v>
      </c>
      <c r="AB8" s="2">
        <v>49237</v>
      </c>
      <c r="AC8" s="2">
        <v>44320</v>
      </c>
      <c r="AD8" s="2">
        <v>45691</v>
      </c>
      <c r="AE8" s="2">
        <v>49526</v>
      </c>
      <c r="AF8" s="2">
        <v>47658</v>
      </c>
      <c r="AG8" s="2">
        <v>53922</v>
      </c>
      <c r="AH8" s="2">
        <v>53307</v>
      </c>
      <c r="AI8" s="2">
        <v>64349</v>
      </c>
      <c r="AJ8" s="2">
        <v>65997</v>
      </c>
      <c r="AK8" s="2">
        <v>74012</v>
      </c>
      <c r="AL8" s="2">
        <v>77685</v>
      </c>
      <c r="AM8" s="2">
        <v>85693</v>
      </c>
      <c r="AN8" s="2">
        <v>67920</v>
      </c>
      <c r="AO8" s="2">
        <v>80582</v>
      </c>
      <c r="AP8" s="2">
        <v>77633</v>
      </c>
      <c r="AQ8" s="2">
        <v>83596</v>
      </c>
      <c r="AR8" s="2">
        <v>82904</v>
      </c>
      <c r="AS8" s="2">
        <v>86259</v>
      </c>
      <c r="AT8" s="2">
        <v>87612</v>
      </c>
      <c r="AU8" s="2">
        <v>90841</v>
      </c>
      <c r="AV8" s="2">
        <v>86750</v>
      </c>
      <c r="AW8" s="2">
        <v>87546</v>
      </c>
    </row>
    <row r="9" ht="13.5" customHeight="1" spans="1:49">
      <c r="A9" s="2">
        <v>1</v>
      </c>
      <c r="B9" s="3" t="s">
        <v>433</v>
      </c>
      <c r="C9" s="2">
        <v>36</v>
      </c>
      <c r="D9" s="3" t="s">
        <v>445</v>
      </c>
      <c r="E9" s="3" t="s">
        <v>344</v>
      </c>
      <c r="F9" s="3" t="s">
        <v>345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14</v>
      </c>
      <c r="M9" s="2">
        <v>14</v>
      </c>
      <c r="N9" s="2">
        <v>14</v>
      </c>
      <c r="O9" s="2">
        <v>14</v>
      </c>
      <c r="P9" s="2">
        <v>14</v>
      </c>
      <c r="Q9" s="2">
        <v>14</v>
      </c>
      <c r="R9" s="2">
        <v>13</v>
      </c>
      <c r="S9" s="2">
        <v>14</v>
      </c>
      <c r="T9" s="2">
        <v>14</v>
      </c>
      <c r="U9" s="2">
        <v>14</v>
      </c>
      <c r="V9" s="2">
        <v>14</v>
      </c>
      <c r="W9" s="2">
        <v>15</v>
      </c>
      <c r="X9" s="2">
        <v>15</v>
      </c>
      <c r="Y9" s="2">
        <v>16</v>
      </c>
      <c r="Z9" s="2">
        <v>18</v>
      </c>
      <c r="AA9" s="2">
        <v>17</v>
      </c>
      <c r="AB9" s="2">
        <v>18</v>
      </c>
      <c r="AC9" s="2">
        <v>21</v>
      </c>
      <c r="AD9" s="2">
        <v>21</v>
      </c>
      <c r="AE9" s="2">
        <v>23</v>
      </c>
      <c r="AF9" s="2">
        <v>24</v>
      </c>
      <c r="AG9" s="2">
        <v>57</v>
      </c>
      <c r="AH9" s="2">
        <v>19</v>
      </c>
      <c r="AI9" s="2">
        <v>61</v>
      </c>
      <c r="AJ9" s="2">
        <v>70</v>
      </c>
      <c r="AK9" s="2">
        <v>165</v>
      </c>
      <c r="AL9" s="2">
        <v>197</v>
      </c>
      <c r="AM9" s="2">
        <v>210</v>
      </c>
      <c r="AN9" s="2">
        <v>210</v>
      </c>
      <c r="AO9" s="2">
        <v>210</v>
      </c>
      <c r="AP9" s="2">
        <v>210</v>
      </c>
      <c r="AQ9" s="2">
        <v>210</v>
      </c>
      <c r="AR9" s="2">
        <v>210</v>
      </c>
      <c r="AS9" s="2">
        <v>210</v>
      </c>
      <c r="AT9" s="2">
        <v>210</v>
      </c>
      <c r="AU9" s="2">
        <v>210</v>
      </c>
      <c r="AV9" s="2">
        <v>210</v>
      </c>
      <c r="AW9" s="2">
        <v>165</v>
      </c>
    </row>
    <row r="10" ht="13.5" customHeight="1" spans="1:49">
      <c r="A10" s="2">
        <v>1</v>
      </c>
      <c r="B10" s="3" t="s">
        <v>436</v>
      </c>
      <c r="C10" s="2">
        <v>40</v>
      </c>
      <c r="D10" s="3" t="s">
        <v>446</v>
      </c>
      <c r="E10" s="3" t="s">
        <v>344</v>
      </c>
      <c r="F10" s="3" t="s">
        <v>345</v>
      </c>
      <c r="G10" s="2">
        <v>1554383</v>
      </c>
      <c r="H10" s="2">
        <v>1534713</v>
      </c>
      <c r="I10" s="2">
        <v>1523512</v>
      </c>
      <c r="J10" s="2">
        <v>1527496</v>
      </c>
      <c r="K10" s="2">
        <v>1500371</v>
      </c>
      <c r="L10" s="2">
        <v>1564530</v>
      </c>
      <c r="M10" s="2">
        <v>1483394</v>
      </c>
      <c r="N10" s="2">
        <v>1533168</v>
      </c>
      <c r="O10" s="2">
        <v>1444377</v>
      </c>
      <c r="P10" s="2">
        <v>1499262</v>
      </c>
      <c r="Q10" s="2">
        <v>1510718</v>
      </c>
      <c r="R10" s="2">
        <v>1537243</v>
      </c>
      <c r="S10" s="2">
        <v>1269331</v>
      </c>
      <c r="T10" s="2">
        <v>1392832</v>
      </c>
      <c r="U10" s="2">
        <v>1490457</v>
      </c>
      <c r="V10" s="2">
        <v>1547255</v>
      </c>
      <c r="W10" s="2">
        <v>1533187</v>
      </c>
      <c r="X10" s="2">
        <v>1462579</v>
      </c>
      <c r="Y10" s="2">
        <v>1544223</v>
      </c>
      <c r="Z10" s="2">
        <v>1537358</v>
      </c>
      <c r="AA10" s="2">
        <v>1400399</v>
      </c>
      <c r="AB10" s="2">
        <v>1270684</v>
      </c>
      <c r="AC10" s="2">
        <v>1191872</v>
      </c>
      <c r="AD10" s="2">
        <v>1371583</v>
      </c>
      <c r="AE10" s="2">
        <v>1398113</v>
      </c>
      <c r="AF10" s="2">
        <v>1446972</v>
      </c>
      <c r="AG10" s="2">
        <v>1530923</v>
      </c>
      <c r="AH10" s="2">
        <v>1462822</v>
      </c>
      <c r="AI10" s="2">
        <v>1446355</v>
      </c>
      <c r="AJ10" s="2">
        <v>1432988</v>
      </c>
      <c r="AK10" s="2">
        <v>1350302</v>
      </c>
      <c r="AL10" s="2">
        <v>1345372</v>
      </c>
      <c r="AM10" s="2">
        <v>1216164</v>
      </c>
      <c r="AN10" s="2">
        <v>1179832</v>
      </c>
      <c r="AO10" s="2">
        <v>1227403</v>
      </c>
      <c r="AP10" s="2">
        <v>1216924</v>
      </c>
      <c r="AQ10" s="2">
        <v>1266315</v>
      </c>
      <c r="AR10" s="2">
        <v>1220553</v>
      </c>
      <c r="AS10" s="2">
        <v>1148162</v>
      </c>
      <c r="AT10" s="2">
        <v>1222691</v>
      </c>
      <c r="AU10" s="2">
        <v>1265374</v>
      </c>
      <c r="AV10" s="2">
        <v>1261531</v>
      </c>
      <c r="AW10" s="2">
        <v>1265320</v>
      </c>
    </row>
    <row r="11" ht="13.5" customHeight="1" spans="1:49">
      <c r="A11" s="2">
        <v>1</v>
      </c>
      <c r="B11" s="3" t="s">
        <v>440</v>
      </c>
      <c r="C11" s="2">
        <v>44</v>
      </c>
      <c r="D11" s="3" t="s">
        <v>447</v>
      </c>
      <c r="E11" s="3" t="s">
        <v>344</v>
      </c>
      <c r="F11" s="3" t="s">
        <v>345</v>
      </c>
      <c r="G11" s="2">
        <v>3137875</v>
      </c>
      <c r="H11" s="2">
        <v>3264529</v>
      </c>
      <c r="I11" s="2">
        <v>3182847</v>
      </c>
      <c r="J11" s="2">
        <v>3346877</v>
      </c>
      <c r="K11" s="2">
        <v>3521587</v>
      </c>
      <c r="L11" s="2">
        <v>3463623</v>
      </c>
      <c r="M11" s="2">
        <v>3328341</v>
      </c>
      <c r="N11" s="2">
        <v>3422501</v>
      </c>
      <c r="O11" s="2">
        <v>3337523</v>
      </c>
      <c r="P11" s="2">
        <v>3311201</v>
      </c>
      <c r="Q11" s="2">
        <v>3521780</v>
      </c>
      <c r="R11" s="2">
        <v>3581305</v>
      </c>
      <c r="S11" s="2">
        <v>3631490</v>
      </c>
      <c r="T11" s="2">
        <v>3707569</v>
      </c>
      <c r="U11" s="2">
        <v>3847424</v>
      </c>
      <c r="V11" s="2">
        <v>3896836</v>
      </c>
      <c r="W11" s="2">
        <v>4118890</v>
      </c>
      <c r="X11" s="2">
        <v>4457785</v>
      </c>
      <c r="Y11" s="2">
        <v>4248767</v>
      </c>
      <c r="Z11" s="2">
        <v>4292810</v>
      </c>
      <c r="AA11" s="2">
        <v>4298345</v>
      </c>
      <c r="AB11" s="2">
        <v>4172979</v>
      </c>
      <c r="AC11" s="2">
        <v>3903466</v>
      </c>
      <c r="AD11" s="2">
        <v>3863771</v>
      </c>
      <c r="AE11" s="2">
        <v>3948060</v>
      </c>
      <c r="AF11" s="2">
        <v>4037665</v>
      </c>
      <c r="AG11" s="2">
        <v>4219527</v>
      </c>
      <c r="AH11" s="2">
        <v>4360775</v>
      </c>
      <c r="AI11" s="2">
        <v>4653071</v>
      </c>
      <c r="AJ11" s="2">
        <v>4832655</v>
      </c>
      <c r="AK11" s="2">
        <v>4688617</v>
      </c>
      <c r="AL11" s="2">
        <v>4487354</v>
      </c>
      <c r="AM11" s="2">
        <v>4500405</v>
      </c>
      <c r="AN11" s="2">
        <v>4457181</v>
      </c>
      <c r="AO11" s="2">
        <v>4307415</v>
      </c>
      <c r="AP11" s="2">
        <v>4210944</v>
      </c>
      <c r="AQ11" s="2">
        <v>4070233</v>
      </c>
      <c r="AR11" s="2">
        <v>3644815</v>
      </c>
      <c r="AS11" s="2">
        <v>3865398</v>
      </c>
      <c r="AT11" s="2">
        <v>3935071</v>
      </c>
      <c r="AU11" s="2">
        <v>3921761</v>
      </c>
      <c r="AV11" s="2">
        <v>3859842</v>
      </c>
      <c r="AW11" s="2">
        <v>3956432</v>
      </c>
    </row>
    <row r="12" ht="13.5" customHeight="1" spans="1:49">
      <c r="A12" s="2">
        <v>1</v>
      </c>
      <c r="B12" s="3" t="s">
        <v>443</v>
      </c>
      <c r="C12" s="2">
        <v>48</v>
      </c>
      <c r="D12" s="3" t="s">
        <v>448</v>
      </c>
      <c r="E12" s="3" t="s">
        <v>344</v>
      </c>
      <c r="F12" s="3" t="s">
        <v>345</v>
      </c>
      <c r="G12" s="2">
        <v>315974</v>
      </c>
      <c r="H12" s="2">
        <v>336966</v>
      </c>
      <c r="I12" s="2">
        <v>354901</v>
      </c>
      <c r="J12" s="2">
        <v>372474</v>
      </c>
      <c r="K12" s="2">
        <v>370509</v>
      </c>
      <c r="L12" s="2">
        <v>379799</v>
      </c>
      <c r="M12" s="2">
        <v>380829</v>
      </c>
      <c r="N12" s="2">
        <v>377110</v>
      </c>
      <c r="O12" s="2">
        <v>383790</v>
      </c>
      <c r="P12" s="2">
        <v>379625</v>
      </c>
      <c r="Q12" s="2">
        <v>354426</v>
      </c>
      <c r="R12" s="2">
        <v>359568</v>
      </c>
      <c r="S12" s="2">
        <v>384433</v>
      </c>
      <c r="T12" s="2">
        <v>382677</v>
      </c>
      <c r="U12" s="2">
        <v>405930</v>
      </c>
      <c r="V12" s="2">
        <v>410577</v>
      </c>
      <c r="W12" s="2">
        <v>402099</v>
      </c>
      <c r="X12" s="2">
        <v>404490</v>
      </c>
      <c r="Y12" s="2">
        <v>412285</v>
      </c>
      <c r="Z12" s="2">
        <v>368484</v>
      </c>
      <c r="AA12" s="2">
        <v>404241</v>
      </c>
      <c r="AB12" s="2">
        <v>409279</v>
      </c>
      <c r="AC12" s="2">
        <v>419782</v>
      </c>
      <c r="AD12" s="2">
        <v>434461</v>
      </c>
      <c r="AE12" s="2">
        <v>442805</v>
      </c>
      <c r="AF12" s="2">
        <v>468503</v>
      </c>
      <c r="AG12" s="2">
        <v>432469</v>
      </c>
      <c r="AH12" s="2">
        <v>434302</v>
      </c>
      <c r="AI12" s="2">
        <v>421395</v>
      </c>
      <c r="AJ12" s="2">
        <v>443042</v>
      </c>
      <c r="AK12" s="2">
        <v>444455</v>
      </c>
      <c r="AL12" s="2">
        <v>449152</v>
      </c>
      <c r="AM12" s="2">
        <v>438127</v>
      </c>
      <c r="AN12" s="2">
        <v>456822</v>
      </c>
      <c r="AO12" s="2">
        <v>457609</v>
      </c>
      <c r="AP12" s="2">
        <v>456007</v>
      </c>
      <c r="AQ12" s="2">
        <v>456987</v>
      </c>
      <c r="AR12" s="2">
        <v>450038</v>
      </c>
      <c r="AS12" s="2">
        <v>487325</v>
      </c>
      <c r="AT12" s="2">
        <v>469805</v>
      </c>
      <c r="AU12" s="2">
        <v>462684</v>
      </c>
      <c r="AV12" s="2">
        <v>453186</v>
      </c>
      <c r="AW12" s="2">
        <v>455005</v>
      </c>
    </row>
    <row r="13" ht="13.5" customHeight="1" spans="1:49">
      <c r="A13" s="2">
        <v>1</v>
      </c>
      <c r="B13" s="3" t="s">
        <v>433</v>
      </c>
      <c r="C13" s="2">
        <v>49</v>
      </c>
      <c r="D13" s="3" t="s">
        <v>449</v>
      </c>
      <c r="E13" s="3" t="s">
        <v>344</v>
      </c>
      <c r="F13" s="3" t="s">
        <v>345</v>
      </c>
      <c r="G13" s="2">
        <v>2054422</v>
      </c>
      <c r="H13" s="2">
        <v>2013789</v>
      </c>
      <c r="I13" s="2">
        <v>1890709</v>
      </c>
      <c r="J13" s="2">
        <v>1728454</v>
      </c>
      <c r="K13" s="2">
        <v>1718883</v>
      </c>
      <c r="L13" s="2">
        <v>1685311</v>
      </c>
      <c r="M13" s="2">
        <v>1759077</v>
      </c>
      <c r="N13" s="2">
        <v>1758689</v>
      </c>
      <c r="O13" s="2">
        <v>1655086</v>
      </c>
      <c r="P13" s="2">
        <v>2232044</v>
      </c>
      <c r="Q13" s="2">
        <v>2081722</v>
      </c>
      <c r="R13" s="2">
        <v>2057588</v>
      </c>
      <c r="S13" s="2">
        <v>1965799</v>
      </c>
      <c r="T13" s="2">
        <v>2008570</v>
      </c>
      <c r="U13" s="2">
        <v>1952465</v>
      </c>
      <c r="V13" s="2">
        <v>2003290</v>
      </c>
      <c r="W13" s="2">
        <v>1855796</v>
      </c>
      <c r="X13" s="2">
        <v>1938365</v>
      </c>
      <c r="Y13" s="2">
        <v>2046833</v>
      </c>
      <c r="Z13" s="2">
        <v>2117832</v>
      </c>
      <c r="AA13" s="2">
        <v>1940002</v>
      </c>
      <c r="AB13" s="2">
        <v>2088366</v>
      </c>
      <c r="AC13" s="2">
        <v>1976723</v>
      </c>
      <c r="AD13" s="2">
        <v>2118607</v>
      </c>
      <c r="AE13" s="2">
        <v>2211458</v>
      </c>
      <c r="AF13" s="2">
        <v>2192809</v>
      </c>
      <c r="AG13" s="2">
        <v>2205777</v>
      </c>
      <c r="AH13" s="2">
        <v>2166624</v>
      </c>
      <c r="AI13" s="2">
        <v>2283169</v>
      </c>
      <c r="AJ13" s="2">
        <v>2357395</v>
      </c>
      <c r="AK13" s="2">
        <v>2365158</v>
      </c>
      <c r="AL13" s="2">
        <v>2579614</v>
      </c>
      <c r="AM13" s="2">
        <v>2248387</v>
      </c>
      <c r="AN13" s="2">
        <v>2387137</v>
      </c>
      <c r="AO13" s="2">
        <v>2249438</v>
      </c>
      <c r="AP13" s="2">
        <v>2434514</v>
      </c>
      <c r="AQ13" s="2">
        <v>2455706</v>
      </c>
      <c r="AR13" s="2">
        <v>2242416</v>
      </c>
      <c r="AS13" s="2">
        <v>2112690</v>
      </c>
      <c r="AT13" s="2">
        <v>2264093</v>
      </c>
      <c r="AU13" s="2">
        <v>2247961</v>
      </c>
      <c r="AV13" s="2">
        <v>2327180</v>
      </c>
      <c r="AW13" s="2">
        <v>2327180</v>
      </c>
    </row>
    <row r="14" ht="13.5" customHeight="1" spans="1:49">
      <c r="A14" s="2">
        <v>1</v>
      </c>
      <c r="B14" s="3" t="s">
        <v>433</v>
      </c>
      <c r="C14" s="2">
        <v>55</v>
      </c>
      <c r="D14" s="3" t="s">
        <v>450</v>
      </c>
      <c r="E14" s="3" t="s">
        <v>344</v>
      </c>
      <c r="F14" s="3" t="s">
        <v>345</v>
      </c>
      <c r="G14" s="2">
        <v>7132</v>
      </c>
      <c r="H14" s="2">
        <v>7071</v>
      </c>
      <c r="I14" s="2">
        <v>8137</v>
      </c>
      <c r="J14" s="2">
        <v>9183</v>
      </c>
      <c r="K14" s="2">
        <v>9130</v>
      </c>
      <c r="L14" s="2">
        <v>11274</v>
      </c>
      <c r="M14" s="2">
        <v>9710</v>
      </c>
      <c r="N14" s="2">
        <v>9745</v>
      </c>
      <c r="O14" s="2">
        <v>9820</v>
      </c>
      <c r="P14" s="2">
        <v>8470</v>
      </c>
      <c r="Q14" s="2">
        <v>8445</v>
      </c>
      <c r="R14" s="2">
        <v>8715</v>
      </c>
      <c r="S14" s="2">
        <v>7880</v>
      </c>
      <c r="T14" s="2">
        <v>9040</v>
      </c>
      <c r="U14" s="2">
        <v>9281</v>
      </c>
      <c r="V14" s="2">
        <v>9890</v>
      </c>
      <c r="W14" s="2">
        <v>11015</v>
      </c>
      <c r="X14" s="2">
        <v>12570</v>
      </c>
      <c r="Y14" s="2">
        <v>9565</v>
      </c>
      <c r="Z14" s="2">
        <v>7893</v>
      </c>
      <c r="AA14" s="2">
        <v>8636</v>
      </c>
      <c r="AB14" s="2">
        <v>8883</v>
      </c>
      <c r="AC14" s="2">
        <v>9570</v>
      </c>
      <c r="AD14" s="2">
        <v>9132</v>
      </c>
      <c r="AE14" s="2">
        <v>18964</v>
      </c>
      <c r="AF14" s="2">
        <v>20438</v>
      </c>
      <c r="AG14" s="2">
        <v>22618</v>
      </c>
      <c r="AH14" s="2">
        <v>25036</v>
      </c>
      <c r="AI14" s="2">
        <v>24030</v>
      </c>
      <c r="AJ14" s="2">
        <v>21786</v>
      </c>
      <c r="AK14" s="2">
        <v>20567</v>
      </c>
      <c r="AL14" s="2">
        <v>20561</v>
      </c>
      <c r="AM14" s="2">
        <v>19991</v>
      </c>
      <c r="AN14" s="2">
        <v>19578</v>
      </c>
      <c r="AO14" s="2">
        <v>18388</v>
      </c>
      <c r="AP14" s="2">
        <v>20318</v>
      </c>
      <c r="AQ14" s="2">
        <v>21888</v>
      </c>
      <c r="AR14" s="2">
        <v>20449</v>
      </c>
      <c r="AS14" s="2">
        <v>20638</v>
      </c>
      <c r="AT14" s="2">
        <v>20511</v>
      </c>
      <c r="AU14" s="2">
        <v>19921</v>
      </c>
      <c r="AV14" s="2">
        <v>19952</v>
      </c>
      <c r="AW14" s="2">
        <v>20080</v>
      </c>
    </row>
    <row r="15" ht="13.5" customHeight="1" spans="1:49">
      <c r="A15" s="2">
        <v>1</v>
      </c>
      <c r="B15" s="3" t="s">
        <v>433</v>
      </c>
      <c r="C15" s="2">
        <v>56</v>
      </c>
      <c r="D15" s="3" t="s">
        <v>451</v>
      </c>
      <c r="E15" s="3" t="s">
        <v>344</v>
      </c>
      <c r="F15" s="3" t="s">
        <v>345</v>
      </c>
      <c r="G15" s="2">
        <v>724908</v>
      </c>
      <c r="H15" s="2">
        <v>747402</v>
      </c>
      <c r="I15" s="2">
        <v>711942</v>
      </c>
      <c r="J15" s="2">
        <v>716330</v>
      </c>
      <c r="K15" s="2">
        <v>685763</v>
      </c>
      <c r="L15" s="2">
        <v>727682</v>
      </c>
      <c r="M15" s="2">
        <v>721780</v>
      </c>
      <c r="N15" s="2">
        <v>719318</v>
      </c>
      <c r="O15" s="2">
        <v>788354</v>
      </c>
      <c r="P15" s="2">
        <v>817763</v>
      </c>
      <c r="Q15" s="2">
        <v>842399</v>
      </c>
      <c r="R15" s="2">
        <v>858668</v>
      </c>
      <c r="S15" s="2">
        <v>907722</v>
      </c>
      <c r="T15" s="2">
        <v>911441</v>
      </c>
      <c r="U15" s="2">
        <v>871709</v>
      </c>
      <c r="V15" s="2">
        <v>937000</v>
      </c>
      <c r="W15" s="2">
        <v>919762</v>
      </c>
      <c r="X15" s="2">
        <v>947953</v>
      </c>
      <c r="Y15" s="2">
        <v>893108</v>
      </c>
      <c r="Z15" s="2">
        <v>918935</v>
      </c>
      <c r="AA15" s="2">
        <v>921169</v>
      </c>
      <c r="AB15" s="2">
        <v>925493</v>
      </c>
      <c r="AC15" s="2">
        <v>968004</v>
      </c>
      <c r="AD15" s="2">
        <v>1022377</v>
      </c>
      <c r="AE15" s="2">
        <v>1020556</v>
      </c>
      <c r="AF15" s="2">
        <v>960204</v>
      </c>
      <c r="AG15" s="2">
        <v>1051671</v>
      </c>
      <c r="AH15" s="2">
        <v>1042460</v>
      </c>
      <c r="AI15" s="2">
        <v>1082403</v>
      </c>
      <c r="AJ15" s="2">
        <v>967840</v>
      </c>
      <c r="AK15" s="2">
        <v>1024158</v>
      </c>
      <c r="AL15" s="2">
        <v>1054732</v>
      </c>
      <c r="AM15" s="2">
        <v>1048269</v>
      </c>
      <c r="AN15" s="2">
        <v>1003190</v>
      </c>
      <c r="AO15" s="2">
        <v>1045676</v>
      </c>
      <c r="AP15" s="2">
        <v>998601</v>
      </c>
      <c r="AQ15" s="2">
        <v>928644</v>
      </c>
      <c r="AR15" s="2">
        <v>979730</v>
      </c>
      <c r="AS15" s="2">
        <v>840542</v>
      </c>
      <c r="AT15" s="2">
        <v>843898</v>
      </c>
      <c r="AU15" s="2">
        <v>895386</v>
      </c>
      <c r="AV15" s="2">
        <v>911371</v>
      </c>
      <c r="AW15" s="2">
        <v>874734</v>
      </c>
    </row>
    <row r="16" ht="13.5" customHeight="1" spans="1:49">
      <c r="A16" s="2">
        <v>1</v>
      </c>
      <c r="B16" s="3" t="s">
        <v>440</v>
      </c>
      <c r="C16" s="2">
        <v>58</v>
      </c>
      <c r="D16" s="3" t="s">
        <v>452</v>
      </c>
      <c r="E16" s="3" t="s">
        <v>344</v>
      </c>
      <c r="F16" s="3" t="s">
        <v>345</v>
      </c>
      <c r="G16" s="2">
        <v>1380830</v>
      </c>
      <c r="H16" s="2">
        <v>1446738</v>
      </c>
      <c r="I16" s="2">
        <v>1502571</v>
      </c>
      <c r="J16" s="2">
        <v>1636335</v>
      </c>
      <c r="K16" s="2">
        <v>1769917</v>
      </c>
      <c r="L16" s="2">
        <v>1728070</v>
      </c>
      <c r="M16" s="2">
        <v>1865776</v>
      </c>
      <c r="N16" s="2">
        <v>1766562</v>
      </c>
      <c r="O16" s="2">
        <v>1742180</v>
      </c>
      <c r="P16" s="2">
        <v>1713476</v>
      </c>
      <c r="Q16" s="2">
        <v>1718882</v>
      </c>
      <c r="R16" s="2">
        <v>1703777</v>
      </c>
      <c r="S16" s="2">
        <v>1602975</v>
      </c>
      <c r="T16" s="2">
        <v>1670856</v>
      </c>
      <c r="U16" s="2">
        <v>1655827</v>
      </c>
      <c r="V16" s="2">
        <v>1697599</v>
      </c>
      <c r="W16" s="2">
        <v>1616696</v>
      </c>
      <c r="X16" s="2">
        <v>1452903</v>
      </c>
      <c r="Y16" s="2">
        <v>1477171</v>
      </c>
      <c r="Z16" s="2">
        <v>1561367</v>
      </c>
      <c r="AA16" s="2">
        <v>1629593</v>
      </c>
      <c r="AB16" s="2">
        <v>1582285</v>
      </c>
      <c r="AC16" s="2">
        <v>1463160</v>
      </c>
      <c r="AD16" s="2">
        <v>1613100</v>
      </c>
      <c r="AE16" s="2">
        <v>1709329</v>
      </c>
      <c r="AF16" s="2">
        <v>2250787</v>
      </c>
      <c r="AG16" s="2">
        <v>2298112</v>
      </c>
      <c r="AH16" s="2">
        <v>2284904</v>
      </c>
      <c r="AI16" s="2">
        <v>2334134</v>
      </c>
      <c r="AJ16" s="2">
        <v>2332570</v>
      </c>
      <c r="AK16" s="2">
        <v>2441425</v>
      </c>
      <c r="AL16" s="2">
        <v>2543817</v>
      </c>
      <c r="AM16" s="2">
        <v>2576835</v>
      </c>
      <c r="AN16" s="2">
        <v>2671881</v>
      </c>
      <c r="AO16" s="2">
        <v>2665751</v>
      </c>
      <c r="AP16" s="2">
        <v>2736209</v>
      </c>
      <c r="AQ16" s="2">
        <v>2572421</v>
      </c>
      <c r="AR16" s="2">
        <v>2268480</v>
      </c>
      <c r="AS16" s="2">
        <v>2451519</v>
      </c>
      <c r="AT16" s="2">
        <v>2518594</v>
      </c>
      <c r="AU16" s="2">
        <v>2581132</v>
      </c>
      <c r="AV16" s="2">
        <v>2520699</v>
      </c>
      <c r="AW16" s="2">
        <v>2609776</v>
      </c>
    </row>
    <row r="17" ht="13.5" customHeight="1" spans="1:49">
      <c r="A17" s="2">
        <v>1</v>
      </c>
      <c r="B17" s="3" t="s">
        <v>443</v>
      </c>
      <c r="C17" s="2">
        <v>60</v>
      </c>
      <c r="D17" s="3" t="s">
        <v>453</v>
      </c>
      <c r="E17" s="3" t="s">
        <v>344</v>
      </c>
      <c r="F17" s="3" t="s">
        <v>345</v>
      </c>
      <c r="G17" s="2">
        <v>570151</v>
      </c>
      <c r="H17" s="2">
        <v>610179</v>
      </c>
      <c r="I17" s="2">
        <v>591656</v>
      </c>
      <c r="J17" s="2">
        <v>603956</v>
      </c>
      <c r="K17" s="2">
        <v>661412</v>
      </c>
      <c r="L17" s="2">
        <v>658123</v>
      </c>
      <c r="M17" s="2">
        <v>614299</v>
      </c>
      <c r="N17" s="2">
        <v>602489</v>
      </c>
      <c r="O17" s="2">
        <v>587748</v>
      </c>
      <c r="P17" s="2">
        <v>627886</v>
      </c>
      <c r="Q17" s="2">
        <v>678547</v>
      </c>
      <c r="R17" s="2">
        <v>690046</v>
      </c>
      <c r="S17" s="2">
        <v>687606</v>
      </c>
      <c r="T17" s="2">
        <v>729900</v>
      </c>
      <c r="U17" s="2">
        <v>782927</v>
      </c>
      <c r="V17" s="2">
        <v>744239</v>
      </c>
      <c r="W17" s="2">
        <v>768472</v>
      </c>
      <c r="X17" s="2">
        <v>813342</v>
      </c>
      <c r="Y17" s="2">
        <v>863900</v>
      </c>
      <c r="Z17" s="2">
        <v>850725</v>
      </c>
      <c r="AA17" s="2">
        <v>783145</v>
      </c>
      <c r="AB17" s="2">
        <v>755962</v>
      </c>
      <c r="AC17" s="2">
        <v>748350</v>
      </c>
      <c r="AD17" s="2">
        <v>743885</v>
      </c>
      <c r="AE17" s="2">
        <v>761691</v>
      </c>
      <c r="AF17" s="2">
        <v>763238</v>
      </c>
      <c r="AG17" s="2">
        <v>772066</v>
      </c>
      <c r="AH17" s="2">
        <v>770086</v>
      </c>
      <c r="AI17" s="2">
        <v>748347</v>
      </c>
      <c r="AJ17" s="2">
        <v>791578</v>
      </c>
      <c r="AK17" s="2">
        <v>856976</v>
      </c>
      <c r="AL17" s="2">
        <v>871775</v>
      </c>
      <c r="AM17" s="2">
        <v>833921</v>
      </c>
      <c r="AN17" s="2">
        <v>830948</v>
      </c>
      <c r="AO17" s="2">
        <v>793644</v>
      </c>
      <c r="AP17" s="2">
        <v>779105</v>
      </c>
      <c r="AQ17" s="2">
        <v>842769</v>
      </c>
      <c r="AR17" s="2">
        <v>809585</v>
      </c>
      <c r="AS17" s="2">
        <v>772019</v>
      </c>
      <c r="AT17" s="2">
        <v>745639</v>
      </c>
      <c r="AU17" s="2">
        <v>780975</v>
      </c>
      <c r="AV17" s="2">
        <v>703031</v>
      </c>
      <c r="AW17" s="2">
        <v>703031</v>
      </c>
    </row>
    <row r="18" ht="13.5" customHeight="1" spans="1:49">
      <c r="A18" s="2">
        <v>1</v>
      </c>
      <c r="B18" s="3" t="s">
        <v>454</v>
      </c>
      <c r="C18" s="2">
        <v>69</v>
      </c>
      <c r="D18" s="3" t="s">
        <v>455</v>
      </c>
      <c r="E18" s="3" t="s">
        <v>344</v>
      </c>
      <c r="F18" s="3" t="s">
        <v>345</v>
      </c>
      <c r="G18" s="2">
        <v>2590</v>
      </c>
      <c r="H18" s="2">
        <v>2853</v>
      </c>
      <c r="I18" s="2">
        <v>1980</v>
      </c>
      <c r="J18" s="2">
        <v>1822</v>
      </c>
      <c r="K18" s="2">
        <v>1837</v>
      </c>
      <c r="L18" s="2">
        <v>1700</v>
      </c>
      <c r="M18" s="2">
        <v>1625</v>
      </c>
      <c r="N18" s="2">
        <v>1670</v>
      </c>
      <c r="O18" s="2">
        <v>1650</v>
      </c>
      <c r="P18" s="2">
        <v>1787</v>
      </c>
      <c r="Q18" s="2">
        <v>2324</v>
      </c>
      <c r="R18" s="2">
        <v>2323</v>
      </c>
      <c r="S18" s="2">
        <v>2285</v>
      </c>
      <c r="T18" s="2">
        <v>2330</v>
      </c>
      <c r="U18" s="2">
        <v>2905</v>
      </c>
      <c r="V18" s="2">
        <v>2972</v>
      </c>
      <c r="W18" s="2">
        <v>3278</v>
      </c>
      <c r="X18" s="2">
        <v>3912</v>
      </c>
      <c r="Y18" s="2">
        <v>4269</v>
      </c>
      <c r="Z18" s="2">
        <v>3480</v>
      </c>
      <c r="AA18" s="2">
        <v>3339</v>
      </c>
      <c r="AB18" s="2">
        <v>3292</v>
      </c>
      <c r="AC18" s="2">
        <v>3852</v>
      </c>
      <c r="AD18" s="2">
        <v>4513</v>
      </c>
      <c r="AE18" s="2">
        <v>4301</v>
      </c>
      <c r="AF18" s="2">
        <v>5535</v>
      </c>
      <c r="AG18" s="2">
        <v>6205</v>
      </c>
      <c r="AH18" s="2">
        <v>7358</v>
      </c>
      <c r="AI18" s="2">
        <v>9753</v>
      </c>
      <c r="AJ18" s="2">
        <v>10963</v>
      </c>
      <c r="AK18" s="2">
        <v>12426</v>
      </c>
      <c r="AL18" s="2">
        <v>13121</v>
      </c>
      <c r="AM18" s="2">
        <v>12787</v>
      </c>
      <c r="AN18" s="2">
        <v>13958</v>
      </c>
      <c r="AO18" s="2">
        <v>14413</v>
      </c>
      <c r="AP18" s="2">
        <v>15439</v>
      </c>
      <c r="AQ18" s="2">
        <v>15672</v>
      </c>
      <c r="AR18" s="2">
        <v>15371</v>
      </c>
      <c r="AS18" s="2">
        <v>14022</v>
      </c>
      <c r="AT18" s="2">
        <v>14024</v>
      </c>
      <c r="AU18" s="2">
        <v>15402</v>
      </c>
      <c r="AV18" s="2">
        <v>15507</v>
      </c>
      <c r="AW18" s="2">
        <v>15507</v>
      </c>
    </row>
    <row r="19" ht="13.5" customHeight="1" spans="1:49">
      <c r="A19" s="2">
        <v>1</v>
      </c>
      <c r="B19" s="3" t="s">
        <v>433</v>
      </c>
      <c r="C19" s="2">
        <v>86</v>
      </c>
      <c r="D19" s="3" t="s">
        <v>456</v>
      </c>
      <c r="E19" s="3" t="s">
        <v>344</v>
      </c>
      <c r="F19" s="3" t="s">
        <v>345</v>
      </c>
      <c r="G19" s="2">
        <v>13266</v>
      </c>
      <c r="H19" s="2">
        <v>13358</v>
      </c>
      <c r="I19" s="2">
        <v>13644</v>
      </c>
      <c r="J19" s="2">
        <v>12863</v>
      </c>
      <c r="K19" s="2">
        <v>14837</v>
      </c>
      <c r="L19" s="2">
        <v>14959</v>
      </c>
      <c r="M19" s="2">
        <v>15217</v>
      </c>
      <c r="N19" s="2">
        <v>15978</v>
      </c>
      <c r="O19" s="2">
        <v>15589</v>
      </c>
      <c r="P19" s="2">
        <v>15304</v>
      </c>
      <c r="Q19" s="2">
        <v>14746</v>
      </c>
      <c r="R19" s="2">
        <v>14813</v>
      </c>
      <c r="S19" s="2">
        <v>13712</v>
      </c>
      <c r="T19" s="2">
        <v>12914</v>
      </c>
      <c r="U19" s="2">
        <v>14342</v>
      </c>
      <c r="V19" s="2">
        <v>15197</v>
      </c>
      <c r="W19" s="2">
        <v>15347</v>
      </c>
      <c r="X19" s="2">
        <v>16776</v>
      </c>
      <c r="Y19" s="2">
        <v>17122</v>
      </c>
      <c r="Z19" s="2">
        <v>12860</v>
      </c>
      <c r="AA19" s="2">
        <v>12779</v>
      </c>
      <c r="AB19" s="2">
        <v>11351</v>
      </c>
      <c r="AC19" s="2">
        <v>11894</v>
      </c>
      <c r="AD19" s="2">
        <v>12539</v>
      </c>
      <c r="AE19" s="2">
        <v>17149</v>
      </c>
      <c r="AF19" s="2">
        <v>15898</v>
      </c>
      <c r="AG19" s="2">
        <v>16204</v>
      </c>
      <c r="AH19" s="2">
        <v>15846</v>
      </c>
      <c r="AI19" s="2">
        <v>15702</v>
      </c>
      <c r="AJ19" s="2">
        <v>15703</v>
      </c>
      <c r="AK19" s="2">
        <v>15256</v>
      </c>
      <c r="AL19" s="2">
        <v>14808</v>
      </c>
      <c r="AM19" s="2">
        <v>15573</v>
      </c>
      <c r="AN19" s="2">
        <v>15220</v>
      </c>
      <c r="AO19" s="2">
        <v>14546</v>
      </c>
      <c r="AP19" s="2">
        <v>14411</v>
      </c>
      <c r="AQ19" s="2">
        <v>14884</v>
      </c>
      <c r="AR19" s="2">
        <v>14289</v>
      </c>
      <c r="AS19" s="2">
        <v>14537</v>
      </c>
      <c r="AT19" s="2">
        <v>14472</v>
      </c>
      <c r="AU19" s="2">
        <v>13065</v>
      </c>
      <c r="AV19" s="2">
        <v>13943</v>
      </c>
      <c r="AW19" s="2">
        <v>13953</v>
      </c>
    </row>
    <row r="20" ht="13.5" customHeight="1" spans="1:49">
      <c r="A20" s="2">
        <v>1</v>
      </c>
      <c r="B20" s="3" t="s">
        <v>433</v>
      </c>
      <c r="C20" s="2">
        <v>87</v>
      </c>
      <c r="D20" s="3" t="s">
        <v>457</v>
      </c>
      <c r="E20" s="3" t="s">
        <v>344</v>
      </c>
      <c r="F20" s="3" t="s">
        <v>345</v>
      </c>
      <c r="G20" s="2">
        <v>48513</v>
      </c>
      <c r="H20" s="2">
        <v>47981</v>
      </c>
      <c r="I20" s="2">
        <v>46695</v>
      </c>
      <c r="J20" s="2">
        <v>45387</v>
      </c>
      <c r="K20" s="2">
        <v>46164</v>
      </c>
      <c r="L20" s="2">
        <v>48594</v>
      </c>
      <c r="M20" s="2">
        <v>44935</v>
      </c>
      <c r="N20" s="2">
        <v>46442</v>
      </c>
      <c r="O20" s="2">
        <v>44672</v>
      </c>
      <c r="P20" s="2">
        <v>44051</v>
      </c>
      <c r="Q20" s="2">
        <v>43546</v>
      </c>
      <c r="R20" s="2">
        <v>43660</v>
      </c>
      <c r="S20" s="2">
        <v>41064</v>
      </c>
      <c r="T20" s="2">
        <v>40728</v>
      </c>
      <c r="U20" s="2">
        <v>37036</v>
      </c>
      <c r="V20" s="2">
        <v>34620</v>
      </c>
      <c r="W20" s="2">
        <v>34306</v>
      </c>
      <c r="X20" s="2">
        <v>33582</v>
      </c>
      <c r="Y20" s="2">
        <v>32810</v>
      </c>
      <c r="Z20" s="2">
        <v>32475</v>
      </c>
      <c r="AA20" s="2">
        <v>34334</v>
      </c>
      <c r="AB20" s="2">
        <v>31815</v>
      </c>
      <c r="AC20" s="2">
        <v>29546</v>
      </c>
      <c r="AD20" s="2">
        <v>26360</v>
      </c>
      <c r="AE20" s="2">
        <v>27859</v>
      </c>
      <c r="AF20" s="2">
        <v>29212</v>
      </c>
      <c r="AG20" s="2">
        <v>30347</v>
      </c>
      <c r="AH20" s="2">
        <v>30241</v>
      </c>
      <c r="AI20" s="2">
        <v>32191</v>
      </c>
      <c r="AJ20" s="2">
        <v>26312</v>
      </c>
      <c r="AK20" s="2">
        <v>26914</v>
      </c>
      <c r="AL20" s="2">
        <v>26534</v>
      </c>
      <c r="AM20" s="2">
        <v>28205</v>
      </c>
      <c r="AN20" s="2">
        <v>24551</v>
      </c>
      <c r="AO20" s="2">
        <v>25459</v>
      </c>
      <c r="AP20" s="2">
        <v>24403</v>
      </c>
      <c r="AQ20" s="2">
        <v>24535</v>
      </c>
      <c r="AR20" s="2">
        <v>25300</v>
      </c>
      <c r="AS20" s="2">
        <v>25277</v>
      </c>
      <c r="AT20" s="2">
        <v>25277</v>
      </c>
      <c r="AU20" s="2">
        <v>25277</v>
      </c>
      <c r="AV20" s="2">
        <v>25132</v>
      </c>
      <c r="AW20" s="2">
        <v>25132</v>
      </c>
    </row>
    <row r="21" ht="13.5" customHeight="1" spans="1:49">
      <c r="A21" s="2">
        <v>1</v>
      </c>
      <c r="B21" s="3" t="s">
        <v>443</v>
      </c>
      <c r="C21" s="2">
        <v>89</v>
      </c>
      <c r="D21" s="3" t="s">
        <v>458</v>
      </c>
      <c r="E21" s="3" t="s">
        <v>344</v>
      </c>
      <c r="F21" s="3" t="s">
        <v>345</v>
      </c>
      <c r="G21" s="2">
        <v>1144856</v>
      </c>
      <c r="H21" s="2">
        <v>1197605</v>
      </c>
      <c r="I21" s="2">
        <v>1297017</v>
      </c>
      <c r="J21" s="2">
        <v>1349979</v>
      </c>
      <c r="K21" s="2">
        <v>1311320</v>
      </c>
      <c r="L21" s="2">
        <v>1278810</v>
      </c>
      <c r="M21" s="2">
        <v>1336519</v>
      </c>
      <c r="N21" s="2">
        <v>1356424</v>
      </c>
      <c r="O21" s="2">
        <v>1332283</v>
      </c>
      <c r="P21" s="2">
        <v>1353520</v>
      </c>
      <c r="Q21" s="2">
        <v>1380461</v>
      </c>
      <c r="R21" s="2">
        <v>1342177</v>
      </c>
      <c r="S21" s="2">
        <v>1212294</v>
      </c>
      <c r="T21" s="2">
        <v>1296750</v>
      </c>
      <c r="U21" s="2">
        <v>1388393</v>
      </c>
      <c r="V21" s="2">
        <v>1426669</v>
      </c>
      <c r="W21" s="2">
        <v>1432786</v>
      </c>
      <c r="X21" s="2">
        <v>1404405</v>
      </c>
      <c r="Y21" s="2">
        <v>1296658</v>
      </c>
      <c r="Z21" s="2">
        <v>1413531</v>
      </c>
      <c r="AA21" s="2">
        <v>1487713</v>
      </c>
      <c r="AB21" s="2">
        <v>1439355</v>
      </c>
      <c r="AC21" s="2">
        <v>1345937</v>
      </c>
      <c r="AD21" s="2">
        <v>1391039</v>
      </c>
      <c r="AE21" s="2">
        <v>1526237</v>
      </c>
      <c r="AF21" s="2">
        <v>1568553</v>
      </c>
      <c r="AG21" s="2">
        <v>1619428</v>
      </c>
      <c r="AH21" s="2">
        <v>1507260</v>
      </c>
      <c r="AI21" s="2">
        <v>1396732</v>
      </c>
      <c r="AJ21" s="2">
        <v>1514241</v>
      </c>
      <c r="AK21" s="2">
        <v>1606135</v>
      </c>
      <c r="AL21" s="2">
        <v>1671818</v>
      </c>
      <c r="AM21" s="2">
        <v>1618468</v>
      </c>
      <c r="AN21" s="2">
        <v>1516034</v>
      </c>
      <c r="AO21" s="2">
        <v>1449151</v>
      </c>
      <c r="AP21" s="2">
        <v>1537837</v>
      </c>
      <c r="AQ21" s="2">
        <v>1526603</v>
      </c>
      <c r="AR21" s="2">
        <v>1614659</v>
      </c>
      <c r="AS21" s="2">
        <v>1589217</v>
      </c>
      <c r="AT21" s="2">
        <v>1604304</v>
      </c>
      <c r="AU21" s="2">
        <v>1609738</v>
      </c>
      <c r="AV21" s="2">
        <v>1605767</v>
      </c>
      <c r="AW21" s="2">
        <v>1603427</v>
      </c>
    </row>
    <row r="22" ht="13.5" customHeight="1" spans="1:49">
      <c r="A22" s="2">
        <v>1</v>
      </c>
      <c r="B22" s="3" t="s">
        <v>454</v>
      </c>
      <c r="C22" s="2">
        <v>91</v>
      </c>
      <c r="D22" s="3" t="s">
        <v>459</v>
      </c>
      <c r="E22" s="3" t="s">
        <v>344</v>
      </c>
      <c r="F22" s="3" t="s">
        <v>345</v>
      </c>
      <c r="G22" s="2">
        <v>166968</v>
      </c>
      <c r="H22" s="2">
        <v>158626</v>
      </c>
      <c r="I22" s="2">
        <v>136600</v>
      </c>
      <c r="J22" s="2">
        <v>206768</v>
      </c>
      <c r="K22" s="2">
        <v>182695</v>
      </c>
      <c r="L22" s="2">
        <v>196516</v>
      </c>
      <c r="M22" s="2">
        <v>180689</v>
      </c>
      <c r="N22" s="2">
        <v>174292</v>
      </c>
      <c r="O22" s="2">
        <v>181405</v>
      </c>
      <c r="P22" s="2">
        <v>173237</v>
      </c>
      <c r="Q22" s="2">
        <v>178459</v>
      </c>
      <c r="R22" s="2">
        <v>154276</v>
      </c>
      <c r="S22" s="2">
        <v>159728</v>
      </c>
      <c r="T22" s="2">
        <v>186195</v>
      </c>
      <c r="U22" s="2">
        <v>193854</v>
      </c>
      <c r="V22" s="2">
        <v>169137</v>
      </c>
      <c r="W22" s="2">
        <v>208256</v>
      </c>
      <c r="X22" s="2">
        <v>193901</v>
      </c>
      <c r="Y22" s="2">
        <v>163426</v>
      </c>
      <c r="Z22" s="2">
        <v>160735</v>
      </c>
      <c r="AA22" s="2">
        <v>171197</v>
      </c>
      <c r="AB22" s="2">
        <v>179415</v>
      </c>
      <c r="AC22" s="2">
        <v>140567</v>
      </c>
      <c r="AD22" s="2">
        <v>165072</v>
      </c>
      <c r="AE22" s="2">
        <v>150056</v>
      </c>
      <c r="AF22" s="2">
        <v>165547</v>
      </c>
      <c r="AG22" s="2">
        <v>153147</v>
      </c>
      <c r="AH22" s="2">
        <v>150024</v>
      </c>
      <c r="AI22" s="2">
        <v>140585</v>
      </c>
      <c r="AJ22" s="2">
        <v>121972</v>
      </c>
      <c r="AK22" s="2">
        <v>148720</v>
      </c>
      <c r="AL22" s="2">
        <v>155202</v>
      </c>
      <c r="AM22" s="2">
        <v>177311</v>
      </c>
      <c r="AN22" s="2">
        <v>184158</v>
      </c>
      <c r="AO22" s="2">
        <v>216203</v>
      </c>
      <c r="AP22" s="2">
        <v>224124</v>
      </c>
      <c r="AQ22" s="2">
        <v>230996</v>
      </c>
      <c r="AR22" s="2">
        <v>209437</v>
      </c>
      <c r="AS22" s="2">
        <v>233240</v>
      </c>
      <c r="AT22" s="2">
        <v>206317</v>
      </c>
      <c r="AU22" s="2">
        <v>209910</v>
      </c>
      <c r="AV22" s="2">
        <v>201395</v>
      </c>
      <c r="AW22" s="2">
        <v>201395</v>
      </c>
    </row>
    <row r="23" ht="13.5" customHeight="1" spans="1:49">
      <c r="A23" s="2">
        <v>1</v>
      </c>
      <c r="B23" s="3" t="s">
        <v>433</v>
      </c>
      <c r="C23" s="2">
        <v>93</v>
      </c>
      <c r="D23" s="3" t="s">
        <v>460</v>
      </c>
      <c r="E23" s="3" t="s">
        <v>344</v>
      </c>
      <c r="F23" s="3" t="s">
        <v>345</v>
      </c>
      <c r="G23" s="2">
        <v>1028425</v>
      </c>
      <c r="H23" s="2">
        <v>1013366</v>
      </c>
      <c r="I23" s="2">
        <v>1024978</v>
      </c>
      <c r="J23" s="2">
        <v>1047663</v>
      </c>
      <c r="K23" s="2">
        <v>1055530</v>
      </c>
      <c r="L23" s="2">
        <v>1055581</v>
      </c>
      <c r="M23" s="2">
        <v>1064423</v>
      </c>
      <c r="N23" s="2">
        <v>1054139</v>
      </c>
      <c r="O23" s="2">
        <v>1070209</v>
      </c>
      <c r="P23" s="2">
        <v>1089746</v>
      </c>
      <c r="Q23" s="2">
        <v>1109897</v>
      </c>
      <c r="R23" s="2">
        <v>1119225</v>
      </c>
      <c r="S23" s="2">
        <v>1075088</v>
      </c>
      <c r="T23" s="2">
        <v>1043860</v>
      </c>
      <c r="U23" s="2">
        <v>1033424</v>
      </c>
      <c r="V23" s="2">
        <v>1014584</v>
      </c>
      <c r="W23" s="2">
        <v>1068238</v>
      </c>
      <c r="X23" s="2">
        <v>1180831</v>
      </c>
      <c r="Y23" s="2">
        <v>1214856</v>
      </c>
      <c r="Z23" s="2">
        <v>1165050</v>
      </c>
      <c r="AA23" s="2">
        <v>1127735</v>
      </c>
      <c r="AB23" s="2">
        <v>1116601</v>
      </c>
      <c r="AC23" s="2">
        <v>1165381</v>
      </c>
      <c r="AD23" s="2">
        <v>1167285</v>
      </c>
      <c r="AE23" s="2">
        <v>1301014</v>
      </c>
      <c r="AF23" s="2">
        <v>1299645</v>
      </c>
      <c r="AG23" s="2">
        <v>1268920</v>
      </c>
      <c r="AH23" s="2">
        <v>1286558</v>
      </c>
      <c r="AI23" s="2">
        <v>1250009</v>
      </c>
      <c r="AJ23" s="2">
        <v>1116760</v>
      </c>
      <c r="AK23" s="2">
        <v>1165450</v>
      </c>
      <c r="AL23" s="2">
        <v>1183962</v>
      </c>
      <c r="AM23" s="2">
        <v>1141050</v>
      </c>
      <c r="AN23" s="2">
        <v>1151620</v>
      </c>
      <c r="AO23" s="2">
        <v>1097230</v>
      </c>
      <c r="AP23" s="2">
        <v>1089540</v>
      </c>
      <c r="AQ23" s="2">
        <v>1153150</v>
      </c>
      <c r="AR23" s="2">
        <v>1075721</v>
      </c>
      <c r="AS23" s="2">
        <v>1132770</v>
      </c>
      <c r="AT23" s="2">
        <v>1121596</v>
      </c>
      <c r="AU23" s="2">
        <v>1061238</v>
      </c>
      <c r="AV23" s="2">
        <v>1074865</v>
      </c>
      <c r="AW23" s="2">
        <v>1074865</v>
      </c>
    </row>
    <row r="24" ht="13.5" customHeight="1" spans="1:49">
      <c r="A24" s="2">
        <v>1</v>
      </c>
      <c r="B24" s="3" t="s">
        <v>443</v>
      </c>
      <c r="C24" s="2">
        <v>95</v>
      </c>
      <c r="D24" s="3" t="s">
        <v>461</v>
      </c>
      <c r="E24" s="3" t="s">
        <v>344</v>
      </c>
      <c r="F24" s="3" t="s">
        <v>345</v>
      </c>
      <c r="G24" s="2">
        <v>544579</v>
      </c>
      <c r="H24" s="2">
        <v>565498</v>
      </c>
      <c r="I24" s="2">
        <v>569642</v>
      </c>
      <c r="J24" s="2">
        <v>626490</v>
      </c>
      <c r="K24" s="2">
        <v>593917</v>
      </c>
      <c r="L24" s="2">
        <v>600118</v>
      </c>
      <c r="M24" s="2">
        <v>615162</v>
      </c>
      <c r="N24" s="2">
        <v>624103</v>
      </c>
      <c r="O24" s="2">
        <v>636530</v>
      </c>
      <c r="P24" s="2">
        <v>637468</v>
      </c>
      <c r="Q24" s="2">
        <v>648266</v>
      </c>
      <c r="R24" s="2">
        <v>661795</v>
      </c>
      <c r="S24" s="2">
        <v>655291</v>
      </c>
      <c r="T24" s="2">
        <v>646463</v>
      </c>
      <c r="U24" s="2">
        <v>734836</v>
      </c>
      <c r="V24" s="2">
        <v>791417</v>
      </c>
      <c r="W24" s="2">
        <v>915247</v>
      </c>
      <c r="X24" s="2">
        <v>944802</v>
      </c>
      <c r="Y24" s="2">
        <v>808736</v>
      </c>
      <c r="Z24" s="2">
        <v>813528</v>
      </c>
      <c r="AA24" s="2">
        <v>811122</v>
      </c>
      <c r="AB24" s="2">
        <v>710482</v>
      </c>
      <c r="AC24" s="2">
        <v>726941</v>
      </c>
      <c r="AD24" s="2">
        <v>780381</v>
      </c>
      <c r="AE24" s="2">
        <v>704323</v>
      </c>
      <c r="AF24" s="2">
        <v>757589</v>
      </c>
      <c r="AG24" s="2">
        <v>740283</v>
      </c>
      <c r="AH24" s="2">
        <v>775264</v>
      </c>
      <c r="AI24" s="2">
        <v>825202</v>
      </c>
      <c r="AJ24" s="2">
        <v>863205</v>
      </c>
      <c r="AK24" s="2">
        <v>946743</v>
      </c>
      <c r="AL24" s="2">
        <v>909324</v>
      </c>
      <c r="AM24" s="2">
        <v>925319</v>
      </c>
      <c r="AN24" s="2">
        <v>997981</v>
      </c>
      <c r="AO24" s="2">
        <v>939975</v>
      </c>
      <c r="AP24" s="2">
        <v>981240</v>
      </c>
      <c r="AQ24" s="2">
        <v>943373</v>
      </c>
      <c r="AR24" s="2">
        <v>1012532</v>
      </c>
      <c r="AS24" s="2">
        <v>992807</v>
      </c>
      <c r="AT24" s="2">
        <v>970465</v>
      </c>
      <c r="AU24" s="2">
        <v>908579</v>
      </c>
      <c r="AV24" s="2">
        <v>857460</v>
      </c>
      <c r="AW24" s="2">
        <v>924820</v>
      </c>
    </row>
    <row r="25" ht="13.5" customHeight="1" spans="1:49">
      <c r="A25" s="2">
        <v>1</v>
      </c>
      <c r="B25" s="3" t="s">
        <v>433</v>
      </c>
      <c r="C25" s="2">
        <v>109</v>
      </c>
      <c r="D25" s="3" t="s">
        <v>462</v>
      </c>
      <c r="E25" s="3" t="s">
        <v>344</v>
      </c>
      <c r="F25" s="3" t="s">
        <v>345</v>
      </c>
      <c r="G25" s="2">
        <v>216543</v>
      </c>
      <c r="H25" s="2">
        <v>216417</v>
      </c>
      <c r="I25" s="2">
        <v>200273</v>
      </c>
      <c r="J25" s="2">
        <v>201743</v>
      </c>
      <c r="K25" s="2">
        <v>196284</v>
      </c>
      <c r="L25" s="2">
        <v>194174</v>
      </c>
      <c r="M25" s="2">
        <v>193417</v>
      </c>
      <c r="N25" s="2">
        <v>190753</v>
      </c>
      <c r="O25" s="2">
        <v>179508</v>
      </c>
      <c r="P25" s="2">
        <v>186274</v>
      </c>
      <c r="Q25" s="2">
        <v>196398</v>
      </c>
      <c r="R25" s="2">
        <v>200529</v>
      </c>
      <c r="S25" s="2">
        <v>188819</v>
      </c>
      <c r="T25" s="2">
        <v>197476</v>
      </c>
      <c r="U25" s="2">
        <v>199433</v>
      </c>
      <c r="V25" s="2">
        <v>201489</v>
      </c>
      <c r="W25" s="2">
        <v>187036</v>
      </c>
      <c r="X25" s="2">
        <v>195052</v>
      </c>
      <c r="Y25" s="2">
        <v>186604</v>
      </c>
      <c r="Z25" s="2">
        <v>187471</v>
      </c>
      <c r="AA25" s="2">
        <v>179534</v>
      </c>
      <c r="AB25" s="2">
        <v>174391</v>
      </c>
      <c r="AC25" s="2">
        <v>177312</v>
      </c>
      <c r="AD25" s="2">
        <v>182070</v>
      </c>
      <c r="AE25" s="2">
        <v>198243</v>
      </c>
      <c r="AF25" s="2">
        <v>186175</v>
      </c>
      <c r="AG25" s="2">
        <v>186717</v>
      </c>
      <c r="AH25" s="2">
        <v>177723</v>
      </c>
      <c r="AI25" s="2">
        <v>161179</v>
      </c>
      <c r="AJ25" s="2">
        <v>166441</v>
      </c>
      <c r="AK25" s="2">
        <v>171201</v>
      </c>
      <c r="AL25" s="2">
        <v>177584</v>
      </c>
      <c r="AM25" s="2">
        <v>187021</v>
      </c>
      <c r="AN25" s="2">
        <v>201017</v>
      </c>
      <c r="AO25" s="2">
        <v>200457</v>
      </c>
      <c r="AP25" s="2">
        <v>210728</v>
      </c>
      <c r="AQ25" s="2">
        <v>197138</v>
      </c>
      <c r="AR25" s="2">
        <v>185597</v>
      </c>
      <c r="AS25" s="2">
        <v>187571</v>
      </c>
      <c r="AT25" s="2">
        <v>182920</v>
      </c>
      <c r="AU25" s="2">
        <v>186647</v>
      </c>
      <c r="AV25" s="2">
        <v>185010</v>
      </c>
      <c r="AW25" s="2">
        <v>185010</v>
      </c>
    </row>
    <row r="26" ht="13.5" customHeight="1" spans="1:49">
      <c r="A26" s="2">
        <v>1</v>
      </c>
      <c r="B26" s="3" t="s">
        <v>433</v>
      </c>
      <c r="C26" s="2">
        <v>135</v>
      </c>
      <c r="D26" s="3" t="s">
        <v>463</v>
      </c>
      <c r="E26" s="3" t="s">
        <v>344</v>
      </c>
      <c r="F26" s="3" t="s">
        <v>345</v>
      </c>
      <c r="G26" s="2">
        <v>29005</v>
      </c>
      <c r="H26" s="2">
        <v>28630</v>
      </c>
      <c r="I26" s="2">
        <v>29130</v>
      </c>
      <c r="J26" s="2">
        <v>28025</v>
      </c>
      <c r="K26" s="2">
        <v>27980</v>
      </c>
      <c r="L26" s="2">
        <v>27160</v>
      </c>
      <c r="M26" s="2">
        <v>24590</v>
      </c>
      <c r="N26" s="2">
        <v>24560</v>
      </c>
      <c r="O26" s="2">
        <v>23280</v>
      </c>
      <c r="P26" s="2">
        <v>22210</v>
      </c>
      <c r="Q26" s="2">
        <v>23235</v>
      </c>
      <c r="R26" s="2">
        <v>24250</v>
      </c>
      <c r="S26" s="2">
        <v>22529</v>
      </c>
      <c r="T26" s="2">
        <v>22380</v>
      </c>
      <c r="U26" s="2">
        <v>22475</v>
      </c>
      <c r="V26" s="2">
        <v>22803</v>
      </c>
      <c r="W26" s="2">
        <v>22690</v>
      </c>
      <c r="X26" s="2">
        <v>22216</v>
      </c>
      <c r="Y26" s="2">
        <v>19930</v>
      </c>
      <c r="Z26" s="2">
        <v>18290</v>
      </c>
      <c r="AA26" s="2">
        <v>17226</v>
      </c>
      <c r="AB26" s="2">
        <v>18060</v>
      </c>
      <c r="AC26" s="2">
        <v>18120</v>
      </c>
      <c r="AD26" s="2">
        <v>18297</v>
      </c>
      <c r="AE26" s="2">
        <v>20649</v>
      </c>
      <c r="AF26" s="2">
        <v>21323</v>
      </c>
      <c r="AG26" s="2">
        <v>20244</v>
      </c>
      <c r="AH26" s="2">
        <v>19507</v>
      </c>
      <c r="AI26" s="2">
        <v>18490</v>
      </c>
      <c r="AJ26" s="2">
        <v>17713</v>
      </c>
      <c r="AK26" s="2">
        <v>17863</v>
      </c>
      <c r="AL26" s="2">
        <v>17752</v>
      </c>
      <c r="AM26" s="2">
        <v>17733</v>
      </c>
      <c r="AN26" s="2">
        <v>17959</v>
      </c>
      <c r="AO26" s="2">
        <v>17644</v>
      </c>
      <c r="AP26" s="2">
        <v>19000</v>
      </c>
      <c r="AQ26" s="2">
        <v>19446</v>
      </c>
      <c r="AR26" s="2">
        <v>19875</v>
      </c>
      <c r="AS26" s="2">
        <v>20164</v>
      </c>
      <c r="AT26" s="2">
        <v>20244</v>
      </c>
      <c r="AU26" s="2">
        <v>20244</v>
      </c>
      <c r="AV26" s="2">
        <v>20285</v>
      </c>
      <c r="AW26" s="2">
        <v>20285</v>
      </c>
    </row>
    <row r="27" ht="13.5" customHeight="1" spans="1:49">
      <c r="A27" s="2">
        <v>1</v>
      </c>
      <c r="B27" s="3" t="s">
        <v>464</v>
      </c>
      <c r="C27" s="2">
        <v>138</v>
      </c>
      <c r="D27" s="3" t="s">
        <v>464</v>
      </c>
      <c r="E27" s="3" t="s">
        <v>344</v>
      </c>
      <c r="F27" s="3" t="s">
        <v>345</v>
      </c>
      <c r="G27" s="2">
        <v>12284733</v>
      </c>
      <c r="H27" s="2">
        <v>12372472</v>
      </c>
      <c r="I27" s="2">
        <v>13295566</v>
      </c>
      <c r="J27" s="2">
        <v>14367773</v>
      </c>
      <c r="K27" s="2">
        <v>14785998</v>
      </c>
      <c r="L27" s="2">
        <v>15691254</v>
      </c>
      <c r="M27" s="2">
        <v>14849238</v>
      </c>
      <c r="N27" s="2">
        <v>15011621</v>
      </c>
      <c r="O27" s="2">
        <v>14282927</v>
      </c>
      <c r="P27" s="2">
        <v>14868677</v>
      </c>
      <c r="Q27" s="2">
        <v>15336405</v>
      </c>
      <c r="R27" s="2">
        <v>15012931</v>
      </c>
      <c r="S27" s="2">
        <v>15579861</v>
      </c>
      <c r="T27" s="2">
        <v>14546188</v>
      </c>
      <c r="U27" s="2">
        <v>15006036</v>
      </c>
      <c r="V27" s="2">
        <v>14105545</v>
      </c>
      <c r="W27" s="2">
        <v>15741574</v>
      </c>
      <c r="X27" s="2">
        <v>15443635</v>
      </c>
      <c r="Y27" s="2">
        <v>13309566</v>
      </c>
      <c r="Z27" s="2">
        <v>15151705</v>
      </c>
      <c r="AA27" s="2">
        <v>16861145</v>
      </c>
      <c r="AB27" s="2">
        <v>13780834</v>
      </c>
      <c r="AC27" s="2">
        <v>16398642</v>
      </c>
      <c r="AD27" s="2">
        <v>15757589</v>
      </c>
      <c r="AE27" s="2">
        <v>17064521</v>
      </c>
      <c r="AF27" s="2">
        <v>15613374</v>
      </c>
      <c r="AG27" s="2">
        <v>16344659</v>
      </c>
      <c r="AH27" s="2">
        <v>15672675</v>
      </c>
      <c r="AI27" s="2">
        <v>15253421</v>
      </c>
      <c r="AJ27" s="2">
        <v>16573318</v>
      </c>
      <c r="AK27" s="2">
        <v>15735507</v>
      </c>
      <c r="AL27" s="2">
        <v>15125264</v>
      </c>
      <c r="AM27" s="2">
        <v>15236156</v>
      </c>
      <c r="AN27" s="2">
        <v>16694256</v>
      </c>
      <c r="AO27" s="2">
        <v>16728911</v>
      </c>
      <c r="AP27" s="2">
        <v>17784934</v>
      </c>
      <c r="AQ27" s="2">
        <v>16223737</v>
      </c>
      <c r="AR27" s="2">
        <v>17345343</v>
      </c>
      <c r="AS27" s="2">
        <v>16075780</v>
      </c>
      <c r="AT27" s="2">
        <v>15726898</v>
      </c>
      <c r="AU27" s="2">
        <v>16761035</v>
      </c>
      <c r="AV27" s="2">
        <v>15836143</v>
      </c>
      <c r="AW27" s="2">
        <v>16824912</v>
      </c>
    </row>
    <row r="28" ht="13.5" customHeight="1" spans="1:49">
      <c r="A28" s="2">
        <v>1</v>
      </c>
      <c r="B28" s="3" t="s">
        <v>433</v>
      </c>
      <c r="C28" s="2">
        <v>142</v>
      </c>
      <c r="D28" s="3" t="s">
        <v>465</v>
      </c>
      <c r="E28" s="3" t="s">
        <v>344</v>
      </c>
      <c r="F28" s="3" t="s">
        <v>345</v>
      </c>
      <c r="G28" s="2">
        <v>260</v>
      </c>
      <c r="H28" s="2">
        <v>242</v>
      </c>
      <c r="I28" s="2">
        <v>278</v>
      </c>
      <c r="J28" s="2">
        <v>258</v>
      </c>
      <c r="K28" s="2">
        <v>244</v>
      </c>
      <c r="L28" s="2">
        <v>134</v>
      </c>
      <c r="M28" s="2">
        <v>192</v>
      </c>
      <c r="N28" s="2">
        <v>179</v>
      </c>
      <c r="O28" s="2">
        <v>141</v>
      </c>
      <c r="P28" s="2">
        <v>145</v>
      </c>
      <c r="Q28" s="2">
        <v>152</v>
      </c>
      <c r="R28" s="2">
        <v>156</v>
      </c>
      <c r="S28" s="2">
        <v>195</v>
      </c>
      <c r="T28" s="2">
        <v>229</v>
      </c>
      <c r="U28" s="2">
        <v>277</v>
      </c>
      <c r="V28" s="2">
        <v>270</v>
      </c>
      <c r="W28" s="2">
        <v>239</v>
      </c>
      <c r="X28" s="2">
        <v>232</v>
      </c>
      <c r="Y28" s="2">
        <v>228</v>
      </c>
      <c r="Z28" s="2">
        <v>224</v>
      </c>
      <c r="AA28" s="2">
        <v>241</v>
      </c>
      <c r="AB28" s="2">
        <v>216</v>
      </c>
      <c r="AC28" s="2">
        <v>230</v>
      </c>
      <c r="AD28" s="2">
        <v>214</v>
      </c>
      <c r="AE28" s="2">
        <v>284</v>
      </c>
      <c r="AF28" s="2">
        <v>286</v>
      </c>
      <c r="AG28" s="2">
        <v>302</v>
      </c>
      <c r="AH28" s="2">
        <v>307</v>
      </c>
      <c r="AI28" s="2">
        <v>304</v>
      </c>
      <c r="AJ28" s="2">
        <v>318</v>
      </c>
      <c r="AK28" s="2">
        <v>323</v>
      </c>
      <c r="AL28" s="2">
        <v>336</v>
      </c>
      <c r="AM28" s="2">
        <v>340</v>
      </c>
      <c r="AN28" s="2">
        <v>351</v>
      </c>
      <c r="AO28" s="2">
        <v>352</v>
      </c>
      <c r="AP28" s="2">
        <v>352</v>
      </c>
      <c r="AQ28" s="2">
        <v>352</v>
      </c>
      <c r="AR28" s="2">
        <v>352</v>
      </c>
      <c r="AS28" s="2">
        <v>352</v>
      </c>
      <c r="AT28" s="2">
        <v>352</v>
      </c>
      <c r="AU28" s="2">
        <v>352</v>
      </c>
      <c r="AV28" s="2">
        <v>352</v>
      </c>
      <c r="AW28" s="2">
        <v>114</v>
      </c>
    </row>
    <row r="29" ht="13.5" customHeight="1" spans="1:49">
      <c r="A29" s="2">
        <v>1</v>
      </c>
      <c r="B29" s="3" t="s">
        <v>433</v>
      </c>
      <c r="C29" s="2">
        <v>151</v>
      </c>
      <c r="D29" s="3" t="s">
        <v>466</v>
      </c>
      <c r="E29" s="3" t="s">
        <v>526</v>
      </c>
      <c r="F29" s="3" t="s">
        <v>526</v>
      </c>
      <c r="G29" s="2" t="s">
        <v>526</v>
      </c>
      <c r="H29" s="2" t="s">
        <v>526</v>
      </c>
      <c r="I29" s="2" t="s">
        <v>526</v>
      </c>
      <c r="J29" s="2" t="s">
        <v>526</v>
      </c>
      <c r="K29" s="2" t="s">
        <v>526</v>
      </c>
      <c r="L29" s="2" t="s">
        <v>526</v>
      </c>
      <c r="M29" s="2" t="s">
        <v>526</v>
      </c>
      <c r="N29" s="2" t="s">
        <v>526</v>
      </c>
      <c r="O29" s="2" t="s">
        <v>526</v>
      </c>
      <c r="P29" s="2" t="s">
        <v>526</v>
      </c>
      <c r="Q29" s="2" t="s">
        <v>526</v>
      </c>
      <c r="R29" s="2" t="s">
        <v>526</v>
      </c>
      <c r="S29" s="2" t="s">
        <v>526</v>
      </c>
      <c r="T29" s="2" t="s">
        <v>526</v>
      </c>
      <c r="U29" s="2" t="s">
        <v>526</v>
      </c>
      <c r="V29" s="2" t="s">
        <v>526</v>
      </c>
      <c r="W29" s="2" t="s">
        <v>526</v>
      </c>
      <c r="X29" s="2" t="s">
        <v>526</v>
      </c>
      <c r="Y29" s="2" t="s">
        <v>526</v>
      </c>
      <c r="Z29" s="2" t="s">
        <v>526</v>
      </c>
      <c r="AA29" s="2" t="s">
        <v>526</v>
      </c>
      <c r="AB29" s="2" t="s">
        <v>526</v>
      </c>
      <c r="AC29" s="2" t="s">
        <v>526</v>
      </c>
      <c r="AD29" s="2" t="s">
        <v>526</v>
      </c>
      <c r="AE29" s="2" t="s">
        <v>526</v>
      </c>
      <c r="AF29" s="2" t="s">
        <v>526</v>
      </c>
      <c r="AG29" s="2" t="s">
        <v>526</v>
      </c>
      <c r="AH29" s="2" t="s">
        <v>526</v>
      </c>
      <c r="AI29" s="2" t="s">
        <v>526</v>
      </c>
      <c r="AJ29" s="2" t="s">
        <v>526</v>
      </c>
      <c r="AK29" s="2" t="s">
        <v>526</v>
      </c>
      <c r="AL29" s="2" t="s">
        <v>526</v>
      </c>
      <c r="AM29" s="2" t="s">
        <v>526</v>
      </c>
      <c r="AN29" s="2" t="s">
        <v>526</v>
      </c>
      <c r="AO29" s="2" t="s">
        <v>526</v>
      </c>
      <c r="AP29" s="2" t="s">
        <v>526</v>
      </c>
      <c r="AQ29" s="2" t="s">
        <v>526</v>
      </c>
      <c r="AR29" s="2" t="s">
        <v>526</v>
      </c>
      <c r="AS29" s="2" t="s">
        <v>526</v>
      </c>
      <c r="AT29" s="2" t="s">
        <v>526</v>
      </c>
      <c r="AU29" s="2" t="s">
        <v>526</v>
      </c>
      <c r="AV29" s="2" t="s">
        <v>526</v>
      </c>
      <c r="AW29" s="2" t="s">
        <v>526</v>
      </c>
    </row>
    <row r="30" ht="13.5" customHeight="1" spans="1:49">
      <c r="A30" s="2">
        <v>1</v>
      </c>
      <c r="B30" s="3" t="s">
        <v>443</v>
      </c>
      <c r="C30" s="2">
        <v>157</v>
      </c>
      <c r="D30" s="3" t="s">
        <v>467</v>
      </c>
      <c r="E30" s="3" t="s">
        <v>344</v>
      </c>
      <c r="F30" s="3" t="s">
        <v>345</v>
      </c>
      <c r="G30" s="2">
        <v>496425</v>
      </c>
      <c r="H30" s="2">
        <v>517459</v>
      </c>
      <c r="I30" s="2">
        <v>505950</v>
      </c>
      <c r="J30" s="2">
        <v>565180</v>
      </c>
      <c r="K30" s="2">
        <v>612837</v>
      </c>
      <c r="L30" s="2">
        <v>636027</v>
      </c>
      <c r="M30" s="2">
        <v>687452</v>
      </c>
      <c r="N30" s="2">
        <v>700643</v>
      </c>
      <c r="O30" s="2">
        <v>698366</v>
      </c>
      <c r="P30" s="2">
        <v>673291</v>
      </c>
      <c r="Q30" s="2">
        <v>666563</v>
      </c>
      <c r="R30" s="2">
        <v>605997</v>
      </c>
      <c r="S30" s="2">
        <v>633496</v>
      </c>
      <c r="T30" s="2">
        <v>765748</v>
      </c>
      <c r="U30" s="2">
        <v>709159</v>
      </c>
      <c r="V30" s="2">
        <v>701220</v>
      </c>
      <c r="W30" s="2">
        <v>729962</v>
      </c>
      <c r="X30" s="2">
        <v>780442</v>
      </c>
      <c r="Y30" s="2">
        <v>678724</v>
      </c>
      <c r="Z30" s="2">
        <v>554932</v>
      </c>
      <c r="AA30" s="2">
        <v>693846</v>
      </c>
      <c r="AB30" s="2">
        <v>650949</v>
      </c>
      <c r="AC30" s="2">
        <v>642640</v>
      </c>
      <c r="AD30" s="2">
        <v>683949</v>
      </c>
      <c r="AE30" s="2">
        <v>692805</v>
      </c>
      <c r="AF30" s="2">
        <v>628436</v>
      </c>
      <c r="AG30" s="2">
        <v>585150</v>
      </c>
      <c r="AH30" s="2">
        <v>633400</v>
      </c>
      <c r="AI30" s="2">
        <v>639470</v>
      </c>
      <c r="AJ30" s="2">
        <v>672700</v>
      </c>
      <c r="AK30" s="2">
        <v>658040</v>
      </c>
      <c r="AL30" s="2">
        <v>629710</v>
      </c>
      <c r="AM30" s="2">
        <v>650285</v>
      </c>
      <c r="AN30" s="2">
        <v>647889</v>
      </c>
      <c r="AO30" s="2">
        <v>754567</v>
      </c>
      <c r="AP30" s="2">
        <v>762955</v>
      </c>
      <c r="AQ30" s="2">
        <v>766150</v>
      </c>
      <c r="AR30" s="2">
        <v>825877</v>
      </c>
      <c r="AS30" s="2">
        <v>800053</v>
      </c>
      <c r="AT30" s="2">
        <v>941463</v>
      </c>
      <c r="AU30" s="2">
        <v>917040</v>
      </c>
      <c r="AV30" s="2">
        <v>989910</v>
      </c>
      <c r="AW30" s="2">
        <v>1021012</v>
      </c>
    </row>
    <row r="31" ht="13.5" customHeight="1" spans="1:49">
      <c r="A31" s="2">
        <v>1</v>
      </c>
      <c r="B31" s="3" t="s">
        <v>443</v>
      </c>
      <c r="C31" s="2">
        <v>166</v>
      </c>
      <c r="D31" s="3" t="s">
        <v>468</v>
      </c>
      <c r="E31" s="3" t="s">
        <v>344</v>
      </c>
      <c r="F31" s="3" t="s">
        <v>345</v>
      </c>
      <c r="G31" s="2">
        <v>270563</v>
      </c>
      <c r="H31" s="2">
        <v>270133</v>
      </c>
      <c r="I31" s="2">
        <v>286725</v>
      </c>
      <c r="J31" s="2">
        <v>300956</v>
      </c>
      <c r="K31" s="2">
        <v>324725</v>
      </c>
      <c r="L31" s="2">
        <v>329541</v>
      </c>
      <c r="M31" s="2">
        <v>330733</v>
      </c>
      <c r="N31" s="2">
        <v>322968</v>
      </c>
      <c r="O31" s="2">
        <v>323463</v>
      </c>
      <c r="P31" s="2">
        <v>251165</v>
      </c>
      <c r="Q31" s="2">
        <v>253181</v>
      </c>
      <c r="R31" s="2">
        <v>265540</v>
      </c>
      <c r="S31" s="2">
        <v>269710</v>
      </c>
      <c r="T31" s="2">
        <v>289426</v>
      </c>
      <c r="U31" s="2">
        <v>297825</v>
      </c>
      <c r="V31" s="2">
        <v>315938</v>
      </c>
      <c r="W31" s="2">
        <v>309442</v>
      </c>
      <c r="X31" s="2">
        <v>292340</v>
      </c>
      <c r="Y31" s="2">
        <v>296191</v>
      </c>
      <c r="Z31" s="2">
        <v>275542</v>
      </c>
      <c r="AA31" s="2">
        <v>294932</v>
      </c>
      <c r="AB31" s="2">
        <v>304563</v>
      </c>
      <c r="AC31" s="2">
        <v>307288</v>
      </c>
      <c r="AD31" s="2">
        <v>292237</v>
      </c>
      <c r="AE31" s="2">
        <v>318282</v>
      </c>
      <c r="AF31" s="2">
        <v>308589</v>
      </c>
      <c r="AG31" s="2">
        <v>296027</v>
      </c>
      <c r="AH31" s="2">
        <v>288041</v>
      </c>
      <c r="AI31" s="2">
        <v>299736</v>
      </c>
      <c r="AJ31" s="2">
        <v>319062</v>
      </c>
      <c r="AK31" s="2">
        <v>313808</v>
      </c>
      <c r="AL31" s="2">
        <v>324470</v>
      </c>
      <c r="AM31" s="2">
        <v>313775</v>
      </c>
      <c r="AN31" s="2">
        <v>319690</v>
      </c>
      <c r="AO31" s="2">
        <v>316404</v>
      </c>
      <c r="AP31" s="2">
        <v>317705</v>
      </c>
      <c r="AQ31" s="2">
        <v>275737</v>
      </c>
      <c r="AR31" s="2">
        <v>271144</v>
      </c>
      <c r="AS31" s="2">
        <v>274929</v>
      </c>
      <c r="AT31" s="2">
        <v>285861</v>
      </c>
      <c r="AU31" s="2">
        <v>274171</v>
      </c>
      <c r="AV31" s="2">
        <v>261523</v>
      </c>
      <c r="AW31" s="2">
        <v>270220</v>
      </c>
    </row>
    <row r="32" ht="13.5" customHeight="1" spans="1:49">
      <c r="A32" s="2">
        <v>1</v>
      </c>
      <c r="B32" s="3" t="s">
        <v>436</v>
      </c>
      <c r="C32" s="2">
        <v>169</v>
      </c>
      <c r="D32" s="3" t="s">
        <v>469</v>
      </c>
      <c r="E32" s="3" t="s">
        <v>344</v>
      </c>
      <c r="F32" s="3" t="s">
        <v>345</v>
      </c>
      <c r="G32" s="2">
        <v>358885</v>
      </c>
      <c r="H32" s="2">
        <v>384305</v>
      </c>
      <c r="I32" s="2">
        <v>410440</v>
      </c>
      <c r="J32" s="2">
        <v>510400</v>
      </c>
      <c r="K32" s="2">
        <v>547565</v>
      </c>
      <c r="L32" s="2">
        <v>531867</v>
      </c>
      <c r="M32" s="2">
        <v>534470</v>
      </c>
      <c r="N32" s="2">
        <v>552954</v>
      </c>
      <c r="O32" s="2">
        <v>538519</v>
      </c>
      <c r="P32" s="2">
        <v>650867</v>
      </c>
      <c r="Q32" s="2">
        <v>691636</v>
      </c>
      <c r="R32" s="2">
        <v>705447</v>
      </c>
      <c r="S32" s="2">
        <v>699554</v>
      </c>
      <c r="T32" s="2">
        <v>819185</v>
      </c>
      <c r="U32" s="2">
        <v>872943</v>
      </c>
      <c r="V32" s="2">
        <v>978453</v>
      </c>
      <c r="W32" s="2">
        <v>1197178</v>
      </c>
      <c r="X32" s="2">
        <v>1325549</v>
      </c>
      <c r="Y32" s="2">
        <v>1413910</v>
      </c>
      <c r="Z32" s="2">
        <v>1485772</v>
      </c>
      <c r="AA32" s="2">
        <v>1388605</v>
      </c>
      <c r="AB32" s="2">
        <v>1610283</v>
      </c>
      <c r="AC32" s="2">
        <v>1657275</v>
      </c>
      <c r="AD32" s="2">
        <v>1782232</v>
      </c>
      <c r="AE32" s="2">
        <v>1989934</v>
      </c>
      <c r="AF32" s="2">
        <v>1821972</v>
      </c>
      <c r="AG32" s="2">
        <v>1874328</v>
      </c>
      <c r="AH32" s="2">
        <v>2218840</v>
      </c>
      <c r="AI32" s="2">
        <v>2357477</v>
      </c>
      <c r="AJ32" s="2">
        <v>2389391</v>
      </c>
      <c r="AK32" s="2">
        <v>1950409</v>
      </c>
      <c r="AL32" s="2">
        <v>2073156</v>
      </c>
      <c r="AM32" s="2">
        <v>1872381</v>
      </c>
      <c r="AN32" s="2">
        <v>2074069</v>
      </c>
      <c r="AO32" s="2">
        <v>2254263</v>
      </c>
      <c r="AP32" s="2">
        <v>2309606</v>
      </c>
      <c r="AQ32" s="2">
        <v>2290440</v>
      </c>
      <c r="AR32" s="2">
        <v>2489678</v>
      </c>
      <c r="AS32" s="2">
        <v>2484304</v>
      </c>
      <c r="AT32" s="2">
        <v>2518899</v>
      </c>
      <c r="AU32" s="2">
        <v>2993048</v>
      </c>
      <c r="AV32" s="2">
        <v>2954582</v>
      </c>
      <c r="AW32" s="2">
        <v>3221889</v>
      </c>
    </row>
    <row r="33" ht="13.5" customHeight="1" spans="1:49">
      <c r="A33" s="2">
        <v>1</v>
      </c>
      <c r="B33" s="3" t="s">
        <v>440</v>
      </c>
      <c r="C33" s="2">
        <v>170</v>
      </c>
      <c r="D33" s="3" t="s">
        <v>470</v>
      </c>
      <c r="E33" s="3" t="s">
        <v>344</v>
      </c>
      <c r="F33" s="3" t="s">
        <v>345</v>
      </c>
      <c r="G33" s="2">
        <v>1666289</v>
      </c>
      <c r="H33" s="2">
        <v>1706343</v>
      </c>
      <c r="I33" s="2">
        <v>1707190</v>
      </c>
      <c r="J33" s="2">
        <v>1829185</v>
      </c>
      <c r="K33" s="2">
        <v>1785495</v>
      </c>
      <c r="L33" s="2">
        <v>1863889</v>
      </c>
      <c r="M33" s="2">
        <v>1908908</v>
      </c>
      <c r="N33" s="2">
        <v>1726356</v>
      </c>
      <c r="O33" s="2">
        <v>1953271</v>
      </c>
      <c r="P33" s="2">
        <v>2021598</v>
      </c>
      <c r="Q33" s="2">
        <v>1951686</v>
      </c>
      <c r="R33" s="2">
        <v>1911998</v>
      </c>
      <c r="S33" s="2">
        <v>1894313</v>
      </c>
      <c r="T33" s="2">
        <v>1909461</v>
      </c>
      <c r="U33" s="2">
        <v>1865123</v>
      </c>
      <c r="V33" s="2">
        <v>1873620</v>
      </c>
      <c r="W33" s="2">
        <v>1893747</v>
      </c>
      <c r="X33" s="2">
        <v>1810801</v>
      </c>
      <c r="Y33" s="2">
        <v>1877127</v>
      </c>
      <c r="Z33" s="2">
        <v>1717789</v>
      </c>
      <c r="AA33" s="2">
        <v>1886011</v>
      </c>
      <c r="AB33" s="2">
        <v>1917537</v>
      </c>
      <c r="AC33" s="2">
        <v>1771868</v>
      </c>
      <c r="AD33" s="2">
        <v>1904447</v>
      </c>
      <c r="AE33" s="2">
        <v>1901021</v>
      </c>
      <c r="AF33" s="2">
        <v>1979649</v>
      </c>
      <c r="AG33" s="2">
        <v>2090903</v>
      </c>
      <c r="AH33" s="2">
        <v>2168974</v>
      </c>
      <c r="AI33" s="2">
        <v>2178167</v>
      </c>
      <c r="AJ33" s="2">
        <v>1743241</v>
      </c>
      <c r="AK33" s="2">
        <v>1837207</v>
      </c>
      <c r="AL33" s="2">
        <v>1586397</v>
      </c>
      <c r="AM33" s="2">
        <v>1785736</v>
      </c>
      <c r="AN33" s="2">
        <v>1942819</v>
      </c>
      <c r="AO33" s="2">
        <v>2062321</v>
      </c>
      <c r="AP33" s="2">
        <v>2213890</v>
      </c>
      <c r="AQ33" s="2">
        <v>2280472</v>
      </c>
      <c r="AR33" s="2">
        <v>2425445</v>
      </c>
      <c r="AS33" s="2">
        <v>2534284</v>
      </c>
      <c r="AT33" s="2">
        <v>2707199</v>
      </c>
      <c r="AU33" s="2">
        <v>2616177</v>
      </c>
      <c r="AV33" s="2">
        <v>2656910</v>
      </c>
      <c r="AW33" s="2">
        <v>2700775</v>
      </c>
    </row>
    <row r="34" ht="13.5" customHeight="1" spans="1:49">
      <c r="A34" s="2">
        <v>1</v>
      </c>
      <c r="B34" s="3" t="s">
        <v>433</v>
      </c>
      <c r="C34" s="2">
        <v>177</v>
      </c>
      <c r="D34" s="3" t="s">
        <v>471</v>
      </c>
      <c r="E34" s="3" t="s">
        <v>344</v>
      </c>
      <c r="F34" s="3" t="s">
        <v>345</v>
      </c>
      <c r="G34" s="2">
        <v>272506</v>
      </c>
      <c r="H34" s="2">
        <v>257381</v>
      </c>
      <c r="I34" s="2">
        <v>257192</v>
      </c>
      <c r="J34" s="2">
        <v>257354</v>
      </c>
      <c r="K34" s="2">
        <v>249710</v>
      </c>
      <c r="L34" s="2">
        <v>237477</v>
      </c>
      <c r="M34" s="2">
        <v>226374</v>
      </c>
      <c r="N34" s="2">
        <v>200992</v>
      </c>
      <c r="O34" s="2">
        <v>165383</v>
      </c>
      <c r="P34" s="2">
        <v>167092</v>
      </c>
      <c r="Q34" s="2">
        <v>151170</v>
      </c>
      <c r="R34" s="2">
        <v>149257</v>
      </c>
      <c r="S34" s="2">
        <v>139384</v>
      </c>
      <c r="T34" s="2">
        <v>135728</v>
      </c>
      <c r="U34" s="2">
        <v>138908</v>
      </c>
      <c r="V34" s="2">
        <v>140328</v>
      </c>
      <c r="W34" s="2">
        <v>131447</v>
      </c>
      <c r="X34" s="2">
        <v>122855</v>
      </c>
      <c r="Y34" s="2">
        <v>117553</v>
      </c>
      <c r="Z34" s="2">
        <v>117660</v>
      </c>
      <c r="AA34" s="2">
        <v>114698</v>
      </c>
      <c r="AB34" s="2">
        <v>105040</v>
      </c>
      <c r="AC34" s="2">
        <v>106902</v>
      </c>
      <c r="AD34" s="2">
        <v>106592</v>
      </c>
      <c r="AE34" s="2">
        <v>109173</v>
      </c>
      <c r="AF34" s="2">
        <v>106119</v>
      </c>
      <c r="AG34" s="2">
        <v>104989</v>
      </c>
      <c r="AH34" s="2">
        <v>90040</v>
      </c>
      <c r="AI34" s="2">
        <v>88468</v>
      </c>
      <c r="AJ34" s="2">
        <v>75689</v>
      </c>
      <c r="AK34" s="2">
        <v>77126</v>
      </c>
      <c r="AL34" s="2">
        <v>72537</v>
      </c>
      <c r="AM34" s="2">
        <v>76516</v>
      </c>
      <c r="AN34" s="2">
        <v>67792</v>
      </c>
      <c r="AO34" s="2">
        <v>67092</v>
      </c>
      <c r="AP34" s="2">
        <v>65345</v>
      </c>
      <c r="AQ34" s="2">
        <v>62835</v>
      </c>
      <c r="AR34" s="2">
        <v>64677</v>
      </c>
      <c r="AS34" s="2">
        <v>63954</v>
      </c>
      <c r="AT34" s="2">
        <v>63798</v>
      </c>
      <c r="AU34" s="2">
        <v>63798</v>
      </c>
      <c r="AV34" s="2">
        <v>63797</v>
      </c>
      <c r="AW34" s="2">
        <v>63790</v>
      </c>
    </row>
    <row r="35" ht="13.5" customHeight="1" spans="1:49">
      <c r="A35" s="2">
        <v>1</v>
      </c>
      <c r="B35" s="3" t="s">
        <v>433</v>
      </c>
      <c r="C35" s="2">
        <v>188</v>
      </c>
      <c r="D35" s="3" t="s">
        <v>472</v>
      </c>
      <c r="E35" s="3" t="s">
        <v>344</v>
      </c>
      <c r="F35" s="3" t="s">
        <v>345</v>
      </c>
      <c r="G35" s="2">
        <v>5890</v>
      </c>
      <c r="H35" s="2">
        <v>5707</v>
      </c>
      <c r="I35" s="2">
        <v>5783</v>
      </c>
      <c r="J35" s="2">
        <v>5900</v>
      </c>
      <c r="K35" s="2">
        <v>5418</v>
      </c>
      <c r="L35" s="2">
        <v>5940</v>
      </c>
      <c r="M35" s="2">
        <v>5636</v>
      </c>
      <c r="N35" s="2">
        <v>5577</v>
      </c>
      <c r="O35" s="2">
        <v>4928</v>
      </c>
      <c r="P35" s="2">
        <v>4564</v>
      </c>
      <c r="Q35" s="2">
        <v>4614</v>
      </c>
      <c r="R35" s="2">
        <v>4965</v>
      </c>
      <c r="S35" s="2">
        <v>4279</v>
      </c>
      <c r="T35" s="2">
        <v>4451</v>
      </c>
      <c r="U35" s="2">
        <v>4322</v>
      </c>
      <c r="V35" s="2">
        <v>4774</v>
      </c>
      <c r="W35" s="2">
        <v>5507</v>
      </c>
      <c r="X35" s="2">
        <v>5385</v>
      </c>
      <c r="Y35" s="2">
        <v>5719</v>
      </c>
      <c r="Z35" s="2">
        <v>5633</v>
      </c>
      <c r="AA35" s="2">
        <v>5000</v>
      </c>
      <c r="AB35" s="2">
        <v>5334</v>
      </c>
      <c r="AC35" s="2">
        <v>4981</v>
      </c>
      <c r="AD35" s="2">
        <v>5181</v>
      </c>
      <c r="AE35" s="2">
        <v>6046</v>
      </c>
      <c r="AF35" s="2">
        <v>5806</v>
      </c>
      <c r="AG35" s="2">
        <v>5836</v>
      </c>
      <c r="AH35" s="2">
        <v>5947</v>
      </c>
      <c r="AI35" s="2">
        <v>5942</v>
      </c>
      <c r="AJ35" s="2">
        <v>4948</v>
      </c>
      <c r="AK35" s="2">
        <v>5621</v>
      </c>
      <c r="AL35" s="2">
        <v>5431</v>
      </c>
      <c r="AM35" s="2">
        <v>4791</v>
      </c>
      <c r="AN35" s="2">
        <v>4679</v>
      </c>
      <c r="AO35" s="2">
        <v>4601</v>
      </c>
      <c r="AP35" s="2">
        <v>4561</v>
      </c>
      <c r="AQ35" s="2">
        <v>4935</v>
      </c>
      <c r="AR35" s="2">
        <v>4861</v>
      </c>
      <c r="AS35" s="2">
        <v>4800</v>
      </c>
      <c r="AT35" s="2">
        <v>4476</v>
      </c>
      <c r="AU35" s="2">
        <v>4476</v>
      </c>
      <c r="AV35" s="2">
        <v>4476</v>
      </c>
      <c r="AW35" s="2">
        <v>4476</v>
      </c>
    </row>
    <row r="36" ht="13.5" customHeight="1" spans="1:49">
      <c r="A36" s="2">
        <v>1</v>
      </c>
      <c r="B36" s="3" t="s">
        <v>433</v>
      </c>
      <c r="C36" s="2">
        <v>189</v>
      </c>
      <c r="D36" s="3" t="s">
        <v>473</v>
      </c>
      <c r="E36" s="3" t="s">
        <v>344</v>
      </c>
      <c r="F36" s="3" t="s">
        <v>345</v>
      </c>
      <c r="G36" s="2">
        <v>8576</v>
      </c>
      <c r="H36" s="2">
        <v>8744</v>
      </c>
      <c r="I36" s="2">
        <v>9459</v>
      </c>
      <c r="J36" s="2">
        <v>9299</v>
      </c>
      <c r="K36" s="2">
        <v>10154</v>
      </c>
      <c r="L36" s="2">
        <v>10109</v>
      </c>
      <c r="M36" s="2">
        <v>10216</v>
      </c>
      <c r="N36" s="2">
        <v>10318</v>
      </c>
      <c r="O36" s="2">
        <v>10427</v>
      </c>
      <c r="P36" s="2">
        <v>7574</v>
      </c>
      <c r="Q36" s="2">
        <v>8310</v>
      </c>
      <c r="R36" s="2">
        <v>8717</v>
      </c>
      <c r="S36" s="2">
        <v>7641</v>
      </c>
      <c r="T36" s="2">
        <v>9249</v>
      </c>
      <c r="U36" s="2">
        <v>6030</v>
      </c>
      <c r="V36" s="2">
        <v>7505</v>
      </c>
      <c r="W36" s="2">
        <v>8130</v>
      </c>
      <c r="X36" s="2">
        <v>9723</v>
      </c>
      <c r="Y36" s="2">
        <v>9024</v>
      </c>
      <c r="Z36" s="2">
        <v>7879</v>
      </c>
      <c r="AA36" s="2">
        <v>7952</v>
      </c>
      <c r="AB36" s="2">
        <v>8000</v>
      </c>
      <c r="AC36" s="2">
        <v>8073</v>
      </c>
      <c r="AD36" s="2">
        <v>10215</v>
      </c>
      <c r="AE36" s="2">
        <v>22056</v>
      </c>
      <c r="AF36" s="2">
        <v>23610</v>
      </c>
      <c r="AG36" s="2">
        <v>25437</v>
      </c>
      <c r="AH36" s="2">
        <v>26573</v>
      </c>
      <c r="AI36" s="2">
        <v>28014</v>
      </c>
      <c r="AJ36" s="2">
        <v>30080</v>
      </c>
      <c r="AK36" s="2">
        <v>26076</v>
      </c>
      <c r="AL36" s="2">
        <v>28163</v>
      </c>
      <c r="AM36" s="2">
        <v>30084</v>
      </c>
      <c r="AN36" s="2">
        <v>23674</v>
      </c>
      <c r="AO36" s="2">
        <v>26401</v>
      </c>
      <c r="AP36" s="2">
        <v>24877</v>
      </c>
      <c r="AQ36" s="2">
        <v>23588</v>
      </c>
      <c r="AR36" s="2">
        <v>19219</v>
      </c>
      <c r="AS36" s="2">
        <v>22440</v>
      </c>
      <c r="AT36" s="2">
        <v>21550</v>
      </c>
      <c r="AU36" s="2">
        <v>21570</v>
      </c>
      <c r="AV36" s="2">
        <v>132442</v>
      </c>
      <c r="AW36" s="2">
        <v>132442</v>
      </c>
    </row>
    <row r="37" ht="13.5" customHeight="1" spans="1:49">
      <c r="A37" s="2">
        <v>1</v>
      </c>
      <c r="B37" s="3" t="s">
        <v>433</v>
      </c>
      <c r="C37" s="2">
        <v>191</v>
      </c>
      <c r="D37" s="3" t="s">
        <v>474</v>
      </c>
      <c r="E37" s="3" t="s">
        <v>344</v>
      </c>
      <c r="F37" s="3" t="s">
        <v>345</v>
      </c>
      <c r="G37" s="2">
        <v>8260</v>
      </c>
      <c r="H37" s="2">
        <v>8946</v>
      </c>
      <c r="I37" s="2">
        <v>9770</v>
      </c>
      <c r="J37" s="2">
        <v>10200</v>
      </c>
      <c r="K37" s="2">
        <v>9795</v>
      </c>
      <c r="L37" s="2">
        <v>10342</v>
      </c>
      <c r="M37" s="2">
        <v>8392</v>
      </c>
      <c r="N37" s="2">
        <v>8306</v>
      </c>
      <c r="O37" s="2">
        <v>7868</v>
      </c>
      <c r="P37" s="2">
        <v>7354</v>
      </c>
      <c r="Q37" s="2">
        <v>8147</v>
      </c>
      <c r="R37" s="2">
        <v>7879</v>
      </c>
      <c r="S37" s="2">
        <v>8139</v>
      </c>
      <c r="T37" s="2">
        <v>7732</v>
      </c>
      <c r="U37" s="2">
        <v>7569</v>
      </c>
      <c r="V37" s="2">
        <v>9497</v>
      </c>
      <c r="W37" s="2">
        <v>8080</v>
      </c>
      <c r="X37" s="2">
        <v>9031</v>
      </c>
      <c r="Y37" s="2">
        <v>8757</v>
      </c>
      <c r="Z37" s="2">
        <v>9436</v>
      </c>
      <c r="AA37" s="2">
        <v>10826</v>
      </c>
      <c r="AB37" s="2">
        <v>10531</v>
      </c>
      <c r="AC37" s="2">
        <v>10357</v>
      </c>
      <c r="AD37" s="2">
        <v>11868</v>
      </c>
      <c r="AE37" s="2">
        <v>23421</v>
      </c>
      <c r="AF37" s="2">
        <v>24506</v>
      </c>
      <c r="AG37" s="2">
        <v>19596</v>
      </c>
      <c r="AH37" s="2">
        <v>25466</v>
      </c>
      <c r="AI37" s="2">
        <v>21912</v>
      </c>
      <c r="AJ37" s="2">
        <v>21737</v>
      </c>
      <c r="AK37" s="2">
        <v>21633</v>
      </c>
      <c r="AL37" s="2">
        <v>21732</v>
      </c>
      <c r="AM37" s="2">
        <v>21777</v>
      </c>
      <c r="AN37" s="2">
        <v>17143</v>
      </c>
      <c r="AO37" s="2">
        <v>19251</v>
      </c>
      <c r="AP37" s="2">
        <v>18467</v>
      </c>
      <c r="AQ37" s="2">
        <v>16559</v>
      </c>
      <c r="AR37" s="2">
        <v>18345</v>
      </c>
      <c r="AS37" s="2">
        <v>18064</v>
      </c>
      <c r="AT37" s="2">
        <v>18754</v>
      </c>
      <c r="AU37" s="2">
        <v>18754</v>
      </c>
      <c r="AV37" s="2">
        <v>18769</v>
      </c>
      <c r="AW37" s="2">
        <v>13212</v>
      </c>
    </row>
    <row r="38" ht="13.5" customHeight="1" spans="1:49">
      <c r="A38" s="2">
        <v>1</v>
      </c>
      <c r="B38" s="3" t="s">
        <v>454</v>
      </c>
      <c r="C38" s="2">
        <v>207</v>
      </c>
      <c r="D38" s="3" t="s">
        <v>475</v>
      </c>
      <c r="E38" s="3" t="s">
        <v>344</v>
      </c>
      <c r="F38" s="3" t="s">
        <v>345</v>
      </c>
      <c r="G38" s="2">
        <v>36078</v>
      </c>
      <c r="H38" s="2">
        <v>38150</v>
      </c>
      <c r="I38" s="2">
        <v>38087</v>
      </c>
      <c r="J38" s="2">
        <v>40274</v>
      </c>
      <c r="K38" s="2">
        <v>44888</v>
      </c>
      <c r="L38" s="2">
        <v>42288</v>
      </c>
      <c r="M38" s="2">
        <v>46441</v>
      </c>
      <c r="N38" s="2">
        <v>48616</v>
      </c>
      <c r="O38" s="2">
        <v>44992</v>
      </c>
      <c r="P38" s="2">
        <v>49924</v>
      </c>
      <c r="Q38" s="2">
        <v>50411</v>
      </c>
      <c r="R38" s="2">
        <v>47918</v>
      </c>
      <c r="S38" s="2">
        <v>55865</v>
      </c>
      <c r="T38" s="2">
        <v>55466</v>
      </c>
      <c r="U38" s="2">
        <v>58859</v>
      </c>
      <c r="V38" s="2">
        <v>59436</v>
      </c>
      <c r="W38" s="2">
        <v>61081</v>
      </c>
      <c r="X38" s="2">
        <v>65322</v>
      </c>
      <c r="Y38" s="2">
        <v>70584</v>
      </c>
      <c r="Z38" s="2">
        <v>76981</v>
      </c>
      <c r="AA38" s="2">
        <v>85376</v>
      </c>
      <c r="AB38" s="2">
        <v>86423</v>
      </c>
      <c r="AC38" s="2">
        <v>87748</v>
      </c>
      <c r="AD38" s="2">
        <v>91025</v>
      </c>
      <c r="AE38" s="2">
        <v>91581</v>
      </c>
      <c r="AF38" s="2">
        <v>91900</v>
      </c>
      <c r="AG38" s="2">
        <v>87432</v>
      </c>
      <c r="AH38" s="2">
        <v>86024</v>
      </c>
      <c r="AI38" s="2">
        <v>86461</v>
      </c>
      <c r="AJ38" s="2">
        <v>68606</v>
      </c>
      <c r="AK38" s="2">
        <v>77466</v>
      </c>
      <c r="AL38" s="2">
        <v>85900</v>
      </c>
      <c r="AM38" s="2">
        <v>75880</v>
      </c>
      <c r="AN38" s="2">
        <v>72088</v>
      </c>
      <c r="AO38" s="2">
        <v>76428</v>
      </c>
      <c r="AP38" s="2">
        <v>73948</v>
      </c>
      <c r="AQ38" s="2">
        <v>73410</v>
      </c>
      <c r="AR38" s="2">
        <v>61023</v>
      </c>
      <c r="AS38" s="2">
        <v>58956</v>
      </c>
      <c r="AT38" s="2">
        <v>54020</v>
      </c>
      <c r="AU38" s="2">
        <v>63044</v>
      </c>
      <c r="AV38" s="2">
        <v>63276</v>
      </c>
      <c r="AW38" s="2">
        <v>63276</v>
      </c>
    </row>
    <row r="39" ht="13.5" customHeight="1" spans="1:49">
      <c r="A39" s="2">
        <v>1</v>
      </c>
      <c r="B39" s="3" t="s">
        <v>433</v>
      </c>
      <c r="C39" s="2">
        <v>220</v>
      </c>
      <c r="D39" s="3" t="s">
        <v>476</v>
      </c>
      <c r="E39" s="3" t="s">
        <v>344</v>
      </c>
      <c r="F39" s="3" t="s">
        <v>345</v>
      </c>
      <c r="G39" s="2">
        <v>80677</v>
      </c>
      <c r="H39" s="2">
        <v>81900</v>
      </c>
      <c r="I39" s="2">
        <v>83227</v>
      </c>
      <c r="J39" s="2">
        <v>83920</v>
      </c>
      <c r="K39" s="2">
        <v>84860</v>
      </c>
      <c r="L39" s="2">
        <v>82841</v>
      </c>
      <c r="M39" s="2">
        <v>83294</v>
      </c>
      <c r="N39" s="2">
        <v>83440</v>
      </c>
      <c r="O39" s="2">
        <v>82150</v>
      </c>
      <c r="P39" s="2">
        <v>82006</v>
      </c>
      <c r="Q39" s="2">
        <v>83282</v>
      </c>
      <c r="R39" s="2">
        <v>88902</v>
      </c>
      <c r="S39" s="2">
        <v>89118</v>
      </c>
      <c r="T39" s="2">
        <v>91452</v>
      </c>
      <c r="U39" s="2">
        <v>85296</v>
      </c>
      <c r="V39" s="2">
        <v>85956</v>
      </c>
      <c r="W39" s="2">
        <v>83889</v>
      </c>
      <c r="X39" s="2">
        <v>83179</v>
      </c>
      <c r="Y39" s="2">
        <v>87425</v>
      </c>
      <c r="Z39" s="2">
        <v>84384</v>
      </c>
      <c r="AA39" s="2">
        <v>81856</v>
      </c>
      <c r="AB39" s="2">
        <v>71398</v>
      </c>
      <c r="AC39" s="2">
        <v>53043</v>
      </c>
      <c r="AD39" s="2">
        <v>48704</v>
      </c>
      <c r="AE39" s="2">
        <v>61409</v>
      </c>
      <c r="AF39" s="2">
        <v>61995</v>
      </c>
      <c r="AG39" s="2">
        <v>72422</v>
      </c>
      <c r="AH39" s="2">
        <v>70656</v>
      </c>
      <c r="AI39" s="2">
        <v>70770</v>
      </c>
      <c r="AJ39" s="2">
        <v>78027</v>
      </c>
      <c r="AK39" s="2">
        <v>76296</v>
      </c>
      <c r="AL39" s="2">
        <v>70924</v>
      </c>
      <c r="AM39" s="2">
        <v>77964</v>
      </c>
      <c r="AN39" s="2">
        <v>73928</v>
      </c>
      <c r="AO39" s="2">
        <v>72813</v>
      </c>
      <c r="AP39" s="2">
        <v>71114</v>
      </c>
      <c r="AQ39" s="2">
        <v>68974</v>
      </c>
      <c r="AR39" s="2">
        <v>60977</v>
      </c>
      <c r="AS39" s="2">
        <v>59304</v>
      </c>
      <c r="AT39" s="2">
        <v>62818</v>
      </c>
      <c r="AU39" s="2">
        <v>48846</v>
      </c>
      <c r="AV39" s="2">
        <v>62767</v>
      </c>
      <c r="AW39" s="2">
        <v>62797</v>
      </c>
    </row>
    <row r="40" ht="13.5" customHeight="1" spans="1:49">
      <c r="A40" s="2">
        <v>1</v>
      </c>
      <c r="B40" s="3" t="s">
        <v>436</v>
      </c>
      <c r="C40" s="2">
        <v>234</v>
      </c>
      <c r="D40" s="3" t="s">
        <v>477</v>
      </c>
      <c r="E40" s="3" t="s">
        <v>344</v>
      </c>
      <c r="F40" s="3" t="s">
        <v>345</v>
      </c>
      <c r="G40" s="2">
        <v>1237309</v>
      </c>
      <c r="H40" s="2">
        <v>1206620</v>
      </c>
      <c r="I40" s="2">
        <v>1165520</v>
      </c>
      <c r="J40" s="2">
        <v>1211592</v>
      </c>
      <c r="K40" s="2">
        <v>1262287</v>
      </c>
      <c r="L40" s="2">
        <v>1147897</v>
      </c>
      <c r="M40" s="2">
        <v>926047</v>
      </c>
      <c r="N40" s="2">
        <v>1144485</v>
      </c>
      <c r="O40" s="2">
        <v>1083470</v>
      </c>
      <c r="P40" s="2">
        <v>1128614</v>
      </c>
      <c r="Q40" s="2">
        <v>1000482</v>
      </c>
      <c r="R40" s="2">
        <v>825575</v>
      </c>
      <c r="S40" s="2">
        <v>1045892</v>
      </c>
      <c r="T40" s="2">
        <v>1104637</v>
      </c>
      <c r="U40" s="2">
        <v>1133811</v>
      </c>
      <c r="V40" s="2">
        <v>1261672</v>
      </c>
      <c r="W40" s="2">
        <v>954831</v>
      </c>
      <c r="X40" s="2">
        <v>963087</v>
      </c>
      <c r="Y40" s="2">
        <v>941050</v>
      </c>
      <c r="Z40" s="2">
        <v>833882</v>
      </c>
      <c r="AA40" s="2">
        <v>903496</v>
      </c>
      <c r="AB40" s="2">
        <v>737574</v>
      </c>
      <c r="AC40" s="2">
        <v>741011</v>
      </c>
      <c r="AD40" s="2">
        <v>729825</v>
      </c>
      <c r="AE40" s="2">
        <v>749149</v>
      </c>
      <c r="AF40" s="2">
        <v>709032</v>
      </c>
      <c r="AG40" s="2">
        <v>717874</v>
      </c>
      <c r="AH40" s="2">
        <v>731189</v>
      </c>
      <c r="AI40" s="2">
        <v>812308</v>
      </c>
      <c r="AJ40" s="2">
        <v>716516</v>
      </c>
      <c r="AK40" s="2">
        <v>628675</v>
      </c>
      <c r="AL40" s="2">
        <v>756100</v>
      </c>
      <c r="AM40" s="2">
        <v>770641</v>
      </c>
      <c r="AN40" s="2">
        <v>673633</v>
      </c>
      <c r="AO40" s="2">
        <v>772621</v>
      </c>
      <c r="AP40" s="2">
        <v>868769</v>
      </c>
      <c r="AQ40" s="2">
        <v>868543</v>
      </c>
      <c r="AR40" s="2">
        <v>758767</v>
      </c>
      <c r="AS40" s="2">
        <v>836440</v>
      </c>
      <c r="AT40" s="2">
        <v>654598</v>
      </c>
      <c r="AU40" s="2">
        <v>704972</v>
      </c>
      <c r="AV40" s="2">
        <v>740626</v>
      </c>
      <c r="AW40" s="2">
        <v>837556</v>
      </c>
    </row>
    <row r="41" ht="13.5" customHeight="1" spans="1:49">
      <c r="A41" s="2">
        <v>1</v>
      </c>
      <c r="B41" s="3" t="s">
        <v>440</v>
      </c>
      <c r="C41" s="2">
        <v>236</v>
      </c>
      <c r="D41" s="3" t="s">
        <v>478</v>
      </c>
      <c r="E41" s="3" t="s">
        <v>344</v>
      </c>
      <c r="F41" s="3" t="s">
        <v>345</v>
      </c>
      <c r="G41" s="2">
        <v>1363848</v>
      </c>
      <c r="H41" s="2">
        <v>1446239</v>
      </c>
      <c r="I41" s="2">
        <v>1420277</v>
      </c>
      <c r="J41" s="2">
        <v>1433149</v>
      </c>
      <c r="K41" s="2">
        <v>1550462</v>
      </c>
      <c r="L41" s="2">
        <v>1526595</v>
      </c>
      <c r="M41" s="2">
        <v>1743312</v>
      </c>
      <c r="N41" s="2">
        <v>1759469</v>
      </c>
      <c r="O41" s="2">
        <v>1802403</v>
      </c>
      <c r="P41" s="2">
        <v>1783445</v>
      </c>
      <c r="Q41" s="2">
        <v>1779418</v>
      </c>
      <c r="R41" s="2">
        <v>1530034</v>
      </c>
      <c r="S41" s="2">
        <v>1542965</v>
      </c>
      <c r="T41" s="2">
        <v>1677636</v>
      </c>
      <c r="U41" s="2">
        <v>1711891</v>
      </c>
      <c r="V41" s="2">
        <v>1480246</v>
      </c>
      <c r="W41" s="2">
        <v>1813920</v>
      </c>
      <c r="X41" s="2">
        <v>1756235</v>
      </c>
      <c r="Y41" s="2">
        <v>1730248</v>
      </c>
      <c r="Z41" s="2">
        <v>1715163</v>
      </c>
      <c r="AA41" s="2">
        <v>1658211</v>
      </c>
      <c r="AB41" s="2">
        <v>1637609</v>
      </c>
      <c r="AC41" s="2">
        <v>1586629</v>
      </c>
      <c r="AD41" s="2">
        <v>1573691</v>
      </c>
      <c r="AE41" s="2">
        <v>1848330</v>
      </c>
      <c r="AF41" s="2">
        <v>2145529</v>
      </c>
      <c r="AG41" s="2">
        <v>2280006</v>
      </c>
      <c r="AH41" s="2">
        <v>2342898</v>
      </c>
      <c r="AI41" s="2">
        <v>2060303</v>
      </c>
      <c r="AJ41" s="2">
        <v>1962291</v>
      </c>
      <c r="AK41" s="2">
        <v>2016088</v>
      </c>
      <c r="AL41" s="2">
        <v>1790409</v>
      </c>
      <c r="AM41" s="2">
        <v>1665742</v>
      </c>
      <c r="AN41" s="2">
        <v>1782565</v>
      </c>
      <c r="AO41" s="2">
        <v>1699966</v>
      </c>
      <c r="AP41" s="2">
        <v>1644081</v>
      </c>
      <c r="AQ41" s="2">
        <v>1701146</v>
      </c>
      <c r="AR41" s="2">
        <v>1630214</v>
      </c>
      <c r="AS41" s="2">
        <v>1617856</v>
      </c>
      <c r="AT41" s="2">
        <v>1843703</v>
      </c>
      <c r="AU41" s="2">
        <v>1874360</v>
      </c>
      <c r="AV41" s="2">
        <v>1679196</v>
      </c>
      <c r="AW41" s="2">
        <v>1681918</v>
      </c>
    </row>
    <row r="42" ht="13.5" customHeight="1" spans="1:49">
      <c r="A42" s="2">
        <v>1</v>
      </c>
      <c r="B42" s="3" t="s">
        <v>433</v>
      </c>
      <c r="C42" s="2">
        <v>239</v>
      </c>
      <c r="D42" s="3" t="s">
        <v>479</v>
      </c>
      <c r="E42" s="3" t="s">
        <v>344</v>
      </c>
      <c r="F42" s="3" t="s">
        <v>345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20</v>
      </c>
      <c r="M42" s="2">
        <v>25</v>
      </c>
      <c r="N42" s="2">
        <v>25</v>
      </c>
      <c r="O42" s="2">
        <v>25</v>
      </c>
      <c r="P42" s="2">
        <v>25</v>
      </c>
      <c r="Q42" s="2">
        <v>29</v>
      </c>
      <c r="R42" s="2">
        <v>29</v>
      </c>
      <c r="S42" s="2">
        <v>29</v>
      </c>
      <c r="T42" s="2">
        <v>29</v>
      </c>
      <c r="U42" s="2">
        <v>30</v>
      </c>
      <c r="V42" s="2">
        <v>30</v>
      </c>
      <c r="W42" s="2">
        <v>31</v>
      </c>
      <c r="X42" s="2">
        <v>32</v>
      </c>
      <c r="Y42" s="2">
        <v>33</v>
      </c>
      <c r="Z42" s="2">
        <v>34</v>
      </c>
      <c r="AA42" s="2">
        <v>35</v>
      </c>
      <c r="AB42" s="2">
        <v>36</v>
      </c>
      <c r="AC42" s="2">
        <v>38</v>
      </c>
      <c r="AD42" s="2">
        <v>38</v>
      </c>
      <c r="AE42" s="2">
        <v>75</v>
      </c>
      <c r="AF42" s="2">
        <v>77</v>
      </c>
      <c r="AG42" s="2">
        <v>77</v>
      </c>
      <c r="AH42" s="2">
        <v>79</v>
      </c>
      <c r="AI42" s="2">
        <v>70</v>
      </c>
      <c r="AJ42" s="2">
        <v>25</v>
      </c>
      <c r="AK42" s="2">
        <v>45</v>
      </c>
      <c r="AL42" s="2">
        <v>50</v>
      </c>
      <c r="AM42" s="2">
        <v>48</v>
      </c>
      <c r="AN42" s="2">
        <v>48</v>
      </c>
      <c r="AO42" s="2">
        <v>48</v>
      </c>
      <c r="AP42" s="2">
        <v>48</v>
      </c>
      <c r="AQ42" s="2">
        <v>48</v>
      </c>
      <c r="AR42" s="2">
        <v>48</v>
      </c>
      <c r="AS42" s="2">
        <v>48</v>
      </c>
      <c r="AT42" s="2">
        <v>48</v>
      </c>
      <c r="AU42" s="2">
        <v>48</v>
      </c>
      <c r="AV42" s="2">
        <v>48</v>
      </c>
      <c r="AW42" s="2">
        <v>48</v>
      </c>
    </row>
    <row r="43" ht="13.5" customHeight="1" spans="1:49">
      <c r="A43" s="2">
        <v>1</v>
      </c>
      <c r="B43" s="3" t="s">
        <v>433</v>
      </c>
      <c r="C43" s="2">
        <v>240</v>
      </c>
      <c r="D43" s="3" t="s">
        <v>480</v>
      </c>
      <c r="E43" s="3" t="s">
        <v>344</v>
      </c>
      <c r="F43" s="3" t="s">
        <v>345</v>
      </c>
      <c r="G43" s="2">
        <v>1600</v>
      </c>
      <c r="H43" s="2">
        <v>2000</v>
      </c>
      <c r="I43" s="2">
        <v>2000</v>
      </c>
      <c r="J43" s="2">
        <v>3000</v>
      </c>
      <c r="K43" s="2">
        <v>2000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60"/>
  <sheetViews>
    <sheetView workbookViewId="0">
      <selection activeCell="A1" sqref="A1"/>
    </sheetView>
  </sheetViews>
  <sheetFormatPr defaultColWidth="9.1358024691358" defaultRowHeight="11.6"/>
  <cols>
    <col min="1" max="1" width="2.1358024691358" customWidth="1"/>
    <col min="2" max="2" width="32.8518518518519" customWidth="1"/>
    <col min="3" max="4" width="8.1358024691358" style="25" customWidth="1"/>
    <col min="5" max="5" width="10" style="25" customWidth="1"/>
    <col min="6" max="7" width="8.1358024691358" style="25" customWidth="1"/>
    <col min="8" max="8" width="1.85185185185185" customWidth="1"/>
    <col min="9" max="9" width="9" style="26" customWidth="1"/>
  </cols>
  <sheetData>
    <row r="1" spans="1:1">
      <c r="A1" s="27" t="s">
        <v>527</v>
      </c>
    </row>
    <row r="3" spans="1:9">
      <c r="A3" s="8"/>
      <c r="B3" s="8"/>
      <c r="C3" s="9">
        <v>1961</v>
      </c>
      <c r="D3" s="9">
        <v>1971</v>
      </c>
      <c r="E3" s="9">
        <v>1981</v>
      </c>
      <c r="F3" s="9">
        <v>1991</v>
      </c>
      <c r="G3" s="9">
        <v>2001</v>
      </c>
      <c r="H3" s="8"/>
      <c r="I3" s="31" t="s">
        <v>419</v>
      </c>
    </row>
    <row r="4" spans="5:9">
      <c r="E4" s="30" t="s">
        <v>528</v>
      </c>
      <c r="I4" s="32" t="s">
        <v>421</v>
      </c>
    </row>
    <row r="5" spans="1:1">
      <c r="A5" s="27" t="s">
        <v>414</v>
      </c>
    </row>
    <row r="6" spans="2:9">
      <c r="B6" t="str">
        <f>RUT_data!D243</f>
        <v>Angola</v>
      </c>
      <c r="C6" s="25">
        <f>RUT_data!G243</f>
        <v>453.897994188467</v>
      </c>
      <c r="D6" s="25">
        <f>RUT_data!Q243</f>
        <v>550.209646834058</v>
      </c>
      <c r="E6" s="25">
        <f>RUT_data!AA243</f>
        <v>292.982013011864</v>
      </c>
      <c r="F6" s="25">
        <f>RUT_data!AK243</f>
        <v>255.759824046921</v>
      </c>
      <c r="G6" s="25">
        <f>RUT_data!AU243</f>
        <v>337.057954799731</v>
      </c>
      <c r="I6" s="26">
        <f>RUT_data!BD243</f>
        <v>-1.01886627034461</v>
      </c>
    </row>
    <row r="7" spans="2:9">
      <c r="B7" t="str">
        <f>RUT_data!D277</f>
        <v>Rwanda</v>
      </c>
      <c r="C7" s="25">
        <f>RUT_data!G277</f>
        <v>330.823340873649</v>
      </c>
      <c r="D7" s="25">
        <f>RUT_data!Q277</f>
        <v>424.458974990101</v>
      </c>
      <c r="E7" s="25">
        <f>RUT_data!AA277</f>
        <v>455.25045045045</v>
      </c>
      <c r="F7" s="25">
        <f>RUT_data!AK277</f>
        <v>460.164701547531</v>
      </c>
      <c r="G7" s="25">
        <f>RUT_data!AU277</f>
        <v>358.579194828093</v>
      </c>
      <c r="I7" s="26">
        <f>RUT_data!BD277</f>
        <v>0.0701639948209154</v>
      </c>
    </row>
    <row r="8" spans="2:9">
      <c r="B8" t="str">
        <f>RUT_data!D251</f>
        <v>Congo</v>
      </c>
      <c r="C8" s="25">
        <f>RUT_data!G251</f>
        <v>456.457010380401</v>
      </c>
      <c r="D8" s="25">
        <f>RUT_data!Q251</f>
        <v>472.537416450148</v>
      </c>
      <c r="E8" s="25">
        <f>RUT_data!AA251</f>
        <v>452.359801488834</v>
      </c>
      <c r="F8" s="25">
        <f>RUT_data!AK251</f>
        <v>445.966814159292</v>
      </c>
      <c r="G8" s="25">
        <f>RUT_data!AU251</f>
        <v>554.609126984127</v>
      </c>
      <c r="I8" s="26">
        <f>RUT_data!BD251</f>
        <v>0.67988354179811</v>
      </c>
    </row>
    <row r="9" spans="2:9">
      <c r="B9" t="str">
        <f>RUT_data!D279</f>
        <v>Senegal</v>
      </c>
      <c r="C9" s="25">
        <f>RUT_data!G279</f>
        <v>611.324104627021</v>
      </c>
      <c r="D9" s="25">
        <f>RUT_data!Q279</f>
        <v>557.974688987371</v>
      </c>
      <c r="E9" s="25">
        <f>RUT_data!AA279</f>
        <v>494.447115384615</v>
      </c>
      <c r="F9" s="25">
        <f>RUT_data!AK279</f>
        <v>398.401444350042</v>
      </c>
      <c r="G9" s="25">
        <f>RUT_data!AU279</f>
        <v>390.330446369087</v>
      </c>
      <c r="I9" s="26">
        <f>RUT_data!BD279</f>
        <v>-1.24107574930681</v>
      </c>
    </row>
    <row r="10" spans="2:9">
      <c r="B10" t="str">
        <f>RUT_data!D280</f>
        <v>Seychelles</v>
      </c>
      <c r="C10" s="25">
        <f>RUT_data!G280</f>
        <v>362.386956521739</v>
      </c>
      <c r="D10" s="25">
        <f>RUT_data!Q280</f>
        <v>308.432892249527</v>
      </c>
      <c r="E10" s="25">
        <f>RUT_data!AA280</f>
        <v>283.04347826087</v>
      </c>
      <c r="F10" s="25">
        <f>RUT_data!AK280</f>
        <v>234.538461538462</v>
      </c>
      <c r="G10" s="25">
        <f>RUT_data!AU280</f>
        <v>266</v>
      </c>
      <c r="I10" s="26">
        <f>RUT_data!BD280</f>
        <v>-1.53533403009913</v>
      </c>
    </row>
    <row r="11" spans="2:9">
      <c r="B11" t="str">
        <f>RUT_data!D262</f>
        <v>Lesotho</v>
      </c>
      <c r="C11" s="25">
        <f>RUT_data!G262</f>
        <v>435.06631055443</v>
      </c>
      <c r="D11" s="25">
        <f>RUT_data!Q262</f>
        <v>478.497122427625</v>
      </c>
      <c r="E11" s="25">
        <f>RUT_data!AA262</f>
        <v>463.096</v>
      </c>
      <c r="F11" s="25">
        <f>RUT_data!AK262</f>
        <v>318.540983606557</v>
      </c>
      <c r="G11" s="25">
        <f>RUT_data!AU262</f>
        <v>409.962962962963</v>
      </c>
      <c r="I11" s="26">
        <f>RUT_data!BD262</f>
        <v>-0.679149546667313</v>
      </c>
    </row>
    <row r="12" spans="2:9">
      <c r="B12" t="str">
        <f>RUT_data!D281</f>
        <v>Sierra Leone</v>
      </c>
      <c r="C12" s="25">
        <f>RUT_data!G281</f>
        <v>312.641171883426</v>
      </c>
      <c r="D12" s="25">
        <f>RUT_data!Q281</f>
        <v>394.443729250758</v>
      </c>
      <c r="E12" s="25">
        <f>RUT_data!AA281</f>
        <v>400.530769230769</v>
      </c>
      <c r="F12" s="25">
        <f>RUT_data!AK281</f>
        <v>401.238183503244</v>
      </c>
      <c r="G12" s="25">
        <f>RUT_data!AU281</f>
        <v>354.611214953271</v>
      </c>
      <c r="I12" s="26">
        <f>RUT_data!BD281</f>
        <v>0.367465500828223</v>
      </c>
    </row>
    <row r="13" spans="2:9">
      <c r="B13" t="str">
        <f>RUT_data!D282</f>
        <v>Somalia</v>
      </c>
      <c r="C13" s="25">
        <f>RUT_data!G282</f>
        <v>760.573888278738</v>
      </c>
      <c r="D13" s="25">
        <f>RUT_data!Q282</f>
        <v>903.733995422102</v>
      </c>
      <c r="E13" s="25">
        <f>RUT_data!AA282</f>
        <v>699.064095883273</v>
      </c>
      <c r="F13" s="25">
        <f>RUT_data!AK282</f>
        <v>641.266951414843</v>
      </c>
      <c r="G13" s="25">
        <f>RUT_data!AU282</f>
        <v>691.555236728838</v>
      </c>
      <c r="I13" s="26">
        <f>RUT_data!BD282</f>
        <v>-0.510326862568633</v>
      </c>
    </row>
    <row r="15" spans="1:9">
      <c r="A15" t="str">
        <f>RUT_data!D267</f>
        <v>Mauritania</v>
      </c>
      <c r="C15" s="25">
        <f>RUT_data!G267</f>
        <v>665.807632681334</v>
      </c>
      <c r="D15" s="25">
        <f>RUT_data!Q267</f>
        <v>666.503430109987</v>
      </c>
      <c r="E15" s="25">
        <f>RUT_data!AA267</f>
        <v>704.174825174825</v>
      </c>
      <c r="F15" s="25">
        <f>RUT_data!AK267</f>
        <v>770.248322147651</v>
      </c>
      <c r="G15" s="25">
        <f>RUT_data!AU267</f>
        <v>675.998293515358</v>
      </c>
      <c r="I15" s="26">
        <f>RUT_data!BD267</f>
        <v>0.0945872586455065</v>
      </c>
    </row>
    <row r="17" spans="2:9">
      <c r="B17" t="str">
        <f>RUT_data!D283</f>
        <v>South Africa</v>
      </c>
      <c r="C17" s="25">
        <f>RUT_data!G283</f>
        <v>2347.38213840954</v>
      </c>
      <c r="D17" s="25">
        <f>RUT_data!Q283</f>
        <v>3126.09052158917</v>
      </c>
      <c r="E17" s="25">
        <f>RUT_data!AA283</f>
        <v>5581.21905940594</v>
      </c>
      <c r="F17" s="25">
        <f>RUT_data!AK283</f>
        <v>5841.03364485981</v>
      </c>
      <c r="G17" s="25">
        <f>RUT_data!AU283</f>
        <v>6962.96159122085</v>
      </c>
      <c r="I17" s="26">
        <f>RUT_data!BD283</f>
        <v>2.8896845663466</v>
      </c>
    </row>
    <row r="18" spans="2:9">
      <c r="B18" t="str">
        <f>RUT_data!D268</f>
        <v>Mauritius</v>
      </c>
      <c r="C18" s="25">
        <f>RUT_data!G268</f>
        <v>2177.45962025316</v>
      </c>
      <c r="D18" s="25">
        <f>RUT_data!Q268</f>
        <v>2196.48896551724</v>
      </c>
      <c r="E18" s="25">
        <f>RUT_data!AA268</f>
        <v>2139.91919191919</v>
      </c>
      <c r="F18" s="25">
        <f>RUT_data!AK268</f>
        <v>3194.92</v>
      </c>
      <c r="G18" s="25">
        <f>RUT_data!AU268</f>
        <v>4516.53225806452</v>
      </c>
      <c r="I18" s="26">
        <f>RUT_data!BD268</f>
        <v>1.85384642724302</v>
      </c>
    </row>
    <row r="19" spans="2:9">
      <c r="B19" t="str">
        <f>RUT_data!B284</f>
        <v>Western Sahara</v>
      </c>
      <c r="C19" s="25">
        <f>RUT_data!G284</f>
        <v>182.989473684211</v>
      </c>
      <c r="D19" s="25">
        <f>RUT_data!Q284</f>
        <v>202.853801169591</v>
      </c>
      <c r="E19" s="25">
        <f>RUT_data!AA284</f>
        <v>137.45</v>
      </c>
      <c r="F19" s="25">
        <f>RUT_data!AK284</f>
        <v>151.53488372093</v>
      </c>
      <c r="G19" s="25">
        <f>RUT_data!AU284</f>
        <v>127.910714285714</v>
      </c>
      <c r="I19" s="26">
        <f>RUT_data!BD284</f>
        <v>-0.542874027765938</v>
      </c>
    </row>
    <row r="20" spans="2:9">
      <c r="B20" t="str">
        <f>RUT_data!B286</f>
        <v>Swaziland</v>
      </c>
      <c r="C20" s="25">
        <f>RUT_data!G286</f>
        <v>826.737288135593</v>
      </c>
      <c r="D20" s="25">
        <f>RUT_data!Q286</f>
        <v>1256.80647001304</v>
      </c>
      <c r="E20" s="25">
        <f>RUT_data!AA286</f>
        <v>1968.34453781513</v>
      </c>
      <c r="F20" s="25">
        <f>RUT_data!AK286</f>
        <v>1982.59574468085</v>
      </c>
      <c r="G20" s="25">
        <f>RUT_data!AU286</f>
        <v>1658.85034013605</v>
      </c>
      <c r="I20" s="26">
        <f>RUT_data!BD286</f>
        <v>1.60061100828441</v>
      </c>
    </row>
    <row r="21" spans="2:9">
      <c r="B21" t="str">
        <f>RUT_data!B287</f>
        <v>United Republic of Tanzania</v>
      </c>
      <c r="C21" s="25">
        <f>RUT_data!G287</f>
        <v>339.447056402111</v>
      </c>
      <c r="D21" s="25">
        <f>RUT_data!Q287</f>
        <v>361.898737912345</v>
      </c>
      <c r="E21" s="25">
        <f>RUT_data!AA287</f>
        <v>381.581571748321</v>
      </c>
      <c r="F21" s="25">
        <f>RUT_data!AK287</f>
        <v>362.9580310405</v>
      </c>
      <c r="G21" s="25">
        <f>RUT_data!AU287</f>
        <v>343.705899405711</v>
      </c>
      <c r="I21" s="26">
        <f>RUT_data!BD287</f>
        <v>0.018951509005638</v>
      </c>
    </row>
    <row r="22" spans="2:9">
      <c r="B22" t="str">
        <f>RUT_data!D269</f>
        <v>Mozambique</v>
      </c>
      <c r="C22" s="25">
        <f>RUT_data!G269</f>
        <v>278.165341908231</v>
      </c>
      <c r="D22" s="25">
        <f>RUT_data!Q269</f>
        <v>316.879026907995</v>
      </c>
      <c r="E22" s="25">
        <f>RUT_data!AA269</f>
        <v>233.807602792863</v>
      </c>
      <c r="F22" s="25">
        <f>RUT_data!AK269</f>
        <v>194.761646398503</v>
      </c>
      <c r="G22" s="25">
        <f>RUT_data!AU269</f>
        <v>241.925414364641</v>
      </c>
      <c r="I22" s="26">
        <f>RUT_data!BD269</f>
        <v>-0.613142246356424</v>
      </c>
    </row>
    <row r="23" spans="2:9">
      <c r="B23" t="str">
        <f>RUT_data!B288</f>
        <v>Togo</v>
      </c>
      <c r="C23" s="25">
        <f>RUT_data!G288</f>
        <v>510.996442187418</v>
      </c>
      <c r="D23" s="25">
        <f>RUT_data!Q288</f>
        <v>524.795687774235</v>
      </c>
      <c r="E23" s="25">
        <f>RUT_data!AA288</f>
        <v>509.895251396648</v>
      </c>
      <c r="F23" s="25">
        <f>RUT_data!AK288</f>
        <v>522.825379609544</v>
      </c>
      <c r="G23" s="25">
        <f>RUT_data!AU288</f>
        <v>615.218278615794</v>
      </c>
      <c r="I23" s="26">
        <f>RUT_data!BD288</f>
        <v>0.430872192065035</v>
      </c>
    </row>
    <row r="24" spans="2:9">
      <c r="B24" t="str">
        <f>RUT_data!D270</f>
        <v>Namibia</v>
      </c>
      <c r="C24" s="25">
        <f>RUT_data!G270</f>
        <v>1901.70097836572</v>
      </c>
      <c r="D24" s="25">
        <f>RUT_data!Q270</f>
        <v>2432.96974262398</v>
      </c>
      <c r="E24" s="25">
        <f>RUT_data!AA270</f>
        <v>2422.4406779661</v>
      </c>
      <c r="F24" s="25">
        <f>RUT_data!AK270</f>
        <v>1761.26339285714</v>
      </c>
      <c r="G24" s="25">
        <f>RUT_data!AU270</f>
        <v>1553.16929133858</v>
      </c>
      <c r="I24" s="26">
        <f>RUT_data!BD270</f>
        <v>-0.70362327650485</v>
      </c>
    </row>
    <row r="25" spans="2:9">
      <c r="B25" t="str">
        <f>RUT_data!D271</f>
        <v>Niger</v>
      </c>
      <c r="C25" s="25">
        <f>RUT_data!G271</f>
        <v>590.945137253388</v>
      </c>
      <c r="D25" s="25">
        <f>RUT_data!Q271</f>
        <v>599.718733324535</v>
      </c>
      <c r="E25" s="25">
        <f>RUT_data!AA271</f>
        <v>570.216666666667</v>
      </c>
      <c r="F25" s="25">
        <f>RUT_data!AK271</f>
        <v>513.912705272256</v>
      </c>
      <c r="G25" s="25">
        <f>RUT_data!AU271</f>
        <v>619.74</v>
      </c>
      <c r="I25" s="26">
        <f>RUT_data!BD271</f>
        <v>0.0722658408941923</v>
      </c>
    </row>
    <row r="26" spans="2:9">
      <c r="B26" t="str">
        <f>RUT_data!B285</f>
        <v>Sudan</v>
      </c>
      <c r="C26" s="25">
        <f>RUT_data!G285</f>
        <v>632.749259321707</v>
      </c>
      <c r="D26" s="25">
        <f>RUT_data!Q285</f>
        <v>762.941130644784</v>
      </c>
      <c r="E26" s="25">
        <f>RUT_data!AA285</f>
        <v>881.643452877398</v>
      </c>
      <c r="F26" s="25">
        <f>RUT_data!AK285</f>
        <v>870.159155733029</v>
      </c>
      <c r="G26" s="25">
        <f>RUT_data!AU285</f>
        <v>1181.41214819526</v>
      </c>
      <c r="I26" s="26">
        <f>RUT_data!BD285</f>
        <v>1.34780267175398</v>
      </c>
    </row>
    <row r="27" spans="2:9">
      <c r="B27" t="str">
        <f>RUT_data!B289</f>
        <v>Uganda</v>
      </c>
      <c r="C27" s="25">
        <f>RUT_data!G289</f>
        <v>636.259119817559</v>
      </c>
      <c r="D27" s="25">
        <f>RUT_data!Q289</f>
        <v>850.499728355376</v>
      </c>
      <c r="E27" s="25">
        <f>RUT_data!AA289</f>
        <v>560.610947036818</v>
      </c>
      <c r="F27" s="25">
        <f>RUT_data!AK289</f>
        <v>577.634997081144</v>
      </c>
      <c r="G27" s="25">
        <f>RUT_data!AU289</f>
        <v>603.510256113107</v>
      </c>
      <c r="I27" s="26">
        <f>RUT_data!BD289</f>
        <v>-0.635147807038561</v>
      </c>
    </row>
    <row r="28" spans="2:9">
      <c r="B28" t="str">
        <f>RUT_data!D272</f>
        <v>Nigeria</v>
      </c>
      <c r="C28" s="25">
        <f>RUT_data!G272</f>
        <v>690.190319019352</v>
      </c>
      <c r="D28" s="25">
        <f>RUT_data!Q272</f>
        <v>798.802053471861</v>
      </c>
      <c r="E28" s="25">
        <f>RUT_data!AA272</f>
        <v>775.090732087227</v>
      </c>
      <c r="F28" s="25">
        <f>RUT_data!AK272</f>
        <v>1516.96341559568</v>
      </c>
      <c r="G28" s="25">
        <f>RUT_data!AU272</f>
        <v>2246.63101087394</v>
      </c>
      <c r="I28" s="26">
        <f>RUT_data!BD272</f>
        <v>3.46114639373329</v>
      </c>
    </row>
    <row r="30" spans="2:9">
      <c r="B30" t="str">
        <f>RUT_data!D273</f>
        <v>Guinea-Bissau</v>
      </c>
      <c r="C30" s="25">
        <f>RUT_data!G273</f>
        <v>435.882352941177</v>
      </c>
      <c r="D30" s="25">
        <f>RUT_data!Q273</f>
        <v>324.34203951851</v>
      </c>
      <c r="E30" s="25">
        <f>RUT_data!AA273</f>
        <v>372.2</v>
      </c>
      <c r="F30" s="25">
        <f>RUT_data!AK273</f>
        <v>428.988372093023</v>
      </c>
      <c r="G30" s="25">
        <f>RUT_data!AU273</f>
        <v>549.478589420655</v>
      </c>
      <c r="I30" s="26">
        <f>RUT_data!BD273</f>
        <v>1.01993335655997</v>
      </c>
    </row>
    <row r="32" spans="1:1">
      <c r="A32" s="27" t="s">
        <v>430</v>
      </c>
    </row>
    <row r="33" spans="2:9">
      <c r="B33" t="str">
        <f>RUT_data!D182</f>
        <v>Angola</v>
      </c>
      <c r="C33" s="25">
        <f>RUT_data!G182</f>
        <v>15.3548563574684</v>
      </c>
      <c r="D33" s="25">
        <f>RUT_data!Q182</f>
        <v>20.6154769083622</v>
      </c>
      <c r="E33" s="25">
        <f>RUT_data!AA182</f>
        <v>13.7829084172453</v>
      </c>
      <c r="F33" s="25">
        <f>RUT_data!AK182</f>
        <v>15.6372945047974</v>
      </c>
      <c r="G33" s="25">
        <f>RUT_data!AU182</f>
        <v>26.8146247289965</v>
      </c>
      <c r="I33" s="26">
        <f>RUT_data!BD182</f>
        <v>1.36419586208381</v>
      </c>
    </row>
    <row r="34" spans="2:9">
      <c r="B34" t="str">
        <f>RUT_data!D216</f>
        <v>Rwanda</v>
      </c>
      <c r="C34" s="25">
        <f>RUT_data!G216</f>
        <v>330.022478135763</v>
      </c>
      <c r="D34" s="25">
        <f>RUT_data!Q216</f>
        <v>466.460431438077</v>
      </c>
      <c r="E34" s="25">
        <f>RUT_data!AA216</f>
        <v>548.249047289692</v>
      </c>
      <c r="F34" s="25">
        <f>RUT_data!AK216</f>
        <v>543.461488418523</v>
      </c>
      <c r="G34" s="25">
        <f>RUT_data!AU216</f>
        <v>560.192538999018</v>
      </c>
      <c r="I34" s="26">
        <f>RUT_data!BD216</f>
        <v>1.30898740469398</v>
      </c>
    </row>
    <row r="35" spans="2:9">
      <c r="B35" t="str">
        <f>RUT_data!D190</f>
        <v>Congo</v>
      </c>
      <c r="C35" s="25">
        <f>RUT_data!G190</f>
        <v>12.7411192405014</v>
      </c>
      <c r="D35" s="25">
        <f>RUT_data!Q190</f>
        <v>15.9666389767042</v>
      </c>
      <c r="E35" s="25">
        <f>RUT_data!AA190</f>
        <v>17.8769234993469</v>
      </c>
      <c r="F35" s="25">
        <f>RUT_data!AK190</f>
        <v>19.7530895652002</v>
      </c>
      <c r="G35" s="25">
        <f>RUT_data!AU190</f>
        <v>27.2658574982108</v>
      </c>
      <c r="I35" s="26">
        <f>RUT_data!BD190</f>
        <v>1.95461146820954</v>
      </c>
    </row>
    <row r="36" spans="2:9">
      <c r="B36" t="str">
        <f>RUT_data!D218</f>
        <v>Senegal</v>
      </c>
      <c r="C36" s="25">
        <f>RUT_data!G218</f>
        <v>91.515914999355</v>
      </c>
      <c r="D36" s="25">
        <f>RUT_data!Q218</f>
        <v>104.761392676366</v>
      </c>
      <c r="E36" s="25">
        <f>RUT_data!AA218</f>
        <v>113.026212879131</v>
      </c>
      <c r="F36" s="25">
        <f>RUT_data!AK218</f>
        <v>118.923496963563</v>
      </c>
      <c r="G36" s="25">
        <f>RUT_data!AU218</f>
        <v>146.885496772654</v>
      </c>
      <c r="I36" s="26">
        <f>RUT_data!BD218</f>
        <v>1.11992908925138</v>
      </c>
    </row>
    <row r="37" spans="2:9">
      <c r="B37" t="str">
        <f>RUT_data!D219</f>
        <v>Seychelles</v>
      </c>
      <c r="C37" s="25">
        <f>RUT_data!G219</f>
        <v>432.474082376016</v>
      </c>
      <c r="D37" s="25">
        <f>RUT_data!Q219</f>
        <v>478.956962827931</v>
      </c>
      <c r="E37" s="25">
        <f>RUT_data!AA219</f>
        <v>825.304259634888</v>
      </c>
      <c r="F37" s="25">
        <f>RUT_data!AK219</f>
        <v>1274.39916405434</v>
      </c>
      <c r="G37" s="25">
        <f>RUT_data!AU219</f>
        <v>1477.19159063864</v>
      </c>
      <c r="I37" s="26">
        <f>RUT_data!BD219</f>
        <v>3.45176355237433</v>
      </c>
    </row>
    <row r="38" spans="2:9">
      <c r="B38" t="str">
        <f>RUT_data!D201</f>
        <v>Lesotho</v>
      </c>
      <c r="C38" s="25">
        <f>RUT_data!G201</f>
        <v>35.7404586520072</v>
      </c>
      <c r="D38" s="25">
        <f>RUT_data!Q201</f>
        <v>44.4493207914822</v>
      </c>
      <c r="E38" s="25">
        <f>RUT_data!AA201</f>
        <v>52.0071730314144</v>
      </c>
      <c r="F38" s="25">
        <f>RUT_data!AK201</f>
        <v>44.7013148825863</v>
      </c>
      <c r="G38" s="25">
        <f>RUT_data!AU201</f>
        <v>62.8927326566068</v>
      </c>
      <c r="I38" s="26">
        <f>RUT_data!BD201</f>
        <v>0.987105801490196</v>
      </c>
    </row>
    <row r="39" spans="2:9">
      <c r="B39" t="str">
        <f>RUT_data!D220</f>
        <v>Sierra Leone</v>
      </c>
      <c r="C39" s="25">
        <f>RUT_data!G220</f>
        <v>92.1940814893195</v>
      </c>
      <c r="D39" s="25">
        <f>RUT_data!Q220</f>
        <v>118.288620341668</v>
      </c>
      <c r="E39" s="25">
        <f>RUT_data!AA220</f>
        <v>128.016788718543</v>
      </c>
      <c r="F39" s="25">
        <f>RUT_data!AK220</f>
        <v>146.335082515781</v>
      </c>
      <c r="G39" s="25">
        <f>RUT_data!AU220</f>
        <v>131.93835685745</v>
      </c>
      <c r="I39" s="26">
        <f>RUT_data!BD220</f>
        <v>1.00670020332199</v>
      </c>
    </row>
    <row r="40" spans="2:9">
      <c r="B40" t="str">
        <f>RUT_data!D221</f>
        <v>Somalia</v>
      </c>
      <c r="C40" s="25">
        <f>RUT_data!G221</f>
        <v>17.087576638324</v>
      </c>
      <c r="D40" s="25">
        <f>RUT_data!Q221</f>
        <v>23.7542922478553</v>
      </c>
      <c r="E40" s="25">
        <f>RUT_data!AA221</f>
        <v>30.5644924817041</v>
      </c>
      <c r="F40" s="25">
        <f>RUT_data!AK221</f>
        <v>27.5166822719918</v>
      </c>
      <c r="G40" s="25">
        <f>RUT_data!AU221</f>
        <v>33.0772331647778</v>
      </c>
      <c r="I40" s="26">
        <f>RUT_data!BD221</f>
        <v>1.35242774985036</v>
      </c>
    </row>
    <row r="42" spans="1:9">
      <c r="A42" t="str">
        <f>RUT_data!D206</f>
        <v>Mauritania</v>
      </c>
      <c r="C42" s="25">
        <f>RUT_data!G206</f>
        <v>6.00476843457133</v>
      </c>
      <c r="D42" s="25">
        <f>RUT_data!Q206</f>
        <v>6.77993330298015</v>
      </c>
      <c r="E42" s="25">
        <f>RUT_data!AA206</f>
        <v>7.65174791417801</v>
      </c>
      <c r="F42" s="25">
        <f>RUT_data!AK206</f>
        <v>8.71542545328181</v>
      </c>
      <c r="G42" s="25">
        <f>RUT_data!AU206</f>
        <v>10.0079508304135</v>
      </c>
      <c r="I42" s="26">
        <f>RUT_data!BD206</f>
        <v>1.38944610302614</v>
      </c>
    </row>
    <row r="44" spans="2:9">
      <c r="B44" t="str">
        <f>RUT_data!D222</f>
        <v>South Africa</v>
      </c>
      <c r="C44" s="25">
        <f>RUT_data!G222</f>
        <v>51.5247514158049</v>
      </c>
      <c r="D44" s="25">
        <f>RUT_data!Q222</f>
        <v>74.1624983070211</v>
      </c>
      <c r="E44" s="25">
        <f>RUT_data!AA222</f>
        <v>100.509742666753</v>
      </c>
      <c r="F44" s="25">
        <f>RUT_data!AK222</f>
        <v>103.823395287835</v>
      </c>
      <c r="G44" s="25">
        <f>RUT_data!AU222</f>
        <v>112.49418483514</v>
      </c>
      <c r="I44" s="26">
        <f>RUT_data!BD222</f>
        <v>1.76381324404731</v>
      </c>
    </row>
    <row r="45" spans="2:9">
      <c r="B45" t="str">
        <f>RUT_data!D207</f>
        <v>Mauritius</v>
      </c>
      <c r="C45" s="25">
        <f>RUT_data!G207</f>
        <v>1884.32269434908</v>
      </c>
      <c r="D45" s="25">
        <f>RUT_data!Q207</f>
        <v>2094.98271836543</v>
      </c>
      <c r="E45" s="25">
        <f>RUT_data!AA207</f>
        <v>2205.04600524585</v>
      </c>
      <c r="F45" s="25">
        <f>RUT_data!AK207</f>
        <v>2562.4685865834</v>
      </c>
      <c r="G45" s="25">
        <f>RUT_data!AU207</f>
        <v>3111.83837665441</v>
      </c>
      <c r="I45" s="26">
        <f>RUT_data!BD207</f>
        <v>0.993856708478669</v>
      </c>
    </row>
    <row r="46" spans="2:9">
      <c r="B46" t="str">
        <f>RUT_data!B223</f>
        <v>Western Sahara</v>
      </c>
      <c r="C46" s="25">
        <f>RUT_data!G223</f>
        <v>0.4346</v>
      </c>
      <c r="D46" s="25">
        <f>RUT_data!Q223</f>
        <v>0.866953785125025</v>
      </c>
      <c r="E46" s="25">
        <f>RUT_data!AA223</f>
        <v>1.09909441656838</v>
      </c>
      <c r="F46" s="25">
        <f>RUT_data!AK223</f>
        <v>1.30241854887068</v>
      </c>
      <c r="G46" s="25">
        <f>RUT_data!AU223</f>
        <v>1.43174095542674</v>
      </c>
      <c r="I46" s="26">
        <f>RUT_data!BD223</f>
        <v>3.12609118153238</v>
      </c>
    </row>
    <row r="47" spans="2:9">
      <c r="B47" t="str">
        <f>RUT_data!B225</f>
        <v>Swaziland</v>
      </c>
      <c r="C47" s="25">
        <f>RUT_data!G225</f>
        <v>65.8141955731681</v>
      </c>
      <c r="D47" s="25">
        <f>RUT_data!Q225</f>
        <v>101.77501199608</v>
      </c>
      <c r="E47" s="25">
        <f>RUT_data!AA225</f>
        <v>182.776341991747</v>
      </c>
      <c r="F47" s="25">
        <f>RUT_data!AK225</f>
        <v>234.777262855194</v>
      </c>
      <c r="G47" s="25">
        <f>RUT_data!AU225</f>
        <v>206.751684487286</v>
      </c>
      <c r="I47" s="26">
        <f>RUT_data!BD225</f>
        <v>2.79587693579528</v>
      </c>
    </row>
    <row r="48" spans="2:9">
      <c r="B48" t="str">
        <f>RUT_data!B226</f>
        <v>United Republic of Tanzania</v>
      </c>
      <c r="C48" s="25">
        <f>RUT_data!G226</f>
        <v>71.4581270342035</v>
      </c>
      <c r="D48" s="25">
        <f>RUT_data!Q226</f>
        <v>79.7877662300843</v>
      </c>
      <c r="E48" s="25">
        <f>RUT_data!AA226</f>
        <v>102.205314486243</v>
      </c>
      <c r="F48" s="25">
        <f>RUT_data!AK226</f>
        <v>127.709478280971</v>
      </c>
      <c r="G48" s="25">
        <f>RUT_data!AU226</f>
        <v>151.373603092169</v>
      </c>
      <c r="I48" s="26">
        <f>RUT_data!BD226</f>
        <v>1.94049378959105</v>
      </c>
    </row>
    <row r="49" spans="2:9">
      <c r="B49" t="str">
        <f>RUT_data!D208</f>
        <v>Mozambique</v>
      </c>
      <c r="C49" s="25">
        <f>RUT_data!G208</f>
        <v>20.8991742430115</v>
      </c>
      <c r="D49" s="25">
        <f>RUT_data!Q208</f>
        <v>27.924699223891</v>
      </c>
      <c r="E49" s="25">
        <f>RUT_data!AA208</f>
        <v>25.464196808505</v>
      </c>
      <c r="F49" s="25">
        <f>RUT_data!AK208</f>
        <v>21.8266113690034</v>
      </c>
      <c r="G49" s="25">
        <f>RUT_data!AU208</f>
        <v>36.6335056131957</v>
      </c>
      <c r="I49" s="26">
        <f>RUT_data!BD208</f>
        <v>1.103036011623</v>
      </c>
    </row>
    <row r="50" spans="2:9">
      <c r="B50" t="str">
        <f>RUT_data!B227</f>
        <v>Togo</v>
      </c>
      <c r="C50" s="25">
        <f>RUT_data!G227</f>
        <v>135.715953082942</v>
      </c>
      <c r="D50" s="25">
        <f>RUT_data!Q227</f>
        <v>188.977183987552</v>
      </c>
      <c r="E50" s="25">
        <f>RUT_data!AA227</f>
        <v>201.829978207437</v>
      </c>
      <c r="F50" s="25">
        <f>RUT_data!AK227</f>
        <v>233.218315508151</v>
      </c>
      <c r="G50" s="25">
        <f>RUT_data!AU227</f>
        <v>288.255482084616</v>
      </c>
      <c r="I50" s="26">
        <f>RUT_data!BD227</f>
        <v>1.67686901922734</v>
      </c>
    </row>
    <row r="51" spans="2:9">
      <c r="B51" t="str">
        <f>RUT_data!D209</f>
        <v>Namibia</v>
      </c>
      <c r="C51" s="25">
        <f>RUT_data!G209</f>
        <v>7.87250289300981</v>
      </c>
      <c r="D51" s="25">
        <f>RUT_data!Q209</f>
        <v>11.0317250409165</v>
      </c>
      <c r="E51" s="25">
        <f>RUT_data!AA209</f>
        <v>11.2162059647535</v>
      </c>
      <c r="F51" s="25">
        <f>RUT_data!AK209</f>
        <v>10.3147010929442</v>
      </c>
      <c r="G51" s="25">
        <f>RUT_data!AU209</f>
        <v>10.2917304684997</v>
      </c>
      <c r="I51" s="26">
        <f>RUT_data!BD209</f>
        <v>0.471559343802475</v>
      </c>
    </row>
    <row r="52" spans="2:9">
      <c r="B52" t="str">
        <f>RUT_data!D210</f>
        <v>Niger</v>
      </c>
      <c r="C52" s="25">
        <f>RUT_data!G210</f>
        <v>25.6621776436725</v>
      </c>
      <c r="D52" s="25">
        <f>RUT_data!Q210</f>
        <v>32.8616522502911</v>
      </c>
      <c r="E52" s="25">
        <f>RUT_data!AA210</f>
        <v>39.4013168014587</v>
      </c>
      <c r="F52" s="25">
        <f>RUT_data!AK210</f>
        <v>37.8130069959821</v>
      </c>
      <c r="G52" s="25">
        <f>RUT_data!AU210</f>
        <v>55.3988692157467</v>
      </c>
      <c r="I52" s="26">
        <f>RUT_data!BD210</f>
        <v>1.62250901458876</v>
      </c>
    </row>
    <row r="53" spans="2:9">
      <c r="B53" t="str">
        <f>RUT_data!B224</f>
        <v>Sudan</v>
      </c>
      <c r="C53" s="25">
        <f>RUT_data!G224</f>
        <v>21.5210710975422</v>
      </c>
      <c r="D53" s="25">
        <f>RUT_data!Q224</f>
        <v>28.8328251053665</v>
      </c>
      <c r="E53" s="25">
        <f>RUT_data!AA224</f>
        <v>39.8806098645505</v>
      </c>
      <c r="F53" s="25">
        <f>RUT_data!AK224</f>
        <v>38.6751980003218</v>
      </c>
      <c r="G53" s="25">
        <f>RUT_data!AU224</f>
        <v>57.9512819466256</v>
      </c>
      <c r="I53" s="26">
        <f>RUT_data!BD224</f>
        <v>2.23277975379408</v>
      </c>
    </row>
    <row r="54" spans="2:9">
      <c r="B54" t="str">
        <f>RUT_data!B228</f>
        <v>Uganda</v>
      </c>
      <c r="C54" s="25">
        <f>RUT_data!G228</f>
        <v>218.610513673507</v>
      </c>
      <c r="D54" s="25">
        <f>RUT_data!Q228</f>
        <v>316.104121483089</v>
      </c>
      <c r="E54" s="25">
        <f>RUT_data!AA228</f>
        <v>324.683337894545</v>
      </c>
      <c r="F54" s="25">
        <f>RUT_data!AK228</f>
        <v>386.780195143479</v>
      </c>
      <c r="G54" s="25">
        <f>RUT_data!AU228</f>
        <v>449.97124436552</v>
      </c>
      <c r="I54" s="26">
        <f>RUT_data!BD228</f>
        <v>1.39143348792365</v>
      </c>
    </row>
    <row r="55" spans="2:9">
      <c r="B55" t="str">
        <f>RUT_data!D211</f>
        <v>Nigeria</v>
      </c>
      <c r="C55" s="25">
        <f>RUT_data!G211</f>
        <v>127.42895642463</v>
      </c>
      <c r="D55" s="25">
        <f>RUT_data!Q211</f>
        <v>158.942767950052</v>
      </c>
      <c r="E55" s="25">
        <f>RUT_data!AA211</f>
        <v>181.263965900209</v>
      </c>
      <c r="F55" s="25">
        <f>RUT_data!AK211</f>
        <v>265.853292663113</v>
      </c>
      <c r="G55" s="25">
        <f>RUT_data!AU211</f>
        <v>352.040244877903</v>
      </c>
      <c r="I55" s="26">
        <f>RUT_data!BD211</f>
        <v>2.73185613379852</v>
      </c>
    </row>
    <row r="57" spans="1:9">
      <c r="A57" s="10"/>
      <c r="B57" s="10" t="str">
        <f>RUT_data!D212</f>
        <v>Guinea-Bissau</v>
      </c>
      <c r="C57" s="28">
        <f>RUT_data!G212</f>
        <v>75.9645032714146</v>
      </c>
      <c r="D57" s="28">
        <f>RUT_data!Q212</f>
        <v>58.858261550509</v>
      </c>
      <c r="E57" s="28">
        <f>RUT_data!AA212</f>
        <v>78.629204068991</v>
      </c>
      <c r="F57" s="28">
        <f>RUT_data!AK212</f>
        <v>111.228608361064</v>
      </c>
      <c r="G57" s="28">
        <f>RUT_data!AU212</f>
        <v>144.204085571989</v>
      </c>
      <c r="H57" s="10"/>
      <c r="I57" s="33">
        <f>RUT_data!BD212</f>
        <v>2.27618757985393</v>
      </c>
    </row>
    <row r="59" spans="2:2">
      <c r="B59" t="s">
        <v>529</v>
      </c>
    </row>
    <row r="60" spans="2:2">
      <c r="B60" s="29" t="s">
        <v>424</v>
      </c>
    </row>
  </sheetData>
  <pageMargins left="0.75" right="0.75" top="1" bottom="1" header="0.5" footer="0.5"/>
  <pageSetup paperSize="1" orientation="portrait" horizontalDpi="360" verticalDpi="36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I57"/>
  <sheetViews>
    <sheetView workbookViewId="0">
      <selection activeCell="A1" sqref="A1"/>
    </sheetView>
  </sheetViews>
  <sheetFormatPr defaultColWidth="9.1358024691358" defaultRowHeight="11.6"/>
  <cols>
    <col min="1" max="1" width="7.28395061728395" style="14" customWidth="1"/>
    <col min="2" max="2" width="32.4197530864198" style="15" customWidth="1"/>
    <col min="3" max="3" width="7.28395061728395" style="14" customWidth="1"/>
    <col min="4" max="4" width="28.8518518518519" style="15" customWidth="1"/>
    <col min="5" max="45" width="9.28395061728395" style="16" customWidth="1"/>
    <col min="46" max="46" width="10" style="16" customWidth="1"/>
    <col min="47" max="48" width="9.28395061728395" style="16" customWidth="1"/>
    <col min="49" max="49" width="9.1358024691358" style="16"/>
    <col min="50" max="61" width="9.28395061728395" style="16" customWidth="1"/>
    <col min="62" max="16384" width="9.1358024691358" style="16"/>
  </cols>
  <sheetData>
    <row r="1" spans="1:61">
      <c r="A1" s="17"/>
      <c r="B1" s="18"/>
      <c r="C1" s="17"/>
      <c r="D1" s="18"/>
      <c r="E1" s="23">
        <f>RUT_data!E1</f>
        <v>0</v>
      </c>
      <c r="F1" s="23">
        <f>RUT_data!F1</f>
        <v>0</v>
      </c>
      <c r="G1" s="23">
        <f>RUT_data!G1</f>
        <v>1961</v>
      </c>
      <c r="H1" s="23">
        <f>RUT_data!H1</f>
        <v>1962</v>
      </c>
      <c r="I1" s="23">
        <f>RUT_data!I1</f>
        <v>1963</v>
      </c>
      <c r="J1" s="23">
        <f>RUT_data!J1</f>
        <v>1964</v>
      </c>
      <c r="K1" s="23">
        <f>RUT_data!K1</f>
        <v>1965</v>
      </c>
      <c r="L1" s="23">
        <f>RUT_data!L1</f>
        <v>1966</v>
      </c>
      <c r="M1" s="23">
        <f>RUT_data!M1</f>
        <v>1967</v>
      </c>
      <c r="N1" s="23">
        <f>RUT_data!N1</f>
        <v>1968</v>
      </c>
      <c r="O1" s="23">
        <f>RUT_data!O1</f>
        <v>1969</v>
      </c>
      <c r="P1" s="23">
        <f>RUT_data!P1</f>
        <v>1970</v>
      </c>
      <c r="Q1" s="23">
        <f>RUT_data!Q1</f>
        <v>1971</v>
      </c>
      <c r="R1" s="23">
        <f>RUT_data!R1</f>
        <v>1972</v>
      </c>
      <c r="S1" s="23">
        <f>RUT_data!S1</f>
        <v>1973</v>
      </c>
      <c r="T1" s="23">
        <f>RUT_data!T1</f>
        <v>1974</v>
      </c>
      <c r="U1" s="23">
        <f>RUT_data!U1</f>
        <v>1975</v>
      </c>
      <c r="V1" s="23">
        <f>RUT_data!V1</f>
        <v>1976</v>
      </c>
      <c r="W1" s="23">
        <f>RUT_data!W1</f>
        <v>1977</v>
      </c>
      <c r="X1" s="23">
        <f>RUT_data!X1</f>
        <v>1978</v>
      </c>
      <c r="Y1" s="23">
        <f>RUT_data!Y1</f>
        <v>1979</v>
      </c>
      <c r="Z1" s="23">
        <f>RUT_data!Z1</f>
        <v>1980</v>
      </c>
      <c r="AA1" s="23">
        <f>RUT_data!AA1</f>
        <v>1981</v>
      </c>
      <c r="AB1" s="23">
        <f>RUT_data!AB1</f>
        <v>1982</v>
      </c>
      <c r="AC1" s="23">
        <f>RUT_data!AC1</f>
        <v>1983</v>
      </c>
      <c r="AD1" s="23">
        <f>RUT_data!AD1</f>
        <v>1984</v>
      </c>
      <c r="AE1" s="23">
        <f>RUT_data!AE1</f>
        <v>1985</v>
      </c>
      <c r="AF1" s="23">
        <f>RUT_data!AF1</f>
        <v>1986</v>
      </c>
      <c r="AG1" s="23">
        <f>RUT_data!AG1</f>
        <v>1987</v>
      </c>
      <c r="AH1" s="23">
        <f>RUT_data!AH1</f>
        <v>1988</v>
      </c>
      <c r="AI1" s="23">
        <f>RUT_data!AI1</f>
        <v>1989</v>
      </c>
      <c r="AJ1" s="23">
        <f>RUT_data!AJ1</f>
        <v>1990</v>
      </c>
      <c r="AK1" s="23">
        <f>RUT_data!AK1</f>
        <v>1991</v>
      </c>
      <c r="AL1" s="23">
        <f>RUT_data!AL1</f>
        <v>1992</v>
      </c>
      <c r="AM1" s="23">
        <f>RUT_data!AM1</f>
        <v>1993</v>
      </c>
      <c r="AN1" s="23">
        <f>RUT_data!AN1</f>
        <v>1994</v>
      </c>
      <c r="AO1" s="23">
        <f>RUT_data!AO1</f>
        <v>1995</v>
      </c>
      <c r="AP1" s="23">
        <f>RUT_data!AP1</f>
        <v>1996</v>
      </c>
      <c r="AQ1" s="23">
        <f>RUT_data!AQ1</f>
        <v>1997</v>
      </c>
      <c r="AR1" s="23">
        <f>RUT_data!AR1</f>
        <v>1998</v>
      </c>
      <c r="AS1" s="23">
        <f>RUT_data!AS1</f>
        <v>1999</v>
      </c>
      <c r="AT1" s="23">
        <f>RUT_data!AT1</f>
        <v>2000</v>
      </c>
      <c r="AU1" s="23">
        <f>RUT_data!AU1</f>
        <v>2001</v>
      </c>
      <c r="AV1" s="23">
        <f>RUT_data!AV1</f>
        <v>2002</v>
      </c>
      <c r="AW1" s="23" t="str">
        <f>RUT_data!BD1</f>
        <v>1961-2001</v>
      </c>
      <c r="AX1" s="23">
        <f>RUT_data!BE1</f>
        <v>0</v>
      </c>
      <c r="AY1" s="23">
        <f>RUT_data!BF1</f>
        <v>0</v>
      </c>
      <c r="AZ1" s="23">
        <f>RUT_data!BG1</f>
        <v>0</v>
      </c>
      <c r="BA1" s="23">
        <f>RUT_data!BH1</f>
        <v>0</v>
      </c>
      <c r="BB1" s="23">
        <f>RUT_data!BI1</f>
        <v>0</v>
      </c>
      <c r="BC1" s="23">
        <f>RUT_data!BJ1</f>
        <v>0</v>
      </c>
      <c r="BD1" s="23">
        <f>RUT_data!BK1</f>
        <v>0</v>
      </c>
      <c r="BE1" s="23">
        <f>RUT_data!BL1</f>
        <v>0</v>
      </c>
      <c r="BF1" s="23">
        <f>RUT_data!BM1</f>
        <v>0</v>
      </c>
      <c r="BG1" s="23">
        <f>RUT_data!BN1</f>
        <v>0</v>
      </c>
      <c r="BH1" s="23">
        <f>RUT_data!BO1</f>
        <v>0</v>
      </c>
      <c r="BI1" s="23">
        <f>RUT_data!BP1</f>
        <v>0</v>
      </c>
    </row>
    <row r="2" s="12" customFormat="1" spans="1:47">
      <c r="A2" s="19">
        <f>RUT_data!A2</f>
        <v>3</v>
      </c>
      <c r="B2" s="20" t="str">
        <f>RUT_data!B2</f>
        <v>Angola</v>
      </c>
      <c r="C2" s="19">
        <f>RUT_data!C2</f>
        <v>7</v>
      </c>
      <c r="D2" s="20" t="str">
        <f>RUT_data!D2</f>
        <v>Angola</v>
      </c>
      <c r="F2" s="12" t="s">
        <v>530</v>
      </c>
      <c r="G2" s="12">
        <f>RUT_data!G2/RUT_data!G122</f>
        <v>29.5605496802773</v>
      </c>
      <c r="H2" s="12">
        <f>RUT_data!H2/RUT_data!H122</f>
        <v>29.3981594561877</v>
      </c>
      <c r="I2" s="12">
        <f>RUT_data!I2/RUT_data!I122</f>
        <v>29.1153766881271</v>
      </c>
      <c r="J2" s="12">
        <f>RUT_data!J2/RUT_data!J122</f>
        <v>28.8402093775112</v>
      </c>
      <c r="K2" s="12">
        <f>RUT_data!K2/RUT_data!K122</f>
        <v>28.5600282347933</v>
      </c>
      <c r="L2" s="12">
        <f>RUT_data!L2/RUT_data!L122</f>
        <v>28.2860769629129</v>
      </c>
      <c r="M2" s="12">
        <f>RUT_data!M2/RUT_data!M122</f>
        <v>28.0142334131635</v>
      </c>
      <c r="N2" s="12">
        <f>RUT_data!N2/RUT_data!N122</f>
        <v>27.7225454903899</v>
      </c>
      <c r="O2" s="12">
        <f>RUT_data!O2/RUT_data!O122</f>
        <v>27.4546815155402</v>
      </c>
      <c r="P2" s="12">
        <f>RUT_data!P2/RUT_data!P122</f>
        <v>27.1021474569944</v>
      </c>
      <c r="Q2" s="12">
        <f>RUT_data!Q2/RUT_data!Q122</f>
        <v>26.6891544289659</v>
      </c>
      <c r="R2" s="12">
        <f>RUT_data!R2/RUT_data!R122</f>
        <v>26.2416067497689</v>
      </c>
      <c r="S2" s="12">
        <f>RUT_data!S2/RUT_data!S122</f>
        <v>25.8155769566287</v>
      </c>
      <c r="T2" s="12">
        <f>RUT_data!T2/RUT_data!T122</f>
        <v>25.3324411626678</v>
      </c>
      <c r="U2" s="12">
        <f>RUT_data!U2/RUT_data!U122</f>
        <v>24.7370353373389</v>
      </c>
      <c r="V2" s="12">
        <f>RUT_data!V2/RUT_data!V122</f>
        <v>24.1617624589659</v>
      </c>
      <c r="W2" s="12">
        <f>RUT_data!W2/RUT_data!W122</f>
        <v>23.6485584167472</v>
      </c>
      <c r="X2" s="12">
        <f>RUT_data!X2/RUT_data!X122</f>
        <v>23.1260641888236</v>
      </c>
      <c r="Y2" s="12">
        <f>RUT_data!Y2/RUT_data!Y122</f>
        <v>22.5542947135511</v>
      </c>
      <c r="Z2" s="12">
        <f>RUT_data!Z2/RUT_data!Z122</f>
        <v>21.9398973954223</v>
      </c>
      <c r="AA2" s="12">
        <f>RUT_data!AA2/RUT_data!AA122</f>
        <v>21.2569077688481</v>
      </c>
      <c r="AB2" s="12">
        <f>RUT_data!AB2/RUT_data!AB122</f>
        <v>20.5782302850796</v>
      </c>
      <c r="AC2" s="12">
        <f>RUT_data!AC2/RUT_data!AC122</f>
        <v>19.9203511286277</v>
      </c>
      <c r="AD2" s="12">
        <f>RUT_data!AD2/RUT_data!AD122</f>
        <v>19.3184091698506</v>
      </c>
      <c r="AE2" s="12">
        <f>RUT_data!AE2/RUT_data!AE122</f>
        <v>18.7898682877406</v>
      </c>
      <c r="AF2" s="12">
        <f>RUT_data!AF2/RUT_data!AF122</f>
        <v>18.4166117336849</v>
      </c>
      <c r="AG2" s="12">
        <f>RUT_data!AG2/RUT_data!AG122</f>
        <v>18.0283596519497</v>
      </c>
      <c r="AH2" s="12">
        <f>RUT_data!AH2/RUT_data!AH122</f>
        <v>17.6317995587772</v>
      </c>
      <c r="AI2" s="12">
        <f>RUT_data!AI2/RUT_data!AI122</f>
        <v>17.2450354609929</v>
      </c>
      <c r="AJ2" s="12">
        <f>RUT_data!AJ2/RUT_data!AJ122</f>
        <v>16.7531414384592</v>
      </c>
      <c r="AK2" s="12">
        <f>RUT_data!AK2/RUT_data!AK122</f>
        <v>16.3557592375367</v>
      </c>
      <c r="AL2" s="12">
        <f>RUT_data!AL2/RUT_data!AL122</f>
        <v>15.9230606319385</v>
      </c>
      <c r="AM2" s="12">
        <f>RUT_data!AM2/RUT_data!AM122</f>
        <v>15.5724481132075</v>
      </c>
      <c r="AN2" s="12">
        <f>RUT_data!AN2/RUT_data!AN122</f>
        <v>15.0541075268817</v>
      </c>
      <c r="AO2" s="12">
        <f>RUT_data!AO2/RUT_data!AO122</f>
        <v>14.6655622700998</v>
      </c>
      <c r="AP2" s="12">
        <f>RUT_data!AP2/RUT_data!AP122</f>
        <v>14.2880471070148</v>
      </c>
      <c r="AQ2" s="12">
        <f>RUT_data!AQ2/RUT_data!AQ122</f>
        <v>13.9514451661254</v>
      </c>
      <c r="AR2" s="12">
        <f>RUT_data!AR2/RUT_data!AR122</f>
        <v>13.6384150438169</v>
      </c>
      <c r="AS2" s="12">
        <f>RUT_data!AS2/RUT_data!AS122</f>
        <v>13.2509988151659</v>
      </c>
      <c r="AT2" s="12">
        <f>RUT_data!AT2/RUT_data!AT122</f>
        <v>12.916841595573</v>
      </c>
      <c r="AU2" s="12">
        <f>RUT_data!AU2/RUT_data!AU122</f>
        <v>12.5699299619602</v>
      </c>
    </row>
    <row r="3" s="12" customFormat="1" spans="1:47">
      <c r="A3" s="19">
        <f>RUT_data!A3</f>
        <v>3</v>
      </c>
      <c r="B3" s="20" t="str">
        <f>RUT_data!B3</f>
        <v>Botswana</v>
      </c>
      <c r="C3" s="19">
        <f>RUT_data!C3</f>
        <v>20</v>
      </c>
      <c r="D3" s="20" t="str">
        <f>RUT_data!D3</f>
        <v>Botswana</v>
      </c>
      <c r="F3" s="12" t="s">
        <v>530</v>
      </c>
      <c r="G3" s="12">
        <f>RUT_data!G3/RUT_data!G123</f>
        <v>140.514086525334</v>
      </c>
      <c r="H3" s="12">
        <f>RUT_data!H3/RUT_data!H123</f>
        <v>139.216976842582</v>
      </c>
      <c r="I3" s="12">
        <f>RUT_data!I3/RUT_data!I123</f>
        <v>139.218473045975</v>
      </c>
      <c r="J3" s="12">
        <f>RUT_data!J3/RUT_data!J123</f>
        <v>138.105944896353</v>
      </c>
      <c r="K3" s="12">
        <f>RUT_data!K3/RUT_data!K123</f>
        <v>137.531455619866</v>
      </c>
      <c r="L3" s="12">
        <f>RUT_data!L3/RUT_data!L123</f>
        <v>137.253268794405</v>
      </c>
      <c r="M3" s="12">
        <f>RUT_data!M3/RUT_data!M123</f>
        <v>136.888119236591</v>
      </c>
      <c r="N3" s="12">
        <f>RUT_data!N3/RUT_data!N123</f>
        <v>135.299943671002</v>
      </c>
      <c r="O3" s="12">
        <f>RUT_data!O3/RUT_data!O123</f>
        <v>134.614787444093</v>
      </c>
      <c r="P3" s="12">
        <f>RUT_data!P3/RUT_data!P123</f>
        <v>133.719910726531</v>
      </c>
      <c r="Q3" s="12">
        <f>RUT_data!Q3/RUT_data!Q123</f>
        <v>133.433451779935</v>
      </c>
      <c r="R3" s="12">
        <f>RUT_data!R3/RUT_data!R123</f>
        <v>131.773776823958</v>
      </c>
      <c r="S3" s="12">
        <f>RUT_data!S3/RUT_data!S123</f>
        <v>131.504106298233</v>
      </c>
      <c r="T3" s="12">
        <f>RUT_data!T3/RUT_data!T123</f>
        <v>130.7251309797</v>
      </c>
      <c r="U3" s="12">
        <f>RUT_data!U3/RUT_data!U123</f>
        <v>129.765474221023</v>
      </c>
      <c r="V3" s="12">
        <f>RUT_data!V3/RUT_data!V123</f>
        <v>129.044785642203</v>
      </c>
      <c r="W3" s="12">
        <f>RUT_data!W3/RUT_data!W123</f>
        <v>127.614857295325</v>
      </c>
      <c r="X3" s="12">
        <f>RUT_data!X3/RUT_data!X123</f>
        <v>126.473135341173</v>
      </c>
      <c r="Y3" s="12">
        <f>RUT_data!Y3/RUT_data!Y123</f>
        <v>125.314694819743</v>
      </c>
      <c r="Z3" s="12">
        <f>RUT_data!Z3/RUT_data!Z123</f>
        <v>125.473689320388</v>
      </c>
      <c r="AA3" s="12">
        <f>RUT_data!AA3/RUT_data!AA123</f>
        <v>124.267692307692</v>
      </c>
      <c r="AB3" s="12">
        <f>RUT_data!AB3/RUT_data!AB123</f>
        <v>121.866355450237</v>
      </c>
      <c r="AC3" s="12">
        <f>RUT_data!AC3/RUT_data!AC123</f>
        <v>120.132429906542</v>
      </c>
      <c r="AD3" s="12">
        <f>RUT_data!AD3/RUT_data!AD123</f>
        <v>119.029351851852</v>
      </c>
      <c r="AE3" s="12">
        <f>RUT_data!AE3/RUT_data!AE123</f>
        <v>118.114403669725</v>
      </c>
      <c r="AF3" s="12">
        <f>RUT_data!AF3/RUT_data!AF123</f>
        <v>119.279351851852</v>
      </c>
      <c r="AG3" s="12">
        <f>RUT_data!AG3/RUT_data!AG123</f>
        <v>120.999483568075</v>
      </c>
      <c r="AH3" s="12">
        <f>RUT_data!AH3/RUT_data!AH123</f>
        <v>122.908957345972</v>
      </c>
      <c r="AI3" s="12">
        <f>RUT_data!AI3/RUT_data!AI123</f>
        <v>124.590336538462</v>
      </c>
      <c r="AJ3" s="12">
        <f>RUT_data!AJ3/RUT_data!AJ123</f>
        <v>125.506048543689</v>
      </c>
      <c r="AK3" s="12">
        <f>RUT_data!AK3/RUT_data!AK123</f>
        <v>122.799171428571</v>
      </c>
      <c r="AL3" s="12">
        <f>RUT_data!AL3/RUT_data!AL123</f>
        <v>118.558092165899</v>
      </c>
      <c r="AM3" s="12">
        <f>RUT_data!AM3/RUT_data!AM123</f>
        <v>115.480708520179</v>
      </c>
      <c r="AN3" s="12">
        <f>RUT_data!AN3/RUT_data!AN123</f>
        <v>112.605452173913</v>
      </c>
      <c r="AO3" s="12">
        <f>RUT_data!AO3/RUT_data!AO123</f>
        <v>110.674175965665</v>
      </c>
      <c r="AP3" s="12">
        <f>RUT_data!AP3/RUT_data!AP123</f>
        <v>110.333259574468</v>
      </c>
      <c r="AQ3" s="12">
        <f>RUT_data!AQ3/RUT_data!AQ123</f>
        <v>100.82968359375</v>
      </c>
      <c r="AR3" s="12">
        <f>RUT_data!AR3/RUT_data!AR123</f>
        <v>93.5116690909091</v>
      </c>
      <c r="AS3" s="12">
        <f>RUT_data!AS3/RUT_data!AS123</f>
        <v>92.5869460431655</v>
      </c>
      <c r="AT3" s="12">
        <f>RUT_data!AT3/RUT_data!AT123</f>
        <v>91.9281352313167</v>
      </c>
      <c r="AU3" s="12">
        <f>RUT_data!AU3/RUT_data!AU123</f>
        <v>94.6953455882353</v>
      </c>
    </row>
    <row r="4" s="12" customFormat="1" spans="1:47">
      <c r="A4" s="19">
        <f>RUT_data!A4</f>
        <v>2</v>
      </c>
      <c r="B4" s="20" t="str">
        <f>RUT_data!B4</f>
        <v>Burundi</v>
      </c>
      <c r="C4" s="19">
        <f>RUT_data!C4</f>
        <v>29</v>
      </c>
      <c r="D4" s="20" t="str">
        <f>RUT_data!D4</f>
        <v>Burundi</v>
      </c>
      <c r="F4" s="12" t="s">
        <v>530</v>
      </c>
      <c r="G4" s="12">
        <f>RUT_data!G4/RUT_data!G124</f>
        <v>1.03619876911524</v>
      </c>
      <c r="H4" s="12">
        <f>RUT_data!H4/RUT_data!H124</f>
        <v>1.00435032559951</v>
      </c>
      <c r="I4" s="12">
        <f>RUT_data!I4/RUT_data!I124</f>
        <v>1.00319140178262</v>
      </c>
      <c r="J4" s="12">
        <f>RUT_data!J4/RUT_data!J124</f>
        <v>1.00483726473766</v>
      </c>
      <c r="K4" s="12">
        <f>RUT_data!K4/RUT_data!K124</f>
        <v>1.00090102232767</v>
      </c>
      <c r="L4" s="12">
        <f>RUT_data!L4/RUT_data!L124</f>
        <v>0.989250359361194</v>
      </c>
      <c r="M4" s="12">
        <f>RUT_data!M4/RUT_data!M124</f>
        <v>0.990026533581864</v>
      </c>
      <c r="N4" s="12">
        <f>RUT_data!N4/RUT_data!N124</f>
        <v>0.983119954891978</v>
      </c>
      <c r="O4" s="12">
        <f>RUT_data!O4/RUT_data!O124</f>
        <v>0.958655759468185</v>
      </c>
      <c r="P4" s="12">
        <f>RUT_data!P4/RUT_data!P124</f>
        <v>0.976540088972021</v>
      </c>
      <c r="Q4" s="12">
        <f>RUT_data!Q4/RUT_data!Q124</f>
        <v>0.995590809582344</v>
      </c>
      <c r="R4" s="12">
        <f>RUT_data!R4/RUT_data!R124</f>
        <v>0.984915508242136</v>
      </c>
      <c r="S4" s="12">
        <f>RUT_data!S4/RUT_data!S124</f>
        <v>1.0338489324945</v>
      </c>
      <c r="T4" s="12">
        <f>RUT_data!T4/RUT_data!T124</f>
        <v>0.998892756329024</v>
      </c>
      <c r="U4" s="12">
        <f>RUT_data!U4/RUT_data!U124</f>
        <v>1.05816043775435</v>
      </c>
      <c r="V4" s="12">
        <f>RUT_data!V4/RUT_data!V124</f>
        <v>1.06547554579146</v>
      </c>
      <c r="W4" s="12">
        <f>RUT_data!W4/RUT_data!W124</f>
        <v>1.06750126221498</v>
      </c>
      <c r="X4" s="12">
        <f>RUT_data!X4/RUT_data!X124</f>
        <v>1.03119405404585</v>
      </c>
      <c r="Y4" s="12">
        <f>RUT_data!Y4/RUT_data!Y124</f>
        <v>1.02979393410486</v>
      </c>
      <c r="Z4" s="12">
        <f>RUT_data!Z4/RUT_data!Z124</f>
        <v>1.03669055374593</v>
      </c>
      <c r="AA4" s="12">
        <f>RUT_data!AA4/RUT_data!AA124</f>
        <v>1.00365473684211</v>
      </c>
      <c r="AB4" s="12">
        <f>RUT_data!AB4/RUT_data!AB124</f>
        <v>0.984798780487805</v>
      </c>
      <c r="AC4" s="12">
        <f>RUT_data!AC4/RUT_data!AC124</f>
        <v>0.951396661757486</v>
      </c>
      <c r="AD4" s="12">
        <f>RUT_data!AD4/RUT_data!AD124</f>
        <v>0.891059269796112</v>
      </c>
      <c r="AE4" s="12">
        <f>RUT_data!AE4/RUT_data!AE124</f>
        <v>0.923593290441176</v>
      </c>
      <c r="AF4" s="12">
        <f>RUT_data!AF4/RUT_data!AF124</f>
        <v>0.909443404634581</v>
      </c>
      <c r="AG4" s="12">
        <f>RUT_data!AG4/RUT_data!AG124</f>
        <v>0.883480051480051</v>
      </c>
      <c r="AH4" s="12">
        <f>RUT_data!AH4/RUT_data!AH124</f>
        <v>0.860577114427861</v>
      </c>
      <c r="AI4" s="12">
        <f>RUT_data!AI4/RUT_data!AI124</f>
        <v>0.795063204508857</v>
      </c>
      <c r="AJ4" s="12">
        <f>RUT_data!AJ4/RUT_data!AJ124</f>
        <v>0.778415946582875</v>
      </c>
      <c r="AK4" s="12">
        <f>RUT_data!AK4/RUT_data!AK124</f>
        <v>0.78799845320959</v>
      </c>
      <c r="AL4" s="12">
        <f>RUT_data!AL4/RUT_data!AL124</f>
        <v>0.784255627623045</v>
      </c>
      <c r="AM4" s="12">
        <f>RUT_data!AM4/RUT_data!AM124</f>
        <v>0.761193889098453</v>
      </c>
      <c r="AN4" s="12">
        <f>RUT_data!AN4/RUT_data!AN124</f>
        <v>0.70058869760479</v>
      </c>
      <c r="AO4" s="12">
        <f>RUT_data!AO4/RUT_data!AO124</f>
        <v>0.71691998511351</v>
      </c>
      <c r="AP4" s="12">
        <f>RUT_data!AP4/RUT_data!AP124</f>
        <v>0.743207498144024</v>
      </c>
      <c r="AQ4" s="12">
        <f>RUT_data!AQ4/RUT_data!AQ124</f>
        <v>0.761351652432232</v>
      </c>
      <c r="AR4" s="12">
        <f>RUT_data!AR4/RUT_data!AR124</f>
        <v>0.771169202226345</v>
      </c>
      <c r="AS4" s="12">
        <f>RUT_data!AS4/RUT_data!AS124</f>
        <v>0.749023221525986</v>
      </c>
      <c r="AT4" s="12">
        <f>RUT_data!AT4/RUT_data!AT124</f>
        <v>0.747830428467683</v>
      </c>
      <c r="AU4" s="12">
        <f>RUT_data!AU4/RUT_data!AU124</f>
        <v>0.751539936102236</v>
      </c>
    </row>
    <row r="5" s="12" customFormat="1" spans="1:47">
      <c r="A5" s="19">
        <f>RUT_data!A5</f>
        <v>1</v>
      </c>
      <c r="B5" s="20" t="str">
        <f>RUT_data!B5</f>
        <v>Cameroon</v>
      </c>
      <c r="C5" s="19">
        <f>RUT_data!C5</f>
        <v>32</v>
      </c>
      <c r="D5" s="20" t="str">
        <f>RUT_data!D5</f>
        <v>Cameroon</v>
      </c>
      <c r="E5" s="24"/>
      <c r="F5" s="12" t="s">
        <v>530</v>
      </c>
      <c r="G5" s="12">
        <f>RUT_data!G5/RUT_data!G125</f>
        <v>1.92522146738926</v>
      </c>
      <c r="H5" s="12">
        <f>RUT_data!H5/RUT_data!H125</f>
        <v>1.97127506691227</v>
      </c>
      <c r="I5" s="12">
        <f>RUT_data!I5/RUT_data!I125</f>
        <v>2.02048417706702</v>
      </c>
      <c r="J5" s="12">
        <f>RUT_data!J5/RUT_data!J125</f>
        <v>1.98325497194855</v>
      </c>
      <c r="K5" s="12">
        <f>RUT_data!K5/RUT_data!K125</f>
        <v>1.94777252819965</v>
      </c>
      <c r="L5" s="12">
        <f>RUT_data!L5/RUT_data!L125</f>
        <v>1.94960542047568</v>
      </c>
      <c r="M5" s="12">
        <f>RUT_data!M5/RUT_data!M125</f>
        <v>1.9917237079461</v>
      </c>
      <c r="N5" s="12">
        <f>RUT_data!N5/RUT_data!N125</f>
        <v>1.98071443361679</v>
      </c>
      <c r="O5" s="12">
        <f>RUT_data!O5/RUT_data!O125</f>
        <v>1.99240224078061</v>
      </c>
      <c r="P5" s="12">
        <f>RUT_data!P5/RUT_data!P125</f>
        <v>2.01013996375893</v>
      </c>
      <c r="Q5" s="12">
        <f>RUT_data!Q5/RUT_data!Q125</f>
        <v>2.07467949185474</v>
      </c>
      <c r="R5" s="12">
        <f>RUT_data!R5/RUT_data!R125</f>
        <v>2.03070442842217</v>
      </c>
      <c r="S5" s="12">
        <f>RUT_data!S5/RUT_data!S125</f>
        <v>2.07019898289953</v>
      </c>
      <c r="T5" s="12">
        <f>RUT_data!T5/RUT_data!T125</f>
        <v>2.11492435099479</v>
      </c>
      <c r="U5" s="12">
        <f>RUT_data!U5/RUT_data!U125</f>
        <v>2.17384589081182</v>
      </c>
      <c r="V5" s="12">
        <f>RUT_data!V5/RUT_data!V125</f>
        <v>2.12385221986707</v>
      </c>
      <c r="W5" s="12">
        <f>RUT_data!W5/RUT_data!W125</f>
        <v>2.12779820203047</v>
      </c>
      <c r="X5" s="12">
        <f>RUT_data!X5/RUT_data!X125</f>
        <v>2.13025229411782</v>
      </c>
      <c r="Y5" s="12">
        <f>RUT_data!Y5/RUT_data!Y125</f>
        <v>2.1155329288345</v>
      </c>
      <c r="Z5" s="12">
        <f>RUT_data!Z5/RUT_data!Z125</f>
        <v>2.11474125049155</v>
      </c>
      <c r="AA5" s="12">
        <f>RUT_data!AA5/RUT_data!AA125</f>
        <v>2.02690512919398</v>
      </c>
      <c r="AB5" s="12">
        <f>RUT_data!AB5/RUT_data!AB125</f>
        <v>2.0676425028615</v>
      </c>
      <c r="AC5" s="12">
        <f>RUT_data!AC5/RUT_data!AC125</f>
        <v>2.04546456692913</v>
      </c>
      <c r="AD5" s="12">
        <f>RUT_data!AD5/RUT_data!AD125</f>
        <v>1.84244387001477</v>
      </c>
      <c r="AE5" s="12">
        <f>RUT_data!AE5/RUT_data!AE125</f>
        <v>1.90386395052746</v>
      </c>
      <c r="AF5" s="12">
        <f>RUT_data!AF5/RUT_data!AF125</f>
        <v>1.92078883753999</v>
      </c>
      <c r="AG5" s="12">
        <f>RUT_data!AG5/RUT_data!AG125</f>
        <v>1.70400868357068</v>
      </c>
      <c r="AH5" s="12">
        <f>RUT_data!AH5/RUT_data!AH125</f>
        <v>1.73894057724958</v>
      </c>
      <c r="AI5" s="12">
        <f>RUT_data!AI5/RUT_data!AI125</f>
        <v>1.6825974801061</v>
      </c>
      <c r="AJ5" s="12">
        <f>RUT_data!AJ5/RUT_data!AJ125</f>
        <v>1.59333732987686</v>
      </c>
      <c r="AK5" s="12">
        <f>RUT_data!AK5/RUT_data!AK125</f>
        <v>1.65387543915682</v>
      </c>
      <c r="AL5" s="12">
        <f>RUT_data!AL5/RUT_data!AL125</f>
        <v>1.68187870195337</v>
      </c>
      <c r="AM5" s="12">
        <f>RUT_data!AM5/RUT_data!AM125</f>
        <v>1.71461007462687</v>
      </c>
      <c r="AN5" s="12">
        <f>RUT_data!AN5/RUT_data!AN125</f>
        <v>1.72059305896806</v>
      </c>
      <c r="AO5" s="12">
        <f>RUT_data!AO5/RUT_data!AO125</f>
        <v>1.7378328276699</v>
      </c>
      <c r="AP5" s="12">
        <f>RUT_data!AP5/RUT_data!AP125</f>
        <v>1.70855922038981</v>
      </c>
      <c r="AQ5" s="12">
        <f>RUT_data!AQ5/RUT_data!AQ125</f>
        <v>1.69438466094166</v>
      </c>
      <c r="AR5" s="12">
        <f>RUT_data!AR5/RUT_data!AR125</f>
        <v>1.71749648711944</v>
      </c>
      <c r="AS5" s="12">
        <f>RUT_data!AS5/RUT_data!AS125</f>
        <v>1.5518003477253</v>
      </c>
      <c r="AT5" s="12">
        <f>RUT_data!AT5/RUT_data!AT125</f>
        <v>1.58979207352096</v>
      </c>
      <c r="AU5" s="12">
        <f>RUT_data!AU5/RUT_data!AU125</f>
        <v>1.6126113960114</v>
      </c>
    </row>
    <row r="6" s="12" customFormat="1" spans="1:47">
      <c r="A6" s="19">
        <f>RUT_data!A6</f>
        <v>1</v>
      </c>
      <c r="B6" s="20" t="str">
        <f>RUT_data!B6</f>
        <v>Cape Verde</v>
      </c>
      <c r="C6" s="19">
        <f>RUT_data!C6</f>
        <v>35</v>
      </c>
      <c r="D6" s="20" t="str">
        <f>RUT_data!D6</f>
        <v>Cape Verde</v>
      </c>
      <c r="F6" s="12" t="s">
        <v>530</v>
      </c>
      <c r="G6" s="12">
        <f>RUT_data!G6/RUT_data!G126</f>
        <v>1.93092105263158</v>
      </c>
      <c r="H6" s="12">
        <f>RUT_data!H6/RUT_data!H126</f>
        <v>1.93907894736842</v>
      </c>
      <c r="I6" s="12">
        <f>RUT_data!I6/RUT_data!I126</f>
        <v>1.95105263157895</v>
      </c>
      <c r="J6" s="12">
        <f>RUT_data!J6/RUT_data!J126</f>
        <v>1.8724358974359</v>
      </c>
      <c r="K6" s="12">
        <f>RUT_data!K6/RUT_data!K126</f>
        <v>2.25602564102564</v>
      </c>
      <c r="L6" s="12">
        <f>RUT_data!L6/RUT_data!L126</f>
        <v>2.34448717948718</v>
      </c>
      <c r="M6" s="12">
        <f>RUT_data!M6/RUT_data!M126</f>
        <v>2.3647</v>
      </c>
      <c r="N6" s="12">
        <f>RUT_data!N6/RUT_data!N126</f>
        <v>1.545375</v>
      </c>
      <c r="O6" s="12">
        <f>RUT_data!O6/RUT_data!O126</f>
        <v>1.3724</v>
      </c>
      <c r="P6" s="12">
        <f>RUT_data!P6/RUT_data!P126</f>
        <v>0.9668</v>
      </c>
      <c r="Q6" s="12">
        <f>RUT_data!Q6/RUT_data!Q126</f>
        <v>0.9303</v>
      </c>
      <c r="R6" s="12">
        <f>RUT_data!R6/RUT_data!R126</f>
        <v>0.91385</v>
      </c>
      <c r="S6" s="12">
        <f>RUT_data!S6/RUT_data!S126</f>
        <v>0.905846153846154</v>
      </c>
      <c r="T6" s="12">
        <f>RUT_data!T6/RUT_data!T126</f>
        <v>1.06421052631579</v>
      </c>
      <c r="U6" s="12">
        <f>RUT_data!U6/RUT_data!U126</f>
        <v>1.13</v>
      </c>
      <c r="V6" s="12">
        <f>RUT_data!V6/RUT_data!V126</f>
        <v>1.28735135135135</v>
      </c>
      <c r="W6" s="12">
        <f>RUT_data!W6/RUT_data!W126</f>
        <v>1.03555555555556</v>
      </c>
      <c r="X6" s="12">
        <f>RUT_data!X6/RUT_data!X126</f>
        <v>1.14041666666667</v>
      </c>
      <c r="Y6" s="12">
        <f>RUT_data!Y6/RUT_data!Y126</f>
        <v>1.65971428571429</v>
      </c>
      <c r="Z6" s="12">
        <f>RUT_data!Z6/RUT_data!Z126</f>
        <v>1.997</v>
      </c>
      <c r="AA6" s="12">
        <f>RUT_data!AA6/RUT_data!AA126</f>
        <v>1.28926470588235</v>
      </c>
      <c r="AB6" s="12">
        <f>RUT_data!AB6/RUT_data!AB126</f>
        <v>1.52554285714286</v>
      </c>
      <c r="AC6" s="12">
        <f>RUT_data!AC6/RUT_data!AC126</f>
        <v>1.38548571428571</v>
      </c>
      <c r="AD6" s="12">
        <f>RUT_data!AD6/RUT_data!AD126</f>
        <v>1.6</v>
      </c>
      <c r="AE6" s="12">
        <f>RUT_data!AE6/RUT_data!AE126</f>
        <v>1.3028</v>
      </c>
      <c r="AF6" s="12">
        <f>RUT_data!AF6/RUT_data!AF126</f>
        <v>2.15085714285714</v>
      </c>
      <c r="AG6" s="12">
        <f>RUT_data!AG6/RUT_data!AG126</f>
        <v>3.34085714285714</v>
      </c>
      <c r="AH6" s="12">
        <f>RUT_data!AH6/RUT_data!AH126</f>
        <v>3.11871428571429</v>
      </c>
      <c r="AI6" s="12">
        <f>RUT_data!AI6/RUT_data!AI126</f>
        <v>3.39994117647059</v>
      </c>
      <c r="AJ6" s="12">
        <f>RUT_data!AJ6/RUT_data!AJ126</f>
        <v>3.28820588235294</v>
      </c>
      <c r="AK6" s="12">
        <f>RUT_data!AK6/RUT_data!AK126</f>
        <v>3.21155882352941</v>
      </c>
      <c r="AL6" s="12">
        <f>RUT_data!AL6/RUT_data!AL126</f>
        <v>3.07738235294118</v>
      </c>
      <c r="AM6" s="12">
        <f>RUT_data!AM6/RUT_data!AM126</f>
        <v>3.01058823529412</v>
      </c>
      <c r="AN6" s="12">
        <f>RUT_data!AN6/RUT_data!AN126</f>
        <v>2.94748571428571</v>
      </c>
      <c r="AO6" s="12">
        <f>RUT_data!AO6/RUT_data!AO126</f>
        <v>2.82837142857143</v>
      </c>
      <c r="AP6" s="12">
        <f>RUT_data!AP6/RUT_data!AP126</f>
        <v>2.86325714285714</v>
      </c>
      <c r="AQ6" s="12">
        <f>RUT_data!AQ6/RUT_data!AQ126</f>
        <v>2.84985714285714</v>
      </c>
      <c r="AR6" s="12">
        <f>RUT_data!AR6/RUT_data!AR126</f>
        <v>2.73537142857143</v>
      </c>
      <c r="AS6" s="12">
        <f>RUT_data!AS6/RUT_data!AS126</f>
        <v>2.61465714285714</v>
      </c>
      <c r="AT6" s="12">
        <f>RUT_data!AT6/RUT_data!AT126</f>
        <v>2.65117142857143</v>
      </c>
      <c r="AU6" s="12">
        <f>RUT_data!AU6/RUT_data!AU126</f>
        <v>2.92217142857143</v>
      </c>
    </row>
    <row r="7" s="12" customFormat="1" spans="1:47">
      <c r="A7" s="19">
        <f>RUT_data!A7</f>
        <v>1</v>
      </c>
      <c r="B7" s="20" t="str">
        <f>RUT_data!B7</f>
        <v>Cent Afr Rep</v>
      </c>
      <c r="C7" s="19">
        <f>RUT_data!C7</f>
        <v>37</v>
      </c>
      <c r="D7" s="20" t="str">
        <f>RUT_data!D7</f>
        <v>Cent Afr Rep</v>
      </c>
      <c r="F7" s="12" t="s">
        <v>530</v>
      </c>
      <c r="G7" s="12">
        <f>RUT_data!G7/RUT_data!G127</f>
        <v>5.14137419856698</v>
      </c>
      <c r="H7" s="12">
        <f>RUT_data!H7/RUT_data!H127</f>
        <v>5.088820857107</v>
      </c>
      <c r="I7" s="12">
        <f>RUT_data!I7/RUT_data!I127</f>
        <v>5.03471835966055</v>
      </c>
      <c r="J7" s="12">
        <f>RUT_data!J7/RUT_data!J127</f>
        <v>4.94184706722239</v>
      </c>
      <c r="K7" s="12">
        <f>RUT_data!K7/RUT_data!K127</f>
        <v>4.85576060210377</v>
      </c>
      <c r="L7" s="12">
        <f>RUT_data!L7/RUT_data!L127</f>
        <v>4.87552757827729</v>
      </c>
      <c r="M7" s="12">
        <f>RUT_data!M7/RUT_data!M127</f>
        <v>4.89548242650621</v>
      </c>
      <c r="N7" s="12">
        <f>RUT_data!N7/RUT_data!N127</f>
        <v>4.86698962221326</v>
      </c>
      <c r="O7" s="12">
        <f>RUT_data!O7/RUT_data!O127</f>
        <v>4.84199279968232</v>
      </c>
      <c r="P7" s="12">
        <f>RUT_data!P7/RUT_data!P127</f>
        <v>4.82597239796259</v>
      </c>
      <c r="Q7" s="12">
        <f>RUT_data!Q7/RUT_data!Q127</f>
        <v>4.82327625340462</v>
      </c>
      <c r="R7" s="12">
        <f>RUT_data!R7/RUT_data!R127</f>
        <v>4.82860331671634</v>
      </c>
      <c r="S7" s="12">
        <f>RUT_data!S7/RUT_data!S127</f>
        <v>4.83787590533448</v>
      </c>
      <c r="T7" s="12">
        <f>RUT_data!T7/RUT_data!T127</f>
        <v>4.91358012495166</v>
      </c>
      <c r="U7" s="12">
        <f>RUT_data!U7/RUT_data!U127</f>
        <v>4.79062227354221</v>
      </c>
      <c r="V7" s="12">
        <f>RUT_data!V7/RUT_data!V127</f>
        <v>4.75931856124744</v>
      </c>
      <c r="W7" s="12">
        <f>RUT_data!W7/RUT_data!W127</f>
        <v>4.70771435271053</v>
      </c>
      <c r="X7" s="12">
        <f>RUT_data!X7/RUT_data!X127</f>
        <v>4.59364485932422</v>
      </c>
      <c r="Y7" s="12">
        <f>RUT_data!Y7/RUT_data!Y127</f>
        <v>4.57906890216895</v>
      </c>
      <c r="Z7" s="12">
        <f>RUT_data!Z7/RUT_data!Z127</f>
        <v>4.51020417633411</v>
      </c>
      <c r="AA7" s="12">
        <f>RUT_data!AA7/RUT_data!AA127</f>
        <v>4.38804313280363</v>
      </c>
      <c r="AB7" s="12">
        <f>RUT_data!AB7/RUT_data!AB127</f>
        <v>4.25423672566372</v>
      </c>
      <c r="AC7" s="12">
        <f>RUT_data!AC7/RUT_data!AC127</f>
        <v>4.03377105831533</v>
      </c>
      <c r="AD7" s="12">
        <f>RUT_data!AD7/RUT_data!AD127</f>
        <v>3.85778164556962</v>
      </c>
      <c r="AE7" s="12">
        <f>RUT_data!AE7/RUT_data!AE127</f>
        <v>3.70848140495868</v>
      </c>
      <c r="AF7" s="12">
        <f>RUT_data!AF7/RUT_data!AF127</f>
        <v>3.74732418699187</v>
      </c>
      <c r="AG7" s="12">
        <f>RUT_data!AG7/RUT_data!AG127</f>
        <v>3.65419277108434</v>
      </c>
      <c r="AH7" s="12">
        <f>RUT_data!AH7/RUT_data!AH127</f>
        <v>3.62386223984143</v>
      </c>
      <c r="AI7" s="12">
        <f>RUT_data!AI7/RUT_data!AI127</f>
        <v>3.53521428571429</v>
      </c>
      <c r="AJ7" s="12">
        <f>RUT_data!AJ7/RUT_data!AJ127</f>
        <v>3.51648554913295</v>
      </c>
      <c r="AK7" s="12">
        <f>RUT_data!AK7/RUT_data!AK127</f>
        <v>3.42600664136622</v>
      </c>
      <c r="AL7" s="12">
        <f>RUT_data!AL7/RUT_data!AL127</f>
        <v>3.36147152194211</v>
      </c>
      <c r="AM7" s="12">
        <f>RUT_data!AM7/RUT_data!AM127</f>
        <v>3.2991623853211</v>
      </c>
      <c r="AN7" s="12">
        <f>RUT_data!AN7/RUT_data!AN127</f>
        <v>3.29872252252252</v>
      </c>
      <c r="AO7" s="12">
        <f>RUT_data!AO7/RUT_data!AO127</f>
        <v>3.2563256433008</v>
      </c>
      <c r="AP7" s="12">
        <f>RUT_data!AP7/RUT_data!AP127</f>
        <v>3.28916637478109</v>
      </c>
      <c r="AQ7" s="12">
        <f>RUT_data!AQ7/RUT_data!AQ127</f>
        <v>3.35003370786517</v>
      </c>
      <c r="AR7" s="12">
        <f>RUT_data!AR7/RUT_data!AR127</f>
        <v>3.36760170940171</v>
      </c>
      <c r="AS7" s="12">
        <f>RUT_data!AS7/RUT_data!AS127</f>
        <v>3.33781694915254</v>
      </c>
      <c r="AT7" s="12">
        <f>RUT_data!AT7/RUT_data!AT127</f>
        <v>3.30831286795627</v>
      </c>
      <c r="AU7" s="12">
        <f>RUT_data!AU7/RUT_data!AU127</f>
        <v>3.32919514237856</v>
      </c>
    </row>
    <row r="8" s="12" customFormat="1" spans="1:47">
      <c r="A8" s="19">
        <f>RUT_data!A8</f>
        <v>1</v>
      </c>
      <c r="B8" s="20" t="str">
        <f>RUT_data!B8</f>
        <v>Chad</v>
      </c>
      <c r="C8" s="19">
        <f>RUT_data!C8</f>
        <v>39</v>
      </c>
      <c r="D8" s="20" t="str">
        <f>RUT_data!D8</f>
        <v>Chad</v>
      </c>
      <c r="F8" s="12" t="s">
        <v>530</v>
      </c>
      <c r="G8" s="12">
        <f>RUT_data!G8/RUT_data!G128</f>
        <v>48.1758852325824</v>
      </c>
      <c r="H8" s="12">
        <f>RUT_data!H8/RUT_data!H128</f>
        <v>47.433180733945</v>
      </c>
      <c r="I8" s="12">
        <f>RUT_data!I8/RUT_data!I128</f>
        <v>46.5252264239742</v>
      </c>
      <c r="J8" s="12">
        <f>RUT_data!J8/RUT_data!J128</f>
        <v>45.7569737335722</v>
      </c>
      <c r="K8" s="12">
        <f>RUT_data!K8/RUT_data!K128</f>
        <v>45.0382617281541</v>
      </c>
      <c r="L8" s="12">
        <f>RUT_data!L8/RUT_data!L128</f>
        <v>44.0981469853339</v>
      </c>
      <c r="M8" s="12">
        <f>RUT_data!M8/RUT_data!M128</f>
        <v>43.4317692219588</v>
      </c>
      <c r="N8" s="12">
        <f>RUT_data!N8/RUT_data!N128</f>
        <v>42.7746479822713</v>
      </c>
      <c r="O8" s="12">
        <f>RUT_data!O8/RUT_data!O128</f>
        <v>42.0070381163558</v>
      </c>
      <c r="P8" s="12">
        <f>RUT_data!P8/RUT_data!P128</f>
        <v>41.2385596398374</v>
      </c>
      <c r="Q8" s="12">
        <f>RUT_data!Q8/RUT_data!Q128</f>
        <v>40.6606195824106</v>
      </c>
      <c r="R8" s="12">
        <f>RUT_data!R8/RUT_data!R128</f>
        <v>39.9254535972266</v>
      </c>
      <c r="S8" s="12">
        <f>RUT_data!S8/RUT_data!S128</f>
        <v>39.1712464067278</v>
      </c>
      <c r="T8" s="12">
        <f>RUT_data!T8/RUT_data!T128</f>
        <v>38.5552098987205</v>
      </c>
      <c r="U8" s="12">
        <f>RUT_data!U8/RUT_data!U128</f>
        <v>38.1236656764673</v>
      </c>
      <c r="V8" s="12">
        <f>RUT_data!V8/RUT_data!V128</f>
        <v>37.7078339714709</v>
      </c>
      <c r="W8" s="12">
        <f>RUT_data!W8/RUT_data!W128</f>
        <v>37.2406412251672</v>
      </c>
      <c r="X8" s="12">
        <f>RUT_data!X8/RUT_data!X128</f>
        <v>36.8232296564348</v>
      </c>
      <c r="Y8" s="12">
        <f>RUT_data!Y8/RUT_data!Y128</f>
        <v>36.2059384530706</v>
      </c>
      <c r="Z8" s="12">
        <f>RUT_data!Z8/RUT_data!Z128</f>
        <v>35.6698585626911</v>
      </c>
      <c r="AA8" s="12">
        <f>RUT_data!AA8/RUT_data!AA128</f>
        <v>34.22075</v>
      </c>
      <c r="AB8" s="12">
        <f>RUT_data!AB8/RUT_data!AB128</f>
        <v>33.1377016534867</v>
      </c>
      <c r="AC8" s="12">
        <f>RUT_data!AC8/RUT_data!AC128</f>
        <v>32.3345557103064</v>
      </c>
      <c r="AD8" s="12">
        <f>RUT_data!AD8/RUT_data!AD128</f>
        <v>31.0831525537634</v>
      </c>
      <c r="AE8" s="12">
        <f>RUT_data!AE8/RUT_data!AE128</f>
        <v>30.3031225680934</v>
      </c>
      <c r="AF8" s="12">
        <f>RUT_data!AF8/RUT_data!AF128</f>
        <v>29.0613588785047</v>
      </c>
      <c r="AG8" s="12">
        <f>RUT_data!AG8/RUT_data!AG128</f>
        <v>27.8529461722488</v>
      </c>
      <c r="AH8" s="12">
        <f>RUT_data!AH8/RUT_data!AH128</f>
        <v>26.8217392303274</v>
      </c>
      <c r="AI8" s="12">
        <f>RUT_data!AI8/RUT_data!AI128</f>
        <v>25.7494140022051</v>
      </c>
      <c r="AJ8" s="12">
        <f>RUT_data!AJ8/RUT_data!AJ128</f>
        <v>24.747188988883</v>
      </c>
      <c r="AK8" s="12">
        <f>RUT_data!AK8/RUT_data!AK128</f>
        <v>24.0848031697342</v>
      </c>
      <c r="AL8" s="12">
        <f>RUT_data!AL8/RUT_data!AL128</f>
        <v>23.2840533860603</v>
      </c>
      <c r="AM8" s="12">
        <f>RUT_data!AM8/RUT_data!AM128</f>
        <v>22.4108476599809</v>
      </c>
      <c r="AN8" s="12">
        <f>RUT_data!AN8/RUT_data!AN128</f>
        <v>22.0756769230769</v>
      </c>
      <c r="AO8" s="12">
        <f>RUT_data!AO8/RUT_data!AO128</f>
        <v>21.6951002747253</v>
      </c>
      <c r="AP8" s="12">
        <f>RUT_data!AP8/RUT_data!AP128</f>
        <v>21.2717409070498</v>
      </c>
      <c r="AQ8" s="12">
        <f>RUT_data!AQ8/RUT_data!AQ128</f>
        <v>21.0238703866432</v>
      </c>
      <c r="AR8" s="12">
        <f>RUT_data!AR8/RUT_data!AR128</f>
        <v>20.6670197764402</v>
      </c>
      <c r="AS8" s="12">
        <f>RUT_data!AS8/RUT_data!AS128</f>
        <v>20.2242210970464</v>
      </c>
      <c r="AT8" s="12">
        <f>RUT_data!AT8/RUT_data!AT128</f>
        <v>19.8225595533499</v>
      </c>
      <c r="AU8" s="12">
        <f>RUT_data!AU8/RUT_data!AU128</f>
        <v>19.5040705360742</v>
      </c>
    </row>
    <row r="9" s="12" customFormat="1" spans="1:47">
      <c r="A9" s="19">
        <f>RUT_data!A9</f>
        <v>2</v>
      </c>
      <c r="B9" s="20" t="str">
        <f>RUT_data!B9</f>
        <v>Comoros</v>
      </c>
      <c r="C9" s="19">
        <f>RUT_data!C9</f>
        <v>45</v>
      </c>
      <c r="D9" s="20" t="str">
        <f>RUT_data!D9</f>
        <v>Comoros</v>
      </c>
      <c r="F9" s="12" t="s">
        <v>530</v>
      </c>
      <c r="G9" s="12">
        <f>RUT_data!G9/RUT_data!G129</f>
        <v>0.759260033444816</v>
      </c>
      <c r="H9" s="12">
        <f>RUT_data!H9/RUT_data!H129</f>
        <v>0.758116211745244</v>
      </c>
      <c r="I9" s="12">
        <f>RUT_data!I9/RUT_data!I129</f>
        <v>0.769742225859247</v>
      </c>
      <c r="J9" s="12">
        <f>RUT_data!J9/RUT_data!J129</f>
        <v>0.765267206477733</v>
      </c>
      <c r="K9" s="12">
        <f>RUT_data!K9/RUT_data!K129</f>
        <v>0.779520222045995</v>
      </c>
      <c r="L9" s="12">
        <f>RUT_data!L9/RUT_data!L129</f>
        <v>0.783896658896659</v>
      </c>
      <c r="M9" s="12">
        <f>RUT_data!M9/RUT_data!M129</f>
        <v>0.755125666412795</v>
      </c>
      <c r="N9" s="12">
        <f>RUT_data!N9/RUT_data!N129</f>
        <v>0.716206123973114</v>
      </c>
      <c r="O9" s="12">
        <f>RUT_data!O9/RUT_data!O129</f>
        <v>0.707717948717949</v>
      </c>
      <c r="P9" s="12">
        <f>RUT_data!P9/RUT_data!P129</f>
        <v>0.696980589503954</v>
      </c>
      <c r="Q9" s="12">
        <f>RUT_data!Q9/RUT_data!Q129</f>
        <v>0.685426958362738</v>
      </c>
      <c r="R9" s="12">
        <f>RUT_data!R9/RUT_data!R129</f>
        <v>0.666103603603604</v>
      </c>
      <c r="S9" s="12">
        <f>RUT_data!S9/RUT_data!S129</f>
        <v>0.659615384615385</v>
      </c>
      <c r="T9" s="12">
        <f>RUT_data!T9/RUT_data!T129</f>
        <v>0.656482095490716</v>
      </c>
      <c r="U9" s="12">
        <f>RUT_data!U9/RUT_data!U129</f>
        <v>0.636425339366516</v>
      </c>
      <c r="V9" s="12">
        <f>RUT_data!V9/RUT_data!V129</f>
        <v>0.606863664790494</v>
      </c>
      <c r="W9" s="12">
        <f>RUT_data!W9/RUT_data!W129</f>
        <v>0.605186250757117</v>
      </c>
      <c r="X9" s="12">
        <f>RUT_data!X9/RUT_data!X129</f>
        <v>0.611327214452214</v>
      </c>
      <c r="Y9" s="12">
        <f>RUT_data!Y9/RUT_data!Y129</f>
        <v>0.620567024886878</v>
      </c>
      <c r="Z9" s="12">
        <f>RUT_data!Z9/RUT_data!Z129</f>
        <v>0.609346153846154</v>
      </c>
      <c r="AA9" s="12">
        <f>RUT_data!AA9/RUT_data!AA129</f>
        <v>0.592546296296296</v>
      </c>
      <c r="AB9" s="12">
        <f>RUT_data!AB9/RUT_data!AB129</f>
        <v>0.59845045045045</v>
      </c>
      <c r="AC9" s="12">
        <f>RUT_data!AC9/RUT_data!AC129</f>
        <v>0.581885964912281</v>
      </c>
      <c r="AD9" s="12">
        <f>RUT_data!AD9/RUT_data!AD129</f>
        <v>0.564017094017094</v>
      </c>
      <c r="AE9" s="12">
        <f>RUT_data!AE9/RUT_data!AE129</f>
        <v>0.625541666666667</v>
      </c>
      <c r="AF9" s="12">
        <f>RUT_data!AF9/RUT_data!AF129</f>
        <v>0.627056910569106</v>
      </c>
      <c r="AG9" s="12">
        <f>RUT_data!AG9/RUT_data!AG129</f>
        <v>0.646396825396825</v>
      </c>
      <c r="AH9" s="12">
        <f>RUT_data!AH9/RUT_data!AH129</f>
        <v>0.640674418604651</v>
      </c>
      <c r="AI9" s="12">
        <f>RUT_data!AI9/RUT_data!AI129</f>
        <v>0.63594696969697</v>
      </c>
      <c r="AJ9" s="12">
        <f>RUT_data!AJ9/RUT_data!AJ129</f>
        <v>0.645555555555556</v>
      </c>
      <c r="AK9" s="12">
        <f>RUT_data!AK9/RUT_data!AK129</f>
        <v>0.632934782608696</v>
      </c>
      <c r="AL9" s="12">
        <f>RUT_data!AL9/RUT_data!AL129</f>
        <v>0.629914893617021</v>
      </c>
      <c r="AM9" s="12">
        <f>RUT_data!AM9/RUT_data!AM129</f>
        <v>0.620351724137931</v>
      </c>
      <c r="AN9" s="12">
        <f>RUT_data!AN9/RUT_data!AN129</f>
        <v>0.638621621621622</v>
      </c>
      <c r="AO9" s="12">
        <f>RUT_data!AO9/RUT_data!AO129</f>
        <v>0.637157894736842</v>
      </c>
      <c r="AP9" s="12">
        <f>RUT_data!AP9/RUT_data!AP129</f>
        <v>0.661406451612903</v>
      </c>
      <c r="AQ9" s="12">
        <f>RUT_data!AQ9/RUT_data!AQ129</f>
        <v>0.664522012578616</v>
      </c>
      <c r="AR9" s="12">
        <f>RUT_data!AR9/RUT_data!AR129</f>
        <v>0.684742331288344</v>
      </c>
      <c r="AS9" s="12">
        <f>RUT_data!AS9/RUT_data!AS129</f>
        <v>0.674209580838323</v>
      </c>
      <c r="AT9" s="12">
        <f>RUT_data!AT9/RUT_data!AT129</f>
        <v>0.694444444444444</v>
      </c>
      <c r="AU9" s="12">
        <f>RUT_data!AU9/RUT_data!AU129</f>
        <v>0.709875</v>
      </c>
    </row>
    <row r="10" s="12" customFormat="1" spans="1:47">
      <c r="A10" s="19">
        <f>RUT_data!A10</f>
        <v>1</v>
      </c>
      <c r="B10" s="20" t="str">
        <f>RUT_data!B10</f>
        <v>Congo, Rep</v>
      </c>
      <c r="C10" s="19">
        <f>RUT_data!C10</f>
        <v>46</v>
      </c>
      <c r="D10" s="20" t="str">
        <f>RUT_data!D10</f>
        <v>Congo, Rep</v>
      </c>
      <c r="F10" s="12" t="s">
        <v>530</v>
      </c>
      <c r="G10" s="12">
        <f>RUT_data!G10/RUT_data!G130</f>
        <v>35.8255033772401</v>
      </c>
      <c r="H10" s="12">
        <f>RUT_data!H10/RUT_data!H130</f>
        <v>35.1739444269521</v>
      </c>
      <c r="I10" s="12">
        <f>RUT_data!I10/RUT_data!I130</f>
        <v>34.6148828521604</v>
      </c>
      <c r="J10" s="12">
        <f>RUT_data!J10/RUT_data!J130</f>
        <v>33.8915642924342</v>
      </c>
      <c r="K10" s="12">
        <f>RUT_data!K10/RUT_data!K130</f>
        <v>33.2881436215402</v>
      </c>
      <c r="L10" s="12">
        <f>RUT_data!L10/RUT_data!L130</f>
        <v>32.6017312452086</v>
      </c>
      <c r="M10" s="12">
        <f>RUT_data!M10/RUT_data!M130</f>
        <v>31.9806697961988</v>
      </c>
      <c r="N10" s="12">
        <f>RUT_data!N10/RUT_data!N130</f>
        <v>31.2861389588581</v>
      </c>
      <c r="O10" s="12">
        <f>RUT_data!O10/RUT_data!O130</f>
        <v>30.6940301580656</v>
      </c>
      <c r="P10" s="12">
        <f>RUT_data!P10/RUT_data!P130</f>
        <v>29.9584993032853</v>
      </c>
      <c r="Q10" s="12">
        <f>RUT_data!Q10/RUT_data!Q130</f>
        <v>29.5952966143716</v>
      </c>
      <c r="R10" s="12">
        <f>RUT_data!R10/RUT_data!R130</f>
        <v>29.1301658563255</v>
      </c>
      <c r="S10" s="12">
        <f>RUT_data!S10/RUT_data!S130</f>
        <v>28.6307000600954</v>
      </c>
      <c r="T10" s="12">
        <f>RUT_data!T10/RUT_data!T130</f>
        <v>28.2190326196474</v>
      </c>
      <c r="U10" s="12">
        <f>RUT_data!U10/RUT_data!U130</f>
        <v>27.7877333821394</v>
      </c>
      <c r="V10" s="12">
        <f>RUT_data!V10/RUT_data!V130</f>
        <v>27.3410020053312</v>
      </c>
      <c r="W10" s="12">
        <f>RUT_data!W10/RUT_data!W130</f>
        <v>26.9414249472476</v>
      </c>
      <c r="X10" s="12">
        <f>RUT_data!X10/RUT_data!X130</f>
        <v>26.5337116135724</v>
      </c>
      <c r="Y10" s="12">
        <f>RUT_data!Y10/RUT_data!Y130</f>
        <v>26.1360367489349</v>
      </c>
      <c r="Z10" s="12">
        <f>RUT_data!Z10/RUT_data!Z130</f>
        <v>25.6722795969773</v>
      </c>
      <c r="AA10" s="12">
        <f>RUT_data!AA10/RUT_data!AA130</f>
        <v>25.3041191066998</v>
      </c>
      <c r="AB10" s="12">
        <f>RUT_data!AB10/RUT_data!AB130</f>
        <v>24.8211922141119</v>
      </c>
      <c r="AC10" s="12">
        <f>RUT_data!AC10/RUT_data!AC130</f>
        <v>24.5320360576923</v>
      </c>
      <c r="AD10" s="12">
        <f>RUT_data!AD10/RUT_data!AD130</f>
        <v>24.2725771971496</v>
      </c>
      <c r="AE10" s="12">
        <f>RUT_data!AE10/RUT_data!AE130</f>
        <v>24.011323943662</v>
      </c>
      <c r="AF10" s="12">
        <f>RUT_data!AF10/RUT_data!AF130</f>
        <v>23.9521826697892</v>
      </c>
      <c r="AG10" s="12">
        <f>RUT_data!AG10/RUT_data!AG130</f>
        <v>23.7427331786543</v>
      </c>
      <c r="AH10" s="12">
        <f>RUT_data!AH10/RUT_data!AH130</f>
        <v>23.3826484018265</v>
      </c>
      <c r="AI10" s="12">
        <f>RUT_data!AI10/RUT_data!AI130</f>
        <v>23.1256162528217</v>
      </c>
      <c r="AJ10" s="12">
        <f>RUT_data!AJ10/RUT_data!AJ130</f>
        <v>22.8769395973154</v>
      </c>
      <c r="AK10" s="12">
        <f>RUT_data!AK10/RUT_data!AK130</f>
        <v>22.5770663716814</v>
      </c>
      <c r="AL10" s="12">
        <f>RUT_data!AL10/RUT_data!AL130</f>
        <v>22.3358118161926</v>
      </c>
      <c r="AM10" s="12">
        <f>RUT_data!AM10/RUT_data!AM130</f>
        <v>22.1316558441558</v>
      </c>
      <c r="AN10" s="12">
        <f>RUT_data!AN10/RUT_data!AN130</f>
        <v>21.9370858369099</v>
      </c>
      <c r="AO10" s="12">
        <f>RUT_data!AO10/RUT_data!AO130</f>
        <v>21.3046576200418</v>
      </c>
      <c r="AP10" s="12">
        <f>RUT_data!AP10/RUT_data!AP130</f>
        <v>21.0520783505155</v>
      </c>
      <c r="AQ10" s="12">
        <f>RUT_data!AQ10/RUT_data!AQ130</f>
        <v>20.9632402464066</v>
      </c>
      <c r="AR10" s="12">
        <f>RUT_data!AR10/RUT_data!AR130</f>
        <v>20.783482688391</v>
      </c>
      <c r="AS10" s="12">
        <f>RUT_data!AS10/RUT_data!AS130</f>
        <v>20.5884325955734</v>
      </c>
      <c r="AT10" s="12">
        <f>RUT_data!AT10/RUT_data!AT130</f>
        <v>20.4356127744511</v>
      </c>
      <c r="AU10" s="12">
        <f>RUT_data!AU10/RUT_data!AU130</f>
        <v>20.3407916666667</v>
      </c>
    </row>
    <row r="11" s="12" customFormat="1" spans="1:47">
      <c r="A11" s="19">
        <f>RUT_data!A11</f>
        <v>1</v>
      </c>
      <c r="B11" s="20" t="str">
        <f>RUT_data!B11</f>
        <v>Benin</v>
      </c>
      <c r="C11" s="19">
        <f>RUT_data!C11</f>
        <v>53</v>
      </c>
      <c r="D11" s="20" t="str">
        <f>RUT_data!D11</f>
        <v>Benin</v>
      </c>
      <c r="F11" s="12" t="s">
        <v>530</v>
      </c>
      <c r="G11" s="12">
        <f>RUT_data!G11/RUT_data!G131</f>
        <v>2.0067728278795</v>
      </c>
      <c r="H11" s="12">
        <f>RUT_data!H11/RUT_data!H131</f>
        <v>2.04679601498689</v>
      </c>
      <c r="I11" s="12">
        <f>RUT_data!I11/RUT_data!I131</f>
        <v>1.98048106318964</v>
      </c>
      <c r="J11" s="12">
        <f>RUT_data!J11/RUT_data!J131</f>
        <v>1.89309621045222</v>
      </c>
      <c r="K11" s="12">
        <f>RUT_data!K11/RUT_data!K131</f>
        <v>1.87589824650572</v>
      </c>
      <c r="L11" s="12">
        <f>RUT_data!L11/RUT_data!L131</f>
        <v>1.80435982563761</v>
      </c>
      <c r="M11" s="12">
        <f>RUT_data!M11/RUT_data!M131</f>
        <v>1.88767804005021</v>
      </c>
      <c r="N11" s="12">
        <f>RUT_data!N11/RUT_data!N131</f>
        <v>1.84008094864908</v>
      </c>
      <c r="O11" s="12">
        <f>RUT_data!O11/RUT_data!O131</f>
        <v>1.82242981330259</v>
      </c>
      <c r="P11" s="12">
        <f>RUT_data!P11/RUT_data!P131</f>
        <v>1.82920379125912</v>
      </c>
      <c r="Q11" s="12">
        <f>RUT_data!Q11/RUT_data!Q131</f>
        <v>1.74218648292659</v>
      </c>
      <c r="R11" s="12">
        <f>RUT_data!R11/RUT_data!R131</f>
        <v>1.76547233481576</v>
      </c>
      <c r="S11" s="12">
        <f>RUT_data!S11/RUT_data!S131</f>
        <v>1.74478506214296</v>
      </c>
      <c r="T11" s="12">
        <f>RUT_data!T11/RUT_data!T131</f>
        <v>1.67754891994917</v>
      </c>
      <c r="U11" s="12">
        <f>RUT_data!U11/RUT_data!U131</f>
        <v>1.55242272207655</v>
      </c>
      <c r="V11" s="12">
        <f>RUT_data!V11/RUT_data!V131</f>
        <v>1.57606792490949</v>
      </c>
      <c r="W11" s="12">
        <f>RUT_data!W11/RUT_data!W131</f>
        <v>1.64652306641211</v>
      </c>
      <c r="X11" s="12">
        <f>RUT_data!X11/RUT_data!X131</f>
        <v>1.91218125251416</v>
      </c>
      <c r="Y11" s="12">
        <f>RUT_data!Y11/RUT_data!Y131</f>
        <v>1.89493233666325</v>
      </c>
      <c r="Z11" s="12">
        <f>RUT_data!Z11/RUT_data!Z131</f>
        <v>1.74521601016518</v>
      </c>
      <c r="AA11" s="12">
        <f>RUT_data!AA11/RUT_data!AA131</f>
        <v>1.81466251556663</v>
      </c>
      <c r="AB11" s="12">
        <f>RUT_data!AB11/RUT_data!AB131</f>
        <v>1.78984107579462</v>
      </c>
      <c r="AC11" s="12">
        <f>RUT_data!AC11/RUT_data!AC131</f>
        <v>1.80374069627851</v>
      </c>
      <c r="AD11" s="12">
        <f>RUT_data!AD11/RUT_data!AD131</f>
        <v>1.86098705882353</v>
      </c>
      <c r="AE11" s="12">
        <f>RUT_data!AE11/RUT_data!AE131</f>
        <v>1.92429411764706</v>
      </c>
      <c r="AF11" s="12">
        <f>RUT_data!AF11/RUT_data!AF131</f>
        <v>1.95229185520362</v>
      </c>
      <c r="AG11" s="12">
        <f>RUT_data!AG11/RUT_data!AG131</f>
        <v>1.74319441460795</v>
      </c>
      <c r="AH11" s="12">
        <f>RUT_data!AH11/RUT_data!AH131</f>
        <v>1.87146177370031</v>
      </c>
      <c r="AI11" s="12">
        <f>RUT_data!AI11/RUT_data!AI131</f>
        <v>1.75840869565217</v>
      </c>
      <c r="AJ11" s="12">
        <f>RUT_data!AJ11/RUT_data!AJ131</f>
        <v>1.74041917808219</v>
      </c>
      <c r="AK11" s="12">
        <f>RUT_data!AK11/RUT_data!AK131</f>
        <v>1.73970486111111</v>
      </c>
      <c r="AL11" s="12">
        <f>RUT_data!AL11/RUT_data!AL131</f>
        <v>1.64317065127782</v>
      </c>
      <c r="AM11" s="12">
        <f>RUT_data!AM11/RUT_data!AM131</f>
        <v>1.65745483870968</v>
      </c>
      <c r="AN11" s="12">
        <f>RUT_data!AN11/RUT_data!AN131</f>
        <v>1.68395347003155</v>
      </c>
      <c r="AO11" s="12">
        <f>RUT_data!AO11/RUT_data!AO131</f>
        <v>1.77177089783282</v>
      </c>
      <c r="AP11" s="12">
        <f>RUT_data!AP11/RUT_data!AP131</f>
        <v>1.88928712871287</v>
      </c>
      <c r="AQ11" s="12">
        <f>RUT_data!AQ11/RUT_data!AQ131</f>
        <v>1.97901277235162</v>
      </c>
      <c r="AR11" s="12">
        <f>RUT_data!AR11/RUT_data!AR131</f>
        <v>2.00568151447661</v>
      </c>
      <c r="AS11" s="12">
        <f>RUT_data!AS11/RUT_data!AS131</f>
        <v>2.0238284457478</v>
      </c>
      <c r="AT11" s="12">
        <f>RUT_data!AT11/RUT_data!AT131</f>
        <v>2.04578829479769</v>
      </c>
      <c r="AU11" s="12">
        <f>RUT_data!AU11/RUT_data!AU131</f>
        <v>2.02680654338549</v>
      </c>
    </row>
    <row r="12" s="12" customFormat="1" spans="1:47">
      <c r="A12" s="19">
        <f>RUT_data!A12</f>
        <v>1</v>
      </c>
      <c r="B12" s="20" t="str">
        <f>RUT_data!B12</f>
        <v>Eq Guinea</v>
      </c>
      <c r="C12" s="19">
        <f>RUT_data!C12</f>
        <v>61</v>
      </c>
      <c r="D12" s="20" t="str">
        <f>RUT_data!D12</f>
        <v>Eq Guinea</v>
      </c>
      <c r="F12" s="12" t="s">
        <v>530</v>
      </c>
      <c r="G12" s="12">
        <f>RUT_data!G12/RUT_data!G132</f>
        <v>2.50358783008037</v>
      </c>
      <c r="H12" s="12">
        <f>RUT_data!H12/RUT_data!H132</f>
        <v>2.48827292110874</v>
      </c>
      <c r="I12" s="12">
        <f>RUT_data!I12/RUT_data!I132</f>
        <v>2.45202558635394</v>
      </c>
      <c r="J12" s="12">
        <f>RUT_data!J12/RUT_data!J132</f>
        <v>2.43417347226133</v>
      </c>
      <c r="K12" s="12">
        <f>RUT_data!K12/RUT_data!K132</f>
        <v>2.4061933324034</v>
      </c>
      <c r="L12" s="12">
        <f>RUT_data!L12/RUT_data!L132</f>
        <v>2.38566342598932</v>
      </c>
      <c r="M12" s="12">
        <f>RUT_data!M12/RUT_data!M132</f>
        <v>2.37293263412666</v>
      </c>
      <c r="N12" s="12">
        <f>RUT_data!N12/RUT_data!N132</f>
        <v>2.47160216616035</v>
      </c>
      <c r="O12" s="12">
        <f>RUT_data!O12/RUT_data!O132</f>
        <v>2.36263373398494</v>
      </c>
      <c r="P12" s="12">
        <f>RUT_data!P12/RUT_data!P132</f>
        <v>2.38372867803838</v>
      </c>
      <c r="Q12" s="12">
        <f>RUT_data!Q12/RUT_data!Q132</f>
        <v>2.50662574975589</v>
      </c>
      <c r="R12" s="12">
        <f>RUT_data!R12/RUT_data!R132</f>
        <v>2.42500369439929</v>
      </c>
      <c r="S12" s="12">
        <f>RUT_data!S12/RUT_data!S132</f>
        <v>2.58177199110829</v>
      </c>
      <c r="T12" s="12">
        <f>RUT_data!T12/RUT_data!T132</f>
        <v>2.75144165535957</v>
      </c>
      <c r="U12" s="12">
        <f>RUT_data!U12/RUT_data!U132</f>
        <v>2.95959228248999</v>
      </c>
      <c r="V12" s="12">
        <f>RUT_data!V12/RUT_data!V132</f>
        <v>3.1113662456946</v>
      </c>
      <c r="W12" s="12">
        <f>RUT_data!W12/RUT_data!W132</f>
        <v>3.22089552238806</v>
      </c>
      <c r="X12" s="12">
        <f>RUT_data!X12/RUT_data!X132</f>
        <v>3.33980781026375</v>
      </c>
      <c r="Y12" s="12">
        <f>RUT_data!Y12/RUT_data!Y132</f>
        <v>3.34747495399714</v>
      </c>
      <c r="Z12" s="12">
        <f>RUT_data!Z12/RUT_data!Z132</f>
        <v>3.2865671641791</v>
      </c>
      <c r="AA12" s="12">
        <f>RUT_data!AA12/RUT_data!AA132</f>
        <v>3.10281690140845</v>
      </c>
      <c r="AB12" s="12">
        <f>RUT_data!AB12/RUT_data!AB132</f>
        <v>2.94342105263158</v>
      </c>
      <c r="AC12" s="12">
        <f>RUT_data!AC12/RUT_data!AC132</f>
        <v>2.69512195121951</v>
      </c>
      <c r="AD12" s="12">
        <f>RUT_data!AD12/RUT_data!AD132</f>
        <v>2.51910112359551</v>
      </c>
      <c r="AE12" s="12">
        <f>RUT_data!AE12/RUT_data!AE132</f>
        <v>2.42765957446808</v>
      </c>
      <c r="AF12" s="12">
        <f>RUT_data!AF12/RUT_data!AF132</f>
        <v>2.33979591836735</v>
      </c>
      <c r="AG12" s="12">
        <f>RUT_data!AG12/RUT_data!AG132</f>
        <v>2.29009900990099</v>
      </c>
      <c r="AH12" s="12">
        <f>RUT_data!AH12/RUT_data!AH132</f>
        <v>2.24563106796116</v>
      </c>
      <c r="AI12" s="12">
        <f>RUT_data!AI12/RUT_data!AI132</f>
        <v>2.18301886792453</v>
      </c>
      <c r="AJ12" s="12">
        <f>RUT_data!AJ12/RUT_data!AJ132</f>
        <v>2.16214814814815</v>
      </c>
      <c r="AK12" s="12">
        <f>RUT_data!AK12/RUT_data!AK132</f>
        <v>2.05655855855856</v>
      </c>
      <c r="AL12" s="12">
        <f>RUT_data!AL12/RUT_data!AL132</f>
        <v>2.08585087719298</v>
      </c>
      <c r="AM12" s="12">
        <f>RUT_data!AM12/RUT_data!AM132</f>
        <v>2.02735042735043</v>
      </c>
      <c r="AN12" s="12">
        <f>RUT_data!AN12/RUT_data!AN132</f>
        <v>1.85319166666667</v>
      </c>
      <c r="AO12" s="12">
        <f>RUT_data!AO12/RUT_data!AO132</f>
        <v>1.72244715447154</v>
      </c>
      <c r="AP12" s="12">
        <f>RUT_data!AP12/RUT_data!AP132</f>
        <v>1.6568188976378</v>
      </c>
      <c r="AQ12" s="12">
        <f>RUT_data!AQ12/RUT_data!AQ132</f>
        <v>1.68786923076923</v>
      </c>
      <c r="AR12" s="12">
        <f>RUT_data!AR12/RUT_data!AR132</f>
        <v>1.56017910447761</v>
      </c>
      <c r="AS12" s="12">
        <f>RUT_data!AS12/RUT_data!AS132</f>
        <v>1.58367391304348</v>
      </c>
      <c r="AT12" s="12">
        <f>RUT_data!AT12/RUT_data!AT132</f>
        <v>1.53195070422535</v>
      </c>
      <c r="AU12" s="12">
        <f>RUT_data!AU12/RUT_data!AU132</f>
        <v>1.44969178082192</v>
      </c>
    </row>
    <row r="13" s="12" customFormat="1" spans="1:47">
      <c r="A13" s="19">
        <f>RUT_data!A13</f>
        <v>2</v>
      </c>
      <c r="B13" s="20" t="str">
        <f>RUT_data!B13</f>
        <v>Ethiopia Pdr</v>
      </c>
      <c r="C13" s="19">
        <f>RUT_data!C13</f>
        <v>62</v>
      </c>
      <c r="D13" s="20" t="str">
        <f>RUT_data!D13</f>
        <v>Ethiopia Pdr</v>
      </c>
      <c r="F13" s="12" t="s">
        <v>530</v>
      </c>
      <c r="G13" s="12">
        <f>RUT_data!G13/RUT_data!G133</f>
        <v>5.98753963150888</v>
      </c>
      <c r="H13" s="12">
        <f>RUT_data!H13/RUT_data!H133</f>
        <v>5.90729700314158</v>
      </c>
      <c r="I13" s="12">
        <f>RUT_data!I13/RUT_data!I133</f>
        <v>5.78940816213951</v>
      </c>
      <c r="J13" s="12">
        <f>RUT_data!J13/RUT_data!J133</f>
        <v>5.66995640040311</v>
      </c>
      <c r="K13" s="12">
        <f>RUT_data!K13/RUT_data!K133</f>
        <v>5.55641852786476</v>
      </c>
      <c r="L13" s="12">
        <f>RUT_data!L13/RUT_data!L133</f>
        <v>5.44531579420273</v>
      </c>
      <c r="M13" s="12">
        <f>RUT_data!M13/RUT_data!M133</f>
        <v>5.3378199659855</v>
      </c>
      <c r="N13" s="12">
        <f>RUT_data!N13/RUT_data!N133</f>
        <v>5.23353398953373</v>
      </c>
      <c r="O13" s="12">
        <f>RUT_data!O13/RUT_data!O133</f>
        <v>5.12726114109566</v>
      </c>
      <c r="P13" s="12">
        <f>RUT_data!P13/RUT_data!P133</f>
        <v>5.01934620299622</v>
      </c>
      <c r="Q13" s="12">
        <f>RUT_data!Q13/RUT_data!Q133</f>
        <v>4.90650070458687</v>
      </c>
      <c r="R13" s="12">
        <f>RUT_data!R13/RUT_data!R133</f>
        <v>4.7583118120931</v>
      </c>
      <c r="S13" s="12">
        <f>RUT_data!S13/RUT_data!S133</f>
        <v>4.54985959797531</v>
      </c>
      <c r="T13" s="12">
        <f>RUT_data!T13/RUT_data!T133</f>
        <v>4.44123940467832</v>
      </c>
      <c r="U13" s="12">
        <f>RUT_data!U13/RUT_data!U133</f>
        <v>4.29231300388308</v>
      </c>
      <c r="V13" s="12">
        <f>RUT_data!V13/RUT_data!V133</f>
        <v>4.20358849296684</v>
      </c>
      <c r="W13" s="12">
        <f>RUT_data!W13/RUT_data!W133</f>
        <v>4.13968407696573</v>
      </c>
      <c r="X13" s="12">
        <f>RUT_data!X13/RUT_data!X133</f>
        <v>4.10825637970869</v>
      </c>
      <c r="Y13" s="12">
        <f>RUT_data!Y13/RUT_data!Y133</f>
        <v>4.06903206500502</v>
      </c>
      <c r="Z13" s="12">
        <f>RUT_data!Z13/RUT_data!Z133</f>
        <v>4.04432317489197</v>
      </c>
      <c r="AA13" s="12">
        <f>RUT_data!AA13/RUT_data!AA133</f>
        <v>3.93022379077197</v>
      </c>
      <c r="AB13" s="12">
        <f>RUT_data!AB13/RUT_data!AB133</f>
        <v>3.83583394994559</v>
      </c>
      <c r="AC13" s="12">
        <f>RUT_data!AC13/RUT_data!AC133</f>
        <v>3.75498143048789</v>
      </c>
      <c r="AD13" s="12">
        <f>RUT_data!AD13/RUT_data!AD133</f>
        <v>3.61963631994507</v>
      </c>
      <c r="AE13" s="12">
        <f>RUT_data!AE13/RUT_data!AE133</f>
        <v>3.50097756007149</v>
      </c>
      <c r="AF13" s="12">
        <f>RUT_data!AF13/RUT_data!AF133</f>
        <v>3.37866019789339</v>
      </c>
      <c r="AG13" s="12">
        <f>RUT_data!AG13/RUT_data!AG133</f>
        <v>3.24646463091793</v>
      </c>
      <c r="AH13" s="12">
        <f>RUT_data!AH13/RUT_data!AH133</f>
        <v>3.14286412494804</v>
      </c>
      <c r="AI13" s="12">
        <f>RUT_data!AI13/RUT_data!AI133</f>
        <v>3.01748077694379</v>
      </c>
      <c r="AJ13" s="12">
        <f>RUT_data!AJ13/RUT_data!AJ133</f>
        <v>2.91629630653544</v>
      </c>
      <c r="AK13" s="12">
        <f>RUT_data!AK13/RUT_data!AK133</f>
        <v>2.79067951524211</v>
      </c>
      <c r="AL13" s="12">
        <f>RUT_data!AL13/RUT_data!AL133</f>
        <v>2.6921950590541</v>
      </c>
      <c r="AM13" s="12" t="e">
        <f>RUT_data!AM13/RUT_data!AM133</f>
        <v>#DIV/0!</v>
      </c>
      <c r="AN13" s="12" t="e">
        <f>RUT_data!AN13/RUT_data!AN133</f>
        <v>#DIV/0!</v>
      </c>
      <c r="AO13" s="12" t="e">
        <f>RUT_data!AO13/RUT_data!AO133</f>
        <v>#DIV/0!</v>
      </c>
      <c r="AP13" s="12" t="e">
        <f>RUT_data!AP13/RUT_data!AP133</f>
        <v>#DIV/0!</v>
      </c>
      <c r="AQ13" s="12" t="e">
        <f>RUT_data!AQ13/RUT_data!AQ133</f>
        <v>#DIV/0!</v>
      </c>
      <c r="AR13" s="12" t="e">
        <f>RUT_data!AR13/RUT_data!AR133</f>
        <v>#DIV/0!</v>
      </c>
      <c r="AS13" s="12" t="e">
        <f>RUT_data!AS13/RUT_data!AS133</f>
        <v>#DIV/0!</v>
      </c>
      <c r="AT13" s="12" t="e">
        <f>RUT_data!AT13/RUT_data!AT133</f>
        <v>#DIV/0!</v>
      </c>
      <c r="AU13" s="12" t="e">
        <f>RUT_data!AU13/RUT_data!AU133</f>
        <v>#DIV/0!</v>
      </c>
    </row>
    <row r="14" s="12" customFormat="1" spans="1:47">
      <c r="A14" s="19">
        <f>RUT_data!A14</f>
        <v>2</v>
      </c>
      <c r="B14" s="20" t="str">
        <f>RUT_data!B14</f>
        <v>Djibouti</v>
      </c>
      <c r="C14" s="19">
        <f>RUT_data!C14</f>
        <v>72</v>
      </c>
      <c r="D14" s="20" t="str">
        <f>RUT_data!D14</f>
        <v>Djibouti</v>
      </c>
      <c r="F14" s="12" t="s">
        <v>530</v>
      </c>
      <c r="G14" s="12">
        <f>RUT_data!G14/RUT_data!G134</f>
        <v>40.4896777003484</v>
      </c>
      <c r="H14" s="12">
        <f>RUT_data!H14/RUT_data!H134</f>
        <v>37.7290178571429</v>
      </c>
      <c r="I14" s="12">
        <f>RUT_data!I14/RUT_data!I134</f>
        <v>36.0886257763975</v>
      </c>
      <c r="J14" s="12">
        <f>RUT_data!J14/RUT_data!J134</f>
        <v>33.8791180758017</v>
      </c>
      <c r="K14" s="12">
        <f>RUT_data!K14/RUT_data!K134</f>
        <v>31.3241307277628</v>
      </c>
      <c r="L14" s="12">
        <f>RUT_data!L14/RUT_data!L134</f>
        <v>29.6462802933673</v>
      </c>
      <c r="M14" s="12">
        <f>RUT_data!M14/RUT_data!M134</f>
        <v>28.1392751210654</v>
      </c>
      <c r="N14" s="12">
        <f>RUT_data!N14/RUT_data!N134</f>
        <v>26.3530598072562</v>
      </c>
      <c r="O14" s="12">
        <f>RUT_data!O14/RUT_data!O134</f>
        <v>24.7799333688699</v>
      </c>
      <c r="P14" s="12">
        <f>RUT_data!P14/RUT_data!P134</f>
        <v>23.3840606136821</v>
      </c>
      <c r="Q14" s="12">
        <f>RUT_data!Q14/RUT_data!Q134</f>
        <v>22.1369107142857</v>
      </c>
      <c r="R14" s="12">
        <f>RUT_data!R14/RUT_data!R134</f>
        <v>21.017832278481</v>
      </c>
      <c r="S14" s="12">
        <f>RUT_data!S14/RUT_data!S134</f>
        <v>19.7669228316327</v>
      </c>
      <c r="T14" s="12">
        <f>RUT_data!T14/RUT_data!T134</f>
        <v>18.6565650080257</v>
      </c>
      <c r="U14" s="12">
        <f>RUT_data!U14/RUT_data!U134</f>
        <v>17.1178792341679</v>
      </c>
      <c r="V14" s="12">
        <f>RUT_data!V14/RUT_data!V134</f>
        <v>15.8142678571429</v>
      </c>
      <c r="W14" s="12">
        <f>RUT_data!W14/RUT_data!W134</f>
        <v>14.4395582298137</v>
      </c>
      <c r="X14" s="12">
        <f>RUT_data!X14/RUT_data!X134</f>
        <v>13.1792658730159</v>
      </c>
      <c r="Y14" s="12">
        <f>RUT_data!Y14/RUT_data!Y134</f>
        <v>12.213018644958</v>
      </c>
      <c r="Z14" s="12">
        <f>RUT_data!Z14/RUT_data!Z134</f>
        <v>11.6366071428571</v>
      </c>
      <c r="AA14" s="12">
        <f>RUT_data!AA14/RUT_data!AA134</f>
        <v>11.236224137931</v>
      </c>
      <c r="AB14" s="12">
        <f>RUT_data!AB14/RUT_data!AB134</f>
        <v>10.9537983193277</v>
      </c>
      <c r="AC14" s="12">
        <f>RUT_data!AC14/RUT_data!AC134</f>
        <v>10.6844426229508</v>
      </c>
      <c r="AD14" s="12">
        <f>RUT_data!AD14/RUT_data!AD134</f>
        <v>10.3476428571429</v>
      </c>
      <c r="AE14" s="12">
        <f>RUT_data!AE14/RUT_data!AE134</f>
        <v>9.87942424242424</v>
      </c>
      <c r="AF14" s="12">
        <f>RUT_data!AF14/RUT_data!AF134</f>
        <v>9.31775714285714</v>
      </c>
      <c r="AG14" s="12">
        <f>RUT_data!AG14/RUT_data!AG134</f>
        <v>8.63947682119205</v>
      </c>
      <c r="AH14" s="12">
        <f>RUT_data!AH14/RUT_data!AH134</f>
        <v>8.05003703703704</v>
      </c>
      <c r="AI14" s="12">
        <f>RUT_data!AI14/RUT_data!AI134</f>
        <v>7.54189595375723</v>
      </c>
      <c r="AJ14" s="12">
        <f>RUT_data!AJ14/RUT_data!AJ134</f>
        <v>7.19590659340659</v>
      </c>
      <c r="AK14" s="12">
        <f>RUT_data!AK14/RUT_data!AK134</f>
        <v>7.1681914893617</v>
      </c>
      <c r="AL14" s="12">
        <f>RUT_data!AL14/RUT_data!AL134</f>
        <v>7.23942408376963</v>
      </c>
      <c r="AM14" s="12">
        <f>RUT_data!AM14/RUT_data!AM134</f>
        <v>7.28278865979381</v>
      </c>
      <c r="AN14" s="12">
        <f>RUT_data!AN14/RUT_data!AN134</f>
        <v>7.21365816326531</v>
      </c>
      <c r="AO14" s="12">
        <f>RUT_data!AO14/RUT_data!AO134</f>
        <v>7.32318</v>
      </c>
      <c r="AP14" s="12">
        <f>RUT_data!AP14/RUT_data!AP134</f>
        <v>7.25316990291262</v>
      </c>
      <c r="AQ14" s="12">
        <f>RUT_data!AQ14/RUT_data!AQ134</f>
        <v>7.1471320754717</v>
      </c>
      <c r="AR14" s="12">
        <f>RUT_data!AR14/RUT_data!AR134</f>
        <v>6.87702727272727</v>
      </c>
      <c r="AS14" s="12">
        <f>RUT_data!AS14/RUT_data!AS134</f>
        <v>6.88861674008811</v>
      </c>
      <c r="AT14" s="12">
        <f>RUT_data!AT14/RUT_data!AT134</f>
        <v>6.92644635193133</v>
      </c>
      <c r="AU14" s="12">
        <f>RUT_data!AU14/RUT_data!AU134</f>
        <v>7.11953361344538</v>
      </c>
    </row>
    <row r="15" s="12" customFormat="1" spans="1:47">
      <c r="A15" s="19">
        <f>RUT_data!A15</f>
        <v>1</v>
      </c>
      <c r="B15" s="20" t="str">
        <f>RUT_data!B15</f>
        <v>Gabon</v>
      </c>
      <c r="C15" s="19">
        <f>RUT_data!C15</f>
        <v>74</v>
      </c>
      <c r="D15" s="20" t="str">
        <f>RUT_data!D15</f>
        <v>Gabon</v>
      </c>
      <c r="F15" s="12" t="s">
        <v>530</v>
      </c>
      <c r="G15" s="12">
        <f>RUT_data!G15/RUT_data!G135</f>
        <v>23.8760785714286</v>
      </c>
      <c r="H15" s="12">
        <f>RUT_data!H15/RUT_data!H135</f>
        <v>23.9904824894515</v>
      </c>
      <c r="I15" s="12">
        <f>RUT_data!I15/RUT_data!I135</f>
        <v>24.1747668085106</v>
      </c>
      <c r="J15" s="12">
        <f>RUT_data!J15/RUT_data!J135</f>
        <v>24.2821105555556</v>
      </c>
      <c r="K15" s="12">
        <f>RUT_data!K15/RUT_data!K135</f>
        <v>24.3933539914163</v>
      </c>
      <c r="L15" s="12">
        <f>RUT_data!L15/RUT_data!L135</f>
        <v>24.5551480603448</v>
      </c>
      <c r="M15" s="12">
        <f>RUT_data!M15/RUT_data!M135</f>
        <v>24.5309039130435</v>
      </c>
      <c r="N15" s="12">
        <f>RUT_data!N15/RUT_data!N135</f>
        <v>24.5603545652174</v>
      </c>
      <c r="O15" s="12">
        <f>RUT_data!O15/RUT_data!O135</f>
        <v>24.314612173913</v>
      </c>
      <c r="P15" s="12">
        <f>RUT_data!P15/RUT_data!P135</f>
        <v>24.0784544565217</v>
      </c>
      <c r="Q15" s="12">
        <f>RUT_data!Q15/RUT_data!Q135</f>
        <v>24.3150403508772</v>
      </c>
      <c r="R15" s="12">
        <f>RUT_data!R15/RUT_data!R135</f>
        <v>24.1792497797357</v>
      </c>
      <c r="S15" s="12">
        <f>RUT_data!S15/RUT_data!S135</f>
        <v>24.0667533185841</v>
      </c>
      <c r="T15" s="12">
        <f>RUT_data!T15/RUT_data!T135</f>
        <v>24.0824971238938</v>
      </c>
      <c r="U15" s="12">
        <f>RUT_data!U15/RUT_data!U135</f>
        <v>24.1772379333333</v>
      </c>
      <c r="V15" s="12">
        <f>RUT_data!V15/RUT_data!V135</f>
        <v>23.9497552666667</v>
      </c>
      <c r="W15" s="12">
        <f>RUT_data!W15/RUT_data!W135</f>
        <v>24.11659046875</v>
      </c>
      <c r="X15" s="12">
        <f>RUT_data!X15/RUT_data!X135</f>
        <v>24.271726367713</v>
      </c>
      <c r="Y15" s="12">
        <f>RUT_data!Y15/RUT_data!Y135</f>
        <v>24.1550262387387</v>
      </c>
      <c r="Z15" s="12">
        <f>RUT_data!Z15/RUT_data!Z135</f>
        <v>24.31279</v>
      </c>
      <c r="AA15" s="12">
        <f>RUT_data!AA15/RUT_data!AA135</f>
        <v>24.1649253731343</v>
      </c>
      <c r="AB15" s="12">
        <f>RUT_data!AB15/RUT_data!AB135</f>
        <v>24.1714427860697</v>
      </c>
      <c r="AC15" s="12">
        <f>RUT_data!AC15/RUT_data!AC135</f>
        <v>24.0684158415842</v>
      </c>
      <c r="AD15" s="12">
        <f>RUT_data!AD15/RUT_data!AD135</f>
        <v>23.9545763546798</v>
      </c>
      <c r="AE15" s="12">
        <f>RUT_data!AE15/RUT_data!AE135</f>
        <v>23.8671078431373</v>
      </c>
      <c r="AF15" s="12">
        <f>RUT_data!AF15/RUT_data!AF135</f>
        <v>23.9038235294118</v>
      </c>
      <c r="AG15" s="12">
        <f>RUT_data!AG15/RUT_data!AG135</f>
        <v>23.924362745098</v>
      </c>
      <c r="AH15" s="12">
        <f>RUT_data!AH15/RUT_data!AH135</f>
        <v>23.8721463414634</v>
      </c>
      <c r="AI15" s="12">
        <f>RUT_data!AI15/RUT_data!AI135</f>
        <v>23.7636796116505</v>
      </c>
      <c r="AJ15" s="12">
        <f>RUT_data!AJ15/RUT_data!AJ135</f>
        <v>23.6801352657005</v>
      </c>
      <c r="AK15" s="12">
        <f>RUT_data!AK15/RUT_data!AK135</f>
        <v>23.5419134615385</v>
      </c>
      <c r="AL15" s="12">
        <f>RUT_data!AL15/RUT_data!AL135</f>
        <v>23.4470861244019</v>
      </c>
      <c r="AM15" s="12">
        <f>RUT_data!AM15/RUT_data!AM135</f>
        <v>23.3217</v>
      </c>
      <c r="AN15" s="12">
        <f>RUT_data!AN15/RUT_data!AN135</f>
        <v>23.3070333333333</v>
      </c>
      <c r="AO15" s="12">
        <f>RUT_data!AO15/RUT_data!AO135</f>
        <v>22.9030521327014</v>
      </c>
      <c r="AP15" s="12">
        <f>RUT_data!AP15/RUT_data!AP135</f>
        <v>22.9750663507109</v>
      </c>
      <c r="AQ15" s="12">
        <f>RUT_data!AQ15/RUT_data!AQ135</f>
        <v>23.1369523809524</v>
      </c>
      <c r="AR15" s="12">
        <f>RUT_data!AR15/RUT_data!AR135</f>
        <v>23.2779282296651</v>
      </c>
      <c r="AS15" s="12">
        <f>RUT_data!AS15/RUT_data!AS135</f>
        <v>23.3728076923077</v>
      </c>
      <c r="AT15" s="12">
        <f>RUT_data!AT15/RUT_data!AT135</f>
        <v>23.5102801932367</v>
      </c>
      <c r="AU15" s="12">
        <f>RUT_data!AU15/RUT_data!AU135</f>
        <v>23.7753024390244</v>
      </c>
    </row>
    <row r="16" s="12" customFormat="1" spans="1:47">
      <c r="A16" s="19">
        <f>RUT_data!A16</f>
        <v>1</v>
      </c>
      <c r="B16" s="20" t="str">
        <f>RUT_data!B16</f>
        <v>Gambia</v>
      </c>
      <c r="C16" s="19">
        <f>RUT_data!C16</f>
        <v>75</v>
      </c>
      <c r="D16" s="20" t="str">
        <f>RUT_data!D16</f>
        <v>Gambia</v>
      </c>
      <c r="F16" s="12" t="s">
        <v>530</v>
      </c>
      <c r="G16" s="12">
        <f>RUT_data!G16/RUT_data!G136</f>
        <v>4.01170027624309</v>
      </c>
      <c r="H16" s="12">
        <f>RUT_data!H16/RUT_data!H136</f>
        <v>3.95915964269354</v>
      </c>
      <c r="I16" s="12">
        <f>RUT_data!I16/RUT_data!I136</f>
        <v>3.87112725316115</v>
      </c>
      <c r="J16" s="12">
        <f>RUT_data!J16/RUT_data!J136</f>
        <v>3.78488771186441</v>
      </c>
      <c r="K16" s="12">
        <f>RUT_data!K16/RUT_data!K136</f>
        <v>3.71715633025167</v>
      </c>
      <c r="L16" s="12">
        <f>RUT_data!L16/RUT_data!L136</f>
        <v>3.65239427756335</v>
      </c>
      <c r="M16" s="12">
        <f>RUT_data!M16/RUT_data!M136</f>
        <v>3.45278180023038</v>
      </c>
      <c r="N16" s="12">
        <f>RUT_data!N16/RUT_data!N136</f>
        <v>3.46412130750605</v>
      </c>
      <c r="O16" s="12">
        <f>RUT_data!O16/RUT_data!O136</f>
        <v>3.3552976744186</v>
      </c>
      <c r="P16" s="12">
        <f>RUT_data!P16/RUT_data!P136</f>
        <v>3.30498541987673</v>
      </c>
      <c r="Q16" s="12">
        <f>RUT_data!Q16/RUT_data!Q136</f>
        <v>3.27796201439928</v>
      </c>
      <c r="R16" s="12">
        <f>RUT_data!R16/RUT_data!R136</f>
        <v>3.11496162799156</v>
      </c>
      <c r="S16" s="12">
        <f>RUT_data!S16/RUT_data!S136</f>
        <v>3.10506350635593</v>
      </c>
      <c r="T16" s="12">
        <f>RUT_data!T16/RUT_data!T136</f>
        <v>2.9061560763055</v>
      </c>
      <c r="U16" s="12">
        <f>RUT_data!U16/RUT_data!U136</f>
        <v>2.78869012745229</v>
      </c>
      <c r="V16" s="12">
        <f>RUT_data!V16/RUT_data!V136</f>
        <v>2.72087551139684</v>
      </c>
      <c r="W16" s="12">
        <f>RUT_data!W16/RUT_data!W136</f>
        <v>2.6471853339236</v>
      </c>
      <c r="X16" s="12">
        <f>RUT_data!X16/RUT_data!X136</f>
        <v>2.63333029275809</v>
      </c>
      <c r="Y16" s="12">
        <f>RUT_data!Y16/RUT_data!Y136</f>
        <v>2.31351274180991</v>
      </c>
      <c r="Z16" s="12">
        <f>RUT_data!Z16/RUT_data!Z136</f>
        <v>2.31336016949153</v>
      </c>
      <c r="AA16" s="12">
        <f>RUT_data!AA16/RUT_data!AA136</f>
        <v>2.3493237704918</v>
      </c>
      <c r="AB16" s="12">
        <f>RUT_data!AB16/RUT_data!AB136</f>
        <v>2.36325396825397</v>
      </c>
      <c r="AC16" s="12">
        <f>RUT_data!AC16/RUT_data!AC136</f>
        <v>2.20281609195402</v>
      </c>
      <c r="AD16" s="12">
        <f>RUT_data!AD16/RUT_data!AD136</f>
        <v>2.12871586715867</v>
      </c>
      <c r="AE16" s="12">
        <f>RUT_data!AE16/RUT_data!AE136</f>
        <v>2.22664184397163</v>
      </c>
      <c r="AF16" s="12">
        <f>RUT_data!AF16/RUT_data!AF136</f>
        <v>2.15409830508475</v>
      </c>
      <c r="AG16" s="12">
        <f>RUT_data!AG16/RUT_data!AG136</f>
        <v>2.10930420711974</v>
      </c>
      <c r="AH16" s="12">
        <f>RUT_data!AH16/RUT_data!AH136</f>
        <v>2.02497523219814</v>
      </c>
      <c r="AI16" s="12">
        <f>RUT_data!AI16/RUT_data!AI136</f>
        <v>1.92300887573965</v>
      </c>
      <c r="AJ16" s="12">
        <f>RUT_data!AJ16/RUT_data!AJ136</f>
        <v>1.87623646723647</v>
      </c>
      <c r="AK16" s="12">
        <f>RUT_data!AK16/RUT_data!AK136</f>
        <v>1.81522314049587</v>
      </c>
      <c r="AL16" s="12">
        <f>RUT_data!AL16/RUT_data!AL136</f>
        <v>1.66579679144385</v>
      </c>
      <c r="AM16" s="12">
        <f>RUT_data!AM16/RUT_data!AM136</f>
        <v>1.631703125</v>
      </c>
      <c r="AN16" s="12">
        <f>RUT_data!AN16/RUT_data!AN136</f>
        <v>1.63360152284264</v>
      </c>
      <c r="AO16" s="12">
        <f>RUT_data!AO16/RUT_data!AO136</f>
        <v>1.64590594059406</v>
      </c>
      <c r="AP16" s="12">
        <f>RUT_data!AP16/RUT_data!AP136</f>
        <v>1.56851807228916</v>
      </c>
      <c r="AQ16" s="12">
        <f>RUT_data!AQ16/RUT_data!AQ136</f>
        <v>1.57448591549296</v>
      </c>
      <c r="AR16" s="12">
        <f>RUT_data!AR16/RUT_data!AR136</f>
        <v>1.48143020594966</v>
      </c>
      <c r="AS16" s="12">
        <f>RUT_data!AS16/RUT_data!AS136</f>
        <v>1.51100890868597</v>
      </c>
      <c r="AT16" s="12">
        <f>RUT_data!AT16/RUT_data!AT136</f>
        <v>1.47272451193059</v>
      </c>
      <c r="AU16" s="12">
        <f>RUT_data!AU16/RUT_data!AU136</f>
        <v>1.51486046511628</v>
      </c>
    </row>
    <row r="17" s="12" customFormat="1" spans="1:47">
      <c r="A17" s="19">
        <f>RUT_data!A17</f>
        <v>1</v>
      </c>
      <c r="B17" s="20" t="str">
        <f>RUT_data!B17</f>
        <v>Ghana</v>
      </c>
      <c r="C17" s="19">
        <f>RUT_data!C17</f>
        <v>81</v>
      </c>
      <c r="D17" s="20" t="str">
        <f>RUT_data!D17</f>
        <v>Ghana</v>
      </c>
      <c r="F17" s="12" t="s">
        <v>530</v>
      </c>
      <c r="G17" s="12">
        <f>RUT_data!G17/RUT_data!G137</f>
        <v>6.13937163846982</v>
      </c>
      <c r="H17" s="12">
        <f>RUT_data!H17/RUT_data!H137</f>
        <v>6.02498780102994</v>
      </c>
      <c r="I17" s="12">
        <f>RUT_data!I17/RUT_data!I137</f>
        <v>5.92954707471014</v>
      </c>
      <c r="J17" s="12">
        <f>RUT_data!J17/RUT_data!J137</f>
        <v>5.87454306493399</v>
      </c>
      <c r="K17" s="12">
        <f>RUT_data!K17/RUT_data!K137</f>
        <v>5.7033040680799</v>
      </c>
      <c r="L17" s="12">
        <f>RUT_data!L17/RUT_data!L137</f>
        <v>5.49669933194701</v>
      </c>
      <c r="M17" s="12">
        <f>RUT_data!M17/RUT_data!M137</f>
        <v>5.53026285775569</v>
      </c>
      <c r="N17" s="12">
        <f>RUT_data!N17/RUT_data!N137</f>
        <v>5.41303172875038</v>
      </c>
      <c r="O17" s="12">
        <f>RUT_data!O17/RUT_data!O137</f>
        <v>5.47887333803132</v>
      </c>
      <c r="P17" s="12">
        <f>RUT_data!P17/RUT_data!P137</f>
        <v>5.70227958565997</v>
      </c>
      <c r="Q17" s="12">
        <f>RUT_data!Q17/RUT_data!Q137</f>
        <v>5.55949121905974</v>
      </c>
      <c r="R17" s="12">
        <f>RUT_data!R17/RUT_data!R137</f>
        <v>5.32358221360108</v>
      </c>
      <c r="S17" s="12">
        <f>RUT_data!S17/RUT_data!S137</f>
        <v>5.16095630551833</v>
      </c>
      <c r="T17" s="12">
        <f>RUT_data!T17/RUT_data!T137</f>
        <v>5.10831780840914</v>
      </c>
      <c r="U17" s="12">
        <f>RUT_data!U17/RUT_data!U137</f>
        <v>4.92309838102458</v>
      </c>
      <c r="V17" s="12">
        <f>RUT_data!V17/RUT_data!V137</f>
        <v>4.74597182572401</v>
      </c>
      <c r="W17" s="12">
        <f>RUT_data!W17/RUT_data!W137</f>
        <v>4.53266435294084</v>
      </c>
      <c r="X17" s="12">
        <f>RUT_data!X17/RUT_data!X137</f>
        <v>4.38250737293453</v>
      </c>
      <c r="Y17" s="12">
        <f>RUT_data!Y17/RUT_data!Y137</f>
        <v>4.40618815800266</v>
      </c>
      <c r="Z17" s="12">
        <f>RUT_data!Z17/RUT_data!Z137</f>
        <v>4.28609699853587</v>
      </c>
      <c r="AA17" s="12">
        <f>RUT_data!AA17/RUT_data!AA137</f>
        <v>4.1680926916221</v>
      </c>
      <c r="AB17" s="12">
        <f>RUT_data!AB17/RUT_data!AB137</f>
        <v>3.9313816925734</v>
      </c>
      <c r="AC17" s="12">
        <f>RUT_data!AC17/RUT_data!AC137</f>
        <v>3.75160481444333</v>
      </c>
      <c r="AD17" s="12">
        <f>RUT_data!AD17/RUT_data!AD137</f>
        <v>3.95683544303797</v>
      </c>
      <c r="AE17" s="12">
        <f>RUT_data!AE17/RUT_data!AE137</f>
        <v>3.75859230041022</v>
      </c>
      <c r="AF17" s="12">
        <f>RUT_data!AF17/RUT_data!AF137</f>
        <v>3.64762250230556</v>
      </c>
      <c r="AG17" s="12">
        <f>RUT_data!AG17/RUT_data!AG137</f>
        <v>3.57505340534053</v>
      </c>
      <c r="AH17" s="12">
        <f>RUT_data!AH17/RUT_data!AH137</f>
        <v>3.43482742455318</v>
      </c>
      <c r="AI17" s="12">
        <f>RUT_data!AI17/RUT_data!AI137</f>
        <v>3.44966161327231</v>
      </c>
      <c r="AJ17" s="12">
        <f>RUT_data!AJ17/RUT_data!AJ137</f>
        <v>3.16026080892608</v>
      </c>
      <c r="AK17" s="12">
        <f>RUT_data!AK17/RUT_data!AK137</f>
        <v>3.28929390973355</v>
      </c>
      <c r="AL17" s="12">
        <f>RUT_data!AL17/RUT_data!AL137</f>
        <v>3.22084670373312</v>
      </c>
      <c r="AM17" s="12">
        <f>RUT_data!AM17/RUT_data!AM137</f>
        <v>3.11948936170213</v>
      </c>
      <c r="AN17" s="12">
        <f>RUT_data!AN17/RUT_data!AN137</f>
        <v>3.0096223325062</v>
      </c>
      <c r="AO17" s="12">
        <f>RUT_data!AO17/RUT_data!AO137</f>
        <v>3.04864023071377</v>
      </c>
      <c r="AP17" s="12">
        <f>RUT_data!AP17/RUT_data!AP137</f>
        <v>3.00794595853715</v>
      </c>
      <c r="AQ17" s="12">
        <f>RUT_data!AQ17/RUT_data!AQ137</f>
        <v>2.9041881635419</v>
      </c>
      <c r="AR17" s="12">
        <f>RUT_data!AR17/RUT_data!AR137</f>
        <v>2.93549507119387</v>
      </c>
      <c r="AS17" s="12">
        <f>RUT_data!AS17/RUT_data!AS137</f>
        <v>2.83770581988105</v>
      </c>
      <c r="AT17" s="12">
        <f>RUT_data!AT17/RUT_data!AT137</f>
        <v>2.85417805642633</v>
      </c>
      <c r="AU17" s="12">
        <f>RUT_data!AU17/RUT_data!AU137</f>
        <v>2.78620371883939</v>
      </c>
    </row>
    <row r="18" s="12" customFormat="1" spans="1:47">
      <c r="A18" s="19">
        <f>RUT_data!A18</f>
        <v>1</v>
      </c>
      <c r="B18" s="20" t="str">
        <f>RUT_data!B18</f>
        <v>Guinea</v>
      </c>
      <c r="C18" s="19">
        <f>RUT_data!C18</f>
        <v>90</v>
      </c>
      <c r="D18" s="20" t="str">
        <f>RUT_data!D18</f>
        <v>Guinea</v>
      </c>
      <c r="F18" s="12" t="s">
        <v>530</v>
      </c>
      <c r="G18" s="12">
        <f>RUT_data!G18/RUT_data!G138</f>
        <v>8.2803569729002</v>
      </c>
      <c r="H18" s="12">
        <f>RUT_data!H18/RUT_data!H138</f>
        <v>8.15113584796738</v>
      </c>
      <c r="I18" s="12">
        <f>RUT_data!I18/RUT_data!I138</f>
        <v>8.00663832862132</v>
      </c>
      <c r="J18" s="12">
        <f>RUT_data!J18/RUT_data!J138</f>
        <v>7.87864360193202</v>
      </c>
      <c r="K18" s="12">
        <f>RUT_data!K18/RUT_data!K138</f>
        <v>7.72671261045271</v>
      </c>
      <c r="L18" s="12">
        <f>RUT_data!L18/RUT_data!L138</f>
        <v>7.60141636899576</v>
      </c>
      <c r="M18" s="12">
        <f>RUT_data!M18/RUT_data!M138</f>
        <v>7.47252883388761</v>
      </c>
      <c r="N18" s="12">
        <f>RUT_data!N18/RUT_data!N138</f>
        <v>7.338406593989</v>
      </c>
      <c r="O18" s="12">
        <f>RUT_data!O18/RUT_data!O138</f>
        <v>7.21022144283685</v>
      </c>
      <c r="P18" s="12">
        <f>RUT_data!P18/RUT_data!P138</f>
        <v>7.14293132345095</v>
      </c>
      <c r="Q18" s="12">
        <f>RUT_data!Q18/RUT_data!Q138</f>
        <v>7.10370818961596</v>
      </c>
      <c r="R18" s="12">
        <f>RUT_data!R18/RUT_data!R138</f>
        <v>7.07339330201194</v>
      </c>
      <c r="S18" s="12">
        <f>RUT_data!S18/RUT_data!S138</f>
        <v>7.07429613937422</v>
      </c>
      <c r="T18" s="12">
        <f>RUT_data!T18/RUT_data!T138</f>
        <v>7.05249765461519</v>
      </c>
      <c r="U18" s="12">
        <f>RUT_data!U18/RUT_data!U138</f>
        <v>6.99205838980484</v>
      </c>
      <c r="V18" s="12">
        <f>RUT_data!V18/RUT_data!V138</f>
        <v>6.89919475024251</v>
      </c>
      <c r="W18" s="12">
        <f>RUT_data!W18/RUT_data!W138</f>
        <v>6.76105558697194</v>
      </c>
      <c r="X18" s="12">
        <f>RUT_data!X18/RUT_data!X138</f>
        <v>6.60513358790184</v>
      </c>
      <c r="Y18" s="12">
        <f>RUT_data!Y18/RUT_data!Y138</f>
        <v>6.45898827543073</v>
      </c>
      <c r="Z18" s="12">
        <f>RUT_data!Z18/RUT_data!Z138</f>
        <v>6.32179456351281</v>
      </c>
      <c r="AA18" s="12">
        <f>RUT_data!AA18/RUT_data!AA138</f>
        <v>6.26608535954475</v>
      </c>
      <c r="AB18" s="12">
        <f>RUT_data!AB18/RUT_data!AB138</f>
        <v>6.17729750382068</v>
      </c>
      <c r="AC18" s="12">
        <f>RUT_data!AC18/RUT_data!AC138</f>
        <v>6.07639369684842</v>
      </c>
      <c r="AD18" s="12">
        <f>RUT_data!AD18/RUT_data!AD138</f>
        <v>5.98801863658656</v>
      </c>
      <c r="AE18" s="12">
        <f>RUT_data!AE18/RUT_data!AE138</f>
        <v>5.87904180682364</v>
      </c>
      <c r="AF18" s="12">
        <f>RUT_data!AF18/RUT_data!AF138</f>
        <v>5.7543474776049</v>
      </c>
      <c r="AG18" s="12">
        <f>RUT_data!AG18/RUT_data!AG138</f>
        <v>5.64426410730805</v>
      </c>
      <c r="AH18" s="12">
        <f>RUT_data!AH18/RUT_data!AH138</f>
        <v>5.54323609226594</v>
      </c>
      <c r="AI18" s="12">
        <f>RUT_data!AI18/RUT_data!AI138</f>
        <v>5.40087840210711</v>
      </c>
      <c r="AJ18" s="12">
        <f>RUT_data!AJ18/RUT_data!AJ138</f>
        <v>5.26137900505902</v>
      </c>
      <c r="AK18" s="12">
        <f>RUT_data!AK18/RUT_data!AK138</f>
        <v>5.00327363782051</v>
      </c>
      <c r="AL18" s="12">
        <f>RUT_data!AL18/RUT_data!AL138</f>
        <v>4.7709515701854</v>
      </c>
      <c r="AM18" s="12">
        <f>RUT_data!AM18/RUT_data!AM138</f>
        <v>4.53326259378349</v>
      </c>
      <c r="AN18" s="12">
        <f>RUT_data!AN18/RUT_data!AN138</f>
        <v>4.33563574583758</v>
      </c>
      <c r="AO18" s="12">
        <f>RUT_data!AO18/RUT_data!AO138</f>
        <v>4.18653431372549</v>
      </c>
      <c r="AP18" s="12">
        <f>RUT_data!AP18/RUT_data!AP138</f>
        <v>4.11035144582142</v>
      </c>
      <c r="AQ18" s="12">
        <f>RUT_data!AQ18/RUT_data!AQ138</f>
        <v>4.0631693171188</v>
      </c>
      <c r="AR18" s="12">
        <f>RUT_data!AR18/RUT_data!AR138</f>
        <v>4.0435432440751</v>
      </c>
      <c r="AS18" s="12">
        <f>RUT_data!AS18/RUT_data!AS138</f>
        <v>4.03742174177832</v>
      </c>
      <c r="AT18" s="12">
        <f>RUT_data!AT18/RUT_data!AT138</f>
        <v>4.01112530120482</v>
      </c>
      <c r="AU18" s="12">
        <f>RUT_data!AU18/RUT_data!AU138</f>
        <v>3.94213720238095</v>
      </c>
    </row>
    <row r="19" s="12" customFormat="1" spans="1:47">
      <c r="A19" s="19">
        <f>RUT_data!A19</f>
        <v>1</v>
      </c>
      <c r="B19" s="20" t="str">
        <f>RUT_data!B19</f>
        <v>Cote dIvoire</v>
      </c>
      <c r="C19" s="19">
        <f>RUT_data!C19</f>
        <v>107</v>
      </c>
      <c r="D19" s="20" t="str">
        <f>RUT_data!D19</f>
        <v>Cote dIvoire</v>
      </c>
      <c r="F19" s="12" t="s">
        <v>530</v>
      </c>
      <c r="G19" s="12">
        <f>RUT_data!G19/RUT_data!G139</f>
        <v>12.2468330303814</v>
      </c>
      <c r="H19" s="12">
        <f>RUT_data!H19/RUT_data!H139</f>
        <v>12.2093638690145</v>
      </c>
      <c r="I19" s="12">
        <f>RUT_data!I19/RUT_data!I139</f>
        <v>12.0104495595974</v>
      </c>
      <c r="J19" s="12">
        <f>RUT_data!J19/RUT_data!J139</f>
        <v>11.8191525252112</v>
      </c>
      <c r="K19" s="12">
        <f>RUT_data!K19/RUT_data!K139</f>
        <v>11.5660185630066</v>
      </c>
      <c r="L19" s="12">
        <f>RUT_data!L19/RUT_data!L139</f>
        <v>11.2699052004274</v>
      </c>
      <c r="M19" s="12">
        <f>RUT_data!M19/RUT_data!M139</f>
        <v>11.030950403332</v>
      </c>
      <c r="N19" s="12">
        <f>RUT_data!N19/RUT_data!N139</f>
        <v>10.7548112576851</v>
      </c>
      <c r="O19" s="12">
        <f>RUT_data!O19/RUT_data!O139</f>
        <v>10.5088667570966</v>
      </c>
      <c r="P19" s="12">
        <f>RUT_data!P19/RUT_data!P139</f>
        <v>10.2013745728697</v>
      </c>
      <c r="Q19" s="12">
        <f>RUT_data!Q19/RUT_data!Q139</f>
        <v>10.003586129649</v>
      </c>
      <c r="R19" s="12">
        <f>RUT_data!R19/RUT_data!R139</f>
        <v>9.82368243720187</v>
      </c>
      <c r="S19" s="12">
        <f>RUT_data!S19/RUT_data!S139</f>
        <v>9.69594560094287</v>
      </c>
      <c r="T19" s="12">
        <f>RUT_data!T19/RUT_data!T139</f>
        <v>9.61322706904352</v>
      </c>
      <c r="U19" s="12">
        <f>RUT_data!U19/RUT_data!U139</f>
        <v>9.5694514233014</v>
      </c>
      <c r="V19" s="12">
        <f>RUT_data!V19/RUT_data!V139</f>
        <v>9.39548152325464</v>
      </c>
      <c r="W19" s="12">
        <f>RUT_data!W19/RUT_data!W139</f>
        <v>9.28114886122459</v>
      </c>
      <c r="X19" s="12">
        <f>RUT_data!X19/RUT_data!X139</f>
        <v>9.14611584627244</v>
      </c>
      <c r="Y19" s="12">
        <f>RUT_data!Y19/RUT_data!Y139</f>
        <v>8.96311082031586</v>
      </c>
      <c r="Z19" s="12">
        <f>RUT_data!Z19/RUT_data!Z139</f>
        <v>8.53714023785927</v>
      </c>
      <c r="AA19" s="12">
        <f>RUT_data!AA19/RUT_data!AA139</f>
        <v>8.31854928229665</v>
      </c>
      <c r="AB19" s="12">
        <f>RUT_data!AB19/RUT_data!AB139</f>
        <v>8.13701712962963</v>
      </c>
      <c r="AC19" s="12">
        <f>RUT_data!AC19/RUT_data!AC139</f>
        <v>7.92969358456707</v>
      </c>
      <c r="AD19" s="12">
        <f>RUT_data!AD19/RUT_data!AD139</f>
        <v>7.77801352530541</v>
      </c>
      <c r="AE19" s="12">
        <f>RUT_data!AE19/RUT_data!AE139</f>
        <v>7.60290012695726</v>
      </c>
      <c r="AF19" s="12">
        <f>RUT_data!AF19/RUT_data!AF139</f>
        <v>7.51054964977338</v>
      </c>
      <c r="AG19" s="12">
        <f>RUT_data!AG19/RUT_data!AG139</f>
        <v>7.39011682055399</v>
      </c>
      <c r="AH19" s="12">
        <f>RUT_data!AH19/RUT_data!AH139</f>
        <v>7.38829808068938</v>
      </c>
      <c r="AI19" s="12">
        <f>RUT_data!AI19/RUT_data!AI139</f>
        <v>7.12483949675944</v>
      </c>
      <c r="AJ19" s="12">
        <f>RUT_data!AJ19/RUT_data!AJ139</f>
        <v>7.19223864482502</v>
      </c>
      <c r="AK19" s="12">
        <f>RUT_data!AK19/RUT_data!AK139</f>
        <v>6.95620256880734</v>
      </c>
      <c r="AL19" s="12">
        <f>RUT_data!AL19/RUT_data!AL139</f>
        <v>6.83767426710098</v>
      </c>
      <c r="AM19" s="12">
        <f>RUT_data!AM19/RUT_data!AM139</f>
        <v>6.71451928571429</v>
      </c>
      <c r="AN19" s="12">
        <f>RUT_data!AN19/RUT_data!AN139</f>
        <v>6.75462945955493</v>
      </c>
      <c r="AO19" s="12">
        <f>RUT_data!AO19/RUT_data!AO139</f>
        <v>6.87571528262387</v>
      </c>
      <c r="AP19" s="12">
        <f>RUT_data!AP19/RUT_data!AP139</f>
        <v>6.69193130824991</v>
      </c>
      <c r="AQ19" s="12">
        <f>RUT_data!AQ19/RUT_data!AQ139</f>
        <v>6.53232375085558</v>
      </c>
      <c r="AR19" s="12">
        <f>RUT_data!AR19/RUT_data!AR139</f>
        <v>6.46877789115646</v>
      </c>
      <c r="AS19" s="12">
        <f>RUT_data!AS19/RUT_data!AS139</f>
        <v>6.50754120040692</v>
      </c>
      <c r="AT19" s="12">
        <f>RUT_data!AT19/RUT_data!AT139</f>
        <v>6.55114460285132</v>
      </c>
      <c r="AU19" s="12">
        <f>RUT_data!AU19/RUT_data!AU139</f>
        <v>6.35929802452316</v>
      </c>
    </row>
    <row r="20" s="12" customFormat="1" spans="1:47">
      <c r="A20" s="19">
        <f>RUT_data!A20</f>
        <v>2</v>
      </c>
      <c r="B20" s="20" t="str">
        <f>RUT_data!B20</f>
        <v>Kenya</v>
      </c>
      <c r="C20" s="19">
        <f>RUT_data!C20</f>
        <v>114</v>
      </c>
      <c r="D20" s="20" t="str">
        <f>RUT_data!D20</f>
        <v>Kenya</v>
      </c>
      <c r="F20" s="12" t="s">
        <v>530</v>
      </c>
      <c r="G20" s="12">
        <f>RUT_data!G20/RUT_data!G140</f>
        <v>7.31970461732048</v>
      </c>
      <c r="H20" s="12">
        <f>RUT_data!H20/RUT_data!H140</f>
        <v>7.21198645916098</v>
      </c>
      <c r="I20" s="12">
        <f>RUT_data!I20/RUT_data!I140</f>
        <v>7.06874352718525</v>
      </c>
      <c r="J20" s="12">
        <f>RUT_data!J20/RUT_data!J140</f>
        <v>6.90585663939921</v>
      </c>
      <c r="K20" s="12">
        <f>RUT_data!K20/RUT_data!K140</f>
        <v>6.79245963950219</v>
      </c>
      <c r="L20" s="12">
        <f>RUT_data!L20/RUT_data!L140</f>
        <v>6.58600405369011</v>
      </c>
      <c r="M20" s="12">
        <f>RUT_data!M20/RUT_data!M140</f>
        <v>6.46458859816522</v>
      </c>
      <c r="N20" s="12">
        <f>RUT_data!N20/RUT_data!N140</f>
        <v>6.34248230724149</v>
      </c>
      <c r="O20" s="12">
        <f>RUT_data!O20/RUT_data!O140</f>
        <v>6.18776465859319</v>
      </c>
      <c r="P20" s="12">
        <f>RUT_data!P20/RUT_data!P140</f>
        <v>6.00942228932741</v>
      </c>
      <c r="Q20" s="12">
        <f>RUT_data!Q20/RUT_data!Q140</f>
        <v>5.8218666592701</v>
      </c>
      <c r="R20" s="12">
        <f>RUT_data!R20/RUT_data!R140</f>
        <v>5.69075453314895</v>
      </c>
      <c r="S20" s="12">
        <f>RUT_data!S20/RUT_data!S140</f>
        <v>5.56804699722118</v>
      </c>
      <c r="T20" s="12">
        <f>RUT_data!T20/RUT_data!T140</f>
        <v>5.40920294414517</v>
      </c>
      <c r="U20" s="12">
        <f>RUT_data!U20/RUT_data!U140</f>
        <v>5.27182628040227</v>
      </c>
      <c r="V20" s="12">
        <f>RUT_data!V20/RUT_data!V140</f>
        <v>5.1473177502395</v>
      </c>
      <c r="W20" s="12">
        <f>RUT_data!W20/RUT_data!W140</f>
        <v>5.00697096746812</v>
      </c>
      <c r="X20" s="12">
        <f>RUT_data!X20/RUT_data!X140</f>
        <v>4.8504879789861</v>
      </c>
      <c r="Y20" s="12">
        <f>RUT_data!Y20/RUT_data!Y140</f>
        <v>4.66283341176367</v>
      </c>
      <c r="Z20" s="12">
        <f>RUT_data!Z20/RUT_data!Z140</f>
        <v>4.4715598406663</v>
      </c>
      <c r="AA20" s="12">
        <f>RUT_data!AA20/RUT_data!AA140</f>
        <v>4.28056673080287</v>
      </c>
      <c r="AB20" s="12">
        <f>RUT_data!AB20/RUT_data!AB140</f>
        <v>4.15431057789794</v>
      </c>
      <c r="AC20" s="12">
        <f>RUT_data!AC20/RUT_data!AC140</f>
        <v>4.03025820140362</v>
      </c>
      <c r="AD20" s="12">
        <f>RUT_data!AD20/RUT_data!AD140</f>
        <v>3.82982361286255</v>
      </c>
      <c r="AE20" s="12">
        <f>RUT_data!AE20/RUT_data!AE140</f>
        <v>3.81427747336377</v>
      </c>
      <c r="AF20" s="12">
        <f>RUT_data!AF20/RUT_data!AF140</f>
        <v>3.68652469135802</v>
      </c>
      <c r="AG20" s="12">
        <f>RUT_data!AG20/RUT_data!AG140</f>
        <v>3.56530031223389</v>
      </c>
      <c r="AH20" s="12">
        <f>RUT_data!AH20/RUT_data!AH140</f>
        <v>3.48042565437851</v>
      </c>
      <c r="AI20" s="12">
        <f>RUT_data!AI20/RUT_data!AI140</f>
        <v>3.3982367411718</v>
      </c>
      <c r="AJ20" s="12">
        <f>RUT_data!AJ20/RUT_data!AJ140</f>
        <v>3.24870774917155</v>
      </c>
      <c r="AK20" s="12">
        <f>RUT_data!AK20/RUT_data!AK140</f>
        <v>3.14465815010441</v>
      </c>
      <c r="AL20" s="12">
        <f>RUT_data!AL20/RUT_data!AL140</f>
        <v>3.05133589682915</v>
      </c>
      <c r="AM20" s="12">
        <f>RUT_data!AM20/RUT_data!AM140</f>
        <v>2.91753932968536</v>
      </c>
      <c r="AN20" s="12">
        <f>RUT_data!AN20/RUT_data!AN140</f>
        <v>2.84538618109803</v>
      </c>
      <c r="AO20" s="12">
        <f>RUT_data!AO20/RUT_data!AO140</f>
        <v>2.74899648749335</v>
      </c>
      <c r="AP20" s="12">
        <f>RUT_data!AP20/RUT_data!AP140</f>
        <v>2.61200588478216</v>
      </c>
      <c r="AQ20" s="12">
        <f>RUT_data!AQ20/RUT_data!AQ140</f>
        <v>2.55277433273129</v>
      </c>
      <c r="AR20" s="12">
        <f>RUT_data!AR20/RUT_data!AR140</f>
        <v>2.47622499023056</v>
      </c>
      <c r="AS20" s="12">
        <f>RUT_data!AS20/RUT_data!AS140</f>
        <v>2.4440675868634</v>
      </c>
      <c r="AT20" s="12">
        <f>RUT_data!AT20/RUT_data!AT140</f>
        <v>2.37219299061076</v>
      </c>
      <c r="AU20" s="12">
        <f>RUT_data!AU20/RUT_data!AU140</f>
        <v>2.34831514436172</v>
      </c>
    </row>
    <row r="21" s="12" customFormat="1" spans="1:47">
      <c r="A21" s="19">
        <f>RUT_data!A21</f>
        <v>3</v>
      </c>
      <c r="B21" s="20" t="str">
        <f>RUT_data!B21</f>
        <v>Lesotho</v>
      </c>
      <c r="C21" s="19">
        <f>RUT_data!C21</f>
        <v>122</v>
      </c>
      <c r="D21" s="20" t="str">
        <f>RUT_data!D21</f>
        <v>Lesotho</v>
      </c>
      <c r="F21" s="12" t="s">
        <v>530</v>
      </c>
      <c r="G21" s="12">
        <f>RUT_data!G21/RUT_data!G141</f>
        <v>12.1729358537484</v>
      </c>
      <c r="H21" s="12">
        <f>RUT_data!H21/RUT_data!H141</f>
        <v>12.0993291510212</v>
      </c>
      <c r="I21" s="12">
        <f>RUT_data!I21/RUT_data!I141</f>
        <v>12.094785465702</v>
      </c>
      <c r="J21" s="12">
        <f>RUT_data!J21/RUT_data!J141</f>
        <v>12.0398326502732</v>
      </c>
      <c r="K21" s="12">
        <f>RUT_data!K21/RUT_data!K141</f>
        <v>12.0324664885427</v>
      </c>
      <c r="L21" s="12">
        <f>RUT_data!L21/RUT_data!L141</f>
        <v>11.9350015762926</v>
      </c>
      <c r="M21" s="12">
        <f>RUT_data!M21/RUT_data!M141</f>
        <v>11.9276303413061</v>
      </c>
      <c r="N21" s="12">
        <f>RUT_data!N21/RUT_data!N141</f>
        <v>11.7083700106914</v>
      </c>
      <c r="O21" s="12">
        <f>RUT_data!O21/RUT_data!O141</f>
        <v>11.3934304386354</v>
      </c>
      <c r="P21" s="12">
        <f>RUT_data!P21/RUT_data!P141</f>
        <v>11.0624153886832</v>
      </c>
      <c r="Q21" s="12">
        <f>RUT_data!Q21/RUT_data!Q141</f>
        <v>10.7650041419602</v>
      </c>
      <c r="R21" s="12">
        <f>RUT_data!R21/RUT_data!R141</f>
        <v>10.4360940465919</v>
      </c>
      <c r="S21" s="12">
        <f>RUT_data!S21/RUT_data!S141</f>
        <v>10.2456134733607</v>
      </c>
      <c r="T21" s="12">
        <f>RUT_data!T21/RUT_data!T141</f>
        <v>10.3239515379415</v>
      </c>
      <c r="U21" s="12">
        <f>RUT_data!U21/RUT_data!U141</f>
        <v>9.93991949648712</v>
      </c>
      <c r="V21" s="12">
        <f>RUT_data!V21/RUT_data!V141</f>
        <v>9.65627625834088</v>
      </c>
      <c r="W21" s="12">
        <f>RUT_data!W21/RUT_data!W141</f>
        <v>9.3506326083428</v>
      </c>
      <c r="X21" s="12">
        <f>RUT_data!X21/RUT_data!X141</f>
        <v>9.39796829797493</v>
      </c>
      <c r="Y21" s="12">
        <f>RUT_data!Y21/RUT_data!Y141</f>
        <v>9.24468163459254</v>
      </c>
      <c r="Z21" s="12">
        <f>RUT_data!Z21/RUT_data!Z141</f>
        <v>9.10878278688525</v>
      </c>
      <c r="AA21" s="12">
        <f>RUT_data!AA21/RUT_data!AA141</f>
        <v>8.904464</v>
      </c>
      <c r="AB21" s="12">
        <f>RUT_data!AB21/RUT_data!AB141</f>
        <v>8.667</v>
      </c>
      <c r="AC21" s="12">
        <f>RUT_data!AC21/RUT_data!AC141</f>
        <v>8.43870498084291</v>
      </c>
      <c r="AD21" s="12">
        <f>RUT_data!AD21/RUT_data!AD141</f>
        <v>8.31076865671642</v>
      </c>
      <c r="AE21" s="12">
        <f>RUT_data!AE21/RUT_data!AE141</f>
        <v>8.19991636363636</v>
      </c>
      <c r="AF21" s="12">
        <f>RUT_data!AF21/RUT_data!AF141</f>
        <v>7.94342857142857</v>
      </c>
      <c r="AG21" s="12">
        <f>RUT_data!AG21/RUT_data!AG141</f>
        <v>7.96022807017544</v>
      </c>
      <c r="AH21" s="12">
        <f>RUT_data!AH21/RUT_data!AH141</f>
        <v>7.99784482758621</v>
      </c>
      <c r="AI21" s="12">
        <f>RUT_data!AI21/RUT_data!AI141</f>
        <v>7.58753716216216</v>
      </c>
      <c r="AJ21" s="12">
        <f>RUT_data!AJ21/RUT_data!AJ141</f>
        <v>7.50436877076412</v>
      </c>
      <c r="AK21" s="12">
        <f>RUT_data!AK21/RUT_data!AK141</f>
        <v>7.1259868852459</v>
      </c>
      <c r="AL21" s="12">
        <f>RUT_data!AL21/RUT_data!AL141</f>
        <v>7.02585760517799</v>
      </c>
      <c r="AM21" s="12">
        <f>RUT_data!AM21/RUT_data!AM141</f>
        <v>6.94572204472843</v>
      </c>
      <c r="AN21" s="12">
        <f>RUT_data!AN21/RUT_data!AN141</f>
        <v>7.24498738170347</v>
      </c>
      <c r="AO21" s="12">
        <f>RUT_data!AO21/RUT_data!AO141</f>
        <v>6.5961397515528</v>
      </c>
      <c r="AP21" s="12">
        <f>RUT_data!AP21/RUT_data!AP141</f>
        <v>6.84528048780488</v>
      </c>
      <c r="AQ21" s="12">
        <f>RUT_data!AQ21/RUT_data!AQ141</f>
        <v>6.70848048048048</v>
      </c>
      <c r="AR21" s="12">
        <f>RUT_data!AR21/RUT_data!AR141</f>
        <v>6.35047197640118</v>
      </c>
      <c r="AS21" s="12">
        <f>RUT_data!AS21/RUT_data!AS141</f>
        <v>6.43722674418605</v>
      </c>
      <c r="AT21" s="12">
        <f>RUT_data!AT21/RUT_data!AT141</f>
        <v>6.43517816091954</v>
      </c>
      <c r="AU21" s="12">
        <f>RUT_data!AU21/RUT_data!AU141</f>
        <v>6.51844729344729</v>
      </c>
    </row>
    <row r="22" s="12" customFormat="1" spans="1:47">
      <c r="A22" s="19">
        <f>RUT_data!A22</f>
        <v>1</v>
      </c>
      <c r="B22" s="20" t="str">
        <f>RUT_data!B22</f>
        <v>Liberia</v>
      </c>
      <c r="C22" s="19">
        <f>RUT_data!C22</f>
        <v>123</v>
      </c>
      <c r="D22" s="20" t="str">
        <f>RUT_data!D22</f>
        <v>Liberia</v>
      </c>
      <c r="F22" s="12" t="s">
        <v>530</v>
      </c>
      <c r="G22" s="12">
        <f>RUT_data!G22/RUT_data!G142</f>
        <v>6.55189541930937</v>
      </c>
      <c r="H22" s="12">
        <f>RUT_data!H22/RUT_data!H142</f>
        <v>6.44920294591485</v>
      </c>
      <c r="I22" s="12">
        <f>RUT_data!I22/RUT_data!I142</f>
        <v>6.39643338596887</v>
      </c>
      <c r="J22" s="12">
        <f>RUT_data!J22/RUT_data!J142</f>
        <v>6.30062515445719</v>
      </c>
      <c r="K22" s="12">
        <f>RUT_data!K22/RUT_data!K142</f>
        <v>6.2105721442453</v>
      </c>
      <c r="L22" s="12">
        <f>RUT_data!L22/RUT_data!L142</f>
        <v>5.79733522198732</v>
      </c>
      <c r="M22" s="12">
        <f>RUT_data!M22/RUT_data!M142</f>
        <v>5.66054959618969</v>
      </c>
      <c r="N22" s="12">
        <f>RUT_data!N22/RUT_data!N142</f>
        <v>5.57056132820409</v>
      </c>
      <c r="O22" s="12">
        <f>RUT_data!O22/RUT_data!O142</f>
        <v>5.47172216280452</v>
      </c>
      <c r="P22" s="12">
        <f>RUT_data!P22/RUT_data!P142</f>
        <v>5.429913655706</v>
      </c>
      <c r="Q22" s="12">
        <f>RUT_data!Q22/RUT_data!Q142</f>
        <v>5.370017</v>
      </c>
      <c r="R22" s="12">
        <f>RUT_data!R22/RUT_data!R142</f>
        <v>5.26087400371058</v>
      </c>
      <c r="S22" s="12">
        <f>RUT_data!S22/RUT_data!S142</f>
        <v>5.17440327272727</v>
      </c>
      <c r="T22" s="12">
        <f>RUT_data!T22/RUT_data!T142</f>
        <v>5.1207302615193</v>
      </c>
      <c r="U22" s="12">
        <f>RUT_data!U22/RUT_data!U142</f>
        <v>4.97126520376176</v>
      </c>
      <c r="V22" s="12">
        <f>RUT_data!V22/RUT_data!V142</f>
        <v>4.87355265222582</v>
      </c>
      <c r="W22" s="12">
        <f>RUT_data!W22/RUT_data!W142</f>
        <v>4.7857050802139</v>
      </c>
      <c r="X22" s="12">
        <f>RUT_data!X22/RUT_data!X142</f>
        <v>4.69258830466831</v>
      </c>
      <c r="Y22" s="12">
        <f>RUT_data!Y22/RUT_data!Y142</f>
        <v>4.60426459667093</v>
      </c>
      <c r="Z22" s="12">
        <f>RUT_data!Z22/RUT_data!Z142</f>
        <v>4.50247272727273</v>
      </c>
      <c r="AA22" s="12">
        <f>RUT_data!AA22/RUT_data!AA142</f>
        <v>4.42084955752212</v>
      </c>
      <c r="AB22" s="12">
        <f>RUT_data!AB22/RUT_data!AB142</f>
        <v>4.3110843373494</v>
      </c>
      <c r="AC22" s="12">
        <f>RUT_data!AC22/RUT_data!AC142</f>
        <v>4.22648739495798</v>
      </c>
      <c r="AD22" s="12">
        <f>RUT_data!AD22/RUT_data!AD142</f>
        <v>4.14322607260726</v>
      </c>
      <c r="AE22" s="12">
        <f>RUT_data!AE22/RUT_data!AE142</f>
        <v>4.13242786885246</v>
      </c>
      <c r="AF22" s="12">
        <f>RUT_data!AF22/RUT_data!AF142</f>
        <v>4.14287192118227</v>
      </c>
      <c r="AG22" s="12">
        <f>RUT_data!AG22/RUT_data!AG142</f>
        <v>4.19793189368771</v>
      </c>
      <c r="AH22" s="12">
        <f>RUT_data!AH22/RUT_data!AH142</f>
        <v>4.27454391891892</v>
      </c>
      <c r="AI22" s="12">
        <f>RUT_data!AI22/RUT_data!AI142</f>
        <v>4.40939655172414</v>
      </c>
      <c r="AJ22" s="12">
        <f>RUT_data!AJ22/RUT_data!AJ142</f>
        <v>4.19612852112676</v>
      </c>
      <c r="AK22" s="12">
        <f>RUT_data!AK22/RUT_data!AK142</f>
        <v>4.1213009009009</v>
      </c>
      <c r="AL22" s="12">
        <f>RUT_data!AL22/RUT_data!AL142</f>
        <v>4.26627859778598</v>
      </c>
      <c r="AM22" s="12">
        <f>RUT_data!AM22/RUT_data!AM142</f>
        <v>4.24543151969981</v>
      </c>
      <c r="AN22" s="12">
        <f>RUT_data!AN22/RUT_data!AN142</f>
        <v>4.18160526315789</v>
      </c>
      <c r="AO22" s="12">
        <f>RUT_data!AO22/RUT_data!AO142</f>
        <v>4.10287476979742</v>
      </c>
      <c r="AP22" s="12">
        <f>RUT_data!AP22/RUT_data!AP142</f>
        <v>4.01125704225352</v>
      </c>
      <c r="AQ22" s="12">
        <f>RUT_data!AQ22/RUT_data!AQ142</f>
        <v>3.96516721854305</v>
      </c>
      <c r="AR22" s="12">
        <f>RUT_data!AR22/RUT_data!AR142</f>
        <v>3.80270387596899</v>
      </c>
      <c r="AS22" s="12">
        <f>RUT_data!AS22/RUT_data!AS142</f>
        <v>3.62698682284041</v>
      </c>
      <c r="AT22" s="12">
        <f>RUT_data!AT22/RUT_data!AT142</f>
        <v>3.50553792134831</v>
      </c>
      <c r="AU22" s="12">
        <f>RUT_data!AU22/RUT_data!AU142</f>
        <v>3.38975616438356</v>
      </c>
    </row>
    <row r="23" s="12" customFormat="1" spans="1:47">
      <c r="A23" s="19">
        <f>RUT_data!A23</f>
        <v>2</v>
      </c>
      <c r="B23" s="20" t="str">
        <f>RUT_data!B23</f>
        <v>Madagascar</v>
      </c>
      <c r="C23" s="19">
        <f>RUT_data!C23</f>
        <v>129</v>
      </c>
      <c r="D23" s="20" t="str">
        <f>RUT_data!D23</f>
        <v>Madagascar</v>
      </c>
      <c r="F23" s="12" t="s">
        <v>530</v>
      </c>
      <c r="G23" s="12">
        <f>RUT_data!G23/RUT_data!G143</f>
        <v>16.3367978940439</v>
      </c>
      <c r="H23" s="12">
        <f>RUT_data!H23/RUT_data!H143</f>
        <v>16.0372916337574</v>
      </c>
      <c r="I23" s="12">
        <f>RUT_data!I23/RUT_data!I143</f>
        <v>15.707001728646</v>
      </c>
      <c r="J23" s="12">
        <f>RUT_data!J23/RUT_data!J143</f>
        <v>15.4065128261083</v>
      </c>
      <c r="K23" s="12">
        <f>RUT_data!K23/RUT_data!K143</f>
        <v>15.0885421543831</v>
      </c>
      <c r="L23" s="12">
        <f>RUT_data!L23/RUT_data!L143</f>
        <v>14.8225728838558</v>
      </c>
      <c r="M23" s="12">
        <f>RUT_data!M23/RUT_data!M143</f>
        <v>14.5258343250661</v>
      </c>
      <c r="N23" s="12">
        <f>RUT_data!N23/RUT_data!N143</f>
        <v>14.2302942391041</v>
      </c>
      <c r="O23" s="12">
        <f>RUT_data!O23/RUT_data!O143</f>
        <v>13.9298587605804</v>
      </c>
      <c r="P23" s="12">
        <f>RUT_data!P23/RUT_data!P143</f>
        <v>13.6248421351212</v>
      </c>
      <c r="Q23" s="12">
        <f>RUT_data!Q23/RUT_data!Q143</f>
        <v>13.3519397890936</v>
      </c>
      <c r="R23" s="12">
        <f>RUT_data!R23/RUT_data!R143</f>
        <v>13.0858573778907</v>
      </c>
      <c r="S23" s="12">
        <f>RUT_data!S23/RUT_data!S143</f>
        <v>12.8206203601831</v>
      </c>
      <c r="T23" s="12">
        <f>RUT_data!T23/RUT_data!T143</f>
        <v>12.5681086319938</v>
      </c>
      <c r="U23" s="12">
        <f>RUT_data!U23/RUT_data!U143</f>
        <v>12.31194717938</v>
      </c>
      <c r="V23" s="12">
        <f>RUT_data!V23/RUT_data!V143</f>
        <v>12.0603119234674</v>
      </c>
      <c r="W23" s="12">
        <f>RUT_data!W23/RUT_data!W143</f>
        <v>11.8224913305954</v>
      </c>
      <c r="X23" s="12">
        <f>RUT_data!X23/RUT_data!X143</f>
        <v>11.5732421179786</v>
      </c>
      <c r="Y23" s="12">
        <f>RUT_data!Y23/RUT_data!Y143</f>
        <v>11.3225498380824</v>
      </c>
      <c r="Z23" s="12">
        <f>RUT_data!Z23/RUT_data!Z143</f>
        <v>11.0920581977472</v>
      </c>
      <c r="AA23" s="12">
        <f>RUT_data!AA23/RUT_data!AA143</f>
        <v>10.8412428134557</v>
      </c>
      <c r="AB23" s="12">
        <f>RUT_data!AB23/RUT_data!AB143</f>
        <v>10.6190502692998</v>
      </c>
      <c r="AC23" s="12">
        <f>RUT_data!AC23/RUT_data!AC143</f>
        <v>10.4130670767428</v>
      </c>
      <c r="AD23" s="12">
        <f>RUT_data!AD23/RUT_data!AD143</f>
        <v>10.1944810779817</v>
      </c>
      <c r="AE23" s="12">
        <f>RUT_data!AE23/RUT_data!AE143</f>
        <v>9.98408382394169</v>
      </c>
      <c r="AF23" s="12">
        <f>RUT_data!AF23/RUT_data!AF143</f>
        <v>9.76893234730211</v>
      </c>
      <c r="AG23" s="12">
        <f>RUT_data!AG23/RUT_data!AG143</f>
        <v>9.49343648034234</v>
      </c>
      <c r="AH23" s="12">
        <f>RUT_data!AH23/RUT_data!AH143</f>
        <v>9.27921508744453</v>
      </c>
      <c r="AI23" s="12">
        <f>RUT_data!AI23/RUT_data!AI143</f>
        <v>9.06933129615483</v>
      </c>
      <c r="AJ23" s="12">
        <f>RUT_data!AJ23/RUT_data!AJ143</f>
        <v>8.85479349714569</v>
      </c>
      <c r="AK23" s="12">
        <f>RUT_data!AK23/RUT_data!AK143</f>
        <v>8.62866311970979</v>
      </c>
      <c r="AL23" s="12">
        <f>RUT_data!AL23/RUT_data!AL143</f>
        <v>8.40240150801131</v>
      </c>
      <c r="AM23" s="12">
        <f>RUT_data!AM23/RUT_data!AM143</f>
        <v>8.22192996555683</v>
      </c>
      <c r="AN23" s="12">
        <f>RUT_data!AN23/RUT_data!AN143</f>
        <v>7.97042294788638</v>
      </c>
      <c r="AO23" s="12">
        <f>RUT_data!AO23/RUT_data!AO143</f>
        <v>7.7738045751634</v>
      </c>
      <c r="AP23" s="12">
        <f>RUT_data!AP23/RUT_data!AP143</f>
        <v>7.59961455239711</v>
      </c>
      <c r="AQ23" s="12">
        <f>RUT_data!AQ23/RUT_data!AQ143</f>
        <v>7.59407868649318</v>
      </c>
      <c r="AR23" s="12">
        <f>RUT_data!AR23/RUT_data!AR143</f>
        <v>7.606791230893</v>
      </c>
      <c r="AS23" s="12">
        <f>RUT_data!AS23/RUT_data!AS143</f>
        <v>7.59918993538281</v>
      </c>
      <c r="AT23" s="12">
        <f>RUT_data!AT23/RUT_data!AT143</f>
        <v>7.59439710089643</v>
      </c>
      <c r="AU23" s="12">
        <f>RUT_data!AU23/RUT_data!AU143</f>
        <v>7.45501151774104</v>
      </c>
    </row>
    <row r="24" s="12" customFormat="1" spans="1:47">
      <c r="A24" s="19">
        <f>RUT_data!A24</f>
        <v>3</v>
      </c>
      <c r="B24" s="20" t="str">
        <f>RUT_data!B24</f>
        <v>Malawi</v>
      </c>
      <c r="C24" s="19">
        <f>RUT_data!C24</f>
        <v>130</v>
      </c>
      <c r="D24" s="20" t="str">
        <f>RUT_data!D24</f>
        <v>Malawi</v>
      </c>
      <c r="F24" s="12" t="s">
        <v>530</v>
      </c>
      <c r="G24" s="12">
        <f>RUT_data!G24/RUT_data!G144</f>
        <v>1.95348936615512</v>
      </c>
      <c r="H24" s="12">
        <f>RUT_data!H24/RUT_data!H144</f>
        <v>1.94740576353796</v>
      </c>
      <c r="I24" s="12">
        <f>RUT_data!I24/RUT_data!I144</f>
        <v>1.94422141425367</v>
      </c>
      <c r="J24" s="12">
        <f>RUT_data!J24/RUT_data!J144</f>
        <v>1.90031174072636</v>
      </c>
      <c r="K24" s="12">
        <f>RUT_data!K24/RUT_data!K144</f>
        <v>2.01577884100177</v>
      </c>
      <c r="L24" s="12">
        <f>RUT_data!L24/RUT_data!L144</f>
        <v>1.9907233352196</v>
      </c>
      <c r="M24" s="12">
        <f>RUT_data!M24/RUT_data!M144</f>
        <v>1.88664240348294</v>
      </c>
      <c r="N24" s="12">
        <f>RUT_data!N24/RUT_data!N144</f>
        <v>1.94562537858778</v>
      </c>
      <c r="O24" s="12">
        <f>RUT_data!O24/RUT_data!O144</f>
        <v>1.91958158571652</v>
      </c>
      <c r="P24" s="12">
        <f>RUT_data!P24/RUT_data!P144</f>
        <v>1.85368757903735</v>
      </c>
      <c r="Q24" s="12">
        <f>RUT_data!Q24/RUT_data!Q144</f>
        <v>1.88377952616767</v>
      </c>
      <c r="R24" s="12">
        <f>RUT_data!R24/RUT_data!R144</f>
        <v>1.87854474190627</v>
      </c>
      <c r="S24" s="12">
        <f>RUT_data!S24/RUT_data!S144</f>
        <v>1.87477563101207</v>
      </c>
      <c r="T24" s="12">
        <f>RUT_data!T24/RUT_data!T144</f>
        <v>1.82064236521603</v>
      </c>
      <c r="U24" s="12">
        <f>RUT_data!U24/RUT_data!U144</f>
        <v>1.72149578427264</v>
      </c>
      <c r="V24" s="12">
        <f>RUT_data!V24/RUT_data!V144</f>
        <v>1.69641477433081</v>
      </c>
      <c r="W24" s="12">
        <f>RUT_data!W24/RUT_data!W144</f>
        <v>1.6676383299827</v>
      </c>
      <c r="X24" s="12">
        <f>RUT_data!X24/RUT_data!X144</f>
        <v>1.65602931141561</v>
      </c>
      <c r="Y24" s="12">
        <f>RUT_data!Y24/RUT_data!Y144</f>
        <v>1.62170280377483</v>
      </c>
      <c r="Z24" s="12">
        <f>RUT_data!Z24/RUT_data!Z144</f>
        <v>1.51021790808241</v>
      </c>
      <c r="AA24" s="12">
        <f>RUT_data!AA24/RUT_data!AA144</f>
        <v>1.52146352759552</v>
      </c>
      <c r="AB24" s="12">
        <f>RUT_data!AB24/RUT_data!AB144</f>
        <v>1.52964603773585</v>
      </c>
      <c r="AC24" s="12">
        <f>RUT_data!AC24/RUT_data!AC144</f>
        <v>1.45807332350774</v>
      </c>
      <c r="AD24" s="12">
        <f>RUT_data!AD24/RUT_data!AD144</f>
        <v>1.46668951612903</v>
      </c>
      <c r="AE24" s="12">
        <f>RUT_data!AE24/RUT_data!AE144</f>
        <v>1.45320913374411</v>
      </c>
      <c r="AF24" s="12">
        <f>RUT_data!AF24/RUT_data!AF144</f>
        <v>1.45377524893314</v>
      </c>
      <c r="AG24" s="12">
        <f>RUT_data!AG24/RUT_data!AG144</f>
        <v>1.42492914206322</v>
      </c>
      <c r="AH24" s="12">
        <f>RUT_data!AH24/RUT_data!AH144</f>
        <v>1.34070827900913</v>
      </c>
      <c r="AI24" s="12">
        <f>RUT_data!AI24/RUT_data!AI144</f>
        <v>1.27868836778772</v>
      </c>
      <c r="AJ24" s="12">
        <f>RUT_data!AJ24/RUT_data!AJ144</f>
        <v>1.24362718389103</v>
      </c>
      <c r="AK24" s="12">
        <f>RUT_data!AK24/RUT_data!AK144</f>
        <v>1.24575477154425</v>
      </c>
      <c r="AL24" s="12">
        <f>RUT_data!AL24/RUT_data!AL144</f>
        <v>1.20409971428571</v>
      </c>
      <c r="AM24" s="12">
        <f>RUT_data!AM24/RUT_data!AM144</f>
        <v>1.20494998579142</v>
      </c>
      <c r="AN24" s="12">
        <f>RUT_data!AN24/RUT_data!AN144</f>
        <v>1.14205458144796</v>
      </c>
      <c r="AO24" s="12">
        <f>RUT_data!AO24/RUT_data!AO144</f>
        <v>1.21269461581604</v>
      </c>
      <c r="AP24" s="12">
        <f>RUT_data!AP24/RUT_data!AP144</f>
        <v>1.21064038727524</v>
      </c>
      <c r="AQ24" s="12">
        <f>RUT_data!AQ24/RUT_data!AQ144</f>
        <v>1.20094424802828</v>
      </c>
      <c r="AR24" s="12">
        <f>RUT_data!AR24/RUT_data!AR144</f>
        <v>1.21438196852494</v>
      </c>
      <c r="AS24" s="12">
        <f>RUT_data!AS24/RUT_data!AS144</f>
        <v>1.22291433794724</v>
      </c>
      <c r="AT24" s="12">
        <f>RUT_data!AT24/RUT_data!AT144</f>
        <v>1.22052341950346</v>
      </c>
      <c r="AU24" s="12">
        <f>RUT_data!AU24/RUT_data!AU144</f>
        <v>1.24385007533903</v>
      </c>
    </row>
    <row r="25" s="12" customFormat="1" spans="1:47">
      <c r="A25" s="19">
        <f>RUT_data!A25</f>
        <v>1</v>
      </c>
      <c r="B25" s="20" t="str">
        <f>RUT_data!B25</f>
        <v>Mali</v>
      </c>
      <c r="C25" s="19">
        <f>RUT_data!C25</f>
        <v>133</v>
      </c>
      <c r="D25" s="20" t="str">
        <f>RUT_data!D25</f>
        <v>Mali</v>
      </c>
      <c r="F25" s="12" t="s">
        <v>530</v>
      </c>
      <c r="G25" s="12">
        <f>RUT_data!G25/RUT_data!G145</f>
        <v>23.9403972773325</v>
      </c>
      <c r="H25" s="12">
        <f>RUT_data!H25/RUT_data!H145</f>
        <v>23.64574493401</v>
      </c>
      <c r="I25" s="12">
        <f>RUT_data!I25/RUT_data!I145</f>
        <v>23.3527863033593</v>
      </c>
      <c r="J25" s="12">
        <f>RUT_data!J25/RUT_data!J145</f>
        <v>22.7208471497308</v>
      </c>
      <c r="K25" s="12">
        <f>RUT_data!K25/RUT_data!K145</f>
        <v>22.36930551062</v>
      </c>
      <c r="L25" s="12">
        <f>RUT_data!L25/RUT_data!L145</f>
        <v>22.1015204456457</v>
      </c>
      <c r="M25" s="12">
        <f>RUT_data!M25/RUT_data!M145</f>
        <v>21.9303344715778</v>
      </c>
      <c r="N25" s="12">
        <f>RUT_data!N25/RUT_data!N145</f>
        <v>21.5056808066613</v>
      </c>
      <c r="O25" s="12">
        <f>RUT_data!O25/RUT_data!O145</f>
        <v>21.1908554050534</v>
      </c>
      <c r="P25" s="12">
        <f>RUT_data!P25/RUT_data!P145</f>
        <v>20.8113296833094</v>
      </c>
      <c r="Q25" s="12">
        <f>RUT_data!Q25/RUT_data!Q145</f>
        <v>20.5021702124008</v>
      </c>
      <c r="R25" s="12">
        <f>RUT_data!R25/RUT_data!R145</f>
        <v>20.2126722977747</v>
      </c>
      <c r="S25" s="12">
        <f>RUT_data!S25/RUT_data!S145</f>
        <v>19.974585490296</v>
      </c>
      <c r="T25" s="12">
        <f>RUT_data!T25/RUT_data!T145</f>
        <v>19.7992497989379</v>
      </c>
      <c r="U25" s="12">
        <f>RUT_data!U25/RUT_data!U145</f>
        <v>19.5374869192337</v>
      </c>
      <c r="V25" s="12">
        <f>RUT_data!V25/RUT_data!V145</f>
        <v>19.4479055291449</v>
      </c>
      <c r="W25" s="12">
        <f>RUT_data!W25/RUT_data!W145</f>
        <v>19.2005857350804</v>
      </c>
      <c r="X25" s="12">
        <f>RUT_data!X25/RUT_data!X145</f>
        <v>18.5664077980834</v>
      </c>
      <c r="Y25" s="12">
        <f>RUT_data!Y25/RUT_data!Y145</f>
        <v>18.4418192201972</v>
      </c>
      <c r="Z25" s="12">
        <f>RUT_data!Z25/RUT_data!Z145</f>
        <v>18.2390429799427</v>
      </c>
      <c r="AA25" s="12">
        <f>RUT_data!AA25/RUT_data!AA145</f>
        <v>18.038796495195</v>
      </c>
      <c r="AB25" s="12">
        <f>RUT_data!AB25/RUT_data!AB145</f>
        <v>17.8806876391982</v>
      </c>
      <c r="AC25" s="12">
        <f>RUT_data!AC25/RUT_data!AC145</f>
        <v>17.7171314631463</v>
      </c>
      <c r="AD25" s="12">
        <f>RUT_data!AD25/RUT_data!AD145</f>
        <v>17.456877173913</v>
      </c>
      <c r="AE25" s="12">
        <f>RUT_data!AE25/RUT_data!AE145</f>
        <v>17.2567238605898</v>
      </c>
      <c r="AF25" s="12">
        <f>RUT_data!AF25/RUT_data!AF145</f>
        <v>17.0914505319149</v>
      </c>
      <c r="AG25" s="12">
        <f>RUT_data!AG25/RUT_data!AG145</f>
        <v>16.9551803797468</v>
      </c>
      <c r="AH25" s="12">
        <f>RUT_data!AH25/RUT_data!AH145</f>
        <v>17.3085358451073</v>
      </c>
      <c r="AI25" s="12">
        <f>RUT_data!AI25/RUT_data!AI145</f>
        <v>17.0792488335925</v>
      </c>
      <c r="AJ25" s="12">
        <f>RUT_data!AJ25/RUT_data!AJ145</f>
        <v>17.0414398361495</v>
      </c>
      <c r="AK25" s="12">
        <f>RUT_data!AK25/RUT_data!AK145</f>
        <v>16.6742481089259</v>
      </c>
      <c r="AL25" s="12">
        <f>RUT_data!AL25/RUT_data!AL145</f>
        <v>16.6439682539683</v>
      </c>
      <c r="AM25" s="12">
        <f>RUT_data!AM25/RUT_data!AM145</f>
        <v>16.5426127308066</v>
      </c>
      <c r="AN25" s="12">
        <f>RUT_data!AN25/RUT_data!AN145</f>
        <v>17.0861761904762</v>
      </c>
      <c r="AO25" s="12">
        <f>RUT_data!AO25/RUT_data!AO145</f>
        <v>16.6327244278375</v>
      </c>
      <c r="AP25" s="12">
        <f>RUT_data!AP25/RUT_data!AP145</f>
        <v>16.0974862637363</v>
      </c>
      <c r="AQ25" s="12">
        <f>RUT_data!AQ25/RUT_data!AQ145</f>
        <v>16.2518099730458</v>
      </c>
      <c r="AR25" s="12">
        <f>RUT_data!AR25/RUT_data!AR145</f>
        <v>15.9869955966535</v>
      </c>
      <c r="AS25" s="12">
        <f>RUT_data!AS25/RUT_data!AS145</f>
        <v>15.8348642241379</v>
      </c>
      <c r="AT25" s="12">
        <f>RUT_data!AT25/RUT_data!AT145</f>
        <v>15.676970959596</v>
      </c>
      <c r="AU25" s="12">
        <f>RUT_data!AU25/RUT_data!AU145</f>
        <v>15.8770206015657</v>
      </c>
    </row>
    <row r="26" s="12" customFormat="1" spans="1:47">
      <c r="A26" s="19">
        <f>RUT_data!A26</f>
        <v>1</v>
      </c>
      <c r="B26" s="20" t="str">
        <f>RUT_data!B26</f>
        <v>Mauritania</v>
      </c>
      <c r="C26" s="19">
        <f>RUT_data!C26</f>
        <v>136</v>
      </c>
      <c r="D26" s="20" t="str">
        <f>RUT_data!D26</f>
        <v>Mauritania</v>
      </c>
      <c r="F26" s="12" t="s">
        <v>530</v>
      </c>
      <c r="G26" s="12">
        <f>RUT_data!G26/RUT_data!G146</f>
        <v>110.879818253785</v>
      </c>
      <c r="H26" s="12">
        <f>RUT_data!H26/RUT_data!H146</f>
        <v>109.338839285714</v>
      </c>
      <c r="I26" s="12">
        <f>RUT_data!I26/RUT_data!I146</f>
        <v>108.139342386615</v>
      </c>
      <c r="J26" s="12">
        <f>RUT_data!J26/RUT_data!J146</f>
        <v>106.918938029184</v>
      </c>
      <c r="K26" s="12">
        <f>RUT_data!K26/RUT_data!K146</f>
        <v>105.643550309468</v>
      </c>
      <c r="L26" s="12">
        <f>RUT_data!L26/RUT_data!L146</f>
        <v>104.111578578135</v>
      </c>
      <c r="M26" s="12">
        <f>RUT_data!M26/RUT_data!M146</f>
        <v>102.984218058808</v>
      </c>
      <c r="N26" s="12">
        <f>RUT_data!N26/RUT_data!N146</f>
        <v>101.639818841127</v>
      </c>
      <c r="O26" s="12">
        <f>RUT_data!O26/RUT_data!O146</f>
        <v>100.435685049001</v>
      </c>
      <c r="P26" s="12">
        <f>RUT_data!P26/RUT_data!P146</f>
        <v>99.1107737174672</v>
      </c>
      <c r="Q26" s="12">
        <f>RUT_data!Q26/RUT_data!Q146</f>
        <v>98.305307784816</v>
      </c>
      <c r="R26" s="12">
        <f>RUT_data!R26/RUT_data!R146</f>
        <v>97.3254330138342</v>
      </c>
      <c r="S26" s="12">
        <f>RUT_data!S26/RUT_data!S146</f>
        <v>96.5024160651899</v>
      </c>
      <c r="T26" s="12">
        <f>RUT_data!T26/RUT_data!T146</f>
        <v>95.8129326840692</v>
      </c>
      <c r="U26" s="12">
        <f>RUT_data!U26/RUT_data!U146</f>
        <v>95.1492111276701</v>
      </c>
      <c r="V26" s="12">
        <f>RUT_data!V26/RUT_data!V146</f>
        <v>94.4959205440027</v>
      </c>
      <c r="W26" s="12">
        <f>RUT_data!W26/RUT_data!W146</f>
        <v>93.9244576420929</v>
      </c>
      <c r="X26" s="12">
        <f>RUT_data!X26/RUT_data!X146</f>
        <v>93.4898572543772</v>
      </c>
      <c r="Y26" s="12">
        <f>RUT_data!Y26/RUT_data!Y146</f>
        <v>92.9315390158391</v>
      </c>
      <c r="Z26" s="12">
        <f>RUT_data!Z26/RUT_data!Z146</f>
        <v>92.3865035128806</v>
      </c>
      <c r="AA26" s="12">
        <f>RUT_data!AA26/RUT_data!AA146</f>
        <v>92.0279696969697</v>
      </c>
      <c r="AB26" s="12">
        <f>RUT_data!AB26/RUT_data!AB146</f>
        <v>91.3766435185185</v>
      </c>
      <c r="AC26" s="12">
        <f>RUT_data!AC26/RUT_data!AC146</f>
        <v>90.8686290322581</v>
      </c>
      <c r="AD26" s="12">
        <f>RUT_data!AD26/RUT_data!AD146</f>
        <v>90.4569564220184</v>
      </c>
      <c r="AE26" s="12">
        <f>RUT_data!AE26/RUT_data!AE146</f>
        <v>90.4062013729977</v>
      </c>
      <c r="AF26" s="12">
        <f>RUT_data!AF26/RUT_data!AF146</f>
        <v>90.437528604119</v>
      </c>
      <c r="AG26" s="12">
        <f>RUT_data!AG26/RUT_data!AG146</f>
        <v>90.3702745995423</v>
      </c>
      <c r="AH26" s="12">
        <f>RUT_data!AH26/RUT_data!AH146</f>
        <v>90.4955881006865</v>
      </c>
      <c r="AI26" s="12">
        <f>RUT_data!AI26/RUT_data!AI146</f>
        <v>90.6995917431193</v>
      </c>
      <c r="AJ26" s="12">
        <f>RUT_data!AJ26/RUT_data!AJ146</f>
        <v>90.6746367816092</v>
      </c>
      <c r="AK26" s="12">
        <f>RUT_data!AK26/RUT_data!AK146</f>
        <v>88.3775928411633</v>
      </c>
      <c r="AL26" s="12">
        <f>RUT_data!AL26/RUT_data!AL146</f>
        <v>86.0062004357299</v>
      </c>
      <c r="AM26" s="12">
        <f>RUT_data!AM26/RUT_data!AM146</f>
        <v>83.9719617834395</v>
      </c>
      <c r="AN26" s="12">
        <f>RUT_data!AN26/RUT_data!AN146</f>
        <v>82.1895155279503</v>
      </c>
      <c r="AO26" s="12">
        <f>RUT_data!AO26/RUT_data!AO146</f>
        <v>80.0068850806452</v>
      </c>
      <c r="AP26" s="12">
        <f>RUT_data!AP26/RUT_data!AP146</f>
        <v>77.8042156862745</v>
      </c>
      <c r="AQ26" s="12">
        <f>RUT_data!AQ26/RUT_data!AQ146</f>
        <v>75.6002213740458</v>
      </c>
      <c r="AR26" s="12">
        <f>RUT_data!AR26/RUT_data!AR146</f>
        <v>73.535146567718</v>
      </c>
      <c r="AS26" s="12">
        <f>RUT_data!AS26/RUT_data!AS146</f>
        <v>71.4849657039711</v>
      </c>
      <c r="AT26" s="12">
        <f>RUT_data!AT26/RUT_data!AT146</f>
        <v>69.4415350877193</v>
      </c>
      <c r="AU26" s="12">
        <f>RUT_data!AU26/RUT_data!AU146</f>
        <v>67.5461245733788</v>
      </c>
    </row>
    <row r="27" s="12" customFormat="1" spans="1:47">
      <c r="A27" s="19">
        <f>RUT_data!A27</f>
        <v>3</v>
      </c>
      <c r="B27" s="20" t="str">
        <f>RUT_data!B27</f>
        <v>Mauritius</v>
      </c>
      <c r="C27" s="19">
        <f>RUT_data!C27</f>
        <v>137</v>
      </c>
      <c r="D27" s="20" t="str">
        <f>RUT_data!D27</f>
        <v>Mauritius</v>
      </c>
      <c r="F27" s="12" t="s">
        <v>530</v>
      </c>
      <c r="G27" s="12">
        <f>RUT_data!G27/RUT_data!G147</f>
        <v>1.15556620253165</v>
      </c>
      <c r="H27" s="12">
        <f>RUT_data!H27/RUT_data!H147</f>
        <v>1.190039625</v>
      </c>
      <c r="I27" s="12">
        <f>RUT_data!I27/RUT_data!I147</f>
        <v>1.13097073170732</v>
      </c>
      <c r="J27" s="12">
        <f>RUT_data!J27/RUT_data!J147</f>
        <v>1.12739530120482</v>
      </c>
      <c r="K27" s="12">
        <f>RUT_data!K27/RUT_data!K147</f>
        <v>1.11997464285714</v>
      </c>
      <c r="L27" s="12">
        <f>RUT_data!L27/RUT_data!L147</f>
        <v>1.11656464285714</v>
      </c>
      <c r="M27" s="12">
        <f>RUT_data!M27/RUT_data!M147</f>
        <v>1.08795776470588</v>
      </c>
      <c r="N27" s="12">
        <f>RUT_data!N27/RUT_data!N147</f>
        <v>1.06643647058824</v>
      </c>
      <c r="O27" s="12">
        <f>RUT_data!O27/RUT_data!O147</f>
        <v>1.04902918604651</v>
      </c>
      <c r="P27" s="12">
        <f>RUT_data!P27/RUT_data!P147</f>
        <v>1.05774523255814</v>
      </c>
      <c r="Q27" s="12">
        <f>RUT_data!Q27/RUT_data!Q147</f>
        <v>1.04845206896552</v>
      </c>
      <c r="R27" s="12">
        <f>RUT_data!R27/RUT_data!R147</f>
        <v>1.04488172413793</v>
      </c>
      <c r="S27" s="12">
        <f>RUT_data!S27/RUT_data!S147</f>
        <v>1.03734102272727</v>
      </c>
      <c r="T27" s="12">
        <f>RUT_data!T27/RUT_data!T147</f>
        <v>1.02428528089888</v>
      </c>
      <c r="U27" s="12">
        <f>RUT_data!U27/RUT_data!U147</f>
        <v>1.02528366666667</v>
      </c>
      <c r="V27" s="12">
        <f>RUT_data!V27/RUT_data!V147</f>
        <v>1.027123</v>
      </c>
      <c r="W27" s="12">
        <f>RUT_data!W27/RUT_data!W147</f>
        <v>1.02436945054945</v>
      </c>
      <c r="X27" s="12">
        <f>RUT_data!X27/RUT_data!X147</f>
        <v>1.00818065217391</v>
      </c>
      <c r="Y27" s="12">
        <f>RUT_data!Y27/RUT_data!Y147</f>
        <v>0.97065</v>
      </c>
      <c r="Z27" s="12">
        <f>RUT_data!Z27/RUT_data!Z147</f>
        <v>0.96468</v>
      </c>
      <c r="AA27" s="12">
        <f>RUT_data!AA27/RUT_data!AA147</f>
        <v>0.970464646464646</v>
      </c>
      <c r="AB27" s="12">
        <f>RUT_data!AB27/RUT_data!AB147</f>
        <v>1.00194845360825</v>
      </c>
      <c r="AC27" s="12">
        <f>RUT_data!AC27/RUT_data!AC147</f>
        <v>1.02437234042553</v>
      </c>
      <c r="AD27" s="12">
        <f>RUT_data!AD27/RUT_data!AD147</f>
        <v>1.05089130434783</v>
      </c>
      <c r="AE27" s="12">
        <f>RUT_data!AE27/RUT_data!AE147</f>
        <v>1.07285555555556</v>
      </c>
      <c r="AF27" s="12">
        <f>RUT_data!AF27/RUT_data!AF147</f>
        <v>1.08762921348315</v>
      </c>
      <c r="AG27" s="12">
        <f>RUT_data!AG27/RUT_data!AG147</f>
        <v>1.10852325581395</v>
      </c>
      <c r="AH27" s="12">
        <f>RUT_data!AH27/RUT_data!AH147</f>
        <v>1.12480952380952</v>
      </c>
      <c r="AI27" s="12">
        <f>RUT_data!AI27/RUT_data!AI147</f>
        <v>1.16411111111111</v>
      </c>
      <c r="AJ27" s="12">
        <f>RUT_data!AJ27/RUT_data!AJ147</f>
        <v>1.25534666666667</v>
      </c>
      <c r="AK27" s="12">
        <f>RUT_data!AK27/RUT_data!AK147</f>
        <v>1.24681333333333</v>
      </c>
      <c r="AL27" s="12">
        <f>RUT_data!AL27/RUT_data!AL147</f>
        <v>1.26206756756757</v>
      </c>
      <c r="AM27" s="12">
        <f>RUT_data!AM27/RUT_data!AM147</f>
        <v>1.24875675675676</v>
      </c>
      <c r="AN27" s="12">
        <f>RUT_data!AN27/RUT_data!AN147</f>
        <v>1.2558904109589</v>
      </c>
      <c r="AO27" s="12">
        <f>RUT_data!AO27/RUT_data!AO147</f>
        <v>1.31044927536232</v>
      </c>
      <c r="AP27" s="12">
        <f>RUT_data!AP27/RUT_data!AP147</f>
        <v>1.30638235294118</v>
      </c>
      <c r="AQ27" s="12">
        <f>RUT_data!AQ27/RUT_data!AQ147</f>
        <v>1.35927272727273</v>
      </c>
      <c r="AR27" s="12">
        <f>RUT_data!AR27/RUT_data!AR147</f>
        <v>1.40067692307692</v>
      </c>
      <c r="AS27" s="12">
        <f>RUT_data!AS27/RUT_data!AS147</f>
        <v>1.37146875</v>
      </c>
      <c r="AT27" s="12">
        <f>RUT_data!AT27/RUT_data!AT147</f>
        <v>1.41506349206349</v>
      </c>
      <c r="AU27" s="12">
        <f>RUT_data!AU27/RUT_data!AU147</f>
        <v>1.45140322580645</v>
      </c>
    </row>
    <row r="28" s="12" customFormat="1" spans="1:47">
      <c r="A28" s="19">
        <f>RUT_data!A28</f>
        <v>3</v>
      </c>
      <c r="B28" s="20" t="str">
        <f>RUT_data!B28</f>
        <v>Mozambique</v>
      </c>
      <c r="C28" s="19">
        <f>RUT_data!C28</f>
        <v>144</v>
      </c>
      <c r="D28" s="20" t="str">
        <f>RUT_data!D28</f>
        <v>Mozambique</v>
      </c>
      <c r="F28" s="12" t="s">
        <v>530</v>
      </c>
      <c r="G28" s="12">
        <f>RUT_data!G28/RUT_data!G148</f>
        <v>13.3098723745626</v>
      </c>
      <c r="H28" s="12">
        <f>RUT_data!H28/RUT_data!H148</f>
        <v>13.088413447034</v>
      </c>
      <c r="I28" s="12">
        <f>RUT_data!I28/RUT_data!I148</f>
        <v>12.8920157187844</v>
      </c>
      <c r="J28" s="12">
        <f>RUT_data!J28/RUT_data!J148</f>
        <v>12.7016184913878</v>
      </c>
      <c r="K28" s="12">
        <f>RUT_data!K28/RUT_data!K148</f>
        <v>12.5161190624857</v>
      </c>
      <c r="L28" s="12">
        <f>RUT_data!L28/RUT_data!L148</f>
        <v>12.3182292741694</v>
      </c>
      <c r="M28" s="12">
        <f>RUT_data!M28/RUT_data!M148</f>
        <v>12.1466383902093</v>
      </c>
      <c r="N28" s="12">
        <f>RUT_data!N28/RUT_data!N148</f>
        <v>11.963033927144</v>
      </c>
      <c r="O28" s="12">
        <f>RUT_data!O28/RUT_data!O148</f>
        <v>11.757016984015</v>
      </c>
      <c r="P28" s="12">
        <f>RUT_data!P28/RUT_data!P148</f>
        <v>11.5307255078281</v>
      </c>
      <c r="Q28" s="12">
        <f>RUT_data!Q28/RUT_data!Q148</f>
        <v>11.3476254253399</v>
      </c>
      <c r="R28" s="12">
        <f>RUT_data!R28/RUT_data!R148</f>
        <v>11.1571584008539</v>
      </c>
      <c r="S28" s="12">
        <f>RUT_data!S28/RUT_data!S148</f>
        <v>11.0167817062127</v>
      </c>
      <c r="T28" s="12">
        <f>RUT_data!T28/RUT_data!T148</f>
        <v>10.7810834699721</v>
      </c>
      <c r="U28" s="12">
        <f>RUT_data!U28/RUT_data!U148</f>
        <v>10.5070802306272</v>
      </c>
      <c r="V28" s="12">
        <f>RUT_data!V28/RUT_data!V148</f>
        <v>10.2407506657896</v>
      </c>
      <c r="W28" s="12">
        <f>RUT_data!W28/RUT_data!W148</f>
        <v>9.96719644052203</v>
      </c>
      <c r="X28" s="12">
        <f>RUT_data!X28/RUT_data!X148</f>
        <v>9.72697274604845</v>
      </c>
      <c r="Y28" s="12">
        <f>RUT_data!Y28/RUT_data!Y148</f>
        <v>9.52197879462302</v>
      </c>
      <c r="Z28" s="12">
        <f>RUT_data!Z28/RUT_data!Z148</f>
        <v>9.35253415165314</v>
      </c>
      <c r="AA28" s="12">
        <f>RUT_data!AA28/RUT_data!AA148</f>
        <v>9.18181730023274</v>
      </c>
      <c r="AB28" s="12">
        <f>RUT_data!AB28/RUT_data!AB148</f>
        <v>9.03070409134158</v>
      </c>
      <c r="AC28" s="12">
        <f>RUT_data!AC28/RUT_data!AC148</f>
        <v>8.87611506746627</v>
      </c>
      <c r="AD28" s="12">
        <f>RUT_data!AD28/RUT_data!AD148</f>
        <v>8.79479108635097</v>
      </c>
      <c r="AE28" s="12">
        <f>RUT_data!AE28/RUT_data!AE148</f>
        <v>8.78427882832777</v>
      </c>
      <c r="AF28" s="12">
        <f>RUT_data!AF28/RUT_data!AF148</f>
        <v>8.88208815838625</v>
      </c>
      <c r="AG28" s="12">
        <f>RUT_data!AG28/RUT_data!AG148</f>
        <v>9.00612206216831</v>
      </c>
      <c r="AH28" s="12">
        <f>RUT_data!AH28/RUT_data!AH148</f>
        <v>9.15510007698229</v>
      </c>
      <c r="AI28" s="12">
        <f>RUT_data!AI28/RUT_data!AI148</f>
        <v>9.23477334366525</v>
      </c>
      <c r="AJ28" s="12">
        <f>RUT_data!AJ28/RUT_data!AJ148</f>
        <v>9.13114628527548</v>
      </c>
      <c r="AK28" s="12">
        <f>RUT_data!AK28/RUT_data!AK148</f>
        <v>8.92312797006548</v>
      </c>
      <c r="AL28" s="12">
        <f>RUT_data!AL28/RUT_data!AL148</f>
        <v>8.53779812882332</v>
      </c>
      <c r="AM28" s="12">
        <f>RUT_data!AM28/RUT_data!AM148</f>
        <v>8.1082076671824</v>
      </c>
      <c r="AN28" s="12">
        <f>RUT_data!AN28/RUT_data!AN148</f>
        <v>7.82073370638578</v>
      </c>
      <c r="AO28" s="12">
        <f>RUT_data!AO28/RUT_data!AO148</f>
        <v>7.60055703633191</v>
      </c>
      <c r="AP28" s="12">
        <f>RUT_data!AP28/RUT_data!AP148</f>
        <v>7.38142286947141</v>
      </c>
      <c r="AQ28" s="12">
        <f>RUT_data!AQ28/RUT_data!AQ148</f>
        <v>7.26331115459883</v>
      </c>
      <c r="AR28" s="12">
        <f>RUT_data!AR28/RUT_data!AR148</f>
        <v>7.14307201767305</v>
      </c>
      <c r="AS28" s="12">
        <f>RUT_data!AS28/RUT_data!AS148</f>
        <v>6.93360207612457</v>
      </c>
      <c r="AT28" s="12">
        <f>RUT_data!AT28/RUT_data!AT148</f>
        <v>6.75432332205302</v>
      </c>
      <c r="AU28" s="12">
        <f>RUT_data!AU28/RUT_data!AU148</f>
        <v>6.60393839779006</v>
      </c>
    </row>
    <row r="29" s="12" customFormat="1" spans="1:47">
      <c r="A29" s="19">
        <f>RUT_data!A29</f>
        <v>3</v>
      </c>
      <c r="B29" s="20" t="str">
        <f>RUT_data!B29</f>
        <v>Namibia</v>
      </c>
      <c r="C29" s="19">
        <f>RUT_data!C29</f>
        <v>147</v>
      </c>
      <c r="D29" s="20" t="str">
        <f>RUT_data!D29</f>
        <v>Namibia</v>
      </c>
      <c r="F29" s="12" t="s">
        <v>530</v>
      </c>
      <c r="G29" s="12">
        <f>RUT_data!G29/RUT_data!G149</f>
        <v>241.56243626843</v>
      </c>
      <c r="H29" s="12">
        <f>RUT_data!H29/RUT_data!H149</f>
        <v>239.252354048964</v>
      </c>
      <c r="I29" s="12">
        <f>RUT_data!I29/RUT_data!I149</f>
        <v>236.963168707593</v>
      </c>
      <c r="J29" s="12">
        <f>RUT_data!J29/RUT_data!J149</f>
        <v>234.791589685919</v>
      </c>
      <c r="K29" s="12">
        <f>RUT_data!K29/RUT_data!K149</f>
        <v>232.678483329355</v>
      </c>
      <c r="L29" s="12">
        <f>RUT_data!L29/RUT_data!L149</f>
        <v>230.582026014978</v>
      </c>
      <c r="M29" s="12">
        <f>RUT_data!M29/RUT_data!M149</f>
        <v>228.522716030097</v>
      </c>
      <c r="N29" s="12">
        <f>RUT_data!N29/RUT_data!N149</f>
        <v>226.477285039858</v>
      </c>
      <c r="O29" s="12">
        <f>RUT_data!O29/RUT_data!O149</f>
        <v>224.468875425007</v>
      </c>
      <c r="P29" s="12">
        <f>RUT_data!P29/RUT_data!P149</f>
        <v>222.45628436067</v>
      </c>
      <c r="Q29" s="12">
        <f>RUT_data!Q29/RUT_data!Q149</f>
        <v>220.543000627746</v>
      </c>
      <c r="R29" s="12">
        <f>RUT_data!R29/RUT_data!R149</f>
        <v>218.613056571841</v>
      </c>
      <c r="S29" s="12">
        <f>RUT_data!S29/RUT_data!S149</f>
        <v>216.737818567587</v>
      </c>
      <c r="T29" s="12">
        <f>RUT_data!T29/RUT_data!T149</f>
        <v>214.875363807567</v>
      </c>
      <c r="U29" s="12">
        <f>RUT_data!U29/RUT_data!U149</f>
        <v>213.993984999026</v>
      </c>
      <c r="V29" s="12">
        <f>RUT_data!V29/RUT_data!V149</f>
        <v>214.00294661991</v>
      </c>
      <c r="W29" s="12">
        <f>RUT_data!W29/RUT_data!W149</f>
        <v>214.048874926943</v>
      </c>
      <c r="X29" s="12">
        <f>RUT_data!X29/RUT_data!X149</f>
        <v>214.981118692983</v>
      </c>
      <c r="Y29" s="12">
        <f>RUT_data!Y29/RUT_data!Y149</f>
        <v>215.010932570255</v>
      </c>
      <c r="Z29" s="12">
        <f>RUT_data!Z29/RUT_data!Z149</f>
        <v>215.969491525424</v>
      </c>
      <c r="AA29" s="12">
        <f>RUT_data!AA29/RUT_data!AA149</f>
        <v>215.976836158192</v>
      </c>
      <c r="AB29" s="12">
        <f>RUT_data!AB29/RUT_data!AB149</f>
        <v>214.797752808989</v>
      </c>
      <c r="AC29" s="12">
        <f>RUT_data!AC29/RUT_data!AC149</f>
        <v>213.637988826816</v>
      </c>
      <c r="AD29" s="12">
        <f>RUT_data!AD29/RUT_data!AD149</f>
        <v>211.290055248619</v>
      </c>
      <c r="AE29" s="12">
        <f>RUT_data!AE29/RUT_data!AE149</f>
        <v>207.760326086957</v>
      </c>
      <c r="AF29" s="12">
        <f>RUT_data!AF29/RUT_data!AF149</f>
        <v>201.238578947368</v>
      </c>
      <c r="AG29" s="12">
        <f>RUT_data!AG29/RUT_data!AG149</f>
        <v>194.06345177665</v>
      </c>
      <c r="AH29" s="12">
        <f>RUT_data!AH29/RUT_data!AH149</f>
        <v>187.481171568627</v>
      </c>
      <c r="AI29" s="12">
        <f>RUT_data!AI29/RUT_data!AI149</f>
        <v>180.445344339623</v>
      </c>
      <c r="AJ29" s="12">
        <f>RUT_data!AJ29/RUT_data!AJ149</f>
        <v>174.668337899543</v>
      </c>
      <c r="AK29" s="12">
        <f>RUT_data!AK29/RUT_data!AK149</f>
        <v>170.752732142857</v>
      </c>
      <c r="AL29" s="12">
        <f>RUT_data!AL29/RUT_data!AL149</f>
        <v>168.414973568282</v>
      </c>
      <c r="AM29" s="12">
        <f>RUT_data!AM29/RUT_data!AM149</f>
        <v>165.571995670996</v>
      </c>
      <c r="AN29" s="12">
        <f>RUT_data!AN29/RUT_data!AN149</f>
        <v>164.047461538462</v>
      </c>
      <c r="AO29" s="12">
        <f>RUT_data!AO29/RUT_data!AO149</f>
        <v>163.934367521368</v>
      </c>
      <c r="AP29" s="12">
        <f>RUT_data!AP29/RUT_data!AP149</f>
        <v>163.270727659574</v>
      </c>
      <c r="AQ29" s="12">
        <f>RUT_data!AQ29/RUT_data!AQ149</f>
        <v>162.028810126582</v>
      </c>
      <c r="AR29" s="12">
        <f>RUT_data!AR29/RUT_data!AR149</f>
        <v>157.703473251029</v>
      </c>
      <c r="AS29" s="12">
        <f>RUT_data!AS29/RUT_data!AS149</f>
        <v>154.650112903226</v>
      </c>
      <c r="AT29" s="12">
        <f>RUT_data!AT29/RUT_data!AT149</f>
        <v>151.686150197628</v>
      </c>
      <c r="AU29" s="12">
        <f>RUT_data!AU29/RUT_data!AU149</f>
        <v>150.914299212598</v>
      </c>
    </row>
    <row r="30" s="12" customFormat="1" spans="1:47">
      <c r="A30" s="19">
        <f>RUT_data!A30</f>
        <v>1</v>
      </c>
      <c r="B30" s="20" t="str">
        <f>RUT_data!B30</f>
        <v>Niger</v>
      </c>
      <c r="C30" s="19">
        <f>RUT_data!C30</f>
        <v>158</v>
      </c>
      <c r="D30" s="20" t="str">
        <f>RUT_data!D30</f>
        <v>Niger</v>
      </c>
      <c r="F30" s="12" t="s">
        <v>530</v>
      </c>
      <c r="G30" s="12">
        <f>RUT_data!G30/RUT_data!G150</f>
        <v>23.0278640206942</v>
      </c>
      <c r="H30" s="12">
        <f>RUT_data!H30/RUT_data!H150</f>
        <v>22.5923496005794</v>
      </c>
      <c r="I30" s="12">
        <f>RUT_data!I30/RUT_data!I150</f>
        <v>22.0213369770099</v>
      </c>
      <c r="J30" s="12">
        <f>RUT_data!J30/RUT_data!J150</f>
        <v>21.2311079399017</v>
      </c>
      <c r="K30" s="12">
        <f>RUT_data!K30/RUT_data!K150</f>
        <v>20.654196373993</v>
      </c>
      <c r="L30" s="12">
        <f>RUT_data!L30/RUT_data!L150</f>
        <v>20.2028904237541</v>
      </c>
      <c r="M30" s="12">
        <f>RUT_data!M30/RUT_data!M150</f>
        <v>19.7874276607098</v>
      </c>
      <c r="N30" s="12">
        <f>RUT_data!N30/RUT_data!N150</f>
        <v>19.3995008930991</v>
      </c>
      <c r="O30" s="12">
        <f>RUT_data!O30/RUT_data!O150</f>
        <v>19.2387291851924</v>
      </c>
      <c r="P30" s="12">
        <f>RUT_data!P30/RUT_data!P150</f>
        <v>18.7389590828774</v>
      </c>
      <c r="Q30" s="12">
        <f>RUT_data!Q30/RUT_data!Q150</f>
        <v>18.2498046281049</v>
      </c>
      <c r="R30" s="12">
        <f>RUT_data!R30/RUT_data!R150</f>
        <v>17.5255716471052</v>
      </c>
      <c r="S30" s="12">
        <f>RUT_data!S30/RUT_data!S150</f>
        <v>16.6810770229908</v>
      </c>
      <c r="T30" s="12">
        <f>RUT_data!T30/RUT_data!T150</f>
        <v>16.3954827154968</v>
      </c>
      <c r="U30" s="12">
        <f>RUT_data!U30/RUT_data!U150</f>
        <v>15.7199058723946</v>
      </c>
      <c r="V30" s="12">
        <f>RUT_data!V30/RUT_data!V150</f>
        <v>15.5849107097034</v>
      </c>
      <c r="W30" s="12">
        <f>RUT_data!W30/RUT_data!W150</f>
        <v>15.2366997771886</v>
      </c>
      <c r="X30" s="12">
        <f>RUT_data!X30/RUT_data!X150</f>
        <v>14.973477650154</v>
      </c>
      <c r="Y30" s="12">
        <f>RUT_data!Y30/RUT_data!Y150</f>
        <v>14.5622271138276</v>
      </c>
      <c r="Z30" s="12">
        <f>RUT_data!Z30/RUT_data!Z150</f>
        <v>14.6551269931663</v>
      </c>
      <c r="AA30" s="12">
        <f>RUT_data!AA30/RUT_data!AA150</f>
        <v>14.4720205555556</v>
      </c>
      <c r="AB30" s="12">
        <f>RUT_data!AB30/RUT_data!AB150</f>
        <v>14.3363834872352</v>
      </c>
      <c r="AC30" s="12">
        <f>RUT_data!AC30/RUT_data!AC150</f>
        <v>14.4102092651757</v>
      </c>
      <c r="AD30" s="12">
        <f>RUT_data!AD30/RUT_data!AD150</f>
        <v>14.0609189330544</v>
      </c>
      <c r="AE30" s="12">
        <f>RUT_data!AE30/RUT_data!AE150</f>
        <v>13.8345349668198</v>
      </c>
      <c r="AF30" s="12">
        <f>RUT_data!AF30/RUT_data!AF150</f>
        <v>13.7670104477612</v>
      </c>
      <c r="AG30" s="12">
        <f>RUT_data!AG30/RUT_data!AG150</f>
        <v>13.5450741638391</v>
      </c>
      <c r="AH30" s="12">
        <f>RUT_data!AH30/RUT_data!AH150</f>
        <v>13.6226248821866</v>
      </c>
      <c r="AI30" s="12">
        <f>RUT_data!AI30/RUT_data!AI150</f>
        <v>13.4530490375802</v>
      </c>
      <c r="AJ30" s="12">
        <f>RUT_data!AJ30/RUT_data!AJ150</f>
        <v>14.0737196261682</v>
      </c>
      <c r="AK30" s="12">
        <f>RUT_data!AK30/RUT_data!AK150</f>
        <v>13.5908975799481</v>
      </c>
      <c r="AL30" s="12">
        <f>RUT_data!AL30/RUT_data!AL150</f>
        <v>14.1689394703657</v>
      </c>
      <c r="AM30" s="12">
        <f>RUT_data!AM30/RUT_data!AM150</f>
        <v>13.2248076609617</v>
      </c>
      <c r="AN30" s="12">
        <f>RUT_data!AN30/RUT_data!AN150</f>
        <v>12.7046642998028</v>
      </c>
      <c r="AO30" s="12">
        <f>RUT_data!AO30/RUT_data!AO150</f>
        <v>12.6140022900763</v>
      </c>
      <c r="AP30" s="12">
        <f>RUT_data!AP30/RUT_data!AP150</f>
        <v>12.0981982281285</v>
      </c>
      <c r="AQ30" s="12">
        <f>RUT_data!AQ30/RUT_data!AQ150</f>
        <v>11.4560577746077</v>
      </c>
      <c r="AR30" s="12">
        <f>RUT_data!AR30/RUT_data!AR150</f>
        <v>11.6288454920853</v>
      </c>
      <c r="AS30" s="12">
        <f>RUT_data!AS30/RUT_data!AS150</f>
        <v>11.5635687645688</v>
      </c>
      <c r="AT30" s="12">
        <f>RUT_data!AT30/RUT_data!AT150</f>
        <v>10.7992236205227</v>
      </c>
      <c r="AU30" s="12">
        <f>RUT_data!AU30/RUT_data!AU150</f>
        <v>11.1868709375</v>
      </c>
    </row>
    <row r="31" s="12" customFormat="1" spans="1:47">
      <c r="A31" s="19">
        <f>RUT_data!A31</f>
        <v>1</v>
      </c>
      <c r="B31" s="20" t="str">
        <f>RUT_data!B31</f>
        <v>Nigeria</v>
      </c>
      <c r="C31" s="19">
        <f>RUT_data!C31</f>
        <v>159</v>
      </c>
      <c r="D31" s="20" t="str">
        <f>RUT_data!D31</f>
        <v>Nigeria</v>
      </c>
      <c r="F31" s="12" t="s">
        <v>530</v>
      </c>
      <c r="G31" s="12">
        <f>RUT_data!G31/RUT_data!G151</f>
        <v>5.41627537715557</v>
      </c>
      <c r="H31" s="12">
        <f>RUT_data!H31/RUT_data!H151</f>
        <v>5.35626489680323</v>
      </c>
      <c r="I31" s="12">
        <f>RUT_data!I31/RUT_data!I151</f>
        <v>5.42637200830032</v>
      </c>
      <c r="J31" s="12">
        <f>RUT_data!J31/RUT_data!J151</f>
        <v>5.39329966432172</v>
      </c>
      <c r="K31" s="12">
        <f>RUT_data!K31/RUT_data!K151</f>
        <v>5.4363282858984</v>
      </c>
      <c r="L31" s="12">
        <f>RUT_data!L31/RUT_data!L151</f>
        <v>5.1938476031855</v>
      </c>
      <c r="M31" s="12">
        <f>RUT_data!M31/RUT_data!M151</f>
        <v>5.18206845656913</v>
      </c>
      <c r="N31" s="12">
        <f>RUT_data!N31/RUT_data!N151</f>
        <v>5.08964780952861</v>
      </c>
      <c r="O31" s="12">
        <f>RUT_data!O31/RUT_data!O151</f>
        <v>5.3112429110041</v>
      </c>
      <c r="P31" s="12">
        <f>RUT_data!P31/RUT_data!P151</f>
        <v>5.09524903893218</v>
      </c>
      <c r="Q31" s="12">
        <f>RUT_data!Q31/RUT_data!Q151</f>
        <v>5.02572129436481</v>
      </c>
      <c r="R31" s="12">
        <f>RUT_data!R31/RUT_data!R151</f>
        <v>4.71138505879287</v>
      </c>
      <c r="S31" s="12">
        <f>RUT_data!S31/RUT_data!S151</f>
        <v>5.08204136195193</v>
      </c>
      <c r="T31" s="12">
        <f>RUT_data!T31/RUT_data!T151</f>
        <v>4.83775044376278</v>
      </c>
      <c r="U31" s="12">
        <f>RUT_data!U31/RUT_data!U151</f>
        <v>4.72241130310414</v>
      </c>
      <c r="V31" s="12">
        <f>RUT_data!V31/RUT_data!V151</f>
        <v>4.73640365569607</v>
      </c>
      <c r="W31" s="12">
        <f>RUT_data!W31/RUT_data!W151</f>
        <v>4.47417874572909</v>
      </c>
      <c r="X31" s="12">
        <f>RUT_data!X31/RUT_data!X151</f>
        <v>4.36820825221806</v>
      </c>
      <c r="Y31" s="12">
        <f>RUT_data!Y31/RUT_data!Y151</f>
        <v>4.35560112463379</v>
      </c>
      <c r="Z31" s="12">
        <f>RUT_data!Z31/RUT_data!Z151</f>
        <v>4.47456450351837</v>
      </c>
      <c r="AA31" s="12">
        <f>RUT_data!AA31/RUT_data!AA151</f>
        <v>4.27603317757009</v>
      </c>
      <c r="AB31" s="12">
        <f>RUT_data!AB31/RUT_data!AB151</f>
        <v>4.31788761949172</v>
      </c>
      <c r="AC31" s="12">
        <f>RUT_data!AC31/RUT_data!AC151</f>
        <v>4.31586247086247</v>
      </c>
      <c r="AD31" s="12">
        <f>RUT_data!AD31/RUT_data!AD151</f>
        <v>4.56033083645443</v>
      </c>
      <c r="AE31" s="12">
        <f>RUT_data!AE31/RUT_data!AE151</f>
        <v>4.68808030112923</v>
      </c>
      <c r="AF31" s="12">
        <f>RUT_data!AF31/RUT_data!AF151</f>
        <v>4.9952775149795</v>
      </c>
      <c r="AG31" s="12">
        <f>RUT_data!AG31/RUT_data!AG151</f>
        <v>5.03596187175043</v>
      </c>
      <c r="AH31" s="12">
        <f>RUT_data!AH31/RUT_data!AH151</f>
        <v>5.05434645669291</v>
      </c>
      <c r="AI31" s="12">
        <f>RUT_data!AI31/RUT_data!AI151</f>
        <v>5.26768479886641</v>
      </c>
      <c r="AJ31" s="12">
        <f>RUT_data!AJ31/RUT_data!AJ151</f>
        <v>5.41586752305146</v>
      </c>
      <c r="AK31" s="12">
        <f>RUT_data!AK31/RUT_data!AK151</f>
        <v>5.70601703067098</v>
      </c>
      <c r="AL31" s="12">
        <f>RUT_data!AL31/RUT_data!AL151</f>
        <v>5.81212210908517</v>
      </c>
      <c r="AM31" s="12">
        <f>RUT_data!AM31/RUT_data!AM151</f>
        <v>5.93524847814056</v>
      </c>
      <c r="AN31" s="12">
        <f>RUT_data!AN31/RUT_data!AN151</f>
        <v>6.07179095373891</v>
      </c>
      <c r="AO31" s="12">
        <f>RUT_data!AO31/RUT_data!AO151</f>
        <v>6.25446185599746</v>
      </c>
      <c r="AP31" s="12">
        <f>RUT_data!AP31/RUT_data!AP151</f>
        <v>6.30587667091025</v>
      </c>
      <c r="AQ31" s="12">
        <f>RUT_data!AQ31/RUT_data!AQ151</f>
        <v>6.28454945756222</v>
      </c>
      <c r="AR31" s="12">
        <f>RUT_data!AR31/RUT_data!AR151</f>
        <v>6.50556337465014</v>
      </c>
      <c r="AS31" s="12">
        <f>RUT_data!AS31/RUT_data!AS151</f>
        <v>6.457479233483</v>
      </c>
      <c r="AT31" s="12">
        <f>RUT_data!AT31/RUT_data!AT151</f>
        <v>6.52899003455758</v>
      </c>
      <c r="AU31" s="12">
        <f>RUT_data!AU31/RUT_data!AU151</f>
        <v>6.3817448248087</v>
      </c>
    </row>
    <row r="32" s="12" customFormat="1" spans="1:47">
      <c r="A32" s="19">
        <f>RUT_data!A32</f>
        <v>1</v>
      </c>
      <c r="B32" s="20" t="str">
        <f>RUT_data!B32</f>
        <v>Guineabissau</v>
      </c>
      <c r="C32" s="19">
        <f>RUT_data!C32</f>
        <v>175</v>
      </c>
      <c r="D32" s="20" t="str">
        <f>RUT_data!D32</f>
        <v>Guineabissau</v>
      </c>
      <c r="F32" s="12" t="s">
        <v>530</v>
      </c>
      <c r="G32" s="12">
        <f>RUT_data!G32/RUT_data!G152</f>
        <v>5.73797410856234</v>
      </c>
      <c r="H32" s="12">
        <f>RUT_data!H32/RUT_data!H152</f>
        <v>5.79997940032044</v>
      </c>
      <c r="I32" s="12">
        <f>RUT_data!I32/RUT_data!I152</f>
        <v>5.79430147058824</v>
      </c>
      <c r="J32" s="12">
        <f>RUT_data!J32/RUT_data!J152</f>
        <v>5.93087772116721</v>
      </c>
      <c r="K32" s="12">
        <f>RUT_data!K32/RUT_data!K152</f>
        <v>5.86596837944664</v>
      </c>
      <c r="L32" s="12">
        <f>RUT_data!L32/RUT_data!L152</f>
        <v>5.80264240874215</v>
      </c>
      <c r="M32" s="12">
        <f>RUT_data!M32/RUT_data!M152</f>
        <v>5.753165542897</v>
      </c>
      <c r="N32" s="12">
        <f>RUT_data!N32/RUT_data!N152</f>
        <v>5.69691987031033</v>
      </c>
      <c r="O32" s="12">
        <f>RUT_data!O32/RUT_data!O152</f>
        <v>5.62403492647059</v>
      </c>
      <c r="P32" s="12">
        <f>RUT_data!P32/RUT_data!P152</f>
        <v>5.59997711146715</v>
      </c>
      <c r="Q32" s="12">
        <f>RUT_data!Q32/RUT_data!Q152</f>
        <v>5.51056098114922</v>
      </c>
      <c r="R32" s="12">
        <f>RUT_data!R32/RUT_data!R152</f>
        <v>5.45599461158509</v>
      </c>
      <c r="S32" s="12">
        <f>RUT_data!S32/RUT_data!S152</f>
        <v>5.40182019977802</v>
      </c>
      <c r="T32" s="12">
        <f>RUT_data!T32/RUT_data!T152</f>
        <v>5.41248633282309</v>
      </c>
      <c r="U32" s="12">
        <f>RUT_data!U32/RUT_data!U152</f>
        <v>5.42261295822677</v>
      </c>
      <c r="V32" s="12">
        <f>RUT_data!V32/RUT_data!V152</f>
        <v>5.34286454018227</v>
      </c>
      <c r="W32" s="12">
        <f>RUT_data!W32/RUT_data!W152</f>
        <v>5.13376350540216</v>
      </c>
      <c r="X32" s="12">
        <f>RUT_data!X32/RUT_data!X152</f>
        <v>4.89864705882353</v>
      </c>
      <c r="Y32" s="12">
        <f>RUT_data!Y32/RUT_data!Y152</f>
        <v>4.8012907455976</v>
      </c>
      <c r="Z32" s="12">
        <f>RUT_data!Z32/RUT_data!Z152</f>
        <v>4.70640138408304</v>
      </c>
      <c r="AA32" s="12">
        <f>RUT_data!AA32/RUT_data!AA152</f>
        <v>4.73361016949153</v>
      </c>
      <c r="AB32" s="12">
        <f>RUT_data!AB32/RUT_data!AB152</f>
        <v>4.87856666666667</v>
      </c>
      <c r="AC32" s="12">
        <f>RUT_data!AC32/RUT_data!AC152</f>
        <v>4.74178217821782</v>
      </c>
      <c r="AD32" s="12">
        <f>RUT_data!AD32/RUT_data!AD152</f>
        <v>4.66557003257329</v>
      </c>
      <c r="AE32" s="12">
        <f>RUT_data!AE32/RUT_data!AE152</f>
        <v>4.33307073954984</v>
      </c>
      <c r="AF32" s="12">
        <f>RUT_data!AF32/RUT_data!AF152</f>
        <v>4.27534810126582</v>
      </c>
      <c r="AG32" s="12">
        <f>RUT_data!AG32/RUT_data!AG152</f>
        <v>4.10018691588785</v>
      </c>
      <c r="AH32" s="12">
        <f>RUT_data!AH32/RUT_data!AH152</f>
        <v>3.93711009174312</v>
      </c>
      <c r="AI32" s="12">
        <f>RUT_data!AI32/RUT_data!AI152</f>
        <v>4.00038253012048</v>
      </c>
      <c r="AJ32" s="12">
        <f>RUT_data!AJ32/RUT_data!AJ152</f>
        <v>3.95467455621302</v>
      </c>
      <c r="AK32" s="12">
        <f>RUT_data!AK32/RUT_data!AK152</f>
        <v>3.85681686046512</v>
      </c>
      <c r="AL32" s="12">
        <f>RUT_data!AL32/RUT_data!AL152</f>
        <v>3.85149856733524</v>
      </c>
      <c r="AM32" s="12">
        <f>RUT_data!AM32/RUT_data!AM152</f>
        <v>3.81389577464789</v>
      </c>
      <c r="AN32" s="12">
        <f>RUT_data!AN32/RUT_data!AN152</f>
        <v>3.79644722222222</v>
      </c>
      <c r="AO32" s="12">
        <f>RUT_data!AO32/RUT_data!AO152</f>
        <v>3.78627595628415</v>
      </c>
      <c r="AP32" s="12">
        <f>RUT_data!AP32/RUT_data!AP152</f>
        <v>3.72515591397849</v>
      </c>
      <c r="AQ32" s="12">
        <f>RUT_data!AQ32/RUT_data!AQ152</f>
        <v>3.78916402116402</v>
      </c>
      <c r="AR32" s="12">
        <f>RUT_data!AR32/RUT_data!AR152</f>
        <v>3.79204473684211</v>
      </c>
      <c r="AS32" s="12">
        <f>RUT_data!AS32/RUT_data!AS152</f>
        <v>3.87869350649351</v>
      </c>
      <c r="AT32" s="12">
        <f>RUT_data!AT32/RUT_data!AT152</f>
        <v>3.91942455242967</v>
      </c>
      <c r="AU32" s="12">
        <f>RUT_data!AU32/RUT_data!AU152</f>
        <v>3.81042317380353</v>
      </c>
    </row>
    <row r="33" s="12" customFormat="1" spans="1:47">
      <c r="A33" s="19">
        <f>RUT_data!A33</f>
        <v>2</v>
      </c>
      <c r="B33" s="20" t="str">
        <f>RUT_data!B33</f>
        <v>Eritrea</v>
      </c>
      <c r="C33" s="19">
        <f>RUT_data!C33</f>
        <v>178</v>
      </c>
      <c r="D33" s="20" t="str">
        <f>RUT_data!D33</f>
        <v>Eritrea</v>
      </c>
      <c r="F33" s="12" t="s">
        <v>530</v>
      </c>
      <c r="G33" s="12" t="e">
        <f>RUT_data!G33/RUT_data!G153</f>
        <v>#DIV/0!</v>
      </c>
      <c r="H33" s="12" t="e">
        <f>RUT_data!H33/RUT_data!H153</f>
        <v>#DIV/0!</v>
      </c>
      <c r="I33" s="12" t="e">
        <f>RUT_data!I33/RUT_data!I153</f>
        <v>#DIV/0!</v>
      </c>
      <c r="J33" s="12" t="e">
        <f>RUT_data!J33/RUT_data!J153</f>
        <v>#DIV/0!</v>
      </c>
      <c r="K33" s="12" t="e">
        <f>RUT_data!K33/RUT_data!K153</f>
        <v>#DIV/0!</v>
      </c>
      <c r="L33" s="12" t="e">
        <f>RUT_data!L33/RUT_data!L153</f>
        <v>#DIV/0!</v>
      </c>
      <c r="M33" s="12" t="e">
        <f>RUT_data!M33/RUT_data!M153</f>
        <v>#DIV/0!</v>
      </c>
      <c r="N33" s="12" t="e">
        <f>RUT_data!N33/RUT_data!N153</f>
        <v>#DIV/0!</v>
      </c>
      <c r="O33" s="12" t="e">
        <f>RUT_data!O33/RUT_data!O153</f>
        <v>#DIV/0!</v>
      </c>
      <c r="P33" s="12" t="e">
        <f>RUT_data!P33/RUT_data!P153</f>
        <v>#DIV/0!</v>
      </c>
      <c r="Q33" s="12" t="e">
        <f>RUT_data!Q33/RUT_data!Q153</f>
        <v>#DIV/0!</v>
      </c>
      <c r="R33" s="12" t="e">
        <f>RUT_data!R33/RUT_data!R153</f>
        <v>#DIV/0!</v>
      </c>
      <c r="S33" s="12" t="e">
        <f>RUT_data!S33/RUT_data!S153</f>
        <v>#DIV/0!</v>
      </c>
      <c r="T33" s="12" t="e">
        <f>RUT_data!T33/RUT_data!T153</f>
        <v>#DIV/0!</v>
      </c>
      <c r="U33" s="12" t="e">
        <f>RUT_data!U33/RUT_data!U153</f>
        <v>#DIV/0!</v>
      </c>
      <c r="V33" s="12" t="e">
        <f>RUT_data!V33/RUT_data!V153</f>
        <v>#DIV/0!</v>
      </c>
      <c r="W33" s="12" t="e">
        <f>RUT_data!W33/RUT_data!W153</f>
        <v>#DIV/0!</v>
      </c>
      <c r="X33" s="12" t="e">
        <f>RUT_data!X33/RUT_data!X153</f>
        <v>#DIV/0!</v>
      </c>
      <c r="Y33" s="12" t="e">
        <f>RUT_data!Y33/RUT_data!Y153</f>
        <v>#DIV/0!</v>
      </c>
      <c r="Z33" s="12" t="e">
        <f>RUT_data!Z33/RUT_data!Z153</f>
        <v>#DIV/0!</v>
      </c>
      <c r="AA33" s="12" t="e">
        <f>RUT_data!AA33/RUT_data!AA153</f>
        <v>#DIV/0!</v>
      </c>
      <c r="AB33" s="12" t="e">
        <f>RUT_data!AB33/RUT_data!AB153</f>
        <v>#DIV/0!</v>
      </c>
      <c r="AC33" s="12" t="e">
        <f>RUT_data!AC33/RUT_data!AC153</f>
        <v>#DIV/0!</v>
      </c>
      <c r="AD33" s="12" t="e">
        <f>RUT_data!AD33/RUT_data!AD153</f>
        <v>#DIV/0!</v>
      </c>
      <c r="AE33" s="12" t="e">
        <f>RUT_data!AE33/RUT_data!AE153</f>
        <v>#DIV/0!</v>
      </c>
      <c r="AF33" s="12" t="e">
        <f>RUT_data!AF33/RUT_data!AF153</f>
        <v>#DIV/0!</v>
      </c>
      <c r="AG33" s="12" t="e">
        <f>RUT_data!AG33/RUT_data!AG153</f>
        <v>#DIV/0!</v>
      </c>
      <c r="AH33" s="12" t="e">
        <f>RUT_data!AH33/RUT_data!AH153</f>
        <v>#DIV/0!</v>
      </c>
      <c r="AI33" s="12" t="e">
        <f>RUT_data!AI33/RUT_data!AI153</f>
        <v>#DIV/0!</v>
      </c>
      <c r="AJ33" s="12" t="e">
        <f>RUT_data!AJ33/RUT_data!AJ153</f>
        <v>#DIV/0!</v>
      </c>
      <c r="AK33" s="12" t="e">
        <f>RUT_data!AK33/RUT_data!AK153</f>
        <v>#DIV/0!</v>
      </c>
      <c r="AL33" s="12" t="e">
        <f>RUT_data!AL33/RUT_data!AL153</f>
        <v>#DIV/0!</v>
      </c>
      <c r="AM33" s="12">
        <f>RUT_data!AM33/RUT_data!AM153</f>
        <v>9.1962595338983</v>
      </c>
      <c r="AN33" s="12">
        <f>RUT_data!AN33/RUT_data!AN153</f>
        <v>7.93873036093418</v>
      </c>
      <c r="AO33" s="12">
        <f>RUT_data!AO33/RUT_data!AO153</f>
        <v>7.89737354497355</v>
      </c>
      <c r="AP33" s="12">
        <f>RUT_data!AP33/RUT_data!AP153</f>
        <v>7.7822</v>
      </c>
      <c r="AQ33" s="12">
        <f>RUT_data!AQ33/RUT_data!AQ153</f>
        <v>7.63556459816887</v>
      </c>
      <c r="AR33" s="12">
        <f>RUT_data!AR33/RUT_data!AR153</f>
        <v>7.53162388943731</v>
      </c>
      <c r="AS33" s="12">
        <f>RUT_data!AS33/RUT_data!AS153</f>
        <v>7.22399047619048</v>
      </c>
      <c r="AT33" s="12">
        <f>RUT_data!AT33/RUT_data!AT153</f>
        <v>6.87679908256881</v>
      </c>
      <c r="AU33" s="12">
        <f>RUT_data!AU33/RUT_data!AU153</f>
        <v>6.61979280070237</v>
      </c>
    </row>
    <row r="34" s="12" customFormat="1" spans="1:47">
      <c r="A34" s="19">
        <f>RUT_data!A34</f>
        <v>3</v>
      </c>
      <c r="B34" s="20" t="str">
        <f>RUT_data!B34</f>
        <v>Zimbabwe</v>
      </c>
      <c r="C34" s="19">
        <f>RUT_data!C34</f>
        <v>181</v>
      </c>
      <c r="D34" s="20" t="str">
        <f>RUT_data!D34</f>
        <v>Zimbabwe</v>
      </c>
      <c r="F34" s="12" t="s">
        <v>530</v>
      </c>
      <c r="G34" s="12">
        <f>RUT_data!G34/RUT_data!G154</f>
        <v>8.20407211573973</v>
      </c>
      <c r="H34" s="12">
        <f>RUT_data!H34/RUT_data!H154</f>
        <v>8.07272942174746</v>
      </c>
      <c r="I34" s="12">
        <f>RUT_data!I34/RUT_data!I154</f>
        <v>7.84873945193009</v>
      </c>
      <c r="J34" s="12">
        <f>RUT_data!J34/RUT_data!J154</f>
        <v>7.72650897479609</v>
      </c>
      <c r="K34" s="12">
        <f>RUT_data!K34/RUT_data!K154</f>
        <v>7.55921267397989</v>
      </c>
      <c r="L34" s="12">
        <f>RUT_data!L34/RUT_data!L154</f>
        <v>7.46085402167651</v>
      </c>
      <c r="M34" s="12">
        <f>RUT_data!M34/RUT_data!M154</f>
        <v>7.44858636102509</v>
      </c>
      <c r="N34" s="12">
        <f>RUT_data!N34/RUT_data!N154</f>
        <v>7.17063990817627</v>
      </c>
      <c r="O34" s="12">
        <f>RUT_data!O34/RUT_data!O154</f>
        <v>7.36997997198269</v>
      </c>
      <c r="P34" s="12">
        <f>RUT_data!P34/RUT_data!P154</f>
        <v>7.12976393859963</v>
      </c>
      <c r="Q34" s="12">
        <f>RUT_data!Q34/RUT_data!Q154</f>
        <v>7.0514922346519</v>
      </c>
      <c r="R34" s="12">
        <f>RUT_data!R34/RUT_data!R154</f>
        <v>6.94219217190154</v>
      </c>
      <c r="S34" s="12">
        <f>RUT_data!S34/RUT_data!S154</f>
        <v>6.62967373717721</v>
      </c>
      <c r="T34" s="12">
        <f>RUT_data!T34/RUT_data!T154</f>
        <v>6.76451593180062</v>
      </c>
      <c r="U34" s="12">
        <f>RUT_data!U34/RUT_data!U154</f>
        <v>6.56161962125733</v>
      </c>
      <c r="V34" s="12">
        <f>RUT_data!V34/RUT_data!V154</f>
        <v>6.44739462747259</v>
      </c>
      <c r="W34" s="12">
        <f>RUT_data!W34/RUT_data!W154</f>
        <v>6.17137984653748</v>
      </c>
      <c r="X34" s="12">
        <f>RUT_data!X34/RUT_data!X154</f>
        <v>6.12838344299</v>
      </c>
      <c r="Y34" s="12">
        <f>RUT_data!Y34/RUT_data!Y154</f>
        <v>5.88898031197356</v>
      </c>
      <c r="Z34" s="12">
        <f>RUT_data!Z34/RUT_data!Z154</f>
        <v>5.93497701149425</v>
      </c>
      <c r="AA34" s="12">
        <f>RUT_data!AA34/RUT_data!AA154</f>
        <v>5.89604104297441</v>
      </c>
      <c r="AB34" s="12">
        <f>RUT_data!AB34/RUT_data!AB154</f>
        <v>5.73965020959478</v>
      </c>
      <c r="AC34" s="12">
        <f>RUT_data!AC34/RUT_data!AC154</f>
        <v>5.52190489008524</v>
      </c>
      <c r="AD34" s="12">
        <f>RUT_data!AD34/RUT_data!AD154</f>
        <v>5.30681228373702</v>
      </c>
      <c r="AE34" s="12">
        <f>RUT_data!AE34/RUT_data!AE154</f>
        <v>5.14263083333333</v>
      </c>
      <c r="AF34" s="12">
        <f>RUT_data!AF34/RUT_data!AF154</f>
        <v>4.97061454983923</v>
      </c>
      <c r="AG34" s="12">
        <f>RUT_data!AG34/RUT_data!AG154</f>
        <v>4.84321428571429</v>
      </c>
      <c r="AH34" s="12">
        <f>RUT_data!AH34/RUT_data!AH154</f>
        <v>4.77054833893244</v>
      </c>
      <c r="AI34" s="12">
        <f>RUT_data!AI34/RUT_data!AI154</f>
        <v>4.51890925459129</v>
      </c>
      <c r="AJ34" s="12">
        <f>RUT_data!AJ34/RUT_data!AJ154</f>
        <v>4.34220104529617</v>
      </c>
      <c r="AK34" s="12">
        <f>RUT_data!AK34/RUT_data!AK154</f>
        <v>4.2817206779661</v>
      </c>
      <c r="AL34" s="12">
        <f>RUT_data!AL34/RUT_data!AL154</f>
        <v>4.05476308813784</v>
      </c>
      <c r="AM34" s="12">
        <f>RUT_data!AM34/RUT_data!AM154</f>
        <v>4.1808153197014</v>
      </c>
      <c r="AN34" s="12">
        <f>RUT_data!AN34/RUT_data!AN154</f>
        <v>4.22885673352436</v>
      </c>
      <c r="AO34" s="12">
        <f>RUT_data!AO34/RUT_data!AO154</f>
        <v>4.18735504070132</v>
      </c>
      <c r="AP34" s="12">
        <f>RUT_data!AP34/RUT_data!AP154</f>
        <v>4.21687927317524</v>
      </c>
      <c r="AQ34" s="12">
        <f>RUT_data!AQ34/RUT_data!AQ154</f>
        <v>4.2298033383915</v>
      </c>
      <c r="AR34" s="12">
        <f>RUT_data!AR34/RUT_data!AR154</f>
        <v>4.15552237442922</v>
      </c>
      <c r="AS34" s="12">
        <f>RUT_data!AS34/RUT_data!AS154</f>
        <v>4.30769346425284</v>
      </c>
      <c r="AT34" s="12">
        <f>RUT_data!AT34/RUT_data!AT154</f>
        <v>4.3579085347201</v>
      </c>
      <c r="AU34" s="12">
        <f>RUT_data!AU34/RUT_data!AU154</f>
        <v>4.36648377219841</v>
      </c>
    </row>
    <row r="35" s="12" customFormat="1" spans="1:47">
      <c r="A35" s="19">
        <f>RUT_data!A35</f>
        <v>2</v>
      </c>
      <c r="B35" s="20" t="str">
        <f>RUT_data!B35</f>
        <v>Reunion</v>
      </c>
      <c r="C35" s="19">
        <f>RUT_data!C35</f>
        <v>182</v>
      </c>
      <c r="D35" s="20" t="str">
        <f>RUT_data!D35</f>
        <v>Reunion</v>
      </c>
      <c r="F35" s="12" t="s">
        <v>530</v>
      </c>
      <c r="G35" s="12">
        <f>RUT_data!G35/RUT_data!G155</f>
        <v>1.24735490293678</v>
      </c>
      <c r="H35" s="12">
        <f>RUT_data!H35/RUT_data!H155</f>
        <v>1.21404081632653</v>
      </c>
      <c r="I35" s="12">
        <f>RUT_data!I35/RUT_data!I155</f>
        <v>1.22344023323615</v>
      </c>
      <c r="J35" s="12">
        <f>RUT_data!J35/RUT_data!J155</f>
        <v>1.21014577259475</v>
      </c>
      <c r="K35" s="12">
        <f>RUT_data!K35/RUT_data!K155</f>
        <v>1.1774466065496</v>
      </c>
      <c r="L35" s="12">
        <f>RUT_data!L35/RUT_data!L155</f>
        <v>1.15273469387755</v>
      </c>
      <c r="M35" s="12">
        <f>RUT_data!M35/RUT_data!M155</f>
        <v>1.09894619666048</v>
      </c>
      <c r="N35" s="12">
        <f>RUT_data!N35/RUT_data!N155</f>
        <v>1.07297959183673</v>
      </c>
      <c r="O35" s="12">
        <f>RUT_data!O35/RUT_data!O155</f>
        <v>1.13197278911565</v>
      </c>
      <c r="P35" s="12">
        <f>RUT_data!P35/RUT_data!P155</f>
        <v>1.14039727891156</v>
      </c>
      <c r="Q35" s="12">
        <f>RUT_data!Q35/RUT_data!Q155</f>
        <v>1.23496716947649</v>
      </c>
      <c r="R35" s="12">
        <f>RUT_data!R35/RUT_data!R155</f>
        <v>1.19133274179237</v>
      </c>
      <c r="S35" s="12">
        <f>RUT_data!S35/RUT_data!S155</f>
        <v>1.01325998225377</v>
      </c>
      <c r="T35" s="12">
        <f>RUT_data!T35/RUT_data!T155</f>
        <v>0.995840283939663</v>
      </c>
      <c r="U35" s="12">
        <f>RUT_data!U35/RUT_data!U155</f>
        <v>0.9762778983934</v>
      </c>
      <c r="V35" s="12">
        <f>RUT_data!V35/RUT_data!V155</f>
        <v>1.00991749891446</v>
      </c>
      <c r="W35" s="12">
        <f>RUT_data!W35/RUT_data!W155</f>
        <v>0.966356925749023</v>
      </c>
      <c r="X35" s="12">
        <f>RUT_data!X35/RUT_data!X155</f>
        <v>1.06606686930091</v>
      </c>
      <c r="Y35" s="12">
        <f>RUT_data!Y35/RUT_data!Y155</f>
        <v>1.10361224489796</v>
      </c>
      <c r="Z35" s="12">
        <f>RUT_data!Z35/RUT_data!Z155</f>
        <v>1.10342857142857</v>
      </c>
      <c r="AA35" s="12">
        <f>RUT_data!AA35/RUT_data!AA155</f>
        <v>1.21736956521739</v>
      </c>
      <c r="AB35" s="12">
        <f>RUT_data!AB35/RUT_data!AB155</f>
        <v>1.25640909090909</v>
      </c>
      <c r="AC35" s="12">
        <f>RUT_data!AC35/RUT_data!AC155</f>
        <v>1.38919512195122</v>
      </c>
      <c r="AD35" s="12">
        <f>RUT_data!AD35/RUT_data!AD155</f>
        <v>1.49834210526316</v>
      </c>
      <c r="AE35" s="12">
        <f>RUT_data!AE35/RUT_data!AE155</f>
        <v>1.76228571428571</v>
      </c>
      <c r="AF35" s="12">
        <f>RUT_data!AF35/RUT_data!AF155</f>
        <v>1.9570625</v>
      </c>
      <c r="AG35" s="12">
        <f>RUT_data!AG35/RUT_data!AG155</f>
        <v>2.26478571428571</v>
      </c>
      <c r="AH35" s="12">
        <f>RUT_data!AH35/RUT_data!AH155</f>
        <v>2.72379166666667</v>
      </c>
      <c r="AI35" s="12">
        <f>RUT_data!AI35/RUT_data!AI155</f>
        <v>3.12635</v>
      </c>
      <c r="AJ35" s="12">
        <f>RUT_data!AJ35/RUT_data!AJ155</f>
        <v>4.118</v>
      </c>
      <c r="AK35" s="12">
        <f>RUT_data!AK35/RUT_data!AK155</f>
        <v>4.26246666666667</v>
      </c>
      <c r="AL35" s="12">
        <f>RUT_data!AL35/RUT_data!AL155</f>
        <v>4.23433333333333</v>
      </c>
      <c r="AM35" s="12">
        <f>RUT_data!AM35/RUT_data!AM155</f>
        <v>4.01778571428571</v>
      </c>
      <c r="AN35" s="12">
        <f>RUT_data!AN35/RUT_data!AN155</f>
        <v>4.45784615384615</v>
      </c>
      <c r="AO35" s="12">
        <f>RUT_data!AO35/RUT_data!AO155</f>
        <v>4.38276923076923</v>
      </c>
      <c r="AP35" s="12">
        <f>RUT_data!AP35/RUT_data!AP155</f>
        <v>4.85966666666667</v>
      </c>
      <c r="AQ35" s="12">
        <f>RUT_data!AQ35/RUT_data!AQ155</f>
        <v>4.93291666666667</v>
      </c>
      <c r="AR35" s="12">
        <f>RUT_data!AR35/RUT_data!AR155</f>
        <v>5.30336363636364</v>
      </c>
      <c r="AS35" s="12">
        <f>RUT_data!AS35/RUT_data!AS155</f>
        <v>4.88318181818182</v>
      </c>
      <c r="AT35" s="12">
        <f>RUT_data!AT35/RUT_data!AT155</f>
        <v>5.1145</v>
      </c>
      <c r="AU35" s="12">
        <f>RUT_data!AU35/RUT_data!AU155</f>
        <v>5.78444444444444</v>
      </c>
    </row>
    <row r="36" s="12" customFormat="1" spans="1:47">
      <c r="A36" s="19">
        <f>RUT_data!A36</f>
        <v>2</v>
      </c>
      <c r="B36" s="20" t="str">
        <f>RUT_data!B36</f>
        <v>Rwanda</v>
      </c>
      <c r="C36" s="19">
        <f>RUT_data!C36</f>
        <v>184</v>
      </c>
      <c r="D36" s="20" t="str">
        <f>RUT_data!D36</f>
        <v>Rwanda</v>
      </c>
      <c r="F36" s="12" t="s">
        <v>530</v>
      </c>
      <c r="G36" s="12">
        <f>RUT_data!G36/RUT_data!G156</f>
        <v>1.00242669148602</v>
      </c>
      <c r="H36" s="12">
        <f>RUT_data!H36/RUT_data!H156</f>
        <v>1.0569982273858</v>
      </c>
      <c r="I36" s="12">
        <f>RUT_data!I36/RUT_data!I156</f>
        <v>0.958451488487503</v>
      </c>
      <c r="J36" s="12">
        <f>RUT_data!J36/RUT_data!J156</f>
        <v>0.912441527736608</v>
      </c>
      <c r="K36" s="12">
        <f>RUT_data!K36/RUT_data!K156</f>
        <v>0.914705706021988</v>
      </c>
      <c r="L36" s="12">
        <f>RUT_data!L36/RUT_data!L156</f>
        <v>0.973017836522274</v>
      </c>
      <c r="M36" s="12">
        <f>RUT_data!M36/RUT_data!M156</f>
        <v>0.977536938237268</v>
      </c>
      <c r="N36" s="12">
        <f>RUT_data!N36/RUT_data!N156</f>
        <v>0.945987026840395</v>
      </c>
      <c r="O36" s="12">
        <f>RUT_data!O36/RUT_data!O156</f>
        <v>0.933106479441883</v>
      </c>
      <c r="P36" s="12">
        <f>RUT_data!P36/RUT_data!P156</f>
        <v>0.944407061751126</v>
      </c>
      <c r="Q36" s="12">
        <f>RUT_data!Q36/RUT_data!Q156</f>
        <v>0.909957086138073</v>
      </c>
      <c r="R36" s="12">
        <f>RUT_data!R36/RUT_data!R156</f>
        <v>0.878026456702415</v>
      </c>
      <c r="S36" s="12">
        <f>RUT_data!S36/RUT_data!S156</f>
        <v>0.863549320489504</v>
      </c>
      <c r="T36" s="12">
        <f>RUT_data!T36/RUT_data!T156</f>
        <v>0.881746857302261</v>
      </c>
      <c r="U36" s="12">
        <f>RUT_data!U36/RUT_data!U156</f>
        <v>0.869163474497512</v>
      </c>
      <c r="V36" s="12">
        <f>RUT_data!V36/RUT_data!V156</f>
        <v>0.863185717936549</v>
      </c>
      <c r="W36" s="12">
        <f>RUT_data!W36/RUT_data!W156</f>
        <v>0.856257454853599</v>
      </c>
      <c r="X36" s="12">
        <f>RUT_data!X36/RUT_data!X156</f>
        <v>0.836113451765626</v>
      </c>
      <c r="Y36" s="12">
        <f>RUT_data!Y36/RUT_data!Y156</f>
        <v>0.821469702591781</v>
      </c>
      <c r="Z36" s="12">
        <f>RUT_data!Z36/RUT_data!Z156</f>
        <v>0.815364100185529</v>
      </c>
      <c r="AA36" s="12">
        <f>RUT_data!AA36/RUT_data!AA156</f>
        <v>0.830371621621622</v>
      </c>
      <c r="AB36" s="12">
        <f>RUT_data!AB36/RUT_data!AB156</f>
        <v>0.811836913634371</v>
      </c>
      <c r="AC36" s="12">
        <f>RUT_data!AC36/RUT_data!AC156</f>
        <v>0.802501923899102</v>
      </c>
      <c r="AD36" s="12">
        <f>RUT_data!AD36/RUT_data!AD156</f>
        <v>0.788683686176837</v>
      </c>
      <c r="AE36" s="12">
        <f>RUT_data!AE36/RUT_data!AE156</f>
        <v>0.794181488933602</v>
      </c>
      <c r="AF36" s="12">
        <f>RUT_data!AF36/RUT_data!AF156</f>
        <v>0.727289035257652</v>
      </c>
      <c r="AG36" s="12">
        <f>RUT_data!AG36/RUT_data!AG156</f>
        <v>0.681390868596882</v>
      </c>
      <c r="AH36" s="12">
        <f>RUT_data!AH36/RUT_data!AH156</f>
        <v>0.70103365556749</v>
      </c>
      <c r="AI36" s="12">
        <f>RUT_data!AI36/RUT_data!AI156</f>
        <v>0.718380098452883</v>
      </c>
      <c r="AJ36" s="12">
        <f>RUT_data!AJ36/RUT_data!AJ156</f>
        <v>0.778773016997167</v>
      </c>
      <c r="AK36" s="12">
        <f>RUT_data!AK36/RUT_data!AK156</f>
        <v>0.84672918201916</v>
      </c>
      <c r="AL36" s="12">
        <f>RUT_data!AL36/RUT_data!AL156</f>
        <v>0.9065</v>
      </c>
      <c r="AM36" s="12">
        <f>RUT_data!AM36/RUT_data!AM156</f>
        <v>0.77194817987152</v>
      </c>
      <c r="AN36" s="12">
        <f>RUT_data!AN36/RUT_data!AN156</f>
        <v>0.63747287522604</v>
      </c>
      <c r="AO36" s="12">
        <f>RUT_data!AO36/RUT_data!AO156</f>
        <v>0.677883379247016</v>
      </c>
      <c r="AP36" s="12">
        <f>RUT_data!AP36/RUT_data!AP156</f>
        <v>0.718074253075571</v>
      </c>
      <c r="AQ36" s="12">
        <f>RUT_data!AQ36/RUT_data!AQ156</f>
        <v>0.719513905683192</v>
      </c>
      <c r="AR36" s="12">
        <f>RUT_data!AR36/RUT_data!AR156</f>
        <v>0.663764085786987</v>
      </c>
      <c r="AS36" s="12">
        <f>RUT_data!AS36/RUT_data!AS156</f>
        <v>0.63821059602649</v>
      </c>
      <c r="AT36" s="12">
        <f>RUT_data!AT36/RUT_data!AT156</f>
        <v>0.649953115360888</v>
      </c>
      <c r="AU36" s="12">
        <f>RUT_data!AU36/RUT_data!AU156</f>
        <v>0.640099911842492</v>
      </c>
    </row>
    <row r="37" s="12" customFormat="1" spans="1:47">
      <c r="A37" s="19">
        <f>RUT_data!A37</f>
        <v>1</v>
      </c>
      <c r="B37" s="20" t="str">
        <f>RUT_data!B37</f>
        <v>Sao Tome Prn</v>
      </c>
      <c r="C37" s="19">
        <f>RUT_data!C37</f>
        <v>193</v>
      </c>
      <c r="D37" s="20" t="str">
        <f>RUT_data!D37</f>
        <v>Sao Tome Prn</v>
      </c>
      <c r="F37" s="12" t="s">
        <v>530</v>
      </c>
      <c r="G37" s="12">
        <f>RUT_data!G37/RUT_data!G157</f>
        <v>2.56660317460317</v>
      </c>
      <c r="H37" s="12">
        <f>RUT_data!H37/RUT_data!H157</f>
        <v>2.75691297208539</v>
      </c>
      <c r="I37" s="12">
        <f>RUT_data!I37/RUT_data!I157</f>
        <v>2.7330612244898</v>
      </c>
      <c r="J37" s="12">
        <f>RUT_data!J37/RUT_data!J157</f>
        <v>2.94910052910053</v>
      </c>
      <c r="K37" s="12">
        <f>RUT_data!K37/RUT_data!K157</f>
        <v>3.10908424908425</v>
      </c>
      <c r="L37" s="12">
        <f>RUT_data!L37/RUT_data!L157</f>
        <v>2.9997326007326</v>
      </c>
      <c r="M37" s="12">
        <f>RUT_data!M37/RUT_data!M157</f>
        <v>2.99746153846154</v>
      </c>
      <c r="N37" s="12">
        <f>RUT_data!N37/RUT_data!N157</f>
        <v>2.93171428571429</v>
      </c>
      <c r="O37" s="12">
        <f>RUT_data!O37/RUT_data!O157</f>
        <v>3.10891619047619</v>
      </c>
      <c r="P37" s="12">
        <f>RUT_data!P37/RUT_data!P157</f>
        <v>2.98993523809524</v>
      </c>
      <c r="Q37" s="12">
        <f>RUT_data!Q37/RUT_data!Q157</f>
        <v>2.86891941391941</v>
      </c>
      <c r="R37" s="12">
        <f>RUT_data!R37/RUT_data!R157</f>
        <v>2.91973443223443</v>
      </c>
      <c r="S37" s="12">
        <f>RUT_data!S37/RUT_data!S157</f>
        <v>2.79710758377425</v>
      </c>
      <c r="T37" s="12">
        <f>RUT_data!T37/RUT_data!T157</f>
        <v>2.80503527336861</v>
      </c>
      <c r="U37" s="12">
        <f>RUT_data!U37/RUT_data!U157</f>
        <v>2.53614795918367</v>
      </c>
      <c r="V37" s="12">
        <f>RUT_data!V37/RUT_data!V157</f>
        <v>2.49186224489796</v>
      </c>
      <c r="W37" s="12">
        <f>RUT_data!W37/RUT_data!W157</f>
        <v>2.62456486042693</v>
      </c>
      <c r="X37" s="12">
        <f>RUT_data!X37/RUT_data!X157</f>
        <v>2.3970873015873</v>
      </c>
      <c r="Y37" s="12">
        <f>RUT_data!Y37/RUT_data!Y157</f>
        <v>2.54150793650794</v>
      </c>
      <c r="Z37" s="12">
        <f>RUT_data!Z37/RUT_data!Z157</f>
        <v>2.32190476190476</v>
      </c>
      <c r="AA37" s="12">
        <f>RUT_data!AA37/RUT_data!AA157</f>
        <v>2.17613636363636</v>
      </c>
      <c r="AB37" s="12">
        <f>RUT_data!AB37/RUT_data!AB157</f>
        <v>2.17545454545455</v>
      </c>
      <c r="AC37" s="12">
        <f>RUT_data!AC37/RUT_data!AC157</f>
        <v>2.18909090909091</v>
      </c>
      <c r="AD37" s="12">
        <f>RUT_data!AD37/RUT_data!AD157</f>
        <v>1.92681818181818</v>
      </c>
      <c r="AE37" s="12">
        <f>RUT_data!AE37/RUT_data!AE157</f>
        <v>1.95272727272727</v>
      </c>
      <c r="AF37" s="12">
        <f>RUT_data!AF37/RUT_data!AF157</f>
        <v>1.88434782608696</v>
      </c>
      <c r="AG37" s="12">
        <f>RUT_data!AG37/RUT_data!AG157</f>
        <v>1.9</v>
      </c>
      <c r="AH37" s="12">
        <f>RUT_data!AH37/RUT_data!AH157</f>
        <v>1.91926086956522</v>
      </c>
      <c r="AI37" s="12">
        <f>RUT_data!AI37/RUT_data!AI157</f>
        <v>1.75883333333333</v>
      </c>
      <c r="AJ37" s="12">
        <f>RUT_data!AJ37/RUT_data!AJ157</f>
        <v>1.76995833333333</v>
      </c>
      <c r="AK37" s="12">
        <f>RUT_data!AK37/RUT_data!AK157</f>
        <v>1.85995833333333</v>
      </c>
      <c r="AL37" s="12">
        <f>RUT_data!AL37/RUT_data!AL157</f>
        <v>1.75652</v>
      </c>
      <c r="AM37" s="12">
        <f>RUT_data!AM37/RUT_data!AM157</f>
        <v>1.76992</v>
      </c>
      <c r="AN37" s="12">
        <f>RUT_data!AN37/RUT_data!AN157</f>
        <v>1.8088</v>
      </c>
      <c r="AO37" s="12">
        <f>RUT_data!AO37/RUT_data!AO157</f>
        <v>1.5918</v>
      </c>
      <c r="AP37" s="12">
        <f>RUT_data!AP37/RUT_data!AP157</f>
        <v>1.58353846153846</v>
      </c>
      <c r="AQ37" s="12">
        <f>RUT_data!AQ37/RUT_data!AQ157</f>
        <v>1.59373076923077</v>
      </c>
      <c r="AR37" s="12">
        <f>RUT_data!AR37/RUT_data!AR157</f>
        <v>1.58837037037037</v>
      </c>
      <c r="AS37" s="12">
        <f>RUT_data!AS37/RUT_data!AS157</f>
        <v>1.70844444444444</v>
      </c>
      <c r="AT37" s="12">
        <f>RUT_data!AT37/RUT_data!AT157</f>
        <v>1.75028571428571</v>
      </c>
      <c r="AU37" s="12">
        <f>RUT_data!AU37/RUT_data!AU157</f>
        <v>1.78682142857143</v>
      </c>
    </row>
    <row r="38" s="12" customFormat="1" spans="1:47">
      <c r="A38" s="19">
        <f>RUT_data!A38</f>
        <v>1</v>
      </c>
      <c r="B38" s="20" t="str">
        <f>RUT_data!B38</f>
        <v>Senegal</v>
      </c>
      <c r="C38" s="19">
        <f>RUT_data!C38</f>
        <v>195</v>
      </c>
      <c r="D38" s="20" t="str">
        <f>RUT_data!D38</f>
        <v>Senegal</v>
      </c>
      <c r="F38" s="12" t="s">
        <v>530</v>
      </c>
      <c r="G38" s="12">
        <f>RUT_data!G38/RUT_data!G158</f>
        <v>6.67997587776212</v>
      </c>
      <c r="H38" s="12">
        <f>RUT_data!H38/RUT_data!H158</f>
        <v>6.53816043061454</v>
      </c>
      <c r="I38" s="12">
        <f>RUT_data!I38/RUT_data!I158</f>
        <v>6.51633521500418</v>
      </c>
      <c r="J38" s="12">
        <f>RUT_data!J38/RUT_data!J158</f>
        <v>6.39306230786211</v>
      </c>
      <c r="K38" s="12">
        <f>RUT_data!K38/RUT_data!K158</f>
        <v>6.33399984463606</v>
      </c>
      <c r="L38" s="12">
        <f>RUT_data!L38/RUT_data!L158</f>
        <v>6.13773552138361</v>
      </c>
      <c r="M38" s="12">
        <f>RUT_data!M38/RUT_data!M158</f>
        <v>6.1971029165717</v>
      </c>
      <c r="N38" s="12">
        <f>RUT_data!N38/RUT_data!N158</f>
        <v>5.90212975159909</v>
      </c>
      <c r="O38" s="12">
        <f>RUT_data!O38/RUT_data!O158</f>
        <v>5.59764374958745</v>
      </c>
      <c r="P38" s="12">
        <f>RUT_data!P38/RUT_data!P158</f>
        <v>5.40078242836461</v>
      </c>
      <c r="Q38" s="12">
        <f>RUT_data!Q38/RUT_data!Q158</f>
        <v>5.32614806593011</v>
      </c>
      <c r="R38" s="12">
        <f>RUT_data!R38/RUT_data!R158</f>
        <v>5.17387224638023</v>
      </c>
      <c r="S38" s="12">
        <f>RUT_data!S38/RUT_data!S158</f>
        <v>5.1126488271303</v>
      </c>
      <c r="T38" s="12">
        <f>RUT_data!T38/RUT_data!T158</f>
        <v>5.13062543993968</v>
      </c>
      <c r="U38" s="12">
        <f>RUT_data!U38/RUT_data!U158</f>
        <v>5.00235955954323</v>
      </c>
      <c r="V38" s="12">
        <f>RUT_data!V38/RUT_data!V158</f>
        <v>4.87075340869549</v>
      </c>
      <c r="W38" s="12">
        <f>RUT_data!W38/RUT_data!W158</f>
        <v>4.65461491900482</v>
      </c>
      <c r="X38" s="12">
        <f>RUT_data!X38/RUT_data!X158</f>
        <v>4.67947311921059</v>
      </c>
      <c r="Y38" s="12">
        <f>RUT_data!Y38/RUT_data!Y158</f>
        <v>4.42187511912248</v>
      </c>
      <c r="Z38" s="12">
        <f>RUT_data!Z38/RUT_data!Z158</f>
        <v>4.42200271886895</v>
      </c>
      <c r="AA38" s="12">
        <f>RUT_data!AA38/RUT_data!AA158</f>
        <v>4.3746233974359</v>
      </c>
      <c r="AB38" s="12">
        <f>RUT_data!AB38/RUT_data!AB158</f>
        <v>4.24727182435964</v>
      </c>
      <c r="AC38" s="12">
        <f>RUT_data!AC38/RUT_data!AC158</f>
        <v>4.01456528417819</v>
      </c>
      <c r="AD38" s="12">
        <f>RUT_data!AD38/RUT_data!AD158</f>
        <v>3.94915689223058</v>
      </c>
      <c r="AE38" s="12">
        <f>RUT_data!AE38/RUT_data!AE158</f>
        <v>3.93823261508325</v>
      </c>
      <c r="AF38" s="12">
        <f>RUT_data!AF38/RUT_data!AF158</f>
        <v>3.77358353279081</v>
      </c>
      <c r="AG38" s="12">
        <f>RUT_data!AG38/RUT_data!AG158</f>
        <v>3.72269752220664</v>
      </c>
      <c r="AH38" s="12">
        <f>RUT_data!AH38/RUT_data!AH158</f>
        <v>3.65174806024646</v>
      </c>
      <c r="AI38" s="12">
        <f>RUT_data!AI38/RUT_data!AI158</f>
        <v>3.52735073627845</v>
      </c>
      <c r="AJ38" s="12">
        <f>RUT_data!AJ38/RUT_data!AJ158</f>
        <v>3.50657796167247</v>
      </c>
      <c r="AK38" s="12">
        <f>RUT_data!AK38/RUT_data!AK158</f>
        <v>3.35006499575191</v>
      </c>
      <c r="AL38" s="12">
        <f>RUT_data!AL38/RUT_data!AL158</f>
        <v>3.2916628003314</v>
      </c>
      <c r="AM38" s="12">
        <f>RUT_data!AM38/RUT_data!AM158</f>
        <v>3.22033818181818</v>
      </c>
      <c r="AN38" s="12">
        <f>RUT_data!AN38/RUT_data!AN158</f>
        <v>3.18503112687155</v>
      </c>
      <c r="AO38" s="12">
        <f>RUT_data!AO38/RUT_data!AO158</f>
        <v>3.06992851652575</v>
      </c>
      <c r="AP38" s="12">
        <f>RUT_data!AP38/RUT_data!AP158</f>
        <v>3.03690728228228</v>
      </c>
      <c r="AQ38" s="12">
        <f>RUT_data!AQ38/RUT_data!AQ158</f>
        <v>2.86268133480015</v>
      </c>
      <c r="AR38" s="12">
        <f>RUT_data!AR38/RUT_data!AR158</f>
        <v>2.70993694016482</v>
      </c>
      <c r="AS38" s="12">
        <f>RUT_data!AS38/RUT_data!AS158</f>
        <v>2.91215844700944</v>
      </c>
      <c r="AT38" s="12">
        <f>RUT_data!AT38/RUT_data!AT158</f>
        <v>2.80315773301468</v>
      </c>
      <c r="AU38" s="12">
        <f>RUT_data!AU38/RUT_data!AU158</f>
        <v>2.65737908061292</v>
      </c>
    </row>
    <row r="39" s="12" customFormat="1" spans="1:47">
      <c r="A39" s="19">
        <f>RUT_data!A39</f>
        <v>2</v>
      </c>
      <c r="B39" s="20" t="str">
        <f>RUT_data!B39</f>
        <v>Seychelles</v>
      </c>
      <c r="C39" s="19">
        <f>RUT_data!C39</f>
        <v>196</v>
      </c>
      <c r="D39" s="20" t="str">
        <f>RUT_data!D39</f>
        <v>Seychelles</v>
      </c>
      <c r="F39" s="12" t="s">
        <v>530</v>
      </c>
      <c r="G39" s="12">
        <f>RUT_data!G39/RUT_data!G159</f>
        <v>0.837939130434783</v>
      </c>
      <c r="H39" s="12">
        <f>RUT_data!H39/RUT_data!H159</f>
        <v>0.876633540372671</v>
      </c>
      <c r="I39" s="12">
        <f>RUT_data!I39/RUT_data!I159</f>
        <v>0.714379446640316</v>
      </c>
      <c r="J39" s="12">
        <f>RUT_data!J39/RUT_data!J159</f>
        <v>0.875098814229249</v>
      </c>
      <c r="K39" s="12">
        <f>RUT_data!K39/RUT_data!K159</f>
        <v>0.838280632411067</v>
      </c>
      <c r="L39" s="12">
        <f>RUT_data!L39/RUT_data!L159</f>
        <v>0.9405595463138</v>
      </c>
      <c r="M39" s="12">
        <f>RUT_data!M39/RUT_data!M159</f>
        <v>1.19754442344045</v>
      </c>
      <c r="N39" s="12">
        <f>RUT_data!N39/RUT_data!N159</f>
        <v>1.31029111531191</v>
      </c>
      <c r="O39" s="12">
        <f>RUT_data!O39/RUT_data!O159</f>
        <v>0.787542533081286</v>
      </c>
      <c r="P39" s="12">
        <f>RUT_data!P39/RUT_data!P159</f>
        <v>0.723998109640832</v>
      </c>
      <c r="Q39" s="12">
        <f>RUT_data!Q39/RUT_data!Q159</f>
        <v>0.64396786389414</v>
      </c>
      <c r="R39" s="12">
        <f>RUT_data!R39/RUT_data!R159</f>
        <v>0.813864130434783</v>
      </c>
      <c r="S39" s="12">
        <f>RUT_data!S39/RUT_data!S159</f>
        <v>0.675328695652174</v>
      </c>
      <c r="T39" s="12">
        <f>RUT_data!T39/RUT_data!T159</f>
        <v>0.623770434782609</v>
      </c>
      <c r="U39" s="12">
        <f>RUT_data!U39/RUT_data!U159</f>
        <v>0.505730769230769</v>
      </c>
      <c r="V39" s="12">
        <f>RUT_data!V39/RUT_data!V159</f>
        <v>0.496520066889632</v>
      </c>
      <c r="W39" s="12">
        <f>RUT_data!W39/RUT_data!W159</f>
        <v>0.413130434782609</v>
      </c>
      <c r="X39" s="12">
        <f>RUT_data!X39/RUT_data!X159</f>
        <v>0.348217391304348</v>
      </c>
      <c r="Y39" s="12">
        <f>RUT_data!Y39/RUT_data!Y159</f>
        <v>0.364478260869565</v>
      </c>
      <c r="Z39" s="12">
        <f>RUT_data!Z39/RUT_data!Z159</f>
        <v>0.381869565217391</v>
      </c>
      <c r="AA39" s="12">
        <f>RUT_data!AA39/RUT_data!AA159</f>
        <v>0.34295652173913</v>
      </c>
      <c r="AB39" s="12">
        <f>RUT_data!AB39/RUT_data!AB159</f>
        <v>0.406782608695652</v>
      </c>
      <c r="AC39" s="12">
        <f>RUT_data!AC39/RUT_data!AC159</f>
        <v>0.458478260869565</v>
      </c>
      <c r="AD39" s="12">
        <f>RUT_data!AD39/RUT_data!AD159</f>
        <v>0.2695</v>
      </c>
      <c r="AE39" s="12">
        <f>RUT_data!AE39/RUT_data!AE159</f>
        <v>0.373583333333333</v>
      </c>
      <c r="AF39" s="12">
        <f>RUT_data!AF39/RUT_data!AF159</f>
        <v>0.386166666666667</v>
      </c>
      <c r="AG39" s="12">
        <f>RUT_data!AG39/RUT_data!AG159</f>
        <v>0.236333333333333</v>
      </c>
      <c r="AH39" s="12">
        <f>RUT_data!AH39/RUT_data!AH159</f>
        <v>0.17496</v>
      </c>
      <c r="AI39" s="12">
        <f>RUT_data!AI39/RUT_data!AI159</f>
        <v>0.15924</v>
      </c>
      <c r="AJ39" s="12">
        <f>RUT_data!AJ39/RUT_data!AJ159</f>
        <v>0.14596</v>
      </c>
      <c r="AK39" s="12">
        <f>RUT_data!AK39/RUT_data!AK159</f>
        <v>0.184038461538462</v>
      </c>
      <c r="AL39" s="12">
        <f>RUT_data!AL39/RUT_data!AL159</f>
        <v>0.136576923076923</v>
      </c>
      <c r="AM39" s="12">
        <f>RUT_data!AM39/RUT_data!AM159</f>
        <v>0.131615384615385</v>
      </c>
      <c r="AN39" s="12">
        <f>RUT_data!AN39/RUT_data!AN159</f>
        <v>0.176692307692308</v>
      </c>
      <c r="AO39" s="12">
        <f>RUT_data!AO39/RUT_data!AO159</f>
        <v>0.194814814814815</v>
      </c>
      <c r="AP39" s="12">
        <f>RUT_data!AP39/RUT_data!AP159</f>
        <v>0.202185185185185</v>
      </c>
      <c r="AQ39" s="12">
        <f>RUT_data!AQ39/RUT_data!AQ159</f>
        <v>0.19637037037037</v>
      </c>
      <c r="AR39" s="12">
        <f>RUT_data!AR39/RUT_data!AR159</f>
        <v>0.18962962962963</v>
      </c>
      <c r="AS39" s="12">
        <f>RUT_data!AS39/RUT_data!AS159</f>
        <v>0.177888888888889</v>
      </c>
      <c r="AT39" s="12">
        <f>RUT_data!AT39/RUT_data!AT159</f>
        <v>0.176321428571429</v>
      </c>
      <c r="AU39" s="12">
        <f>RUT_data!AU39/RUT_data!AU159</f>
        <v>0.180071428571429</v>
      </c>
    </row>
    <row r="40" s="12" customFormat="1" spans="1:47">
      <c r="A40" s="19">
        <f>RUT_data!A40</f>
        <v>1</v>
      </c>
      <c r="B40" s="20" t="str">
        <f>RUT_data!B40</f>
        <v>Sierra Leone</v>
      </c>
      <c r="C40" s="19">
        <f>RUT_data!C40</f>
        <v>197</v>
      </c>
      <c r="D40" s="20" t="str">
        <f>RUT_data!D40</f>
        <v>Sierra Leone</v>
      </c>
      <c r="F40" s="12" t="s">
        <v>530</v>
      </c>
      <c r="G40" s="12">
        <f>RUT_data!G40/RUT_data!G160</f>
        <v>3.3911197642296</v>
      </c>
      <c r="H40" s="12">
        <f>RUT_data!H40/RUT_data!H160</f>
        <v>3.35160792459388</v>
      </c>
      <c r="I40" s="12">
        <f>RUT_data!I40/RUT_data!I160</f>
        <v>3.35183538495787</v>
      </c>
      <c r="J40" s="12">
        <f>RUT_data!J40/RUT_data!J160</f>
        <v>3.34440885313857</v>
      </c>
      <c r="K40" s="12">
        <f>RUT_data!K40/RUT_data!K160</f>
        <v>3.37292376527276</v>
      </c>
      <c r="L40" s="12">
        <f>RUT_data!L40/RUT_data!L160</f>
        <v>3.3895215059031</v>
      </c>
      <c r="M40" s="12">
        <f>RUT_data!M40/RUT_data!M160</f>
        <v>3.39909306596032</v>
      </c>
      <c r="N40" s="12">
        <f>RUT_data!N40/RUT_data!N160</f>
        <v>3.34547084984232</v>
      </c>
      <c r="O40" s="12">
        <f>RUT_data!O40/RUT_data!O160</f>
        <v>3.31643615298468</v>
      </c>
      <c r="P40" s="12">
        <f>RUT_data!P40/RUT_data!P160</f>
        <v>3.32793191853184</v>
      </c>
      <c r="Q40" s="12">
        <f>RUT_data!Q40/RUT_data!Q160</f>
        <v>3.33458728414818</v>
      </c>
      <c r="R40" s="12">
        <f>RUT_data!R40/RUT_data!R160</f>
        <v>3.30590746318211</v>
      </c>
      <c r="S40" s="12">
        <f>RUT_data!S40/RUT_data!S160</f>
        <v>3.28510925641347</v>
      </c>
      <c r="T40" s="12">
        <f>RUT_data!T40/RUT_data!T160</f>
        <v>3.27707835939869</v>
      </c>
      <c r="U40" s="12">
        <f>RUT_data!U40/RUT_data!U160</f>
        <v>3.26431368896089</v>
      </c>
      <c r="V40" s="12">
        <f>RUT_data!V40/RUT_data!V160</f>
        <v>3.26415934049115</v>
      </c>
      <c r="W40" s="12">
        <f>RUT_data!W40/RUT_data!W160</f>
        <v>3.25092701626664</v>
      </c>
      <c r="X40" s="12">
        <f>RUT_data!X40/RUT_data!X160</f>
        <v>3.24464957499418</v>
      </c>
      <c r="Y40" s="12">
        <f>RUT_data!Y40/RUT_data!Y160</f>
        <v>3.19413920029199</v>
      </c>
      <c r="Z40" s="12">
        <f>RUT_data!Z40/RUT_data!Z160</f>
        <v>3.18111856823266</v>
      </c>
      <c r="AA40" s="12">
        <f>RUT_data!AA40/RUT_data!AA160</f>
        <v>3.12873626373626</v>
      </c>
      <c r="AB40" s="12">
        <f>RUT_data!AB40/RUT_data!AB160</f>
        <v>3.08849892008639</v>
      </c>
      <c r="AC40" s="12">
        <f>RUT_data!AC40/RUT_data!AC160</f>
        <v>3.00603813559322</v>
      </c>
      <c r="AD40" s="12">
        <f>RUT_data!AD40/RUT_data!AD160</f>
        <v>2.90997089397089</v>
      </c>
      <c r="AE40" s="12">
        <f>RUT_data!AE40/RUT_data!AE160</f>
        <v>2.91414720812183</v>
      </c>
      <c r="AF40" s="12">
        <f>RUT_data!AF40/RUT_data!AF160</f>
        <v>2.85313803376365</v>
      </c>
      <c r="AG40" s="12">
        <f>RUT_data!AG40/RUT_data!AG160</f>
        <v>2.80612015503876</v>
      </c>
      <c r="AH40" s="12">
        <f>RUT_data!AH40/RUT_data!AH160</f>
        <v>2.77790170132325</v>
      </c>
      <c r="AI40" s="12">
        <f>RUT_data!AI40/RUT_data!AI160</f>
        <v>2.74432156133829</v>
      </c>
      <c r="AJ40" s="12">
        <f>RUT_data!AJ40/RUT_data!AJ160</f>
        <v>2.73273407202216</v>
      </c>
      <c r="AK40" s="12">
        <f>RUT_data!AK40/RUT_data!AK160</f>
        <v>2.74191380908248</v>
      </c>
      <c r="AL40" s="12">
        <f>RUT_data!AL40/RUT_data!AL160</f>
        <v>2.69896725912067</v>
      </c>
      <c r="AM40" s="12">
        <f>RUT_data!AM40/RUT_data!AM160</f>
        <v>2.76887559354226</v>
      </c>
      <c r="AN40" s="12">
        <f>RUT_data!AN40/RUT_data!AN160</f>
        <v>2.83343146718147</v>
      </c>
      <c r="AO40" s="12">
        <f>RUT_data!AO40/RUT_data!AO160</f>
        <v>2.771738791423</v>
      </c>
      <c r="AP40" s="12">
        <f>RUT_data!AP40/RUT_data!AP160</f>
        <v>2.84291929133858</v>
      </c>
      <c r="AQ40" s="12">
        <f>RUT_data!AQ40/RUT_data!AQ160</f>
        <v>2.92351036525173</v>
      </c>
      <c r="AR40" s="12">
        <f>RUT_data!AR40/RUT_data!AR160</f>
        <v>2.85760414610069</v>
      </c>
      <c r="AS40" s="12">
        <f>RUT_data!AS40/RUT_data!AS160</f>
        <v>2.71717204301075</v>
      </c>
      <c r="AT40" s="12">
        <f>RUT_data!AT40/RUT_data!AT160</f>
        <v>2.59886935638809</v>
      </c>
      <c r="AU40" s="12">
        <f>RUT_data!AU40/RUT_data!AU160</f>
        <v>2.68770373831776</v>
      </c>
    </row>
    <row r="41" s="12" customFormat="1" spans="1:47">
      <c r="A41" s="19">
        <f>RUT_data!A41</f>
        <v>2</v>
      </c>
      <c r="B41" s="20" t="str">
        <f>RUT_data!B41</f>
        <v>Somalia</v>
      </c>
      <c r="C41" s="19">
        <f>RUT_data!C41</f>
        <v>201</v>
      </c>
      <c r="D41" s="20" t="str">
        <f>RUT_data!D41</f>
        <v>Somalia</v>
      </c>
      <c r="F41" s="12" t="s">
        <v>530</v>
      </c>
      <c r="G41" s="12">
        <f>RUT_data!G41/RUT_data!G161</f>
        <v>44.5103424772898</v>
      </c>
      <c r="H41" s="12">
        <f>RUT_data!H41/RUT_data!H161</f>
        <v>43.812331198014</v>
      </c>
      <c r="I41" s="12">
        <f>RUT_data!I41/RUT_data!I161</f>
        <v>43.1326822589556</v>
      </c>
      <c r="J41" s="12">
        <f>RUT_data!J41/RUT_data!J161</f>
        <v>42.4384393315766</v>
      </c>
      <c r="K41" s="12">
        <f>RUT_data!K41/RUT_data!K161</f>
        <v>41.7759819675046</v>
      </c>
      <c r="L41" s="12">
        <f>RUT_data!L41/RUT_data!L161</f>
        <v>41.01588636656</v>
      </c>
      <c r="M41" s="12">
        <f>RUT_data!M41/RUT_data!M161</f>
        <v>40.2436588984395</v>
      </c>
      <c r="N41" s="12">
        <f>RUT_data!N41/RUT_data!N161</f>
        <v>39.4233982524501</v>
      </c>
      <c r="O41" s="12">
        <f>RUT_data!O41/RUT_data!O161</f>
        <v>38.771125497584</v>
      </c>
      <c r="P41" s="12">
        <f>RUT_data!P41/RUT_data!P161</f>
        <v>38.2854699577214</v>
      </c>
      <c r="Q41" s="12">
        <f>RUT_data!Q41/RUT_data!Q161</f>
        <v>38.0450819579226</v>
      </c>
      <c r="R41" s="12">
        <f>RUT_data!R41/RUT_data!R161</f>
        <v>38.2528453525177</v>
      </c>
      <c r="S41" s="12">
        <f>RUT_data!S41/RUT_data!S161</f>
        <v>37.8040344983666</v>
      </c>
      <c r="T41" s="12">
        <f>RUT_data!T41/RUT_data!T161</f>
        <v>36.7345792244134</v>
      </c>
      <c r="U41" s="12">
        <f>RUT_data!U41/RUT_data!U161</f>
        <v>34.8307877944577</v>
      </c>
      <c r="V41" s="12">
        <f>RUT_data!V41/RUT_data!V161</f>
        <v>32.0344119975301</v>
      </c>
      <c r="W41" s="12">
        <f>RUT_data!W41/RUT_data!W161</f>
        <v>28.9785221950189</v>
      </c>
      <c r="X41" s="12">
        <f>RUT_data!X41/RUT_data!X161</f>
        <v>26.2631188340432</v>
      </c>
      <c r="Y41" s="12">
        <f>RUT_data!Y41/RUT_data!Y161</f>
        <v>24.3661115424556</v>
      </c>
      <c r="Z41" s="12">
        <f>RUT_data!Z41/RUT_data!Z161</f>
        <v>23.2334351753454</v>
      </c>
      <c r="AA41" s="12">
        <f>RUT_data!AA41/RUT_data!AA161</f>
        <v>22.871771756123</v>
      </c>
      <c r="AB41" s="12">
        <f>RUT_data!AB41/RUT_data!AB161</f>
        <v>22.9632226868792</v>
      </c>
      <c r="AC41" s="12">
        <f>RUT_data!AC41/RUT_data!AC161</f>
        <v>23.2043289124668</v>
      </c>
      <c r="AD41" s="12">
        <f>RUT_data!AD41/RUT_data!AD161</f>
        <v>23.7362742980562</v>
      </c>
      <c r="AE41" s="12">
        <f>RUT_data!AE41/RUT_data!AE161</f>
        <v>24.0045872061236</v>
      </c>
      <c r="AF41" s="12">
        <f>RUT_data!AF41/RUT_data!AF161</f>
        <v>24.0426454445664</v>
      </c>
      <c r="AG41" s="12">
        <f>RUT_data!AG41/RUT_data!AG161</f>
        <v>23.9954198473282</v>
      </c>
      <c r="AH41" s="12">
        <f>RUT_data!AH41/RUT_data!AH161</f>
        <v>23.8270864864865</v>
      </c>
      <c r="AI41" s="12">
        <f>RUT_data!AI41/RUT_data!AI161</f>
        <v>23.6157747989276</v>
      </c>
      <c r="AJ41" s="12">
        <f>RUT_data!AJ41/RUT_data!AJ161</f>
        <v>23.435104</v>
      </c>
      <c r="AK41" s="12">
        <f>RUT_data!AK41/RUT_data!AK161</f>
        <v>23.3046609717032</v>
      </c>
      <c r="AL41" s="12">
        <f>RUT_data!AL41/RUT_data!AL161</f>
        <v>23.3556700643777</v>
      </c>
      <c r="AM41" s="12">
        <f>RUT_data!AM41/RUT_data!AM161</f>
        <v>23.5241037277147</v>
      </c>
      <c r="AN41" s="12">
        <f>RUT_data!AN41/RUT_data!AN161</f>
        <v>23.9174185165133</v>
      </c>
      <c r="AO41" s="12">
        <f>RUT_data!AO41/RUT_data!AO161</f>
        <v>23.5941347708895</v>
      </c>
      <c r="AP41" s="12">
        <f>RUT_data!AP41/RUT_data!AP161</f>
        <v>23.2971762513312</v>
      </c>
      <c r="AQ41" s="12">
        <f>RUT_data!AQ41/RUT_data!AQ161</f>
        <v>22.8885352480418</v>
      </c>
      <c r="AR41" s="12">
        <f>RUT_data!AR41/RUT_data!AR161</f>
        <v>22.3001629213483</v>
      </c>
      <c r="AS41" s="12">
        <f>RUT_data!AS41/RUT_data!AS161</f>
        <v>21.8090723552894</v>
      </c>
      <c r="AT41" s="12">
        <f>RUT_data!AT41/RUT_data!AT161</f>
        <v>21.3483955078125</v>
      </c>
      <c r="AU41" s="12">
        <f>RUT_data!AU41/RUT_data!AU161</f>
        <v>20.9072879005261</v>
      </c>
    </row>
    <row r="42" s="12" customFormat="1" spans="1:47">
      <c r="A42" s="19">
        <f>RUT_data!A42</f>
        <v>3</v>
      </c>
      <c r="B42" s="20" t="str">
        <f>RUT_data!B42</f>
        <v>South Africa</v>
      </c>
      <c r="C42" s="19">
        <f>RUT_data!C42</f>
        <v>202</v>
      </c>
      <c r="D42" s="20" t="str">
        <f>RUT_data!D42</f>
        <v>South Africa</v>
      </c>
      <c r="F42" s="12" t="s">
        <v>530</v>
      </c>
      <c r="G42" s="12">
        <f>RUT_data!G42/RUT_data!G162</f>
        <v>45.5583399028198</v>
      </c>
      <c r="H42" s="12">
        <f>RUT_data!H42/RUT_data!H162</f>
        <v>44.7473917366328</v>
      </c>
      <c r="I42" s="12">
        <f>RUT_data!I42/RUT_data!I162</f>
        <v>44.2005915292593</v>
      </c>
      <c r="J42" s="12">
        <f>RUT_data!J42/RUT_data!J162</f>
        <v>43.2100436957899</v>
      </c>
      <c r="K42" s="12">
        <f>RUT_data!K42/RUT_data!K162</f>
        <v>42.4510594023898</v>
      </c>
      <c r="L42" s="12">
        <f>RUT_data!L42/RUT_data!L162</f>
        <v>42.0434669486072</v>
      </c>
      <c r="M42" s="12">
        <f>RUT_data!M42/RUT_data!M162</f>
        <v>42.1065830455885</v>
      </c>
      <c r="N42" s="12">
        <f>RUT_data!N42/RUT_data!N162</f>
        <v>41.8927646228718</v>
      </c>
      <c r="O42" s="12">
        <f>RUT_data!O42/RUT_data!O162</f>
        <v>41.5677700694021</v>
      </c>
      <c r="P42" s="12">
        <f>RUT_data!P42/RUT_data!P162</f>
        <v>41.3676734440519</v>
      </c>
      <c r="Q42" s="12">
        <f>RUT_data!Q42/RUT_data!Q162</f>
        <v>42.1519041692426</v>
      </c>
      <c r="R42" s="12">
        <f>RUT_data!R42/RUT_data!R162</f>
        <v>42.954390695771</v>
      </c>
      <c r="S42" s="12">
        <f>RUT_data!S42/RUT_data!S162</f>
        <v>43.2841066503911</v>
      </c>
      <c r="T42" s="12">
        <f>RUT_data!T42/RUT_data!T162</f>
        <v>44.6717545541429</v>
      </c>
      <c r="U42" s="12">
        <f>RUT_data!U42/RUT_data!U162</f>
        <v>45.6812934152431</v>
      </c>
      <c r="V42" s="12">
        <f>RUT_data!V42/RUT_data!V162</f>
        <v>47.1980647375712</v>
      </c>
      <c r="W42" s="12">
        <f>RUT_data!W42/RUT_data!W162</f>
        <v>48.8329133697353</v>
      </c>
      <c r="X42" s="12">
        <f>RUT_data!X42/RUT_data!X162</f>
        <v>50.8734005734929</v>
      </c>
      <c r="Y42" s="12">
        <f>RUT_data!Y42/RUT_data!Y162</f>
        <v>53.2981486304852</v>
      </c>
      <c r="Z42" s="12">
        <f>RUT_data!Z42/RUT_data!Z162</f>
        <v>55.8197559153176</v>
      </c>
      <c r="AA42" s="12">
        <f>RUT_data!AA42/RUT_data!AA162</f>
        <v>55.5291349009901</v>
      </c>
      <c r="AB42" s="12">
        <f>RUT_data!AB42/RUT_data!AB162</f>
        <v>55.2547457002457</v>
      </c>
      <c r="AC42" s="12">
        <f>RUT_data!AC42/RUT_data!AC162</f>
        <v>54.7717</v>
      </c>
      <c r="AD42" s="12">
        <f>RUT_data!AD42/RUT_data!AD162</f>
        <v>54.7907754854369</v>
      </c>
      <c r="AE42" s="12">
        <f>RUT_data!AE42/RUT_data!AE162</f>
        <v>54.3428936555891</v>
      </c>
      <c r="AF42" s="12">
        <f>RUT_data!AF42/RUT_data!AF162</f>
        <v>54.8132303030303</v>
      </c>
      <c r="AG42" s="12">
        <f>RUT_data!AG42/RUT_data!AG162</f>
        <v>55.3933522242535</v>
      </c>
      <c r="AH42" s="12">
        <f>RUT_data!AH42/RUT_data!AH162</f>
        <v>55.9179981583794</v>
      </c>
      <c r="AI42" s="12">
        <f>RUT_data!AI42/RUT_data!AI162</f>
        <v>56.0127172839506</v>
      </c>
      <c r="AJ42" s="12">
        <f>RUT_data!AJ42/RUT_data!AJ162</f>
        <v>56.001760842627</v>
      </c>
      <c r="AK42" s="12">
        <f>RUT_data!AK42/RUT_data!AK162</f>
        <v>56.2593202492212</v>
      </c>
      <c r="AL42" s="12">
        <f>RUT_data!AL42/RUT_data!AL162</f>
        <v>56.1933936369308</v>
      </c>
      <c r="AM42" s="12">
        <f>RUT_data!AM42/RUT_data!AM162</f>
        <v>56.6505633978763</v>
      </c>
      <c r="AN42" s="12">
        <f>RUT_data!AN42/RUT_data!AN162</f>
        <v>57.1987228840125</v>
      </c>
      <c r="AO42" s="12">
        <f>RUT_data!AO42/RUT_data!AO162</f>
        <v>57.2185303030303</v>
      </c>
      <c r="AP42" s="12">
        <f>RUT_data!AP42/RUT_data!AP162</f>
        <v>58.1831543367347</v>
      </c>
      <c r="AQ42" s="12">
        <f>RUT_data!AQ42/RUT_data!AQ162</f>
        <v>59.0175936692506</v>
      </c>
      <c r="AR42" s="12">
        <f>RUT_data!AR42/RUT_data!AR162</f>
        <v>59.1583254747872</v>
      </c>
      <c r="AS42" s="12">
        <f>RUT_data!AS42/RUT_data!AS162</f>
        <v>60.188136122178</v>
      </c>
      <c r="AT42" s="12">
        <f>RUT_data!AT42/RUT_data!AT162</f>
        <v>61.2830721997301</v>
      </c>
      <c r="AU42" s="12">
        <f>RUT_data!AU42/RUT_data!AU162</f>
        <v>61.8961913580247</v>
      </c>
    </row>
    <row r="43" s="12" customFormat="1" spans="1:47">
      <c r="A43" s="19">
        <f>RUT_data!A43</f>
        <v>0</v>
      </c>
      <c r="B43" s="20" t="str">
        <f>RUT_data!B43</f>
        <v>Westn Sahara</v>
      </c>
      <c r="C43" s="19">
        <f>RUT_data!C43</f>
        <v>205</v>
      </c>
      <c r="D43" s="20" t="str">
        <f>RUT_data!D43</f>
        <v>Westn Sahara</v>
      </c>
      <c r="F43" s="12" t="s">
        <v>530</v>
      </c>
      <c r="G43" s="12">
        <f>RUT_data!G43/RUT_data!G163</f>
        <v>421.052631578947</v>
      </c>
      <c r="H43" s="12">
        <f>RUT_data!H43/RUT_data!H163</f>
        <v>421.052631578947</v>
      </c>
      <c r="I43" s="12">
        <f>RUT_data!I43/RUT_data!I163</f>
        <v>382.775119617225</v>
      </c>
      <c r="J43" s="12">
        <f>RUT_data!J43/RUT_data!J163</f>
        <v>350.877192982456</v>
      </c>
      <c r="K43" s="12">
        <f>RUT_data!K43/RUT_data!K163</f>
        <v>323.886639676113</v>
      </c>
      <c r="L43" s="12">
        <f>RUT_data!L43/RUT_data!L163</f>
        <v>300.751879699248</v>
      </c>
      <c r="M43" s="12">
        <f>RUT_data!M43/RUT_data!M163</f>
        <v>263.157894736842</v>
      </c>
      <c r="N43" s="12">
        <f>RUT_data!N43/RUT_data!N163</f>
        <v>247.73226006192</v>
      </c>
      <c r="O43" s="12">
        <f>RUT_data!O43/RUT_data!O163</f>
        <v>233.977356725146</v>
      </c>
      <c r="P43" s="12">
        <f>RUT_data!P43/RUT_data!P163</f>
        <v>221.669584487535</v>
      </c>
      <c r="Q43" s="12">
        <f>RUT_data!Q43/RUT_data!Q163</f>
        <v>233.984561403509</v>
      </c>
      <c r="R43" s="12">
        <f>RUT_data!R43/RUT_data!R163</f>
        <v>247.748359133127</v>
      </c>
      <c r="S43" s="12">
        <f>RUT_data!S43/RUT_data!S163</f>
        <v>263.234210526316</v>
      </c>
      <c r="T43" s="12">
        <f>RUT_data!T43/RUT_data!T163</f>
        <v>263.236842105263</v>
      </c>
      <c r="U43" s="12">
        <f>RUT_data!U43/RUT_data!U163</f>
        <v>247.752321981424</v>
      </c>
      <c r="V43" s="12">
        <f>RUT_data!V43/RUT_data!V163</f>
        <v>221.67756232687</v>
      </c>
      <c r="W43" s="12">
        <f>RUT_data!W43/RUT_data!W163</f>
        <v>191.452631578947</v>
      </c>
      <c r="X43" s="12">
        <f>RUT_data!X43/RUT_data!X163</f>
        <v>162.008097165992</v>
      </c>
      <c r="Y43" s="12">
        <f>RUT_data!Y43/RUT_data!Y163</f>
        <v>140.40701754386</v>
      </c>
      <c r="Z43" s="12">
        <f>RUT_data!Z43/RUT_data!Z163</f>
        <v>131.639473684211</v>
      </c>
      <c r="AA43" s="12">
        <f>RUT_data!AA43/RUT_data!AA163</f>
        <v>125.0575</v>
      </c>
      <c r="AB43" s="12">
        <f>RUT_data!AB43/RUT_data!AB163</f>
        <v>122.007317073171</v>
      </c>
      <c r="AC43" s="12">
        <f>RUT_data!AC43/RUT_data!AC163</f>
        <v>122.009756097561</v>
      </c>
      <c r="AD43" s="12">
        <f>RUT_data!AD43/RUT_data!AD163</f>
        <v>122.009756097561</v>
      </c>
      <c r="AE43" s="12">
        <f>RUT_data!AE43/RUT_data!AE163</f>
        <v>122.012195121951</v>
      </c>
      <c r="AF43" s="12">
        <f>RUT_data!AF43/RUT_data!AF163</f>
        <v>122.014634146341</v>
      </c>
      <c r="AG43" s="12">
        <f>RUT_data!AG43/RUT_data!AG163</f>
        <v>122.014634146341</v>
      </c>
      <c r="AH43" s="12">
        <f>RUT_data!AH43/RUT_data!AH163</f>
        <v>119.111904761905</v>
      </c>
      <c r="AI43" s="12">
        <f>RUT_data!AI43/RUT_data!AI163</f>
        <v>119.114285714286</v>
      </c>
      <c r="AJ43" s="12">
        <f>RUT_data!AJ43/RUT_data!AJ163</f>
        <v>119.116666666667</v>
      </c>
      <c r="AK43" s="12">
        <f>RUT_data!AK43/RUT_data!AK163</f>
        <v>116.348837209302</v>
      </c>
      <c r="AL43" s="12">
        <f>RUT_data!AL43/RUT_data!AL163</f>
        <v>116.353860465116</v>
      </c>
      <c r="AM43" s="12">
        <f>RUT_data!AM43/RUT_data!AM163</f>
        <v>113.706818181818</v>
      </c>
      <c r="AN43" s="12">
        <f>RUT_data!AN43/RUT_data!AN163</f>
        <v>111.171133333333</v>
      </c>
      <c r="AO43" s="12">
        <f>RUT_data!AO43/RUT_data!AO163</f>
        <v>108.765217391304</v>
      </c>
      <c r="AP43" s="12">
        <f>RUT_data!AP43/RUT_data!AP163</f>
        <v>108.781652173913</v>
      </c>
      <c r="AQ43" s="12">
        <f>RUT_data!AQ43/RUT_data!AQ163</f>
        <v>106.453191489362</v>
      </c>
      <c r="AR43" s="12">
        <f>RUT_data!AR43/RUT_data!AR163</f>
        <v>102.120653061224</v>
      </c>
      <c r="AS43" s="12">
        <f>RUT_data!AS43/RUT_data!AS163</f>
        <v>100.068</v>
      </c>
      <c r="AT43" s="12">
        <f>RUT_data!AT43/RUT_data!AT163</f>
        <v>94.388679245283</v>
      </c>
      <c r="AU43" s="12">
        <f>RUT_data!AU43/RUT_data!AU163</f>
        <v>89.3392857142857</v>
      </c>
    </row>
    <row r="44" s="12" customFormat="1" spans="1:47">
      <c r="A44" s="19">
        <f>RUT_data!A44</f>
        <v>2</v>
      </c>
      <c r="B44" s="20" t="str">
        <f>RUT_data!B44</f>
        <v>Sudan</v>
      </c>
      <c r="C44" s="19">
        <f>RUT_data!C44</f>
        <v>206</v>
      </c>
      <c r="D44" s="20" t="str">
        <f>RUT_data!D44</f>
        <v>Sudan</v>
      </c>
      <c r="F44" s="12" t="s">
        <v>530</v>
      </c>
      <c r="G44" s="12">
        <f>RUT_data!G44/RUT_data!G164</f>
        <v>29.4013832515041</v>
      </c>
      <c r="H44" s="12">
        <f>RUT_data!H44/RUT_data!H164</f>
        <v>29.1397827063576</v>
      </c>
      <c r="I44" s="12">
        <f>RUT_data!I44/RUT_data!I164</f>
        <v>28.8849974233344</v>
      </c>
      <c r="J44" s="12">
        <f>RUT_data!J44/RUT_data!J164</f>
        <v>28.5256689233566</v>
      </c>
      <c r="K44" s="12">
        <f>RUT_data!K44/RUT_data!K164</f>
        <v>28.2126381974995</v>
      </c>
      <c r="L44" s="12">
        <f>RUT_data!L44/RUT_data!L164</f>
        <v>27.8675071552203</v>
      </c>
      <c r="M44" s="12">
        <f>RUT_data!M44/RUT_data!M164</f>
        <v>27.7770713251968</v>
      </c>
      <c r="N44" s="12">
        <f>RUT_data!N44/RUT_data!N164</f>
        <v>27.202686736641</v>
      </c>
      <c r="O44" s="12">
        <f>RUT_data!O44/RUT_data!O164</f>
        <v>27.0595243487916</v>
      </c>
      <c r="P44" s="12">
        <f>RUT_data!P44/RUT_data!P164</f>
        <v>26.8461242757102</v>
      </c>
      <c r="Q44" s="12">
        <f>RUT_data!Q44/RUT_data!Q164</f>
        <v>26.4608524435846</v>
      </c>
      <c r="R44" s="12">
        <f>RUT_data!R44/RUT_data!R164</f>
        <v>26.1173105699088</v>
      </c>
      <c r="S44" s="12">
        <f>RUT_data!S44/RUT_data!S164</f>
        <v>25.7276254506042</v>
      </c>
      <c r="T44" s="12">
        <f>RUT_data!T44/RUT_data!T164</f>
        <v>25.2701226852679</v>
      </c>
      <c r="U44" s="12">
        <f>RUT_data!U44/RUT_data!U164</f>
        <v>24.9450281778367</v>
      </c>
      <c r="V44" s="12">
        <f>RUT_data!V44/RUT_data!V164</f>
        <v>24.4399313627007</v>
      </c>
      <c r="W44" s="12">
        <f>RUT_data!W44/RUT_data!W164</f>
        <v>24.0871124450347</v>
      </c>
      <c r="X44" s="12">
        <f>RUT_data!X44/RUT_data!X164</f>
        <v>23.5655098692419</v>
      </c>
      <c r="Y44" s="12">
        <f>RUT_data!Y44/RUT_data!Y164</f>
        <v>22.8750438866424</v>
      </c>
      <c r="Z44" s="12">
        <f>RUT_data!Z44/RUT_data!Z164</f>
        <v>22.5088047680412</v>
      </c>
      <c r="AA44" s="12">
        <f>RUT_data!AA44/RUT_data!AA164</f>
        <v>22.1070704753962</v>
      </c>
      <c r="AB44" s="12">
        <f>RUT_data!AB44/RUT_data!AB164</f>
        <v>21.1900352084176</v>
      </c>
      <c r="AC44" s="12">
        <f>RUT_data!AC44/RUT_data!AC164</f>
        <v>20.7569054638365</v>
      </c>
      <c r="AD44" s="12">
        <f>RUT_data!AD44/RUT_data!AD164</f>
        <v>20.5477752195122</v>
      </c>
      <c r="AE44" s="12">
        <f>RUT_data!AE44/RUT_data!AE164</f>
        <v>21.3010469994174</v>
      </c>
      <c r="AF44" s="12">
        <f>RUT_data!AF44/RUT_data!AF164</f>
        <v>21.7143707364341</v>
      </c>
      <c r="AG44" s="12">
        <f>RUT_data!AG44/RUT_data!AG164</f>
        <v>21.7490321705426</v>
      </c>
      <c r="AH44" s="12">
        <f>RUT_data!AH44/RUT_data!AH164</f>
        <v>23.0798599146294</v>
      </c>
      <c r="AI44" s="12">
        <f>RUT_data!AI44/RUT_data!AI164</f>
        <v>22.9255483495146</v>
      </c>
      <c r="AJ44" s="12">
        <f>RUT_data!AJ44/RUT_data!AJ164</f>
        <v>22.3870642593671</v>
      </c>
      <c r="AK44" s="12">
        <f>RUT_data!AK44/RUT_data!AK164</f>
        <v>22.4991519300247</v>
      </c>
      <c r="AL44" s="12">
        <f>RUT_data!AL44/RUT_data!AL164</f>
        <v>22.763245754805</v>
      </c>
      <c r="AM44" s="12">
        <f>RUT_data!AM44/RUT_data!AM164</f>
        <v>22.2395696947407</v>
      </c>
      <c r="AN44" s="12">
        <f>RUT_data!AN44/RUT_data!AN164</f>
        <v>22.4826727272727</v>
      </c>
      <c r="AO44" s="12">
        <f>RUT_data!AO44/RUT_data!AO164</f>
        <v>21.6254552083333</v>
      </c>
      <c r="AP44" s="12">
        <f>RUT_data!AP44/RUT_data!AP164</f>
        <v>21.3681926076636</v>
      </c>
      <c r="AQ44" s="12">
        <f>RUT_data!AQ44/RUT_data!AQ164</f>
        <v>21.3896861204013</v>
      </c>
      <c r="AR44" s="12">
        <f>RUT_data!AR44/RUT_data!AR164</f>
        <v>21.0427799769091</v>
      </c>
      <c r="AS44" s="12">
        <f>RUT_data!AS44/RUT_data!AS164</f>
        <v>20.5856223958333</v>
      </c>
      <c r="AT44" s="12">
        <f>RUT_data!AT44/RUT_data!AT164</f>
        <v>20.2513499919653</v>
      </c>
      <c r="AU44" s="12">
        <f>RUT_data!AU44/RUT_data!AU164</f>
        <v>20.38629877564</v>
      </c>
    </row>
    <row r="45" s="12" customFormat="1" spans="1:47">
      <c r="A45" s="19">
        <f>RUT_data!A45</f>
        <v>3</v>
      </c>
      <c r="B45" s="20" t="str">
        <f>RUT_data!B45</f>
        <v>Swaziland</v>
      </c>
      <c r="C45" s="19">
        <f>RUT_data!C45</f>
        <v>209</v>
      </c>
      <c r="D45" s="20" t="str">
        <f>RUT_data!D45</f>
        <v>Swaziland</v>
      </c>
      <c r="F45" s="12" t="s">
        <v>530</v>
      </c>
      <c r="G45" s="12">
        <f>RUT_data!G45/RUT_data!G165</f>
        <v>12.561686440678</v>
      </c>
      <c r="H45" s="12">
        <f>RUT_data!H45/RUT_data!H165</f>
        <v>12.5455254237288</v>
      </c>
      <c r="I45" s="12">
        <f>RUT_data!I45/RUT_data!I165</f>
        <v>12.4608983050847</v>
      </c>
      <c r="J45" s="12">
        <f>RUT_data!J45/RUT_data!J165</f>
        <v>12.4572372881356</v>
      </c>
      <c r="K45" s="12">
        <f>RUT_data!K45/RUT_data!K165</f>
        <v>12.5048644067797</v>
      </c>
      <c r="L45" s="12">
        <f>RUT_data!L45/RUT_data!L165</f>
        <v>12.6256949152542</v>
      </c>
      <c r="M45" s="12">
        <f>RUT_data!M45/RUT_data!M165</f>
        <v>12.7190169491525</v>
      </c>
      <c r="N45" s="12">
        <f>RUT_data!N45/RUT_data!N165</f>
        <v>12.7635423728814</v>
      </c>
      <c r="O45" s="12">
        <f>RUT_data!O45/RUT_data!O165</f>
        <v>12.7902881355932</v>
      </c>
      <c r="P45" s="12">
        <f>RUT_data!P45/RUT_data!P165</f>
        <v>12.7055938722295</v>
      </c>
      <c r="Q45" s="12">
        <f>RUT_data!Q45/RUT_data!Q165</f>
        <v>12.3488707627119</v>
      </c>
      <c r="R45" s="12">
        <f>RUT_data!R45/RUT_data!R165</f>
        <v>12.3830474250326</v>
      </c>
      <c r="S45" s="12">
        <f>RUT_data!S45/RUT_data!S165</f>
        <v>12.4589629237288</v>
      </c>
      <c r="T45" s="12">
        <f>RUT_data!T45/RUT_data!T165</f>
        <v>12.273735821382</v>
      </c>
      <c r="U45" s="12">
        <f>RUT_data!U45/RUT_data!U165</f>
        <v>10.7567351694915</v>
      </c>
      <c r="V45" s="12">
        <f>RUT_data!V45/RUT_data!V165</f>
        <v>11.2854662646675</v>
      </c>
      <c r="W45" s="12">
        <f>RUT_data!W45/RUT_data!W165</f>
        <v>11.4128985495437</v>
      </c>
      <c r="X45" s="12">
        <f>RUT_data!X45/RUT_data!X165</f>
        <v>11.1780598924381</v>
      </c>
      <c r="Y45" s="12">
        <f>RUT_data!Y45/RUT_data!Y165</f>
        <v>11.033686440678</v>
      </c>
      <c r="Z45" s="12">
        <f>RUT_data!Z45/RUT_data!Z165</f>
        <v>10.6811271186441</v>
      </c>
      <c r="AA45" s="12">
        <f>RUT_data!AA45/RUT_data!AA165</f>
        <v>10.7691428571429</v>
      </c>
      <c r="AB45" s="12">
        <f>RUT_data!AB45/RUT_data!AB165</f>
        <v>10.7038916666667</v>
      </c>
      <c r="AC45" s="12">
        <f>RUT_data!AC45/RUT_data!AC165</f>
        <v>10.4971570247934</v>
      </c>
      <c r="AD45" s="12">
        <f>RUT_data!AD45/RUT_data!AD165</f>
        <v>10.2029512195122</v>
      </c>
      <c r="AE45" s="12">
        <f>RUT_data!AE45/RUT_data!AE165</f>
        <v>10.297128</v>
      </c>
      <c r="AF45" s="12">
        <f>RUT_data!AF45/RUT_data!AF165</f>
        <v>10.3300859375</v>
      </c>
      <c r="AG45" s="12">
        <f>RUT_data!AG45/RUT_data!AG165</f>
        <v>9.86476335877863</v>
      </c>
      <c r="AH45" s="12">
        <f>RUT_data!AH45/RUT_data!AH165</f>
        <v>9.65174814814815</v>
      </c>
      <c r="AI45" s="12">
        <f>RUT_data!AI45/RUT_data!AI165</f>
        <v>9.14355797101449</v>
      </c>
      <c r="AJ45" s="12">
        <f>RUT_data!AJ45/RUT_data!AJ165</f>
        <v>8.88188489208633</v>
      </c>
      <c r="AK45" s="12">
        <f>RUT_data!AK45/RUT_data!AK165</f>
        <v>8.44458156028369</v>
      </c>
      <c r="AL45" s="12">
        <f>RUT_data!AL45/RUT_data!AL165</f>
        <v>8.332</v>
      </c>
      <c r="AM45" s="12">
        <f>RUT_data!AM45/RUT_data!AM165</f>
        <v>8.24051048951049</v>
      </c>
      <c r="AN45" s="12">
        <f>RUT_data!AN45/RUT_data!AN165</f>
        <v>8.28827972027972</v>
      </c>
      <c r="AO45" s="12">
        <f>RUT_data!AO45/RUT_data!AO165</f>
        <v>8.20502777777778</v>
      </c>
      <c r="AP45" s="12">
        <f>RUT_data!AP45/RUT_data!AP165</f>
        <v>8.19188275862069</v>
      </c>
      <c r="AQ45" s="12">
        <f>RUT_data!AQ45/RUT_data!AQ165</f>
        <v>8.28681506849315</v>
      </c>
      <c r="AR45" s="12">
        <f>RUT_data!AR45/RUT_data!AR165</f>
        <v>8.18002721088435</v>
      </c>
      <c r="AS45" s="12">
        <f>RUT_data!AS45/RUT_data!AS165</f>
        <v>8.24172297297297</v>
      </c>
      <c r="AT45" s="12">
        <f>RUT_data!AT45/RUT_data!AT165</f>
        <v>8.13181756756757</v>
      </c>
      <c r="AU45" s="12">
        <f>RUT_data!AU45/RUT_data!AU165</f>
        <v>8.02339455782313</v>
      </c>
    </row>
    <row r="46" s="12" customFormat="1" spans="1:47">
      <c r="A46" s="19">
        <f>RUT_data!A46</f>
        <v>2</v>
      </c>
      <c r="B46" s="20" t="str">
        <f>RUT_data!B46</f>
        <v>Tanzania</v>
      </c>
      <c r="C46" s="19">
        <f>RUT_data!C46</f>
        <v>215</v>
      </c>
      <c r="D46" s="20" t="str">
        <f>RUT_data!D46</f>
        <v>Tanzania</v>
      </c>
      <c r="F46" s="12" t="s">
        <v>530</v>
      </c>
      <c r="G46" s="12">
        <f>RUT_data!G46/RUT_data!G166</f>
        <v>4.75029322052668</v>
      </c>
      <c r="H46" s="12">
        <f>RUT_data!H46/RUT_data!H166</f>
        <v>4.65410782675534</v>
      </c>
      <c r="I46" s="12">
        <f>RUT_data!I46/RUT_data!I166</f>
        <v>4.61227362990597</v>
      </c>
      <c r="J46" s="12">
        <f>RUT_data!J46/RUT_data!J166</f>
        <v>4.49742535336706</v>
      </c>
      <c r="K46" s="12">
        <f>RUT_data!K46/RUT_data!K166</f>
        <v>4.40292581783653</v>
      </c>
      <c r="L46" s="12">
        <f>RUT_data!L46/RUT_data!L166</f>
        <v>4.76040084183223</v>
      </c>
      <c r="M46" s="12">
        <f>RUT_data!M46/RUT_data!M166</f>
        <v>4.60572954467846</v>
      </c>
      <c r="N46" s="12">
        <f>RUT_data!N46/RUT_data!N166</f>
        <v>4.50549602551006</v>
      </c>
      <c r="O46" s="12">
        <f>RUT_data!O46/RUT_data!O166</f>
        <v>4.43036972241079</v>
      </c>
      <c r="P46" s="12">
        <f>RUT_data!P46/RUT_data!P166</f>
        <v>4.35199708979306</v>
      </c>
      <c r="Q46" s="12">
        <f>RUT_data!Q46/RUT_data!Q166</f>
        <v>4.53576726122068</v>
      </c>
      <c r="R46" s="12">
        <f>RUT_data!R46/RUT_data!R166</f>
        <v>4.44996614377789</v>
      </c>
      <c r="S46" s="12">
        <f>RUT_data!S46/RUT_data!S166</f>
        <v>4.35934066804521</v>
      </c>
      <c r="T46" s="12">
        <f>RUT_data!T46/RUT_data!T166</f>
        <v>4.27411973950755</v>
      </c>
      <c r="U46" s="12">
        <f>RUT_data!U46/RUT_data!U166</f>
        <v>4.17050329433928</v>
      </c>
      <c r="V46" s="12">
        <f>RUT_data!V46/RUT_data!V166</f>
        <v>4.13831780751621</v>
      </c>
      <c r="W46" s="12">
        <f>RUT_data!W46/RUT_data!W166</f>
        <v>4.08222731184292</v>
      </c>
      <c r="X46" s="12">
        <f>RUT_data!X46/RUT_data!X166</f>
        <v>4.03459080458826</v>
      </c>
      <c r="Y46" s="12">
        <f>RUT_data!Y46/RUT_data!Y166</f>
        <v>3.92904013720239</v>
      </c>
      <c r="Z46" s="12">
        <f>RUT_data!Z46/RUT_data!Z166</f>
        <v>3.86252113758647</v>
      </c>
      <c r="AA46" s="12">
        <f>RUT_data!AA46/RUT_data!AA166</f>
        <v>3.73348072618752</v>
      </c>
      <c r="AB46" s="12">
        <f>RUT_data!AB46/RUT_data!AB166</f>
        <v>3.54703269393172</v>
      </c>
      <c r="AC46" s="12">
        <f>RUT_data!AC46/RUT_data!AC166</f>
        <v>3.47725886483324</v>
      </c>
      <c r="AD46" s="12">
        <f>RUT_data!AD46/RUT_data!AD166</f>
        <v>3.41824801362089</v>
      </c>
      <c r="AE46" s="12">
        <f>RUT_data!AE46/RUT_data!AE166</f>
        <v>3.3649845781009</v>
      </c>
      <c r="AF46" s="12">
        <f>RUT_data!AF46/RUT_data!AF166</f>
        <v>3.30462410437386</v>
      </c>
      <c r="AG46" s="12">
        <f>RUT_data!AG46/RUT_data!AG166</f>
        <v>3.21343616910772</v>
      </c>
      <c r="AH46" s="12">
        <f>RUT_data!AH46/RUT_data!AH166</f>
        <v>3.09117982854261</v>
      </c>
      <c r="AI46" s="12">
        <f>RUT_data!AI46/RUT_data!AI166</f>
        <v>3.03279360266067</v>
      </c>
      <c r="AJ46" s="12">
        <f>RUT_data!AJ46/RUT_data!AJ166</f>
        <v>2.87303884783021</v>
      </c>
      <c r="AK46" s="12">
        <f>RUT_data!AK46/RUT_data!AK166</f>
        <v>2.84206024428322</v>
      </c>
      <c r="AL46" s="12">
        <f>RUT_data!AL46/RUT_data!AL166</f>
        <v>2.74091492391208</v>
      </c>
      <c r="AM46" s="12">
        <f>RUT_data!AM46/RUT_data!AM166</f>
        <v>2.66026684496592</v>
      </c>
      <c r="AN46" s="12">
        <f>RUT_data!AN46/RUT_data!AN166</f>
        <v>2.51248437369082</v>
      </c>
      <c r="AO46" s="12">
        <f>RUT_data!AO46/RUT_data!AO166</f>
        <v>2.46967855394157</v>
      </c>
      <c r="AP46" s="12">
        <f>RUT_data!AP46/RUT_data!AP166</f>
        <v>2.46595887135342</v>
      </c>
      <c r="AQ46" s="12">
        <f>RUT_data!AQ46/RUT_data!AQ166</f>
        <v>2.42563631398252</v>
      </c>
      <c r="AR46" s="12">
        <f>RUT_data!AR46/RUT_data!AR166</f>
        <v>2.45085920881475</v>
      </c>
      <c r="AS46" s="12">
        <f>RUT_data!AS46/RUT_data!AS166</f>
        <v>2.29128165840469</v>
      </c>
      <c r="AT46" s="12">
        <f>RUT_data!AT46/RUT_data!AT166</f>
        <v>2.30129224754739</v>
      </c>
      <c r="AU46" s="12">
        <f>RUT_data!AU46/RUT_data!AU166</f>
        <v>2.27058015654443</v>
      </c>
    </row>
    <row r="47" s="12" customFormat="1" spans="1:47">
      <c r="A47" s="19">
        <f>RUT_data!A47</f>
        <v>1</v>
      </c>
      <c r="B47" s="20" t="str">
        <f>RUT_data!B47</f>
        <v>Togo</v>
      </c>
      <c r="C47" s="19">
        <f>RUT_data!C47</f>
        <v>217</v>
      </c>
      <c r="D47" s="20" t="str">
        <f>RUT_data!D47</f>
        <v>Togo</v>
      </c>
      <c r="F47" s="12" t="s">
        <v>530</v>
      </c>
      <c r="G47" s="12">
        <f>RUT_data!G47/RUT_data!G167</f>
        <v>3.76519068377413</v>
      </c>
      <c r="H47" s="12">
        <f>RUT_data!H47/RUT_data!H167</f>
        <v>3.79482875237397</v>
      </c>
      <c r="I47" s="12">
        <f>RUT_data!I47/RUT_data!I167</f>
        <v>3.91719062947067</v>
      </c>
      <c r="J47" s="12">
        <f>RUT_data!J47/RUT_data!J167</f>
        <v>3.96427879297376</v>
      </c>
      <c r="K47" s="12">
        <f>RUT_data!K47/RUT_data!K167</f>
        <v>4.01762855305559</v>
      </c>
      <c r="L47" s="12">
        <f>RUT_data!L47/RUT_data!L167</f>
        <v>4.13104867135421</v>
      </c>
      <c r="M47" s="12">
        <f>RUT_data!M47/RUT_data!M167</f>
        <v>3.8126186291859</v>
      </c>
      <c r="N47" s="12">
        <f>RUT_data!N47/RUT_data!N167</f>
        <v>3.50696812145204</v>
      </c>
      <c r="O47" s="12">
        <f>RUT_data!O47/RUT_data!O167</f>
        <v>3.17266563939675</v>
      </c>
      <c r="P47" s="12">
        <f>RUT_data!P47/RUT_data!P167</f>
        <v>3.21220273918926</v>
      </c>
      <c r="Q47" s="12">
        <f>RUT_data!Q47/RUT_data!Q167</f>
        <v>2.77703200302108</v>
      </c>
      <c r="R47" s="12">
        <f>RUT_data!R47/RUT_data!R167</f>
        <v>2.47361668933279</v>
      </c>
      <c r="S47" s="12">
        <f>RUT_data!S47/RUT_data!S167</f>
        <v>2.4957333015849</v>
      </c>
      <c r="T47" s="12">
        <f>RUT_data!T47/RUT_data!T167</f>
        <v>2.39466418604117</v>
      </c>
      <c r="U47" s="12">
        <f>RUT_data!U47/RUT_data!U167</f>
        <v>2.38065497417522</v>
      </c>
      <c r="V47" s="12">
        <f>RUT_data!V47/RUT_data!V167</f>
        <v>2.3917293447932</v>
      </c>
      <c r="W47" s="12">
        <f>RUT_data!W47/RUT_data!W167</f>
        <v>2.39725331856569</v>
      </c>
      <c r="X47" s="12">
        <f>RUT_data!X47/RUT_data!X167</f>
        <v>2.42441321997758</v>
      </c>
      <c r="Y47" s="12">
        <f>RUT_data!Y47/RUT_data!Y167</f>
        <v>2.57829354176876</v>
      </c>
      <c r="Z47" s="12">
        <f>RUT_data!Z47/RUT_data!Z167</f>
        <v>2.66963662374821</v>
      </c>
      <c r="AA47" s="12">
        <f>RUT_data!AA47/RUT_data!AA167</f>
        <v>2.52636033519553</v>
      </c>
      <c r="AB47" s="12">
        <f>RUT_data!AB47/RUT_data!AB167</f>
        <v>2.47436141304348</v>
      </c>
      <c r="AC47" s="12">
        <f>RUT_data!AC47/RUT_data!AC167</f>
        <v>2.44042272126816</v>
      </c>
      <c r="AD47" s="12">
        <f>RUT_data!AD47/RUT_data!AD167</f>
        <v>2.48230769230769</v>
      </c>
      <c r="AE47" s="12">
        <f>RUT_data!AE47/RUT_data!AE167</f>
        <v>2.36882938978829</v>
      </c>
      <c r="AF47" s="12">
        <f>RUT_data!AF47/RUT_data!AF167</f>
        <v>2.35192484848485</v>
      </c>
      <c r="AG47" s="12">
        <f>RUT_data!AG47/RUT_data!AG167</f>
        <v>2.33068122786305</v>
      </c>
      <c r="AH47" s="12">
        <f>RUT_data!AH47/RUT_data!AH167</f>
        <v>2.37716666666667</v>
      </c>
      <c r="AI47" s="12">
        <f>RUT_data!AI47/RUT_data!AI167</f>
        <v>2.35481930415264</v>
      </c>
      <c r="AJ47" s="12">
        <f>RUT_data!AJ47/RUT_data!AJ167</f>
        <v>2.37675687568757</v>
      </c>
      <c r="AK47" s="12">
        <f>RUT_data!AK47/RUT_data!AK167</f>
        <v>2.2417852494577</v>
      </c>
      <c r="AL47" s="12">
        <f>RUT_data!AL47/RUT_data!AL167</f>
        <v>2.20145980707395</v>
      </c>
      <c r="AM47" s="12">
        <f>RUT_data!AM47/RUT_data!AM167</f>
        <v>2.47118916046759</v>
      </c>
      <c r="AN47" s="12">
        <f>RUT_data!AN47/RUT_data!AN167</f>
        <v>2.4958496868476</v>
      </c>
      <c r="AO47" s="12">
        <f>RUT_data!AO47/RUT_data!AO167</f>
        <v>2.38674180327869</v>
      </c>
      <c r="AP47" s="12">
        <f>RUT_data!AP47/RUT_data!AP167</f>
        <v>2.59853253253253</v>
      </c>
      <c r="AQ47" s="12">
        <f>RUT_data!AQ47/RUT_data!AQ167</f>
        <v>2.4383219844358</v>
      </c>
      <c r="AR47" s="12">
        <f>RUT_data!AR47/RUT_data!AR167</f>
        <v>2.39189099526066</v>
      </c>
      <c r="AS47" s="12">
        <f>RUT_data!AS47/RUT_data!AS167</f>
        <v>2.25528927911275</v>
      </c>
      <c r="AT47" s="12">
        <f>RUT_data!AT47/RUT_data!AT167</f>
        <v>2.19247016274864</v>
      </c>
      <c r="AU47" s="12">
        <f>RUT_data!AU47/RUT_data!AU167</f>
        <v>2.13428127772848</v>
      </c>
    </row>
    <row r="48" s="12" customFormat="1" spans="1:47">
      <c r="A48" s="19">
        <f>RUT_data!A48</f>
        <v>2</v>
      </c>
      <c r="B48" s="20" t="str">
        <f>RUT_data!B48</f>
        <v>Uganda</v>
      </c>
      <c r="C48" s="19">
        <f>RUT_data!C48</f>
        <v>226</v>
      </c>
      <c r="D48" s="20" t="str">
        <f>RUT_data!D48</f>
        <v>Uganda</v>
      </c>
      <c r="F48" s="12" t="s">
        <v>530</v>
      </c>
      <c r="G48" s="12">
        <f>RUT_data!G48/RUT_data!G168</f>
        <v>2.91046898488975</v>
      </c>
      <c r="H48" s="12">
        <f>RUT_data!H48/RUT_data!H168</f>
        <v>2.79193117165525</v>
      </c>
      <c r="I48" s="12">
        <f>RUT_data!I48/RUT_data!I168</f>
        <v>2.7752678673719</v>
      </c>
      <c r="J48" s="12">
        <f>RUT_data!J48/RUT_data!J168</f>
        <v>2.75284403631053</v>
      </c>
      <c r="K48" s="12">
        <f>RUT_data!K48/RUT_data!K168</f>
        <v>2.6770009104912</v>
      </c>
      <c r="L48" s="12">
        <f>RUT_data!L48/RUT_data!L168</f>
        <v>2.57048787599977</v>
      </c>
      <c r="M48" s="12">
        <f>RUT_data!M48/RUT_data!M168</f>
        <v>2.56891436436964</v>
      </c>
      <c r="N48" s="12">
        <f>RUT_data!N48/RUT_data!N168</f>
        <v>2.53504007800069</v>
      </c>
      <c r="O48" s="12">
        <f>RUT_data!O48/RUT_data!O168</f>
        <v>2.55691778017369</v>
      </c>
      <c r="P48" s="12">
        <f>RUT_data!P48/RUT_data!P168</f>
        <v>2.61108113019684</v>
      </c>
      <c r="Q48" s="12">
        <f>RUT_data!Q48/RUT_data!Q168</f>
        <v>2.69056829871443</v>
      </c>
      <c r="R48" s="12">
        <f>RUT_data!R48/RUT_data!R168</f>
        <v>2.58495476782699</v>
      </c>
      <c r="S48" s="12">
        <f>RUT_data!S48/RUT_data!S168</f>
        <v>2.51946096879557</v>
      </c>
      <c r="T48" s="12">
        <f>RUT_data!T48/RUT_data!T168</f>
        <v>2.40303066449642</v>
      </c>
      <c r="U48" s="12">
        <f>RUT_data!U48/RUT_data!U168</f>
        <v>2.40781282381526</v>
      </c>
      <c r="V48" s="12">
        <f>RUT_data!V48/RUT_data!V168</f>
        <v>2.36383511534765</v>
      </c>
      <c r="W48" s="12">
        <f>RUT_data!W48/RUT_data!W168</f>
        <v>2.2463041391212</v>
      </c>
      <c r="X48" s="12">
        <f>RUT_data!X48/RUT_data!X168</f>
        <v>2.27454829741198</v>
      </c>
      <c r="Y48" s="12">
        <f>RUT_data!Y48/RUT_data!Y168</f>
        <v>1.87523757024618</v>
      </c>
      <c r="Z48" s="12">
        <f>RUT_data!Z48/RUT_data!Z168</f>
        <v>1.75839061868176</v>
      </c>
      <c r="AA48" s="12">
        <f>RUT_data!AA48/RUT_data!AA168</f>
        <v>1.72663910218547</v>
      </c>
      <c r="AB48" s="12">
        <f>RUT_data!AB48/RUT_data!AB168</f>
        <v>1.73570059421123</v>
      </c>
      <c r="AC48" s="12">
        <f>RUT_data!AC48/RUT_data!AC168</f>
        <v>1.7365578358209</v>
      </c>
      <c r="AD48" s="12">
        <f>RUT_data!AD48/RUT_data!AD168</f>
        <v>1.6937352674524</v>
      </c>
      <c r="AE48" s="12">
        <f>RUT_data!AE48/RUT_data!AE168</f>
        <v>1.58262185465423</v>
      </c>
      <c r="AF48" s="12">
        <f>RUT_data!AF48/RUT_data!AF168</f>
        <v>1.61070502983802</v>
      </c>
      <c r="AG48" s="12">
        <f>RUT_data!AG48/RUT_data!AG168</f>
        <v>1.54198910531529</v>
      </c>
      <c r="AH48" s="12">
        <f>RUT_data!AH48/RUT_data!AH168</f>
        <v>1.53626837060703</v>
      </c>
      <c r="AI48" s="12">
        <f>RUT_data!AI48/RUT_data!AI168</f>
        <v>1.52458972772277</v>
      </c>
      <c r="AJ48" s="12">
        <f>RUT_data!AJ48/RUT_data!AJ168</f>
        <v>1.50719714928732</v>
      </c>
      <c r="AK48" s="12">
        <f>RUT_data!AK48/RUT_data!AK168</f>
        <v>1.4934451255108</v>
      </c>
      <c r="AL48" s="12">
        <f>RUT_data!AL48/RUT_data!AL168</f>
        <v>1.47484778283115</v>
      </c>
      <c r="AM48" s="12">
        <f>RUT_data!AM48/RUT_data!AM168</f>
        <v>1.45261502217295</v>
      </c>
      <c r="AN48" s="12">
        <f>RUT_data!AN48/RUT_data!AN168</f>
        <v>1.43144811256934</v>
      </c>
      <c r="AO48" s="12">
        <f>RUT_data!AO48/RUT_data!AO168</f>
        <v>1.41234492791959</v>
      </c>
      <c r="AP48" s="12">
        <f>RUT_data!AP48/RUT_data!AP168</f>
        <v>1.39974854406626</v>
      </c>
      <c r="AQ48" s="12">
        <f>RUT_data!AQ48/RUT_data!AQ168</f>
        <v>1.38191318124208</v>
      </c>
      <c r="AR48" s="12">
        <f>RUT_data!AR48/RUT_data!AR168</f>
        <v>1.37285116683217</v>
      </c>
      <c r="AS48" s="12">
        <f>RUT_data!AS48/RUT_data!AS168</f>
        <v>1.36592601142024</v>
      </c>
      <c r="AT48" s="12">
        <f>RUT_data!AT48/RUT_data!AT168</f>
        <v>1.3610486935867</v>
      </c>
      <c r="AU48" s="12">
        <f>RUT_data!AU48/RUT_data!AU168</f>
        <v>1.3412196082976</v>
      </c>
    </row>
    <row r="49" s="12" customFormat="1" spans="1:4">
      <c r="A49" s="19"/>
      <c r="B49" s="20"/>
      <c r="C49" s="19"/>
      <c r="D49" s="20"/>
    </row>
    <row r="50" s="12" customFormat="1" spans="1:4">
      <c r="A50" s="19"/>
      <c r="B50" s="20"/>
      <c r="C50" s="19"/>
      <c r="D50" s="20"/>
    </row>
    <row r="51" s="12" customFormat="1" spans="1:4">
      <c r="A51" s="19"/>
      <c r="B51" s="20"/>
      <c r="C51" s="19"/>
      <c r="D51" s="20"/>
    </row>
    <row r="52" s="12" customFormat="1" spans="1:4">
      <c r="A52" s="19"/>
      <c r="B52" s="20"/>
      <c r="C52" s="19"/>
      <c r="D52" s="20"/>
    </row>
    <row r="53" s="12" customFormat="1" spans="1:4">
      <c r="A53" s="19"/>
      <c r="B53" s="20"/>
      <c r="C53" s="19"/>
      <c r="D53" s="20"/>
    </row>
    <row r="54" s="12" customFormat="1" spans="1:4">
      <c r="A54" s="19"/>
      <c r="B54" s="20"/>
      <c r="C54" s="19"/>
      <c r="D54" s="20"/>
    </row>
    <row r="55" s="12" customFormat="1" spans="1:4">
      <c r="A55" s="19"/>
      <c r="B55" s="20"/>
      <c r="C55" s="19"/>
      <c r="D55" s="20"/>
    </row>
    <row r="56" s="12" customFormat="1" spans="1:4">
      <c r="A56" s="19"/>
      <c r="B56" s="20"/>
      <c r="C56" s="19"/>
      <c r="D56" s="20"/>
    </row>
    <row r="57" s="13" customFormat="1" spans="1:4">
      <c r="A57" s="21"/>
      <c r="B57" s="22"/>
      <c r="C57" s="21"/>
      <c r="D57" s="22"/>
    </row>
  </sheetData>
  <pageMargins left="0.75" right="0.75" top="1" bottom="1" header="0.5" footer="0.5"/>
  <pageSetup paperSize="1" orientation="portrait" horizontalDpi="360" verticalDpi="360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P46"/>
  <sheetViews>
    <sheetView workbookViewId="0">
      <selection activeCell="A1" sqref="A1"/>
    </sheetView>
  </sheetViews>
  <sheetFormatPr defaultColWidth="9.1358024691358" defaultRowHeight="11.6"/>
  <cols>
    <col min="1" max="1" width="33.5679012345679" customWidth="1"/>
    <col min="2" max="2" width="8.28395061728395" customWidth="1"/>
    <col min="3" max="6" width="9" hidden="1" customWidth="1"/>
    <col min="7" max="7" width="8.1358024691358" customWidth="1"/>
    <col min="8" max="11" width="9" hidden="1" customWidth="1"/>
    <col min="12" max="12" width="7.41975308641975" customWidth="1"/>
    <col min="13" max="16" width="9" hidden="1" customWidth="1"/>
    <col min="17" max="17" width="7.71604938271605" customWidth="1"/>
    <col min="18" max="21" width="9" hidden="1" customWidth="1"/>
    <col min="22" max="22" width="7.71604938271605" customWidth="1"/>
    <col min="23" max="26" width="9" hidden="1" customWidth="1"/>
    <col min="27" max="27" width="7.5679012345679" customWidth="1"/>
    <col min="28" max="31" width="9" hidden="1" customWidth="1"/>
    <col min="32" max="32" width="7.41975308641975" customWidth="1"/>
    <col min="33" max="36" width="9" hidden="1" customWidth="1"/>
    <col min="37" max="37" width="7.85185185185185" customWidth="1"/>
    <col min="38" max="41" width="9" hidden="1" customWidth="1"/>
    <col min="42" max="42" width="7.5679012345679" customWidth="1"/>
  </cols>
  <sheetData>
    <row r="1" spans="1:1">
      <c r="A1" t="s">
        <v>531</v>
      </c>
    </row>
    <row r="2" spans="1:42">
      <c r="A2" s="8"/>
      <c r="B2" s="9">
        <f>RUT_data!G1</f>
        <v>1961</v>
      </c>
      <c r="C2" s="9">
        <f>RUT_data!H1</f>
        <v>1962</v>
      </c>
      <c r="D2" s="9">
        <f>RUT_data!I1</f>
        <v>1963</v>
      </c>
      <c r="E2" s="9">
        <f>RUT_data!J1</f>
        <v>1964</v>
      </c>
      <c r="F2" s="9">
        <f>RUT_data!K1</f>
        <v>1965</v>
      </c>
      <c r="G2" s="9">
        <f>RUT_data!L1</f>
        <v>1966</v>
      </c>
      <c r="H2" s="9">
        <f>RUT_data!M1</f>
        <v>1967</v>
      </c>
      <c r="I2" s="9">
        <f>RUT_data!N1</f>
        <v>1968</v>
      </c>
      <c r="J2" s="9">
        <f>RUT_data!O1</f>
        <v>1969</v>
      </c>
      <c r="K2" s="9">
        <f>RUT_data!P1</f>
        <v>1970</v>
      </c>
      <c r="L2" s="9">
        <f>RUT_data!Q1</f>
        <v>1971</v>
      </c>
      <c r="M2" s="9">
        <f>RUT_data!R1</f>
        <v>1972</v>
      </c>
      <c r="N2" s="9">
        <f>RUT_data!S1</f>
        <v>1973</v>
      </c>
      <c r="O2" s="9">
        <f>RUT_data!T1</f>
        <v>1974</v>
      </c>
      <c r="P2" s="9">
        <f>RUT_data!U1</f>
        <v>1975</v>
      </c>
      <c r="Q2" s="9">
        <f>RUT_data!V1</f>
        <v>1976</v>
      </c>
      <c r="R2" s="9">
        <f>RUT_data!W1</f>
        <v>1977</v>
      </c>
      <c r="S2" s="9">
        <f>RUT_data!X1</f>
        <v>1978</v>
      </c>
      <c r="T2" s="9">
        <f>RUT_data!Y1</f>
        <v>1979</v>
      </c>
      <c r="U2" s="9">
        <f>RUT_data!Z1</f>
        <v>1980</v>
      </c>
      <c r="V2" s="9">
        <f>RUT_data!AA1</f>
        <v>1981</v>
      </c>
      <c r="W2" s="9">
        <f>RUT_data!AB1</f>
        <v>1982</v>
      </c>
      <c r="X2" s="9">
        <f>RUT_data!AC1</f>
        <v>1983</v>
      </c>
      <c r="Y2" s="9">
        <f>RUT_data!AD1</f>
        <v>1984</v>
      </c>
      <c r="Z2" s="9">
        <f>RUT_data!AE1</f>
        <v>1985</v>
      </c>
      <c r="AA2" s="9">
        <f>RUT_data!AF1</f>
        <v>1986</v>
      </c>
      <c r="AB2" s="9">
        <f>RUT_data!AG1</f>
        <v>1987</v>
      </c>
      <c r="AC2" s="9">
        <f>RUT_data!AH1</f>
        <v>1988</v>
      </c>
      <c r="AD2" s="9">
        <f>RUT_data!AI1</f>
        <v>1989</v>
      </c>
      <c r="AE2" s="9">
        <f>RUT_data!AJ1</f>
        <v>1990</v>
      </c>
      <c r="AF2" s="9">
        <f>RUT_data!AK1</f>
        <v>1991</v>
      </c>
      <c r="AG2" s="9">
        <f>RUT_data!AL1</f>
        <v>1992</v>
      </c>
      <c r="AH2" s="9">
        <f>RUT_data!AM1</f>
        <v>1993</v>
      </c>
      <c r="AI2" s="9">
        <f>RUT_data!AN1</f>
        <v>1994</v>
      </c>
      <c r="AJ2" s="9">
        <f>RUT_data!AO1</f>
        <v>1995</v>
      </c>
      <c r="AK2" s="9">
        <f>RUT_data!AP1</f>
        <v>1996</v>
      </c>
      <c r="AL2" s="9">
        <f>RUT_data!AQ1</f>
        <v>1997</v>
      </c>
      <c r="AM2" s="9">
        <f>RUT_data!AR1</f>
        <v>1998</v>
      </c>
      <c r="AN2" s="9">
        <f>RUT_data!AS1</f>
        <v>1999</v>
      </c>
      <c r="AO2" s="9">
        <f>RUT_data!AT1</f>
        <v>2000</v>
      </c>
      <c r="AP2" s="9">
        <f>RUT_data!AU1</f>
        <v>2001</v>
      </c>
    </row>
    <row r="3" spans="17:17">
      <c r="Q3" t="s">
        <v>532</v>
      </c>
    </row>
    <row r="4" spans="1:42">
      <c r="A4" t="str">
        <f>RUT_data!B2</f>
        <v>Angola</v>
      </c>
      <c r="B4" s="7">
        <f>RUT_data!G2/RUT_data!G122</f>
        <v>29.5605496802773</v>
      </c>
      <c r="C4" s="7">
        <f>RUT_data!H2/RUT_data!H122</f>
        <v>29.3981594561877</v>
      </c>
      <c r="D4" s="7">
        <f>RUT_data!I2/RUT_data!I122</f>
        <v>29.1153766881271</v>
      </c>
      <c r="E4" s="7">
        <f>RUT_data!J2/RUT_data!J122</f>
        <v>28.8402093775112</v>
      </c>
      <c r="F4" s="7">
        <f>RUT_data!K2/RUT_data!K122</f>
        <v>28.5600282347933</v>
      </c>
      <c r="G4" s="7">
        <f>RUT_data!L2/RUT_data!L122</f>
        <v>28.2860769629129</v>
      </c>
      <c r="H4" s="7">
        <f>RUT_data!M2/RUT_data!M122</f>
        <v>28.0142334131635</v>
      </c>
      <c r="I4" s="7">
        <f>RUT_data!N2/RUT_data!N122</f>
        <v>27.7225454903899</v>
      </c>
      <c r="J4" s="7">
        <f>RUT_data!O2/RUT_data!O122</f>
        <v>27.4546815155402</v>
      </c>
      <c r="K4" s="7">
        <f>RUT_data!P2/RUT_data!P122</f>
        <v>27.1021474569944</v>
      </c>
      <c r="L4" s="7">
        <f>RUT_data!Q2/RUT_data!Q122</f>
        <v>26.6891544289659</v>
      </c>
      <c r="M4" s="7">
        <f>RUT_data!R2/RUT_data!R122</f>
        <v>26.2416067497689</v>
      </c>
      <c r="N4" s="7">
        <f>RUT_data!S2/RUT_data!S122</f>
        <v>25.8155769566287</v>
      </c>
      <c r="O4" s="7">
        <f>RUT_data!T2/RUT_data!T122</f>
        <v>25.3324411626678</v>
      </c>
      <c r="P4" s="7">
        <f>RUT_data!U2/RUT_data!U122</f>
        <v>24.7370353373389</v>
      </c>
      <c r="Q4" s="7">
        <f>RUT_data!V2/RUT_data!V122</f>
        <v>24.1617624589659</v>
      </c>
      <c r="R4" s="7">
        <f>RUT_data!W2/RUT_data!W122</f>
        <v>23.6485584167472</v>
      </c>
      <c r="S4" s="7">
        <f>RUT_data!X2/RUT_data!X122</f>
        <v>23.1260641888236</v>
      </c>
      <c r="T4" s="7">
        <f>RUT_data!Y2/RUT_data!Y122</f>
        <v>22.5542947135511</v>
      </c>
      <c r="U4" s="7">
        <f>RUT_data!Z2/RUT_data!Z122</f>
        <v>21.9398973954223</v>
      </c>
      <c r="V4" s="7">
        <f>RUT_data!AA2/RUT_data!AA122</f>
        <v>21.2569077688481</v>
      </c>
      <c r="W4" s="7">
        <f>RUT_data!AB2/RUT_data!AB122</f>
        <v>20.5782302850796</v>
      </c>
      <c r="X4" s="7">
        <f>RUT_data!AC2/RUT_data!AC122</f>
        <v>19.9203511286277</v>
      </c>
      <c r="Y4" s="7">
        <f>RUT_data!AD2/RUT_data!AD122</f>
        <v>19.3184091698506</v>
      </c>
      <c r="Z4" s="7">
        <f>RUT_data!AE2/RUT_data!AE122</f>
        <v>18.7898682877406</v>
      </c>
      <c r="AA4" s="7">
        <f>RUT_data!AF2/RUT_data!AF122</f>
        <v>18.4166117336849</v>
      </c>
      <c r="AB4" s="7">
        <f>RUT_data!AG2/RUT_data!AG122</f>
        <v>18.0283596519497</v>
      </c>
      <c r="AC4" s="7">
        <f>RUT_data!AH2/RUT_data!AH122</f>
        <v>17.6317995587772</v>
      </c>
      <c r="AD4" s="7">
        <f>RUT_data!AI2/RUT_data!AI122</f>
        <v>17.2450354609929</v>
      </c>
      <c r="AE4" s="7">
        <f>RUT_data!AJ2/RUT_data!AJ122</f>
        <v>16.7531414384592</v>
      </c>
      <c r="AF4" s="7">
        <f>RUT_data!AK2/RUT_data!AK122</f>
        <v>16.3557592375367</v>
      </c>
      <c r="AG4" s="7">
        <f>RUT_data!AL2/RUT_data!AL122</f>
        <v>15.9230606319385</v>
      </c>
      <c r="AH4" s="7">
        <f>RUT_data!AM2/RUT_data!AM122</f>
        <v>15.5724481132075</v>
      </c>
      <c r="AI4" s="7">
        <f>RUT_data!AN2/RUT_data!AN122</f>
        <v>15.0541075268817</v>
      </c>
      <c r="AJ4" s="7">
        <f>RUT_data!AO2/RUT_data!AO122</f>
        <v>14.6655622700998</v>
      </c>
      <c r="AK4" s="7">
        <f>RUT_data!AP2/RUT_data!AP122</f>
        <v>14.2880471070148</v>
      </c>
      <c r="AL4" s="7">
        <f>RUT_data!AQ2/RUT_data!AQ122</f>
        <v>13.9514451661254</v>
      </c>
      <c r="AM4" s="7">
        <f>RUT_data!AR2/RUT_data!AR122</f>
        <v>13.6384150438169</v>
      </c>
      <c r="AN4" s="7">
        <f>RUT_data!AS2/RUT_data!AS122</f>
        <v>13.2509988151659</v>
      </c>
      <c r="AO4" s="7">
        <f>RUT_data!AT2/RUT_data!AT122</f>
        <v>12.916841595573</v>
      </c>
      <c r="AP4" s="7">
        <f>RUT_data!AU2/RUT_data!AU122</f>
        <v>12.5699299619602</v>
      </c>
    </row>
    <row r="5" spans="1:42">
      <c r="A5" t="str">
        <f>RUT_data!B36</f>
        <v>Rwanda</v>
      </c>
      <c r="B5" s="7">
        <f>RUT_data!G36/RUT_data!G156</f>
        <v>1.00242669148602</v>
      </c>
      <c r="C5" s="7">
        <f>RUT_data!H36/RUT_data!H156</f>
        <v>1.0569982273858</v>
      </c>
      <c r="D5" s="7">
        <f>RUT_data!I36/RUT_data!I156</f>
        <v>0.958451488487503</v>
      </c>
      <c r="E5" s="7">
        <f>RUT_data!J36/RUT_data!J156</f>
        <v>0.912441527736608</v>
      </c>
      <c r="F5" s="7">
        <f>RUT_data!K36/RUT_data!K156</f>
        <v>0.914705706021988</v>
      </c>
      <c r="G5" s="7">
        <f>RUT_data!L36/RUT_data!L156</f>
        <v>0.973017836522274</v>
      </c>
      <c r="H5" s="7">
        <f>RUT_data!M36/RUT_data!M156</f>
        <v>0.977536938237268</v>
      </c>
      <c r="I5" s="7">
        <f>RUT_data!N36/RUT_data!N156</f>
        <v>0.945987026840395</v>
      </c>
      <c r="J5" s="7">
        <f>RUT_data!O36/RUT_data!O156</f>
        <v>0.933106479441883</v>
      </c>
      <c r="K5" s="7">
        <f>RUT_data!P36/RUT_data!P156</f>
        <v>0.944407061751126</v>
      </c>
      <c r="L5" s="7">
        <f>RUT_data!Q36/RUT_data!Q156</f>
        <v>0.909957086138073</v>
      </c>
      <c r="M5" s="7">
        <f>RUT_data!R36/RUT_data!R156</f>
        <v>0.878026456702415</v>
      </c>
      <c r="N5" s="7">
        <f>RUT_data!S36/RUT_data!S156</f>
        <v>0.863549320489504</v>
      </c>
      <c r="O5" s="7">
        <f>RUT_data!T36/RUT_data!T156</f>
        <v>0.881746857302261</v>
      </c>
      <c r="P5" s="7">
        <f>RUT_data!U36/RUT_data!U156</f>
        <v>0.869163474497512</v>
      </c>
      <c r="Q5" s="7">
        <f>RUT_data!V36/RUT_data!V156</f>
        <v>0.863185717936549</v>
      </c>
      <c r="R5" s="7">
        <f>RUT_data!W36/RUT_data!W156</f>
        <v>0.856257454853599</v>
      </c>
      <c r="S5" s="7">
        <f>RUT_data!X36/RUT_data!X156</f>
        <v>0.836113451765626</v>
      </c>
      <c r="T5" s="7">
        <f>RUT_data!Y36/RUT_data!Y156</f>
        <v>0.821469702591781</v>
      </c>
      <c r="U5" s="7">
        <f>RUT_data!Z36/RUT_data!Z156</f>
        <v>0.815364100185529</v>
      </c>
      <c r="V5" s="7">
        <f>RUT_data!AA36/RUT_data!AA156</f>
        <v>0.830371621621622</v>
      </c>
      <c r="W5" s="7">
        <f>RUT_data!AB36/RUT_data!AB156</f>
        <v>0.811836913634371</v>
      </c>
      <c r="X5" s="7">
        <f>RUT_data!AC36/RUT_data!AC156</f>
        <v>0.802501923899102</v>
      </c>
      <c r="Y5" s="7">
        <f>RUT_data!AD36/RUT_data!AD156</f>
        <v>0.788683686176837</v>
      </c>
      <c r="Z5" s="7">
        <f>RUT_data!AE36/RUT_data!AE156</f>
        <v>0.794181488933602</v>
      </c>
      <c r="AA5" s="7">
        <f>RUT_data!AF36/RUT_data!AF156</f>
        <v>0.727289035257652</v>
      </c>
      <c r="AB5" s="7">
        <f>RUT_data!AG36/RUT_data!AG156</f>
        <v>0.681390868596882</v>
      </c>
      <c r="AC5" s="7">
        <f>RUT_data!AH36/RUT_data!AH156</f>
        <v>0.70103365556749</v>
      </c>
      <c r="AD5" s="7">
        <f>RUT_data!AI36/RUT_data!AI156</f>
        <v>0.718380098452883</v>
      </c>
      <c r="AE5" s="7">
        <f>RUT_data!AJ36/RUT_data!AJ156</f>
        <v>0.778773016997167</v>
      </c>
      <c r="AF5" s="7">
        <f>RUT_data!AK36/RUT_data!AK156</f>
        <v>0.84672918201916</v>
      </c>
      <c r="AG5" s="7">
        <f>RUT_data!AL36/RUT_data!AL156</f>
        <v>0.9065</v>
      </c>
      <c r="AH5" s="7">
        <f>RUT_data!AM36/RUT_data!AM156</f>
        <v>0.77194817987152</v>
      </c>
      <c r="AI5" s="7">
        <f>RUT_data!AN36/RUT_data!AN156</f>
        <v>0.63747287522604</v>
      </c>
      <c r="AJ5" s="7">
        <f>RUT_data!AO36/RUT_data!AO156</f>
        <v>0.677883379247016</v>
      </c>
      <c r="AK5" s="7">
        <f>RUT_data!AP36/RUT_data!AP156</f>
        <v>0.718074253075571</v>
      </c>
      <c r="AL5" s="7">
        <f>RUT_data!AQ36/RUT_data!AQ156</f>
        <v>0.719513905683192</v>
      </c>
      <c r="AM5" s="7">
        <f>RUT_data!AR36/RUT_data!AR156</f>
        <v>0.663764085786987</v>
      </c>
      <c r="AN5" s="7">
        <f>RUT_data!AS36/RUT_data!AS156</f>
        <v>0.63821059602649</v>
      </c>
      <c r="AO5" s="7">
        <f>RUT_data!AT36/RUT_data!AT156</f>
        <v>0.649953115360888</v>
      </c>
      <c r="AP5" s="7">
        <f>RUT_data!AU36/RUT_data!AU156</f>
        <v>0.640099911842492</v>
      </c>
    </row>
    <row r="6" spans="1:42">
      <c r="A6" t="str">
        <f>RUT_data!B10</f>
        <v>Congo, Rep</v>
      </c>
      <c r="B6" s="7">
        <f>RUT_data!G10/RUT_data!G130</f>
        <v>35.8255033772401</v>
      </c>
      <c r="C6" s="7">
        <f>RUT_data!H10/RUT_data!H130</f>
        <v>35.1739444269521</v>
      </c>
      <c r="D6" s="7">
        <f>RUT_data!I10/RUT_data!I130</f>
        <v>34.6148828521604</v>
      </c>
      <c r="E6" s="7">
        <f>RUT_data!J10/RUT_data!J130</f>
        <v>33.8915642924342</v>
      </c>
      <c r="F6" s="7">
        <f>RUT_data!K10/RUT_data!K130</f>
        <v>33.2881436215402</v>
      </c>
      <c r="G6" s="7">
        <f>RUT_data!L10/RUT_data!L130</f>
        <v>32.6017312452086</v>
      </c>
      <c r="H6" s="7">
        <f>RUT_data!M10/RUT_data!M130</f>
        <v>31.9806697961988</v>
      </c>
      <c r="I6" s="7">
        <f>RUT_data!N10/RUT_data!N130</f>
        <v>31.2861389588581</v>
      </c>
      <c r="J6" s="7">
        <f>RUT_data!O10/RUT_data!O130</f>
        <v>30.6940301580656</v>
      </c>
      <c r="K6" s="7">
        <f>RUT_data!P10/RUT_data!P130</f>
        <v>29.9584993032853</v>
      </c>
      <c r="L6" s="7">
        <f>RUT_data!Q10/RUT_data!Q130</f>
        <v>29.5952966143716</v>
      </c>
      <c r="M6" s="7">
        <f>RUT_data!R10/RUT_data!R130</f>
        <v>29.1301658563255</v>
      </c>
      <c r="N6" s="7">
        <f>RUT_data!S10/RUT_data!S130</f>
        <v>28.6307000600954</v>
      </c>
      <c r="O6" s="7">
        <f>RUT_data!T10/RUT_data!T130</f>
        <v>28.2190326196474</v>
      </c>
      <c r="P6" s="7">
        <f>RUT_data!U10/RUT_data!U130</f>
        <v>27.7877333821394</v>
      </c>
      <c r="Q6" s="7">
        <f>RUT_data!V10/RUT_data!V130</f>
        <v>27.3410020053312</v>
      </c>
      <c r="R6" s="7">
        <f>RUT_data!W10/RUT_data!W130</f>
        <v>26.9414249472476</v>
      </c>
      <c r="S6" s="7">
        <f>RUT_data!X10/RUT_data!X130</f>
        <v>26.5337116135724</v>
      </c>
      <c r="T6" s="7">
        <f>RUT_data!Y10/RUT_data!Y130</f>
        <v>26.1360367489349</v>
      </c>
      <c r="U6" s="7">
        <f>RUT_data!Z10/RUT_data!Z130</f>
        <v>25.6722795969773</v>
      </c>
      <c r="V6" s="7">
        <f>RUT_data!AA10/RUT_data!AA130</f>
        <v>25.3041191066998</v>
      </c>
      <c r="W6" s="7">
        <f>RUT_data!AB10/RUT_data!AB130</f>
        <v>24.8211922141119</v>
      </c>
      <c r="X6" s="7">
        <f>RUT_data!AC10/RUT_data!AC130</f>
        <v>24.5320360576923</v>
      </c>
      <c r="Y6" s="7">
        <f>RUT_data!AD10/RUT_data!AD130</f>
        <v>24.2725771971496</v>
      </c>
      <c r="Z6" s="7">
        <f>RUT_data!AE10/RUT_data!AE130</f>
        <v>24.011323943662</v>
      </c>
      <c r="AA6" s="7">
        <f>RUT_data!AF10/RUT_data!AF130</f>
        <v>23.9521826697892</v>
      </c>
      <c r="AB6" s="7">
        <f>RUT_data!AG10/RUT_data!AG130</f>
        <v>23.7427331786543</v>
      </c>
      <c r="AC6" s="7">
        <f>RUT_data!AH10/RUT_data!AH130</f>
        <v>23.3826484018265</v>
      </c>
      <c r="AD6" s="7">
        <f>RUT_data!AI10/RUT_data!AI130</f>
        <v>23.1256162528217</v>
      </c>
      <c r="AE6" s="7">
        <f>RUT_data!AJ10/RUT_data!AJ130</f>
        <v>22.8769395973154</v>
      </c>
      <c r="AF6" s="7">
        <f>RUT_data!AK10/RUT_data!AK130</f>
        <v>22.5770663716814</v>
      </c>
      <c r="AG6" s="7">
        <f>RUT_data!AL10/RUT_data!AL130</f>
        <v>22.3358118161926</v>
      </c>
      <c r="AH6" s="7">
        <f>RUT_data!AM10/RUT_data!AM130</f>
        <v>22.1316558441558</v>
      </c>
      <c r="AI6" s="7">
        <f>RUT_data!AN10/RUT_data!AN130</f>
        <v>21.9370858369099</v>
      </c>
      <c r="AJ6" s="7">
        <f>RUT_data!AO10/RUT_data!AO130</f>
        <v>21.3046576200418</v>
      </c>
      <c r="AK6" s="7">
        <f>RUT_data!AP10/RUT_data!AP130</f>
        <v>21.0520783505155</v>
      </c>
      <c r="AL6" s="7">
        <f>RUT_data!AQ10/RUT_data!AQ130</f>
        <v>20.9632402464066</v>
      </c>
      <c r="AM6" s="7">
        <f>RUT_data!AR10/RUT_data!AR130</f>
        <v>20.783482688391</v>
      </c>
      <c r="AN6" s="7">
        <f>RUT_data!AS10/RUT_data!AS130</f>
        <v>20.5884325955734</v>
      </c>
      <c r="AO6" s="7">
        <f>RUT_data!AT10/RUT_data!AT130</f>
        <v>20.4356127744511</v>
      </c>
      <c r="AP6" s="7">
        <f>RUT_data!AU10/RUT_data!AU130</f>
        <v>20.3407916666667</v>
      </c>
    </row>
    <row r="7" spans="1:42">
      <c r="A7" t="s">
        <v>433</v>
      </c>
      <c r="B7" s="7">
        <f>RUT_data!G38/RUT_data!G158</f>
        <v>6.67997587776212</v>
      </c>
      <c r="C7" s="7">
        <f>RUT_data!H38/RUT_data!H158</f>
        <v>6.53816043061454</v>
      </c>
      <c r="D7" s="7">
        <f>RUT_data!I38/RUT_data!I158</f>
        <v>6.51633521500418</v>
      </c>
      <c r="E7" s="7">
        <f>RUT_data!J38/RUT_data!J158</f>
        <v>6.39306230786211</v>
      </c>
      <c r="F7" s="7">
        <f>RUT_data!K38/RUT_data!K158</f>
        <v>6.33399984463606</v>
      </c>
      <c r="G7" s="7">
        <f>RUT_data!L38/RUT_data!L158</f>
        <v>6.13773552138361</v>
      </c>
      <c r="H7" s="7">
        <f>RUT_data!M38/RUT_data!M158</f>
        <v>6.1971029165717</v>
      </c>
      <c r="I7" s="7">
        <f>RUT_data!N38/RUT_data!N158</f>
        <v>5.90212975159909</v>
      </c>
      <c r="J7" s="7">
        <f>RUT_data!O38/RUT_data!O158</f>
        <v>5.59764374958745</v>
      </c>
      <c r="K7" s="7">
        <f>RUT_data!P38/RUT_data!P158</f>
        <v>5.40078242836461</v>
      </c>
      <c r="L7" s="7">
        <f>RUT_data!Q38/RUT_data!Q158</f>
        <v>5.32614806593011</v>
      </c>
      <c r="M7" s="7">
        <f>RUT_data!R38/RUT_data!R158</f>
        <v>5.17387224638023</v>
      </c>
      <c r="N7" s="7">
        <f>RUT_data!S38/RUT_data!S158</f>
        <v>5.1126488271303</v>
      </c>
      <c r="O7" s="7">
        <f>RUT_data!T38/RUT_data!T158</f>
        <v>5.13062543993968</v>
      </c>
      <c r="P7" s="7">
        <f>RUT_data!U38/RUT_data!U158</f>
        <v>5.00235955954323</v>
      </c>
      <c r="Q7" s="7">
        <f>RUT_data!V38/RUT_data!V158</f>
        <v>4.87075340869549</v>
      </c>
      <c r="R7" s="7">
        <f>RUT_data!W38/RUT_data!W158</f>
        <v>4.65461491900482</v>
      </c>
      <c r="S7" s="7">
        <f>RUT_data!X38/RUT_data!X158</f>
        <v>4.67947311921059</v>
      </c>
      <c r="T7" s="7">
        <f>RUT_data!Y38/RUT_data!Y158</f>
        <v>4.42187511912248</v>
      </c>
      <c r="U7" s="7">
        <f>RUT_data!Z38/RUT_data!Z158</f>
        <v>4.42200271886895</v>
      </c>
      <c r="V7" s="7">
        <f>RUT_data!AA38/RUT_data!AA158</f>
        <v>4.3746233974359</v>
      </c>
      <c r="W7" s="7">
        <f>RUT_data!AB38/RUT_data!AB158</f>
        <v>4.24727182435964</v>
      </c>
      <c r="X7" s="7">
        <f>RUT_data!AC38/RUT_data!AC158</f>
        <v>4.01456528417819</v>
      </c>
      <c r="Y7" s="7">
        <f>RUT_data!AD38/RUT_data!AD158</f>
        <v>3.94915689223058</v>
      </c>
      <c r="Z7" s="7">
        <f>RUT_data!AE38/RUT_data!AE158</f>
        <v>3.93823261508325</v>
      </c>
      <c r="AA7" s="7">
        <f>RUT_data!AF38/RUT_data!AF158</f>
        <v>3.77358353279081</v>
      </c>
      <c r="AB7" s="7">
        <f>RUT_data!AG38/RUT_data!AG158</f>
        <v>3.72269752220664</v>
      </c>
      <c r="AC7" s="7">
        <f>RUT_data!AH38/RUT_data!AH158</f>
        <v>3.65174806024646</v>
      </c>
      <c r="AD7" s="7">
        <f>RUT_data!AI38/RUT_data!AI158</f>
        <v>3.52735073627845</v>
      </c>
      <c r="AE7" s="7">
        <f>RUT_data!AJ38/RUT_data!AJ158</f>
        <v>3.50657796167247</v>
      </c>
      <c r="AF7" s="7">
        <f>RUT_data!AK38/RUT_data!AK158</f>
        <v>3.35006499575191</v>
      </c>
      <c r="AG7" s="7">
        <f>RUT_data!AL38/RUT_data!AL158</f>
        <v>3.2916628003314</v>
      </c>
      <c r="AH7" s="7">
        <f>RUT_data!AM38/RUT_data!AM158</f>
        <v>3.22033818181818</v>
      </c>
      <c r="AI7" s="7">
        <f>RUT_data!AN38/RUT_data!AN158</f>
        <v>3.18503112687155</v>
      </c>
      <c r="AJ7" s="7">
        <f>RUT_data!AO38/RUT_data!AO158</f>
        <v>3.06992851652575</v>
      </c>
      <c r="AK7" s="7">
        <f>RUT_data!AP38/RUT_data!AP158</f>
        <v>3.03690728228228</v>
      </c>
      <c r="AL7" s="7">
        <f>RUT_data!AQ38/RUT_data!AQ158</f>
        <v>2.86268133480015</v>
      </c>
      <c r="AM7" s="7">
        <f>RUT_data!AR38/RUT_data!AR158</f>
        <v>2.70993694016482</v>
      </c>
      <c r="AN7" s="7">
        <f>RUT_data!AS38/RUT_data!AS158</f>
        <v>2.91215844700944</v>
      </c>
      <c r="AO7" s="7">
        <f>RUT_data!AT38/RUT_data!AT158</f>
        <v>2.80315773301468</v>
      </c>
      <c r="AP7" s="7">
        <f>RUT_data!AU38/RUT_data!AU158</f>
        <v>2.65737908061292</v>
      </c>
    </row>
    <row r="8" spans="1:42">
      <c r="A8" t="str">
        <f>RUT_data!B39</f>
        <v>Seychelles</v>
      </c>
      <c r="B8" s="7">
        <f>RUT_data!G39/RUT_data!G159</f>
        <v>0.837939130434783</v>
      </c>
      <c r="C8" s="7">
        <f>RUT_data!H39/RUT_data!H159</f>
        <v>0.876633540372671</v>
      </c>
      <c r="D8" s="7">
        <f>RUT_data!I39/RUT_data!I159</f>
        <v>0.714379446640316</v>
      </c>
      <c r="E8" s="7">
        <f>RUT_data!J39/RUT_data!J159</f>
        <v>0.875098814229249</v>
      </c>
      <c r="F8" s="7">
        <f>RUT_data!K39/RUT_data!K159</f>
        <v>0.838280632411067</v>
      </c>
      <c r="G8" s="7">
        <f>RUT_data!L39/RUT_data!L159</f>
        <v>0.9405595463138</v>
      </c>
      <c r="H8" s="7">
        <f>RUT_data!M39/RUT_data!M159</f>
        <v>1.19754442344045</v>
      </c>
      <c r="I8" s="7">
        <f>RUT_data!N39/RUT_data!N159</f>
        <v>1.31029111531191</v>
      </c>
      <c r="J8" s="7">
        <f>RUT_data!O39/RUT_data!O159</f>
        <v>0.787542533081286</v>
      </c>
      <c r="K8" s="7">
        <f>RUT_data!P39/RUT_data!P159</f>
        <v>0.723998109640832</v>
      </c>
      <c r="L8" s="7">
        <f>RUT_data!Q39/RUT_data!Q159</f>
        <v>0.64396786389414</v>
      </c>
      <c r="M8" s="7">
        <f>RUT_data!R39/RUT_data!R159</f>
        <v>0.813864130434783</v>
      </c>
      <c r="N8" s="7">
        <f>RUT_data!S39/RUT_data!S159</f>
        <v>0.675328695652174</v>
      </c>
      <c r="O8" s="7">
        <f>RUT_data!T39/RUT_data!T159</f>
        <v>0.623770434782609</v>
      </c>
      <c r="P8" s="7">
        <f>RUT_data!U39/RUT_data!U159</f>
        <v>0.505730769230769</v>
      </c>
      <c r="Q8" s="7">
        <f>RUT_data!V39/RUT_data!V159</f>
        <v>0.496520066889632</v>
      </c>
      <c r="R8" s="7">
        <f>RUT_data!W39/RUT_data!W159</f>
        <v>0.413130434782609</v>
      </c>
      <c r="S8" s="7">
        <f>RUT_data!X39/RUT_data!X159</f>
        <v>0.348217391304348</v>
      </c>
      <c r="T8" s="7">
        <f>RUT_data!Y39/RUT_data!Y159</f>
        <v>0.364478260869565</v>
      </c>
      <c r="U8" s="7">
        <f>RUT_data!Z39/RUT_data!Z159</f>
        <v>0.381869565217391</v>
      </c>
      <c r="V8" s="7">
        <f>RUT_data!AA39/RUT_data!AA159</f>
        <v>0.34295652173913</v>
      </c>
      <c r="W8" s="7">
        <f>RUT_data!AB39/RUT_data!AB159</f>
        <v>0.406782608695652</v>
      </c>
      <c r="X8" s="7">
        <f>RUT_data!AC39/RUT_data!AC159</f>
        <v>0.458478260869565</v>
      </c>
      <c r="Y8" s="7">
        <f>RUT_data!AD39/RUT_data!AD159</f>
        <v>0.2695</v>
      </c>
      <c r="Z8" s="7">
        <f>RUT_data!AE39/RUT_data!AE159</f>
        <v>0.373583333333333</v>
      </c>
      <c r="AA8" s="7">
        <f>RUT_data!AF39/RUT_data!AF159</f>
        <v>0.386166666666667</v>
      </c>
      <c r="AB8" s="7">
        <f>RUT_data!AG39/RUT_data!AG159</f>
        <v>0.236333333333333</v>
      </c>
      <c r="AC8" s="7">
        <f>RUT_data!AH39/RUT_data!AH159</f>
        <v>0.17496</v>
      </c>
      <c r="AD8" s="7">
        <f>RUT_data!AI39/RUT_data!AI159</f>
        <v>0.15924</v>
      </c>
      <c r="AE8" s="7">
        <f>RUT_data!AJ39/RUT_data!AJ159</f>
        <v>0.14596</v>
      </c>
      <c r="AF8" s="7">
        <f>RUT_data!AK39/RUT_data!AK159</f>
        <v>0.184038461538462</v>
      </c>
      <c r="AG8" s="7">
        <f>RUT_data!AL39/RUT_data!AL159</f>
        <v>0.136576923076923</v>
      </c>
      <c r="AH8" s="7">
        <f>RUT_data!AM39/RUT_data!AM159</f>
        <v>0.131615384615385</v>
      </c>
      <c r="AI8" s="7">
        <f>RUT_data!AN39/RUT_data!AN159</f>
        <v>0.176692307692308</v>
      </c>
      <c r="AJ8" s="7">
        <f>RUT_data!AO39/RUT_data!AO159</f>
        <v>0.194814814814815</v>
      </c>
      <c r="AK8" s="7">
        <f>RUT_data!AP39/RUT_data!AP159</f>
        <v>0.202185185185185</v>
      </c>
      <c r="AL8" s="7">
        <f>RUT_data!AQ39/RUT_data!AQ159</f>
        <v>0.19637037037037</v>
      </c>
      <c r="AM8" s="7">
        <f>RUT_data!AR39/RUT_data!AR159</f>
        <v>0.18962962962963</v>
      </c>
      <c r="AN8" s="7">
        <f>RUT_data!AS39/RUT_data!AS159</f>
        <v>0.177888888888889</v>
      </c>
      <c r="AO8" s="7">
        <f>RUT_data!AT39/RUT_data!AT159</f>
        <v>0.176321428571429</v>
      </c>
      <c r="AP8" s="7">
        <f>RUT_data!AU39/RUT_data!AU159</f>
        <v>0.180071428571429</v>
      </c>
    </row>
    <row r="9" spans="1:42">
      <c r="A9" t="str">
        <f>RUT_data!B21</f>
        <v>Lesotho</v>
      </c>
      <c r="B9" s="7">
        <f>RUT_data!G21/RUT_data!G141</f>
        <v>12.1729358537484</v>
      </c>
      <c r="C9" s="7">
        <f>RUT_data!H21/RUT_data!H141</f>
        <v>12.0993291510212</v>
      </c>
      <c r="D9" s="7">
        <f>RUT_data!I21/RUT_data!I141</f>
        <v>12.094785465702</v>
      </c>
      <c r="E9" s="7">
        <f>RUT_data!J21/RUT_data!J141</f>
        <v>12.0398326502732</v>
      </c>
      <c r="F9" s="7">
        <f>RUT_data!K21/RUT_data!K141</f>
        <v>12.0324664885427</v>
      </c>
      <c r="G9" s="7">
        <f>RUT_data!L21/RUT_data!L141</f>
        <v>11.9350015762926</v>
      </c>
      <c r="H9" s="7">
        <f>RUT_data!M21/RUT_data!M141</f>
        <v>11.9276303413061</v>
      </c>
      <c r="I9" s="7">
        <f>RUT_data!N21/RUT_data!N141</f>
        <v>11.7083700106914</v>
      </c>
      <c r="J9" s="7">
        <f>RUT_data!O21/RUT_data!O141</f>
        <v>11.3934304386354</v>
      </c>
      <c r="K9" s="7">
        <f>RUT_data!P21/RUT_data!P141</f>
        <v>11.0624153886832</v>
      </c>
      <c r="L9" s="7">
        <f>RUT_data!Q21/RUT_data!Q141</f>
        <v>10.7650041419602</v>
      </c>
      <c r="M9" s="7">
        <f>RUT_data!R21/RUT_data!R141</f>
        <v>10.4360940465919</v>
      </c>
      <c r="N9" s="7">
        <f>RUT_data!S21/RUT_data!S141</f>
        <v>10.2456134733607</v>
      </c>
      <c r="O9" s="7">
        <f>RUT_data!T21/RUT_data!T141</f>
        <v>10.3239515379415</v>
      </c>
      <c r="P9" s="7">
        <f>RUT_data!U21/RUT_data!U141</f>
        <v>9.93991949648712</v>
      </c>
      <c r="Q9" s="7">
        <f>RUT_data!V21/RUT_data!V141</f>
        <v>9.65627625834088</v>
      </c>
      <c r="R9" s="7">
        <f>RUT_data!W21/RUT_data!W141</f>
        <v>9.3506326083428</v>
      </c>
      <c r="S9" s="7">
        <f>RUT_data!X21/RUT_data!X141</f>
        <v>9.39796829797493</v>
      </c>
      <c r="T9" s="7">
        <f>RUT_data!Y21/RUT_data!Y141</f>
        <v>9.24468163459254</v>
      </c>
      <c r="U9" s="7">
        <f>RUT_data!Z21/RUT_data!Z141</f>
        <v>9.10878278688525</v>
      </c>
      <c r="V9" s="7">
        <f>RUT_data!AA21/RUT_data!AA141</f>
        <v>8.904464</v>
      </c>
      <c r="W9" s="7">
        <f>RUT_data!AB21/RUT_data!AB141</f>
        <v>8.667</v>
      </c>
      <c r="X9" s="7">
        <f>RUT_data!AC21/RUT_data!AC141</f>
        <v>8.43870498084291</v>
      </c>
      <c r="Y9" s="7">
        <f>RUT_data!AD21/RUT_data!AD141</f>
        <v>8.31076865671642</v>
      </c>
      <c r="Z9" s="7">
        <f>RUT_data!AE21/RUT_data!AE141</f>
        <v>8.19991636363636</v>
      </c>
      <c r="AA9" s="7">
        <f>RUT_data!AF21/RUT_data!AF141</f>
        <v>7.94342857142857</v>
      </c>
      <c r="AB9" s="7">
        <f>RUT_data!AG21/RUT_data!AG141</f>
        <v>7.96022807017544</v>
      </c>
      <c r="AC9" s="7">
        <f>RUT_data!AH21/RUT_data!AH141</f>
        <v>7.99784482758621</v>
      </c>
      <c r="AD9" s="7">
        <f>RUT_data!AI21/RUT_data!AI141</f>
        <v>7.58753716216216</v>
      </c>
      <c r="AE9" s="7">
        <f>RUT_data!AJ21/RUT_data!AJ141</f>
        <v>7.50436877076412</v>
      </c>
      <c r="AF9" s="7">
        <f>RUT_data!AK21/RUT_data!AK141</f>
        <v>7.1259868852459</v>
      </c>
      <c r="AG9" s="7">
        <f>RUT_data!AL21/RUT_data!AL141</f>
        <v>7.02585760517799</v>
      </c>
      <c r="AH9" s="7">
        <f>RUT_data!AM21/RUT_data!AM141</f>
        <v>6.94572204472843</v>
      </c>
      <c r="AI9" s="7">
        <f>RUT_data!AN21/RUT_data!AN141</f>
        <v>7.24498738170347</v>
      </c>
      <c r="AJ9" s="7">
        <f>RUT_data!AO21/RUT_data!AO141</f>
        <v>6.5961397515528</v>
      </c>
      <c r="AK9" s="7">
        <f>RUT_data!AP21/RUT_data!AP141</f>
        <v>6.84528048780488</v>
      </c>
      <c r="AL9" s="7">
        <f>RUT_data!AQ21/RUT_data!AQ141</f>
        <v>6.70848048048048</v>
      </c>
      <c r="AM9" s="7">
        <f>RUT_data!AR21/RUT_data!AR141</f>
        <v>6.35047197640118</v>
      </c>
      <c r="AN9" s="7">
        <f>RUT_data!AS21/RUT_data!AS141</f>
        <v>6.43722674418605</v>
      </c>
      <c r="AO9" s="7">
        <f>RUT_data!AT21/RUT_data!AT141</f>
        <v>6.43517816091954</v>
      </c>
      <c r="AP9" s="7">
        <f>RUT_data!AU21/RUT_data!AU141</f>
        <v>6.51844729344729</v>
      </c>
    </row>
    <row r="10" spans="1:42">
      <c r="A10" t="str">
        <f>RUT_data!B40</f>
        <v>Sierra Leone</v>
      </c>
      <c r="B10" s="7">
        <f>RUT_data!G40/RUT_data!G160</f>
        <v>3.3911197642296</v>
      </c>
      <c r="C10" s="7">
        <f>RUT_data!H40/RUT_data!H160</f>
        <v>3.35160792459388</v>
      </c>
      <c r="D10" s="7">
        <f>RUT_data!I40/RUT_data!I160</f>
        <v>3.35183538495787</v>
      </c>
      <c r="E10" s="7">
        <f>RUT_data!J40/RUT_data!J160</f>
        <v>3.34440885313857</v>
      </c>
      <c r="F10" s="7">
        <f>RUT_data!K40/RUT_data!K160</f>
        <v>3.37292376527276</v>
      </c>
      <c r="G10" s="7">
        <f>RUT_data!L40/RUT_data!L160</f>
        <v>3.3895215059031</v>
      </c>
      <c r="H10" s="7">
        <f>RUT_data!M40/RUT_data!M160</f>
        <v>3.39909306596032</v>
      </c>
      <c r="I10" s="7">
        <f>RUT_data!N40/RUT_data!N160</f>
        <v>3.34547084984232</v>
      </c>
      <c r="J10" s="7">
        <f>RUT_data!O40/RUT_data!O160</f>
        <v>3.31643615298468</v>
      </c>
      <c r="K10" s="7">
        <f>RUT_data!P40/RUT_data!P160</f>
        <v>3.32793191853184</v>
      </c>
      <c r="L10" s="7">
        <f>RUT_data!Q40/RUT_data!Q160</f>
        <v>3.33458728414818</v>
      </c>
      <c r="M10" s="7">
        <f>RUT_data!R40/RUT_data!R160</f>
        <v>3.30590746318211</v>
      </c>
      <c r="N10" s="7">
        <f>RUT_data!S40/RUT_data!S160</f>
        <v>3.28510925641347</v>
      </c>
      <c r="O10" s="7">
        <f>RUT_data!T40/RUT_data!T160</f>
        <v>3.27707835939869</v>
      </c>
      <c r="P10" s="7">
        <f>RUT_data!U40/RUT_data!U160</f>
        <v>3.26431368896089</v>
      </c>
      <c r="Q10" s="7">
        <f>RUT_data!V40/RUT_data!V160</f>
        <v>3.26415934049115</v>
      </c>
      <c r="R10" s="7">
        <f>RUT_data!W40/RUT_data!W160</f>
        <v>3.25092701626664</v>
      </c>
      <c r="S10" s="7">
        <f>RUT_data!X40/RUT_data!X160</f>
        <v>3.24464957499418</v>
      </c>
      <c r="T10" s="7">
        <f>RUT_data!Y40/RUT_data!Y160</f>
        <v>3.19413920029199</v>
      </c>
      <c r="U10" s="7">
        <f>RUT_data!Z40/RUT_data!Z160</f>
        <v>3.18111856823266</v>
      </c>
      <c r="V10" s="7">
        <f>RUT_data!AA40/RUT_data!AA160</f>
        <v>3.12873626373626</v>
      </c>
      <c r="W10" s="7">
        <f>RUT_data!AB40/RUT_data!AB160</f>
        <v>3.08849892008639</v>
      </c>
      <c r="X10" s="7">
        <f>RUT_data!AC40/RUT_data!AC160</f>
        <v>3.00603813559322</v>
      </c>
      <c r="Y10" s="7">
        <f>RUT_data!AD40/RUT_data!AD160</f>
        <v>2.90997089397089</v>
      </c>
      <c r="Z10" s="7">
        <f>RUT_data!AE40/RUT_data!AE160</f>
        <v>2.91414720812183</v>
      </c>
      <c r="AA10" s="7">
        <f>RUT_data!AF40/RUT_data!AF160</f>
        <v>2.85313803376365</v>
      </c>
      <c r="AB10" s="7">
        <f>RUT_data!AG40/RUT_data!AG160</f>
        <v>2.80612015503876</v>
      </c>
      <c r="AC10" s="7">
        <f>RUT_data!AH40/RUT_data!AH160</f>
        <v>2.77790170132325</v>
      </c>
      <c r="AD10" s="7">
        <f>RUT_data!AI40/RUT_data!AI160</f>
        <v>2.74432156133829</v>
      </c>
      <c r="AE10" s="7">
        <f>RUT_data!AJ40/RUT_data!AJ160</f>
        <v>2.73273407202216</v>
      </c>
      <c r="AF10" s="7">
        <f>RUT_data!AK40/RUT_data!AK160</f>
        <v>2.74191380908248</v>
      </c>
      <c r="AG10" s="7">
        <f>RUT_data!AL40/RUT_data!AL160</f>
        <v>2.69896725912067</v>
      </c>
      <c r="AH10" s="7">
        <f>RUT_data!AM40/RUT_data!AM160</f>
        <v>2.76887559354226</v>
      </c>
      <c r="AI10" s="7">
        <f>RUT_data!AN40/RUT_data!AN160</f>
        <v>2.83343146718147</v>
      </c>
      <c r="AJ10" s="7">
        <f>RUT_data!AO40/RUT_data!AO160</f>
        <v>2.771738791423</v>
      </c>
      <c r="AK10" s="7">
        <f>RUT_data!AP40/RUT_data!AP160</f>
        <v>2.84291929133858</v>
      </c>
      <c r="AL10" s="7">
        <f>RUT_data!AQ40/RUT_data!AQ160</f>
        <v>2.92351036525173</v>
      </c>
      <c r="AM10" s="7">
        <f>RUT_data!AR40/RUT_data!AR160</f>
        <v>2.85760414610069</v>
      </c>
      <c r="AN10" s="7">
        <f>RUT_data!AS40/RUT_data!AS160</f>
        <v>2.71717204301075</v>
      </c>
      <c r="AO10" s="7">
        <f>RUT_data!AT40/RUT_data!AT160</f>
        <v>2.59886935638809</v>
      </c>
      <c r="AP10" s="7">
        <f>RUT_data!AU40/RUT_data!AU160</f>
        <v>2.68770373831776</v>
      </c>
    </row>
    <row r="11" spans="1:42">
      <c r="A11" t="str">
        <f>RUT_data!B41</f>
        <v>Somalia</v>
      </c>
      <c r="B11" s="7">
        <f>RUT_data!G41/RUT_data!G161</f>
        <v>44.5103424772898</v>
      </c>
      <c r="C11" s="7">
        <f>RUT_data!H41/RUT_data!H161</f>
        <v>43.812331198014</v>
      </c>
      <c r="D11" s="7">
        <f>RUT_data!I41/RUT_data!I161</f>
        <v>43.1326822589556</v>
      </c>
      <c r="E11" s="7">
        <f>RUT_data!J41/RUT_data!J161</f>
        <v>42.4384393315766</v>
      </c>
      <c r="F11" s="7">
        <f>RUT_data!K41/RUT_data!K161</f>
        <v>41.7759819675046</v>
      </c>
      <c r="G11" s="7">
        <f>RUT_data!L41/RUT_data!L161</f>
        <v>41.01588636656</v>
      </c>
      <c r="H11" s="7">
        <f>RUT_data!M41/RUT_data!M161</f>
        <v>40.2436588984395</v>
      </c>
      <c r="I11" s="7">
        <f>RUT_data!N41/RUT_data!N161</f>
        <v>39.4233982524501</v>
      </c>
      <c r="J11" s="7">
        <f>RUT_data!O41/RUT_data!O161</f>
        <v>38.771125497584</v>
      </c>
      <c r="K11" s="7">
        <f>RUT_data!P41/RUT_data!P161</f>
        <v>38.2854699577214</v>
      </c>
      <c r="L11" s="7">
        <f>RUT_data!Q41/RUT_data!Q161</f>
        <v>38.0450819579226</v>
      </c>
      <c r="M11" s="7">
        <f>RUT_data!R41/RUT_data!R161</f>
        <v>38.2528453525177</v>
      </c>
      <c r="N11" s="7">
        <f>RUT_data!S41/RUT_data!S161</f>
        <v>37.8040344983666</v>
      </c>
      <c r="O11" s="7">
        <f>RUT_data!T41/RUT_data!T161</f>
        <v>36.7345792244134</v>
      </c>
      <c r="P11" s="7">
        <f>RUT_data!U41/RUT_data!U161</f>
        <v>34.8307877944577</v>
      </c>
      <c r="Q11" s="7">
        <f>RUT_data!V41/RUT_data!V161</f>
        <v>32.0344119975301</v>
      </c>
      <c r="R11" s="7">
        <f>RUT_data!W41/RUT_data!W161</f>
        <v>28.9785221950189</v>
      </c>
      <c r="S11" s="7">
        <f>RUT_data!X41/RUT_data!X161</f>
        <v>26.2631188340432</v>
      </c>
      <c r="T11" s="7">
        <f>RUT_data!Y41/RUT_data!Y161</f>
        <v>24.3661115424556</v>
      </c>
      <c r="U11" s="7">
        <f>RUT_data!Z41/RUT_data!Z161</f>
        <v>23.2334351753454</v>
      </c>
      <c r="V11" s="7">
        <f>RUT_data!AA41/RUT_data!AA161</f>
        <v>22.871771756123</v>
      </c>
      <c r="W11" s="7">
        <f>RUT_data!AB41/RUT_data!AB161</f>
        <v>22.9632226868792</v>
      </c>
      <c r="X11" s="7">
        <f>RUT_data!AC41/RUT_data!AC161</f>
        <v>23.2043289124668</v>
      </c>
      <c r="Y11" s="7">
        <f>RUT_data!AD41/RUT_data!AD161</f>
        <v>23.7362742980562</v>
      </c>
      <c r="Z11" s="7">
        <f>RUT_data!AE41/RUT_data!AE161</f>
        <v>24.0045872061236</v>
      </c>
      <c r="AA11" s="7">
        <f>RUT_data!AF41/RUT_data!AF161</f>
        <v>24.0426454445664</v>
      </c>
      <c r="AB11" s="7">
        <f>RUT_data!AG41/RUT_data!AG161</f>
        <v>23.9954198473282</v>
      </c>
      <c r="AC11" s="7">
        <f>RUT_data!AH41/RUT_data!AH161</f>
        <v>23.8270864864865</v>
      </c>
      <c r="AD11" s="7">
        <f>RUT_data!AI41/RUT_data!AI161</f>
        <v>23.6157747989276</v>
      </c>
      <c r="AE11" s="7">
        <f>RUT_data!AJ41/RUT_data!AJ161</f>
        <v>23.435104</v>
      </c>
      <c r="AF11" s="7">
        <f>RUT_data!AK41/RUT_data!AK161</f>
        <v>23.3046609717032</v>
      </c>
      <c r="AG11" s="7">
        <f>RUT_data!AL41/RUT_data!AL161</f>
        <v>23.3556700643777</v>
      </c>
      <c r="AH11" s="7">
        <f>RUT_data!AM41/RUT_data!AM161</f>
        <v>23.5241037277147</v>
      </c>
      <c r="AI11" s="7">
        <f>RUT_data!AN41/RUT_data!AN161</f>
        <v>23.9174185165133</v>
      </c>
      <c r="AJ11" s="7">
        <f>RUT_data!AO41/RUT_data!AO161</f>
        <v>23.5941347708895</v>
      </c>
      <c r="AK11" s="7">
        <f>RUT_data!AP41/RUT_data!AP161</f>
        <v>23.2971762513312</v>
      </c>
      <c r="AL11" s="7">
        <f>RUT_data!AQ41/RUT_data!AQ161</f>
        <v>22.8885352480418</v>
      </c>
      <c r="AM11" s="7">
        <f>RUT_data!AR41/RUT_data!AR161</f>
        <v>22.3001629213483</v>
      </c>
      <c r="AN11" s="7">
        <f>RUT_data!AS41/RUT_data!AS161</f>
        <v>21.8090723552894</v>
      </c>
      <c r="AO11" s="7">
        <f>RUT_data!AT41/RUT_data!AT161</f>
        <v>21.3483955078125</v>
      </c>
      <c r="AP11" s="7">
        <f>RUT_data!AU41/RUT_data!AU161</f>
        <v>20.9072879005261</v>
      </c>
    </row>
    <row r="12" spans="2:42"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</row>
    <row r="13" spans="1:42">
      <c r="A13" t="str">
        <f>RUT_data!B26</f>
        <v>Mauritania</v>
      </c>
      <c r="B13" s="7">
        <f>RUT_data!G26/RUT_data!G146</f>
        <v>110.879818253785</v>
      </c>
      <c r="C13" s="7">
        <f>RUT_data!H26/RUT_data!H146</f>
        <v>109.338839285714</v>
      </c>
      <c r="D13" s="7">
        <f>RUT_data!I26/RUT_data!I146</f>
        <v>108.139342386615</v>
      </c>
      <c r="E13" s="7">
        <f>RUT_data!J26/RUT_data!J146</f>
        <v>106.918938029184</v>
      </c>
      <c r="F13" s="7">
        <f>RUT_data!K26/RUT_data!K146</f>
        <v>105.643550309468</v>
      </c>
      <c r="G13" s="7">
        <f>RUT_data!L26/RUT_data!L146</f>
        <v>104.111578578135</v>
      </c>
      <c r="H13" s="7">
        <f>RUT_data!M26/RUT_data!M146</f>
        <v>102.984218058808</v>
      </c>
      <c r="I13" s="7">
        <f>RUT_data!N26/RUT_data!N146</f>
        <v>101.639818841127</v>
      </c>
      <c r="J13" s="7">
        <f>RUT_data!O26/RUT_data!O146</f>
        <v>100.435685049001</v>
      </c>
      <c r="K13" s="7">
        <f>RUT_data!P26/RUT_data!P146</f>
        <v>99.1107737174672</v>
      </c>
      <c r="L13" s="7">
        <f>RUT_data!Q26/RUT_data!Q146</f>
        <v>98.305307784816</v>
      </c>
      <c r="M13" s="7">
        <f>RUT_data!R26/RUT_data!R146</f>
        <v>97.3254330138342</v>
      </c>
      <c r="N13" s="7">
        <f>RUT_data!S26/RUT_data!S146</f>
        <v>96.5024160651899</v>
      </c>
      <c r="O13" s="7">
        <f>RUT_data!T26/RUT_data!T146</f>
        <v>95.8129326840692</v>
      </c>
      <c r="P13" s="7">
        <f>RUT_data!U26/RUT_data!U146</f>
        <v>95.1492111276701</v>
      </c>
      <c r="Q13" s="7">
        <f>RUT_data!V26/RUT_data!V146</f>
        <v>94.4959205440027</v>
      </c>
      <c r="R13" s="7">
        <f>RUT_data!W26/RUT_data!W146</f>
        <v>93.9244576420929</v>
      </c>
      <c r="S13" s="7">
        <f>RUT_data!X26/RUT_data!X146</f>
        <v>93.4898572543772</v>
      </c>
      <c r="T13" s="7">
        <f>RUT_data!Y26/RUT_data!Y146</f>
        <v>92.9315390158391</v>
      </c>
      <c r="U13" s="7">
        <f>RUT_data!Z26/RUT_data!Z146</f>
        <v>92.3865035128806</v>
      </c>
      <c r="V13" s="7">
        <f>RUT_data!AA26/RUT_data!AA146</f>
        <v>92.0279696969697</v>
      </c>
      <c r="W13" s="7">
        <f>RUT_data!AB26/RUT_data!AB146</f>
        <v>91.3766435185185</v>
      </c>
      <c r="X13" s="7">
        <f>RUT_data!AC26/RUT_data!AC146</f>
        <v>90.8686290322581</v>
      </c>
      <c r="Y13" s="7">
        <f>RUT_data!AD26/RUT_data!AD146</f>
        <v>90.4569564220184</v>
      </c>
      <c r="Z13" s="7">
        <f>RUT_data!AE26/RUT_data!AE146</f>
        <v>90.4062013729977</v>
      </c>
      <c r="AA13" s="7">
        <f>RUT_data!AF26/RUT_data!AF146</f>
        <v>90.437528604119</v>
      </c>
      <c r="AB13" s="7">
        <f>RUT_data!AG26/RUT_data!AG146</f>
        <v>90.3702745995423</v>
      </c>
      <c r="AC13" s="7">
        <f>RUT_data!AH26/RUT_data!AH146</f>
        <v>90.4955881006865</v>
      </c>
      <c r="AD13" s="7">
        <f>RUT_data!AI26/RUT_data!AI146</f>
        <v>90.6995917431193</v>
      </c>
      <c r="AE13" s="7">
        <f>RUT_data!AJ26/RUT_data!AJ146</f>
        <v>90.6746367816092</v>
      </c>
      <c r="AF13" s="7">
        <f>RUT_data!AK26/RUT_data!AK146</f>
        <v>88.3775928411633</v>
      </c>
      <c r="AG13" s="7">
        <f>RUT_data!AL26/RUT_data!AL146</f>
        <v>86.0062004357299</v>
      </c>
      <c r="AH13" s="7">
        <f>RUT_data!AM26/RUT_data!AM146</f>
        <v>83.9719617834395</v>
      </c>
      <c r="AI13" s="7">
        <f>RUT_data!AN26/RUT_data!AN146</f>
        <v>82.1895155279503</v>
      </c>
      <c r="AJ13" s="7">
        <f>RUT_data!AO26/RUT_data!AO146</f>
        <v>80.0068850806452</v>
      </c>
      <c r="AK13" s="7">
        <f>RUT_data!AP26/RUT_data!AP146</f>
        <v>77.8042156862745</v>
      </c>
      <c r="AL13" s="7">
        <f>RUT_data!AQ26/RUT_data!AQ146</f>
        <v>75.6002213740458</v>
      </c>
      <c r="AM13" s="7">
        <f>RUT_data!AR26/RUT_data!AR146</f>
        <v>73.535146567718</v>
      </c>
      <c r="AN13" s="7">
        <f>RUT_data!AS26/RUT_data!AS146</f>
        <v>71.4849657039711</v>
      </c>
      <c r="AO13" s="7">
        <f>RUT_data!AT26/RUT_data!AT146</f>
        <v>69.4415350877193</v>
      </c>
      <c r="AP13" s="7">
        <f>RUT_data!AU26/RUT_data!AU146</f>
        <v>67.5461245733788</v>
      </c>
    </row>
    <row r="14" spans="2:42"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>
      <c r="A15" t="s">
        <v>533</v>
      </c>
      <c r="B15" s="7">
        <f>RUT_data!G42/RUT_data!G162</f>
        <v>45.5583399028198</v>
      </c>
      <c r="C15" s="7">
        <f>RUT_data!H42/RUT_data!H162</f>
        <v>44.7473917366328</v>
      </c>
      <c r="D15" s="7">
        <f>RUT_data!I42/RUT_data!I162</f>
        <v>44.2005915292593</v>
      </c>
      <c r="E15" s="7">
        <f>RUT_data!J42/RUT_data!J162</f>
        <v>43.2100436957899</v>
      </c>
      <c r="F15" s="7">
        <f>RUT_data!K42/RUT_data!K162</f>
        <v>42.4510594023898</v>
      </c>
      <c r="G15" s="7">
        <f>RUT_data!L42/RUT_data!L162</f>
        <v>42.0434669486072</v>
      </c>
      <c r="H15" s="7">
        <f>RUT_data!M42/RUT_data!M162</f>
        <v>42.1065830455885</v>
      </c>
      <c r="I15" s="7">
        <f>RUT_data!N42/RUT_data!N162</f>
        <v>41.8927646228718</v>
      </c>
      <c r="J15" s="7">
        <f>RUT_data!O42/RUT_data!O162</f>
        <v>41.5677700694021</v>
      </c>
      <c r="K15" s="7">
        <f>RUT_data!P42/RUT_data!P162</f>
        <v>41.3676734440519</v>
      </c>
      <c r="L15" s="7">
        <f>RUT_data!Q42/RUT_data!Q162</f>
        <v>42.1519041692426</v>
      </c>
      <c r="M15" s="7">
        <f>RUT_data!R42/RUT_data!R162</f>
        <v>42.954390695771</v>
      </c>
      <c r="N15" s="7">
        <f>RUT_data!S42/RUT_data!S162</f>
        <v>43.2841066503911</v>
      </c>
      <c r="O15" s="7">
        <f>RUT_data!T42/RUT_data!T162</f>
        <v>44.6717545541429</v>
      </c>
      <c r="P15" s="7">
        <f>RUT_data!U42/RUT_data!U162</f>
        <v>45.6812934152431</v>
      </c>
      <c r="Q15" s="7">
        <f>RUT_data!V42/RUT_data!V162</f>
        <v>47.1980647375712</v>
      </c>
      <c r="R15" s="7">
        <f>RUT_data!W42/RUT_data!W162</f>
        <v>48.8329133697353</v>
      </c>
      <c r="S15" s="7">
        <f>RUT_data!X42/RUT_data!X162</f>
        <v>50.8734005734929</v>
      </c>
      <c r="T15" s="7">
        <f>RUT_data!Y42/RUT_data!Y162</f>
        <v>53.2981486304852</v>
      </c>
      <c r="U15" s="7">
        <f>RUT_data!Z42/RUT_data!Z162</f>
        <v>55.8197559153176</v>
      </c>
      <c r="V15" s="7">
        <f>RUT_data!AA42/RUT_data!AA162</f>
        <v>55.5291349009901</v>
      </c>
      <c r="W15" s="7">
        <f>RUT_data!AB42/RUT_data!AB162</f>
        <v>55.2547457002457</v>
      </c>
      <c r="X15" s="7">
        <f>RUT_data!AC42/RUT_data!AC162</f>
        <v>54.7717</v>
      </c>
      <c r="Y15" s="7">
        <f>RUT_data!AD42/RUT_data!AD162</f>
        <v>54.7907754854369</v>
      </c>
      <c r="Z15" s="7">
        <f>RUT_data!AE42/RUT_data!AE162</f>
        <v>54.3428936555891</v>
      </c>
      <c r="AA15" s="7">
        <f>RUT_data!AF42/RUT_data!AF162</f>
        <v>54.8132303030303</v>
      </c>
      <c r="AB15" s="7">
        <f>RUT_data!AG42/RUT_data!AG162</f>
        <v>55.3933522242535</v>
      </c>
      <c r="AC15" s="7">
        <f>RUT_data!AH42/RUT_data!AH162</f>
        <v>55.9179981583794</v>
      </c>
      <c r="AD15" s="7">
        <f>RUT_data!AI42/RUT_data!AI162</f>
        <v>56.0127172839506</v>
      </c>
      <c r="AE15" s="7">
        <f>RUT_data!AJ42/RUT_data!AJ162</f>
        <v>56.001760842627</v>
      </c>
      <c r="AF15" s="7">
        <f>RUT_data!AK42/RUT_data!AK162</f>
        <v>56.2593202492212</v>
      </c>
      <c r="AG15" s="7">
        <f>RUT_data!AL42/RUT_data!AL162</f>
        <v>56.1933936369308</v>
      </c>
      <c r="AH15" s="7">
        <f>RUT_data!AM42/RUT_data!AM162</f>
        <v>56.6505633978763</v>
      </c>
      <c r="AI15" s="7">
        <f>RUT_data!AN42/RUT_data!AN162</f>
        <v>57.1987228840125</v>
      </c>
      <c r="AJ15" s="7">
        <f>RUT_data!AO42/RUT_data!AO162</f>
        <v>57.2185303030303</v>
      </c>
      <c r="AK15" s="7">
        <f>RUT_data!AP42/RUT_data!AP162</f>
        <v>58.1831543367347</v>
      </c>
      <c r="AL15" s="7">
        <f>RUT_data!AQ42/RUT_data!AQ162</f>
        <v>59.0175936692506</v>
      </c>
      <c r="AM15" s="7">
        <f>RUT_data!AR42/RUT_data!AR162</f>
        <v>59.1583254747872</v>
      </c>
      <c r="AN15" s="7">
        <f>RUT_data!AS42/RUT_data!AS162</f>
        <v>60.188136122178</v>
      </c>
      <c r="AO15" s="7">
        <f>RUT_data!AT42/RUT_data!AT162</f>
        <v>61.2830721997301</v>
      </c>
      <c r="AP15" s="7">
        <f>RUT_data!AU42/RUT_data!AU162</f>
        <v>61.8961913580247</v>
      </c>
    </row>
    <row r="16" spans="1:42">
      <c r="A16" t="s">
        <v>534</v>
      </c>
      <c r="B16" s="7">
        <f>RUT_data!G26/RUT_data!G147</f>
        <v>465.560001265823</v>
      </c>
      <c r="C16" s="7">
        <f>RUT_data!H26/RUT_data!H147</f>
        <v>459.736374375</v>
      </c>
      <c r="D16" s="7">
        <f>RUT_data!I26/RUT_data!I147</f>
        <v>448.737078658537</v>
      </c>
      <c r="E16" s="7">
        <f>RUT_data!J26/RUT_data!J147</f>
        <v>443.342596987952</v>
      </c>
      <c r="F16" s="7">
        <f>RUT_data!K26/RUT_data!K147</f>
        <v>438.714878571429</v>
      </c>
      <c r="G16" s="7">
        <f>RUT_data!L26/RUT_data!L147</f>
        <v>438.143371428571</v>
      </c>
      <c r="H16" s="7">
        <f>RUT_data!M26/RUT_data!M147</f>
        <v>433.017135882353</v>
      </c>
      <c r="I16" s="7">
        <f>RUT_data!N26/RUT_data!N147</f>
        <v>432.950810470588</v>
      </c>
      <c r="J16" s="7">
        <f>RUT_data!O26/RUT_data!O147</f>
        <v>428.303032674419</v>
      </c>
      <c r="K16" s="7">
        <f>RUT_data!P26/RUT_data!P147</f>
        <v>428.037128372093</v>
      </c>
      <c r="L16" s="7">
        <f>RUT_data!Q26/RUT_data!Q147</f>
        <v>423.197836206897</v>
      </c>
      <c r="M16" s="7">
        <f>RUT_data!R26/RUT_data!R147</f>
        <v>422.463777586207</v>
      </c>
      <c r="N16" s="7">
        <f>RUT_data!S26/RUT_data!S147</f>
        <v>416.692788068182</v>
      </c>
      <c r="O16" s="7">
        <f>RUT_data!T26/RUT_data!T147</f>
        <v>412.420151123596</v>
      </c>
      <c r="P16" s="7">
        <f>RUT_data!U26/RUT_data!U147</f>
        <v>407.482093666667</v>
      </c>
      <c r="Q16" s="7">
        <f>RUT_data!V26/RUT_data!V147</f>
        <v>407.136970666667</v>
      </c>
      <c r="R16" s="7">
        <f>RUT_data!W26/RUT_data!W147</f>
        <v>402.63885</v>
      </c>
      <c r="S16" s="7">
        <f>RUT_data!X26/RUT_data!X147</f>
        <v>398.7933</v>
      </c>
      <c r="T16" s="7">
        <f>RUT_data!Y26/RUT_data!Y147</f>
        <v>394.48345</v>
      </c>
      <c r="U16" s="7">
        <f>RUT_data!Z26/RUT_data!Z147</f>
        <v>394.49037</v>
      </c>
      <c r="V16" s="7">
        <f>RUT_data!AA26/RUT_data!AA147</f>
        <v>398.787868686869</v>
      </c>
      <c r="W16" s="7">
        <f>RUT_data!AB26/RUT_data!AB147</f>
        <v>406.955773195876</v>
      </c>
      <c r="X16" s="7">
        <f>RUT_data!AC26/RUT_data!AC147</f>
        <v>419.542393617021</v>
      </c>
      <c r="Y16" s="7">
        <f>RUT_data!AD26/RUT_data!AD147</f>
        <v>428.687315217391</v>
      </c>
      <c r="Z16" s="7">
        <f>RUT_data!AE26/RUT_data!AE147</f>
        <v>438.972333333333</v>
      </c>
      <c r="AA16" s="7">
        <f>RUT_data!AF26/RUT_data!AF147</f>
        <v>444.058426966292</v>
      </c>
      <c r="AB16" s="7">
        <f>RUT_data!AG26/RUT_data!AG147</f>
        <v>459.207093023256</v>
      </c>
      <c r="AC16" s="7">
        <f>RUT_data!AH26/RUT_data!AH147</f>
        <v>470.792523809524</v>
      </c>
      <c r="AD16" s="7">
        <f>RUT_data!AI26/RUT_data!AI147</f>
        <v>488.210148148148</v>
      </c>
      <c r="AE16" s="7">
        <f>RUT_data!AJ26/RUT_data!AJ147</f>
        <v>525.912893333333</v>
      </c>
      <c r="AF16" s="7">
        <f>RUT_data!AK26/RUT_data!AK147</f>
        <v>526.730453333333</v>
      </c>
      <c r="AG16" s="7">
        <f>RUT_data!AL26/RUT_data!AL147</f>
        <v>533.470891891892</v>
      </c>
      <c r="AH16" s="7">
        <f>RUT_data!AM26/RUT_data!AM147</f>
        <v>534.470189189189</v>
      </c>
      <c r="AI16" s="7">
        <f>RUT_data!AN26/RUT_data!AN147</f>
        <v>543.801863013699</v>
      </c>
      <c r="AJ16" s="7">
        <f>RUT_data!AO26/RUT_data!AO147</f>
        <v>575.121956521739</v>
      </c>
      <c r="AK16" s="7">
        <f>RUT_data!AP26/RUT_data!AP147</f>
        <v>583.531617647059</v>
      </c>
      <c r="AL16" s="7">
        <f>RUT_data!AQ26/RUT_data!AQ147</f>
        <v>600.219939393939</v>
      </c>
      <c r="AM16" s="7">
        <f>RUT_data!AR26/RUT_data!AR147</f>
        <v>609.776061538462</v>
      </c>
      <c r="AN16" s="7">
        <f>RUT_data!AS26/RUT_data!AS147</f>
        <v>618.791734375</v>
      </c>
      <c r="AO16" s="7">
        <f>RUT_data!AT26/RUT_data!AT147</f>
        <v>628.280555555556</v>
      </c>
      <c r="AP16" s="7">
        <f>RUT_data!AU26/RUT_data!AU147</f>
        <v>638.419822580645</v>
      </c>
    </row>
    <row r="17" spans="1:42">
      <c r="A17" t="str">
        <f>RUT_data!B28</f>
        <v>Mozambique</v>
      </c>
      <c r="B17" s="7">
        <f>RUT_data!G28/RUT_data!G148</f>
        <v>13.3098723745626</v>
      </c>
      <c r="C17" s="7">
        <f>RUT_data!H28/RUT_data!H148</f>
        <v>13.088413447034</v>
      </c>
      <c r="D17" s="7">
        <f>RUT_data!I28/RUT_data!I148</f>
        <v>12.8920157187844</v>
      </c>
      <c r="E17" s="7">
        <f>RUT_data!J28/RUT_data!J148</f>
        <v>12.7016184913878</v>
      </c>
      <c r="F17" s="7">
        <f>RUT_data!K28/RUT_data!K148</f>
        <v>12.5161190624857</v>
      </c>
      <c r="G17" s="7">
        <f>RUT_data!L28/RUT_data!L148</f>
        <v>12.3182292741694</v>
      </c>
      <c r="H17" s="7">
        <f>RUT_data!M28/RUT_data!M148</f>
        <v>12.1466383902093</v>
      </c>
      <c r="I17" s="7">
        <f>RUT_data!N28/RUT_data!N148</f>
        <v>11.963033927144</v>
      </c>
      <c r="J17" s="7">
        <f>RUT_data!O28/RUT_data!O148</f>
        <v>11.757016984015</v>
      </c>
      <c r="K17" s="7">
        <f>RUT_data!P28/RUT_data!P148</f>
        <v>11.5307255078281</v>
      </c>
      <c r="L17" s="7">
        <f>RUT_data!Q28/RUT_data!Q148</f>
        <v>11.3476254253399</v>
      </c>
      <c r="M17" s="7">
        <f>RUT_data!R28/RUT_data!R148</f>
        <v>11.1571584008539</v>
      </c>
      <c r="N17" s="7">
        <f>RUT_data!S28/RUT_data!S148</f>
        <v>11.0167817062127</v>
      </c>
      <c r="O17" s="7">
        <f>RUT_data!T28/RUT_data!T148</f>
        <v>10.7810834699721</v>
      </c>
      <c r="P17" s="7">
        <f>RUT_data!U28/RUT_data!U148</f>
        <v>10.5070802306272</v>
      </c>
      <c r="Q17" s="7">
        <f>RUT_data!V28/RUT_data!V148</f>
        <v>10.2407506657896</v>
      </c>
      <c r="R17" s="7">
        <f>RUT_data!W28/RUT_data!W148</f>
        <v>9.96719644052203</v>
      </c>
      <c r="S17" s="7">
        <f>RUT_data!X28/RUT_data!X148</f>
        <v>9.72697274604845</v>
      </c>
      <c r="T17" s="7">
        <f>RUT_data!Y28/RUT_data!Y148</f>
        <v>9.52197879462302</v>
      </c>
      <c r="U17" s="7">
        <f>RUT_data!Z28/RUT_data!Z148</f>
        <v>9.35253415165314</v>
      </c>
      <c r="V17" s="7">
        <f>RUT_data!AA28/RUT_data!AA148</f>
        <v>9.18181730023274</v>
      </c>
      <c r="W17" s="7">
        <f>RUT_data!AB28/RUT_data!AB148</f>
        <v>9.03070409134158</v>
      </c>
      <c r="X17" s="7">
        <f>RUT_data!AC28/RUT_data!AC148</f>
        <v>8.87611506746627</v>
      </c>
      <c r="Y17" s="7">
        <f>RUT_data!AD28/RUT_data!AD148</f>
        <v>8.79479108635097</v>
      </c>
      <c r="Z17" s="7">
        <f>RUT_data!AE28/RUT_data!AE148</f>
        <v>8.78427882832777</v>
      </c>
      <c r="AA17" s="7">
        <f>RUT_data!AF28/RUT_data!AF148</f>
        <v>8.88208815838625</v>
      </c>
      <c r="AB17" s="7">
        <f>RUT_data!AG28/RUT_data!AG148</f>
        <v>9.00612206216831</v>
      </c>
      <c r="AC17" s="7">
        <f>RUT_data!AH28/RUT_data!AH148</f>
        <v>9.15510007698229</v>
      </c>
      <c r="AD17" s="7">
        <f>RUT_data!AI28/RUT_data!AI148</f>
        <v>9.23477334366525</v>
      </c>
      <c r="AE17" s="7">
        <f>RUT_data!AJ28/RUT_data!AJ148</f>
        <v>9.13114628527548</v>
      </c>
      <c r="AF17" s="7">
        <f>RUT_data!AK28/RUT_data!AK148</f>
        <v>8.92312797006548</v>
      </c>
      <c r="AG17" s="7">
        <f>RUT_data!AL28/RUT_data!AL148</f>
        <v>8.53779812882332</v>
      </c>
      <c r="AH17" s="7">
        <f>RUT_data!AM28/RUT_data!AM148</f>
        <v>8.1082076671824</v>
      </c>
      <c r="AI17" s="7">
        <f>RUT_data!AN28/RUT_data!AN148</f>
        <v>7.82073370638578</v>
      </c>
      <c r="AJ17" s="7">
        <f>RUT_data!AO28/RUT_data!AO148</f>
        <v>7.60055703633191</v>
      </c>
      <c r="AK17" s="7">
        <f>RUT_data!AP28/RUT_data!AP148</f>
        <v>7.38142286947141</v>
      </c>
      <c r="AL17" s="7">
        <f>RUT_data!AQ28/RUT_data!AQ148</f>
        <v>7.26331115459883</v>
      </c>
      <c r="AM17" s="7">
        <f>RUT_data!AR28/RUT_data!AR148</f>
        <v>7.14307201767305</v>
      </c>
      <c r="AN17" s="7">
        <f>RUT_data!AS28/RUT_data!AS148</f>
        <v>6.93360207612457</v>
      </c>
      <c r="AO17" s="7">
        <f>RUT_data!AT28/RUT_data!AT148</f>
        <v>6.75432332205302</v>
      </c>
      <c r="AP17" s="7">
        <f>RUT_data!AU28/RUT_data!AU148</f>
        <v>6.60393839779006</v>
      </c>
    </row>
    <row r="18" spans="1:42">
      <c r="A18" t="str">
        <f>RUT_data!B29</f>
        <v>Namibia</v>
      </c>
      <c r="B18" s="7">
        <f>RUT_data!G29/RUT_data!G149</f>
        <v>241.56243626843</v>
      </c>
      <c r="C18" s="7">
        <f>RUT_data!H29/RUT_data!H149</f>
        <v>239.252354048964</v>
      </c>
      <c r="D18" s="7">
        <f>RUT_data!I29/RUT_data!I149</f>
        <v>236.963168707593</v>
      </c>
      <c r="E18" s="7">
        <f>RUT_data!J29/RUT_data!J149</f>
        <v>234.791589685919</v>
      </c>
      <c r="F18" s="7">
        <f>RUT_data!K29/RUT_data!K149</f>
        <v>232.678483329355</v>
      </c>
      <c r="G18" s="7">
        <f>RUT_data!L29/RUT_data!L149</f>
        <v>230.582026014978</v>
      </c>
      <c r="H18" s="7">
        <f>RUT_data!M29/RUT_data!M149</f>
        <v>228.522716030097</v>
      </c>
      <c r="I18" s="7">
        <f>RUT_data!N29/RUT_data!N149</f>
        <v>226.477285039858</v>
      </c>
      <c r="J18" s="7">
        <f>RUT_data!O29/RUT_data!O149</f>
        <v>224.468875425007</v>
      </c>
      <c r="K18" s="7">
        <f>RUT_data!P29/RUT_data!P149</f>
        <v>222.45628436067</v>
      </c>
      <c r="L18" s="7">
        <f>RUT_data!Q29/RUT_data!Q149</f>
        <v>220.543000627746</v>
      </c>
      <c r="M18" s="7">
        <f>RUT_data!R29/RUT_data!R149</f>
        <v>218.613056571841</v>
      </c>
      <c r="N18" s="7">
        <f>RUT_data!S29/RUT_data!S149</f>
        <v>216.737818567587</v>
      </c>
      <c r="O18" s="7">
        <f>RUT_data!T29/RUT_data!T149</f>
        <v>214.875363807567</v>
      </c>
      <c r="P18" s="7">
        <f>RUT_data!U29/RUT_data!U149</f>
        <v>213.993984999026</v>
      </c>
      <c r="Q18" s="7">
        <f>RUT_data!V29/RUT_data!V149</f>
        <v>214.00294661991</v>
      </c>
      <c r="R18" s="7">
        <f>RUT_data!W29/RUT_data!W149</f>
        <v>214.048874926943</v>
      </c>
      <c r="S18" s="7">
        <f>RUT_data!X29/RUT_data!X149</f>
        <v>214.981118692983</v>
      </c>
      <c r="T18" s="7">
        <f>RUT_data!Y29/RUT_data!Y149</f>
        <v>215.010932570255</v>
      </c>
      <c r="U18" s="7">
        <f>RUT_data!Z29/RUT_data!Z149</f>
        <v>215.969491525424</v>
      </c>
      <c r="V18" s="7">
        <f>RUT_data!AA29/RUT_data!AA149</f>
        <v>215.976836158192</v>
      </c>
      <c r="W18" s="7">
        <f>RUT_data!AB29/RUT_data!AB149</f>
        <v>214.797752808989</v>
      </c>
      <c r="X18" s="7">
        <f>RUT_data!AC29/RUT_data!AC149</f>
        <v>213.637988826816</v>
      </c>
      <c r="Y18" s="7">
        <f>RUT_data!AD29/RUT_data!AD149</f>
        <v>211.290055248619</v>
      </c>
      <c r="Z18" s="7">
        <f>RUT_data!AE29/RUT_data!AE149</f>
        <v>207.760326086957</v>
      </c>
      <c r="AA18" s="7">
        <f>RUT_data!AF29/RUT_data!AF149</f>
        <v>201.238578947368</v>
      </c>
      <c r="AB18" s="7">
        <f>RUT_data!AG29/RUT_data!AG149</f>
        <v>194.06345177665</v>
      </c>
      <c r="AC18" s="7">
        <f>RUT_data!AH29/RUT_data!AH149</f>
        <v>187.481171568627</v>
      </c>
      <c r="AD18" s="7">
        <f>RUT_data!AI29/RUT_data!AI149</f>
        <v>180.445344339623</v>
      </c>
      <c r="AE18" s="7">
        <f>RUT_data!AJ29/RUT_data!AJ149</f>
        <v>174.668337899543</v>
      </c>
      <c r="AF18" s="7">
        <f>RUT_data!AK29/RUT_data!AK149</f>
        <v>170.752732142857</v>
      </c>
      <c r="AG18" s="7">
        <f>RUT_data!AL29/RUT_data!AL149</f>
        <v>168.414973568282</v>
      </c>
      <c r="AH18" s="7">
        <f>RUT_data!AM29/RUT_data!AM149</f>
        <v>165.571995670996</v>
      </c>
      <c r="AI18" s="7">
        <f>RUT_data!AN29/RUT_data!AN149</f>
        <v>164.047461538462</v>
      </c>
      <c r="AJ18" s="7">
        <f>RUT_data!AO29/RUT_data!AO149</f>
        <v>163.934367521368</v>
      </c>
      <c r="AK18" s="7">
        <f>RUT_data!AP29/RUT_data!AP149</f>
        <v>163.270727659574</v>
      </c>
      <c r="AL18" s="7">
        <f>RUT_data!AQ29/RUT_data!AQ149</f>
        <v>162.028810126582</v>
      </c>
      <c r="AM18" s="7">
        <f>RUT_data!AR29/RUT_data!AR149</f>
        <v>157.703473251029</v>
      </c>
      <c r="AN18" s="7">
        <f>RUT_data!AS29/RUT_data!AS149</f>
        <v>154.650112903226</v>
      </c>
      <c r="AO18" s="7">
        <f>RUT_data!AT29/RUT_data!AT149</f>
        <v>151.686150197628</v>
      </c>
      <c r="AP18" s="7">
        <f>RUT_data!AU29/RUT_data!AU149</f>
        <v>150.914299212598</v>
      </c>
    </row>
    <row r="19" spans="1:42">
      <c r="A19" t="str">
        <f>RUT_data!B30</f>
        <v>Niger</v>
      </c>
      <c r="B19" s="7">
        <f>RUT_data!G30/RUT_data!G150</f>
        <v>23.0278640206942</v>
      </c>
      <c r="C19" s="7">
        <f>RUT_data!H30/RUT_data!H150</f>
        <v>22.5923496005794</v>
      </c>
      <c r="D19" s="7">
        <f>RUT_data!I30/RUT_data!I150</f>
        <v>22.0213369770099</v>
      </c>
      <c r="E19" s="7">
        <f>RUT_data!J30/RUT_data!J150</f>
        <v>21.2311079399017</v>
      </c>
      <c r="F19" s="7">
        <f>RUT_data!K30/RUT_data!K150</f>
        <v>20.654196373993</v>
      </c>
      <c r="G19" s="7">
        <f>RUT_data!L30/RUT_data!L150</f>
        <v>20.2028904237541</v>
      </c>
      <c r="H19" s="7">
        <f>RUT_data!M30/RUT_data!M150</f>
        <v>19.7874276607098</v>
      </c>
      <c r="I19" s="7">
        <f>RUT_data!N30/RUT_data!N150</f>
        <v>19.3995008930991</v>
      </c>
      <c r="J19" s="7">
        <f>RUT_data!O30/RUT_data!O150</f>
        <v>19.2387291851924</v>
      </c>
      <c r="K19" s="7">
        <f>RUT_data!P30/RUT_data!P150</f>
        <v>18.7389590828774</v>
      </c>
      <c r="L19" s="7">
        <f>RUT_data!Q30/RUT_data!Q150</f>
        <v>18.2498046281049</v>
      </c>
      <c r="M19" s="7">
        <f>RUT_data!R30/RUT_data!R150</f>
        <v>17.5255716471052</v>
      </c>
      <c r="N19" s="7">
        <f>RUT_data!S30/RUT_data!S150</f>
        <v>16.6810770229908</v>
      </c>
      <c r="O19" s="7">
        <f>RUT_data!T30/RUT_data!T150</f>
        <v>16.3954827154968</v>
      </c>
      <c r="P19" s="7">
        <f>RUT_data!U30/RUT_data!U150</f>
        <v>15.7199058723946</v>
      </c>
      <c r="Q19" s="7">
        <f>RUT_data!V30/RUT_data!V150</f>
        <v>15.5849107097034</v>
      </c>
      <c r="R19" s="7">
        <f>RUT_data!W30/RUT_data!W150</f>
        <v>15.2366997771886</v>
      </c>
      <c r="S19" s="7">
        <f>RUT_data!X30/RUT_data!X150</f>
        <v>14.973477650154</v>
      </c>
      <c r="T19" s="7">
        <f>RUT_data!Y30/RUT_data!Y150</f>
        <v>14.5622271138276</v>
      </c>
      <c r="U19" s="7">
        <f>RUT_data!Z30/RUT_data!Z150</f>
        <v>14.6551269931663</v>
      </c>
      <c r="V19" s="7">
        <f>RUT_data!AA30/RUT_data!AA150</f>
        <v>14.4720205555556</v>
      </c>
      <c r="W19" s="7">
        <f>RUT_data!AB30/RUT_data!AB150</f>
        <v>14.3363834872352</v>
      </c>
      <c r="X19" s="7">
        <f>RUT_data!AC30/RUT_data!AC150</f>
        <v>14.4102092651757</v>
      </c>
      <c r="Y19" s="7">
        <f>RUT_data!AD30/RUT_data!AD150</f>
        <v>14.0609189330544</v>
      </c>
      <c r="Z19" s="7">
        <f>RUT_data!AE30/RUT_data!AE150</f>
        <v>13.8345349668198</v>
      </c>
      <c r="AA19" s="7">
        <f>RUT_data!AF30/RUT_data!AF150</f>
        <v>13.7670104477612</v>
      </c>
      <c r="AB19" s="7">
        <f>RUT_data!AG30/RUT_data!AG150</f>
        <v>13.5450741638391</v>
      </c>
      <c r="AC19" s="7">
        <f>RUT_data!AH30/RUT_data!AH150</f>
        <v>13.6226248821866</v>
      </c>
      <c r="AD19" s="7">
        <f>RUT_data!AI30/RUT_data!AI150</f>
        <v>13.4530490375802</v>
      </c>
      <c r="AE19" s="7">
        <f>RUT_data!AJ30/RUT_data!AJ150</f>
        <v>14.0737196261682</v>
      </c>
      <c r="AF19" s="7">
        <f>RUT_data!AK30/RUT_data!AK150</f>
        <v>13.5908975799481</v>
      </c>
      <c r="AG19" s="7">
        <f>RUT_data!AL30/RUT_data!AL150</f>
        <v>14.1689394703657</v>
      </c>
      <c r="AH19" s="7">
        <f>RUT_data!AM30/RUT_data!AM150</f>
        <v>13.2248076609617</v>
      </c>
      <c r="AI19" s="7">
        <f>RUT_data!AN30/RUT_data!AN150</f>
        <v>12.7046642998028</v>
      </c>
      <c r="AJ19" s="7">
        <f>RUT_data!AO30/RUT_data!AO150</f>
        <v>12.6140022900763</v>
      </c>
      <c r="AK19" s="7">
        <f>RUT_data!AP30/RUT_data!AP150</f>
        <v>12.0981982281285</v>
      </c>
      <c r="AL19" s="7">
        <f>RUT_data!AQ30/RUT_data!AQ150</f>
        <v>11.4560577746077</v>
      </c>
      <c r="AM19" s="7">
        <f>RUT_data!AR30/RUT_data!AR150</f>
        <v>11.6288454920853</v>
      </c>
      <c r="AN19" s="7">
        <f>RUT_data!AS30/RUT_data!AS150</f>
        <v>11.5635687645688</v>
      </c>
      <c r="AO19" s="7">
        <f>RUT_data!AT30/RUT_data!AT150</f>
        <v>10.7992236205227</v>
      </c>
      <c r="AP19" s="7">
        <f>RUT_data!AU30/RUT_data!AU150</f>
        <v>11.1868709375</v>
      </c>
    </row>
    <row r="20" spans="1:42">
      <c r="A20" t="str">
        <f>RUT_data!B31</f>
        <v>Nigeria</v>
      </c>
      <c r="B20" s="7">
        <f>RUT_data!G31/RUT_data!G151</f>
        <v>5.41627537715557</v>
      </c>
      <c r="C20" s="7">
        <f>RUT_data!H31/RUT_data!H151</f>
        <v>5.35626489680323</v>
      </c>
      <c r="D20" s="7">
        <f>RUT_data!I31/RUT_data!I151</f>
        <v>5.42637200830032</v>
      </c>
      <c r="E20" s="7">
        <f>RUT_data!J31/RUT_data!J151</f>
        <v>5.39329966432172</v>
      </c>
      <c r="F20" s="7">
        <f>RUT_data!K31/RUT_data!K151</f>
        <v>5.4363282858984</v>
      </c>
      <c r="G20" s="7">
        <f>RUT_data!L31/RUT_data!L151</f>
        <v>5.1938476031855</v>
      </c>
      <c r="H20" s="7">
        <f>RUT_data!M31/RUT_data!M151</f>
        <v>5.18206845656913</v>
      </c>
      <c r="I20" s="7">
        <f>RUT_data!N31/RUT_data!N151</f>
        <v>5.08964780952861</v>
      </c>
      <c r="J20" s="7">
        <f>RUT_data!O31/RUT_data!O151</f>
        <v>5.3112429110041</v>
      </c>
      <c r="K20" s="7">
        <f>RUT_data!P31/RUT_data!P151</f>
        <v>5.09524903893218</v>
      </c>
      <c r="L20" s="7">
        <f>RUT_data!Q31/RUT_data!Q151</f>
        <v>5.02572129436481</v>
      </c>
      <c r="M20" s="7">
        <f>RUT_data!R31/RUT_data!R151</f>
        <v>4.71138505879287</v>
      </c>
      <c r="N20" s="7">
        <f>RUT_data!S31/RUT_data!S151</f>
        <v>5.08204136195193</v>
      </c>
      <c r="O20" s="7">
        <f>RUT_data!T31/RUT_data!T151</f>
        <v>4.83775044376278</v>
      </c>
      <c r="P20" s="7">
        <f>RUT_data!U31/RUT_data!U151</f>
        <v>4.72241130310414</v>
      </c>
      <c r="Q20" s="7">
        <f>RUT_data!V31/RUT_data!V151</f>
        <v>4.73640365569607</v>
      </c>
      <c r="R20" s="7">
        <f>RUT_data!W31/RUT_data!W151</f>
        <v>4.47417874572909</v>
      </c>
      <c r="S20" s="7">
        <f>RUT_data!X31/RUT_data!X151</f>
        <v>4.36820825221806</v>
      </c>
      <c r="T20" s="7">
        <f>RUT_data!Y31/RUT_data!Y151</f>
        <v>4.35560112463379</v>
      </c>
      <c r="U20" s="7">
        <f>RUT_data!Z31/RUT_data!Z151</f>
        <v>4.47456450351837</v>
      </c>
      <c r="V20" s="7">
        <f>RUT_data!AA31/RUT_data!AA151</f>
        <v>4.27603317757009</v>
      </c>
      <c r="W20" s="7">
        <f>RUT_data!AB31/RUT_data!AB151</f>
        <v>4.31788761949172</v>
      </c>
      <c r="X20" s="7">
        <f>RUT_data!AC31/RUT_data!AC151</f>
        <v>4.31586247086247</v>
      </c>
      <c r="Y20" s="7">
        <f>RUT_data!AD31/RUT_data!AD151</f>
        <v>4.56033083645443</v>
      </c>
      <c r="Z20" s="7">
        <f>RUT_data!AE31/RUT_data!AE151</f>
        <v>4.68808030112923</v>
      </c>
      <c r="AA20" s="7">
        <f>RUT_data!AF31/RUT_data!AF151</f>
        <v>4.9952775149795</v>
      </c>
      <c r="AB20" s="7">
        <f>RUT_data!AG31/RUT_data!AG151</f>
        <v>5.03596187175043</v>
      </c>
      <c r="AC20" s="7">
        <f>RUT_data!AH31/RUT_data!AH151</f>
        <v>5.05434645669291</v>
      </c>
      <c r="AD20" s="7">
        <f>RUT_data!AI31/RUT_data!AI151</f>
        <v>5.26768479886641</v>
      </c>
      <c r="AE20" s="7">
        <f>RUT_data!AJ31/RUT_data!AJ151</f>
        <v>5.41586752305146</v>
      </c>
      <c r="AF20" s="7">
        <f>RUT_data!AK31/RUT_data!AK151</f>
        <v>5.70601703067098</v>
      </c>
      <c r="AG20" s="7">
        <f>RUT_data!AL31/RUT_data!AL151</f>
        <v>5.81212210908517</v>
      </c>
      <c r="AH20" s="7">
        <f>RUT_data!AM31/RUT_data!AM151</f>
        <v>5.93524847814056</v>
      </c>
      <c r="AI20" s="7">
        <f>RUT_data!AN31/RUT_data!AN151</f>
        <v>6.07179095373891</v>
      </c>
      <c r="AJ20" s="7">
        <f>RUT_data!AO31/RUT_data!AO151</f>
        <v>6.25446185599746</v>
      </c>
      <c r="AK20" s="7">
        <f>RUT_data!AP31/RUT_data!AP151</f>
        <v>6.30587667091025</v>
      </c>
      <c r="AL20" s="7">
        <f>RUT_data!AQ31/RUT_data!AQ151</f>
        <v>6.28454945756222</v>
      </c>
      <c r="AM20" s="7">
        <f>RUT_data!AR31/RUT_data!AR151</f>
        <v>6.50556337465014</v>
      </c>
      <c r="AN20" s="7">
        <f>RUT_data!AS31/RUT_data!AS151</f>
        <v>6.457479233483</v>
      </c>
      <c r="AO20" s="7">
        <f>RUT_data!AT31/RUT_data!AT151</f>
        <v>6.52899003455758</v>
      </c>
      <c r="AP20" s="7">
        <f>RUT_data!AU31/RUT_data!AU151</f>
        <v>6.3817448248087</v>
      </c>
    </row>
    <row r="21" spans="2:42"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</row>
    <row r="22" spans="1:42">
      <c r="A22" s="10" t="str">
        <f>RUT_data!B32</f>
        <v>Guineabissau</v>
      </c>
      <c r="B22" s="11">
        <f>RUT_data!G32/RUT_data!G152</f>
        <v>5.73797410856234</v>
      </c>
      <c r="C22" s="11">
        <f>RUT_data!H32/RUT_data!H152</f>
        <v>5.79997940032044</v>
      </c>
      <c r="D22" s="11">
        <f>RUT_data!I32/RUT_data!I152</f>
        <v>5.79430147058824</v>
      </c>
      <c r="E22" s="11">
        <f>RUT_data!J32/RUT_data!J152</f>
        <v>5.93087772116721</v>
      </c>
      <c r="F22" s="11">
        <f>RUT_data!K32/RUT_data!K152</f>
        <v>5.86596837944664</v>
      </c>
      <c r="G22" s="11">
        <f>RUT_data!L32/RUT_data!L152</f>
        <v>5.80264240874215</v>
      </c>
      <c r="H22" s="11">
        <f>RUT_data!M32/RUT_data!M152</f>
        <v>5.753165542897</v>
      </c>
      <c r="I22" s="11">
        <f>RUT_data!N32/RUT_data!N152</f>
        <v>5.69691987031033</v>
      </c>
      <c r="J22" s="11">
        <f>RUT_data!O32/RUT_data!O152</f>
        <v>5.62403492647059</v>
      </c>
      <c r="K22" s="11">
        <f>RUT_data!P32/RUT_data!P152</f>
        <v>5.59997711146715</v>
      </c>
      <c r="L22" s="11">
        <f>RUT_data!Q32/RUT_data!Q152</f>
        <v>5.51056098114922</v>
      </c>
      <c r="M22" s="11">
        <f>RUT_data!R32/RUT_data!R152</f>
        <v>5.45599461158509</v>
      </c>
      <c r="N22" s="11">
        <f>RUT_data!S32/RUT_data!S152</f>
        <v>5.40182019977802</v>
      </c>
      <c r="O22" s="11">
        <f>RUT_data!T32/RUT_data!T152</f>
        <v>5.41248633282309</v>
      </c>
      <c r="P22" s="11">
        <f>RUT_data!U32/RUT_data!U152</f>
        <v>5.42261295822677</v>
      </c>
      <c r="Q22" s="11">
        <f>RUT_data!V32/RUT_data!V152</f>
        <v>5.34286454018227</v>
      </c>
      <c r="R22" s="11">
        <f>RUT_data!W32/RUT_data!W152</f>
        <v>5.13376350540216</v>
      </c>
      <c r="S22" s="11">
        <f>RUT_data!X32/RUT_data!X152</f>
        <v>4.89864705882353</v>
      </c>
      <c r="T22" s="11">
        <f>RUT_data!Y32/RUT_data!Y152</f>
        <v>4.8012907455976</v>
      </c>
      <c r="U22" s="11">
        <f>RUT_data!Z32/RUT_data!Z152</f>
        <v>4.70640138408304</v>
      </c>
      <c r="V22" s="11">
        <f>RUT_data!AA32/RUT_data!AA152</f>
        <v>4.73361016949153</v>
      </c>
      <c r="W22" s="11">
        <f>RUT_data!AB32/RUT_data!AB152</f>
        <v>4.87856666666667</v>
      </c>
      <c r="X22" s="11">
        <f>RUT_data!AC32/RUT_data!AC152</f>
        <v>4.74178217821782</v>
      </c>
      <c r="Y22" s="11">
        <f>RUT_data!AD32/RUT_data!AD152</f>
        <v>4.66557003257329</v>
      </c>
      <c r="Z22" s="11">
        <f>RUT_data!AE32/RUT_data!AE152</f>
        <v>4.33307073954984</v>
      </c>
      <c r="AA22" s="11">
        <f>RUT_data!AF32/RUT_data!AF152</f>
        <v>4.27534810126582</v>
      </c>
      <c r="AB22" s="11">
        <f>RUT_data!AG32/RUT_data!AG152</f>
        <v>4.10018691588785</v>
      </c>
      <c r="AC22" s="11">
        <f>RUT_data!AH32/RUT_data!AH152</f>
        <v>3.93711009174312</v>
      </c>
      <c r="AD22" s="11">
        <f>RUT_data!AI32/RUT_data!AI152</f>
        <v>4.00038253012048</v>
      </c>
      <c r="AE22" s="11">
        <f>RUT_data!AJ32/RUT_data!AJ152</f>
        <v>3.95467455621302</v>
      </c>
      <c r="AF22" s="11">
        <f>RUT_data!AK32/RUT_data!AK152</f>
        <v>3.85681686046512</v>
      </c>
      <c r="AG22" s="11">
        <f>RUT_data!AL32/RUT_data!AL152</f>
        <v>3.85149856733524</v>
      </c>
      <c r="AH22" s="11">
        <f>RUT_data!AM32/RUT_data!AM152</f>
        <v>3.81389577464789</v>
      </c>
      <c r="AI22" s="11">
        <f>RUT_data!AN32/RUT_data!AN152</f>
        <v>3.79644722222222</v>
      </c>
      <c r="AJ22" s="11">
        <f>RUT_data!AO32/RUT_data!AO152</f>
        <v>3.78627595628415</v>
      </c>
      <c r="AK22" s="11">
        <f>RUT_data!AP32/RUT_data!AP152</f>
        <v>3.72515591397849</v>
      </c>
      <c r="AL22" s="11">
        <f>RUT_data!AQ32/RUT_data!AQ152</f>
        <v>3.78916402116402</v>
      </c>
      <c r="AM22" s="11">
        <f>RUT_data!AR32/RUT_data!AR152</f>
        <v>3.79204473684211</v>
      </c>
      <c r="AN22" s="11">
        <f>RUT_data!AS32/RUT_data!AS152</f>
        <v>3.87869350649351</v>
      </c>
      <c r="AO22" s="11">
        <f>RUT_data!AT32/RUT_data!AT152</f>
        <v>3.91942455242967</v>
      </c>
      <c r="AP22" s="11">
        <f>RUT_data!AU32/RUT_data!AU152</f>
        <v>3.81042317380353</v>
      </c>
    </row>
    <row r="25" spans="1:1">
      <c r="A25" t="s">
        <v>535</v>
      </c>
    </row>
    <row r="26" spans="1:42">
      <c r="A26" s="8"/>
      <c r="B26" s="9">
        <f>RUT_data!G1</f>
        <v>1961</v>
      </c>
      <c r="C26" s="9">
        <f>RUT_data!H1</f>
        <v>1962</v>
      </c>
      <c r="D26" s="9">
        <f>RUT_data!I1</f>
        <v>1963</v>
      </c>
      <c r="E26" s="9">
        <f>RUT_data!J1</f>
        <v>1964</v>
      </c>
      <c r="F26" s="9">
        <f>RUT_data!K1</f>
        <v>1965</v>
      </c>
      <c r="G26" s="9">
        <f>RUT_data!L1</f>
        <v>1966</v>
      </c>
      <c r="H26" s="9">
        <f>RUT_data!M1</f>
        <v>1967</v>
      </c>
      <c r="I26" s="9">
        <f>RUT_data!N1</f>
        <v>1968</v>
      </c>
      <c r="J26" s="9">
        <f>RUT_data!O1</f>
        <v>1969</v>
      </c>
      <c r="K26" s="9">
        <f>RUT_data!P1</f>
        <v>1970</v>
      </c>
      <c r="L26" s="9">
        <f>RUT_data!Q1</f>
        <v>1971</v>
      </c>
      <c r="M26" s="9">
        <f>RUT_data!R1</f>
        <v>1972</v>
      </c>
      <c r="N26" s="9">
        <f>RUT_data!S1</f>
        <v>1973</v>
      </c>
      <c r="O26" s="9">
        <f>RUT_data!T1</f>
        <v>1974</v>
      </c>
      <c r="P26" s="9">
        <f>RUT_data!U1</f>
        <v>1975</v>
      </c>
      <c r="Q26" s="9">
        <f>RUT_data!V1</f>
        <v>1976</v>
      </c>
      <c r="R26" s="9">
        <f>RUT_data!W1</f>
        <v>1977</v>
      </c>
      <c r="S26" s="9">
        <f>RUT_data!X1</f>
        <v>1978</v>
      </c>
      <c r="T26" s="9">
        <f>RUT_data!Y1</f>
        <v>1979</v>
      </c>
      <c r="U26" s="9">
        <f>RUT_data!Z1</f>
        <v>1980</v>
      </c>
      <c r="V26" s="9">
        <f>RUT_data!AA1</f>
        <v>1981</v>
      </c>
      <c r="W26" s="9">
        <f>RUT_data!AB1</f>
        <v>1982</v>
      </c>
      <c r="X26" s="9">
        <f>RUT_data!AC1</f>
        <v>1983</v>
      </c>
      <c r="Y26" s="9">
        <f>RUT_data!AD1</f>
        <v>1984</v>
      </c>
      <c r="Z26" s="9">
        <f>RUT_data!AE1</f>
        <v>1985</v>
      </c>
      <c r="AA26" s="9">
        <f>RUT_data!AF1</f>
        <v>1986</v>
      </c>
      <c r="AB26" s="9">
        <f>RUT_data!AG1</f>
        <v>1987</v>
      </c>
      <c r="AC26" s="9">
        <f>RUT_data!AH1</f>
        <v>1988</v>
      </c>
      <c r="AD26" s="9">
        <f>RUT_data!AI1</f>
        <v>1989</v>
      </c>
      <c r="AE26" s="9">
        <f>RUT_data!AJ1</f>
        <v>1990</v>
      </c>
      <c r="AF26" s="9">
        <f>RUT_data!AK1</f>
        <v>1991</v>
      </c>
      <c r="AG26" s="9">
        <f>RUT_data!AL1</f>
        <v>1992</v>
      </c>
      <c r="AH26" s="9">
        <f>RUT_data!AM1</f>
        <v>1993</v>
      </c>
      <c r="AI26" s="9">
        <f>RUT_data!AN1</f>
        <v>1994</v>
      </c>
      <c r="AJ26" s="9">
        <f>RUT_data!AO1</f>
        <v>1995</v>
      </c>
      <c r="AK26" s="9">
        <f>RUT_data!AP1</f>
        <v>1996</v>
      </c>
      <c r="AL26" s="9">
        <f>RUT_data!AQ1</f>
        <v>1997</v>
      </c>
      <c r="AM26" s="9">
        <f>RUT_data!AR1</f>
        <v>1998</v>
      </c>
      <c r="AN26" s="9">
        <f>RUT_data!AS1</f>
        <v>1999</v>
      </c>
      <c r="AO26" s="9">
        <f>RUT_data!AT1</f>
        <v>2000</v>
      </c>
      <c r="AP26" s="9">
        <f>RUT_data!AU1</f>
        <v>2001</v>
      </c>
    </row>
    <row r="27" spans="17:17">
      <c r="Q27" t="s">
        <v>532</v>
      </c>
    </row>
    <row r="28" spans="1:42">
      <c r="A28" t="s">
        <v>464</v>
      </c>
      <c r="B28" s="7">
        <f>AgArea!G2/AgLabour!G2</f>
        <v>52.0919660681952</v>
      </c>
      <c r="C28" s="7">
        <f>AgArea!H2/AgLabour!H2</f>
        <v>51.5759330825108</v>
      </c>
      <c r="D28" s="7">
        <f>AgArea!I2/AgLabour!I2</f>
        <v>51.0433644351614</v>
      </c>
      <c r="E28" s="7">
        <f>AgArea!J2/AgLabour!J2</f>
        <v>50.5260977028206</v>
      </c>
      <c r="F28" s="7">
        <f>AgArea!K2/AgLabour!K2</f>
        <v>50.0134905953194</v>
      </c>
      <c r="G28" s="7">
        <f>AgArea!L2/AgLabour!L2</f>
        <v>49.4689468776244</v>
      </c>
      <c r="H28" s="7">
        <f>AgArea!M2/AgLabour!M2</f>
        <v>48.930431990191</v>
      </c>
      <c r="I28" s="7">
        <f>AgArea!N2/AgLabour!N2</f>
        <v>48.3630262575317</v>
      </c>
      <c r="J28" s="7">
        <f>AgArea!O2/AgLabour!O2</f>
        <v>47.7921460216848</v>
      </c>
      <c r="K28" s="7">
        <f>AgArea!P2/AgLabour!P2</f>
        <v>47.2079986344926</v>
      </c>
      <c r="L28" s="7">
        <f>AgArea!Q2/AgLabour!Q2</f>
        <v>46.5240326035957</v>
      </c>
      <c r="M28" s="7">
        <f>AgArea!R2/AgLabour!R2</f>
        <v>45.8227735268417</v>
      </c>
      <c r="N28" s="7">
        <f>AgArea!S2/AgLabour!S2</f>
        <v>45.0894238358327</v>
      </c>
      <c r="O28" s="7">
        <f>AgArea!T2/AgLabour!T2</f>
        <v>44.3237380214143</v>
      </c>
      <c r="P28" s="7">
        <f>AgArea!U2/AgLabour!U2</f>
        <v>43.5264567124826</v>
      </c>
      <c r="Q28" s="7">
        <f>AgArea!V2/AgLabour!V2</f>
        <v>42.7106723889204</v>
      </c>
      <c r="R28" s="7">
        <f>AgArea!W2/AgLabour!W2</f>
        <v>41.8717379341885</v>
      </c>
      <c r="S28" s="7">
        <f>AgArea!X2/AgLabour!X2</f>
        <v>41.0112996339364</v>
      </c>
      <c r="T28" s="7">
        <f>AgArea!Y2/AgLabour!Y2</f>
        <v>40.0690519037417</v>
      </c>
      <c r="U28" s="7">
        <f>AgArea!Z2/AgLabour!Z2</f>
        <v>39.0801104972376</v>
      </c>
      <c r="V28" s="7">
        <f>AgArea!AA2/AgLabour!AA2</f>
        <v>37.9590508993494</v>
      </c>
      <c r="W28" s="7">
        <f>AgArea!AB2/AgLabour!AB2</f>
        <v>36.7593483894854</v>
      </c>
      <c r="X28" s="7">
        <f>AgArea!AC2/AgLabour!AC2</f>
        <v>35.5919025438911</v>
      </c>
      <c r="Y28" s="7">
        <f>AgArea!AD2/AgLabour!AD2</f>
        <v>34.5039944425148</v>
      </c>
      <c r="Z28" s="7">
        <f>AgArea!AE2/AgLabour!AE2</f>
        <v>33.7723741979061</v>
      </c>
      <c r="AA28" s="7">
        <f>AgArea!AF2/AgLabour!AF2</f>
        <v>33.2893869479235</v>
      </c>
      <c r="AB28" s="7">
        <f>AgArea!AG2/AgLabour!AG2</f>
        <v>32.7102803738318</v>
      </c>
      <c r="AC28" s="7">
        <f>AgArea!AH2/AgLabour!AH2</f>
        <v>32.209265679168</v>
      </c>
      <c r="AD28" s="7">
        <f>AgArea!AI2/AgLabour!AI2</f>
        <v>31.6990440949738</v>
      </c>
      <c r="AE28" s="7">
        <f>AgArea!AJ2/AgLabour!AJ2</f>
        <v>31.1164610291905</v>
      </c>
      <c r="AF28" s="7">
        <f>AgArea!AK2/AgLabour!AK2</f>
        <v>30.4985337243402</v>
      </c>
      <c r="AG28" s="7">
        <f>AgArea!AL2/AgLabour!AL2</f>
        <v>29.8035866780529</v>
      </c>
      <c r="AH28" s="7">
        <f>AgArea!AM2/AgLabour!AM2</f>
        <v>29.3285238623751</v>
      </c>
      <c r="AI28" s="7">
        <f>AgArea!AN2/AgLabour!AN2</f>
        <v>28.6290322580645</v>
      </c>
      <c r="AJ28" s="7">
        <f>AgArea!AO2/AgLabour!AO2</f>
        <v>28.1660535995796</v>
      </c>
      <c r="AK28" s="7">
        <f>AgArea!AP2/AgLabour!AP2</f>
        <v>27.4449564772145</v>
      </c>
      <c r="AL28" s="7">
        <f>AgArea!AQ2/AgLabour!AQ2</f>
        <v>26.7799150637022</v>
      </c>
      <c r="AM28" s="7">
        <f>AgArea!AR2/AgLabour!AR2</f>
        <v>26.095423563778</v>
      </c>
      <c r="AN28" s="7">
        <f>AgArea!AS2/AgLabour!AS2</f>
        <v>25.4028436018957</v>
      </c>
      <c r="AO28" s="7">
        <f>AgArea!AT2/AgLabour!AT2</f>
        <v>24.7406041042195</v>
      </c>
      <c r="AP28" s="7">
        <f>AgArea!AU2/AgLabour!AU2</f>
        <v>24.0098456030432</v>
      </c>
    </row>
    <row r="29" spans="1:42">
      <c r="A29" t="s">
        <v>443</v>
      </c>
      <c r="B29" s="7">
        <f>AgArea!G36/AgLabour!G36</f>
        <v>11.8785742022572</v>
      </c>
      <c r="C29" s="7">
        <f>AgArea!H36/AgLabour!H36</f>
        <v>11.7905835037458</v>
      </c>
      <c r="D29" s="7">
        <f>AgArea!I36/AgLabour!I36</f>
        <v>11.7088193918926</v>
      </c>
      <c r="E29" s="7">
        <f>AgArea!J36/AgLabour!J36</f>
        <v>11.6327357283982</v>
      </c>
      <c r="F29" s="7">
        <f>AgArea!K36/AgLabour!K36</f>
        <v>11.5108846237979</v>
      </c>
      <c r="G29" s="7">
        <f>AgArea!L36/AgLabour!L36</f>
        <v>11.3568004989616</v>
      </c>
      <c r="H29" s="7">
        <f>AgArea!M36/AgLabour!M36</f>
        <v>11.0934992437149</v>
      </c>
      <c r="I29" s="7">
        <f>AgArea!N36/AgLabour!N36</f>
        <v>10.8678717688318</v>
      </c>
      <c r="J29" s="7">
        <f>AgArea!O36/AgLabour!O36</f>
        <v>10.6381403275813</v>
      </c>
      <c r="K29" s="7">
        <f>AgArea!P36/AgLabour!P36</f>
        <v>10.4246658773822</v>
      </c>
      <c r="L29" s="7">
        <f>AgArea!Q36/AgLabour!Q36</f>
        <v>10.1976800635876</v>
      </c>
      <c r="M29" s="7">
        <f>AgArea!R36/AgLabour!R36</f>
        <v>9.975715341569</v>
      </c>
      <c r="N29" s="7">
        <f>AgArea!S36/AgLabour!S36</f>
        <v>9.84768363234232</v>
      </c>
      <c r="O29" s="7">
        <f>AgArea!T36/AgLabour!T36</f>
        <v>9.61582706417347</v>
      </c>
      <c r="P29" s="7">
        <f>AgArea!U36/AgLabour!U36</f>
        <v>9.42335193193392</v>
      </c>
      <c r="Q29" s="7">
        <f>AgArea!V36/AgLabour!V36</f>
        <v>9.23833641441615</v>
      </c>
      <c r="R29" s="7">
        <f>AgArea!W36/AgLabour!W36</f>
        <v>9.08975354847821</v>
      </c>
      <c r="S29" s="7">
        <f>AgArea!X36/AgLabour!X36</f>
        <v>8.88552441347472</v>
      </c>
      <c r="T29" s="7">
        <f>AgArea!Y36/AgLabour!Y36</f>
        <v>8.69165120593692</v>
      </c>
      <c r="U29" s="7">
        <f>AgArea!Z36/AgLabour!Z36</f>
        <v>8.46196660482375</v>
      </c>
      <c r="V29" s="7">
        <f>AgArea!AA36/AgLabour!AA36</f>
        <v>8.29774774774775</v>
      </c>
      <c r="W29" s="7">
        <f>AgArea!AB36/AgLabour!AB36</f>
        <v>8.13152126260412</v>
      </c>
      <c r="X29" s="7">
        <f>AgArea!AC36/AgLabour!AC36</f>
        <v>7.94826849080804</v>
      </c>
      <c r="Y29" s="7">
        <f>AgArea!AD36/AgLabour!AD36</f>
        <v>8.06060606060606</v>
      </c>
      <c r="Z29" s="7">
        <f>AgArea!AE36/AgLabour!AE36</f>
        <v>7.87082494969819</v>
      </c>
      <c r="AA29" s="7">
        <f>AgArea!AF36/AgLabour!AF36</f>
        <v>7.60867880666408</v>
      </c>
      <c r="AB29" s="7">
        <f>AgArea!AG36/AgLabour!AG36</f>
        <v>7.31403118040089</v>
      </c>
      <c r="AC29" s="7">
        <f>AgArea!AH36/AgLabour!AH36</f>
        <v>7.26459004654493</v>
      </c>
      <c r="AD29" s="7">
        <f>AgArea!AI36/AgLabour!AI36</f>
        <v>7.19092827004219</v>
      </c>
      <c r="AE29" s="7">
        <f>AgArea!AJ36/AgLabour!AJ36</f>
        <v>7.24327195467422</v>
      </c>
      <c r="AF29" s="7">
        <f>AgArea!AK36/AgLabour!AK36</f>
        <v>7.56042741341194</v>
      </c>
      <c r="AG29" s="7">
        <f>AgArea!AL36/AgLabour!AL36</f>
        <v>8.14901185770751</v>
      </c>
      <c r="AH29" s="7">
        <f>AgArea!AM36/AgLabour!AM36</f>
        <v>9.02312633832976</v>
      </c>
      <c r="AI29" s="7">
        <f>AgArea!AN36/AgLabour!AN36</f>
        <v>9.54520795660036</v>
      </c>
      <c r="AJ29" s="7">
        <f>AgArea!AO36/AgLabour!AO36</f>
        <v>9.83241505968779</v>
      </c>
      <c r="AK29" s="7">
        <f>AgArea!AP36/AgLabour!AP36</f>
        <v>9.4134446397188</v>
      </c>
      <c r="AL29" s="7">
        <f>AgArea!AQ36/AgLabour!AQ36</f>
        <v>8.60096735187424</v>
      </c>
      <c r="AM29" s="7">
        <f>AgArea!AR36/AgLabour!AR36</f>
        <v>7.7920756088695</v>
      </c>
      <c r="AN29" s="7">
        <f>AgArea!AS36/AgLabour!AS36</f>
        <v>7.09933774834437</v>
      </c>
      <c r="AO29" s="7">
        <f>AgArea!AT36/AgLabour!AT36</f>
        <v>6.57464528069093</v>
      </c>
      <c r="AP29" s="7">
        <f>AgArea!AU36/AgLabour!AU36</f>
        <v>6.28327945930062</v>
      </c>
    </row>
    <row r="30" spans="1:42">
      <c r="A30" t="s">
        <v>536</v>
      </c>
      <c r="B30" s="7">
        <f>AgArea!G10/AgLabour!G10</f>
        <v>398.092380753742</v>
      </c>
      <c r="C30" s="7">
        <f>AgArea!H10/AgLabour!H10</f>
        <v>390.738476070529</v>
      </c>
      <c r="D30" s="7">
        <f>AgArea!I10/AgLabour!I10</f>
        <v>384.835745010657</v>
      </c>
      <c r="E30" s="7">
        <f>AgArea!J10/AgLabour!J10</f>
        <v>376.974295165549</v>
      </c>
      <c r="F30" s="7">
        <f>AgArea!K10/AgLabour!K10</f>
        <v>370.540309719345</v>
      </c>
      <c r="G30" s="7">
        <f>AgArea!L10/AgLabour!L10</f>
        <v>363.341890263936</v>
      </c>
      <c r="H30" s="7">
        <f>AgArea!M10/AgLabour!M10</f>
        <v>356.116341309824</v>
      </c>
      <c r="I30" s="7">
        <f>AgArea!N10/AgLabour!N10</f>
        <v>348.463140218304</v>
      </c>
      <c r="J30" s="7">
        <f>AgArea!O10/AgLabour!O10</f>
        <v>342.051187722634</v>
      </c>
      <c r="K30" s="7">
        <f>AgArea!P10/AgLabour!P10</f>
        <v>334.045715204459</v>
      </c>
      <c r="L30" s="7">
        <f>AgArea!Q10/AgLabour!Q10</f>
        <v>330.56827783177</v>
      </c>
      <c r="M30" s="7">
        <f>AgArea!R10/AgLabour!R10</f>
        <v>326.28703649464</v>
      </c>
      <c r="N30" s="7">
        <f>AgArea!S10/AgLabour!S10</f>
        <v>321.727742331445</v>
      </c>
      <c r="O30" s="7">
        <f>AgArea!T10/AgLabour!T10</f>
        <v>317.61895465995</v>
      </c>
      <c r="P30" s="7">
        <f>AgArea!U10/AgLabour!U10</f>
        <v>313.897916640816</v>
      </c>
      <c r="Q30" s="7">
        <f>AgArea!V10/AgLabour!V10</f>
        <v>310.32542613289</v>
      </c>
      <c r="R30" s="7">
        <f>AgArea!W10/AgLabour!W10</f>
        <v>306.278496840865</v>
      </c>
      <c r="S30" s="7">
        <f>AgArea!X10/AgLabour!X10</f>
        <v>302.839780708253</v>
      </c>
      <c r="T30" s="7">
        <f>AgArea!Y10/AgLabour!Y10</f>
        <v>299.512164902663</v>
      </c>
      <c r="U30" s="7">
        <f>AgArea!Z10/AgLabour!Z10</f>
        <v>295.39798488665</v>
      </c>
      <c r="V30" s="7">
        <f>AgArea!AA10/AgLabour!AA10</f>
        <v>291.831265508685</v>
      </c>
      <c r="W30" s="7">
        <f>AgArea!AB10/AgLabour!AB10</f>
        <v>286.703163017032</v>
      </c>
      <c r="X30" s="7">
        <f>AgArea!AC10/AgLabour!AC10</f>
        <v>283.480769230769</v>
      </c>
      <c r="Y30" s="7">
        <f>AgArea!AD10/AgLabour!AD10</f>
        <v>282.0783847981</v>
      </c>
      <c r="Z30" s="7">
        <f>AgArea!AE10/AgLabour!AE10</f>
        <v>280.654929577465</v>
      </c>
      <c r="AA30" s="7">
        <f>AgArea!AF10/AgLabour!AF10</f>
        <v>282.524590163934</v>
      </c>
      <c r="AB30" s="7">
        <f>AgArea!AG10/AgLabour!AG10</f>
        <v>281.215777262181</v>
      </c>
      <c r="AC30" s="7">
        <f>AgArea!AH10/AgLabour!AH10</f>
        <v>279.657534246575</v>
      </c>
      <c r="AD30" s="7">
        <f>AgArea!AI10/AgLabour!AI10</f>
        <v>278.218961625282</v>
      </c>
      <c r="AE30" s="7">
        <f>AgArea!AJ10/AgLabour!AJ10</f>
        <v>277.080536912752</v>
      </c>
      <c r="AF30" s="7">
        <f>AgArea!AK10/AgLabour!AK10</f>
        <v>275.484513274336</v>
      </c>
      <c r="AG30" s="7">
        <f>AgArea!AL10/AgLabour!AL10</f>
        <v>274.216630196937</v>
      </c>
      <c r="AH30" s="7">
        <f>AgArea!AM10/AgLabour!AM10</f>
        <v>274.391774891775</v>
      </c>
      <c r="AI30" s="7">
        <f>AgArea!AN10/AgLabour!AN10</f>
        <v>273.849785407725</v>
      </c>
      <c r="AJ30" s="7">
        <f>AgArea!AO10/AgLabour!AO10</f>
        <v>268.507306889353</v>
      </c>
      <c r="AK30" s="7">
        <f>AgArea!AP10/AgLabour!AP10</f>
        <v>265.20618556701</v>
      </c>
      <c r="AL30" s="7">
        <f>AgArea!AQ10/AgLabour!AQ10</f>
        <v>263.94045174538</v>
      </c>
      <c r="AM30" s="7">
        <f>AgArea!AR10/AgLabour!AR10</f>
        <v>261.987780040733</v>
      </c>
      <c r="AN30" s="7">
        <f>AgArea!AS10/AgLabour!AS10</f>
        <v>258.832997987928</v>
      </c>
      <c r="AO30" s="7">
        <f>AgArea!AT10/AgLabour!AT10</f>
        <v>256.716566866267</v>
      </c>
      <c r="AP30" s="7">
        <f>AgArea!AU10/AgLabour!AU10</f>
        <v>255.321428571429</v>
      </c>
    </row>
    <row r="31" spans="1:42">
      <c r="A31" t="s">
        <v>433</v>
      </c>
      <c r="B31" s="7">
        <f>AgArea!G38/AgLabour!G38</f>
        <v>10.6322528918879</v>
      </c>
      <c r="C31" s="7">
        <f>AgArea!H38/AgLabour!H38</f>
        <v>10.6025707452718</v>
      </c>
      <c r="D31" s="7">
        <f>AgArea!I38/AgLabour!I38</f>
        <v>10.5630102021093</v>
      </c>
      <c r="E31" s="7">
        <f>AgArea!J38/AgLabour!J38</f>
        <v>10.8733653136929</v>
      </c>
      <c r="F31" s="7">
        <f>AgArea!K38/AgLabour!K38</f>
        <v>10.4583236230871</v>
      </c>
      <c r="G31" s="7">
        <f>AgArea!L38/AgLabour!L38</f>
        <v>10.168297135727</v>
      </c>
      <c r="H31" s="7">
        <f>AgArea!M38/AgLabour!M38</f>
        <v>9.98223362632091</v>
      </c>
      <c r="I31" s="7">
        <f>AgArea!N38/AgLabour!N38</f>
        <v>9.80948531471514</v>
      </c>
      <c r="J31" s="7">
        <f>AgArea!O38/AgLabour!O38</f>
        <v>9.5883412384841</v>
      </c>
      <c r="K31" s="7">
        <f>AgArea!P38/AgLabour!P38</f>
        <v>9.51951756217978</v>
      </c>
      <c r="L31" s="7">
        <f>AgArea!Q38/AgLabour!Q38</f>
        <v>9.32662529685838</v>
      </c>
      <c r="M31" s="7">
        <f>AgArea!R38/AgLabour!R38</f>
        <v>9.35724539234765</v>
      </c>
      <c r="N31" s="7">
        <f>AgArea!S38/AgLabour!S38</f>
        <v>9.32072665934237</v>
      </c>
      <c r="O31" s="7">
        <f>AgArea!T38/AgLabour!T38</f>
        <v>8.98162511634424</v>
      </c>
      <c r="P31" s="7">
        <f>AgArea!U38/AgLabour!U38</f>
        <v>8.91440456769984</v>
      </c>
      <c r="Q31" s="7">
        <f>AgArea!V38/AgLabour!V38</f>
        <v>8.91622478395367</v>
      </c>
      <c r="R31" s="7">
        <f>AgArea!W38/AgLabour!W38</f>
        <v>8.82582398933932</v>
      </c>
      <c r="S31" s="7">
        <f>AgArea!X38/AgLabour!X38</f>
        <v>8.66684494478104</v>
      </c>
      <c r="T31" s="7">
        <f>AgArea!Y38/AgLabour!Y38</f>
        <v>8.49688818320024</v>
      </c>
      <c r="U31" s="7">
        <f>AgArea!Z38/AgLabour!Z38</f>
        <v>8.37574768896139</v>
      </c>
      <c r="V31" s="7">
        <f>AgArea!AA38/AgLabour!AA38</f>
        <v>8.22863247863248</v>
      </c>
      <c r="W31" s="7">
        <f>AgArea!AB38/AgLabour!AB38</f>
        <v>8.12650287506534</v>
      </c>
      <c r="X31" s="7">
        <f>AgArea!AC38/AgLabour!AC38</f>
        <v>8.00870455709165</v>
      </c>
      <c r="Y31" s="7">
        <f>AgArea!AD38/AgLabour!AD38</f>
        <v>7.82556390977444</v>
      </c>
      <c r="Z31" s="7">
        <f>AgArea!AE38/AgLabour!AE38</f>
        <v>7.68560235063663</v>
      </c>
      <c r="AA31" s="7">
        <f>AgArea!AF38/AgLabour!AF38</f>
        <v>7.62900909526089</v>
      </c>
      <c r="AB31" s="7">
        <f>AgArea!AG38/AgLabour!AG38</f>
        <v>7.57737260402057</v>
      </c>
      <c r="AC31" s="7">
        <f>AgArea!AH38/AgLabour!AH38</f>
        <v>7.43861250570516</v>
      </c>
      <c r="AD31" s="7">
        <f>AgArea!AI38/AgLabour!AI38</f>
        <v>7.32440874609549</v>
      </c>
      <c r="AE31" s="7">
        <f>AgArea!AJ38/AgLabour!AJ38</f>
        <v>7.17421602787456</v>
      </c>
      <c r="AF31" s="7">
        <f>AgArea!AK38/AgLabour!AK38</f>
        <v>7.02846219201359</v>
      </c>
      <c r="AG31" s="7">
        <f>AgArea!AL38/AgLabour!AL38</f>
        <v>6.84051367025684</v>
      </c>
      <c r="AH31" s="7">
        <f>AgArea!AM38/AgLabour!AM38</f>
        <v>6.63959595959596</v>
      </c>
      <c r="AI31" s="7">
        <f>AgArea!AN38/AgLabour!AN38</f>
        <v>6.50197005516154</v>
      </c>
      <c r="AJ31" s="7">
        <f>AgArea!AO38/AgLabour!AO38</f>
        <v>6.29477325134512</v>
      </c>
      <c r="AK31" s="7">
        <f>AgArea!AP38/AgLabour!AP38</f>
        <v>6.06719219219219</v>
      </c>
      <c r="AL31" s="7">
        <f>AgArea!AQ38/AgLabour!AQ38</f>
        <v>5.87862119545288</v>
      </c>
      <c r="AM31" s="7">
        <f>AgArea!AR38/AgLabour!AR38</f>
        <v>5.75134360444285</v>
      </c>
      <c r="AN31" s="7">
        <f>AgArea!AS38/AgLabour!AS38</f>
        <v>5.62749213011543</v>
      </c>
      <c r="AO31" s="7">
        <f>AgArea!AT38/AgLabour!AT38</f>
        <v>5.50187777398429</v>
      </c>
      <c r="AP31" s="7">
        <f>AgArea!AU38/AgLabour!AU38</f>
        <v>5.36875416389074</v>
      </c>
    </row>
    <row r="32" spans="1:42">
      <c r="A32" t="s">
        <v>440</v>
      </c>
      <c r="B32" s="7">
        <f>AgArea!G39/AgLabour!G39</f>
        <v>7284.18913043478</v>
      </c>
      <c r="C32" s="7">
        <f>AgArea!H39/AgLabour!H39</f>
        <v>6999.65217391304</v>
      </c>
      <c r="D32" s="7">
        <f>AgArea!I39/AgLabour!I39</f>
        <v>6721.34584980237</v>
      </c>
      <c r="E32" s="7">
        <f>AgArea!J39/AgLabour!J39</f>
        <v>6768.46245059289</v>
      </c>
      <c r="F32" s="7">
        <f>AgArea!K39/AgLabour!K39</f>
        <v>6775.98616600791</v>
      </c>
      <c r="G32" s="7">
        <f>AgArea!L39/AgLabour!L39</f>
        <v>6483.57277882798</v>
      </c>
      <c r="H32" s="7">
        <f>AgArea!M39/AgLabour!M39</f>
        <v>6490.76937618147</v>
      </c>
      <c r="I32" s="7">
        <f>AgArea!N39/AgLabour!N39</f>
        <v>6499.49716446125</v>
      </c>
      <c r="J32" s="7">
        <f>AgArea!O39/AgLabour!O39</f>
        <v>6521.08695652174</v>
      </c>
      <c r="K32" s="7">
        <f>AgArea!P39/AgLabour!P39</f>
        <v>6535.53119092628</v>
      </c>
      <c r="L32" s="7">
        <f>AgArea!Q39/AgLabour!Q39</f>
        <v>6669.40831758034</v>
      </c>
      <c r="M32" s="7">
        <f>AgArea!R39/AgLabour!R39</f>
        <v>6438.96195652174</v>
      </c>
      <c r="N32" s="7">
        <f>AgArea!S39/AgLabour!S39</f>
        <v>6194.31652173913</v>
      </c>
      <c r="O32" s="7">
        <f>AgArea!T39/AgLabour!T39</f>
        <v>6229.44</v>
      </c>
      <c r="P32" s="7">
        <f>AgArea!U39/AgLabour!U39</f>
        <v>6027.5016722408</v>
      </c>
      <c r="Q32" s="7">
        <f>AgArea!V39/AgLabour!V39</f>
        <v>6049.3093645485</v>
      </c>
      <c r="R32" s="7">
        <f>AgArea!W39/AgLabour!W39</f>
        <v>5883.47826086957</v>
      </c>
      <c r="S32" s="7">
        <f>AgArea!X39/AgLabour!X39</f>
        <v>5894.78260869565</v>
      </c>
      <c r="T32" s="7">
        <f>AgArea!Y39/AgLabour!Y39</f>
        <v>5935.34782608696</v>
      </c>
      <c r="U32" s="7">
        <f>AgArea!Z39/AgLabour!Z39</f>
        <v>5957.47826086957</v>
      </c>
      <c r="V32" s="7">
        <f>AgArea!AA39/AgLabour!AA39</f>
        <v>5995.69565217391</v>
      </c>
      <c r="W32" s="7">
        <f>AgArea!AB39/AgLabour!AB39</f>
        <v>6013.65217391304</v>
      </c>
      <c r="X32" s="7">
        <f>AgArea!AC39/AgLabour!AC39</f>
        <v>6029.5652173913</v>
      </c>
      <c r="Y32" s="7">
        <f>AgArea!AD39/AgLabour!AD39</f>
        <v>5815.08333333333</v>
      </c>
      <c r="Z32" s="7">
        <f>AgArea!AE39/AgLabour!AE39</f>
        <v>5832.41666666667</v>
      </c>
      <c r="AA32" s="7">
        <f>AgArea!AF39/AgLabour!AF39</f>
        <v>5871.375</v>
      </c>
      <c r="AB32" s="7">
        <f>AgArea!AG39/AgLabour!AG39</f>
        <v>5884.125</v>
      </c>
      <c r="AC32" s="7">
        <f>AgArea!AH39/AgLabour!AH39</f>
        <v>5647.56</v>
      </c>
      <c r="AD32" s="7">
        <f>AgArea!AI39/AgLabour!AI39</f>
        <v>5645.84</v>
      </c>
      <c r="AE32" s="7">
        <f>AgArea!AJ39/AgLabour!AJ39</f>
        <v>5651.36</v>
      </c>
      <c r="AF32" s="7">
        <f>AgArea!AK39/AgLabour!AK39</f>
        <v>5444.26923076923</v>
      </c>
      <c r="AG32" s="7">
        <f>AgArea!AL39/AgLabour!AL39</f>
        <v>5443.61538461538</v>
      </c>
      <c r="AH32" s="7">
        <f>AgArea!AM39/AgLabour!AM39</f>
        <v>5456.30769230769</v>
      </c>
      <c r="AI32" s="7">
        <f>AgArea!AN39/AgLabour!AN39</f>
        <v>5466.11538461538</v>
      </c>
      <c r="AJ32" s="7">
        <f>AgArea!AO39/AgLabour!AO39</f>
        <v>5256.11111111111</v>
      </c>
      <c r="AK32" s="7">
        <f>AgArea!AP39/AgLabour!AP39</f>
        <v>5274.74074074074</v>
      </c>
      <c r="AL32" s="7">
        <f>AgArea!AQ39/AgLabour!AQ39</f>
        <v>5292.81481481481</v>
      </c>
      <c r="AM32" s="7">
        <f>AgArea!AR39/AgLabour!AR39</f>
        <v>5314.92592592593</v>
      </c>
      <c r="AN32" s="7">
        <f>AgArea!AS39/AgLabour!AS39</f>
        <v>5322.03703703704</v>
      </c>
      <c r="AO32" s="7">
        <f>AgArea!AT39/AgLabour!AT39</f>
        <v>5123.14285714286</v>
      </c>
      <c r="AP32" s="7">
        <f>AgArea!AU39/AgLabour!AU39</f>
        <v>5143.32142857143</v>
      </c>
    </row>
    <row r="33" spans="1:42">
      <c r="A33" t="s">
        <v>442</v>
      </c>
      <c r="B33" s="7">
        <f>AgArea!G21/AgLabour!G21</f>
        <v>727.839150856511</v>
      </c>
      <c r="C33" s="7">
        <f>AgArea!H21/AgLabour!H21</f>
        <v>749.650380071435</v>
      </c>
      <c r="D33" s="7">
        <f>AgArea!I21/AgLabour!I21</f>
        <v>776.566306438318</v>
      </c>
      <c r="E33" s="7">
        <f>AgArea!J21/AgLabour!J21</f>
        <v>793.911885245902</v>
      </c>
      <c r="F33" s="7">
        <f>AgArea!K21/AgLabour!K21</f>
        <v>810.228919481931</v>
      </c>
      <c r="G33" s="7">
        <f>AgArea!L21/AgLabour!L21</f>
        <v>827.998108448928</v>
      </c>
      <c r="H33" s="7">
        <f>AgArea!M21/AgLabour!M21</f>
        <v>844.613679118517</v>
      </c>
      <c r="I33" s="7">
        <f>AgArea!N21/AgLabour!N21</f>
        <v>866.376291874554</v>
      </c>
      <c r="J33" s="7">
        <f>AgArea!O21/AgLabour!O21</f>
        <v>901.492689410722</v>
      </c>
      <c r="K33" s="7">
        <f>AgArea!P21/AgLabour!P21</f>
        <v>904.137361184558</v>
      </c>
      <c r="L33" s="7">
        <f>AgArea!Q21/AgLabour!Q21</f>
        <v>913.906522497384</v>
      </c>
      <c r="M33" s="7">
        <f>AgArea!R21/AgLabour!R21</f>
        <v>918.804357204487</v>
      </c>
      <c r="N33" s="7">
        <f>AgArea!S21/AgLabour!S21</f>
        <v>922.788806352459</v>
      </c>
      <c r="O33" s="7">
        <f>AgArea!T21/AgLabour!T21</f>
        <v>931.828418117289</v>
      </c>
      <c r="P33" s="7">
        <f>AgArea!U21/AgLabour!U21</f>
        <v>937.131147540984</v>
      </c>
      <c r="Q33" s="7">
        <f>AgArea!V21/AgLabour!V21</f>
        <v>934.209366504654</v>
      </c>
      <c r="R33" s="7">
        <f>AgArea!W21/AgLabour!W21</f>
        <v>931.169858789158</v>
      </c>
      <c r="S33" s="7">
        <f>AgArea!X21/AgLabour!X21</f>
        <v>928.32268563163</v>
      </c>
      <c r="T33" s="7">
        <f>AgArea!Y21/AgLabour!Y21</f>
        <v>925.155024946543</v>
      </c>
      <c r="U33" s="7">
        <f>AgArea!Z21/AgLabour!Z21</f>
        <v>919.172131147541</v>
      </c>
      <c r="V33" s="7">
        <f>AgArea!AA21/AgLabour!AA21</f>
        <v>903.296</v>
      </c>
      <c r="W33" s="7">
        <f>AgArea!AB21/AgLabour!AB21</f>
        <v>891.15625</v>
      </c>
      <c r="X33" s="7">
        <f>AgArea!AC21/AgLabour!AC21</f>
        <v>876.708812260536</v>
      </c>
      <c r="Y33" s="7">
        <f>AgArea!AD21/AgLabour!AD21</f>
        <v>857.925373134328</v>
      </c>
      <c r="Z33" s="7">
        <f>AgArea!AE21/AgLabour!AE21</f>
        <v>840.149090909091</v>
      </c>
      <c r="AA33" s="7">
        <f>AgArea!AF21/AgLabour!AF21</f>
        <v>835.910714285714</v>
      </c>
      <c r="AB33" s="7">
        <f>AgArea!AG21/AgLabour!AG21</f>
        <v>827.336842105263</v>
      </c>
      <c r="AC33" s="7">
        <f>AgArea!AH21/AgLabour!AH21</f>
        <v>819.610344827586</v>
      </c>
      <c r="AD33" s="7">
        <f>AgArea!AI21/AgLabour!AI21</f>
        <v>808.891891891892</v>
      </c>
      <c r="AE33" s="7">
        <f>AgArea!AJ21/AgLabour!AJ21</f>
        <v>802.68438538206</v>
      </c>
      <c r="AF33" s="7">
        <f>AgArea!AK21/AgLabour!AK21</f>
        <v>803.085245901639</v>
      </c>
      <c r="AG33" s="7">
        <f>AgArea!AL21/AgLabour!AL21</f>
        <v>798.411003236246</v>
      </c>
      <c r="AH33" s="7">
        <f>AgArea!AM21/AgLabour!AM21</f>
        <v>797.006389776358</v>
      </c>
      <c r="AI33" s="7">
        <f>AgArea!AN21/AgLabour!AN21</f>
        <v>793.116719242902</v>
      </c>
      <c r="AJ33" s="7">
        <f>AgArea!AO21/AgLabour!AO21</f>
        <v>802.708074534161</v>
      </c>
      <c r="AK33" s="7">
        <f>AgArea!AP21/AgLabour!AP21</f>
        <v>789.692073170732</v>
      </c>
      <c r="AL33" s="7">
        <f>AgArea!AQ21/AgLabour!AQ21</f>
        <v>779.477477477477</v>
      </c>
      <c r="AM33" s="7">
        <f>AgArea!AR21/AgLabour!AR21</f>
        <v>767.29203539823</v>
      </c>
      <c r="AN33" s="7">
        <f>AgArea!AS21/AgLabour!AS21</f>
        <v>758.020348837209</v>
      </c>
      <c r="AO33" s="7">
        <f>AgArea!AT21/AgLabour!AT21</f>
        <v>751.166666666667</v>
      </c>
      <c r="AP33" s="7">
        <f>AgArea!AU21/AgLabour!AU21</f>
        <v>750.612535612536</v>
      </c>
    </row>
    <row r="34" spans="1:42">
      <c r="A34" t="s">
        <v>537</v>
      </c>
      <c r="B34" s="7">
        <f>AgArea!G40/AgLabour!G40</f>
        <v>274.567906355514</v>
      </c>
      <c r="C34" s="7">
        <f>AgArea!H40/AgLabour!H40</f>
        <v>274.952709803954</v>
      </c>
      <c r="D34" s="7">
        <f>AgArea!I40/AgLabour!I40</f>
        <v>273.886907804693</v>
      </c>
      <c r="E34" s="7">
        <f>AgArea!J40/AgLabour!J40</f>
        <v>273.233061093565</v>
      </c>
      <c r="F34" s="7">
        <f>AgArea!K40/AgLabour!K40</f>
        <v>272.73128549303</v>
      </c>
      <c r="G34" s="7">
        <f>AgArea!L40/AgLabour!L40</f>
        <v>273.284585803165</v>
      </c>
      <c r="H34" s="7">
        <f>AgArea!M40/AgLabour!M40</f>
        <v>272.198750345321</v>
      </c>
      <c r="I34" s="7">
        <f>AgArea!N40/AgLabour!N40</f>
        <v>272.473368642355</v>
      </c>
      <c r="J34" s="7">
        <f>AgArea!O40/AgLabour!O40</f>
        <v>271.78380076863</v>
      </c>
      <c r="K34" s="7">
        <f>AgArea!P40/AgLabour!P40</f>
        <v>270.109160752705</v>
      </c>
      <c r="L34" s="7">
        <f>AgArea!Q40/AgLabour!Q40</f>
        <v>267.625032840526</v>
      </c>
      <c r="M34" s="7">
        <f>AgArea!R40/AgLabour!R40</f>
        <v>265.973213650485</v>
      </c>
      <c r="N34" s="7">
        <f>AgArea!S40/AgLabour!S40</f>
        <v>263.48342532773</v>
      </c>
      <c r="O34" s="7">
        <f>AgArea!T40/AgLabour!T40</f>
        <v>261.352139018719</v>
      </c>
      <c r="P34" s="7">
        <f>AgArea!U40/AgLabour!U40</f>
        <v>259.747176579495</v>
      </c>
      <c r="Q34" s="7">
        <f>AgArea!V40/AgLabour!V40</f>
        <v>258.580575176203</v>
      </c>
      <c r="R34" s="7">
        <f>AgArea!W40/AgLabour!W40</f>
        <v>255.681310431123</v>
      </c>
      <c r="S34" s="7">
        <f>AgArea!X40/AgLabour!X40</f>
        <v>253.414683180892</v>
      </c>
      <c r="T34" s="7">
        <f>AgArea!Y40/AgLabour!Y40</f>
        <v>251.177021802769</v>
      </c>
      <c r="U34" s="7">
        <f>AgArea!Z40/AgLabour!Z40</f>
        <v>249.290827740492</v>
      </c>
      <c r="V34" s="7">
        <f>AgArea!AA40/AgLabour!AA40</f>
        <v>245.113186813187</v>
      </c>
      <c r="W34" s="7">
        <f>AgArea!AB40/AgLabour!AB40</f>
        <v>241.030237580994</v>
      </c>
      <c r="X34" s="7">
        <f>AgArea!AC40/AgLabour!AC40</f>
        <v>236.809322033898</v>
      </c>
      <c r="Y34" s="7">
        <f>AgArea!AD40/AgLabour!AD40</f>
        <v>232.734927234927</v>
      </c>
      <c r="Z34" s="7">
        <f>AgArea!AE40/AgLabour!AE40</f>
        <v>227.677157360406</v>
      </c>
      <c r="AA34" s="7">
        <f>AgArea!AF40/AgLabour!AF40</f>
        <v>223.966236345581</v>
      </c>
      <c r="AB34" s="7">
        <f>AgArea!AG40/AgLabour!AG40</f>
        <v>218.641472868217</v>
      </c>
      <c r="AC34" s="7">
        <f>AgArea!AH40/AgLabour!AH40</f>
        <v>213.553875236295</v>
      </c>
      <c r="AD34" s="7">
        <f>AgArea!AI40/AgLabour!AI40</f>
        <v>210.275092936803</v>
      </c>
      <c r="AE34" s="7">
        <f>AgArea!AJ40/AgLabour!AJ40</f>
        <v>208.97783933518</v>
      </c>
      <c r="AF34" s="7">
        <f>AgArea!AK40/AgLabour!AK40</f>
        <v>209.887859128823</v>
      </c>
      <c r="AG34" s="7">
        <f>AgArea!AL40/AgLabour!AL40</f>
        <v>212.147801683817</v>
      </c>
      <c r="AH34" s="7">
        <f>AgArea!AM40/AgLabour!AM40</f>
        <v>215.30579297246</v>
      </c>
      <c r="AI34" s="7">
        <f>AgArea!AN40/AgLabour!AN40</f>
        <v>219.343629343629</v>
      </c>
      <c r="AJ34" s="7">
        <f>AgArea!AO40/AgLabour!AO40</f>
        <v>221.510721247563</v>
      </c>
      <c r="AK34" s="7">
        <f>AgArea!AP40/AgLabour!AP40</f>
        <v>226.07874015748</v>
      </c>
      <c r="AL34" s="7">
        <f>AgArea!AQ40/AgLabour!AQ40</f>
        <v>226.742349457058</v>
      </c>
      <c r="AM34" s="7">
        <f>AgArea!AR40/AgLabour!AR40</f>
        <v>227.025666337611</v>
      </c>
      <c r="AN34" s="7">
        <f>AgArea!AS40/AgLabour!AS40</f>
        <v>226.288367546432</v>
      </c>
      <c r="AO34" s="7">
        <f>AgArea!AT40/AgLabour!AT40</f>
        <v>222.433237271854</v>
      </c>
      <c r="AP34" s="7">
        <f>AgArea!AU40/AgLabour!AU40</f>
        <v>216.755140186916</v>
      </c>
    </row>
    <row r="35" spans="1:42">
      <c r="A35" t="s">
        <v>538</v>
      </c>
      <c r="B35" s="7">
        <f>AgArea!G41/AgLabour!G41</f>
        <v>376.867983850528</v>
      </c>
      <c r="C35" s="7">
        <f>AgArea!H41/AgLabour!H41</f>
        <v>377.232123630265</v>
      </c>
      <c r="D35" s="7">
        <f>AgArea!I41/AgLabour!I41</f>
        <v>376.918858214545</v>
      </c>
      <c r="E35" s="7">
        <f>AgArea!J41/AgLabour!J41</f>
        <v>375.328770992127</v>
      </c>
      <c r="F35" s="7">
        <f>AgArea!K41/AgLabour!K41</f>
        <v>373.991905787913</v>
      </c>
      <c r="G35" s="7">
        <f>AgArea!L41/AgLabour!L41</f>
        <v>372.671512449641</v>
      </c>
      <c r="H35" s="7">
        <f>AgArea!M41/AgLabour!M41</f>
        <v>369.672489021586</v>
      </c>
      <c r="I35" s="7">
        <f>AgArea!N41/AgLabour!N41</f>
        <v>368.543420317235</v>
      </c>
      <c r="J35" s="7">
        <f>AgArea!O41/AgLabour!O41</f>
        <v>370.187023459105</v>
      </c>
      <c r="K35" s="7">
        <f>AgArea!P41/AgLabour!P41</f>
        <v>366.576255934678</v>
      </c>
      <c r="L35" s="7">
        <f>AgArea!Q41/AgLabour!Q41</f>
        <v>368.264677154704</v>
      </c>
      <c r="M35" s="7">
        <f>AgArea!R41/AgLabour!R41</f>
        <v>371.50543757936</v>
      </c>
      <c r="N35" s="7">
        <f>AgArea!S41/AgLabour!S41</f>
        <v>371.787021520417</v>
      </c>
      <c r="O35" s="7">
        <f>AgArea!T41/AgLabour!T41</f>
        <v>364.774570231919</v>
      </c>
      <c r="P35" s="7">
        <f>AgArea!U41/AgLabour!U41</f>
        <v>347.767149665448</v>
      </c>
      <c r="Q35" s="7">
        <f>AgArea!V41/AgLabour!V41</f>
        <v>321.640307557667</v>
      </c>
      <c r="R35" s="7">
        <f>AgArea!W41/AgLabour!W41</f>
        <v>292.110515533111</v>
      </c>
      <c r="S35" s="7">
        <f>AgArea!X41/AgLabour!X41</f>
        <v>265.847761009815</v>
      </c>
      <c r="T35" s="7">
        <f>AgArea!Y41/AgLabour!Y41</f>
        <v>247.826468047271</v>
      </c>
      <c r="U35" s="7">
        <f>AgArea!Z41/AgLabour!Z41</f>
        <v>237.589798087141</v>
      </c>
      <c r="V35" s="7">
        <f>AgArea!AA41/AgLabour!AA41</f>
        <v>233.911933298593</v>
      </c>
      <c r="W35" s="7">
        <f>AgArea!AB41/AgLabour!AB41</f>
        <v>235.927861996864</v>
      </c>
      <c r="X35" s="7">
        <f>AgArea!AC41/AgLabour!AC41</f>
        <v>239.983554376658</v>
      </c>
      <c r="Y35" s="7">
        <f>AgArea!AD41/AgLabour!AD41</f>
        <v>245.040496760259</v>
      </c>
      <c r="Z35" s="7">
        <f>AgArea!AE41/AgLabour!AE41</f>
        <v>248.935483870968</v>
      </c>
      <c r="AA35" s="7">
        <f>AgArea!AF41/AgLabour!AF41</f>
        <v>252.244237102086</v>
      </c>
      <c r="AB35" s="7">
        <f>AgArea!AG41/AgLabour!AG41</f>
        <v>251.59705561614</v>
      </c>
      <c r="AC35" s="7">
        <f>AgArea!AH41/AgLabour!AH41</f>
        <v>250.609189189189</v>
      </c>
      <c r="AD35" s="7">
        <f>AgArea!AI41/AgLabour!AI41</f>
        <v>249.698659517426</v>
      </c>
      <c r="AE35" s="7">
        <f>AgArea!AJ41/AgLabour!AJ41</f>
        <v>249.5632</v>
      </c>
      <c r="AF35" s="7">
        <f>AgArea!AK41/AgLabour!AK41</f>
        <v>251.687132941805</v>
      </c>
      <c r="AG35" s="7">
        <f>AgArea!AL41/AgLabour!AL41</f>
        <v>254.020922746781</v>
      </c>
      <c r="AH35" s="7">
        <f>AgArea!AM41/AgLabour!AM41</f>
        <v>257.255537547272</v>
      </c>
      <c r="AI35" s="7">
        <f>AgArea!AN41/AgLabour!AN41</f>
        <v>259.154304277206</v>
      </c>
      <c r="AJ35" s="7">
        <f>AgArea!AO41/AgLabour!AO41</f>
        <v>261.855525606469</v>
      </c>
      <c r="AK35" s="7">
        <f>AgArea!AP41/AgLabour!AP41</f>
        <v>260.231629392971</v>
      </c>
      <c r="AL35" s="7">
        <f>AgArea!AQ41/AgLabour!AQ41</f>
        <v>255.486161879896</v>
      </c>
      <c r="AM35" s="7">
        <f>AgArea!AR41/AgLabour!AR41</f>
        <v>250.300817160368</v>
      </c>
      <c r="AN35" s="7">
        <f>AgArea!AS41/AgLabour!AS41</f>
        <v>245.634730538922</v>
      </c>
      <c r="AO35" s="7">
        <f>AgArea!AT41/AgLabour!AT41</f>
        <v>240.70263671875</v>
      </c>
      <c r="AP35" s="7">
        <f>AgArea!AU41/AgLabour!AU41</f>
        <v>236.916786226686</v>
      </c>
    </row>
    <row r="36" spans="2:42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</row>
    <row r="37" spans="1:42">
      <c r="A37" t="s">
        <v>539</v>
      </c>
      <c r="B37" s="7">
        <f>AgArea!G26/AgLabour!G26</f>
        <v>1734.91456938351</v>
      </c>
      <c r="C37" s="7">
        <f>AgArea!H26/AgLabour!H26</f>
        <v>1731.94135441062</v>
      </c>
      <c r="D37" s="7">
        <f>AgArea!I26/AgLabour!I26</f>
        <v>1730.14737485196</v>
      </c>
      <c r="E37" s="7">
        <f>AgArea!J26/AgLabour!J26</f>
        <v>1727.39686542965</v>
      </c>
      <c r="F37" s="7">
        <f>AgArea!K26/AgLabour!K26</f>
        <v>1717.04034585146</v>
      </c>
      <c r="G37" s="7">
        <f>AgArea!L26/AgLabour!L26</f>
        <v>1710.30656459883</v>
      </c>
      <c r="H37" s="7">
        <f>AgArea!M26/AgLabour!M26</f>
        <v>1704.54852979443</v>
      </c>
      <c r="I37" s="7">
        <f>AgArea!N26/AgLabour!N26</f>
        <v>1701.32537584045</v>
      </c>
      <c r="J37" s="7">
        <f>AgArea!O26/AgLabour!O26</f>
        <v>1703.38787869747</v>
      </c>
      <c r="K37" s="7">
        <f>AgArea!P26/AgLabour!P26</f>
        <v>1686.120660451</v>
      </c>
      <c r="L37" s="7">
        <f>AgArea!Q26/AgLabour!Q26</f>
        <v>1689.54773184281</v>
      </c>
      <c r="M37" s="7">
        <f>AgArea!R26/AgLabour!R26</f>
        <v>1688.08904126126</v>
      </c>
      <c r="N37" s="7">
        <f>AgArea!S26/AgLabour!S26</f>
        <v>1686.93117249587</v>
      </c>
      <c r="O37" s="7">
        <f>AgArea!T26/AgLabour!T26</f>
        <v>1685.33729365397</v>
      </c>
      <c r="P37" s="7">
        <f>AgArea!U26/AgLabour!U26</f>
        <v>1687.6870342772</v>
      </c>
      <c r="Q37" s="7">
        <f>AgArea!V26/AgLabour!V26</f>
        <v>1688.44953584831</v>
      </c>
      <c r="R37" s="7">
        <f>AgArea!W26/AgLabour!W26</f>
        <v>1687.82495898133</v>
      </c>
      <c r="S37" s="7">
        <f>AgArea!X26/AgLabour!X26</f>
        <v>1682.86160365786</v>
      </c>
      <c r="T37" s="7">
        <f>AgArea!Y26/AgLabour!Y26</f>
        <v>1681.81339467594</v>
      </c>
      <c r="U37" s="7">
        <f>AgArea!Z26/AgLabour!Z26</f>
        <v>1678.7868852459</v>
      </c>
      <c r="V37" s="7">
        <f>AgArea!AA26/AgLabour!AA26</f>
        <v>1677.83216783217</v>
      </c>
      <c r="W37" s="7">
        <f>AgArea!AB26/AgLabour!AB26</f>
        <v>1673.66898148148</v>
      </c>
      <c r="X37" s="7">
        <f>AgArea!AC26/AgLabour!AC26</f>
        <v>1669.6267281106</v>
      </c>
      <c r="Y37" s="7">
        <f>AgArea!AD26/AgLabour!AD26</f>
        <v>1669.1376146789</v>
      </c>
      <c r="Z37" s="7">
        <f>AgArea!AE26/AgLabour!AE26</f>
        <v>1671.70251716247</v>
      </c>
      <c r="AA37" s="7">
        <f>AgArea!AF26/AgLabour!AF26</f>
        <v>1686.67505720824</v>
      </c>
      <c r="AB37" s="7">
        <f>AgArea!AG26/AgLabour!AG26</f>
        <v>1693.50114416476</v>
      </c>
      <c r="AC37" s="7">
        <f>AgArea!AH26/AgLabour!AH26</f>
        <v>1701.61098398169</v>
      </c>
      <c r="AD37" s="7">
        <f>AgArea!AI26/AgLabour!AI26</f>
        <v>1712.15366972477</v>
      </c>
      <c r="AE37" s="7">
        <f>AgArea!AJ26/AgLabour!AJ26</f>
        <v>1723.08505747126</v>
      </c>
      <c r="AF37" s="7">
        <f>AgArea!AK26/AgLabour!AK26</f>
        <v>1686.85682326622</v>
      </c>
      <c r="AG37" s="7">
        <f>AgArea!AL26/AgLabour!AL26</f>
        <v>1648.9302832244</v>
      </c>
      <c r="AH37" s="7">
        <f>AgArea!AM26/AgLabour!AM26</f>
        <v>1616.23354564756</v>
      </c>
      <c r="AI37" s="7">
        <f>AgArea!AN26/AgLabour!AN26</f>
        <v>1583.62939958592</v>
      </c>
      <c r="AJ37" s="7">
        <f>AgArea!AO26/AgLabour!AO26</f>
        <v>1557.76411290323</v>
      </c>
      <c r="AK37" s="7">
        <f>AgArea!AP26/AgLabour!AP26</f>
        <v>1521.4137254902</v>
      </c>
      <c r="AL37" s="7">
        <f>AgArea!AQ26/AgLabour!AQ26</f>
        <v>1482.31297709924</v>
      </c>
      <c r="AM37" s="7">
        <f>AgArea!AR26/AgLabour!AR26</f>
        <v>1443.9332096475</v>
      </c>
      <c r="AN37" s="7">
        <f>AgArea!AS26/AgLabour!AS26</f>
        <v>1409.16245487365</v>
      </c>
      <c r="AO37" s="7">
        <f>AgArea!AT26/AgLabour!AT26</f>
        <v>1370.41578947368</v>
      </c>
      <c r="AP37" s="7">
        <f>AgArea!AU26/AgLabour!AU26</f>
        <v>1338.2337883959</v>
      </c>
    </row>
    <row r="38" spans="2:42"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</row>
    <row r="39" spans="1:42">
      <c r="A39" t="s">
        <v>533</v>
      </c>
      <c r="B39" s="7">
        <f>AgArea!G42/AgLabour!G42</f>
        <v>499.203461350294</v>
      </c>
      <c r="C39" s="7">
        <f>AgArea!H42/AgLabour!H42</f>
        <v>498.497017233761</v>
      </c>
      <c r="D39" s="7">
        <f>AgArea!I42/AgLabour!I42</f>
        <v>497.851473673803</v>
      </c>
      <c r="E39" s="7">
        <f>AgArea!J42/AgLabour!J42</f>
        <v>497.656977125254</v>
      </c>
      <c r="F39" s="7">
        <f>AgArea!K42/AgLabour!K42</f>
        <v>497.363597832997</v>
      </c>
      <c r="G39" s="7">
        <f>AgArea!L42/AgLabour!L42</f>
        <v>497.067206031075</v>
      </c>
      <c r="H39" s="7">
        <f>AgArea!M42/AgLabour!M42</f>
        <v>496.952310667478</v>
      </c>
      <c r="I39" s="7">
        <f>AgArea!N42/AgLabour!N42</f>
        <v>497.100563934989</v>
      </c>
      <c r="J39" s="7">
        <f>AgArea!O42/AgLabour!O42</f>
        <v>497.757611241218</v>
      </c>
      <c r="K39" s="7">
        <f>AgArea!P42/AgLabour!P42</f>
        <v>498.369298231593</v>
      </c>
      <c r="L39" s="7">
        <f>AgArea!Q42/AgLabour!Q42</f>
        <v>509.050884499832</v>
      </c>
      <c r="M39" s="7">
        <f>AgArea!R42/AgLabour!R42</f>
        <v>522.978387466058</v>
      </c>
      <c r="N39" s="7">
        <f>AgArea!S42/AgLabour!S42</f>
        <v>538.580236448302</v>
      </c>
      <c r="O39" s="7">
        <f>AgArea!T42/AgLabour!T42</f>
        <v>556.085956732022</v>
      </c>
      <c r="P39" s="7">
        <f>AgArea!U42/AgLabour!U42</f>
        <v>574.60885316427</v>
      </c>
      <c r="Q39" s="7">
        <f>AgArea!V42/AgLabour!V42</f>
        <v>589.13098353086</v>
      </c>
      <c r="R39" s="7">
        <f>AgArea!W42/AgLabour!W42</f>
        <v>615.115879554236</v>
      </c>
      <c r="S39" s="7">
        <f>AgArea!X42/AgLabour!X42</f>
        <v>644.054535051594</v>
      </c>
      <c r="T39" s="7">
        <f>AgArea!Y42/AgLabour!Y42</f>
        <v>679.003732824481</v>
      </c>
      <c r="U39" s="7">
        <f>AgArea!Z42/AgLabour!Z42</f>
        <v>717.792652552926</v>
      </c>
      <c r="V39" s="7">
        <f>AgArea!AA42/AgLabour!AA42</f>
        <v>718.915841584158</v>
      </c>
      <c r="W39" s="7">
        <f>AgArea!AB42/AgLabour!AB42</f>
        <v>718.292383292383</v>
      </c>
      <c r="X39" s="7">
        <f>AgArea!AC42/AgLabour!AC42</f>
        <v>726.582926829268</v>
      </c>
      <c r="Y39" s="7">
        <f>AgArea!AD42/AgLabour!AD42</f>
        <v>731.665048543689</v>
      </c>
      <c r="Z39" s="7">
        <f>AgArea!AE42/AgLabour!AE42</f>
        <v>744.810876132931</v>
      </c>
      <c r="AA39" s="7">
        <f>AgArea!AF42/AgLabour!AF42</f>
        <v>757.841818181818</v>
      </c>
      <c r="AB39" s="7">
        <f>AgArea!AG42/AgLabour!AG42</f>
        <v>774.077391834247</v>
      </c>
      <c r="AC39" s="7">
        <f>AgArea!AH42/AgLabour!AH42</f>
        <v>790.072437077962</v>
      </c>
      <c r="AD39" s="7">
        <f>AgArea!AI42/AgLabour!AI42</f>
        <v>803.232098765432</v>
      </c>
      <c r="AE39" s="7">
        <f>AgArea!AJ42/AgLabour!AJ42</f>
        <v>810.048946716233</v>
      </c>
      <c r="AF39" s="7">
        <f>AgArea!AK42/AgLabour!AK42</f>
        <v>814.086604361371</v>
      </c>
      <c r="AG39" s="7">
        <f>AgArea!AL42/AgLabour!AL42</f>
        <v>813.562071116656</v>
      </c>
      <c r="AH39" s="7">
        <f>AgArea!AM42/AgLabour!AM42</f>
        <v>844.868831980012</v>
      </c>
      <c r="AI39" s="7">
        <f>AgArea!AN42/AgLabour!AN42</f>
        <v>848.502194357367</v>
      </c>
      <c r="AJ39" s="7">
        <f>AgArea!AO42/AgLabour!AO42</f>
        <v>854.859848484849</v>
      </c>
      <c r="AK39" s="7">
        <f>AgArea!AP42/AgLabour!AP42</f>
        <v>864.829719387755</v>
      </c>
      <c r="AL39" s="7">
        <f>AgArea!AQ42/AgLabour!AQ42</f>
        <v>875.958656330749</v>
      </c>
      <c r="AM39" s="7">
        <f>AgArea!AR42/AgLabour!AR42</f>
        <v>889.021611001965</v>
      </c>
      <c r="AN39" s="7">
        <f>AgArea!AS42/AgLabour!AS42</f>
        <v>914.50796812749</v>
      </c>
      <c r="AO39" s="7">
        <f>AgArea!AT42/AgLabour!AT42</f>
        <v>931.871120107962</v>
      </c>
      <c r="AP39" s="7">
        <f>AgArea!AU42/AgLabour!AU42</f>
        <v>952.52743484225</v>
      </c>
    </row>
    <row r="40" spans="1:42">
      <c r="A40" t="s">
        <v>534</v>
      </c>
      <c r="B40" s="7">
        <f>AgArea!G27/AgLabour!G27</f>
        <v>10183.9002531646</v>
      </c>
      <c r="C40" s="7">
        <f>AgArea!H27/AgLabour!H27</f>
        <v>10071.92325</v>
      </c>
      <c r="D40" s="7">
        <f>AgArea!I27/AgLabour!I27</f>
        <v>9835.06756097561</v>
      </c>
      <c r="E40" s="7">
        <f>AgArea!J27/AgLabour!J27</f>
        <v>9730.23144578313</v>
      </c>
      <c r="F40" s="7">
        <f>AgArea!K27/AgLabour!K27</f>
        <v>9625.64392857143</v>
      </c>
      <c r="G40" s="7">
        <f>AgArea!L27/AgLabour!L27</f>
        <v>9632.27571428572</v>
      </c>
      <c r="H40" s="7">
        <f>AgArea!M27/AgLabour!M27</f>
        <v>9527.01847058824</v>
      </c>
      <c r="I40" s="7">
        <f>AgArea!N27/AgLabour!N27</f>
        <v>9534.61164705882</v>
      </c>
      <c r="J40" s="7">
        <f>AgArea!O27/AgLabour!O27</f>
        <v>9442.65767441861</v>
      </c>
      <c r="K40" s="7">
        <f>AgArea!P27/AgLabour!P27</f>
        <v>9447.85918604651</v>
      </c>
      <c r="L40" s="7">
        <f>AgArea!Q27/AgLabour!Q27</f>
        <v>9345.49517241379</v>
      </c>
      <c r="M40" s="7">
        <f>AgArea!R27/AgLabour!R27</f>
        <v>9353.15965517241</v>
      </c>
      <c r="N40" s="7">
        <f>AgArea!S27/AgLabour!S27</f>
        <v>9249.92795454545</v>
      </c>
      <c r="O40" s="7">
        <f>AgArea!T27/AgLabour!T27</f>
        <v>9157.81449438202</v>
      </c>
      <c r="P40" s="7">
        <f>AgArea!U27/AgLabour!U27</f>
        <v>9071.437</v>
      </c>
      <c r="Q40" s="7">
        <f>AgArea!V27/AgLabour!V27</f>
        <v>9083.91966666667</v>
      </c>
      <c r="R40" s="7">
        <f>AgArea!W27/AgLabour!W27</f>
        <v>8995.7878021978</v>
      </c>
      <c r="S40" s="7">
        <f>AgArea!X27/AgLabour!X27</f>
        <v>8907.06489130435</v>
      </c>
      <c r="T40" s="7">
        <f>AgArea!Y27/AgLabour!Y27</f>
        <v>8818.08</v>
      </c>
      <c r="U40" s="7">
        <f>AgArea!Z27/AgLabour!Z27</f>
        <v>8830.66</v>
      </c>
      <c r="V40" s="7">
        <f>AgArea!AA27/AgLabour!AA27</f>
        <v>8920.80808080808</v>
      </c>
      <c r="W40" s="7">
        <f>AgArea!AB27/AgLabour!AB27</f>
        <v>9113.57731958763</v>
      </c>
      <c r="X40" s="7">
        <f>AgArea!AC27/AgLabour!AC27</f>
        <v>9414.62765957447</v>
      </c>
      <c r="Y40" s="7">
        <f>AgArea!AD27/AgLabour!AD27</f>
        <v>9630.17391304348</v>
      </c>
      <c r="Z40" s="7">
        <f>AgArea!AE27/AgLabour!AE27</f>
        <v>9878.18888888889</v>
      </c>
      <c r="AA40" s="7">
        <f>AgArea!AF27/AgLabour!AF27</f>
        <v>10033.595505618</v>
      </c>
      <c r="AB40" s="7">
        <f>AgArea!AG27/AgLabour!AG27</f>
        <v>10410.5930232558</v>
      </c>
      <c r="AC40" s="7">
        <f>AgArea!AH27/AgLabour!AH27</f>
        <v>10710.369047619</v>
      </c>
      <c r="AD40" s="7">
        <f>AgArea!AI27/AgLabour!AI27</f>
        <v>11139.5802469136</v>
      </c>
      <c r="AE40" s="7">
        <f>AgArea!AJ27/AgLabour!AJ27</f>
        <v>12061.8666666667</v>
      </c>
      <c r="AF40" s="7">
        <f>AgArea!AK27/AgLabour!AK27</f>
        <v>12070.48</v>
      </c>
      <c r="AG40" s="7">
        <f>AgArea!AL27/AgLabour!AL27</f>
        <v>12264.2972972973</v>
      </c>
      <c r="AH40" s="7">
        <f>AgArea!AM27/AgLabour!AM27</f>
        <v>12086.0405405405</v>
      </c>
      <c r="AI40" s="7">
        <f>AgArea!AN27/AgLabour!AN27</f>
        <v>12277.8082191781</v>
      </c>
      <c r="AJ40" s="7">
        <f>AgArea!AO27/AgLabour!AO27</f>
        <v>13046.5217391304</v>
      </c>
      <c r="AK40" s="7">
        <f>AgArea!AP27/AgLabour!AP27</f>
        <v>13266.3235294118</v>
      </c>
      <c r="AL40" s="7">
        <f>AgArea!AQ27/AgLabour!AQ27</f>
        <v>13699.6818181818</v>
      </c>
      <c r="AM40" s="7">
        <f>AgArea!AR27/AgLabour!AR27</f>
        <v>13941.7846153846</v>
      </c>
      <c r="AN40" s="7">
        <f>AgArea!AS27/AgLabour!AS27</f>
        <v>14174.28125</v>
      </c>
      <c r="AO40" s="7">
        <f>AgArea!AT27/AgLabour!AT27</f>
        <v>14411.4603174603</v>
      </c>
      <c r="AP40" s="7">
        <f>AgArea!AU27/AgLabour!AU27</f>
        <v>14679.5806451613</v>
      </c>
    </row>
    <row r="41" spans="1:42">
      <c r="A41" t="s">
        <v>540</v>
      </c>
      <c r="B41" s="7">
        <f>AgArea!G28/AgLabour!G28</f>
        <v>747.035368914164</v>
      </c>
      <c r="C41" s="7">
        <f>AgArea!H28/AgLabour!H28</f>
        <v>739.489506803504</v>
      </c>
      <c r="D41" s="7">
        <f>AgArea!I28/AgLabour!I28</f>
        <v>731.086117528697</v>
      </c>
      <c r="E41" s="7">
        <f>AgArea!J28/AgLabour!J28</f>
        <v>723.06592115263</v>
      </c>
      <c r="F41" s="7">
        <f>AgArea!K28/AgLabour!K28</f>
        <v>714.312133545528</v>
      </c>
      <c r="G41" s="7">
        <f>AgArea!L28/AgLabour!L28</f>
        <v>705.616473670687</v>
      </c>
      <c r="H41" s="7">
        <f>AgArea!M28/AgLabour!M28</f>
        <v>696.298408338135</v>
      </c>
      <c r="I41" s="7">
        <f>AgArea!N28/AgLabour!N28</f>
        <v>687.858666821179</v>
      </c>
      <c r="J41" s="7">
        <f>AgArea!O28/AgLabour!O28</f>
        <v>680.247430408308</v>
      </c>
      <c r="K41" s="7">
        <f>AgArea!P28/AgLabour!P28</f>
        <v>670.359014426116</v>
      </c>
      <c r="L41" s="7">
        <f>AgArea!Q28/AgLabour!Q28</f>
        <v>661.593392619453</v>
      </c>
      <c r="M41" s="7">
        <f>AgArea!R28/AgLabour!R28</f>
        <v>652.731731069858</v>
      </c>
      <c r="N41" s="7">
        <f>AgArea!S28/AgLabour!S28</f>
        <v>643.311484696281</v>
      </c>
      <c r="O41" s="7">
        <f>AgArea!T28/AgLabour!T28</f>
        <v>633.80877470573</v>
      </c>
      <c r="P41" s="7">
        <f>AgArea!U28/AgLabour!U28</f>
        <v>622.881405581437</v>
      </c>
      <c r="Q41" s="7">
        <f>AgArea!V28/AgLabour!V28</f>
        <v>608.147067651886</v>
      </c>
      <c r="R41" s="7">
        <f>AgArea!W28/AgLabour!W28</f>
        <v>596.598346351748</v>
      </c>
      <c r="S41" s="7">
        <f>AgArea!X28/AgLabour!X28</f>
        <v>584.285471197882</v>
      </c>
      <c r="T41" s="7">
        <f>AgArea!Y28/AgLabour!Y28</f>
        <v>573.567493915008</v>
      </c>
      <c r="U41" s="7">
        <f>AgArea!Z28/AgLabour!Z28</f>
        <v>563.570382102554</v>
      </c>
      <c r="V41" s="7">
        <f>AgArea!AA28/AgLabour!AA28</f>
        <v>553.601047323507</v>
      </c>
      <c r="W41" s="7">
        <f>AgArea!AB28/AgLabour!AB28</f>
        <v>545.44662226451</v>
      </c>
      <c r="X41" s="7">
        <f>AgArea!AC28/AgLabour!AC28</f>
        <v>541.906484257871</v>
      </c>
      <c r="Y41" s="7">
        <f>AgArea!AD28/AgLabour!AD28</f>
        <v>540.475951717734</v>
      </c>
      <c r="Z41" s="7">
        <f>AgArea!AE28/AgLabour!AE28</f>
        <v>545.559139784946</v>
      </c>
      <c r="AA41" s="7">
        <f>AgArea!AF28/AgLabour!AF28</f>
        <v>554.871497945461</v>
      </c>
      <c r="AB41" s="7">
        <f>AgArea!AG28/AgLabour!AG28</f>
        <v>567.894617134193</v>
      </c>
      <c r="AC41" s="7">
        <f>AgArea!AH28/AgLabour!AH28</f>
        <v>581.418591224018</v>
      </c>
      <c r="AD41" s="7">
        <f>AgArea!AI28/AgLabour!AI28</f>
        <v>589.153816350252</v>
      </c>
      <c r="AE41" s="7">
        <f>AgArea!AJ28/AgLabour!AJ28</f>
        <v>586.119984641966</v>
      </c>
      <c r="AF41" s="7">
        <f>AgArea!AK28/AgLabour!AK28</f>
        <v>572.037418147802</v>
      </c>
      <c r="AG41" s="7">
        <f>AgArea!AL28/AgLabour!AL28</f>
        <v>550.836631881972</v>
      </c>
      <c r="AH41" s="7">
        <f>AgArea!AM28/AgLabour!AM28</f>
        <v>533.201478425305</v>
      </c>
      <c r="AI41" s="7">
        <f>AgArea!AN28/AgLabour!AN28</f>
        <v>511.683344305464</v>
      </c>
      <c r="AJ41" s="7">
        <f>AgArea!AO28/AgLabour!AO28</f>
        <v>495.254006028875</v>
      </c>
      <c r="AK41" s="7">
        <f>AgArea!AP28/AgLabour!AP28</f>
        <v>482.22098936662</v>
      </c>
      <c r="AL41" s="7">
        <f>AgArea!AQ28/AgLabour!AQ28</f>
        <v>471.477344573235</v>
      </c>
      <c r="AM41" s="7">
        <f>AgArea!AR28/AgLabour!AR28</f>
        <v>462.041237113402</v>
      </c>
      <c r="AN41" s="7">
        <f>AgArea!AS28/AgLabour!AS28</f>
        <v>455.621107266436</v>
      </c>
      <c r="AO41" s="7">
        <f>AgArea!AT28/AgLabour!AT28</f>
        <v>446.346164692611</v>
      </c>
      <c r="AP41" s="7">
        <f>AgArea!AU28/AgLabour!AU28</f>
        <v>439.026795580111</v>
      </c>
    </row>
    <row r="42" spans="1:42">
      <c r="A42" t="s">
        <v>541</v>
      </c>
      <c r="B42" s="7">
        <f>AgArea!G29/AgLabour!G29</f>
        <v>2836.62863442194</v>
      </c>
      <c r="C42" s="7">
        <f>AgArea!H29/AgLabour!H29</f>
        <v>2787.13747645951</v>
      </c>
      <c r="D42" s="7">
        <f>AgArea!I29/AgLabour!I29</f>
        <v>2744.6243883978</v>
      </c>
      <c r="E42" s="7">
        <f>AgArea!J29/AgLabour!J29</f>
        <v>2703.6377754572</v>
      </c>
      <c r="F42" s="7">
        <f>AgArea!K29/AgLabour!K29</f>
        <v>2659.10161534177</v>
      </c>
      <c r="G42" s="7">
        <f>AgArea!L29/AgLabour!L29</f>
        <v>2632.41361187755</v>
      </c>
      <c r="H42" s="7">
        <f>AgArea!M29/AgLabour!M29</f>
        <v>2606.69660756594</v>
      </c>
      <c r="I42" s="7">
        <f>AgArea!N29/AgLabour!N29</f>
        <v>2585.78670381549</v>
      </c>
      <c r="J42" s="7">
        <f>AgArea!O29/AgLabour!O29</f>
        <v>2560.33974998083</v>
      </c>
      <c r="K42" s="7">
        <f>AgArea!P29/AgLabour!P29</f>
        <v>2531.27612677662</v>
      </c>
      <c r="L42" s="7">
        <f>AgArea!Q29/AgLabour!Q29</f>
        <v>2502.42310106717</v>
      </c>
      <c r="M42" s="7">
        <f>AgArea!R29/AgLabour!R29</f>
        <v>2474.65093705667</v>
      </c>
      <c r="N42" s="7">
        <f>AgArea!S29/AgLabour!S29</f>
        <v>2446.7964374707</v>
      </c>
      <c r="O42" s="7">
        <f>AgArea!T29/AgLabour!T29</f>
        <v>2419.75053195392</v>
      </c>
      <c r="P42" s="7">
        <f>AgArea!U29/AgLabour!U29</f>
        <v>2409.32057276447</v>
      </c>
      <c r="Q42" s="7">
        <f>AgArea!V29/AgLabour!V29</f>
        <v>2409.32057276447</v>
      </c>
      <c r="R42" s="7">
        <f>AgArea!W29/AgLabour!W29</f>
        <v>2410.2895480226</v>
      </c>
      <c r="S42" s="7">
        <f>AgArea!X29/AgLabour!X29</f>
        <v>2408.52813852814</v>
      </c>
      <c r="T42" s="7">
        <f>AgArea!Y29/AgLabour!Y29</f>
        <v>2408.52813852814</v>
      </c>
      <c r="U42" s="7">
        <f>AgArea!Z29/AgLabour!Z29</f>
        <v>2419</v>
      </c>
      <c r="V42" s="7">
        <f>AgArea!AA29/AgLabour!AA29</f>
        <v>2419</v>
      </c>
      <c r="W42" s="7">
        <f>AgArea!AB29/AgLabour!AB29</f>
        <v>2423.58988764045</v>
      </c>
      <c r="X42" s="7">
        <f>AgArea!AC29/AgLabour!AC29</f>
        <v>2410.05027932961</v>
      </c>
      <c r="Y42" s="7">
        <f>AgArea!AD29/AgLabour!AD29</f>
        <v>2383.41988950276</v>
      </c>
      <c r="Z42" s="7">
        <f>AgArea!AE29/AgLabour!AE29</f>
        <v>2344.5597826087</v>
      </c>
      <c r="AA42" s="7">
        <f>AgArea!AF29/AgLabour!AF29</f>
        <v>2270.52105263158</v>
      </c>
      <c r="AB42" s="7">
        <f>AgArea!AG29/AgLabour!AG29</f>
        <v>2167.24873096447</v>
      </c>
      <c r="AC42" s="7">
        <f>AgArea!AH29/AgLabour!AH29</f>
        <v>2092.88235294118</v>
      </c>
      <c r="AD42" s="7">
        <f>AgArea!AI29/AgLabour!AI29</f>
        <v>2013.90566037736</v>
      </c>
      <c r="AE42" s="7">
        <f>AgArea!AJ29/AgLabour!AJ29</f>
        <v>1949.53424657534</v>
      </c>
      <c r="AF42" s="7">
        <f>AgArea!AK29/AgLabour!AK29</f>
        <v>1906.01785714286</v>
      </c>
      <c r="AG42" s="7">
        <f>AgArea!AL29/AgLabour!AL29</f>
        <v>1874.13656387665</v>
      </c>
      <c r="AH42" s="7">
        <f>AgArea!AM29/AgLabour!AM29</f>
        <v>1830.94372294372</v>
      </c>
      <c r="AI42" s="7">
        <f>AgArea!AN29/AgLabour!AN29</f>
        <v>1799.73931623932</v>
      </c>
      <c r="AJ42" s="7">
        <f>AgArea!AO29/AgLabour!AO29</f>
        <v>1795.46581196581</v>
      </c>
      <c r="AK42" s="7">
        <f>AgArea!AP29/AgLabour!AP29</f>
        <v>1771.51489361702</v>
      </c>
      <c r="AL42" s="7">
        <f>AgArea!AQ29/AgLabour!AQ29</f>
        <v>1767.64556962025</v>
      </c>
      <c r="AM42" s="7">
        <f>AgArea!AR29/AgLabour!AR29</f>
        <v>1702.80658436214</v>
      </c>
      <c r="AN42" s="7">
        <f>AgArea!AS29/AgLabour!AS29</f>
        <v>1663.19758064516</v>
      </c>
      <c r="AO42" s="7">
        <f>AgArea!AT29/AgLabour!AT29</f>
        <v>1631.92490118577</v>
      </c>
      <c r="AP42" s="7">
        <f>AgArea!AU29/AgLabour!AU29</f>
        <v>1619.12992125984</v>
      </c>
    </row>
    <row r="43" spans="1:42">
      <c r="A43" t="s">
        <v>542</v>
      </c>
      <c r="B43" s="7">
        <f>AgArea!G30/AgLabour!G30</f>
        <v>170.661827728659</v>
      </c>
      <c r="C43" s="7">
        <f>AgArea!H30/AgLabour!H30</f>
        <v>165.49904699921</v>
      </c>
      <c r="D43" s="7">
        <f>AgArea!I30/AgLabour!I30</f>
        <v>160.115132416835</v>
      </c>
      <c r="E43" s="7">
        <f>AgArea!J30/AgLabour!J30</f>
        <v>154.632562592941</v>
      </c>
      <c r="F43" s="7">
        <f>AgArea!K30/AgLabour!K30</f>
        <v>149.458004051435</v>
      </c>
      <c r="G43" s="7">
        <f>AgArea!L30/AgLabour!L30</f>
        <v>144.664887275669</v>
      </c>
      <c r="H43" s="7">
        <f>AgArea!M30/AgLabour!M30</f>
        <v>140.386804434872</v>
      </c>
      <c r="I43" s="7">
        <f>AgArea!N30/AgLabour!N30</f>
        <v>135.460422666653</v>
      </c>
      <c r="J43" s="7">
        <f>AgArea!O30/AgLabour!O30</f>
        <v>131.633452304094</v>
      </c>
      <c r="K43" s="7">
        <f>AgArea!P30/AgLabour!P30</f>
        <v>126.276265088455</v>
      </c>
      <c r="L43" s="7">
        <f>AgArea!Q30/AgLabour!Q30</f>
        <v>120.998318826277</v>
      </c>
      <c r="M43" s="7">
        <f>AgArea!R30/AgLabour!R30</f>
        <v>116.904532873744</v>
      </c>
      <c r="N43" s="7">
        <f>AgArea!S30/AgLabour!S30</f>
        <v>113.017337142808</v>
      </c>
      <c r="O43" s="7">
        <f>AgArea!T30/AgLabour!T30</f>
        <v>109.377093276671</v>
      </c>
      <c r="P43" s="7">
        <f>AgArea!U30/AgLabour!U30</f>
        <v>105.912224888877</v>
      </c>
      <c r="Q43" s="7">
        <f>AgArea!V30/AgLabour!V30</f>
        <v>102.165292159982</v>
      </c>
      <c r="R43" s="7">
        <f>AgArea!W30/AgLabour!W30</f>
        <v>98.9842787258673</v>
      </c>
      <c r="S43" s="7">
        <f>AgArea!X30/AgLabour!X30</f>
        <v>96.0470184722062</v>
      </c>
      <c r="T43" s="7">
        <f>AgArea!Y30/AgLabour!Y30</f>
        <v>93.0403482261666</v>
      </c>
      <c r="U43" s="7">
        <f>AgArea!Z30/AgLabour!Z30</f>
        <v>90.0216400911162</v>
      </c>
      <c r="V43" s="7">
        <f>AgArea!AA30/AgLabour!AA30</f>
        <v>87.6483333333333</v>
      </c>
      <c r="W43" s="7">
        <f>AgArea!AB30/AgLabour!AB30</f>
        <v>85.5594785442694</v>
      </c>
      <c r="X43" s="7">
        <f>AgArea!AC30/AgLabour!AC30</f>
        <v>83.2337593184238</v>
      </c>
      <c r="Y43" s="7">
        <f>AgArea!AD30/AgLabour!AD30</f>
        <v>81.5983263598326</v>
      </c>
      <c r="Z43" s="7">
        <f>AgArea!AE30/AgLabour!AE30</f>
        <v>79.4497192445125</v>
      </c>
      <c r="AA43" s="7">
        <f>AgArea!AF30/AgLabour!AF30</f>
        <v>77.2616915422886</v>
      </c>
      <c r="AB43" s="7">
        <f>AgArea!AG30/AgLabour!AG30</f>
        <v>75.1192438196801</v>
      </c>
      <c r="AC43" s="7">
        <f>AgArea!AH30/AgLabour!AH30</f>
        <v>72.8501413760603</v>
      </c>
      <c r="AD43" s="7">
        <f>AgArea!AI30/AgLabour!AI30</f>
        <v>70.7731439046746</v>
      </c>
      <c r="AE43" s="7">
        <f>AgArea!AJ30/AgLabour!AJ30</f>
        <v>68.479305740988</v>
      </c>
      <c r="AF43" s="7">
        <f>AgArea!AK30/AgLabour!AK30</f>
        <v>65.0652549697493</v>
      </c>
      <c r="AG43" s="7">
        <f>AgArea!AL30/AgLabour!AL30</f>
        <v>62.8167297183691</v>
      </c>
      <c r="AH43" s="7">
        <f>AgArea!AM30/AgLabour!AM30</f>
        <v>60.5933170334148</v>
      </c>
      <c r="AI43" s="7">
        <f>AgArea!AN30/AgLabour!AN30</f>
        <v>58.6</v>
      </c>
      <c r="AJ43" s="7">
        <f>AgArea!AO30/AgLabour!AO30</f>
        <v>56.2954198473282</v>
      </c>
      <c r="AK43" s="7">
        <f>AgArea!AP30/AgLabour!AP30</f>
        <v>54.5455887781469</v>
      </c>
      <c r="AL43" s="7">
        <f>AgArea!AQ30/AgLabour!AQ30</f>
        <v>52.5367332382311</v>
      </c>
      <c r="AM43" s="7">
        <f>AgArea!AR30/AgLabour!AR30</f>
        <v>50.682725395733</v>
      </c>
      <c r="AN43" s="7">
        <f>AgArea!AS30/AgLabour!AS30</f>
        <v>48.963702963703</v>
      </c>
      <c r="AO43" s="7">
        <f>AgArea!AT30/AgLabour!AT30</f>
        <v>47.0845434010971</v>
      </c>
      <c r="AP43" s="7">
        <f>AgArea!AU30/AgLabour!AU30</f>
        <v>45.396875</v>
      </c>
    </row>
    <row r="44" spans="1:42">
      <c r="A44" t="s">
        <v>543</v>
      </c>
      <c r="B44" s="7">
        <f>AgArea!G31/AgLabour!G31</f>
        <v>167.060172948958</v>
      </c>
      <c r="C44" s="7">
        <f>AgArea!H31/AgLabour!H31</f>
        <v>164.237052897921</v>
      </c>
      <c r="D44" s="7">
        <f>AgArea!I31/AgLabour!I31</f>
        <v>161.345118303788</v>
      </c>
      <c r="E44" s="7">
        <f>AgArea!J31/AgLabour!J31</f>
        <v>158.473170044277</v>
      </c>
      <c r="F44" s="7">
        <f>AgArea!K31/AgLabour!K31</f>
        <v>155.985465892871</v>
      </c>
      <c r="G44" s="7">
        <f>AgArea!L31/AgLabour!L31</f>
        <v>153.303012454708</v>
      </c>
      <c r="H44" s="7">
        <f>AgArea!M31/AgLabour!M31</f>
        <v>150.957163667209</v>
      </c>
      <c r="I44" s="7">
        <f>AgArea!N31/AgLabour!N31</f>
        <v>148.205075919143</v>
      </c>
      <c r="J44" s="7">
        <f>AgArea!O31/AgLabour!O31</f>
        <v>146.061073530184</v>
      </c>
      <c r="K44" s="7">
        <f>AgArea!P31/AgLabour!P31</f>
        <v>143.447802876196</v>
      </c>
      <c r="L44" s="7">
        <f>AgArea!Q31/AgLabour!Q31</f>
        <v>143.714702669201</v>
      </c>
      <c r="M44" s="7">
        <f>AgArea!R31/AgLabour!R31</f>
        <v>144.297796008663</v>
      </c>
      <c r="N44" s="7">
        <f>AgArea!S31/AgLabour!S31</f>
        <v>145.009470437432</v>
      </c>
      <c r="O44" s="7">
        <f>AgArea!T31/AgLabour!T31</f>
        <v>145.459578959502</v>
      </c>
      <c r="P44" s="7">
        <f>AgArea!U31/AgLabour!U31</f>
        <v>145.489907693352</v>
      </c>
      <c r="Q44" s="7">
        <f>AgArea!V31/AgLabour!V31</f>
        <v>145.898857828718</v>
      </c>
      <c r="R44" s="7">
        <f>AgArea!W31/AgLabour!W31</f>
        <v>145.552487665875</v>
      </c>
      <c r="S44" s="7">
        <f>AgArea!X31/AgLabour!X31</f>
        <v>145.525823364685</v>
      </c>
      <c r="T44" s="7">
        <f>AgArea!Y31/AgLabour!Y31</f>
        <v>146.28177112486</v>
      </c>
      <c r="U44" s="7">
        <f>AgArea!Z31/AgLabour!Z31</f>
        <v>147.304222048475</v>
      </c>
      <c r="V44" s="7">
        <f>AgArea!AA31/AgLabour!AA31</f>
        <v>146.852258566978</v>
      </c>
      <c r="W44" s="7">
        <f>AgArea!AB31/AgLabour!AB31</f>
        <v>146.553042667288</v>
      </c>
      <c r="X44" s="7">
        <f>AgArea!AC31/AgLabour!AC31</f>
        <v>145.948717948718</v>
      </c>
      <c r="Y44" s="7">
        <f>AgArea!AD31/AgLabour!AD31</f>
        <v>146.687187890137</v>
      </c>
      <c r="Z44" s="7">
        <f>AgArea!AE31/AgLabour!AE31</f>
        <v>147.437813676286</v>
      </c>
      <c r="AA44" s="7">
        <f>AgArea!AF31/AgLabour!AF31</f>
        <v>148.096184169032</v>
      </c>
      <c r="AB44" s="7">
        <f>AgArea!AG31/AgLabour!AG31</f>
        <v>147.476209232708</v>
      </c>
      <c r="AC44" s="7">
        <f>AgArea!AH31/AgLabour!AH31</f>
        <v>147.544330708661</v>
      </c>
      <c r="AD44" s="7">
        <f>AgArea!AI31/AgLabour!AI31</f>
        <v>147.102101865701</v>
      </c>
      <c r="AE44" s="7">
        <f>AgArea!AJ31/AgLabour!AJ31</f>
        <v>146.980455512649</v>
      </c>
      <c r="AF44" s="7">
        <f>AgArea!AK31/AgLabour!AK31</f>
        <v>146.639832847118</v>
      </c>
      <c r="AG44" s="7">
        <f>AgArea!AL31/AgLabour!AL31</f>
        <v>149.263714578893</v>
      </c>
      <c r="AH44" s="7">
        <f>AgArea!AM31/AgLabour!AM31</f>
        <v>148.571349513796</v>
      </c>
      <c r="AI44" s="7">
        <f>AgArea!AN31/AgLabour!AN31</f>
        <v>149.328184410646</v>
      </c>
      <c r="AJ44" s="7">
        <f>AgArea!AO31/AgLabour!AO31</f>
        <v>148.367547828848</v>
      </c>
      <c r="AK44" s="7">
        <f>AgArea!AP31/AgLabour!AP31</f>
        <v>148.414147040102</v>
      </c>
      <c r="AL44" s="7">
        <f>AgArea!AQ31/AgLabour!AQ31</f>
        <v>148.737795149968</v>
      </c>
      <c r="AM44" s="7">
        <f>AgArea!AR31/AgLabour!AR31</f>
        <v>148.575369852059</v>
      </c>
      <c r="AN44" s="7">
        <f>AgArea!AS31/AgLabour!AS31</f>
        <v>147.74166132136</v>
      </c>
      <c r="AO44" s="7">
        <f>AgArea!AT31/AgLabour!AT31</f>
        <v>148.373623724182</v>
      </c>
      <c r="AP44" s="7">
        <f>AgArea!AU31/AgLabour!AU31</f>
        <v>148.463954893274</v>
      </c>
    </row>
    <row r="45" spans="2:42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</row>
    <row r="46" spans="1:42">
      <c r="A46" s="10" t="s">
        <v>544</v>
      </c>
      <c r="B46" s="11">
        <f>AgArea!G32/AgLabour!G32</f>
        <v>19438.3420395185</v>
      </c>
      <c r="C46" s="11">
        <f>AgArea!H32/AgLabour!H32</f>
        <v>19646.7479972534</v>
      </c>
      <c r="D46" s="11">
        <f>AgArea!I32/AgLabour!I32</f>
        <v>19767.5746783088</v>
      </c>
      <c r="E46" s="11">
        <f>AgArea!J32/AgLabour!J32</f>
        <v>19971.9789254284</v>
      </c>
      <c r="F46" s="11">
        <f>AgArea!K32/AgLabour!K32</f>
        <v>20111.4094396652</v>
      </c>
      <c r="G46" s="11">
        <f>AgArea!L32/AgLabour!L32</f>
        <v>20162.0392931876</v>
      </c>
      <c r="H46" s="11">
        <f>AgArea!M32/AgLabour!M32</f>
        <v>20223.9118809579</v>
      </c>
      <c r="I46" s="11">
        <f>AgArea!N32/AgLabour!N32</f>
        <v>20195.068318666</v>
      </c>
      <c r="J46" s="11">
        <f>AgArea!O32/AgLabour!O32</f>
        <v>20137.8170955882</v>
      </c>
      <c r="K46" s="11">
        <f>AgArea!P32/AgLabour!P32</f>
        <v>20092.3543144884</v>
      </c>
      <c r="L46" s="11">
        <f>AgArea!Q32/AgLabour!Q32</f>
        <v>19990.9041562571</v>
      </c>
      <c r="M46" s="11">
        <f>AgArea!R32/AgLabour!R32</f>
        <v>19826.7772788505</v>
      </c>
      <c r="N46" s="11">
        <f>AgArea!S32/AgLabour!S32</f>
        <v>19666.0543840178</v>
      </c>
      <c r="O46" s="11">
        <f>AgArea!T32/AgLabour!T32</f>
        <v>19437.0623223267</v>
      </c>
      <c r="P46" s="11">
        <f>AgArea!U32/AgLabour!U32</f>
        <v>18976.2742966752</v>
      </c>
      <c r="Q46" s="11">
        <f>AgArea!V32/AgLabour!V32</f>
        <v>18443.1126760563</v>
      </c>
      <c r="R46" s="11">
        <f>AgArea!W32/AgLabour!W32</f>
        <v>17839.7378951581</v>
      </c>
      <c r="S46" s="11">
        <f>AgArea!X32/AgLabour!X32</f>
        <v>17218.3056894889</v>
      </c>
      <c r="T46" s="11">
        <f>AgArea!Y32/AgLabour!Y32</f>
        <v>16785.2257399775</v>
      </c>
      <c r="U46" s="11">
        <f>AgArea!Z32/AgLabour!Z32</f>
        <v>16368.9100346021</v>
      </c>
      <c r="V46" s="11">
        <f>AgArea!AA32/AgLabour!AA32</f>
        <v>16067.6271186441</v>
      </c>
      <c r="W46" s="11">
        <f>AgArea!AB32/AgLabour!AB32</f>
        <v>15840.0666666667</v>
      </c>
      <c r="X46" s="11">
        <f>AgArea!AC32/AgLabour!AC32</f>
        <v>15742.4851485149</v>
      </c>
      <c r="Y46" s="11">
        <f>AgArea!AD32/AgLabour!AD32</f>
        <v>15603.9283387622</v>
      </c>
      <c r="Z46" s="11">
        <f>AgArea!AE32/AgLabour!AE32</f>
        <v>15507.6302250804</v>
      </c>
      <c r="AA46" s="11">
        <f>AgArea!AF32/AgLabour!AF32</f>
        <v>15345.6772151899</v>
      </c>
      <c r="AB46" s="11">
        <f>AgArea!AG32/AgLabour!AG32</f>
        <v>15165.9657320872</v>
      </c>
      <c r="AC46" s="11">
        <f>AgArea!AH32/AgLabour!AH32</f>
        <v>14969.003058104</v>
      </c>
      <c r="AD46" s="11">
        <f>AgArea!AI32/AgLabour!AI32</f>
        <v>14788.7048192771</v>
      </c>
      <c r="AE46" s="11">
        <f>AgArea!AJ32/AgLabour!AJ32</f>
        <v>14550.6923076923</v>
      </c>
      <c r="AF46" s="11">
        <f>AgArea!AK32/AgLabour!AK32</f>
        <v>14294.6889534884</v>
      </c>
      <c r="AG46" s="11">
        <f>AgArea!AL32/AgLabour!AL32</f>
        <v>14190.7507163324</v>
      </c>
      <c r="AH46" s="11">
        <f>AgArea!AM32/AgLabour!AM32</f>
        <v>14030.738028169</v>
      </c>
      <c r="AI46" s="11">
        <f>AgArea!AN32/AgLabour!AN32</f>
        <v>13872.5194444444</v>
      </c>
      <c r="AJ46" s="11">
        <f>AgArea!AO32/AgLabour!AO32</f>
        <v>13635.4426229508</v>
      </c>
      <c r="AK46" s="11">
        <f>AgArea!AP32/AgLabour!AP32</f>
        <v>13425.811827957</v>
      </c>
      <c r="AL46" s="11">
        <f>AgArea!AQ32/AgLabour!AQ32</f>
        <v>13218.5211640212</v>
      </c>
      <c r="AM46" s="11">
        <f>AgArea!AR32/AgLabour!AR32</f>
        <v>13145.25</v>
      </c>
      <c r="AN46" s="11">
        <f>AgArea!AS32/AgLabour!AS32</f>
        <v>12994.3428571429</v>
      </c>
      <c r="AO46" s="11">
        <f>AgArea!AT32/AgLabour!AT32</f>
        <v>12817.6470588235</v>
      </c>
      <c r="AP46" s="11">
        <f>AgArea!AU32/AgLabour!AU32</f>
        <v>12649.2040302267</v>
      </c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R34"/>
  <sheetViews>
    <sheetView workbookViewId="0">
      <selection activeCell="A1" sqref="A1"/>
    </sheetView>
  </sheetViews>
  <sheetFormatPr defaultColWidth="9.1358024691358" defaultRowHeight="11.6"/>
  <cols>
    <col min="2" max="2" width="23.8518518518519" customWidth="1"/>
    <col min="4" max="12" width="9.1358024691358" hidden="1" customWidth="1"/>
    <col min="14" max="22" width="9.1358024691358" hidden="1" customWidth="1"/>
    <col min="24" max="32" width="9.1358024691358" hidden="1" customWidth="1"/>
    <col min="33" max="33" width="-0.0123456790123457"/>
    <col min="34" max="42" width="-0.0123456790123457" hidden="1" customWidth="1"/>
    <col min="43" max="44" width="-0.0123456790123457"/>
  </cols>
  <sheetData>
    <row r="1" spans="3:44">
      <c r="C1" t="str">
        <f>AgLabour!G1</f>
        <v>1961</v>
      </c>
      <c r="D1" t="str">
        <f>AgLabour!H1</f>
        <v>1962</v>
      </c>
      <c r="E1" t="str">
        <f>AgLabour!I1</f>
        <v>1963</v>
      </c>
      <c r="F1" t="str">
        <f>AgLabour!J1</f>
        <v>1964</v>
      </c>
      <c r="G1" t="str">
        <f>AgLabour!K1</f>
        <v>1965</v>
      </c>
      <c r="H1" t="str">
        <f>AgLabour!L1</f>
        <v>1966</v>
      </c>
      <c r="I1" t="str">
        <f>AgLabour!M1</f>
        <v>1967</v>
      </c>
      <c r="J1" t="str">
        <f>AgLabour!N1</f>
        <v>1968</v>
      </c>
      <c r="K1" t="str">
        <f>AgLabour!O1</f>
        <v>1969</v>
      </c>
      <c r="L1" t="str">
        <f>AgLabour!P1</f>
        <v>1970</v>
      </c>
      <c r="M1" t="str">
        <f>AgLabour!Q1</f>
        <v>1971</v>
      </c>
      <c r="N1" t="str">
        <f>AgLabour!R1</f>
        <v>1972</v>
      </c>
      <c r="O1" t="str">
        <f>AgLabour!S1</f>
        <v>1973</v>
      </c>
      <c r="P1" t="str">
        <f>AgLabour!T1</f>
        <v>1974</v>
      </c>
      <c r="Q1" t="str">
        <f>AgLabour!U1</f>
        <v>1975</v>
      </c>
      <c r="R1" t="str">
        <f>AgLabour!V1</f>
        <v>1976</v>
      </c>
      <c r="S1" t="str">
        <f>AgLabour!W1</f>
        <v>1977</v>
      </c>
      <c r="T1" t="str">
        <f>AgLabour!X1</f>
        <v>1978</v>
      </c>
      <c r="U1" t="str">
        <f>AgLabour!Y1</f>
        <v>1979</v>
      </c>
      <c r="V1" t="str">
        <f>AgLabour!Z1</f>
        <v>1980</v>
      </c>
      <c r="W1" t="str">
        <f>AgLabour!AA1</f>
        <v>1981</v>
      </c>
      <c r="X1" t="str">
        <f>AgLabour!AB1</f>
        <v>1982</v>
      </c>
      <c r="Y1" t="str">
        <f>AgLabour!AC1</f>
        <v>1983</v>
      </c>
      <c r="Z1" t="str">
        <f>AgLabour!AD1</f>
        <v>1984</v>
      </c>
      <c r="AA1" t="str">
        <f>AgLabour!AE1</f>
        <v>1985</v>
      </c>
      <c r="AB1" t="str">
        <f>AgLabour!AF1</f>
        <v>1986</v>
      </c>
      <c r="AC1" t="str">
        <f>AgLabour!AG1</f>
        <v>1987</v>
      </c>
      <c r="AD1" t="str">
        <f>AgLabour!AH1</f>
        <v>1988</v>
      </c>
      <c r="AE1" t="str">
        <f>AgLabour!AI1</f>
        <v>1989</v>
      </c>
      <c r="AF1" t="str">
        <f>AgLabour!AJ1</f>
        <v>1990</v>
      </c>
      <c r="AG1" t="str">
        <f>AgLabour!AK1</f>
        <v>1991</v>
      </c>
      <c r="AH1" t="str">
        <f>AgLabour!AL1</f>
        <v>1992</v>
      </c>
      <c r="AI1" t="str">
        <f>AgLabour!AM1</f>
        <v>1993</v>
      </c>
      <c r="AJ1" t="str">
        <f>AgLabour!AN1</f>
        <v>1994</v>
      </c>
      <c r="AK1" t="str">
        <f>AgLabour!AO1</f>
        <v>1995</v>
      </c>
      <c r="AL1" t="str">
        <f>AgLabour!AP1</f>
        <v>1996</v>
      </c>
      <c r="AM1" t="str">
        <f>AgLabour!AQ1</f>
        <v>1997</v>
      </c>
      <c r="AN1" t="str">
        <f>AgLabour!AR1</f>
        <v>1998</v>
      </c>
      <c r="AO1" t="str">
        <f>AgLabour!AS1</f>
        <v>1999</v>
      </c>
      <c r="AP1" t="str">
        <f>AgLabour!AT1</f>
        <v>2000</v>
      </c>
      <c r="AQ1" t="str">
        <f>AgLabour!AU1</f>
        <v>2001</v>
      </c>
      <c r="AR1" t="str">
        <f>AgLabour!AV1</f>
        <v>2002</v>
      </c>
    </row>
    <row r="2" spans="23:23">
      <c r="W2" t="s">
        <v>545</v>
      </c>
    </row>
    <row r="3" spans="1:44">
      <c r="A3" t="str">
        <f>AgLabour!B2</f>
        <v>Angola</v>
      </c>
      <c r="C3" s="7">
        <f>AgLabour!G2/Labour!G2*100</f>
        <v>16.5421647479931</v>
      </c>
      <c r="D3" s="7">
        <f>AgLabour!H2/Labour!H2*100</f>
        <v>16.2214031012044</v>
      </c>
      <c r="E3" s="7">
        <f>AgLabour!I2/Labour!I2*100</f>
        <v>15.9085546886638</v>
      </c>
      <c r="F3" s="7">
        <f>AgLabour!J2/Labour!J2*100</f>
        <v>15.5956079807313</v>
      </c>
      <c r="G3" s="7">
        <f>AgLabour!K2/Labour!K2*100</f>
        <v>15.2824044356067</v>
      </c>
      <c r="H3" s="7">
        <f>AgLabour!L2/Labour!L2*100</f>
        <v>14.9822291519129</v>
      </c>
      <c r="I3" s="7">
        <f>AgLabour!M2/Labour!M2*100</f>
        <v>14.6831631804817</v>
      </c>
      <c r="J3" s="7">
        <f>AgLabour!N2/Labour!N2*100</f>
        <v>14.3996365530134</v>
      </c>
      <c r="K3" s="7">
        <f>AgLabour!O2/Labour!O2*100</f>
        <v>14.1230813898003</v>
      </c>
      <c r="L3" s="7">
        <f>AgLabour!P2/Labour!P2*100</f>
        <v>13.854702712003</v>
      </c>
      <c r="M3" s="7">
        <f>AgLabour!Q2/Labour!Q2*100</f>
        <v>13.5191559099597</v>
      </c>
      <c r="N3" s="7">
        <f>AgLabour!R2/Labour!R2*100</f>
        <v>13.1973003938835</v>
      </c>
      <c r="O3" s="7">
        <f>AgLabour!S2/Labour!S2*100</f>
        <v>12.8966803026986</v>
      </c>
      <c r="P3" s="7">
        <f>AgLabour!T2/Labour!T2*100</f>
        <v>12.6204576810895</v>
      </c>
      <c r="Q3" s="7">
        <f>AgLabour!U2/Labour!U2*100</f>
        <v>12.3722280503847</v>
      </c>
      <c r="R3" s="7">
        <f>AgLabour!V2/Labour!V2*100</f>
        <v>12.1462081087754</v>
      </c>
      <c r="S3" s="7">
        <f>AgLabour!W2/Labour!W2*100</f>
        <v>11.9398969495712</v>
      </c>
      <c r="T3" s="7">
        <f>AgLabour!X2/Labour!X2*100</f>
        <v>11.7571156395632</v>
      </c>
      <c r="U3" s="7">
        <f>AgLabour!Y2/Labour!Y2*100</f>
        <v>11.6117651205483</v>
      </c>
      <c r="V3" s="7">
        <f>AgLabour!Z2/Labour!Z2*100</f>
        <v>11.4977993556876</v>
      </c>
      <c r="W3" s="7">
        <f>AgLabour!AA2/Labour!AA2*100</f>
        <v>11.4399544678429</v>
      </c>
      <c r="X3" s="7">
        <f>AgLabour!AB2/Labour!AB2*100</f>
        <v>11.4212017421455</v>
      </c>
      <c r="Y3" s="7">
        <f>AgLabour!AC2/Labour!AC2*100</f>
        <v>11.4072015367638</v>
      </c>
      <c r="Z3" s="7">
        <f>AgLabour!AD2/Labour!AD2*100</f>
        <v>11.3798964385944</v>
      </c>
      <c r="AA3" s="7">
        <f>AgLabour!AE2/Labour!AE2*100</f>
        <v>11.3240018357045</v>
      </c>
      <c r="AB3" s="7">
        <f>AgLabour!AF2/Labour!AF2*100</f>
        <v>11.2307977049787</v>
      </c>
      <c r="AC3" s="7">
        <f>AgLabour!AG2/Labour!AG2*100</f>
        <v>11.1218637992832</v>
      </c>
      <c r="AD3" s="7">
        <f>AgLabour!AH2/Labour!AH2*100</f>
        <v>11.0158311345646</v>
      </c>
      <c r="AE3" s="7">
        <f>AgLabour!AI2/Labour!AI2*100</f>
        <v>10.9089074273412</v>
      </c>
      <c r="AF3" s="7">
        <f>AgLabour!AJ2/Labour!AJ2*100</f>
        <v>10.8343386260637</v>
      </c>
      <c r="AG3" s="7">
        <f>AgLabour!AK2/Labour!AK2*100</f>
        <v>10.8130390664637</v>
      </c>
      <c r="AH3" s="7">
        <f>AgLabour!AL2/Labour!AL2*100</f>
        <v>10.8372408687068</v>
      </c>
      <c r="AI3" s="7">
        <f>AgLabour!AM2/Labour!AM2*100</f>
        <v>10.8185993456008</v>
      </c>
      <c r="AJ3" s="7">
        <f>AgLabour!AN2/Labour!AN2*100</f>
        <v>10.8686124989044</v>
      </c>
      <c r="AK3" s="7">
        <f>AgLabour!AO2/Labour!AO2*100</f>
        <v>10.8257246067639</v>
      </c>
      <c r="AL3" s="7">
        <f>AgLabour!AP2/Labour!AP2*100</f>
        <v>10.8190455086835</v>
      </c>
      <c r="AM3" s="7">
        <f>AgLabour!AQ2/Labour!AQ2*100</f>
        <v>10.7999460407392</v>
      </c>
      <c r="AN3" s="7">
        <f>AgLabour!AR2/Labour!AR2*100</f>
        <v>10.7983071787188</v>
      </c>
      <c r="AO3" s="7">
        <f>AgLabour!AS2/Labour!AS2*100</f>
        <v>10.8102569357276</v>
      </c>
      <c r="AP3" s="7">
        <f>AgLabour!AT2/Labour!AT2*100</f>
        <v>10.8297750143581</v>
      </c>
      <c r="AQ3" s="7">
        <f>AgLabour!AU2/Labour!AU2*100</f>
        <v>10.8888455728278</v>
      </c>
      <c r="AR3" s="7">
        <f>AgLabour!AV2/Labour!AV2*100</f>
        <v>10.9797859690844</v>
      </c>
    </row>
    <row r="4" spans="1:44">
      <c r="A4" t="str">
        <f>AgLabour!B36</f>
        <v>Rwanda</v>
      </c>
      <c r="C4" s="7">
        <f>AgLabour!G36/Labour!G36*100</f>
        <v>29.5108774738068</v>
      </c>
      <c r="D4" s="7">
        <f>AgLabour!H36/Labour!H36*100</f>
        <v>29.0238962285456</v>
      </c>
      <c r="E4" s="7">
        <f>AgLabour!I36/Labour!I36*100</f>
        <v>28.5340355343846</v>
      </c>
      <c r="F4" s="7">
        <f>AgLabour!J36/Labour!J36*100</f>
        <v>28.0967628477384</v>
      </c>
      <c r="G4" s="7">
        <f>AgLabour!K36/Labour!K36*100</f>
        <v>27.80120598229</v>
      </c>
      <c r="H4" s="7">
        <f>AgLabour!L36/Labour!L36*100</f>
        <v>27.6077435615891</v>
      </c>
      <c r="I4" s="7">
        <f>AgLabour!M36/Labour!M36*100</f>
        <v>27.5402650048403</v>
      </c>
      <c r="J4" s="7">
        <f>AgLabour!N36/Labour!N36*100</f>
        <v>27.540353822314</v>
      </c>
      <c r="K4" s="7">
        <f>AgLabour!O36/Labour!O36*100</f>
        <v>27.5407286729858</v>
      </c>
      <c r="L4" s="7">
        <f>AgLabour!P36/Labour!P36*100</f>
        <v>27.5164269911504</v>
      </c>
      <c r="M4" s="7">
        <f>AgLabour!Q36/Labour!Q36*100</f>
        <v>27.5386070387517</v>
      </c>
      <c r="N4" s="7">
        <f>AgLabour!R36/Labour!R36*100</f>
        <v>27.5411266201396</v>
      </c>
      <c r="O4" s="7">
        <f>AgLabour!S36/Labour!S36*100</f>
        <v>27.5526289282836</v>
      </c>
      <c r="P4" s="7">
        <f>AgLabour!T36/Labour!T36*100</f>
        <v>27.5598689862543</v>
      </c>
      <c r="Q4" s="7">
        <f>AgLabour!U36/Labour!U36*100</f>
        <v>27.6135416666667</v>
      </c>
      <c r="R4" s="7">
        <f>AgLabour!V36/Labour!V36*100</f>
        <v>27.6727590007348</v>
      </c>
      <c r="S4" s="7">
        <f>AgLabour!W36/Labour!W36*100</f>
        <v>27.7449059561129</v>
      </c>
      <c r="T4" s="7">
        <f>AgLabour!X36/Labour!X36*100</f>
        <v>27.8439875604699</v>
      </c>
      <c r="U4" s="7">
        <f>AgLabour!Y36/Labour!Y36*100</f>
        <v>27.9674501878438</v>
      </c>
      <c r="V4" s="7">
        <f>AgLabour!Z36/Labour!Z36*100</f>
        <v>28.1058532134011</v>
      </c>
      <c r="W4" s="7">
        <f>AgLabour!AA36/Labour!AA36*100</f>
        <v>28.1190626979101</v>
      </c>
      <c r="X4" s="7">
        <f>AgLabour!AB36/Labour!AB36*100</f>
        <v>28.0876739317818</v>
      </c>
      <c r="Y4" s="7">
        <f>AgLabour!AC36/Labour!AC36*100</f>
        <v>28.0119760479042</v>
      </c>
      <c r="Z4" s="7">
        <f>AgLabour!AD36/Labour!AD36*100</f>
        <v>28.0671094023069</v>
      </c>
      <c r="AA4" s="7">
        <f>AgLabour!AE36/Labour!AE36*100</f>
        <v>28.1650232347274</v>
      </c>
      <c r="AB4" s="7">
        <f>AgLabour!AF36/Labour!AF36*100</f>
        <v>28.4595876061308</v>
      </c>
      <c r="AC4" s="7">
        <f>AgLabour!AG36/Labour!AG36*100</f>
        <v>28.8993778159193</v>
      </c>
      <c r="AD4" s="7">
        <f>AgLabour!AH36/Labour!AH36*100</f>
        <v>29.1332012099718</v>
      </c>
      <c r="AE4" s="7">
        <f>AgLabour!AI36/Labour!AI36*100</f>
        <v>28.8321167883212</v>
      </c>
      <c r="AF4" s="7">
        <f>AgLabour!AJ36/Labour!AJ36*100</f>
        <v>27.8007481787753</v>
      </c>
      <c r="AG4" s="7">
        <f>AgLabour!AK36/Labour!AK36*100</f>
        <v>25.8648622891451</v>
      </c>
      <c r="AH4" s="7">
        <f>AgLabour!AL36/Labour!AL36*100</f>
        <v>23.3222713864307</v>
      </c>
      <c r="AI4" s="7">
        <f>AgLabour!AM36/Labour!AM36*100</f>
        <v>20.8129066761743</v>
      </c>
      <c r="AJ4" s="7">
        <f>AgLabour!AN36/Labour!AN36*100</f>
        <v>19.0574653226501</v>
      </c>
      <c r="AK4" s="7">
        <f>AgLabour!AO36/Labour!AO36*100</f>
        <v>18.1439520159947</v>
      </c>
      <c r="AL4" s="7">
        <f>AgLabour!AP36/Labour!AP36*100</f>
        <v>18.3356158865705</v>
      </c>
      <c r="AM4" s="7">
        <f>AgLabour!AQ36/Labour!AQ36*100</f>
        <v>19.3299571484223</v>
      </c>
      <c r="AN4" s="7">
        <f>AgLabour!AR36/Labour!AR36*100</f>
        <v>20.7340970756708</v>
      </c>
      <c r="AO4" s="7">
        <f>AgLabour!AS36/Labour!AS36*100</f>
        <v>22.0261104222887</v>
      </c>
      <c r="AP4" s="7">
        <f>AgLabour!AT36/Labour!AT36*100</f>
        <v>22.8987145076988</v>
      </c>
      <c r="AQ4" s="7">
        <f>AgLabour!AU36/Labour!AU36*100</f>
        <v>23.2651945033158</v>
      </c>
      <c r="AR4" s="7">
        <f>AgLabour!AV36/Labour!AV36*100</f>
        <v>23.2684412660575</v>
      </c>
    </row>
    <row r="5" spans="1:44">
      <c r="A5" t="str">
        <f>AgLabour!B10</f>
        <v>Congo</v>
      </c>
      <c r="C5" s="7">
        <f>AgLabour!G10/Labour!G10*100</f>
        <v>1.81324736197804</v>
      </c>
      <c r="D5" s="7">
        <f>AgLabour!H10/Labour!H10*100</f>
        <v>1.79450387985186</v>
      </c>
      <c r="E5" s="7">
        <f>AgLabour!I10/Labour!I10*100</f>
        <v>1.76944753466348</v>
      </c>
      <c r="F5" s="7">
        <f>AgLabour!J10/Labour!J10*100</f>
        <v>1.75444481360322</v>
      </c>
      <c r="G5" s="7">
        <f>AgLabour!K10/Labour!K10*100</f>
        <v>1.73329974876157</v>
      </c>
      <c r="H5" s="7">
        <f>AgLabour!L10/Labour!L10*100</f>
        <v>1.7162759574756</v>
      </c>
      <c r="I5" s="7">
        <f>AgLabour!M10/Labour!M10*100</f>
        <v>1.69861166113242</v>
      </c>
      <c r="J5" s="7">
        <f>AgLabour!N10/Labour!N10*100</f>
        <v>1.6851798267986</v>
      </c>
      <c r="K5" s="7">
        <f>AgLabour!O10/Labour!O10*100</f>
        <v>1.66639674742742</v>
      </c>
      <c r="L5" s="7">
        <f>AgLabour!P10/Labour!P10*100</f>
        <v>1.65615537451665</v>
      </c>
      <c r="M5" s="7">
        <f>AgLabour!Q10/Labour!Q10*100</f>
        <v>1.61537850331348</v>
      </c>
      <c r="N5" s="7">
        <f>AgLabour!R10/Labour!R10*100</f>
        <v>1.57935152004836</v>
      </c>
      <c r="O5" s="7">
        <f>AgLabour!S10/Labour!S10*100</f>
        <v>1.54811306338299</v>
      </c>
      <c r="P5" s="7">
        <f>AgLabour!T10/Labour!T10*100</f>
        <v>1.51349228814682</v>
      </c>
      <c r="Q5" s="7">
        <f>AgLabour!U10/Labour!U10*100</f>
        <v>1.48021171228009</v>
      </c>
      <c r="R5" s="7">
        <f>AgLabour!V10/Labour!V10*100</f>
        <v>1.44797902270003</v>
      </c>
      <c r="S5" s="7">
        <f>AgLabour!W10/Labour!W10*100</f>
        <v>1.42005137157039</v>
      </c>
      <c r="T5" s="7">
        <f>AgLabour!X10/Labour!X10*100</f>
        <v>1.38982175191099</v>
      </c>
      <c r="U5" s="7">
        <f>AgLabour!Y10/Labour!Y10*100</f>
        <v>1.36083621117342</v>
      </c>
      <c r="V5" s="7">
        <f>AgLabour!Z10/Labour!Z10*100</f>
        <v>1.33625042073376</v>
      </c>
      <c r="W5" s="7">
        <f>AgLabour!AA10/Labour!AA10*100</f>
        <v>1.31116605934409</v>
      </c>
      <c r="X5" s="7">
        <f>AgLabour!AB10/Labour!AB10*100</f>
        <v>1.29367327667611</v>
      </c>
      <c r="Y5" s="7">
        <f>AgLabour!AC10/Labour!AC10*100</f>
        <v>1.26763567663101</v>
      </c>
      <c r="Z5" s="7">
        <f>AgLabour!AD10/Labour!AD10*100</f>
        <v>1.24254766542707</v>
      </c>
      <c r="AA5" s="7">
        <f>AgLabour!AE10/Labour!AE10*100</f>
        <v>1.21815218323754</v>
      </c>
      <c r="AB5" s="7">
        <f>AgLabour!AF10/Labour!AF10*100</f>
        <v>1.18334996120164</v>
      </c>
      <c r="AC5" s="7">
        <f>AgLabour!AG10/Labour!AG10*100</f>
        <v>1.15791736070066</v>
      </c>
      <c r="AD5" s="7">
        <f>AgLabour!AH10/Labour!AH10*100</f>
        <v>1.14089239665547</v>
      </c>
      <c r="AE5" s="7">
        <f>AgLabour!AI10/Labour!AI10*100</f>
        <v>1.11891291169933</v>
      </c>
      <c r="AF5" s="7">
        <f>AgLabour!AJ10/Labour!AJ10*100</f>
        <v>1.09481006147591</v>
      </c>
      <c r="AG5" s="7">
        <f>AgLabour!AK10/Labour!AK10*100</f>
        <v>1.07544790501796</v>
      </c>
      <c r="AH5" s="7">
        <f>AgLabour!AL10/Labour!AL10*100</f>
        <v>1.05630547337278</v>
      </c>
      <c r="AI5" s="7">
        <f>AgLabour!AM10/Labour!AM10*100</f>
        <v>1.03745621126381</v>
      </c>
      <c r="AJ5" s="7">
        <f>AgLabour!AN10/Labour!AN10*100</f>
        <v>1.01671248418205</v>
      </c>
      <c r="AK5" s="7">
        <f>AgLabour!AO10/Labour!AO10*100</f>
        <v>1.01566972710502</v>
      </c>
      <c r="AL5" s="7">
        <f>AgLabour!AP10/Labour!AP10*100</f>
        <v>0.999670211888861</v>
      </c>
      <c r="AM5" s="7">
        <f>AgLabour!AQ10/Labour!AQ10*100</f>
        <v>0.975951903807615</v>
      </c>
      <c r="AN5" s="7">
        <f>AgLabour!AR10/Labour!AR10*100</f>
        <v>0.956909824404124</v>
      </c>
      <c r="AO5" s="7">
        <f>AgLabour!AS10/Labour!AS10*100</f>
        <v>0.942215818609236</v>
      </c>
      <c r="AP5" s="7">
        <f>AgLabour!AT10/Labour!AT10*100</f>
        <v>0.924268978876488</v>
      </c>
      <c r="AQ5" s="7">
        <f>AgLabour!AU10/Labour!AU10*100</f>
        <v>0.905351272701144</v>
      </c>
      <c r="AR5" s="7">
        <f>AgLabour!AV10/Labour!AV10*100</f>
        <v>0.885358342665174</v>
      </c>
    </row>
    <row r="6" spans="1:44">
      <c r="A6" t="str">
        <f>AgLabour!B38</f>
        <v>Senegal</v>
      </c>
      <c r="C6" s="7">
        <f>AgLabour!G38/Labour!G38*100</f>
        <v>14.242969309522</v>
      </c>
      <c r="D6" s="7">
        <f>AgLabour!H38/Labour!H38*100</f>
        <v>14.3520560089105</v>
      </c>
      <c r="E6" s="7">
        <f>AgLabour!I38/Labour!I38*100</f>
        <v>14.4538082086812</v>
      </c>
      <c r="F6" s="7">
        <f>AgLabour!J38/Labour!J38*100</f>
        <v>14.5759958564837</v>
      </c>
      <c r="G6" s="7">
        <f>AgLabour!K38/Labour!K38*100</f>
        <v>14.7069576145322</v>
      </c>
      <c r="H6" s="7">
        <f>AgLabour!L38/Labour!L38*100</f>
        <v>14.8489943078615</v>
      </c>
      <c r="I6" s="7">
        <f>AgLabour!M38/Labour!M38*100</f>
        <v>15.0089781357745</v>
      </c>
      <c r="J6" s="7">
        <f>AgLabour!N38/Labour!N38*100</f>
        <v>15.1671106485075</v>
      </c>
      <c r="K6" s="7">
        <f>AgLabour!O38/Labour!O38*100</f>
        <v>15.3436252097922</v>
      </c>
      <c r="L6" s="7">
        <f>AgLabour!P38/Labour!P38*100</f>
        <v>15.5113633127332</v>
      </c>
      <c r="M6" s="7">
        <f>AgLabour!Q38/Labour!Q38*100</f>
        <v>15.5304954908579</v>
      </c>
      <c r="N6" s="7">
        <f>AgLabour!R38/Labour!R38*100</f>
        <v>15.543027190086</v>
      </c>
      <c r="O6" s="7">
        <f>AgLabour!S38/Labour!S38*100</f>
        <v>15.5488761524514</v>
      </c>
      <c r="P6" s="7">
        <f>AgLabour!T38/Labour!T38*100</f>
        <v>15.5574470293625</v>
      </c>
      <c r="Q6" s="7">
        <f>AgLabour!U38/Labour!U38*100</f>
        <v>15.5491014242774</v>
      </c>
      <c r="R6" s="7">
        <f>AgLabour!V38/Labour!V38*100</f>
        <v>15.5382711333891</v>
      </c>
      <c r="S6" s="7">
        <f>AgLabour!W38/Labour!W38*100</f>
        <v>15.5130379504201</v>
      </c>
      <c r="T6" s="7">
        <f>AgLabour!X38/Labour!X38*100</f>
        <v>15.4839119189426</v>
      </c>
      <c r="U6" s="7">
        <f>AgLabour!Y38/Labour!Y38*100</f>
        <v>15.4623044096728</v>
      </c>
      <c r="V6" s="7">
        <f>AgLabour!Z38/Labour!Z38*100</f>
        <v>15.4226769540423</v>
      </c>
      <c r="W6" s="7">
        <f>AgLabour!AA38/Labour!AA38*100</f>
        <v>15.3681963713981</v>
      </c>
      <c r="X6" s="7">
        <f>AgLabour!AB38/Labour!AB38*100</f>
        <v>15.3629938965628</v>
      </c>
      <c r="Y6" s="7">
        <f>AgLabour!AC38/Labour!AC38*100</f>
        <v>15.3380978559648</v>
      </c>
      <c r="Z6" s="7">
        <f>AgLabour!AD38/Labour!AD38*100</f>
        <v>15.3225806451613</v>
      </c>
      <c r="AA6" s="7">
        <f>AgLabour!AE38/Labour!AE38*100</f>
        <v>15.3499210704352</v>
      </c>
      <c r="AB6" s="7">
        <f>AgLabour!AF38/Labour!AF38*100</f>
        <v>15.3727279417176</v>
      </c>
      <c r="AC6" s="7">
        <f>AgLabour!AG38/Labour!AG38*100</f>
        <v>15.4206618124144</v>
      </c>
      <c r="AD6" s="7">
        <f>AgLabour!AH38/Labour!AH38*100</f>
        <v>15.4720711814137</v>
      </c>
      <c r="AE6" s="7">
        <f>AgLabour!AI38/Labour!AI38*100</f>
        <v>15.5140186915888</v>
      </c>
      <c r="AF6" s="7">
        <f>AgLabour!AJ38/Labour!AJ38*100</f>
        <v>15.5893536121673</v>
      </c>
      <c r="AG6" s="7">
        <f>AgLabour!AK38/Labour!AK38*100</f>
        <v>15.6797442216745</v>
      </c>
      <c r="AH6" s="7">
        <f>AgLabour!AL38/Labour!AL38*100</f>
        <v>15.7798405020264</v>
      </c>
      <c r="AI6" s="7">
        <f>AgLabour!AM38/Labour!AM38*100</f>
        <v>15.8867706528018</v>
      </c>
      <c r="AJ6" s="7">
        <f>AgLabour!AN38/Labour!AN38*100</f>
        <v>16.0005043500189</v>
      </c>
      <c r="AK6" s="7">
        <f>AgLabour!AO38/Labour!AO38*100</f>
        <v>16.1154465502292</v>
      </c>
      <c r="AL6" s="7">
        <f>AgLabour!AP38/Labour!AP38*100</f>
        <v>16.211282176109</v>
      </c>
      <c r="AM6" s="7">
        <f>AgLabour!AQ38/Labour!AQ38*100</f>
        <v>16.3098086124402</v>
      </c>
      <c r="AN6" s="7">
        <f>AgLabour!AR38/Labour!AR38*100</f>
        <v>16.4060663061368</v>
      </c>
      <c r="AO6" s="7">
        <f>AgLabour!AS38/Labour!AS38*100</f>
        <v>16.5231462752124</v>
      </c>
      <c r="AP6" s="7">
        <f>AgLabour!AT38/Labour!AT38*100</f>
        <v>16.6486670834991</v>
      </c>
      <c r="AQ6" s="7">
        <f>AgLabour!AU38/Labour!AU38*100</f>
        <v>16.8245250238189</v>
      </c>
      <c r="AR6" s="7">
        <f>AgLabour!AV38/Labour!AV38*100</f>
        <v>17.0121041286685</v>
      </c>
    </row>
    <row r="7" spans="1:44">
      <c r="A7" t="str">
        <f>AgLabour!B39</f>
        <v>Seychelles</v>
      </c>
      <c r="C7" s="7">
        <f>AgLabour!G39/Labour!G39*100</f>
        <v>0.120838620022959</v>
      </c>
      <c r="D7" s="7">
        <f>AgLabour!H39/Labour!H39*100</f>
        <v>0.123772842239597</v>
      </c>
      <c r="E7" s="7">
        <f>AgLabour!I39/Labour!I39*100</f>
        <v>0.126472808346206</v>
      </c>
      <c r="F7" s="7">
        <f>AgLabour!J39/Labour!J39*100</f>
        <v>0.123391761527132</v>
      </c>
      <c r="G7" s="7">
        <f>AgLabour!K39/Labour!K39*100</f>
        <v>0.120410824599979</v>
      </c>
      <c r="H7" s="7">
        <f>AgLabour!L39/Labour!L39*100</f>
        <v>0.122899213352105</v>
      </c>
      <c r="I7" s="7">
        <f>AgLabour!M39/Labour!M39*100</f>
        <v>0.12002323323078</v>
      </c>
      <c r="J7" s="7">
        <f>AgLabour!N39/Labour!N39*100</f>
        <v>0.117222643248729</v>
      </c>
      <c r="K7" s="7">
        <f>AgLabour!O39/Labour!O39*100</f>
        <v>0.11454976960122</v>
      </c>
      <c r="L7" s="7">
        <f>AgLabour!P39/Labour!P39*100</f>
        <v>0.111951274741972</v>
      </c>
      <c r="M7" s="7">
        <f>AgLabour!Q39/Labour!Q39*100</f>
        <v>0.108222451351042</v>
      </c>
      <c r="N7" s="7">
        <f>AgLabour!R39/Labour!R39*100</f>
        <v>0.109205942227683</v>
      </c>
      <c r="O7" s="7">
        <f>AgLabour!S39/Labour!S39*100</f>
        <v>0.110012895424612</v>
      </c>
      <c r="P7" s="7">
        <f>AgLabour!T39/Labour!T39*100</f>
        <v>0.10639636438997</v>
      </c>
      <c r="Q7" s="7">
        <f>AgLabour!U39/Labour!U39*100</f>
        <v>0.106995884773663</v>
      </c>
      <c r="R7" s="7">
        <f>AgLabour!V39/Labour!V39*100</f>
        <v>0.103433186139953</v>
      </c>
      <c r="S7" s="7">
        <f>AgLabour!W39/Labour!W39*100</f>
        <v>0.103837471783296</v>
      </c>
      <c r="T7" s="7">
        <f>AgLabour!X39/Labour!X39*100</f>
        <v>0.100405989435544</v>
      </c>
      <c r="U7" s="7">
        <f>AgLabour!Y39/Labour!Y39*100</f>
        <v>0.0971283783783784</v>
      </c>
      <c r="V7" s="7">
        <f>AgLabour!Z39/Labour!Z39*100</f>
        <v>0.0940464507687275</v>
      </c>
      <c r="W7" s="7">
        <f>AgLabour!AA39/Labour!AA39*100</f>
        <v>0.0907047363647119</v>
      </c>
      <c r="X7" s="7">
        <f>AgLabour!AB39/Labour!AB39*100</f>
        <v>0.0875356803044719</v>
      </c>
      <c r="Y7" s="7">
        <f>AgLabour!AC39/Labour!AC39*100</f>
        <v>0.0845029024909986</v>
      </c>
      <c r="Z7" s="7">
        <f>AgLabour!AD39/Labour!AD39*100</f>
        <v>0.0851305334846765</v>
      </c>
      <c r="AA7" s="7">
        <f>AgLabour!AE39/Labour!AE39*100</f>
        <v>0.0821777092963534</v>
      </c>
      <c r="AB7" s="7">
        <f>AgLabour!AF39/Labour!AF39*100</f>
        <v>0.0793152450510592</v>
      </c>
      <c r="AC7" s="7">
        <f>AgLabour!AG39/Labour!AG39*100</f>
        <v>0.0765428161377771</v>
      </c>
      <c r="AD7" s="7">
        <f>AgLabour!AH39/Labour!AH39*100</f>
        <v>0.0769420164963683</v>
      </c>
      <c r="AE7" s="7">
        <f>AgLabour!AI39/Labour!AI39*100</f>
        <v>0.074252279544982</v>
      </c>
      <c r="AF7" s="7">
        <f>AgLabour!AJ39/Labour!AJ39*100</f>
        <v>0.0716702023966516</v>
      </c>
      <c r="AG7" s="7">
        <f>AgLabour!AK39/Labour!AK39*100</f>
        <v>0.0723709848020932</v>
      </c>
      <c r="AH7" s="7">
        <f>AgLabour!AL39/Labour!AL39*100</f>
        <v>0.0702911676444348</v>
      </c>
      <c r="AI7" s="7">
        <f>AgLabour!AM39/Labour!AM39*100</f>
        <v>0.0682952456002101</v>
      </c>
      <c r="AJ7" s="7">
        <f>AgLabour!AN39/Labour!AN39*100</f>
        <v>0.0663739405697948</v>
      </c>
      <c r="AK7" s="7">
        <f>AgLabour!AO39/Labour!AO39*100</f>
        <v>0.0670158107672069</v>
      </c>
      <c r="AL7" s="7">
        <f>AgLabour!AP39/Labour!AP39*100</f>
        <v>0.0651764592285038</v>
      </c>
      <c r="AM7" s="7">
        <f>AgLabour!AQ39/Labour!AQ39*100</f>
        <v>0.0634085625044034</v>
      </c>
      <c r="AN7" s="7">
        <f>AgLabour!AR39/Labour!AR39*100</f>
        <v>0.0617142857142857</v>
      </c>
      <c r="AO7" s="7">
        <f>AgLabour!AS39/Labour!AS39*100</f>
        <v>0.0600854548691472</v>
      </c>
      <c r="AP7" s="7">
        <f>AgLabour!AT39/Labour!AT39*100</f>
        <v>0.0606888180852678</v>
      </c>
      <c r="AQ7" s="7">
        <f>AgLabour!AU39/Labour!AU39*100</f>
        <v>0.0591378545631191</v>
      </c>
      <c r="AR7" s="7">
        <f>AgLabour!AV39/Labour!AV39*100</f>
        <v>0.0576487543751287</v>
      </c>
    </row>
    <row r="8" spans="1:44">
      <c r="A8" t="str">
        <f>AgLabour!B21</f>
        <v>Lesotho</v>
      </c>
      <c r="C8" s="7">
        <f>AgLabour!G21/Labour!G21*100</f>
        <v>0.801593146075918</v>
      </c>
      <c r="D8" s="7">
        <f>AgLabour!H21/Labour!H21*100</f>
        <v>0.779831092542004</v>
      </c>
      <c r="E8" s="7">
        <f>AgLabour!I21/Labour!I21*100</f>
        <v>0.754510982698902</v>
      </c>
      <c r="F8" s="7">
        <f>AgLabour!J21/Labour!J21*100</f>
        <v>0.734504660893647</v>
      </c>
      <c r="G8" s="7">
        <f>AgLabour!K21/Labour!K21*100</f>
        <v>0.715663111361743</v>
      </c>
      <c r="H8" s="7">
        <f>AgLabour!L21/Labour!L21*100</f>
        <v>0.697955860672872</v>
      </c>
      <c r="I8" s="7">
        <f>AgLabour!M21/Labour!M21*100</f>
        <v>0.681217990672385</v>
      </c>
      <c r="J8" s="7">
        <f>AgLabour!N21/Labour!N21*100</f>
        <v>0.665309255587466</v>
      </c>
      <c r="K8" s="7">
        <f>AgLabour!O21/Labour!O21*100</f>
        <v>0.650110031915016</v>
      </c>
      <c r="L8" s="7">
        <f>AgLabour!P21/Labour!P21*100</f>
        <v>0.635462041560427</v>
      </c>
      <c r="M8" s="7">
        <f>AgLabour!Q21/Labour!Q21*100</f>
        <v>0.620862618986713</v>
      </c>
      <c r="N8" s="7">
        <f>AgLabour!R21/Labour!R21*100</f>
        <v>0.606738779062539</v>
      </c>
      <c r="O8" s="7">
        <f>AgLabour!S21/Labour!S21*100</f>
        <v>0.592966121646149</v>
      </c>
      <c r="P8" s="7">
        <f>AgLabour!T21/Labour!T21*100</f>
        <v>0.579399351762091</v>
      </c>
      <c r="Q8" s="7">
        <f>AgLabour!U21/Labour!U21*100</f>
        <v>0.565979902411545</v>
      </c>
      <c r="R8" s="7">
        <f>AgLabour!V21/Labour!V21*100</f>
        <v>0.55550788655082</v>
      </c>
      <c r="S8" s="7">
        <f>AgLabour!W21/Labour!W21*100</f>
        <v>0.545026500487105</v>
      </c>
      <c r="T8" s="7">
        <f>AgLabour!X21/Labour!X21*100</f>
        <v>0.532002898569312</v>
      </c>
      <c r="U8" s="7">
        <f>AgLabour!Y21/Labour!Y21*100</f>
        <v>0.521824837200941</v>
      </c>
      <c r="V8" s="7">
        <f>AgLabour!Z21/Labour!Z21*100</f>
        <v>0.511820107817842</v>
      </c>
      <c r="W8" s="7">
        <f>AgLabour!AA21/Labour!AA21*100</f>
        <v>0.507089105697653</v>
      </c>
      <c r="X8" s="7">
        <f>AgLabour!AB21/Labour!AB21*100</f>
        <v>0.502216816416212</v>
      </c>
      <c r="Y8" s="7">
        <f>AgLabour!AC21/Labour!AC21*100</f>
        <v>0.495368964470088</v>
      </c>
      <c r="Z8" s="7">
        <f>AgLabour!AD21/Labour!AD21*100</f>
        <v>0.492330302195279</v>
      </c>
      <c r="AA8" s="7">
        <f>AgLabour!AE21/Labour!AE21*100</f>
        <v>0.489245494493764</v>
      </c>
      <c r="AB8" s="7">
        <f>AgLabour!AF21/Labour!AF21*100</f>
        <v>0.4826920424769</v>
      </c>
      <c r="AC8" s="7">
        <f>AgLabour!AG21/Labour!AG21*100</f>
        <v>0.476325773402637</v>
      </c>
      <c r="AD8" s="7">
        <f>AgLabour!AH21/Labour!AH21*100</f>
        <v>0.470153367270841</v>
      </c>
      <c r="AE8" s="7">
        <f>AgLabour!AI21/Labour!AI21*100</f>
        <v>0.465752993564427</v>
      </c>
      <c r="AF8" s="7">
        <f>AgLabour!AJ21/Labour!AJ21*100</f>
        <v>0.459928183971274</v>
      </c>
      <c r="AG8" s="7">
        <f>AgLabour!AK21/Labour!AK21*100</f>
        <v>0.456347722001945</v>
      </c>
      <c r="AH8" s="7">
        <f>AgLabour!AL21/Labour!AL21*100</f>
        <v>0.453019396267355</v>
      </c>
      <c r="AI8" s="7">
        <f>AgLabour!AM21/Labour!AM21*100</f>
        <v>0.449900102054017</v>
      </c>
      <c r="AJ8" s="7">
        <f>AgLabour!AN21/Labour!AN21*100</f>
        <v>0.446919498096715</v>
      </c>
      <c r="AK8" s="7">
        <f>AgLabour!AO21/Labour!AO21*100</f>
        <v>0.445409652386815</v>
      </c>
      <c r="AL8" s="7">
        <f>AgLabour!AP21/Labour!AP21*100</f>
        <v>0.445283121326075</v>
      </c>
      <c r="AM8" s="7">
        <f>AgLabour!AQ21/Labour!AQ21*100</f>
        <v>0.443798811205587</v>
      </c>
      <c r="AN8" s="7">
        <f>AgLabour!AR21/Labour!AR21*100</f>
        <v>0.443635982935064</v>
      </c>
      <c r="AO8" s="7">
        <f>AgLabour!AS21/Labour!AS21*100</f>
        <v>0.442148016760495</v>
      </c>
      <c r="AP8" s="7">
        <f>AgLabour!AT21/Labour!AT21*100</f>
        <v>0.439399487367265</v>
      </c>
      <c r="AQ8" s="7">
        <f>AgLabour!AU21/Labour!AU21*100</f>
        <v>0.437099947697442</v>
      </c>
      <c r="AR8" s="7">
        <f>AgLabour!AV21/Labour!AV21*100</f>
        <v>0.43362897083753</v>
      </c>
    </row>
    <row r="9" spans="1:44">
      <c r="A9" t="str">
        <f>AgLabour!B22</f>
        <v>Liberia</v>
      </c>
      <c r="C9" s="7">
        <f>AgLabour!G40/Labour!G40*100</f>
        <v>6.34742852027524</v>
      </c>
      <c r="D9" s="7">
        <f>AgLabour!H40/Labour!H40*100</f>
        <v>6.26663389154755</v>
      </c>
      <c r="E9" s="7">
        <f>AgLabour!I40/Labour!I40*100</f>
        <v>6.19586453653492</v>
      </c>
      <c r="F9" s="7">
        <f>AgLabour!J40/Labour!J40*100</f>
        <v>6.12014530210742</v>
      </c>
      <c r="G9" s="7">
        <f>AgLabour!K40/Labour!K40*100</f>
        <v>6.05536873037777</v>
      </c>
      <c r="H9" s="7">
        <f>AgLabour!L40/Labour!L40*100</f>
        <v>5.99329560059572</v>
      </c>
      <c r="I9" s="7">
        <f>AgLabour!M40/Labour!M40*100</f>
        <v>5.94184930488368</v>
      </c>
      <c r="J9" s="7">
        <f>AgLabour!N40/Labour!N40*100</f>
        <v>5.8913368242136</v>
      </c>
      <c r="K9" s="7">
        <f>AgLabour!O40/Labour!O40*100</f>
        <v>5.83348138288622</v>
      </c>
      <c r="L9" s="7">
        <f>AgLabour!P40/Labour!P40*100</f>
        <v>5.77390885155931</v>
      </c>
      <c r="M9" s="7">
        <f>AgLabour!Q40/Labour!Q40*100</f>
        <v>5.72535811691797</v>
      </c>
      <c r="N9" s="7">
        <f>AgLabour!R40/Labour!R40*100</f>
        <v>5.66825130004685</v>
      </c>
      <c r="O9" s="7">
        <f>AgLabour!S40/Labour!S40*100</f>
        <v>5.61849030605143</v>
      </c>
      <c r="P9" s="7">
        <f>AgLabour!T40/Labour!T40*100</f>
        <v>5.5689198602952</v>
      </c>
      <c r="Q9" s="7">
        <f>AgLabour!U40/Labour!U40*100</f>
        <v>5.52099344661528</v>
      </c>
      <c r="R9" s="7">
        <f>AgLabour!V40/Labour!V40*100</f>
        <v>5.47497811860658</v>
      </c>
      <c r="S9" s="7">
        <f>AgLabour!W40/Labour!W40*100</f>
        <v>5.43589832378192</v>
      </c>
      <c r="T9" s="7">
        <f>AgLabour!X40/Labour!X40*100</f>
        <v>5.39772617787868</v>
      </c>
      <c r="U9" s="7">
        <f>AgLabour!Y40/Labour!Y40*100</f>
        <v>5.35815705164663</v>
      </c>
      <c r="V9" s="7">
        <f>AgLabour!Z40/Labour!Z40*100</f>
        <v>5.31636536631779</v>
      </c>
      <c r="W9" s="7">
        <f>AgLabour!AA40/Labour!AA40*100</f>
        <v>5.31914893617021</v>
      </c>
      <c r="X9" s="7">
        <f>AgLabour!AB40/Labour!AB40*100</f>
        <v>5.31847682499569</v>
      </c>
      <c r="Y9" s="7">
        <f>AgLabour!AC40/Labour!AC40*100</f>
        <v>5.3270131482422</v>
      </c>
      <c r="Z9" s="7">
        <f>AgLabour!AD40/Labour!AD40*100</f>
        <v>5.33229865306801</v>
      </c>
      <c r="AA9" s="7">
        <f>AgLabour!AE40/Labour!AE40*100</f>
        <v>5.36346310917506</v>
      </c>
      <c r="AB9" s="7">
        <f>AgLabour!AF40/Labour!AF40*100</f>
        <v>5.38589078461785</v>
      </c>
      <c r="AC9" s="7">
        <f>AgLabour!AG40/Labour!AG40*100</f>
        <v>5.42159180457053</v>
      </c>
      <c r="AD9" s="7">
        <f>AgLabour!AH40/Labour!AH40*100</f>
        <v>5.45951803498633</v>
      </c>
      <c r="AE9" s="7">
        <f>AgLabour!AI40/Labour!AI40*100</f>
        <v>5.45445328737264</v>
      </c>
      <c r="AF9" s="7">
        <f>AgLabour!AJ40/Labour!AJ40*100</f>
        <v>5.3926206244087</v>
      </c>
      <c r="AG9" s="7">
        <f>AgLabour!AK40/Labour!AK40*100</f>
        <v>5.25905346785592</v>
      </c>
      <c r="AH9" s="7">
        <f>AgLabour!AL40/Labour!AL40*100</f>
        <v>5.09970422669593</v>
      </c>
      <c r="AI9" s="7">
        <f>AgLabour!AM40/Labour!AM40*100</f>
        <v>4.91780310106482</v>
      </c>
      <c r="AJ9" s="7">
        <f>AgLabour!AN40/Labour!AN40*100</f>
        <v>4.73664959765911</v>
      </c>
      <c r="AK9" s="7">
        <f>AgLabour!AO40/Labour!AO40*100</f>
        <v>4.59348137535817</v>
      </c>
      <c r="AL9" s="7">
        <f>AgLabour!AP40/Labour!AP40*100</f>
        <v>4.4541867601929</v>
      </c>
      <c r="AM9" s="7">
        <f>AgLabour!AQ40/Labour!AQ40*100</f>
        <v>4.349506225848</v>
      </c>
      <c r="AN9" s="7">
        <f>AgLabour!AR40/Labour!AR40*100</f>
        <v>4.26041973335576</v>
      </c>
      <c r="AO9" s="7">
        <f>AgLabour!AS40/Labour!AS40*100</f>
        <v>4.21473302570864</v>
      </c>
      <c r="AP9" s="7">
        <f>AgLabour!AT40/Labour!AT40*100</f>
        <v>4.2021555725992</v>
      </c>
      <c r="AQ9" s="7">
        <f>AgLabour!AU40/Labour!AU40*100</f>
        <v>4.22557459916278</v>
      </c>
      <c r="AR9" s="7">
        <f>AgLabour!AV40/Labour!AV40*100</f>
        <v>4.27373546118474</v>
      </c>
    </row>
    <row r="10" spans="1:44">
      <c r="A10" t="str">
        <f>AgLabour!B41</f>
        <v>Somalia</v>
      </c>
      <c r="C10" s="7">
        <f>AgLabour!G41/Labour!G41*100</f>
        <v>2.55399317757138</v>
      </c>
      <c r="D10" s="7">
        <f>AgLabour!H41/Labour!H41*100</f>
        <v>2.52466136910348</v>
      </c>
      <c r="E10" s="7">
        <f>AgLabour!I41/Labour!I41*100</f>
        <v>2.49526588906045</v>
      </c>
      <c r="F10" s="7">
        <f>AgLabour!J41/Labour!J41*100</f>
        <v>2.46860783189683</v>
      </c>
      <c r="G10" s="7">
        <f>AgLabour!K41/Labour!K41*100</f>
        <v>2.44332489284309</v>
      </c>
      <c r="H10" s="7">
        <f>AgLabour!L41/Labour!L41*100</f>
        <v>2.42690853382045</v>
      </c>
      <c r="I10" s="7">
        <f>AgLabour!M41/Labour!M41*100</f>
        <v>2.41500057540751</v>
      </c>
      <c r="J10" s="7">
        <f>AgLabour!N41/Labour!N41*100</f>
        <v>2.40507698717037</v>
      </c>
      <c r="K10" s="7">
        <f>AgLabour!O41/Labour!O41*100</f>
        <v>2.38800094736873</v>
      </c>
      <c r="L10" s="7">
        <f>AgLabour!P41/Labour!P41*100</f>
        <v>2.36039729074487</v>
      </c>
      <c r="M10" s="7">
        <f>AgLabour!Q41/Labour!Q41*100</f>
        <v>2.30469433741456</v>
      </c>
      <c r="N10" s="7">
        <f>AgLabour!R41/Labour!R41*100</f>
        <v>2.23762435670489</v>
      </c>
      <c r="O10" s="7">
        <f>AgLabour!S41/Labour!S41*100</f>
        <v>2.18670627429502</v>
      </c>
      <c r="P10" s="7">
        <f>AgLabour!T41/Labour!T41*100</f>
        <v>2.18659380298786</v>
      </c>
      <c r="Q10" s="7">
        <f>AgLabour!U41/Labour!U41*100</f>
        <v>2.24769874888785</v>
      </c>
      <c r="R10" s="7">
        <f>AgLabour!V41/Labour!V41*100</f>
        <v>2.37900735042473</v>
      </c>
      <c r="S10" s="7">
        <f>AgLabour!W41/Labour!W41*100</f>
        <v>2.55611405776657</v>
      </c>
      <c r="T10" s="7">
        <f>AgLabour!X41/Labour!X41*100</f>
        <v>2.7371601586873</v>
      </c>
      <c r="U10" s="7">
        <f>AgLabour!Y41/Labour!Y41*100</f>
        <v>2.8676338376294</v>
      </c>
      <c r="V10" s="7">
        <f>AgLabour!Z41/Labour!Z41*100</f>
        <v>2.91832715656934</v>
      </c>
      <c r="W10" s="7">
        <f>AgLabour!AA41/Labour!AA41*100</f>
        <v>2.88966856901926</v>
      </c>
      <c r="X10" s="7">
        <f>AgLabour!AB41/Labour!AB41*100</f>
        <v>2.79739709000512</v>
      </c>
      <c r="Y10" s="7">
        <f>AgLabour!AC41/Labour!AC41*100</f>
        <v>2.67721456063855</v>
      </c>
      <c r="Z10" s="7">
        <f>AgLabour!AD41/Labour!AD41*100</f>
        <v>2.5553286605221</v>
      </c>
      <c r="AA10" s="7">
        <f>AgLabour!AE41/Labour!AE41*100</f>
        <v>2.45259742001234</v>
      </c>
      <c r="AB10" s="7">
        <f>AgLabour!AF41/Labour!AF41*100</f>
        <v>2.37533407209439</v>
      </c>
      <c r="AC10" s="7">
        <f>AgLabour!AG41/Labour!AG41*100</f>
        <v>2.32540447329715</v>
      </c>
      <c r="AD10" s="7">
        <f>AgLabour!AH41/Labour!AH41*100</f>
        <v>2.28223189943376</v>
      </c>
      <c r="AE10" s="7">
        <f>AgLabour!AI41/Labour!AI41*100</f>
        <v>2.23943323727185</v>
      </c>
      <c r="AF10" s="7">
        <f>AgLabour!AJ41/Labour!AJ41*100</f>
        <v>2.19226452156019</v>
      </c>
      <c r="AG10" s="7">
        <f>AgLabour!AK41/Labour!AK41*100</f>
        <v>2.14419818664713</v>
      </c>
      <c r="AH10" s="7">
        <f>AgLabour!AL41/Labour!AL41*100</f>
        <v>2.09036570185374</v>
      </c>
      <c r="AI10" s="7">
        <f>AgLabour!AM41/Labour!AM41*100</f>
        <v>2.03444599540574</v>
      </c>
      <c r="AJ10" s="7">
        <f>AgLabour!AN41/Labour!AN41*100</f>
        <v>1.99025883062865</v>
      </c>
      <c r="AK10" s="7">
        <f>AgLabour!AO41/Labour!AO41*100</f>
        <v>1.96028701560832</v>
      </c>
      <c r="AL10" s="7">
        <f>AgLabour!AP41/Labour!AP41*100</f>
        <v>1.94669900799204</v>
      </c>
      <c r="AM10" s="7">
        <f>AgLabour!AQ41/Labour!AQ41*100</f>
        <v>1.94764248810057</v>
      </c>
      <c r="AN10" s="7">
        <f>AgLabour!AR41/Labour!AR41*100</f>
        <v>1.95426734936272</v>
      </c>
      <c r="AO10" s="7">
        <f>AgLabour!AS41/Labour!AS41*100</f>
        <v>1.96328154084292</v>
      </c>
      <c r="AP10" s="7">
        <f>AgLabour!AT41/Labour!AT41*100</f>
        <v>1.9697610895241</v>
      </c>
      <c r="AQ10" s="7">
        <f>AgLabour!AU41/Labour!AU41*100</f>
        <v>1.97966371279255</v>
      </c>
      <c r="AR10" s="7">
        <f>AgLabour!AV41/Labour!AV41*100</f>
        <v>1.98723027450249</v>
      </c>
    </row>
    <row r="11" spans="3:44"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</row>
    <row r="12" spans="1:44">
      <c r="A12" t="str">
        <f>AgLabour!B26</f>
        <v>Mauritania</v>
      </c>
      <c r="C12" s="7">
        <f>AgLabour!G26/Labour!G26*100</f>
        <v>0.467335676408928</v>
      </c>
      <c r="D12" s="7">
        <f>AgLabour!H26/Labour!H26*100</f>
        <v>0.461715559246664</v>
      </c>
      <c r="E12" s="7">
        <f>AgLabour!I26/Labour!I26*100</f>
        <v>0.454978912614078</v>
      </c>
      <c r="F12" s="7">
        <f>AgLabour!J26/Labour!J26*100</f>
        <v>0.448364571848585</v>
      </c>
      <c r="G12" s="7">
        <f>AgLabour!K26/Labour!K26*100</f>
        <v>0.44295016069725</v>
      </c>
      <c r="H12" s="7">
        <f>AgLabour!L26/Labour!L26*100</f>
        <v>0.437682044849213</v>
      </c>
      <c r="I12" s="7">
        <f>AgLabour!M26/Labour!M26*100</f>
        <v>0.431613468406748</v>
      </c>
      <c r="J12" s="7">
        <f>AgLabour!N26/Labour!N26*100</f>
        <v>0.426613845660992</v>
      </c>
      <c r="K12" s="7">
        <f>AgLabour!O26/Labour!O26*100</f>
        <v>0.421698418229922</v>
      </c>
      <c r="L12" s="7">
        <f>AgLabour!P26/Labour!P26*100</f>
        <v>0.416801215048628</v>
      </c>
      <c r="M12" s="7">
        <f>AgLabour!Q26/Labour!Q26*100</f>
        <v>0.407367672991976</v>
      </c>
      <c r="N12" s="7">
        <f>AgLabour!R26/Labour!R26*100</f>
        <v>0.398137723989117</v>
      </c>
      <c r="O12" s="7">
        <f>AgLabour!S26/Labour!S26*100</f>
        <v>0.388336414850696</v>
      </c>
      <c r="P12" s="7">
        <f>AgLabour!T26/Labour!T26*100</f>
        <v>0.379550001165295</v>
      </c>
      <c r="Q12" s="7">
        <f>AgLabour!U26/Labour!U26*100</f>
        <v>0.370198726648791</v>
      </c>
      <c r="R12" s="7">
        <f>AgLabour!V26/Labour!V26*100</f>
        <v>0.36107011887776</v>
      </c>
      <c r="S12" s="7">
        <f>AgLabour!W26/Labour!W26*100</f>
        <v>0.352171731438991</v>
      </c>
      <c r="T12" s="7">
        <f>AgLabour!X26/Labour!X26*100</f>
        <v>0.343519949355038</v>
      </c>
      <c r="U12" s="7">
        <f>AgLabour!Y26/Labour!Y26*100</f>
        <v>0.33513199221092</v>
      </c>
      <c r="V12" s="7">
        <f>AgLabour!Z26/Labour!Z26*100</f>
        <v>0.3270051080189</v>
      </c>
      <c r="W12" s="7">
        <f>AgLabour!AA26/Labour!AA26*100</f>
        <v>0.318525723365235</v>
      </c>
      <c r="X12" s="7">
        <f>AgLabour!AB26/Labour!AB26*100</f>
        <v>0.311055428349246</v>
      </c>
      <c r="Y12" s="7">
        <f>AgLabour!AC26/Labour!AC26*100</f>
        <v>0.303121311383812</v>
      </c>
      <c r="Z12" s="7">
        <f>AgLabour!AD26/Labour!AD26*100</f>
        <v>0.295453005353392</v>
      </c>
      <c r="AA12" s="7">
        <f>AgLabour!AE26/Labour!AE26*100</f>
        <v>0.287399788231735</v>
      </c>
      <c r="AB12" s="7">
        <f>AgLabour!AF26/Labour!AF26*100</f>
        <v>0.278989000044689</v>
      </c>
      <c r="AC12" s="7">
        <f>AgLabour!AG26/Labour!AG26*100</f>
        <v>0.270896873217784</v>
      </c>
      <c r="AD12" s="7">
        <f>AgLabour!AH26/Labour!AH26*100</f>
        <v>0.263086601848229</v>
      </c>
      <c r="AE12" s="7">
        <f>AgLabour!AI26/Labour!AI26*100</f>
        <v>0.254991636742189</v>
      </c>
      <c r="AF12" s="7">
        <f>AgLabour!AJ26/Labour!AJ26*100</f>
        <v>0.247205441929453</v>
      </c>
      <c r="AG12" s="7">
        <f>AgLabour!AK26/Labour!AK26*100</f>
        <v>0.247892635314996</v>
      </c>
      <c r="AH12" s="7">
        <f>AgLabour!AL26/Labour!AL26*100</f>
        <v>0.248481501932634</v>
      </c>
      <c r="AI12" s="7">
        <f>AgLabour!AM26/Labour!AM26*100</f>
        <v>0.248990294136305</v>
      </c>
      <c r="AJ12" s="7">
        <f>AgLabour!AN26/Labour!AN26*100</f>
        <v>0.249393297877833</v>
      </c>
      <c r="AK12" s="7">
        <f>AgLabour!AO26/Labour!AO26*100</f>
        <v>0.250220708790516</v>
      </c>
      <c r="AL12" s="7">
        <f>AgLabour!AP26/Labour!AP26*100</f>
        <v>0.2514222612228</v>
      </c>
      <c r="AM12" s="7">
        <f>AgLabour!AQ26/Labour!AQ26*100</f>
        <v>0.252499698831466</v>
      </c>
      <c r="AN12" s="7">
        <f>AgLabour!AR26/Labour!AR26*100</f>
        <v>0.253929069460672</v>
      </c>
      <c r="AO12" s="7">
        <f>AgLabour!AS26/Labour!AS26*100</f>
        <v>0.25522779310885</v>
      </c>
      <c r="AP12" s="7">
        <f>AgLabour!AT26/Labour!AT26*100</f>
        <v>0.256864362097635</v>
      </c>
      <c r="AQ12" s="7">
        <f>AgLabour!AU26/Labour!AU26*100</f>
        <v>0.258739066508303</v>
      </c>
      <c r="AR12" s="7">
        <f>AgLabour!AV26/Labour!AV26*100</f>
        <v>0.260493292946776</v>
      </c>
    </row>
    <row r="13" spans="3:44"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</row>
    <row r="14" spans="1:44">
      <c r="A14" t="str">
        <f>AgLabour!B42</f>
        <v>South Africa</v>
      </c>
      <c r="C14" s="7">
        <f>AgLabour!G42/Labour!G42*100</f>
        <v>0.261365255372462</v>
      </c>
      <c r="D14" s="7">
        <f>AgLabour!H42/Labour!H42*100</f>
        <v>0.258267108163047</v>
      </c>
      <c r="E14" s="7">
        <f>AgLabour!I42/Labour!I42*100</f>
        <v>0.254825282628521</v>
      </c>
      <c r="F14" s="7">
        <f>AgLabour!J42/Labour!J42*100</f>
        <v>0.251237204359669</v>
      </c>
      <c r="G14" s="7">
        <f>AgLabour!K42/Labour!K42*100</f>
        <v>0.247411617629918</v>
      </c>
      <c r="H14" s="7">
        <f>AgLabour!L42/Labour!L42*100</f>
        <v>0.243372262006115</v>
      </c>
      <c r="I14" s="7">
        <f>AgLabour!M42/Labour!M42*100</f>
        <v>0.239077863317017</v>
      </c>
      <c r="J14" s="7">
        <f>AgLabour!N42/Labour!N42*100</f>
        <v>0.234796729407758</v>
      </c>
      <c r="K14" s="7">
        <f>AgLabour!O42/Labour!O42*100</f>
        <v>0.230518246372246</v>
      </c>
      <c r="L14" s="7">
        <f>AgLabour!P42/Labour!P42*100</f>
        <v>0.226394801832625</v>
      </c>
      <c r="M14" s="7">
        <f>AgLabour!Q42/Labour!Q42*100</f>
        <v>0.216647865446118</v>
      </c>
      <c r="N14" s="7">
        <f>AgLabour!R42/Labour!R42*100</f>
        <v>0.206998791693306</v>
      </c>
      <c r="O14" s="7">
        <f>AgLabour!S42/Labour!S42*100</f>
        <v>0.197498499664552</v>
      </c>
      <c r="P14" s="7">
        <f>AgLabour!T42/Labour!T42*100</f>
        <v>0.188035457772592</v>
      </c>
      <c r="Q14" s="7">
        <f>AgLabour!U42/Labour!U42*100</f>
        <v>0.178555726144476</v>
      </c>
      <c r="R14" s="7">
        <f>AgLabour!V42/Labour!V42*100</f>
        <v>0.168996056776016</v>
      </c>
      <c r="S14" s="7">
        <f>AgLabour!W42/Labour!W42*100</f>
        <v>0.159478676799048</v>
      </c>
      <c r="T14" s="7">
        <f>AgLabour!X42/Labour!X42*100</f>
        <v>0.149949049127376</v>
      </c>
      <c r="U14" s="7">
        <f>AgLabour!Y42/Labour!Y42*100</f>
        <v>0.140349995792169</v>
      </c>
      <c r="V14" s="7">
        <f>AgLabour!Z42/Labour!Z42*100</f>
        <v>0.130721295036172</v>
      </c>
      <c r="W14" s="7">
        <f>AgLabour!AA42/Labour!AA42*100</f>
        <v>0.128764119431908</v>
      </c>
      <c r="X14" s="7">
        <f>AgLabour!AB42/Labour!AB42*100</f>
        <v>0.126984622224649</v>
      </c>
      <c r="Y14" s="7">
        <f>AgLabour!AC42/Labour!AC42*100</f>
        <v>0.125210529289339</v>
      </c>
      <c r="Z14" s="7">
        <f>AgLabour!AD42/Labour!AD42*100</f>
        <v>0.123135226089127</v>
      </c>
      <c r="AA14" s="7">
        <f>AgLabour!AE42/Labour!AE42*100</f>
        <v>0.120994479581176</v>
      </c>
      <c r="AB14" s="7">
        <f>AgLabour!AF42/Labour!AF42*100</f>
        <v>0.118002116886461</v>
      </c>
      <c r="AC14" s="7">
        <f>AgLabour!AG42/Labour!AG42*100</f>
        <v>0.114783900596163</v>
      </c>
      <c r="AD14" s="7">
        <f>AgLabour!AH42/Labour!AH42*100</f>
        <v>0.111456862294328</v>
      </c>
      <c r="AE14" s="7">
        <f>AgLabour!AI42/Labour!AI42*100</f>
        <v>0.10846865691029</v>
      </c>
      <c r="AF14" s="7">
        <f>AgLabour!AJ42/Labour!AJ42*100</f>
        <v>0.105825448332069</v>
      </c>
      <c r="AG14" s="7">
        <f>AgLabour!AK42/Labour!AK42*100</f>
        <v>0.103236147702947</v>
      </c>
      <c r="AH14" s="7">
        <f>AgLabour!AL42/Labour!AL42*100</f>
        <v>0.10121515007056</v>
      </c>
      <c r="AI14" s="7">
        <f>AgLabour!AM42/Labour!AM42*100</f>
        <v>0.0992880531851558</v>
      </c>
      <c r="AJ14" s="7">
        <f>AgLabour!AN42/Labour!AN42*100</f>
        <v>0.097192093011919</v>
      </c>
      <c r="AK14" s="7">
        <f>AgLabour!AO42/Labour!AO42*100</f>
        <v>0.0948674550727137</v>
      </c>
      <c r="AL14" s="7">
        <f>AgLabour!AP42/Labour!AP42*100</f>
        <v>0.0923235445646574</v>
      </c>
      <c r="AM14" s="7">
        <f>AgLabour!AQ42/Labour!AQ42*100</f>
        <v>0.0896340637235658</v>
      </c>
      <c r="AN14" s="7">
        <f>AgLabour!AR42/Labour!AR42*100</f>
        <v>0.0869768289626575</v>
      </c>
      <c r="AO14" s="7">
        <f>AgLabour!AS42/Labour!AS42*100</f>
        <v>0.0844089022807218</v>
      </c>
      <c r="AP14" s="7">
        <f>AgLabour!AT42/Labour!AT42*100</f>
        <v>0.0817613671471572</v>
      </c>
      <c r="AQ14" s="7">
        <f>AgLabour!AU42/Labour!AU42*100</f>
        <v>0.0791838308572546</v>
      </c>
      <c r="AR14" s="7">
        <f>AgLabour!AV42/Labour!AV42*100</f>
        <v>0.0766338846908708</v>
      </c>
    </row>
    <row r="15" spans="1:44">
      <c r="A15" t="str">
        <f>AgLabour!B27</f>
        <v>Mauritius</v>
      </c>
      <c r="C15" s="7">
        <f>AgLabour!G27/Labour!G27*100</f>
        <v>0.0832349264708981</v>
      </c>
      <c r="D15" s="7">
        <f>AgLabour!H27/Labour!H27*100</f>
        <v>0.0825835521023243</v>
      </c>
      <c r="E15" s="7">
        <f>AgLabour!I27/Labour!I27*100</f>
        <v>0.0829113197712659</v>
      </c>
      <c r="F15" s="7">
        <f>AgLabour!J27/Labour!J27*100</f>
        <v>0.0821715220631032</v>
      </c>
      <c r="G15" s="7">
        <f>AgLabour!K27/Labour!K27*100</f>
        <v>0.0813944260515651</v>
      </c>
      <c r="H15" s="7">
        <f>AgLabour!L27/Labour!L27*100</f>
        <v>0.0796305823526685</v>
      </c>
      <c r="I15" s="7">
        <f>AgLabour!M27/Labour!M27*100</f>
        <v>0.0788055160523591</v>
      </c>
      <c r="J15" s="7">
        <f>AgLabour!N27/Labour!N27*100</f>
        <v>0.0770470634282245</v>
      </c>
      <c r="K15" s="7">
        <f>AgLabour!O27/Labour!O27*100</f>
        <v>0.0761986175444304</v>
      </c>
      <c r="L15" s="7">
        <f>AgLabour!P27/Labour!P27*100</f>
        <v>0.0744759942653484</v>
      </c>
      <c r="M15" s="7">
        <f>AgLabour!Q27/Labour!Q27*100</f>
        <v>0.0736033510336702</v>
      </c>
      <c r="N15" s="7">
        <f>AgLabour!R27/Labour!R27*100</f>
        <v>0.0718978019850239</v>
      </c>
      <c r="O15" s="7">
        <f>AgLabour!S27/Labour!S27*100</f>
        <v>0.0710227845935439</v>
      </c>
      <c r="P15" s="7">
        <f>AgLabour!T27/Labour!T27*100</f>
        <v>0.0701168075108494</v>
      </c>
      <c r="Q15" s="7">
        <f>AgLabour!U27/Labour!U27*100</f>
        <v>0.0691777896866062</v>
      </c>
      <c r="R15" s="7">
        <f>AgLabour!V27/Labour!V27*100</f>
        <v>0.0674577360419263</v>
      </c>
      <c r="S15" s="7">
        <f>AgLabour!W27/Labour!W27*100</f>
        <v>0.0664814974321704</v>
      </c>
      <c r="T15" s="7">
        <f>AgLabour!X27/Labour!X27*100</f>
        <v>0.0654900804239543</v>
      </c>
      <c r="U15" s="7">
        <f>AgLabour!Y27/Labour!Y27*100</f>
        <v>0.0644990679884676</v>
      </c>
      <c r="V15" s="7">
        <f>AgLabour!Z27/Labour!Z27*100</f>
        <v>0.0628393323949326</v>
      </c>
      <c r="W15" s="7">
        <f>AgLabour!AA27/Labour!AA27*100</f>
        <v>0.0605645348766074</v>
      </c>
      <c r="X15" s="7">
        <f>AgLabour!AB27/Labour!AB27*100</f>
        <v>0.0577731718066922</v>
      </c>
      <c r="Y15" s="7">
        <f>AgLabour!AC27/Labour!AC27*100</f>
        <v>0.0545053925547953</v>
      </c>
      <c r="Z15" s="7">
        <f>AgLabour!AD27/Labour!AD27*100</f>
        <v>0.0519298720944672</v>
      </c>
      <c r="AA15" s="7">
        <f>AgLabour!AE27/Labour!AE27*100</f>
        <v>0.0494459308745886</v>
      </c>
      <c r="AB15" s="7">
        <f>AgLabour!AF27/Labour!AF27*100</f>
        <v>0.047586203209128</v>
      </c>
      <c r="AC15" s="7">
        <f>AgLabour!AG27/Labour!AG27*100</f>
        <v>0.0447492481085638</v>
      </c>
      <c r="AD15" s="7">
        <f>AgLabour!AH27/Labour!AH27*100</f>
        <v>0.0425428467242008</v>
      </c>
      <c r="AE15" s="7">
        <f>AgLabour!AI27/Labour!AI27*100</f>
        <v>0.0399410253502236</v>
      </c>
      <c r="AF15" s="7">
        <f>AgLabour!AJ27/Labour!AJ27*100</f>
        <v>0.0360232277772708</v>
      </c>
      <c r="AG15" s="7">
        <f>AgLabour!AK27/Labour!AK27*100</f>
        <v>0.0350233255348062</v>
      </c>
      <c r="AH15" s="7">
        <f>AgLabour!AL27/Labour!AL27*100</f>
        <v>0.0336126819740637</v>
      </c>
      <c r="AI15" s="7">
        <f>AgLabour!AM27/Labour!AM27*100</f>
        <v>0.0327077605791926</v>
      </c>
      <c r="AJ15" s="7">
        <f>AgLabour!AN27/Labour!AN27*100</f>
        <v>0.0314082513348507</v>
      </c>
      <c r="AK15" s="7">
        <f>AgLabour!AO27/Labour!AO27*100</f>
        <v>0.0289059718062043</v>
      </c>
      <c r="AL15" s="7">
        <f>AgLabour!AP27/Labour!AP27*100</f>
        <v>0.0277449100330491</v>
      </c>
      <c r="AM15" s="7">
        <f>AgLabour!AQ27/Labour!AQ27*100</f>
        <v>0.0262348255384102</v>
      </c>
      <c r="AN15" s="7">
        <f>AgLabour!AR27/Labour!AR27*100</f>
        <v>0.0251800372664552</v>
      </c>
      <c r="AO15" s="7">
        <f>AgLabour!AS27/Labour!AS27*100</f>
        <v>0.0241702796199224</v>
      </c>
      <c r="AP15" s="7">
        <f>AgLabour!AT27/Labour!AT27*100</f>
        <v>0.0232044198895028</v>
      </c>
      <c r="AQ15" s="7">
        <f>AgLabour!AU27/Labour!AU27*100</f>
        <v>0.0222593210907067</v>
      </c>
      <c r="AR15" s="7">
        <f>AgLabour!AV27/Labour!AV27*100</f>
        <v>0.0220555028479606</v>
      </c>
    </row>
    <row r="16" spans="1:44">
      <c r="A16" t="str">
        <f>AgLabour!B28</f>
        <v>Mozambique</v>
      </c>
      <c r="C16" s="7">
        <f>AgLabour!G28/Labour!G28*100</f>
        <v>0.364804849609933</v>
      </c>
      <c r="D16" s="7">
        <f>AgLabour!H28/Labour!H28*100</f>
        <v>0.363438956228238</v>
      </c>
      <c r="E16" s="7">
        <f>AgLabour!I28/Labour!I28*100</f>
        <v>0.362050040703531</v>
      </c>
      <c r="F16" s="7">
        <f>AgLabour!J28/Labour!J28*100</f>
        <v>0.360435037570014</v>
      </c>
      <c r="G16" s="7">
        <f>AgLabour!K28/Labour!K28*100</f>
        <v>0.358765838589955</v>
      </c>
      <c r="H16" s="7">
        <f>AgLabour!L28/Labour!L28*100</f>
        <v>0.356961175470663</v>
      </c>
      <c r="I16" s="7">
        <f>AgLabour!M28/Labour!M28*100</f>
        <v>0.355153777277381</v>
      </c>
      <c r="J16" s="7">
        <f>AgLabour!N28/Labour!N28*100</f>
        <v>0.353261390219977</v>
      </c>
      <c r="K16" s="7">
        <f>AgLabour!O28/Labour!O28*100</f>
        <v>0.351550376631137</v>
      </c>
      <c r="L16" s="7">
        <f>AgLabour!P28/Labour!P28*100</f>
        <v>0.350016598368038</v>
      </c>
      <c r="M16" s="7">
        <f>AgLabour!Q28/Labour!Q28*100</f>
        <v>0.346947621604744</v>
      </c>
      <c r="N16" s="7">
        <f>AgLabour!R28/Labour!R28*100</f>
        <v>0.344057983226135</v>
      </c>
      <c r="O16" s="7">
        <f>AgLabour!S28/Labour!S28*100</f>
        <v>0.34154159047564</v>
      </c>
      <c r="P16" s="7">
        <f>AgLabour!T28/Labour!T28*100</f>
        <v>0.33971078059683</v>
      </c>
      <c r="Q16" s="7">
        <f>AgLabour!U28/Labour!U28*100</f>
        <v>0.338621250464238</v>
      </c>
      <c r="R16" s="7">
        <f>AgLabour!V28/Labour!V28*100</f>
        <v>0.338321494461377</v>
      </c>
      <c r="S16" s="7">
        <f>AgLabour!W28/Labour!W28*100</f>
        <v>0.338472358821446</v>
      </c>
      <c r="T16" s="7">
        <f>AgLabour!X28/Labour!X28*100</f>
        <v>0.338912031157243</v>
      </c>
      <c r="U16" s="7">
        <f>AgLabour!Y28/Labour!Y28*100</f>
        <v>0.339032329402821</v>
      </c>
      <c r="V16" s="7">
        <f>AgLabour!Z28/Labour!Z28*100</f>
        <v>0.338595609183844</v>
      </c>
      <c r="W16" s="7">
        <f>AgLabour!AA28/Labour!AA28*100</f>
        <v>0.337716574836054</v>
      </c>
      <c r="X16" s="7">
        <f>AgLabour!AB28/Labour!AB28*100</f>
        <v>0.336306655351916</v>
      </c>
      <c r="Y16" s="7">
        <f>AgLabour!AC28/Labour!AC28*100</f>
        <v>0.333629698545309</v>
      </c>
      <c r="Z16" s="7">
        <f>AgLabour!AD28/Labour!AD28*100</f>
        <v>0.328895935737948</v>
      </c>
      <c r="AA16" s="7">
        <f>AgLabour!AE28/Labour!AE28*100</f>
        <v>0.321767442193411</v>
      </c>
      <c r="AB16" s="7">
        <f>AgLabour!AF28/Labour!AF28*100</f>
        <v>0.311877439273024</v>
      </c>
      <c r="AC16" s="7">
        <f>AgLabour!AG28/Labour!AG28*100</f>
        <v>0.300080138915036</v>
      </c>
      <c r="AD16" s="7">
        <f>AgLabour!AH28/Labour!AH28*100</f>
        <v>0.288590671123271</v>
      </c>
      <c r="AE16" s="7">
        <f>AgLabour!AI28/Labour!AI28*100</f>
        <v>0.280089246569694</v>
      </c>
      <c r="AF16" s="7">
        <f>AgLabour!AJ28/Labour!AJ28*100</f>
        <v>0.276294670467288</v>
      </c>
      <c r="AG16" s="7">
        <f>AgLabour!AK28/Labour!AK28*100</f>
        <v>0.277523792018634</v>
      </c>
      <c r="AH16" s="7">
        <f>AgLabour!AL28/Labour!AL28*100</f>
        <v>0.282665456938527</v>
      </c>
      <c r="AI16" s="7">
        <f>AgLabour!AM28/Labour!AM28*100</f>
        <v>0.289922393302628</v>
      </c>
      <c r="AJ16" s="7">
        <f>AgLabour!AN28/Labour!AN28*100</f>
        <v>0.296888001981859</v>
      </c>
      <c r="AK16" s="7">
        <f>AgLabour!AO28/Labour!AO28*100</f>
        <v>0.302022588203725</v>
      </c>
      <c r="AL16" s="7">
        <f>AgLabour!AP28/Labour!AP28*100</f>
        <v>0.304997847295206</v>
      </c>
      <c r="AM16" s="7">
        <f>AgLabour!AQ28/Labour!AQ28*100</f>
        <v>0.30636353448423</v>
      </c>
      <c r="AN16" s="7">
        <f>AgLabour!AR28/Labour!AR28*100</f>
        <v>0.307339947856315</v>
      </c>
      <c r="AO16" s="7">
        <f>AgLabour!AS28/Labour!AS28*100</f>
        <v>0.308221323885242</v>
      </c>
      <c r="AP16" s="7">
        <f>AgLabour!AT28/Labour!AT28*100</f>
        <v>0.309497812306073</v>
      </c>
      <c r="AQ16" s="7">
        <f>AgLabour!AU28/Labour!AU28*100</f>
        <v>0.31028057249337</v>
      </c>
      <c r="AR16" s="7">
        <f>AgLabour!AV28/Labour!AV28*100</f>
        <v>0.311606215958852</v>
      </c>
    </row>
    <row r="17" spans="1:44">
      <c r="A17" t="str">
        <f>AgLabour!B29</f>
        <v>Namibia</v>
      </c>
      <c r="C17" s="7">
        <f>AgLabour!G29/Labour!G29*100</f>
        <v>0.20420004344562</v>
      </c>
      <c r="D17" s="7">
        <f>AgLabour!H29/Labour!H29*100</f>
        <v>0.202244623314628</v>
      </c>
      <c r="E17" s="7">
        <f>AgLabour!I29/Labour!I29*100</f>
        <v>0.200422592442097</v>
      </c>
      <c r="F17" s="7">
        <f>AgLabour!J29/Labour!J29*100</f>
        <v>0.198771297780129</v>
      </c>
      <c r="G17" s="7">
        <f>AgLabour!K29/Labour!K29*100</f>
        <v>0.197300663582508</v>
      </c>
      <c r="H17" s="7">
        <f>AgLabour!L29/Labour!L29*100</f>
        <v>0.196017630512304</v>
      </c>
      <c r="I17" s="7">
        <f>AgLabour!M29/Labour!M29*100</f>
        <v>0.194894849943296</v>
      </c>
      <c r="J17" s="7">
        <f>AgLabour!N29/Labour!N29*100</f>
        <v>0.193874131610141</v>
      </c>
      <c r="K17" s="7">
        <f>AgLabour!O29/Labour!O29*100</f>
        <v>0.192873488067996</v>
      </c>
      <c r="L17" s="7">
        <f>AgLabour!P29/Labour!P29*100</f>
        <v>0.1918428746054</v>
      </c>
      <c r="M17" s="7">
        <f>AgLabour!Q29/Labour!Q29*100</f>
        <v>0.189369803920823</v>
      </c>
      <c r="N17" s="7">
        <f>AgLabour!R29/Labour!R29*100</f>
        <v>0.186883589742636</v>
      </c>
      <c r="O17" s="7">
        <f>AgLabour!S29/Labour!S29*100</f>
        <v>0.184383890416841</v>
      </c>
      <c r="P17" s="7">
        <f>AgLabour!T29/Labour!T29*100</f>
        <v>0.181876332812293</v>
      </c>
      <c r="Q17" s="7">
        <f>AgLabour!U29/Labour!U29*100</f>
        <v>0.178594494728148</v>
      </c>
      <c r="R17" s="7">
        <f>AgLabour!V29/Labour!V29*100</f>
        <v>0.174586492250237</v>
      </c>
      <c r="S17" s="7">
        <f>AgLabour!W29/Labour!W29*100</f>
        <v>0.170628780185388</v>
      </c>
      <c r="T17" s="7">
        <f>AgLabour!X29/Labour!X29*100</f>
        <v>0.166004804707753</v>
      </c>
      <c r="U17" s="7">
        <f>AgLabour!Y29/Labour!Y29*100</f>
        <v>0.162167436182293</v>
      </c>
      <c r="V17" s="7">
        <f>AgLabour!Z29/Labour!Z29*100</f>
        <v>0.157699195466816</v>
      </c>
      <c r="W17" s="7">
        <f>AgLabour!AA29/Labour!AA29*100</f>
        <v>0.155508697944122</v>
      </c>
      <c r="X17" s="7">
        <f>AgLabour!AB29/Labour!AB29*100</f>
        <v>0.15418998284853</v>
      </c>
      <c r="Y17" s="7">
        <f>AgLabour!AC29/Labour!AC29*100</f>
        <v>0.152867329945771</v>
      </c>
      <c r="Z17" s="7">
        <f>AgLabour!AD29/Labour!AD29*100</f>
        <v>0.152400518666959</v>
      </c>
      <c r="AA17" s="7">
        <f>AgLabour!AE29/Labour!AE29*100</f>
        <v>0.152764286366618</v>
      </c>
      <c r="AB17" s="7">
        <f>AgLabour!AF29/Labour!AF29*100</f>
        <v>0.155568110174973</v>
      </c>
      <c r="AC17" s="7">
        <f>AgLabour!AG29/Labour!AG29*100</f>
        <v>0.159090358478224</v>
      </c>
      <c r="AD17" s="7">
        <f>AgLabour!AH29/Labour!AH29*100</f>
        <v>0.162478595038031</v>
      </c>
      <c r="AE17" s="7">
        <f>AgLabour!AI29/Labour!AI29*100</f>
        <v>0.166489967408804</v>
      </c>
      <c r="AF17" s="7">
        <f>AgLabour!AJ29/Labour!AJ29*100</f>
        <v>0.169523013329618</v>
      </c>
      <c r="AG17" s="7">
        <f>AgLabour!AK29/Labour!AK29*100</f>
        <v>0.17140714553538</v>
      </c>
      <c r="AH17" s="7">
        <f>AgLabour!AL29/Labour!AL29*100</f>
        <v>0.171665381066897</v>
      </c>
      <c r="AI17" s="7">
        <f>AgLabour!AM29/Labour!AM29*100</f>
        <v>0.172604459322135</v>
      </c>
      <c r="AJ17" s="7">
        <f>AgLabour!AN29/Labour!AN29*100</f>
        <v>0.172742171236214</v>
      </c>
      <c r="AK17" s="7">
        <f>AgLabour!AO29/Labour!AO29*100</f>
        <v>0.17066464397459</v>
      </c>
      <c r="AL17" s="7">
        <f>AgLabour!AP29/Labour!AP29*100</f>
        <v>0.169335197221462</v>
      </c>
      <c r="AM17" s="7">
        <f>AgLabour!AQ29/Labour!AQ29*100</f>
        <v>0.168727707652549</v>
      </c>
      <c r="AN17" s="7">
        <f>AgLabour!AR29/Labour!AR29*100</f>
        <v>0.170932956296031</v>
      </c>
      <c r="AO17" s="7">
        <f>AgLabour!AS29/Labour!AS29*100</f>
        <v>0.172379039264887</v>
      </c>
      <c r="AP17" s="7">
        <f>AgLabour!AT29/Labour!AT29*100</f>
        <v>0.173785220700361</v>
      </c>
      <c r="AQ17" s="7">
        <f>AgLabour!AU29/Labour!AU29*100</f>
        <v>0.172716269328583</v>
      </c>
      <c r="AR17" s="7">
        <f>AgLabour!AV29/Labour!AV29*100</f>
        <v>0.171674397624834</v>
      </c>
    </row>
    <row r="18" spans="1:44">
      <c r="A18" t="str">
        <f>AgLabour!B30</f>
        <v>Niger</v>
      </c>
      <c r="C18" s="7">
        <f>AgLabour!G30/Labour!G30*100</f>
        <v>0.697540389799606</v>
      </c>
      <c r="D18" s="7">
        <f>AgLabour!H30/Labour!H30*100</f>
        <v>0.713899468194726</v>
      </c>
      <c r="E18" s="7">
        <f>AgLabour!I30/Labour!I30*100</f>
        <v>0.730834651498986</v>
      </c>
      <c r="F18" s="7">
        <f>AgLabour!J30/Labour!J30*100</f>
        <v>0.748627591321672</v>
      </c>
      <c r="G18" s="7">
        <f>AgLabour!K30/Labour!K30*100</f>
        <v>0.767125851377239</v>
      </c>
      <c r="H18" s="7">
        <f>AgLabour!L30/Labour!L30*100</f>
        <v>0.786436634272036</v>
      </c>
      <c r="I18" s="7">
        <f>AgLabour!M30/Labour!M30*100</f>
        <v>0.806529080167088</v>
      </c>
      <c r="J18" s="7">
        <f>AgLabour!N30/Labour!N30*100</f>
        <v>0.827797887164535</v>
      </c>
      <c r="K18" s="7">
        <f>AgLabour!O30/Labour!O30*100</f>
        <v>0.849631837933138</v>
      </c>
      <c r="L18" s="7">
        <f>AgLabour!P30/Labour!P30*100</f>
        <v>0.872364057132451</v>
      </c>
      <c r="M18" s="7">
        <f>AgLabour!Q30/Labour!Q30*100</f>
        <v>0.890777837861597</v>
      </c>
      <c r="N18" s="7">
        <f>AgLabour!R30/Labour!R30*100</f>
        <v>0.909827509449577</v>
      </c>
      <c r="O18" s="7">
        <f>AgLabour!S30/Labour!S30*100</f>
        <v>0.929108924410228</v>
      </c>
      <c r="P18" s="7">
        <f>AgLabour!T30/Labour!T30*100</f>
        <v>0.949541129160694</v>
      </c>
      <c r="Q18" s="7">
        <f>AgLabour!U30/Labour!U30*100</f>
        <v>0.970251935354114</v>
      </c>
      <c r="R18" s="7">
        <f>AgLabour!V30/Labour!V30*100</f>
        <v>0.992081167179657</v>
      </c>
      <c r="S18" s="7">
        <f>AgLabour!W30/Labour!W30*100</f>
        <v>1.01454820988824</v>
      </c>
      <c r="T18" s="7">
        <f>AgLabour!X30/Labour!X30*100</f>
        <v>1.03770550039983</v>
      </c>
      <c r="U18" s="7">
        <f>AgLabour!Y30/Labour!Y30*100</f>
        <v>1.06068377131582</v>
      </c>
      <c r="V18" s="7">
        <f>AgLabour!Z30/Labour!Z30*100</f>
        <v>1.08439240678301</v>
      </c>
      <c r="W18" s="7">
        <f>AgLabour!AA30/Labour!AA30*100</f>
        <v>1.10449776032399</v>
      </c>
      <c r="X18" s="7">
        <f>AgLabour!AB30/Labour!AB30*100</f>
        <v>1.12269788998658</v>
      </c>
      <c r="Y18" s="7">
        <f>AgLabour!AC30/Labour!AC30*100</f>
        <v>1.1382301067318</v>
      </c>
      <c r="Z18" s="7">
        <f>AgLabour!AD30/Labour!AD30*100</f>
        <v>1.15140493080731</v>
      </c>
      <c r="AA18" s="7">
        <f>AgLabour!AE30/Labour!AE30*100</f>
        <v>1.17160166739431</v>
      </c>
      <c r="AB18" s="7">
        <f>AgLabour!AF30/Labour!AF30*100</f>
        <v>1.19316866418535</v>
      </c>
      <c r="AC18" s="7">
        <f>AgLabour!AG30/Labour!AG30*100</f>
        <v>1.21495161983734</v>
      </c>
      <c r="AD18" s="7">
        <f>AgLabour!AH30/Labour!AH30*100</f>
        <v>1.23922539652877</v>
      </c>
      <c r="AE18" s="7">
        <f>AgLabour!AI30/Labour!AI30*100</f>
        <v>1.2631115845046</v>
      </c>
      <c r="AF18" s="7">
        <f>AgLabour!AJ30/Labour!AJ30*100</f>
        <v>1.28888302540482</v>
      </c>
      <c r="AG18" s="7">
        <f>AgLabour!AK30/Labour!AK30*100</f>
        <v>1.31941316334153</v>
      </c>
      <c r="AH18" s="7">
        <f>AgLabour!AL30/Labour!AL30*100</f>
        <v>1.34808921528628</v>
      </c>
      <c r="AI18" s="7">
        <f>AgLabour!AM30/Labour!AM30*100</f>
        <v>1.38188125056311</v>
      </c>
      <c r="AJ18" s="7">
        <f>AgLabour!AN30/Labour!AN30*100</f>
        <v>1.41888034388958</v>
      </c>
      <c r="AK18" s="7">
        <f>AgLabour!AO30/Labour!AO30*100</f>
        <v>1.45811535807306</v>
      </c>
      <c r="AL18" s="7">
        <f>AgLabour!AP30/Labour!AP30*100</f>
        <v>1.49975087194818</v>
      </c>
      <c r="AM18" s="7">
        <f>AgLabour!AQ30/Labour!AQ30*100</f>
        <v>1.54481846730208</v>
      </c>
      <c r="AN18" s="7">
        <f>AgLabour!AR30/Labour!AR30*100</f>
        <v>1.59376970960046</v>
      </c>
      <c r="AO18" s="7">
        <f>AgLabour!AS30/Labour!AS30*100</f>
        <v>1.63979184527092</v>
      </c>
      <c r="AP18" s="7">
        <f>AgLabour!AT30/Labour!AT30*100</f>
        <v>1.68501753527445</v>
      </c>
      <c r="AQ18" s="7">
        <f>AgLabour!AU30/Labour!AU30*100</f>
        <v>1.73740247471265</v>
      </c>
      <c r="AR18" s="7">
        <f>AgLabour!AV30/Labour!AV30*100</f>
        <v>1.78935496464668</v>
      </c>
    </row>
    <row r="19" spans="1:44">
      <c r="A19" t="str">
        <f>AgLabour!B31</f>
        <v>Nigeria</v>
      </c>
      <c r="C19" s="7">
        <f>AgLabour!G31/Labour!G31*100</f>
        <v>2.57474743029481</v>
      </c>
      <c r="D19" s="7">
        <f>AgLabour!H31/Labour!H31*100</f>
        <v>2.5804898479492</v>
      </c>
      <c r="E19" s="7">
        <f>AgLabour!I31/Labour!I31*100</f>
        <v>2.58716857923092</v>
      </c>
      <c r="F19" s="7">
        <f>AgLabour!J31/Labour!J31*100</f>
        <v>2.59541670546786</v>
      </c>
      <c r="G19" s="7">
        <f>AgLabour!K31/Labour!K31*100</f>
        <v>2.60584861421808</v>
      </c>
      <c r="H19" s="7">
        <f>AgLabour!L31/Labour!L31*100</f>
        <v>2.61848029303743</v>
      </c>
      <c r="I19" s="7">
        <f>AgLabour!M31/Labour!M31*100</f>
        <v>2.63355169033801</v>
      </c>
      <c r="J19" s="7">
        <f>AgLabour!N31/Labour!N31*100</f>
        <v>2.65019736264452</v>
      </c>
      <c r="K19" s="7">
        <f>AgLabour!O31/Labour!O31*100</f>
        <v>2.66755693788547</v>
      </c>
      <c r="L19" s="7">
        <f>AgLabour!P31/Labour!P31*100</f>
        <v>2.68504536353785</v>
      </c>
      <c r="M19" s="7">
        <f>AgLabour!Q31/Labour!Q31*100</f>
        <v>2.64090722915109</v>
      </c>
      <c r="N19" s="7">
        <f>AgLabour!R31/Labour!R31*100</f>
        <v>2.59601665568318</v>
      </c>
      <c r="O19" s="7">
        <f>AgLabour!S31/Labour!S31*100</f>
        <v>2.55148567993241</v>
      </c>
      <c r="P19" s="7">
        <f>AgLabour!T31/Labour!T31*100</f>
        <v>2.5092873009167</v>
      </c>
      <c r="Q19" s="7">
        <f>AgLabour!U31/Labour!U31*100</f>
        <v>2.46985738966897</v>
      </c>
      <c r="R19" s="7">
        <f>AgLabour!V31/Labour!V31*100</f>
        <v>2.43373339807657</v>
      </c>
      <c r="S19" s="7">
        <f>AgLabour!W31/Labour!W31*100</f>
        <v>2.39927292149278</v>
      </c>
      <c r="T19" s="7">
        <f>AgLabour!X31/Labour!X31*100</f>
        <v>2.36456701705041</v>
      </c>
      <c r="U19" s="7">
        <f>AgLabour!Y31/Labour!Y31*100</f>
        <v>2.32724472147001</v>
      </c>
      <c r="V19" s="7">
        <f>AgLabour!Z31/Labour!Z31*100</f>
        <v>2.28604316135282</v>
      </c>
      <c r="W19" s="7">
        <f>AgLabour!AA31/Labour!AA31*100</f>
        <v>2.27538543328017</v>
      </c>
      <c r="X19" s="7">
        <f>AgLabour!AB31/Labour!AB31*100</f>
        <v>2.26087078755335</v>
      </c>
      <c r="Y19" s="7">
        <f>AgLabour!AC31/Labour!AC31*100</f>
        <v>2.24222668615621</v>
      </c>
      <c r="Z19" s="7">
        <f>AgLabour!AD31/Labour!AD31*100</f>
        <v>2.21363972391684</v>
      </c>
      <c r="AA19" s="7">
        <f>AgLabour!AE31/Labour!AE31*100</f>
        <v>2.18326256677167</v>
      </c>
      <c r="AB19" s="7">
        <f>AgLabour!AF31/Labour!AF31*100</f>
        <v>2.15206281770243</v>
      </c>
      <c r="AC19" s="7">
        <f>AgLabour!AG31/Labour!AG31*100</f>
        <v>2.13404075758951</v>
      </c>
      <c r="AD19" s="7">
        <f>AgLabour!AH31/Labour!AH31*100</f>
        <v>2.1155031399397</v>
      </c>
      <c r="AE19" s="7">
        <f>AgLabour!AI31/Labour!AI31*100</f>
        <v>2.09715976253211</v>
      </c>
      <c r="AF19" s="7">
        <f>AgLabour!AJ31/Labour!AJ31*100</f>
        <v>2.07700076440961</v>
      </c>
      <c r="AG19" s="7">
        <f>AgLabour!AK31/Labour!AK31*100</f>
        <v>2.05872136246027</v>
      </c>
      <c r="AH19" s="7">
        <f>AgLabour!AL31/Labour!AL31*100</f>
        <v>2.04025760486737</v>
      </c>
      <c r="AI19" s="7">
        <f>AgLabour!AM31/Labour!AM31*100</f>
        <v>2.02175678181202</v>
      </c>
      <c r="AJ19" s="7">
        <f>AgLabour!AN31/Labour!AN31*100</f>
        <v>2.00322445507979</v>
      </c>
      <c r="AK19" s="7">
        <f>AgLabour!AO31/Labour!AO31*100</f>
        <v>1.98494861540498</v>
      </c>
      <c r="AL19" s="7">
        <f>AgLabour!AP31/Labour!AP31*100</f>
        <v>1.96690934814045</v>
      </c>
      <c r="AM19" s="7">
        <f>AgLabour!AQ31/Labour!AQ31*100</f>
        <v>1.94895649361956</v>
      </c>
      <c r="AN19" s="7">
        <f>AgLabour!AR31/Labour!AR31*100</f>
        <v>1.93170671424489</v>
      </c>
      <c r="AO19" s="7">
        <f>AgLabour!AS31/Labour!AS31*100</f>
        <v>1.91469534820528</v>
      </c>
      <c r="AP19" s="7">
        <f>AgLabour!AT31/Labour!AT31*100</f>
        <v>1.89878150202574</v>
      </c>
      <c r="AQ19" s="7">
        <f>AgLabour!AU31/Labour!AU31*100</f>
        <v>1.88596411275377</v>
      </c>
      <c r="AR19" s="7">
        <f>AgLabour!AV31/Labour!AV31*100</f>
        <v>1.87384765704761</v>
      </c>
    </row>
    <row r="20" spans="3:44"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</row>
    <row r="21" spans="1:44">
      <c r="A21" t="str">
        <f>AgLabour!B32</f>
        <v>Guinea-Bissau</v>
      </c>
      <c r="C21" s="7">
        <f>AgLabour!G32/Labour!G32*100</f>
        <v>0.0165511419761695</v>
      </c>
      <c r="D21" s="7">
        <f>AgLabour!H32/Labour!H32*100</f>
        <v>0.0161349250516297</v>
      </c>
      <c r="E21" s="7">
        <f>AgLabour!I32/Labour!I32*100</f>
        <v>0.0157844648730916</v>
      </c>
      <c r="F21" s="7">
        <f>AgLabour!J32/Labour!J32*100</f>
        <v>0.0153761792217253</v>
      </c>
      <c r="G21" s="7">
        <f>AgLabour!K32/Labour!K32*100</f>
        <v>0.0150330801162856</v>
      </c>
      <c r="H21" s="7">
        <f>AgLabour!L32/Labour!L32*100</f>
        <v>0.0147525104306869</v>
      </c>
      <c r="I21" s="7">
        <f>AgLabour!M32/Labour!M32*100</f>
        <v>0.0144749614130039</v>
      </c>
      <c r="J21" s="7">
        <f>AgLabour!N32/Labour!N32*100</f>
        <v>0.0142581461464603</v>
      </c>
      <c r="K21" s="7">
        <f>AgLabour!O32/Labour!O32*100</f>
        <v>0.0141004491764181</v>
      </c>
      <c r="L21" s="7">
        <f>AgLabour!P32/Labour!P32*100</f>
        <v>0.0138920946413813</v>
      </c>
      <c r="M21" s="7">
        <f>AgLabour!Q32/Labour!Q32*100</f>
        <v>0.0136788433744163</v>
      </c>
      <c r="N21" s="7">
        <f>AgLabour!R32/Labour!R32*100</f>
        <v>0.0135220005590348</v>
      </c>
      <c r="O21" s="7">
        <f>AgLabour!S32/Labour!S32*100</f>
        <v>0.0133696274945781</v>
      </c>
      <c r="P21" s="7">
        <f>AgLabour!T32/Labour!T32*100</f>
        <v>0.0132731751510255</v>
      </c>
      <c r="Q21" s="7">
        <f>AgLabour!U32/Labour!U32*100</f>
        <v>0.0133270246781163</v>
      </c>
      <c r="R21" s="7">
        <f>AgLabour!V32/Labour!V32*100</f>
        <v>0.0134282821539076</v>
      </c>
      <c r="S21" s="7">
        <f>AgLabour!W32/Labour!W32*100</f>
        <v>0.013619437809881</v>
      </c>
      <c r="T21" s="7">
        <f>AgLabour!X32/Labour!X32*100</f>
        <v>0.0138476464048759</v>
      </c>
      <c r="U21" s="7">
        <f>AgLabour!Y32/Labour!Y32*100</f>
        <v>0.0139739979448432</v>
      </c>
      <c r="V21" s="7">
        <f>AgLabour!Z32/Labour!Z32*100</f>
        <v>0.0140890937738881</v>
      </c>
      <c r="W21" s="7">
        <f>AgLabour!AA32/Labour!AA32*100</f>
        <v>0.0141079203299436</v>
      </c>
      <c r="X21" s="7">
        <f>AgLabour!AB32/Labour!AB32*100</f>
        <v>0.0140734134923692</v>
      </c>
      <c r="Y21" s="7">
        <f>AgLabour!AC32/Labour!AC32*100</f>
        <v>0.0139415403147475</v>
      </c>
      <c r="Z21" s="7">
        <f>AgLabour!AD32/Labour!AD32*100</f>
        <v>0.013852215361791</v>
      </c>
      <c r="AA21" s="7">
        <f>AgLabour!AE32/Labour!AE32*100</f>
        <v>0.0137583468041263</v>
      </c>
      <c r="AB21" s="7">
        <f>AgLabour!AF32/Labour!AF32*100</f>
        <v>0.0137028595613003</v>
      </c>
      <c r="AC21" s="7">
        <f>AgLabour!AG32/Labour!AG32*100</f>
        <v>0.0136419792174434</v>
      </c>
      <c r="AD21" s="7">
        <f>AgLabour!AH32/Labour!AH32*100</f>
        <v>0.0136204371535536</v>
      </c>
      <c r="AE21" s="7">
        <f>AgLabour!AI32/Labour!AI32*100</f>
        <v>0.0135581702677494</v>
      </c>
      <c r="AF21" s="7">
        <f>AgLabour!AJ32/Labour!AJ32*100</f>
        <v>0.0135403918300961</v>
      </c>
      <c r="AG21" s="7">
        <f>AgLabour!AK32/Labour!AK32*100</f>
        <v>0.0135325290133095</v>
      </c>
      <c r="AH21" s="7">
        <f>AgLabour!AL32/Labour!AL32*100</f>
        <v>0.0134893146461876</v>
      </c>
      <c r="AI21" s="7">
        <f>AgLabour!AM32/Labour!AM32*100</f>
        <v>0.0134876215928083</v>
      </c>
      <c r="AJ21" s="7">
        <f>AgLabour!AN32/Labour!AN32*100</f>
        <v>0.0134491604921944</v>
      </c>
      <c r="AK21" s="7">
        <f>AgLabour!AO32/Labour!AO32*100</f>
        <v>0.0134481891976502</v>
      </c>
      <c r="AL21" s="7">
        <f>AgLabour!AP32/Labour!AP32*100</f>
        <v>0.013446457075439</v>
      </c>
      <c r="AM21" s="7">
        <f>AgLabour!AQ32/Labour!AQ32*100</f>
        <v>0.0134445173578322</v>
      </c>
      <c r="AN21" s="7">
        <f>AgLabour!AR32/Labour!AR32*100</f>
        <v>0.013302364495289</v>
      </c>
      <c r="AO21" s="7">
        <f>AgLabour!AS32/Labour!AS32*100</f>
        <v>0.0132680202115026</v>
      </c>
      <c r="AP21" s="7">
        <f>AgLabour!AT32/Labour!AT32*100</f>
        <v>0.013268769964663</v>
      </c>
      <c r="AQ21" s="7">
        <f>AgLabour!AU32/Labour!AU32*100</f>
        <v>0.0132702423005854</v>
      </c>
      <c r="AR21" s="7">
        <f>AgLabour!AV32/Labour!AV32*100</f>
        <v>0.0131726836741381</v>
      </c>
    </row>
    <row r="25" spans="1:44">
      <c r="A25" t="str">
        <f>AgLabour!B43</f>
        <v>Western Sahara</v>
      </c>
      <c r="C25" s="7">
        <f>AgLabour!G43/Labour!G43*100</f>
        <v>0.00336662631440179</v>
      </c>
      <c r="D25" s="7">
        <f>AgLabour!H43/Labour!H43*100</f>
        <v>0.00330907145365071</v>
      </c>
      <c r="E25" s="7">
        <f>AgLabour!I43/Labour!I43*100</f>
        <v>0.00357264957264957</v>
      </c>
      <c r="F25" s="7">
        <f>AgLabour!J43/Labour!J43*100</f>
        <v>0.00381947422591989</v>
      </c>
      <c r="G25" s="7">
        <f>AgLabour!K43/Labour!K43*100</f>
        <v>0.00404892544469332</v>
      </c>
      <c r="H25" s="7">
        <f>AgLabour!L43/Labour!L43*100</f>
        <v>0.00426053730180493</v>
      </c>
      <c r="I25" s="7">
        <f>AgLabour!M43/Labour!M43*100</f>
        <v>0.00475236430123987</v>
      </c>
      <c r="J25" s="7">
        <f>AgLabour!N43/Labour!N43*100</f>
        <v>0.00492582290217895</v>
      </c>
      <c r="K25" s="7">
        <f>AgLabour!O43/Labour!O43*100</f>
        <v>0.005089370537128</v>
      </c>
      <c r="L25" s="7">
        <f>AgLabour!P43/Labour!P43*100</f>
        <v>0.00524654396632911</v>
      </c>
      <c r="M25" s="7">
        <f>AgLabour!Q43/Labour!Q43*100</f>
        <v>0.00481907338518769</v>
      </c>
      <c r="N25" s="7">
        <f>AgLabour!R43/Labour!R43*100</f>
        <v>0.00441682583648938</v>
      </c>
      <c r="O25" s="7">
        <f>AgLabour!S43/Labour!S43*100</f>
        <v>0.00403923586161153</v>
      </c>
      <c r="P25" s="7">
        <f>AgLabour!T43/Labour!T43*100</f>
        <v>0.00393114292808077</v>
      </c>
      <c r="Q25" s="7">
        <f>AgLabour!U43/Labour!U43*100</f>
        <v>0.00407237582657882</v>
      </c>
      <c r="R25" s="7">
        <f>AgLabour!V43/Labour!V43*100</f>
        <v>0.00444595297585737</v>
      </c>
      <c r="S25" s="7">
        <f>AgLabour!W43/Labour!W43*100</f>
        <v>0.00503696020174833</v>
      </c>
      <c r="T25" s="7">
        <f>AgLabour!X43/Labour!X43*100</f>
        <v>0.00583139111022132</v>
      </c>
      <c r="U25" s="7">
        <f>AgLabour!Y43/Labour!Y43*100</f>
        <v>0.00659510934459886</v>
      </c>
      <c r="V25" s="7">
        <f>AgLabour!Z43/Labour!Z43*100</f>
        <v>0.00689602607423754</v>
      </c>
      <c r="W25" s="7">
        <f>AgLabour!AA43/Labour!AA43*100</f>
        <v>0.00711009989690355</v>
      </c>
      <c r="X25" s="7">
        <f>AgLabour!AB43/Labour!AB43*100</f>
        <v>0.0071391383234169</v>
      </c>
      <c r="Y25" s="7">
        <f>AgLabour!AC43/Labour!AC43*100</f>
        <v>0.00699220795167532</v>
      </c>
      <c r="Z25" s="7">
        <f>AgLabour!AD43/Labour!AD43*100</f>
        <v>0.00684500406526461</v>
      </c>
      <c r="AA25" s="7">
        <f>AgLabour!AE43/Labour!AE43*100</f>
        <v>0.00669662179930061</v>
      </c>
      <c r="AB25" s="7">
        <f>AgLabour!AF43/Labour!AF43*100</f>
        <v>0.00654635216500639</v>
      </c>
      <c r="AC25" s="7">
        <f>AgLabour!AG43/Labour!AG43*100</f>
        <v>0.00639563723945578</v>
      </c>
      <c r="AD25" s="7">
        <f>AgLabour!AH43/Labour!AH43*100</f>
        <v>0.00640068273949221</v>
      </c>
      <c r="AE25" s="7">
        <f>AgLabour!AI43/Labour!AI43*100</f>
        <v>0.00625780363012209</v>
      </c>
      <c r="AF25" s="7">
        <f>AgLabour!AJ43/Labour!AJ43*100</f>
        <v>0.00612569935067587</v>
      </c>
      <c r="AG25" s="7">
        <f>AgLabour!AK43/Labour!AK43*100</f>
        <v>0.00618487897774019</v>
      </c>
      <c r="AH25" s="7">
        <f>AgLabour!AL43/Labour!AL43*100</f>
        <v>0.00610675748219809</v>
      </c>
      <c r="AI25" s="7">
        <f>AgLabour!AM43/Labour!AM43*100</f>
        <v>0.00617554260562985</v>
      </c>
      <c r="AJ25" s="7">
        <f>AgLabour!AN43/Labour!AN43*100</f>
        <v>0.00624507333103885</v>
      </c>
      <c r="AK25" s="7">
        <f>AgLabour!AO43/Labour!AO43*100</f>
        <v>0.00631363388060644</v>
      </c>
      <c r="AL25" s="7">
        <f>AgLabour!AP43/Labour!AP43*100</f>
        <v>0.0062451464351075</v>
      </c>
      <c r="AM25" s="7">
        <f>AgLabour!AQ43/Labour!AQ43*100</f>
        <v>0.00631323307381916</v>
      </c>
      <c r="AN25" s="7">
        <f>AgLabour!AR43/Labour!AR43*100</f>
        <v>0.00651392184623156</v>
      </c>
      <c r="AO25" s="7">
        <f>AgLabour!AS43/Labour!AS43*100</f>
        <v>0.00658067912608581</v>
      </c>
      <c r="AP25" s="7">
        <f>AgLabour!AT43/Labour!AT43*100</f>
        <v>0.00690901221982652</v>
      </c>
      <c r="AQ25" s="7">
        <f>AgLabour!AU43/Labour!AU43*100</f>
        <v>0.00723721791004655</v>
      </c>
      <c r="AR25" s="7">
        <f>AgLabour!AV43/Labour!AV43*100</f>
        <v>0.00769015839162901</v>
      </c>
    </row>
    <row r="26" spans="1:44">
      <c r="A26" t="str">
        <f>AgLabour!B44</f>
        <v>Sudan</v>
      </c>
      <c r="C26" s="7">
        <f>AgLabour!G44/Labour!G44*100</f>
        <v>7.56556689486401</v>
      </c>
      <c r="D26" s="7">
        <f>AgLabour!H44/Labour!H44*100</f>
        <v>7.52341280552598</v>
      </c>
      <c r="E26" s="7">
        <f>AgLabour!I44/Labour!I44*100</f>
        <v>7.48025570883833</v>
      </c>
      <c r="F26" s="7">
        <f>AgLabour!J44/Labour!J44*100</f>
        <v>7.43746188312564</v>
      </c>
      <c r="G26" s="7">
        <f>AgLabour!K44/Labour!K44*100</f>
        <v>7.39414056495569</v>
      </c>
      <c r="H26" s="7">
        <f>AgLabour!L44/Labour!L44*100</f>
        <v>7.35289643616484</v>
      </c>
      <c r="I26" s="7">
        <f>AgLabour!M44/Labour!M44*100</f>
        <v>7.31248412043111</v>
      </c>
      <c r="J26" s="7">
        <f>AgLabour!N44/Labour!N44*100</f>
        <v>7.27439619378327</v>
      </c>
      <c r="K26" s="7">
        <f>AgLabour!O44/Labour!O44*100</f>
        <v>7.23682490470179</v>
      </c>
      <c r="L26" s="7">
        <f>AgLabour!P44/Labour!P44*100</f>
        <v>7.20131992364819</v>
      </c>
      <c r="M26" s="7">
        <f>AgLabour!Q44/Labour!Q44*100</f>
        <v>7.25623454583055</v>
      </c>
      <c r="N26" s="7">
        <f>AgLabour!R44/Labour!R44*100</f>
        <v>7.31522308360641</v>
      </c>
      <c r="O26" s="7">
        <f>AgLabour!S44/Labour!S44*100</f>
        <v>7.37906125665374</v>
      </c>
      <c r="P26" s="7">
        <f>AgLabour!T44/Labour!T44*100</f>
        <v>7.45172327318142</v>
      </c>
      <c r="Q26" s="7">
        <f>AgLabour!U44/Labour!U44*100</f>
        <v>7.5359227225295</v>
      </c>
      <c r="R26" s="7">
        <f>AgLabour!V44/Labour!V44*100</f>
        <v>7.63300416493358</v>
      </c>
      <c r="S26" s="7">
        <f>AgLabour!W44/Labour!W44*100</f>
        <v>7.74223961832534</v>
      </c>
      <c r="T26" s="7">
        <f>AgLabour!X44/Labour!X44*100</f>
        <v>7.86055503783041</v>
      </c>
      <c r="U26" s="7">
        <f>AgLabour!Y44/Labour!Y44*100</f>
        <v>7.99188523917014</v>
      </c>
      <c r="V26" s="7">
        <f>AgLabour!Z44/Labour!Z44*100</f>
        <v>8.13260903739673</v>
      </c>
      <c r="W26" s="7">
        <f>AgLabour!AA44/Labour!AA44*100</f>
        <v>8.26583020233704</v>
      </c>
      <c r="X26" s="7">
        <f>AgLabour!AB44/Labour!AB44*100</f>
        <v>8.40762164001361</v>
      </c>
      <c r="Y26" s="7">
        <f>AgLabour!AC44/Labour!AC44*100</f>
        <v>8.54795625220503</v>
      </c>
      <c r="Z26" s="7">
        <f>AgLabour!AD44/Labour!AD44*100</f>
        <v>8.50707124360932</v>
      </c>
      <c r="AA26" s="7">
        <f>AgLabour!AE44/Labour!AE44*100</f>
        <v>8.44901709822454</v>
      </c>
      <c r="AB26" s="7">
        <f>AgLabour!AF44/Labour!AF44*100</f>
        <v>8.37444819527395</v>
      </c>
      <c r="AC26" s="7">
        <f>AgLabour!AG44/Labour!AG44*100</f>
        <v>8.28662737477718</v>
      </c>
      <c r="AD26" s="7">
        <f>AgLabour!AH44/Labour!AH44*100</f>
        <v>8.19356787434621</v>
      </c>
      <c r="AE26" s="7">
        <f>AgLabour!AI44/Labour!AI44*100</f>
        <v>8.1072997182123</v>
      </c>
      <c r="AF26" s="7">
        <f>AgLabour!AJ44/Labour!AJ44*100</f>
        <v>8.0317465267491</v>
      </c>
      <c r="AG26" s="7">
        <f>AgLabour!AK44/Labour!AK44*100</f>
        <v>8.14237938936025</v>
      </c>
      <c r="AH26" s="7">
        <f>AgLabour!AL44/Labour!AL44*100</f>
        <v>8.24068521166828</v>
      </c>
      <c r="AI26" s="7">
        <f>AgLabour!AM44/Labour!AM44*100</f>
        <v>8.3067287863744</v>
      </c>
      <c r="AJ26" s="7">
        <f>AgLabour!AN44/Labour!AN44*100</f>
        <v>8.513673475582</v>
      </c>
      <c r="AK26" s="7">
        <f>AgLabour!AO44/Labour!AO44*100</f>
        <v>8.68529380720457</v>
      </c>
      <c r="AL26" s="7">
        <f>AgLabour!AP44/Labour!AP44*100</f>
        <v>8.8370141739834</v>
      </c>
      <c r="AM26" s="7">
        <f>AgLabour!AQ44/Labour!AQ44*100</f>
        <v>8.90371186516385</v>
      </c>
      <c r="AN26" s="7">
        <f>AgLabour!AR44/Labour!AR44*100</f>
        <v>8.97185474562728</v>
      </c>
      <c r="AO26" s="7">
        <f>AgLabour!AS44/Labour!AS44*100</f>
        <v>9.03755350602356</v>
      </c>
      <c r="AP26" s="7">
        <f>AgLabour!AT44/Labour!AT44*100</f>
        <v>9.1011466011466</v>
      </c>
      <c r="AQ26" s="7">
        <f>AgLabour!AU44/Labour!AU44*100</f>
        <v>9.20345952907087</v>
      </c>
      <c r="AR26" s="7">
        <f>AgLabour!AV44/Labour!AV44*100</f>
        <v>9.30648114243867</v>
      </c>
    </row>
    <row r="27" spans="1:44">
      <c r="A27" t="str">
        <f>AgLabour!B45</f>
        <v>Swaziland</v>
      </c>
      <c r="C27" s="7">
        <f>AgLabour!G45/Labour!G45*100</f>
        <v>0.0451323947325141</v>
      </c>
      <c r="D27" s="7">
        <f>AgLabour!H45/Labour!H45*100</f>
        <v>0.0442997818798875</v>
      </c>
      <c r="E27" s="7">
        <f>AgLabour!I45/Labour!I45*100</f>
        <v>0.0434825866980134</v>
      </c>
      <c r="F27" s="7">
        <f>AgLabour!J45/Labour!J45*100</f>
        <v>0.0426772371190695</v>
      </c>
      <c r="G27" s="7">
        <f>AgLabour!K45/Labour!K45*100</f>
        <v>0.0418819921630984</v>
      </c>
      <c r="H27" s="7">
        <f>AgLabour!L45/Labour!L45*100</f>
        <v>0.0410977988297576</v>
      </c>
      <c r="I27" s="7">
        <f>AgLabour!M45/Labour!M45*100</f>
        <v>0.040326714739756</v>
      </c>
      <c r="J27" s="7">
        <f>AgLabour!N45/Labour!N45*100</f>
        <v>0.0395686348150334</v>
      </c>
      <c r="K27" s="7">
        <f>AgLabour!O45/Labour!O45*100</f>
        <v>0.0388235797314593</v>
      </c>
      <c r="L27" s="7">
        <f>AgLabour!P45/Labour!P45*100</f>
        <v>0.0384622388226092</v>
      </c>
      <c r="M27" s="7">
        <f>AgLabour!Q45/Labour!Q45*100</f>
        <v>0.0376035219105629</v>
      </c>
      <c r="N27" s="7">
        <f>AgLabour!R45/Labour!R45*100</f>
        <v>0.0367640384433449</v>
      </c>
      <c r="O27" s="7">
        <f>AgLabour!S45/Labour!S45*100</f>
        <v>0.035948090161044</v>
      </c>
      <c r="P27" s="7">
        <f>AgLabour!T45/Labour!T45*100</f>
        <v>0.0351597906766217</v>
      </c>
      <c r="Q27" s="7">
        <f>AgLabour!U45/Labour!U45*100</f>
        <v>0.0344010507121441</v>
      </c>
      <c r="R27" s="7">
        <f>AgLabour!V45/Labour!V45*100</f>
        <v>0.0336723673172359</v>
      </c>
      <c r="S27" s="7">
        <f>AgLabour!W45/Labour!W45*100</f>
        <v>0.0329698075333753</v>
      </c>
      <c r="T27" s="7">
        <f>AgLabour!X45/Labour!X45*100</f>
        <v>0.0322866889600571</v>
      </c>
      <c r="U27" s="7">
        <f>AgLabour!Y45/Labour!Y45*100</f>
        <v>0.0313117777394489</v>
      </c>
      <c r="V27" s="7">
        <f>AgLabour!Z45/Labour!Z45*100</f>
        <v>0.0306548446344929</v>
      </c>
      <c r="W27" s="7">
        <f>AgLabour!AA45/Labour!AA45*100</f>
        <v>0.030317930635632</v>
      </c>
      <c r="X27" s="7">
        <f>AgLabour!AB45/Labour!AB45*100</f>
        <v>0.0299774419749139</v>
      </c>
      <c r="Y27" s="7">
        <f>AgLabour!AC45/Labour!AC45*100</f>
        <v>0.0296352174147314</v>
      </c>
      <c r="Z27" s="7">
        <f>AgLabour!AD45/Labour!AD45*100</f>
        <v>0.0295337981905146</v>
      </c>
      <c r="AA27" s="7">
        <f>AgLabour!AE45/Labour!AE45*100</f>
        <v>0.029425889132666</v>
      </c>
      <c r="AB27" s="7">
        <f>AgLabour!AF45/Labour!AF45*100</f>
        <v>0.0295426429586957</v>
      </c>
      <c r="AC27" s="7">
        <f>AgLabour!AG45/Labour!AG45*100</f>
        <v>0.0296453868609835</v>
      </c>
      <c r="AD27" s="7">
        <f>AgLabour!AH45/Labour!AH45*100</f>
        <v>0.029959654332166</v>
      </c>
      <c r="AE27" s="7">
        <f>AgLabour!AI45/Labour!AI45*100</f>
        <v>0.0300416664852556</v>
      </c>
      <c r="AF27" s="7">
        <f>AgLabour!AJ45/Labour!AJ45*100</f>
        <v>0.0296934313430189</v>
      </c>
      <c r="AG27" s="7">
        <f>AgLabour!AK45/Labour!AK45*100</f>
        <v>0.0294287688130188</v>
      </c>
      <c r="AH27" s="7">
        <f>AgLabour!AL45/Labour!AL45*100</f>
        <v>0.0289685955943254</v>
      </c>
      <c r="AI27" s="7">
        <f>AgLabour!AM45/Labour!AM45*100</f>
        <v>0.0285231017177689</v>
      </c>
      <c r="AJ27" s="7">
        <f>AgLabour!AN45/Labour!AN45*100</f>
        <v>0.0278934042827104</v>
      </c>
      <c r="AK27" s="7">
        <f>AgLabour!AO45/Labour!AO45*100</f>
        <v>0.027471584080217</v>
      </c>
      <c r="AL27" s="7">
        <f>AgLabour!AP45/Labour!AP45*100</f>
        <v>0.0270574382763852</v>
      </c>
      <c r="AM27" s="7">
        <f>AgLabour!AQ45/Labour!AQ45*100</f>
        <v>0.0266525006800039</v>
      </c>
      <c r="AN27" s="7">
        <f>AgLabour!AR45/Labour!AR45*100</f>
        <v>0.0262595190756649</v>
      </c>
      <c r="AO27" s="7">
        <f>AgLabour!AS45/Labour!AS45*100</f>
        <v>0.0258822253817191</v>
      </c>
      <c r="AP27" s="7">
        <f>AgLabour!AT45/Labour!AT45*100</f>
        <v>0.0253511042290095</v>
      </c>
      <c r="AQ27" s="7">
        <f>AgLabour!AU45/Labour!AU45*100</f>
        <v>0.0246187444105402</v>
      </c>
      <c r="AR27" s="7">
        <f>AgLabour!AV45/Labour!AV45*100</f>
        <v>0.0239182715936122</v>
      </c>
    </row>
    <row r="28" spans="1:44">
      <c r="A28" t="str">
        <f>AgLabour!B46</f>
        <v>United Republic of Tanzania</v>
      </c>
      <c r="C28" s="7">
        <f>AgLabour!G46/Labour!G46*100</f>
        <v>4.31573066857312</v>
      </c>
      <c r="D28" s="7">
        <f>AgLabour!H46/Labour!H46*100</f>
        <v>4.32793865704163</v>
      </c>
      <c r="E28" s="7">
        <f>AgLabour!I46/Labour!I46*100</f>
        <v>4.34067018194678</v>
      </c>
      <c r="F28" s="7">
        <f>AgLabour!J46/Labour!J46*100</f>
        <v>4.35389399308365</v>
      </c>
      <c r="G28" s="7">
        <f>AgLabour!K46/Labour!K46*100</f>
        <v>4.36614055311827</v>
      </c>
      <c r="H28" s="7">
        <f>AgLabour!L46/Labour!L46*100</f>
        <v>4.37691607883597</v>
      </c>
      <c r="I28" s="7">
        <f>AgLabour!M46/Labour!M46*100</f>
        <v>4.38806277839114</v>
      </c>
      <c r="J28" s="7">
        <f>AgLabour!N46/Labour!N46*100</f>
        <v>4.39959097555471</v>
      </c>
      <c r="K28" s="7">
        <f>AgLabour!O46/Labour!O46*100</f>
        <v>4.41507574101264</v>
      </c>
      <c r="L28" s="7">
        <f>AgLabour!P46/Labour!P46*100</f>
        <v>4.43431050621594</v>
      </c>
      <c r="M28" s="7">
        <f>AgLabour!Q46/Labour!Q46*100</f>
        <v>4.41207305861786</v>
      </c>
      <c r="N28" s="7">
        <f>AgLabour!R46/Labour!R46*100</f>
        <v>4.39387856634257</v>
      </c>
      <c r="O28" s="7">
        <f>AgLabour!S46/Labour!S46*100</f>
        <v>4.37774306878612</v>
      </c>
      <c r="P28" s="7">
        <f>AgLabour!T46/Labour!T46*100</f>
        <v>4.36396639559389</v>
      </c>
      <c r="Q28" s="7">
        <f>AgLabour!U46/Labour!U46*100</f>
        <v>4.35056326160064</v>
      </c>
      <c r="R28" s="7">
        <f>AgLabour!V46/Labour!V46*100</f>
        <v>4.33869094209313</v>
      </c>
      <c r="S28" s="7">
        <f>AgLabour!W46/Labour!W46*100</f>
        <v>4.32777593780087</v>
      </c>
      <c r="T28" s="7">
        <f>AgLabour!X46/Labour!X46*100</f>
        <v>4.31697971065148</v>
      </c>
      <c r="U28" s="7">
        <f>AgLabour!Y46/Labour!Y46*100</f>
        <v>4.30564370544735</v>
      </c>
      <c r="V28" s="7">
        <f>AgLabour!Z46/Labour!Z46*100</f>
        <v>4.29346959204889</v>
      </c>
      <c r="W28" s="7">
        <f>AgLabour!AA46/Labour!AA46*100</f>
        <v>4.30472438415998</v>
      </c>
      <c r="X28" s="7">
        <f>AgLabour!AB46/Labour!AB46*100</f>
        <v>4.31759227427571</v>
      </c>
      <c r="Y28" s="7">
        <f>AgLabour!AC46/Labour!AC46*100</f>
        <v>4.33147300496257</v>
      </c>
      <c r="Z28" s="7">
        <f>AgLabour!AD46/Labour!AD46*100</f>
        <v>4.34707522265808</v>
      </c>
      <c r="AA28" s="7">
        <f>AgLabour!AE46/Labour!AE46*100</f>
        <v>4.36182275950875</v>
      </c>
      <c r="AB28" s="7">
        <f>AgLabour!AF46/Labour!AF46*100</f>
        <v>4.3769688402507</v>
      </c>
      <c r="AC28" s="7">
        <f>AgLabour!AG46/Labour!AG46*100</f>
        <v>4.39143881544735</v>
      </c>
      <c r="AD28" s="7">
        <f>AgLabour!AH46/Labour!AH46*100</f>
        <v>4.40925342867816</v>
      </c>
      <c r="AE28" s="7">
        <f>AgLabour!AI46/Labour!AI46*100</f>
        <v>4.43325614272457</v>
      </c>
      <c r="AF28" s="7">
        <f>AgLabour!AJ46/Labour!AJ46*100</f>
        <v>4.46414597935005</v>
      </c>
      <c r="AG28" s="7">
        <f>AgLabour!AK46/Labour!AK46*100</f>
        <v>4.49666951605776</v>
      </c>
      <c r="AH28" s="7">
        <f>AgLabour!AL46/Labour!AL46*100</f>
        <v>4.53168793983022</v>
      </c>
      <c r="AI28" s="7">
        <f>AgLabour!AM46/Labour!AM46*100</f>
        <v>4.56672996761408</v>
      </c>
      <c r="AJ28" s="7">
        <f>AgLabour!AN46/Labour!AN46*100</f>
        <v>4.59639528614342</v>
      </c>
      <c r="AK28" s="7">
        <f>AgLabour!AO46/Labour!AO46*100</f>
        <v>4.61587720124306</v>
      </c>
      <c r="AL28" s="7">
        <f>AgLabour!AP46/Labour!AP46*100</f>
        <v>4.6253216637296</v>
      </c>
      <c r="AM28" s="7">
        <f>AgLabour!AQ46/Labour!AQ46*100</f>
        <v>4.62714911868984</v>
      </c>
      <c r="AN28" s="7">
        <f>AgLabour!AR46/Labour!AR46*100</f>
        <v>4.62306900467295</v>
      </c>
      <c r="AO28" s="7">
        <f>AgLabour!AS46/Labour!AS46*100</f>
        <v>4.61597667395894</v>
      </c>
      <c r="AP28" s="7">
        <f>AgLabour!AT46/Labour!AT46*100</f>
        <v>4.60769819016059</v>
      </c>
      <c r="AQ28" s="7">
        <f>AgLabour!AU46/Labour!AU46*100</f>
        <v>4.60095900551528</v>
      </c>
      <c r="AR28" s="7">
        <f>AgLabour!AV46/Labour!AV46*100</f>
        <v>4.60555808238632</v>
      </c>
    </row>
    <row r="29" spans="1:44">
      <c r="A29" t="str">
        <f>AgLabour!B47</f>
        <v>Togo</v>
      </c>
      <c r="C29" s="7">
        <f>AgLabour!G47/Labour!G47*100</f>
        <v>0.324092583732232</v>
      </c>
      <c r="D29" s="7">
        <f>AgLabour!H47/Labour!H47*100</f>
        <v>0.319184122786725</v>
      </c>
      <c r="E29" s="7">
        <f>AgLabour!I47/Labour!I47*100</f>
        <v>0.315081483384692</v>
      </c>
      <c r="F29" s="7">
        <f>AgLabour!J47/Labour!J47*100</f>
        <v>0.313424203686394</v>
      </c>
      <c r="G29" s="7">
        <f>AgLabour!K47/Labour!K47*100</f>
        <v>0.31519767391122</v>
      </c>
      <c r="H29" s="7">
        <f>AgLabour!L47/Labour!L47*100</f>
        <v>0.319768158146146</v>
      </c>
      <c r="I29" s="7">
        <f>AgLabour!M47/Labour!M47*100</f>
        <v>0.327006298344974</v>
      </c>
      <c r="J29" s="7">
        <f>AgLabour!N47/Labour!N47*100</f>
        <v>0.3352192100988</v>
      </c>
      <c r="K29" s="7">
        <f>AgLabour!O47/Labour!O47*100</f>
        <v>0.343256177688554</v>
      </c>
      <c r="L29" s="7">
        <f>AgLabour!P47/Labour!P47*100</f>
        <v>0.349046050921962</v>
      </c>
      <c r="M29" s="7">
        <f>AgLabour!Q47/Labour!Q47*100</f>
        <v>0.352078076966714</v>
      </c>
      <c r="N29" s="7">
        <f>AgLabour!R47/Labour!R47*100</f>
        <v>0.353966216072455</v>
      </c>
      <c r="O29" s="7">
        <f>AgLabour!S47/Labour!S47*100</f>
        <v>0.354281977319221</v>
      </c>
      <c r="P29" s="7">
        <f>AgLabour!T47/Labour!T47*100</f>
        <v>0.354067690955489</v>
      </c>
      <c r="Q29" s="7">
        <f>AgLabour!U47/Labour!U47*100</f>
        <v>0.353827970450015</v>
      </c>
      <c r="R29" s="7">
        <f>AgLabour!V47/Labour!V47*100</f>
        <v>0.353569518225823</v>
      </c>
      <c r="S29" s="7">
        <f>AgLabour!W47/Labour!W47*100</f>
        <v>0.353278094979738</v>
      </c>
      <c r="T29" s="7">
        <f>AgLabour!X47/Labour!X47*100</f>
        <v>0.353401507624878</v>
      </c>
      <c r="U29" s="7">
        <f>AgLabour!Y47/Labour!Y47*100</f>
        <v>0.35437093972427</v>
      </c>
      <c r="V29" s="7">
        <f>AgLabour!Z47/Labour!Z47*100</f>
        <v>0.357026110407388</v>
      </c>
      <c r="W29" s="7">
        <f>AgLabour!AA47/Labour!AA47*100</f>
        <v>0.364384007816953</v>
      </c>
      <c r="X29" s="7">
        <f>AgLabour!AB47/Labour!AB47*100</f>
        <v>0.373276259934169</v>
      </c>
      <c r="Y29" s="7">
        <f>AgLabour!AC47/Labour!AC47*100</f>
        <v>0.382616958473171</v>
      </c>
      <c r="Z29" s="7">
        <f>AgLabour!AD47/Labour!AD47*100</f>
        <v>0.392840234898315</v>
      </c>
      <c r="AA29" s="7">
        <f>AgLabour!AE47/Labour!AE47*100</f>
        <v>0.402885927590913</v>
      </c>
      <c r="AB29" s="7">
        <f>AgLabour!AF47/Labour!AF47*100</f>
        <v>0.412199094660897</v>
      </c>
      <c r="AC29" s="7">
        <f>AgLabour!AG47/Labour!AG47*100</f>
        <v>0.421363686111415</v>
      </c>
      <c r="AD29" s="7">
        <f>AgLabour!AH47/Labour!AH47*100</f>
        <v>0.431119920713578</v>
      </c>
      <c r="AE29" s="7">
        <f>AgLabour!AI47/Labour!AI47*100</f>
        <v>0.440347929228032</v>
      </c>
      <c r="AF29" s="7">
        <f>AgLabour!AJ47/Labour!AJ47*100</f>
        <v>0.448835693547431</v>
      </c>
      <c r="AG29" s="7">
        <f>AgLabour!AK47/Labour!AK47*100</f>
        <v>0.452417637418177</v>
      </c>
      <c r="AH29" s="7">
        <f>AgLabour!AL47/Labour!AL47*100</f>
        <v>0.455755562611435</v>
      </c>
      <c r="AI29" s="7">
        <f>AgLabour!AM47/Labour!AM47*100</f>
        <v>0.458188475659042</v>
      </c>
      <c r="AJ29" s="7">
        <f>AgLabour!AN47/Labour!AN47*100</f>
        <v>0.46528570387819</v>
      </c>
      <c r="AK29" s="7">
        <f>AgLabour!AO47/Labour!AO47*100</f>
        <v>0.472914042058339</v>
      </c>
      <c r="AL29" s="7">
        <f>AgLabour!AP47/Labour!AP47*100</f>
        <v>0.482951661324709</v>
      </c>
      <c r="AM29" s="7">
        <f>AgLabour!AQ47/Labour!AQ47*100</f>
        <v>0.495902054520282</v>
      </c>
      <c r="AN29" s="7">
        <f>AgLabour!AR47/Labour!AR47*100</f>
        <v>0.507902578989683</v>
      </c>
      <c r="AO29" s="7">
        <f>AgLabour!AS47/Labour!AS47*100</f>
        <v>0.519987312694034</v>
      </c>
      <c r="AP29" s="7">
        <f>AgLabour!AT47/Labour!AT47*100</f>
        <v>0.530705079605762</v>
      </c>
      <c r="AQ29" s="7">
        <f>AgLabour!AU47/Labour!AU47*100</f>
        <v>0.538935327760669</v>
      </c>
      <c r="AR29" s="7">
        <f>AgLabour!AV47/Labour!AV47*100</f>
        <v>0.54668770167152</v>
      </c>
    </row>
    <row r="30" spans="1:44">
      <c r="A30" t="str">
        <f>AgLabour!B48</f>
        <v>Uganda</v>
      </c>
      <c r="C30" s="7">
        <f>AgLabour!G48/Labour!G48*100</f>
        <v>58.8194247089223</v>
      </c>
      <c r="D30" s="7">
        <f>AgLabour!H48/Labour!H48*100</f>
        <v>58.8735519986936</v>
      </c>
      <c r="E30" s="7">
        <f>AgLabour!I48/Labour!I48*100</f>
        <v>58.9716955615039</v>
      </c>
      <c r="F30" s="7">
        <f>AgLabour!J48/Labour!J48*100</f>
        <v>59.1313879022783</v>
      </c>
      <c r="G30" s="7">
        <f>AgLabour!K48/Labour!K48*100</f>
        <v>59.3179858181322</v>
      </c>
      <c r="H30" s="7">
        <f>AgLabour!L48/Labour!L48*100</f>
        <v>59.5349198693513</v>
      </c>
      <c r="I30" s="7">
        <f>AgLabour!M48/Labour!M48*100</f>
        <v>59.7989078531384</v>
      </c>
      <c r="J30" s="7">
        <f>AgLabour!N48/Labour!N48*100</f>
        <v>60.0314385039571</v>
      </c>
      <c r="K30" s="7">
        <f>AgLabour!O48/Labour!O48*100</f>
        <v>60.1355220906498</v>
      </c>
      <c r="L30" s="7">
        <f>AgLabour!P48/Labour!P48*100</f>
        <v>60.0747968986128</v>
      </c>
      <c r="M30" s="7">
        <f>AgLabour!Q48/Labour!Q48*100</f>
        <v>59.866933711604</v>
      </c>
      <c r="N30" s="7">
        <f>AgLabour!R48/Labour!R48*100</f>
        <v>59.5024356257185</v>
      </c>
      <c r="O30" s="7">
        <f>AgLabour!S48/Labour!S48*100</f>
        <v>59.141200773868</v>
      </c>
      <c r="P30" s="7">
        <f>AgLabour!T48/Labour!T48*100</f>
        <v>58.9401610731022</v>
      </c>
      <c r="Q30" s="7">
        <f>AgLabour!U48/Labour!U48*100</f>
        <v>58.9810101452894</v>
      </c>
      <c r="R30" s="7">
        <f>AgLabour!V48/Labour!V48*100</f>
        <v>59.3185329919343</v>
      </c>
      <c r="S30" s="7">
        <f>AgLabour!W48/Labour!W48*100</f>
        <v>59.8716220509971</v>
      </c>
      <c r="T30" s="7">
        <f>AgLabour!X48/Labour!X48*100</f>
        <v>60.5767327635795</v>
      </c>
      <c r="U30" s="7">
        <f>AgLabour!Y48/Labour!Y48*100</f>
        <v>61.2318950161773</v>
      </c>
      <c r="V30" s="7">
        <f>AgLabour!Z48/Labour!Z48*100</f>
        <v>61.7709504183839</v>
      </c>
      <c r="W30" s="7">
        <f>AgLabour!AA48/Labour!AA48*100</f>
        <v>62.2426470588235</v>
      </c>
      <c r="X30" s="7">
        <f>AgLabour!AB48/Labour!AB48*100</f>
        <v>62.6065042601704</v>
      </c>
      <c r="Y30" s="7">
        <f>AgLabour!AC48/Labour!AC48*100</f>
        <v>62.8886542297313</v>
      </c>
      <c r="Z30" s="7">
        <f>AgLabour!AD48/Labour!AD48*100</f>
        <v>63.2309103416648</v>
      </c>
      <c r="AA30" s="7">
        <f>AgLabour!AE48/Labour!AE48*100</f>
        <v>63.6679363656733</v>
      </c>
      <c r="AB30" s="7">
        <f>AgLabour!AF48/Labour!AF48*100</f>
        <v>64.2106415590103</v>
      </c>
      <c r="AC30" s="7">
        <f>AgLabour!AG48/Labour!AG48*100</f>
        <v>64.8191739781725</v>
      </c>
      <c r="AD30" s="7">
        <f>AgLabour!AH48/Labour!AH48*100</f>
        <v>65.446941975954</v>
      </c>
      <c r="AE30" s="7">
        <f>AgLabour!AI48/Labour!AI48*100</f>
        <v>66.026557711951</v>
      </c>
      <c r="AF30" s="7">
        <f>AgLabour!AJ48/Labour!AJ48*100</f>
        <v>66.5036918778687</v>
      </c>
      <c r="AG30" s="7">
        <f>AgLabour!AK48/Labour!AK48*100</f>
        <v>67.2489940131514</v>
      </c>
      <c r="AH30" s="7">
        <f>AgLabour!AL48/Labour!AL48*100</f>
        <v>67.9281714616721</v>
      </c>
      <c r="AI30" s="7">
        <f>AgLabour!AM48/Labour!AM48*100</f>
        <v>68.5475444096134</v>
      </c>
      <c r="AJ30" s="7">
        <f>AgLabour!AN48/Labour!AN48*100</f>
        <v>69.1005983545251</v>
      </c>
      <c r="AK30" s="7">
        <f>AgLabour!AO48/Labour!AO48*100</f>
        <v>69.6032403571757</v>
      </c>
      <c r="AL30" s="7">
        <f>AgLabour!AP48/Labour!AP48*100</f>
        <v>70.0734560623923</v>
      </c>
      <c r="AM30" s="7">
        <f>AgLabour!AQ48/Labour!AQ48*100</f>
        <v>70.5156850478148</v>
      </c>
      <c r="AN30" s="7">
        <f>AgLabour!AR48/Labour!AR48*100</f>
        <v>70.9967392262272</v>
      </c>
      <c r="AO30" s="7">
        <f>AgLabour!AS48/Labour!AS48*100</f>
        <v>71.5614675708572</v>
      </c>
      <c r="AP30" s="7">
        <f>AgLabour!AT48/Labour!AT48*100</f>
        <v>72.2374742621826</v>
      </c>
      <c r="AQ30" s="7">
        <f>AgLabour!AU48/Labour!AU48*100</f>
        <v>73.2699329200985</v>
      </c>
      <c r="AR30" s="7">
        <f>AgLabour!AV48/Labour!AV48*100</f>
        <v>74.4053122635959</v>
      </c>
    </row>
    <row r="31" spans="3:44"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</row>
    <row r="32" spans="3:44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</row>
    <row r="33" spans="3:44"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</row>
    <row r="34" spans="3:44"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</row>
  </sheetData>
  <pageMargins left="0.75" right="0.75" top="1" bottom="1" header="0.5" footer="0.5"/>
  <pageSetup paperSize="1" orientation="portrait" horizontalDpi="360" verticalDpi="36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W48"/>
  <sheetViews>
    <sheetView workbookViewId="0">
      <selection activeCell="A1" sqref="A1"/>
    </sheetView>
  </sheetViews>
  <sheetFormatPr defaultColWidth="9.1358024691358" defaultRowHeight="11.6"/>
  <cols>
    <col min="1" max="1" width="9.5679012345679" style="6" customWidth="1"/>
    <col min="2" max="2" width="32.4197530864198" style="6" customWidth="1"/>
    <col min="3" max="3" width="11.1358024691358" style="6" customWidth="1"/>
    <col min="4" max="4" width="34" style="6" customWidth="1"/>
    <col min="5" max="5" width="12.716049382716" style="6" customWidth="1"/>
    <col min="6" max="6" width="24.4197530864198" style="6" customWidth="1"/>
    <col min="7" max="19" width="10" style="6" customWidth="1"/>
    <col min="20" max="46" width="11" style="6" customWidth="1"/>
    <col min="47" max="47" width="8" style="6" customWidth="1"/>
    <col min="48" max="16384" width="9.1358024691358" style="6"/>
  </cols>
  <sheetData>
    <row r="1" s="5" customFormat="1" spans="1:49">
      <c r="A1" s="5" t="str">
        <f>'q-Labour'!A1</f>
        <v>sequ_LAC</v>
      </c>
      <c r="B1" s="5" t="str">
        <f>'q-Labour'!B1</f>
        <v>Name_TabLAC</v>
      </c>
      <c r="C1" s="5" t="str">
        <f>'q-Labour'!C1</f>
        <v>code_dream</v>
      </c>
      <c r="D1" s="5" t="str">
        <f>'q-Labour'!D1</f>
        <v>name_dream</v>
      </c>
      <c r="E1" s="5" t="str">
        <f>'q-Labour'!E1</f>
        <v>element</v>
      </c>
      <c r="F1" s="5" t="str">
        <f>'q-Labour'!F1</f>
        <v>element_txt</v>
      </c>
      <c r="G1" s="5" t="str">
        <f>'q-Labour'!G1</f>
        <v>val1</v>
      </c>
      <c r="H1" s="5" t="str">
        <f>'q-Labour'!H1</f>
        <v>val2</v>
      </c>
      <c r="I1" s="5" t="str">
        <f>'q-Labour'!I1</f>
        <v>val3</v>
      </c>
      <c r="J1" s="5" t="str">
        <f>'q-Labour'!J1</f>
        <v>val4</v>
      </c>
      <c r="K1" s="5" t="str">
        <f>'q-Labour'!K1</f>
        <v>val5</v>
      </c>
      <c r="L1" s="5" t="str">
        <f>'q-Labour'!L1</f>
        <v>val6</v>
      </c>
      <c r="M1" s="5" t="str">
        <f>'q-Labour'!M1</f>
        <v>val7</v>
      </c>
      <c r="N1" s="5" t="str">
        <f>'q-Labour'!N1</f>
        <v>val8</v>
      </c>
      <c r="O1" s="5" t="str">
        <f>'q-Labour'!O1</f>
        <v>val9</v>
      </c>
      <c r="P1" s="5" t="str">
        <f>'q-Labour'!P1</f>
        <v>val10</v>
      </c>
      <c r="Q1" s="5" t="str">
        <f>'q-Labour'!Q1</f>
        <v>val11</v>
      </c>
      <c r="R1" s="5" t="str">
        <f>'q-Labour'!R1</f>
        <v>val12</v>
      </c>
      <c r="S1" s="5" t="str">
        <f>'q-Labour'!S1</f>
        <v>val13</v>
      </c>
      <c r="T1" s="5" t="str">
        <f>'q-Labour'!T1</f>
        <v>val14</v>
      </c>
      <c r="U1" s="5" t="str">
        <f>'q-Labour'!U1</f>
        <v>val15</v>
      </c>
      <c r="V1" s="5" t="str">
        <f>'q-Labour'!V1</f>
        <v>val16</v>
      </c>
      <c r="W1" s="5" t="str">
        <f>'q-Labour'!W1</f>
        <v>val17</v>
      </c>
      <c r="X1" s="5" t="str">
        <f>'q-Labour'!X1</f>
        <v>val18</v>
      </c>
      <c r="Y1" s="5" t="str">
        <f>'q-Labour'!Y1</f>
        <v>val19</v>
      </c>
      <c r="Z1" s="5" t="str">
        <f>'q-Labour'!Z1</f>
        <v>val20</v>
      </c>
      <c r="AA1" s="5" t="str">
        <f>'q-Labour'!AA1</f>
        <v>val21</v>
      </c>
      <c r="AB1" s="5" t="str">
        <f>'q-Labour'!AB1</f>
        <v>val22</v>
      </c>
      <c r="AC1" s="5" t="str">
        <f>'q-Labour'!AC1</f>
        <v>val23</v>
      </c>
      <c r="AD1" s="5" t="str">
        <f>'q-Labour'!AD1</f>
        <v>val24</v>
      </c>
      <c r="AE1" s="5" t="str">
        <f>'q-Labour'!AE1</f>
        <v>val25</v>
      </c>
      <c r="AF1" s="5" t="str">
        <f>'q-Labour'!AF1</f>
        <v>val26</v>
      </c>
      <c r="AG1" s="5" t="str">
        <f>'q-Labour'!AG1</f>
        <v>val27</v>
      </c>
      <c r="AH1" s="5" t="str">
        <f>'q-Labour'!AH1</f>
        <v>val28</v>
      </c>
      <c r="AI1" s="5" t="str">
        <f>'q-Labour'!AI1</f>
        <v>val29</v>
      </c>
      <c r="AJ1" s="5" t="str">
        <f>'q-Labour'!AJ1</f>
        <v>val30</v>
      </c>
      <c r="AK1" s="5" t="str">
        <f>'q-Labour'!AK1</f>
        <v>val31</v>
      </c>
      <c r="AL1" s="5" t="str">
        <f>'q-Labour'!AL1</f>
        <v>val32</v>
      </c>
      <c r="AM1" s="5" t="str">
        <f>'q-Labour'!AM1</f>
        <v>val33</v>
      </c>
      <c r="AN1" s="5" t="str">
        <f>'q-Labour'!AN1</f>
        <v>val34</v>
      </c>
      <c r="AO1" s="5" t="str">
        <f>'q-Labour'!AO1</f>
        <v>val35</v>
      </c>
      <c r="AP1" s="5" t="str">
        <f>'q-Labour'!AP1</f>
        <v>val36</v>
      </c>
      <c r="AQ1" s="5" t="str">
        <f>'q-Labour'!AQ1</f>
        <v>val37</v>
      </c>
      <c r="AR1" s="5" t="str">
        <f>'q-Labour'!AR1</f>
        <v>val38</v>
      </c>
      <c r="AS1" s="5" t="str">
        <f>'q-Labour'!AS1</f>
        <v>val39</v>
      </c>
      <c r="AT1" s="5" t="str">
        <f>'q-Labour'!AT1</f>
        <v>val40</v>
      </c>
      <c r="AU1" s="5" t="str">
        <f>'q-Labour'!AU1</f>
        <v>val41</v>
      </c>
      <c r="AV1" s="5" t="str">
        <f>'q-Labour'!AV1</f>
        <v>val42</v>
      </c>
      <c r="AW1" s="5" t="str">
        <f>'q-Labour'!AW1</f>
        <v>val43</v>
      </c>
    </row>
    <row r="2" spans="1:49">
      <c r="A2" s="6">
        <f>'q-Labour'!A2</f>
        <v>1</v>
      </c>
      <c r="B2" s="6" t="str">
        <f>'q-Labour'!B2</f>
        <v>Mexico</v>
      </c>
      <c r="C2" s="6">
        <f>'q-Labour'!C2</f>
        <v>138</v>
      </c>
      <c r="D2" s="6" t="str">
        <f>'q-Labour'!D2</f>
        <v>Mexico</v>
      </c>
      <c r="E2" s="6" t="str">
        <f>'q-Labour'!E2</f>
        <v>591</v>
      </c>
      <c r="F2" s="6" t="str">
        <f>'q-Labour'!F2</f>
        <v>Tot Ec Act </v>
      </c>
      <c r="G2" s="6">
        <f>'q-Labour'!G2</f>
        <v>11401</v>
      </c>
      <c r="H2" s="6">
        <f>'q-Labour'!H2</f>
        <v>11735</v>
      </c>
      <c r="I2" s="6">
        <f>'q-Labour'!I2</f>
        <v>12082</v>
      </c>
      <c r="J2" s="6">
        <f>'q-Labour'!J2</f>
        <v>12443</v>
      </c>
      <c r="K2" s="6">
        <f>'q-Labour'!K2</f>
        <v>12819</v>
      </c>
      <c r="L2" s="6">
        <f>'q-Labour'!L2</f>
        <v>13211</v>
      </c>
      <c r="M2" s="6">
        <f>'q-Labour'!M2</f>
        <v>13618</v>
      </c>
      <c r="N2" s="6">
        <f>'q-Labour'!N2</f>
        <v>14039</v>
      </c>
      <c r="O2" s="6">
        <f>'q-Labour'!O2</f>
        <v>14476</v>
      </c>
      <c r="P2" s="6">
        <f>'q-Labour'!P2</f>
        <v>14928</v>
      </c>
      <c r="Q2" s="6">
        <f>'q-Labour'!Q2</f>
        <v>15546</v>
      </c>
      <c r="R2" s="6">
        <f>'q-Labour'!R2</f>
        <v>16192</v>
      </c>
      <c r="S2" s="6">
        <f>'q-Labour'!S2</f>
        <v>16863</v>
      </c>
      <c r="T2" s="6">
        <f>'q-Labour'!T2</f>
        <v>17553</v>
      </c>
      <c r="U2" s="6">
        <f>'q-Labour'!U2</f>
        <v>18261</v>
      </c>
      <c r="V2" s="6">
        <f>'q-Labour'!V2</f>
        <v>18985</v>
      </c>
      <c r="W2" s="6">
        <f>'q-Labour'!W2</f>
        <v>19726</v>
      </c>
      <c r="X2" s="6">
        <f>'q-Labour'!X2</f>
        <v>20482</v>
      </c>
      <c r="Y2" s="6">
        <f>'q-Labour'!Y2</f>
        <v>21254</v>
      </c>
      <c r="Z2" s="6">
        <f>'q-Labour'!Z2</f>
        <v>22039</v>
      </c>
      <c r="AA2" s="6">
        <f>'q-Labour'!AA2</f>
        <v>22841</v>
      </c>
      <c r="AB2" s="6">
        <f>'q-Labour'!AB2</f>
        <v>23649</v>
      </c>
      <c r="AC2" s="6">
        <f>'q-Labour'!AC2</f>
        <v>24467</v>
      </c>
      <c r="AD2" s="6">
        <f>'q-Labour'!AD2</f>
        <v>25299</v>
      </c>
      <c r="AE2" s="6">
        <f>'q-Labour'!AE2</f>
        <v>26148</v>
      </c>
      <c r="AF2" s="6">
        <f>'q-Labour'!AF2</f>
        <v>27015</v>
      </c>
      <c r="AG2" s="6">
        <f>'q-Labour'!AG2</f>
        <v>27900</v>
      </c>
      <c r="AH2" s="6">
        <f>'q-Labour'!AH2</f>
        <v>28804</v>
      </c>
      <c r="AI2" s="6">
        <f>'q-Labour'!AI2</f>
        <v>29728</v>
      </c>
      <c r="AJ2" s="6">
        <f>'q-Labour'!AJ2</f>
        <v>30671</v>
      </c>
      <c r="AK2" s="6">
        <f>'q-Labour'!AK2</f>
        <v>31536</v>
      </c>
      <c r="AL2" s="6">
        <f>'q-Labour'!AL2</f>
        <v>32416</v>
      </c>
      <c r="AM2" s="6">
        <f>'q-Labour'!AM2</f>
        <v>33313</v>
      </c>
      <c r="AN2" s="6">
        <f>'q-Labour'!AN2</f>
        <v>34227</v>
      </c>
      <c r="AO2" s="6">
        <f>'q-Labour'!AO2</f>
        <v>35157</v>
      </c>
      <c r="AP2" s="6">
        <f>'q-Labour'!AP2</f>
        <v>36103</v>
      </c>
      <c r="AQ2" s="6">
        <f>'q-Labour'!AQ2</f>
        <v>37065</v>
      </c>
      <c r="AR2" s="6">
        <f>'q-Labour'!AR2</f>
        <v>38043</v>
      </c>
      <c r="AS2" s="6">
        <f>'q-Labour'!AS2</f>
        <v>39037</v>
      </c>
      <c r="AT2" s="6">
        <f>'q-Labour'!AT2</f>
        <v>40047</v>
      </c>
      <c r="AU2" s="6">
        <f>'q-Labour'!AU2</f>
        <v>41042</v>
      </c>
      <c r="AV2" s="6">
        <f>'q-Labour'!AV2</f>
        <v>42050</v>
      </c>
      <c r="AW2" s="6">
        <f>'q-Labour'!AW2</f>
        <v>0</v>
      </c>
    </row>
    <row r="3" spans="1:49">
      <c r="A3" s="6">
        <f>'q-Labour'!A3</f>
        <v>2</v>
      </c>
      <c r="B3" s="6" t="str">
        <f>'q-Labour'!B3</f>
        <v>Mesoamerica (excluding Mexico)</v>
      </c>
      <c r="C3" s="6">
        <f>'q-Labour'!C3</f>
        <v>23</v>
      </c>
      <c r="D3" s="6" t="str">
        <f>'q-Labour'!D3</f>
        <v>Belize</v>
      </c>
      <c r="E3" s="6" t="str">
        <f>'q-Labour'!E3</f>
        <v>591</v>
      </c>
      <c r="F3" s="6" t="str">
        <f>'q-Labour'!F3</f>
        <v>Tot Ec Act </v>
      </c>
      <c r="G3" s="6">
        <f>'q-Labour'!G3</f>
        <v>29</v>
      </c>
      <c r="H3" s="6">
        <f>'q-Labour'!H3</f>
        <v>30</v>
      </c>
      <c r="I3" s="6">
        <f>'q-Labour'!I3</f>
        <v>30</v>
      </c>
      <c r="J3" s="6">
        <f>'q-Labour'!J3</f>
        <v>31</v>
      </c>
      <c r="K3" s="6">
        <f>'q-Labour'!K3</f>
        <v>32</v>
      </c>
      <c r="L3" s="6">
        <f>'q-Labour'!L3</f>
        <v>33</v>
      </c>
      <c r="M3" s="6">
        <f>'q-Labour'!M3</f>
        <v>34</v>
      </c>
      <c r="N3" s="6">
        <f>'q-Labour'!N3</f>
        <v>34</v>
      </c>
      <c r="O3" s="6">
        <f>'q-Labour'!O3</f>
        <v>35</v>
      </c>
      <c r="P3" s="6">
        <f>'q-Labour'!P3</f>
        <v>36</v>
      </c>
      <c r="Q3" s="6">
        <f>'q-Labour'!Q3</f>
        <v>37</v>
      </c>
      <c r="R3" s="6">
        <f>'q-Labour'!R3</f>
        <v>38</v>
      </c>
      <c r="S3" s="6">
        <f>'q-Labour'!S3</f>
        <v>38</v>
      </c>
      <c r="T3" s="6">
        <f>'q-Labour'!T3</f>
        <v>39</v>
      </c>
      <c r="U3" s="6">
        <f>'q-Labour'!U3</f>
        <v>40</v>
      </c>
      <c r="V3" s="6">
        <f>'q-Labour'!V3</f>
        <v>40</v>
      </c>
      <c r="W3" s="6">
        <f>'q-Labour'!W3</f>
        <v>41</v>
      </c>
      <c r="X3" s="6">
        <f>'q-Labour'!X3</f>
        <v>42</v>
      </c>
      <c r="Y3" s="6">
        <f>'q-Labour'!Y3</f>
        <v>43</v>
      </c>
      <c r="Z3" s="6">
        <f>'q-Labour'!Z3</f>
        <v>43</v>
      </c>
      <c r="AA3" s="6">
        <f>'q-Labour'!AA3</f>
        <v>45</v>
      </c>
      <c r="AB3" s="6">
        <f>'q-Labour'!AB3</f>
        <v>46</v>
      </c>
      <c r="AC3" s="6">
        <f>'q-Labour'!AC3</f>
        <v>47</v>
      </c>
      <c r="AD3" s="6">
        <f>'q-Labour'!AD3</f>
        <v>49</v>
      </c>
      <c r="AE3" s="6">
        <f>'q-Labour'!AE3</f>
        <v>50</v>
      </c>
      <c r="AF3" s="6">
        <f>'q-Labour'!AF3</f>
        <v>52</v>
      </c>
      <c r="AG3" s="6">
        <f>'q-Labour'!AG3</f>
        <v>53</v>
      </c>
      <c r="AH3" s="6">
        <f>'q-Labour'!AH3</f>
        <v>55</v>
      </c>
      <c r="AI3" s="6">
        <f>'q-Labour'!AI3</f>
        <v>56</v>
      </c>
      <c r="AJ3" s="6">
        <f>'q-Labour'!AJ3</f>
        <v>58</v>
      </c>
      <c r="AK3" s="6">
        <f>'q-Labour'!AK3</f>
        <v>60</v>
      </c>
      <c r="AL3" s="6">
        <f>'q-Labour'!AL3</f>
        <v>63</v>
      </c>
      <c r="AM3" s="6">
        <f>'q-Labour'!AM3</f>
        <v>65</v>
      </c>
      <c r="AN3" s="6">
        <f>'q-Labour'!AN3</f>
        <v>68</v>
      </c>
      <c r="AO3" s="6">
        <f>'q-Labour'!AO3</f>
        <v>70</v>
      </c>
      <c r="AP3" s="6">
        <f>'q-Labour'!AP3</f>
        <v>73</v>
      </c>
      <c r="AQ3" s="6">
        <f>'q-Labour'!AQ3</f>
        <v>75</v>
      </c>
      <c r="AR3" s="6">
        <f>'q-Labour'!AR3</f>
        <v>78</v>
      </c>
      <c r="AS3" s="6">
        <f>'q-Labour'!AS3</f>
        <v>81</v>
      </c>
      <c r="AT3" s="6">
        <f>'q-Labour'!AT3</f>
        <v>83</v>
      </c>
      <c r="AU3" s="6">
        <f>'q-Labour'!AU3</f>
        <v>86</v>
      </c>
      <c r="AV3" s="6">
        <f>'q-Labour'!AV3</f>
        <v>89</v>
      </c>
      <c r="AW3" s="6">
        <f>'q-Labour'!AW3</f>
        <v>0</v>
      </c>
    </row>
    <row r="4" spans="1:49">
      <c r="A4" s="6">
        <f>'q-Labour'!A4</f>
        <v>2</v>
      </c>
      <c r="B4" s="6" t="str">
        <f>'q-Labour'!B4</f>
        <v>Mesoamerica (excluding Mexico)</v>
      </c>
      <c r="C4" s="6">
        <f>'q-Labour'!C4</f>
        <v>48</v>
      </c>
      <c r="D4" s="6" t="str">
        <f>'q-Labour'!D4</f>
        <v>Costa Rica</v>
      </c>
      <c r="E4" s="6" t="str">
        <f>'q-Labour'!E4</f>
        <v>591</v>
      </c>
      <c r="F4" s="6" t="str">
        <f>'q-Labour'!F4</f>
        <v>Tot Ec Act </v>
      </c>
      <c r="G4" s="6">
        <f>'q-Labour'!G4</f>
        <v>441</v>
      </c>
      <c r="H4" s="6">
        <f>'q-Labour'!H4</f>
        <v>455</v>
      </c>
      <c r="I4" s="6">
        <f>'q-Labour'!I4</f>
        <v>470</v>
      </c>
      <c r="J4" s="6">
        <f>'q-Labour'!J4</f>
        <v>485</v>
      </c>
      <c r="K4" s="6">
        <f>'q-Labour'!K4</f>
        <v>499</v>
      </c>
      <c r="L4" s="6">
        <f>'q-Labour'!L4</f>
        <v>513</v>
      </c>
      <c r="M4" s="6">
        <f>'q-Labour'!M4</f>
        <v>527</v>
      </c>
      <c r="N4" s="6">
        <f>'q-Labour'!N4</f>
        <v>541</v>
      </c>
      <c r="O4" s="6">
        <f>'q-Labour'!O4</f>
        <v>554</v>
      </c>
      <c r="P4" s="6">
        <f>'q-Labour'!P4</f>
        <v>567</v>
      </c>
      <c r="Q4" s="6">
        <f>'q-Labour'!Q4</f>
        <v>587</v>
      </c>
      <c r="R4" s="6">
        <f>'q-Labour'!R4</f>
        <v>608</v>
      </c>
      <c r="S4" s="6">
        <f>'q-Labour'!S4</f>
        <v>629</v>
      </c>
      <c r="T4" s="6">
        <f>'q-Labour'!T4</f>
        <v>652</v>
      </c>
      <c r="U4" s="6">
        <f>'q-Labour'!U4</f>
        <v>676</v>
      </c>
      <c r="V4" s="6">
        <f>'q-Labour'!V4</f>
        <v>702</v>
      </c>
      <c r="W4" s="6">
        <f>'q-Labour'!W4</f>
        <v>731</v>
      </c>
      <c r="X4" s="6">
        <f>'q-Labour'!X4</f>
        <v>761</v>
      </c>
      <c r="Y4" s="6">
        <f>'q-Labour'!Y4</f>
        <v>792</v>
      </c>
      <c r="Z4" s="6">
        <f>'q-Labour'!Z4</f>
        <v>825</v>
      </c>
      <c r="AA4" s="6">
        <f>'q-Labour'!AA4</f>
        <v>854</v>
      </c>
      <c r="AB4" s="6">
        <f>'q-Labour'!AB4</f>
        <v>885</v>
      </c>
      <c r="AC4" s="6">
        <f>'q-Labour'!AC4</f>
        <v>917</v>
      </c>
      <c r="AD4" s="6">
        <f>'q-Labour'!AD4</f>
        <v>950</v>
      </c>
      <c r="AE4" s="6">
        <f>'q-Labour'!AE4</f>
        <v>985</v>
      </c>
      <c r="AF4" s="6">
        <f>'q-Labour'!AF4</f>
        <v>1020</v>
      </c>
      <c r="AG4" s="6">
        <f>'q-Labour'!AG4</f>
        <v>1057</v>
      </c>
      <c r="AH4" s="6">
        <f>'q-Labour'!AH4</f>
        <v>1096</v>
      </c>
      <c r="AI4" s="6">
        <f>'q-Labour'!AI4</f>
        <v>1135</v>
      </c>
      <c r="AJ4" s="6">
        <f>'q-Labour'!AJ4</f>
        <v>1176</v>
      </c>
      <c r="AK4" s="6">
        <f>'q-Labour'!AK4</f>
        <v>1213</v>
      </c>
      <c r="AL4" s="6">
        <f>'q-Labour'!AL4</f>
        <v>1251</v>
      </c>
      <c r="AM4" s="6">
        <f>'q-Labour'!AM4</f>
        <v>1290</v>
      </c>
      <c r="AN4" s="6">
        <f>'q-Labour'!AN4</f>
        <v>1331</v>
      </c>
      <c r="AO4" s="6">
        <f>'q-Labour'!AO4</f>
        <v>1373</v>
      </c>
      <c r="AP4" s="6">
        <f>'q-Labour'!AP4</f>
        <v>1417</v>
      </c>
      <c r="AQ4" s="6">
        <f>'q-Labour'!AQ4</f>
        <v>1464</v>
      </c>
      <c r="AR4" s="6">
        <f>'q-Labour'!AR4</f>
        <v>1511</v>
      </c>
      <c r="AS4" s="6">
        <f>'q-Labour'!AS4</f>
        <v>1559</v>
      </c>
      <c r="AT4" s="6">
        <f>'q-Labour'!AT4</f>
        <v>1606</v>
      </c>
      <c r="AU4" s="6">
        <f>'q-Labour'!AU4</f>
        <v>1655</v>
      </c>
      <c r="AV4" s="6">
        <f>'q-Labour'!AV4</f>
        <v>1703</v>
      </c>
      <c r="AW4" s="6">
        <f>'q-Labour'!AW4</f>
        <v>0</v>
      </c>
    </row>
    <row r="5" spans="1:49">
      <c r="A5" s="6">
        <f>'q-Labour'!A5</f>
        <v>2</v>
      </c>
      <c r="B5" s="6" t="str">
        <f>'q-Labour'!B5</f>
        <v>Mesoamerica (excluding Mexico)</v>
      </c>
      <c r="C5" s="6">
        <f>'q-Labour'!C5</f>
        <v>60</v>
      </c>
      <c r="D5" s="6" t="str">
        <f>'q-Labour'!D5</f>
        <v>El Salvador</v>
      </c>
      <c r="E5" s="6" t="str">
        <f>'q-Labour'!E5</f>
        <v>591</v>
      </c>
      <c r="F5" s="6" t="str">
        <f>'q-Labour'!F5</f>
        <v>Tot Ec Act </v>
      </c>
      <c r="G5" s="6">
        <f>'q-Labour'!G5</f>
        <v>856</v>
      </c>
      <c r="H5" s="6">
        <f>'q-Labour'!H5</f>
        <v>884</v>
      </c>
      <c r="I5" s="6">
        <f>'q-Labour'!I5</f>
        <v>913</v>
      </c>
      <c r="J5" s="6">
        <f>'q-Labour'!J5</f>
        <v>944</v>
      </c>
      <c r="K5" s="6">
        <f>'q-Labour'!K5</f>
        <v>979</v>
      </c>
      <c r="L5" s="6">
        <f>'q-Labour'!L5</f>
        <v>1017</v>
      </c>
      <c r="M5" s="6">
        <f>'q-Labour'!M5</f>
        <v>1058</v>
      </c>
      <c r="N5" s="6">
        <f>'q-Labour'!N5</f>
        <v>1100</v>
      </c>
      <c r="O5" s="6">
        <f>'q-Labour'!O5</f>
        <v>1143</v>
      </c>
      <c r="P5" s="6">
        <f>'q-Labour'!P5</f>
        <v>1184</v>
      </c>
      <c r="Q5" s="6">
        <f>'q-Labour'!Q5</f>
        <v>1228</v>
      </c>
      <c r="R5" s="6">
        <f>'q-Labour'!R5</f>
        <v>1270</v>
      </c>
      <c r="S5" s="6">
        <f>'q-Labour'!S5</f>
        <v>1311</v>
      </c>
      <c r="T5" s="6">
        <f>'q-Labour'!T5</f>
        <v>1353</v>
      </c>
      <c r="U5" s="6">
        <f>'q-Labour'!U5</f>
        <v>1395</v>
      </c>
      <c r="V5" s="6">
        <f>'q-Labour'!V5</f>
        <v>1438</v>
      </c>
      <c r="W5" s="6">
        <f>'q-Labour'!W5</f>
        <v>1482</v>
      </c>
      <c r="X5" s="6">
        <f>'q-Labour'!X5</f>
        <v>1525</v>
      </c>
      <c r="Y5" s="6">
        <f>'q-Labour'!Y5</f>
        <v>1564</v>
      </c>
      <c r="Z5" s="6">
        <f>'q-Labour'!Z5</f>
        <v>1597</v>
      </c>
      <c r="AA5" s="6">
        <f>'q-Labour'!AA5</f>
        <v>1628</v>
      </c>
      <c r="AB5" s="6">
        <f>'q-Labour'!AB5</f>
        <v>1654</v>
      </c>
      <c r="AC5" s="6">
        <f>'q-Labour'!AC5</f>
        <v>1678</v>
      </c>
      <c r="AD5" s="6">
        <f>'q-Labour'!AD5</f>
        <v>1702</v>
      </c>
      <c r="AE5" s="6">
        <f>'q-Labour'!AE5</f>
        <v>1731</v>
      </c>
      <c r="AF5" s="6">
        <f>'q-Labour'!AF5</f>
        <v>1765</v>
      </c>
      <c r="AG5" s="6">
        <f>'q-Labour'!AG5</f>
        <v>1803</v>
      </c>
      <c r="AH5" s="6">
        <f>'q-Labour'!AH5</f>
        <v>1846</v>
      </c>
      <c r="AI5" s="6">
        <f>'q-Labour'!AI5</f>
        <v>1895</v>
      </c>
      <c r="AJ5" s="6">
        <f>'q-Labour'!AJ5</f>
        <v>1948</v>
      </c>
      <c r="AK5" s="6">
        <f>'q-Labour'!AK5</f>
        <v>2009</v>
      </c>
      <c r="AL5" s="6">
        <f>'q-Labour'!AL5</f>
        <v>2074</v>
      </c>
      <c r="AM5" s="6">
        <f>'q-Labour'!AM5</f>
        <v>2145</v>
      </c>
      <c r="AN5" s="6">
        <f>'q-Labour'!AN5</f>
        <v>2217</v>
      </c>
      <c r="AO5" s="6">
        <f>'q-Labour'!AO5</f>
        <v>2291</v>
      </c>
      <c r="AP5" s="6">
        <f>'q-Labour'!AP5</f>
        <v>2364</v>
      </c>
      <c r="AQ5" s="6">
        <f>'q-Labour'!AQ5</f>
        <v>2439</v>
      </c>
      <c r="AR5" s="6">
        <f>'q-Labour'!AR5</f>
        <v>2514</v>
      </c>
      <c r="AS5" s="6">
        <f>'q-Labour'!AS5</f>
        <v>2590</v>
      </c>
      <c r="AT5" s="6">
        <f>'q-Labour'!AT5</f>
        <v>2667</v>
      </c>
      <c r="AU5" s="6">
        <f>'q-Labour'!AU5</f>
        <v>2738</v>
      </c>
      <c r="AV5" s="6">
        <f>'q-Labour'!AV5</f>
        <v>2810</v>
      </c>
      <c r="AW5" s="6">
        <f>'q-Labour'!AW5</f>
        <v>0</v>
      </c>
    </row>
    <row r="6" spans="1:49">
      <c r="A6" s="6">
        <f>'q-Labour'!A6</f>
        <v>2</v>
      </c>
      <c r="B6" s="6" t="str">
        <f>'q-Labour'!B6</f>
        <v>Mesoamerica (excluding Mexico)</v>
      </c>
      <c r="C6" s="6">
        <f>'q-Labour'!C6</f>
        <v>89</v>
      </c>
      <c r="D6" s="6" t="str">
        <f>'q-Labour'!D6</f>
        <v>Guatemala</v>
      </c>
      <c r="E6" s="6" t="str">
        <f>'q-Labour'!E6</f>
        <v>591</v>
      </c>
      <c r="F6" s="6" t="str">
        <f>'q-Labour'!F6</f>
        <v>Tot Ec Act </v>
      </c>
      <c r="G6" s="6">
        <f>'q-Labour'!G6</f>
        <v>1392</v>
      </c>
      <c r="H6" s="6">
        <f>'q-Labour'!H6</f>
        <v>1434</v>
      </c>
      <c r="I6" s="6">
        <f>'q-Labour'!I6</f>
        <v>1477</v>
      </c>
      <c r="J6" s="6">
        <f>'q-Labour'!J6</f>
        <v>1522</v>
      </c>
      <c r="K6" s="6">
        <f>'q-Labour'!K6</f>
        <v>1567</v>
      </c>
      <c r="L6" s="6">
        <f>'q-Labour'!L6</f>
        <v>1613</v>
      </c>
      <c r="M6" s="6">
        <f>'q-Labour'!M6</f>
        <v>1660</v>
      </c>
      <c r="N6" s="6">
        <f>'q-Labour'!N6</f>
        <v>1709</v>
      </c>
      <c r="O6" s="6">
        <f>'q-Labour'!O6</f>
        <v>1759</v>
      </c>
      <c r="P6" s="6">
        <f>'q-Labour'!P6</f>
        <v>1811</v>
      </c>
      <c r="Q6" s="6">
        <f>'q-Labour'!Q6</f>
        <v>1860</v>
      </c>
      <c r="R6" s="6">
        <f>'q-Labour'!R6</f>
        <v>1910</v>
      </c>
      <c r="S6" s="6">
        <f>'q-Labour'!S6</f>
        <v>1962</v>
      </c>
      <c r="T6" s="6">
        <f>'q-Labour'!T6</f>
        <v>2015</v>
      </c>
      <c r="U6" s="6">
        <f>'q-Labour'!U6</f>
        <v>2067</v>
      </c>
      <c r="V6" s="6">
        <f>'q-Labour'!V6</f>
        <v>2119</v>
      </c>
      <c r="W6" s="6">
        <f>'q-Labour'!W6</f>
        <v>2171</v>
      </c>
      <c r="X6" s="6">
        <f>'q-Labour'!X6</f>
        <v>2224</v>
      </c>
      <c r="Y6" s="6">
        <f>'q-Labour'!Y6</f>
        <v>2278</v>
      </c>
      <c r="Z6" s="6">
        <f>'q-Labour'!Z6</f>
        <v>2335</v>
      </c>
      <c r="AA6" s="6">
        <f>'q-Labour'!AA6</f>
        <v>2394</v>
      </c>
      <c r="AB6" s="6">
        <f>'q-Labour'!AB6</f>
        <v>2456</v>
      </c>
      <c r="AC6" s="6">
        <f>'q-Labour'!AC6</f>
        <v>2519</v>
      </c>
      <c r="AD6" s="6">
        <f>'q-Labour'!AD6</f>
        <v>2584</v>
      </c>
      <c r="AE6" s="6">
        <f>'q-Labour'!AE6</f>
        <v>2649</v>
      </c>
      <c r="AF6" s="6">
        <f>'q-Labour'!AF6</f>
        <v>2714</v>
      </c>
      <c r="AG6" s="6">
        <f>'q-Labour'!AG6</f>
        <v>2781</v>
      </c>
      <c r="AH6" s="6">
        <f>'q-Labour'!AH6</f>
        <v>2849</v>
      </c>
      <c r="AI6" s="6">
        <f>'q-Labour'!AI6</f>
        <v>2920</v>
      </c>
      <c r="AJ6" s="6">
        <f>'q-Labour'!AJ6</f>
        <v>2994</v>
      </c>
      <c r="AK6" s="6">
        <f>'q-Labour'!AK6</f>
        <v>3088</v>
      </c>
      <c r="AL6" s="6">
        <f>'q-Labour'!AL6</f>
        <v>3187</v>
      </c>
      <c r="AM6" s="6">
        <f>'q-Labour'!AM6</f>
        <v>3291</v>
      </c>
      <c r="AN6" s="6">
        <f>'q-Labour'!AN6</f>
        <v>3400</v>
      </c>
      <c r="AO6" s="6">
        <f>'q-Labour'!AO6</f>
        <v>3514</v>
      </c>
      <c r="AP6" s="6">
        <f>'q-Labour'!AP6</f>
        <v>3633</v>
      </c>
      <c r="AQ6" s="6">
        <f>'q-Labour'!AQ6</f>
        <v>3757</v>
      </c>
      <c r="AR6" s="6">
        <f>'q-Labour'!AR6</f>
        <v>3887</v>
      </c>
      <c r="AS6" s="6">
        <f>'q-Labour'!AS6</f>
        <v>4020</v>
      </c>
      <c r="AT6" s="6">
        <f>'q-Labour'!AT6</f>
        <v>4158</v>
      </c>
      <c r="AU6" s="6">
        <f>'q-Labour'!AU6</f>
        <v>4310</v>
      </c>
      <c r="AV6" s="6">
        <f>'q-Labour'!AV6</f>
        <v>4466</v>
      </c>
      <c r="AW6" s="6">
        <f>'q-Labour'!AW6</f>
        <v>0</v>
      </c>
    </row>
    <row r="7" spans="1:49">
      <c r="A7" s="6">
        <f>'q-Labour'!A7</f>
        <v>2</v>
      </c>
      <c r="B7" s="6" t="str">
        <f>'q-Labour'!B7</f>
        <v>Mesoamerica (excluding Mexico)</v>
      </c>
      <c r="C7" s="6">
        <f>'q-Labour'!C7</f>
        <v>95</v>
      </c>
      <c r="D7" s="6" t="str">
        <f>'q-Labour'!D7</f>
        <v>Honduras</v>
      </c>
      <c r="E7" s="6" t="str">
        <f>'q-Labour'!E7</f>
        <v>591</v>
      </c>
      <c r="F7" s="6" t="str">
        <f>'q-Labour'!F7</f>
        <v>Tot Ec Act </v>
      </c>
      <c r="G7" s="6">
        <f>'q-Labour'!G7</f>
        <v>674</v>
      </c>
      <c r="H7" s="6">
        <f>'q-Labour'!H7</f>
        <v>695</v>
      </c>
      <c r="I7" s="6">
        <f>'q-Labour'!I7</f>
        <v>717</v>
      </c>
      <c r="J7" s="6">
        <f>'q-Labour'!J7</f>
        <v>738</v>
      </c>
      <c r="K7" s="6">
        <f>'q-Labour'!K7</f>
        <v>759</v>
      </c>
      <c r="L7" s="6">
        <f>'q-Labour'!L7</f>
        <v>780</v>
      </c>
      <c r="M7" s="6">
        <f>'q-Labour'!M7</f>
        <v>799</v>
      </c>
      <c r="N7" s="6">
        <f>'q-Labour'!N7</f>
        <v>819</v>
      </c>
      <c r="O7" s="6">
        <f>'q-Labour'!O7</f>
        <v>839</v>
      </c>
      <c r="P7" s="6">
        <f>'q-Labour'!P7</f>
        <v>860</v>
      </c>
      <c r="Q7" s="6">
        <f>'q-Labour'!Q7</f>
        <v>886</v>
      </c>
      <c r="R7" s="6">
        <f>'q-Labour'!R7</f>
        <v>913</v>
      </c>
      <c r="S7" s="6">
        <f>'q-Labour'!S7</f>
        <v>942</v>
      </c>
      <c r="T7" s="6">
        <f>'q-Labour'!T7</f>
        <v>973</v>
      </c>
      <c r="U7" s="6">
        <f>'q-Labour'!U7</f>
        <v>1005</v>
      </c>
      <c r="V7" s="6">
        <f>'q-Labour'!V7</f>
        <v>1040</v>
      </c>
      <c r="W7" s="6">
        <f>'q-Labour'!W7</f>
        <v>1077</v>
      </c>
      <c r="X7" s="6">
        <f>'q-Labour'!X7</f>
        <v>1116</v>
      </c>
      <c r="Y7" s="6">
        <f>'q-Labour'!Y7</f>
        <v>1156</v>
      </c>
      <c r="Z7" s="6">
        <f>'q-Labour'!Z7</f>
        <v>1196</v>
      </c>
      <c r="AA7" s="6">
        <f>'q-Labour'!AA7</f>
        <v>1239</v>
      </c>
      <c r="AB7" s="6">
        <f>'q-Labour'!AB7</f>
        <v>1282</v>
      </c>
      <c r="AC7" s="6">
        <f>'q-Labour'!AC7</f>
        <v>1327</v>
      </c>
      <c r="AD7" s="6">
        <f>'q-Labour'!AD7</f>
        <v>1373</v>
      </c>
      <c r="AE7" s="6">
        <f>'q-Labour'!AE7</f>
        <v>1419</v>
      </c>
      <c r="AF7" s="6">
        <f>'q-Labour'!AF7</f>
        <v>1468</v>
      </c>
      <c r="AG7" s="6">
        <f>'q-Labour'!AG7</f>
        <v>1517</v>
      </c>
      <c r="AH7" s="6">
        <f>'q-Labour'!AH7</f>
        <v>1568</v>
      </c>
      <c r="AI7" s="6">
        <f>'q-Labour'!AI7</f>
        <v>1620</v>
      </c>
      <c r="AJ7" s="6">
        <f>'q-Labour'!AJ7</f>
        <v>1674</v>
      </c>
      <c r="AK7" s="6">
        <f>'q-Labour'!AK7</f>
        <v>1739</v>
      </c>
      <c r="AL7" s="6">
        <f>'q-Labour'!AL7</f>
        <v>1807</v>
      </c>
      <c r="AM7" s="6">
        <f>'q-Labour'!AM7</f>
        <v>1877</v>
      </c>
      <c r="AN7" s="6">
        <f>'q-Labour'!AN7</f>
        <v>1950</v>
      </c>
      <c r="AO7" s="6">
        <f>'q-Labour'!AO7</f>
        <v>2024</v>
      </c>
      <c r="AP7" s="6">
        <f>'q-Labour'!AP7</f>
        <v>2101</v>
      </c>
      <c r="AQ7" s="6">
        <f>'q-Labour'!AQ7</f>
        <v>2180</v>
      </c>
      <c r="AR7" s="6">
        <f>'q-Labour'!AR7</f>
        <v>2261</v>
      </c>
      <c r="AS7" s="6">
        <f>'q-Labour'!AS7</f>
        <v>2344</v>
      </c>
      <c r="AT7" s="6">
        <f>'q-Labour'!AT7</f>
        <v>2427</v>
      </c>
      <c r="AU7" s="6">
        <f>'q-Labour'!AU7</f>
        <v>2518</v>
      </c>
      <c r="AV7" s="6">
        <f>'q-Labour'!AV7</f>
        <v>2610</v>
      </c>
      <c r="AW7" s="6">
        <f>'q-Labour'!AW7</f>
        <v>0</v>
      </c>
    </row>
    <row r="8" spans="1:49">
      <c r="A8" s="6">
        <f>'q-Labour'!A8</f>
        <v>2</v>
      </c>
      <c r="B8" s="6" t="str">
        <f>'q-Labour'!B8</f>
        <v>Mesoamerica (excluding Mexico)</v>
      </c>
      <c r="C8" s="6">
        <f>'q-Labour'!C8</f>
        <v>157</v>
      </c>
      <c r="D8" s="6" t="str">
        <f>'q-Labour'!D8</f>
        <v>Nicaragua</v>
      </c>
      <c r="E8" s="6" t="str">
        <f>'q-Labour'!E8</f>
        <v>591</v>
      </c>
      <c r="F8" s="6" t="str">
        <f>'q-Labour'!F8</f>
        <v>Tot Ec Act </v>
      </c>
      <c r="G8" s="6">
        <f>'q-Labour'!G8</f>
        <v>515</v>
      </c>
      <c r="H8" s="6">
        <f>'q-Labour'!H8</f>
        <v>531</v>
      </c>
      <c r="I8" s="6">
        <f>'q-Labour'!I8</f>
        <v>548</v>
      </c>
      <c r="J8" s="6">
        <f>'q-Labour'!J8</f>
        <v>566</v>
      </c>
      <c r="K8" s="6">
        <f>'q-Labour'!K8</f>
        <v>584</v>
      </c>
      <c r="L8" s="6">
        <f>'q-Labour'!L8</f>
        <v>603</v>
      </c>
      <c r="M8" s="6">
        <f>'q-Labour'!M8</f>
        <v>623</v>
      </c>
      <c r="N8" s="6">
        <f>'q-Labour'!N8</f>
        <v>643</v>
      </c>
      <c r="O8" s="6">
        <f>'q-Labour'!O8</f>
        <v>664</v>
      </c>
      <c r="P8" s="6">
        <f>'q-Labour'!P8</f>
        <v>685</v>
      </c>
      <c r="Q8" s="6">
        <f>'q-Labour'!Q8</f>
        <v>711</v>
      </c>
      <c r="R8" s="6">
        <f>'q-Labour'!R8</f>
        <v>739</v>
      </c>
      <c r="S8" s="6">
        <f>'q-Labour'!S8</f>
        <v>767</v>
      </c>
      <c r="T8" s="6">
        <f>'q-Labour'!T8</f>
        <v>797</v>
      </c>
      <c r="U8" s="6">
        <f>'q-Labour'!U8</f>
        <v>827</v>
      </c>
      <c r="V8" s="6">
        <f>'q-Labour'!V8</f>
        <v>858</v>
      </c>
      <c r="W8" s="6">
        <f>'q-Labour'!W8</f>
        <v>890</v>
      </c>
      <c r="X8" s="6">
        <f>'q-Labour'!X8</f>
        <v>923</v>
      </c>
      <c r="Y8" s="6">
        <f>'q-Labour'!Y8</f>
        <v>957</v>
      </c>
      <c r="Z8" s="6">
        <f>'q-Labour'!Z8</f>
        <v>993</v>
      </c>
      <c r="AA8" s="6">
        <f>'q-Labour'!AA8</f>
        <v>1030</v>
      </c>
      <c r="AB8" s="6">
        <f>'q-Labour'!AB8</f>
        <v>1070</v>
      </c>
      <c r="AC8" s="6">
        <f>'q-Labour'!AC8</f>
        <v>1110</v>
      </c>
      <c r="AD8" s="6">
        <f>'q-Labour'!AD8</f>
        <v>1149</v>
      </c>
      <c r="AE8" s="6">
        <f>'q-Labour'!AE8</f>
        <v>1188</v>
      </c>
      <c r="AF8" s="6">
        <f>'q-Labour'!AF8</f>
        <v>1224</v>
      </c>
      <c r="AG8" s="6">
        <f>'q-Labour'!AG8</f>
        <v>1259</v>
      </c>
      <c r="AH8" s="6">
        <f>'q-Labour'!AH8</f>
        <v>1294</v>
      </c>
      <c r="AI8" s="6">
        <f>'q-Labour'!AI8</f>
        <v>1331</v>
      </c>
      <c r="AJ8" s="6">
        <f>'q-Labour'!AJ8</f>
        <v>1373</v>
      </c>
      <c r="AK8" s="6">
        <f>'q-Labour'!AK8</f>
        <v>1423</v>
      </c>
      <c r="AL8" s="6">
        <f>'q-Labour'!AL8</f>
        <v>1477</v>
      </c>
      <c r="AM8" s="6">
        <f>'q-Labour'!AM8</f>
        <v>1534</v>
      </c>
      <c r="AN8" s="6">
        <f>'q-Labour'!AN8</f>
        <v>1595</v>
      </c>
      <c r="AO8" s="6">
        <f>'q-Labour'!AO8</f>
        <v>1656</v>
      </c>
      <c r="AP8" s="6">
        <f>'q-Labour'!AP8</f>
        <v>1719</v>
      </c>
      <c r="AQ8" s="6">
        <f>'q-Labour'!AQ8</f>
        <v>1782</v>
      </c>
      <c r="AR8" s="6">
        <f>'q-Labour'!AR8</f>
        <v>1847</v>
      </c>
      <c r="AS8" s="6">
        <f>'q-Labour'!AS8</f>
        <v>1914</v>
      </c>
      <c r="AT8" s="6">
        <f>'q-Labour'!AT8</f>
        <v>1981</v>
      </c>
      <c r="AU8" s="6">
        <f>'q-Labour'!AU8</f>
        <v>2055</v>
      </c>
      <c r="AV8" s="6">
        <f>'q-Labour'!AV8</f>
        <v>2130</v>
      </c>
      <c r="AW8" s="6">
        <f>'q-Labour'!AW8</f>
        <v>0</v>
      </c>
    </row>
    <row r="9" spans="1:49">
      <c r="A9" s="6">
        <f>'q-Labour'!A9</f>
        <v>2</v>
      </c>
      <c r="B9" s="6" t="str">
        <f>'q-Labour'!B9</f>
        <v>Mesoamerica (excluding Mexico)</v>
      </c>
      <c r="C9" s="6">
        <f>'q-Labour'!C9</f>
        <v>166</v>
      </c>
      <c r="D9" s="6" t="str">
        <f>'q-Labour'!D9</f>
        <v>Panama</v>
      </c>
      <c r="E9" s="6" t="str">
        <f>'q-Labour'!E9</f>
        <v>591</v>
      </c>
      <c r="F9" s="6" t="str">
        <f>'q-Labour'!F9</f>
        <v>Tot Ec Act </v>
      </c>
      <c r="G9" s="6">
        <f>'q-Labour'!G9</f>
        <v>388</v>
      </c>
      <c r="H9" s="6">
        <f>'q-Labour'!H9</f>
        <v>399</v>
      </c>
      <c r="I9" s="6">
        <f>'q-Labour'!I9</f>
        <v>411</v>
      </c>
      <c r="J9" s="6">
        <f>'q-Labour'!J9</f>
        <v>423</v>
      </c>
      <c r="K9" s="6">
        <f>'q-Labour'!K9</f>
        <v>436</v>
      </c>
      <c r="L9" s="6">
        <f>'q-Labour'!L9</f>
        <v>450</v>
      </c>
      <c r="M9" s="6">
        <f>'q-Labour'!M9</f>
        <v>464</v>
      </c>
      <c r="N9" s="6">
        <f>'q-Labour'!N9</f>
        <v>478</v>
      </c>
      <c r="O9" s="6">
        <f>'q-Labour'!O9</f>
        <v>492</v>
      </c>
      <c r="P9" s="6">
        <f>'q-Labour'!P9</f>
        <v>507</v>
      </c>
      <c r="Q9" s="6">
        <f>'q-Labour'!Q9</f>
        <v>523</v>
      </c>
      <c r="R9" s="6">
        <f>'q-Labour'!R9</f>
        <v>540</v>
      </c>
      <c r="S9" s="6">
        <f>'q-Labour'!S9</f>
        <v>556</v>
      </c>
      <c r="T9" s="6">
        <f>'q-Labour'!T9</f>
        <v>573</v>
      </c>
      <c r="U9" s="6">
        <f>'q-Labour'!U9</f>
        <v>590</v>
      </c>
      <c r="V9" s="6">
        <f>'q-Labour'!V9</f>
        <v>608</v>
      </c>
      <c r="W9" s="6">
        <f>'q-Labour'!W9</f>
        <v>626</v>
      </c>
      <c r="X9" s="6">
        <f>'q-Labour'!X9</f>
        <v>644</v>
      </c>
      <c r="Y9" s="6">
        <f>'q-Labour'!Y9</f>
        <v>663</v>
      </c>
      <c r="Z9" s="6">
        <f>'q-Labour'!Z9</f>
        <v>682</v>
      </c>
      <c r="AA9" s="6">
        <f>'q-Labour'!AA9</f>
        <v>705</v>
      </c>
      <c r="AB9" s="6">
        <f>'q-Labour'!AB9</f>
        <v>728</v>
      </c>
      <c r="AC9" s="6">
        <f>'q-Labour'!AC9</f>
        <v>752</v>
      </c>
      <c r="AD9" s="6">
        <f>'q-Labour'!AD9</f>
        <v>776</v>
      </c>
      <c r="AE9" s="6">
        <f>'q-Labour'!AE9</f>
        <v>801</v>
      </c>
      <c r="AF9" s="6">
        <f>'q-Labour'!AF9</f>
        <v>826</v>
      </c>
      <c r="AG9" s="6">
        <f>'q-Labour'!AG9</f>
        <v>852</v>
      </c>
      <c r="AH9" s="6">
        <f>'q-Labour'!AH9</f>
        <v>879</v>
      </c>
      <c r="AI9" s="6">
        <f>'q-Labour'!AI9</f>
        <v>907</v>
      </c>
      <c r="AJ9" s="6">
        <f>'q-Labour'!AJ9</f>
        <v>935</v>
      </c>
      <c r="AK9" s="6">
        <f>'q-Labour'!AK9</f>
        <v>961</v>
      </c>
      <c r="AL9" s="6">
        <f>'q-Labour'!AL9</f>
        <v>989</v>
      </c>
      <c r="AM9" s="6">
        <f>'q-Labour'!AM9</f>
        <v>1017</v>
      </c>
      <c r="AN9" s="6">
        <f>'q-Labour'!AN9</f>
        <v>1046</v>
      </c>
      <c r="AO9" s="6">
        <f>'q-Labour'!AO9</f>
        <v>1076</v>
      </c>
      <c r="AP9" s="6">
        <f>'q-Labour'!AP9</f>
        <v>1106</v>
      </c>
      <c r="AQ9" s="6">
        <f>'q-Labour'!AQ9</f>
        <v>1138</v>
      </c>
      <c r="AR9" s="6">
        <f>'q-Labour'!AR9</f>
        <v>1170</v>
      </c>
      <c r="AS9" s="6">
        <f>'q-Labour'!AS9</f>
        <v>1203</v>
      </c>
      <c r="AT9" s="6">
        <f>'q-Labour'!AT9</f>
        <v>1236</v>
      </c>
      <c r="AU9" s="6">
        <f>'q-Labour'!AU9</f>
        <v>1265</v>
      </c>
      <c r="AV9" s="6">
        <f>'q-Labour'!AV9</f>
        <v>1294</v>
      </c>
      <c r="AW9" s="6">
        <f>'q-Labour'!AW9</f>
        <v>0</v>
      </c>
    </row>
    <row r="10" spans="1:49">
      <c r="A10" s="6">
        <f>'q-Labour'!A10</f>
        <v>4</v>
      </c>
      <c r="B10" s="6" t="str">
        <f>'q-Labour'!B10</f>
        <v>Mesoamerica</v>
      </c>
      <c r="C10" s="6">
        <f>'q-Labour'!C10</f>
        <v>316</v>
      </c>
      <c r="D10" s="6" t="str">
        <f>'q-Labour'!D10</f>
        <v>CENTRAL AMERICA</v>
      </c>
      <c r="E10" s="6" t="str">
        <f>'q-Labour'!E10</f>
        <v>591</v>
      </c>
      <c r="F10" s="6" t="str">
        <f>'q-Labour'!F10</f>
        <v>Tot Ec Act </v>
      </c>
      <c r="G10" s="6">
        <f>'q-Labour'!G10</f>
        <v>15696</v>
      </c>
      <c r="H10" s="6">
        <f>'q-Labour'!H10</f>
        <v>16163</v>
      </c>
      <c r="I10" s="6">
        <f>'q-Labour'!I10</f>
        <v>16648</v>
      </c>
      <c r="J10" s="6">
        <f>'q-Labour'!J10</f>
        <v>17152</v>
      </c>
      <c r="K10" s="6">
        <f>'q-Labour'!K10</f>
        <v>17675</v>
      </c>
      <c r="L10" s="6">
        <f>'q-Labour'!L10</f>
        <v>18220</v>
      </c>
      <c r="M10" s="6">
        <f>'q-Labour'!M10</f>
        <v>18783</v>
      </c>
      <c r="N10" s="6">
        <f>'q-Labour'!N10</f>
        <v>19363</v>
      </c>
      <c r="O10" s="6">
        <f>'q-Labour'!O10</f>
        <v>19962</v>
      </c>
      <c r="P10" s="6">
        <f>'q-Labour'!P10</f>
        <v>20578</v>
      </c>
      <c r="Q10" s="6">
        <f>'q-Labour'!Q10</f>
        <v>21378</v>
      </c>
      <c r="R10" s="6">
        <f>'q-Labour'!R10</f>
        <v>22210</v>
      </c>
      <c r="S10" s="6">
        <f>'q-Labour'!S10</f>
        <v>23068</v>
      </c>
      <c r="T10" s="6">
        <f>'q-Labour'!T10</f>
        <v>23955</v>
      </c>
      <c r="U10" s="6">
        <f>'q-Labour'!U10</f>
        <v>24861</v>
      </c>
      <c r="V10" s="6">
        <f>'q-Labour'!V10</f>
        <v>25790</v>
      </c>
      <c r="W10" s="6">
        <f>'q-Labour'!W10</f>
        <v>26744</v>
      </c>
      <c r="X10" s="6">
        <f>'q-Labour'!X10</f>
        <v>27717</v>
      </c>
      <c r="Y10" s="6">
        <f>'q-Labour'!Y10</f>
        <v>28707</v>
      </c>
      <c r="Z10" s="6">
        <f>'q-Labour'!Z10</f>
        <v>29710</v>
      </c>
      <c r="AA10" s="6">
        <f>'q-Labour'!AA10</f>
        <v>30736</v>
      </c>
      <c r="AB10" s="6">
        <f>'q-Labour'!AB10</f>
        <v>31770</v>
      </c>
      <c r="AC10" s="6">
        <f>'q-Labour'!AC10</f>
        <v>32817</v>
      </c>
      <c r="AD10" s="6">
        <f>'q-Labour'!AD10</f>
        <v>33882</v>
      </c>
      <c r="AE10" s="6">
        <f>'q-Labour'!AE10</f>
        <v>34971</v>
      </c>
      <c r="AF10" s="6">
        <f>'q-Labour'!AF10</f>
        <v>36084</v>
      </c>
      <c r="AG10" s="6">
        <f>'q-Labour'!AG10</f>
        <v>37222</v>
      </c>
      <c r="AH10" s="6">
        <f>'q-Labour'!AH10</f>
        <v>38391</v>
      </c>
      <c r="AI10" s="6">
        <f>'q-Labour'!AI10</f>
        <v>39592</v>
      </c>
      <c r="AJ10" s="6">
        <f>'q-Labour'!AJ10</f>
        <v>40829</v>
      </c>
      <c r="AK10" s="6">
        <f>'q-Labour'!AK10</f>
        <v>42029</v>
      </c>
      <c r="AL10" s="6">
        <f>'q-Labour'!AL10</f>
        <v>43264</v>
      </c>
      <c r="AM10" s="6">
        <f>'q-Labour'!AM10</f>
        <v>44532</v>
      </c>
      <c r="AN10" s="6">
        <f>'q-Labour'!AN10</f>
        <v>45834</v>
      </c>
      <c r="AO10" s="6">
        <f>'q-Labour'!AO10</f>
        <v>47161</v>
      </c>
      <c r="AP10" s="6">
        <f>'q-Labour'!AP10</f>
        <v>48516</v>
      </c>
      <c r="AQ10" s="6">
        <f>'q-Labour'!AQ10</f>
        <v>49900</v>
      </c>
      <c r="AR10" s="6">
        <f>'q-Labour'!AR10</f>
        <v>51311</v>
      </c>
      <c r="AS10" s="6">
        <f>'q-Labour'!AS10</f>
        <v>52748</v>
      </c>
      <c r="AT10" s="6">
        <f>'q-Labour'!AT10</f>
        <v>54205</v>
      </c>
      <c r="AU10" s="6">
        <f>'q-Labour'!AU10</f>
        <v>55669</v>
      </c>
      <c r="AV10" s="6">
        <f>'q-Labour'!AV10</f>
        <v>57152</v>
      </c>
      <c r="AW10" s="6">
        <f>'q-Labour'!AW10</f>
        <v>0</v>
      </c>
    </row>
    <row r="11" spans="1:49">
      <c r="A11" s="6">
        <f>'q-Labour'!A11</f>
        <v>8</v>
      </c>
      <c r="B11" s="6" t="str">
        <f>'q-Labour'!B11</f>
        <v>Caribbean</v>
      </c>
      <c r="C11" s="6">
        <f>'q-Labour'!C11</f>
        <v>317</v>
      </c>
      <c r="D11" s="6" t="str">
        <f>'q-Labour'!D11</f>
        <v>CARIBBEAN</v>
      </c>
      <c r="E11" s="6" t="str">
        <f>'q-Labour'!E11</f>
        <v>591</v>
      </c>
      <c r="F11" s="6" t="str">
        <f>'q-Labour'!F11</f>
        <v>Tot Ec Act </v>
      </c>
      <c r="G11" s="6">
        <f>'q-Labour'!G11</f>
        <v>7931</v>
      </c>
      <c r="H11" s="6">
        <f>'q-Labour'!H11</f>
        <v>8057</v>
      </c>
      <c r="I11" s="6">
        <f>'q-Labour'!I11</f>
        <v>8192</v>
      </c>
      <c r="J11" s="6">
        <f>'q-Labour'!J11</f>
        <v>8330</v>
      </c>
      <c r="K11" s="6">
        <f>'q-Labour'!K11</f>
        <v>8466</v>
      </c>
      <c r="L11" s="6">
        <f>'q-Labour'!L11</f>
        <v>8604</v>
      </c>
      <c r="M11" s="6">
        <f>'q-Labour'!M11</f>
        <v>8746</v>
      </c>
      <c r="N11" s="6">
        <f>'q-Labour'!N11</f>
        <v>8886</v>
      </c>
      <c r="O11" s="6">
        <f>'q-Labour'!O11</f>
        <v>9030</v>
      </c>
      <c r="P11" s="6">
        <f>'q-Labour'!P11</f>
        <v>9176</v>
      </c>
      <c r="Q11" s="6">
        <f>'q-Labour'!Q11</f>
        <v>9392</v>
      </c>
      <c r="R11" s="6">
        <f>'q-Labour'!R11</f>
        <v>9617</v>
      </c>
      <c r="S11" s="6">
        <f>'q-Labour'!S11</f>
        <v>9848</v>
      </c>
      <c r="T11" s="6">
        <f>'q-Labour'!T11</f>
        <v>10078</v>
      </c>
      <c r="U11" s="6">
        <f>'q-Labour'!U11</f>
        <v>10312</v>
      </c>
      <c r="V11" s="6">
        <f>'q-Labour'!V11</f>
        <v>10548</v>
      </c>
      <c r="W11" s="6">
        <f>'q-Labour'!W11</f>
        <v>10783</v>
      </c>
      <c r="X11" s="6">
        <f>'q-Labour'!X11</f>
        <v>11025</v>
      </c>
      <c r="Y11" s="6">
        <f>'q-Labour'!Y11</f>
        <v>11276</v>
      </c>
      <c r="Z11" s="6">
        <f>'q-Labour'!Z11</f>
        <v>11544</v>
      </c>
      <c r="AA11" s="6">
        <f>'q-Labour'!AA11</f>
        <v>11795</v>
      </c>
      <c r="AB11" s="6">
        <f>'q-Labour'!AB11</f>
        <v>12058</v>
      </c>
      <c r="AC11" s="6">
        <f>'q-Labour'!AC11</f>
        <v>12331</v>
      </c>
      <c r="AD11" s="6">
        <f>'q-Labour'!AD11</f>
        <v>12610</v>
      </c>
      <c r="AE11" s="6">
        <f>'q-Labour'!AE11</f>
        <v>12887</v>
      </c>
      <c r="AF11" s="6">
        <f>'q-Labour'!AF11</f>
        <v>13165</v>
      </c>
      <c r="AG11" s="6">
        <f>'q-Labour'!AG11</f>
        <v>13440</v>
      </c>
      <c r="AH11" s="6">
        <f>'q-Labour'!AH11</f>
        <v>13723</v>
      </c>
      <c r="AI11" s="6">
        <f>'q-Labour'!AI11</f>
        <v>14000</v>
      </c>
      <c r="AJ11" s="6">
        <f>'q-Labour'!AJ11</f>
        <v>14276</v>
      </c>
      <c r="AK11" s="6">
        <f>'q-Labour'!AK11</f>
        <v>14553</v>
      </c>
      <c r="AL11" s="6">
        <f>'q-Labour'!AL11</f>
        <v>14830</v>
      </c>
      <c r="AM11" s="6">
        <f>'q-Labour'!AM11</f>
        <v>15102</v>
      </c>
      <c r="AN11" s="6">
        <f>'q-Labour'!AN11</f>
        <v>15377</v>
      </c>
      <c r="AO11" s="6">
        <f>'q-Labour'!AO11</f>
        <v>15651</v>
      </c>
      <c r="AP11" s="6">
        <f>'q-Labour'!AP11</f>
        <v>15928</v>
      </c>
      <c r="AQ11" s="6">
        <f>'q-Labour'!AQ11</f>
        <v>16205</v>
      </c>
      <c r="AR11" s="6">
        <f>'q-Labour'!AR11</f>
        <v>16485</v>
      </c>
      <c r="AS11" s="6">
        <f>'q-Labour'!AS11</f>
        <v>16765</v>
      </c>
      <c r="AT11" s="6">
        <f>'q-Labour'!AT11</f>
        <v>17045</v>
      </c>
      <c r="AU11" s="6">
        <f>'q-Labour'!AU11</f>
        <v>17285</v>
      </c>
      <c r="AV11" s="6">
        <f>'q-Labour'!AV11</f>
        <v>17526</v>
      </c>
      <c r="AW11" s="6">
        <f>'q-Labour'!AW11</f>
        <v>0</v>
      </c>
    </row>
    <row r="12" spans="1:49">
      <c r="A12" s="6">
        <f>'q-Labour'!A12</f>
        <v>9</v>
      </c>
      <c r="B12" s="6" t="str">
        <f>'q-Labour'!B12</f>
        <v>Rest Caribbean</v>
      </c>
      <c r="C12" s="6">
        <f>'q-Labour'!C12</f>
        <v>65</v>
      </c>
      <c r="D12" s="6" t="str">
        <f>'q-Labour'!D12</f>
        <v>Falkland Islands (Islas Malvinas)</v>
      </c>
      <c r="E12" s="6" t="str">
        <f>'q-Labour'!E12</f>
        <v>591</v>
      </c>
      <c r="F12" s="6" t="str">
        <f>'q-Labour'!F12</f>
        <v>Tot Ec Act </v>
      </c>
      <c r="G12" s="6">
        <f>'q-Labour'!G12</f>
        <v>1</v>
      </c>
      <c r="H12" s="6">
        <f>'q-Labour'!H12</f>
        <v>1</v>
      </c>
      <c r="I12" s="6">
        <f>'q-Labour'!I12</f>
        <v>1</v>
      </c>
      <c r="J12" s="6">
        <f>'q-Labour'!J12</f>
        <v>1</v>
      </c>
      <c r="K12" s="6">
        <f>'q-Labour'!K12</f>
        <v>1</v>
      </c>
      <c r="L12" s="6">
        <f>'q-Labour'!L12</f>
        <v>1</v>
      </c>
      <c r="M12" s="6">
        <f>'q-Labour'!M12</f>
        <v>1</v>
      </c>
      <c r="N12" s="6">
        <f>'q-Labour'!N12</f>
        <v>1</v>
      </c>
      <c r="O12" s="6">
        <f>'q-Labour'!O12</f>
        <v>1</v>
      </c>
      <c r="P12" s="6">
        <f>'q-Labour'!P12</f>
        <v>1</v>
      </c>
      <c r="Q12" s="6">
        <f>'q-Labour'!Q12</f>
        <v>1</v>
      </c>
      <c r="R12" s="6">
        <f>'q-Labour'!R12</f>
        <v>1</v>
      </c>
      <c r="S12" s="6">
        <f>'q-Labour'!S12</f>
        <v>1</v>
      </c>
      <c r="T12" s="6">
        <f>'q-Labour'!T12</f>
        <v>1</v>
      </c>
      <c r="U12" s="6">
        <f>'q-Labour'!U12</f>
        <v>1</v>
      </c>
      <c r="V12" s="6">
        <f>'q-Labour'!V12</f>
        <v>1</v>
      </c>
      <c r="W12" s="6">
        <f>'q-Labour'!W12</f>
        <v>1</v>
      </c>
      <c r="X12" s="6">
        <f>'q-Labour'!X12</f>
        <v>1</v>
      </c>
      <c r="Y12" s="6">
        <f>'q-Labour'!Y12</f>
        <v>1</v>
      </c>
      <c r="Z12" s="6">
        <f>'q-Labour'!Z12</f>
        <v>1</v>
      </c>
      <c r="AA12" s="6">
        <f>'q-Labour'!AA12</f>
        <v>1</v>
      </c>
      <c r="AB12" s="6">
        <f>'q-Labour'!AB12</f>
        <v>1</v>
      </c>
      <c r="AC12" s="6">
        <f>'q-Labour'!AC12</f>
        <v>1</v>
      </c>
      <c r="AD12" s="6">
        <f>'q-Labour'!AD12</f>
        <v>1</v>
      </c>
      <c r="AE12" s="6">
        <f>'q-Labour'!AE12</f>
        <v>1</v>
      </c>
      <c r="AF12" s="6">
        <f>'q-Labour'!AF12</f>
        <v>1</v>
      </c>
      <c r="AG12" s="6">
        <f>'q-Labour'!AG12</f>
        <v>1</v>
      </c>
      <c r="AH12" s="6">
        <f>'q-Labour'!AH12</f>
        <v>1</v>
      </c>
      <c r="AI12" s="6">
        <f>'q-Labour'!AI12</f>
        <v>1</v>
      </c>
      <c r="AJ12" s="6">
        <f>'q-Labour'!AJ12</f>
        <v>1</v>
      </c>
      <c r="AK12" s="6">
        <f>'q-Labour'!AK12</f>
        <v>1</v>
      </c>
      <c r="AL12" s="6">
        <f>'q-Labour'!AL12</f>
        <v>1</v>
      </c>
      <c r="AM12" s="6">
        <f>'q-Labour'!AM12</f>
        <v>1</v>
      </c>
      <c r="AN12" s="6">
        <f>'q-Labour'!AN12</f>
        <v>1</v>
      </c>
      <c r="AO12" s="6">
        <f>'q-Labour'!AO12</f>
        <v>1</v>
      </c>
      <c r="AP12" s="6">
        <f>'q-Labour'!AP12</f>
        <v>1</v>
      </c>
      <c r="AQ12" s="6">
        <f>'q-Labour'!AQ12</f>
        <v>1</v>
      </c>
      <c r="AR12" s="6">
        <f>'q-Labour'!AR12</f>
        <v>1</v>
      </c>
      <c r="AS12" s="6">
        <f>'q-Labour'!AS12</f>
        <v>1</v>
      </c>
      <c r="AT12" s="6">
        <f>'q-Labour'!AT12</f>
        <v>1</v>
      </c>
      <c r="AU12" s="6">
        <f>'q-Labour'!AU12</f>
        <v>1</v>
      </c>
      <c r="AV12" s="6">
        <f>'q-Labour'!AV12</f>
        <v>1</v>
      </c>
      <c r="AW12" s="6">
        <f>'q-Labour'!AW12</f>
        <v>0</v>
      </c>
    </row>
    <row r="13" spans="1:49">
      <c r="A13" s="6">
        <f>'q-Labour'!A13</f>
        <v>9</v>
      </c>
      <c r="B13" s="6" t="str">
        <f>'q-Labour'!B13</f>
        <v>Rest Caribbean</v>
      </c>
      <c r="C13" s="6">
        <f>'q-Labour'!C13</f>
        <v>69</v>
      </c>
      <c r="D13" s="6" t="str">
        <f>'q-Labour'!D13</f>
        <v>French Guiana</v>
      </c>
      <c r="E13" s="6" t="str">
        <f>'q-Labour'!E13</f>
        <v>591</v>
      </c>
      <c r="F13" s="6" t="str">
        <f>'q-Labour'!F13</f>
        <v>Tot Ec Act </v>
      </c>
      <c r="G13" s="6">
        <f>'q-Labour'!G13</f>
        <v>12</v>
      </c>
      <c r="H13" s="6">
        <f>'q-Labour'!H13</f>
        <v>13</v>
      </c>
      <c r="I13" s="6">
        <f>'q-Labour'!I13</f>
        <v>14</v>
      </c>
      <c r="J13" s="6">
        <f>'q-Labour'!J13</f>
        <v>14</v>
      </c>
      <c r="K13" s="6">
        <f>'q-Labour'!K13</f>
        <v>15</v>
      </c>
      <c r="L13" s="6">
        <f>'q-Labour'!L13</f>
        <v>16</v>
      </c>
      <c r="M13" s="6">
        <f>'q-Labour'!M13</f>
        <v>16</v>
      </c>
      <c r="N13" s="6">
        <f>'q-Labour'!N13</f>
        <v>17</v>
      </c>
      <c r="O13" s="6">
        <f>'q-Labour'!O13</f>
        <v>17</v>
      </c>
      <c r="P13" s="6">
        <f>'q-Labour'!P13</f>
        <v>18</v>
      </c>
      <c r="Q13" s="6">
        <f>'q-Labour'!Q13</f>
        <v>18</v>
      </c>
      <c r="R13" s="6">
        <f>'q-Labour'!R13</f>
        <v>19</v>
      </c>
      <c r="S13" s="6">
        <f>'q-Labour'!S13</f>
        <v>20</v>
      </c>
      <c r="T13" s="6">
        <f>'q-Labour'!T13</f>
        <v>20</v>
      </c>
      <c r="U13" s="6">
        <f>'q-Labour'!U13</f>
        <v>21</v>
      </c>
      <c r="V13" s="6">
        <f>'q-Labour'!V13</f>
        <v>22</v>
      </c>
      <c r="W13" s="6">
        <f>'q-Labour'!W13</f>
        <v>23</v>
      </c>
      <c r="X13" s="6">
        <f>'q-Labour'!X13</f>
        <v>25</v>
      </c>
      <c r="Y13" s="6">
        <f>'q-Labour'!Y13</f>
        <v>26</v>
      </c>
      <c r="Z13" s="6">
        <f>'q-Labour'!Z13</f>
        <v>28</v>
      </c>
      <c r="AA13" s="6">
        <f>'q-Labour'!AA13</f>
        <v>29</v>
      </c>
      <c r="AB13" s="6">
        <f>'q-Labour'!AB13</f>
        <v>31</v>
      </c>
      <c r="AC13" s="6">
        <f>'q-Labour'!AC13</f>
        <v>33</v>
      </c>
      <c r="AD13" s="6">
        <f>'q-Labour'!AD13</f>
        <v>35</v>
      </c>
      <c r="AE13" s="6">
        <f>'q-Labour'!AE13</f>
        <v>37</v>
      </c>
      <c r="AF13" s="6">
        <f>'q-Labour'!AF13</f>
        <v>39</v>
      </c>
      <c r="AG13" s="6">
        <f>'q-Labour'!AG13</f>
        <v>42</v>
      </c>
      <c r="AH13" s="6">
        <f>'q-Labour'!AH13</f>
        <v>45</v>
      </c>
      <c r="AI13" s="6">
        <f>'q-Labour'!AI13</f>
        <v>48</v>
      </c>
      <c r="AJ13" s="6">
        <f>'q-Labour'!AJ13</f>
        <v>50</v>
      </c>
      <c r="AK13" s="6">
        <f>'q-Labour'!AK13</f>
        <v>52</v>
      </c>
      <c r="AL13" s="6">
        <f>'q-Labour'!AL13</f>
        <v>54</v>
      </c>
      <c r="AM13" s="6">
        <f>'q-Labour'!AM13</f>
        <v>56</v>
      </c>
      <c r="AN13" s="6">
        <f>'q-Labour'!AN13</f>
        <v>57</v>
      </c>
      <c r="AO13" s="6">
        <f>'q-Labour'!AO13</f>
        <v>59</v>
      </c>
      <c r="AP13" s="6">
        <f>'q-Labour'!AP13</f>
        <v>61</v>
      </c>
      <c r="AQ13" s="6">
        <f>'q-Labour'!AQ13</f>
        <v>63</v>
      </c>
      <c r="AR13" s="6">
        <f>'q-Labour'!AR13</f>
        <v>65</v>
      </c>
      <c r="AS13" s="6">
        <f>'q-Labour'!AS13</f>
        <v>67</v>
      </c>
      <c r="AT13" s="6">
        <f>'q-Labour'!AT13</f>
        <v>69</v>
      </c>
      <c r="AU13" s="6">
        <f>'q-Labour'!AU13</f>
        <v>72</v>
      </c>
      <c r="AV13" s="6">
        <f>'q-Labour'!AV13</f>
        <v>74</v>
      </c>
      <c r="AW13" s="6">
        <f>'q-Labour'!AW13</f>
        <v>0</v>
      </c>
    </row>
    <row r="14" spans="1:49">
      <c r="A14" s="6">
        <f>'q-Labour'!A14</f>
        <v>9</v>
      </c>
      <c r="B14" s="6" t="str">
        <f>'q-Labour'!B14</f>
        <v>Rest Caribbean</v>
      </c>
      <c r="C14" s="6">
        <f>'q-Labour'!C14</f>
        <v>91</v>
      </c>
      <c r="D14" s="6" t="str">
        <f>'q-Labour'!D14</f>
        <v>Guyana</v>
      </c>
      <c r="E14" s="6" t="str">
        <f>'q-Labour'!E14</f>
        <v>591</v>
      </c>
      <c r="F14" s="6" t="str">
        <f>'q-Labour'!F14</f>
        <v>Tot Ec Act </v>
      </c>
      <c r="G14" s="6">
        <f>'q-Labour'!G14</f>
        <v>166</v>
      </c>
      <c r="H14" s="6">
        <f>'q-Labour'!H14</f>
        <v>171</v>
      </c>
      <c r="I14" s="6">
        <f>'q-Labour'!I14</f>
        <v>175</v>
      </c>
      <c r="J14" s="6">
        <f>'q-Labour'!J14</f>
        <v>180</v>
      </c>
      <c r="K14" s="6">
        <f>'q-Labour'!K14</f>
        <v>184</v>
      </c>
      <c r="L14" s="6">
        <f>'q-Labour'!L14</f>
        <v>188</v>
      </c>
      <c r="M14" s="6">
        <f>'q-Labour'!M14</f>
        <v>192</v>
      </c>
      <c r="N14" s="6">
        <f>'q-Labour'!N14</f>
        <v>195</v>
      </c>
      <c r="O14" s="6">
        <f>'q-Labour'!O14</f>
        <v>198</v>
      </c>
      <c r="P14" s="6">
        <f>'q-Labour'!P14</f>
        <v>200</v>
      </c>
      <c r="Q14" s="6">
        <f>'q-Labour'!Q14</f>
        <v>205</v>
      </c>
      <c r="R14" s="6">
        <f>'q-Labour'!R14</f>
        <v>210</v>
      </c>
      <c r="S14" s="6">
        <f>'q-Labour'!S14</f>
        <v>214</v>
      </c>
      <c r="T14" s="6">
        <f>'q-Labour'!T14</f>
        <v>218</v>
      </c>
      <c r="U14" s="6">
        <f>'q-Labour'!U14</f>
        <v>223</v>
      </c>
      <c r="V14" s="6">
        <f>'q-Labour'!V14</f>
        <v>228</v>
      </c>
      <c r="W14" s="6">
        <f>'q-Labour'!W14</f>
        <v>234</v>
      </c>
      <c r="X14" s="6">
        <f>'q-Labour'!X14</f>
        <v>240</v>
      </c>
      <c r="Y14" s="6">
        <f>'q-Labour'!Y14</f>
        <v>245</v>
      </c>
      <c r="Z14" s="6">
        <f>'q-Labour'!Z14</f>
        <v>250</v>
      </c>
      <c r="AA14" s="6">
        <f>'q-Labour'!AA14</f>
        <v>253</v>
      </c>
      <c r="AB14" s="6">
        <f>'q-Labour'!AB14</f>
        <v>256</v>
      </c>
      <c r="AC14" s="6">
        <f>'q-Labour'!AC14</f>
        <v>258</v>
      </c>
      <c r="AD14" s="6">
        <f>'q-Labour'!AD14</f>
        <v>260</v>
      </c>
      <c r="AE14" s="6">
        <f>'q-Labour'!AE14</f>
        <v>261</v>
      </c>
      <c r="AF14" s="6">
        <f>'q-Labour'!AF14</f>
        <v>263</v>
      </c>
      <c r="AG14" s="6">
        <f>'q-Labour'!AG14</f>
        <v>264</v>
      </c>
      <c r="AH14" s="6">
        <f>'q-Labour'!AH14</f>
        <v>265</v>
      </c>
      <c r="AI14" s="6">
        <f>'q-Labour'!AI14</f>
        <v>266</v>
      </c>
      <c r="AJ14" s="6">
        <f>'q-Labour'!AJ14</f>
        <v>269</v>
      </c>
      <c r="AK14" s="6">
        <f>'q-Labour'!AK14</f>
        <v>272</v>
      </c>
      <c r="AL14" s="6">
        <f>'q-Labour'!AL14</f>
        <v>276</v>
      </c>
      <c r="AM14" s="6">
        <f>'q-Labour'!AM14</f>
        <v>281</v>
      </c>
      <c r="AN14" s="6">
        <f>'q-Labour'!AN14</f>
        <v>286</v>
      </c>
      <c r="AO14" s="6">
        <f>'q-Labour'!AO14</f>
        <v>291</v>
      </c>
      <c r="AP14" s="6">
        <f>'q-Labour'!AP14</f>
        <v>297</v>
      </c>
      <c r="AQ14" s="6">
        <f>'q-Labour'!AQ14</f>
        <v>302</v>
      </c>
      <c r="AR14" s="6">
        <f>'q-Labour'!AR14</f>
        <v>308</v>
      </c>
      <c r="AS14" s="6">
        <f>'q-Labour'!AS14</f>
        <v>314</v>
      </c>
      <c r="AT14" s="6">
        <f>'q-Labour'!AT14</f>
        <v>319</v>
      </c>
      <c r="AU14" s="6">
        <f>'q-Labour'!AU14</f>
        <v>323</v>
      </c>
      <c r="AV14" s="6">
        <f>'q-Labour'!AV14</f>
        <v>326</v>
      </c>
      <c r="AW14" s="6">
        <f>'q-Labour'!AW14</f>
        <v>0</v>
      </c>
    </row>
    <row r="15" spans="1:49">
      <c r="A15" s="6">
        <f>'q-Labour'!A15</f>
        <v>9</v>
      </c>
      <c r="B15" s="6" t="str">
        <f>'q-Labour'!B15</f>
        <v>Rest Caribbean</v>
      </c>
      <c r="C15" s="6">
        <f>'q-Labour'!C15</f>
        <v>207</v>
      </c>
      <c r="D15" s="6" t="str">
        <f>'q-Labour'!D15</f>
        <v>Suriname</v>
      </c>
      <c r="E15" s="6" t="str">
        <f>'q-Labour'!E15</f>
        <v>591</v>
      </c>
      <c r="F15" s="6" t="str">
        <f>'q-Labour'!F15</f>
        <v>Tot Ec Act </v>
      </c>
      <c r="G15" s="6">
        <f>'q-Labour'!G15</f>
        <v>79</v>
      </c>
      <c r="H15" s="6">
        <f>'q-Labour'!H15</f>
        <v>81</v>
      </c>
      <c r="I15" s="6">
        <f>'q-Labour'!I15</f>
        <v>83</v>
      </c>
      <c r="J15" s="6">
        <f>'q-Labour'!J15</f>
        <v>85</v>
      </c>
      <c r="K15" s="6">
        <f>'q-Labour'!K15</f>
        <v>87</v>
      </c>
      <c r="L15" s="6">
        <f>'q-Labour'!L15</f>
        <v>89</v>
      </c>
      <c r="M15" s="6">
        <f>'q-Labour'!M15</f>
        <v>91</v>
      </c>
      <c r="N15" s="6">
        <f>'q-Labour'!N15</f>
        <v>93</v>
      </c>
      <c r="O15" s="6">
        <f>'q-Labour'!O15</f>
        <v>94</v>
      </c>
      <c r="P15" s="6">
        <f>'q-Labour'!P15</f>
        <v>95</v>
      </c>
      <c r="Q15" s="6">
        <f>'q-Labour'!Q15</f>
        <v>97</v>
      </c>
      <c r="R15" s="6">
        <f>'q-Labour'!R15</f>
        <v>98</v>
      </c>
      <c r="S15" s="6">
        <f>'q-Labour'!S15</f>
        <v>98</v>
      </c>
      <c r="T15" s="6">
        <f>'q-Labour'!T15</f>
        <v>98</v>
      </c>
      <c r="U15" s="6">
        <f>'q-Labour'!U15</f>
        <v>98</v>
      </c>
      <c r="V15" s="6">
        <f>'q-Labour'!V15</f>
        <v>98</v>
      </c>
      <c r="W15" s="6">
        <f>'q-Labour'!W15</f>
        <v>98</v>
      </c>
      <c r="X15" s="6">
        <f>'q-Labour'!X15</f>
        <v>99</v>
      </c>
      <c r="Y15" s="6">
        <f>'q-Labour'!Y15</f>
        <v>99</v>
      </c>
      <c r="Z15" s="6">
        <f>'q-Labour'!Z15</f>
        <v>101</v>
      </c>
      <c r="AA15" s="6">
        <f>'q-Labour'!AA15</f>
        <v>103</v>
      </c>
      <c r="AB15" s="6">
        <f>'q-Labour'!AB15</f>
        <v>106</v>
      </c>
      <c r="AC15" s="6">
        <f>'q-Labour'!AC15</f>
        <v>110</v>
      </c>
      <c r="AD15" s="6">
        <f>'q-Labour'!AD15</f>
        <v>114</v>
      </c>
      <c r="AE15" s="6">
        <f>'q-Labour'!AE15</f>
        <v>117</v>
      </c>
      <c r="AF15" s="6">
        <f>'q-Labour'!AF15</f>
        <v>121</v>
      </c>
      <c r="AG15" s="6">
        <f>'q-Labour'!AG15</f>
        <v>124</v>
      </c>
      <c r="AH15" s="6">
        <f>'q-Labour'!AH15</f>
        <v>127</v>
      </c>
      <c r="AI15" s="6">
        <f>'q-Labour'!AI15</f>
        <v>130</v>
      </c>
      <c r="AJ15" s="6">
        <f>'q-Labour'!AJ15</f>
        <v>132</v>
      </c>
      <c r="AK15" s="6">
        <f>'q-Labour'!AK15</f>
        <v>135</v>
      </c>
      <c r="AL15" s="6">
        <f>'q-Labour'!AL15</f>
        <v>137</v>
      </c>
      <c r="AM15" s="6">
        <f>'q-Labour'!AM15</f>
        <v>139</v>
      </c>
      <c r="AN15" s="6">
        <f>'q-Labour'!AN15</f>
        <v>141</v>
      </c>
      <c r="AO15" s="6">
        <f>'q-Labour'!AO15</f>
        <v>144</v>
      </c>
      <c r="AP15" s="6">
        <f>'q-Labour'!AP15</f>
        <v>146</v>
      </c>
      <c r="AQ15" s="6">
        <f>'q-Labour'!AQ15</f>
        <v>149</v>
      </c>
      <c r="AR15" s="6">
        <f>'q-Labour'!AR15</f>
        <v>153</v>
      </c>
      <c r="AS15" s="6">
        <f>'q-Labour'!AS15</f>
        <v>156</v>
      </c>
      <c r="AT15" s="6">
        <f>'q-Labour'!AT15</f>
        <v>159</v>
      </c>
      <c r="AU15" s="6">
        <f>'q-Labour'!AU15</f>
        <v>162</v>
      </c>
      <c r="AV15" s="6">
        <f>'q-Labour'!AV15</f>
        <v>166</v>
      </c>
      <c r="AW15" s="6">
        <f>'q-Labour'!AW15</f>
        <v>0</v>
      </c>
    </row>
    <row r="16" spans="1:49">
      <c r="A16" s="6">
        <f>'q-Labour'!A16</f>
        <v>11</v>
      </c>
      <c r="B16" s="6" t="str">
        <f>'q-Labour'!B16</f>
        <v>Andean Countries</v>
      </c>
      <c r="C16" s="6">
        <f>'q-Labour'!C16</f>
        <v>19</v>
      </c>
      <c r="D16" s="6" t="str">
        <f>'q-Labour'!D16</f>
        <v>Bolivia</v>
      </c>
      <c r="E16" s="6" t="str">
        <f>'q-Labour'!E16</f>
        <v>591</v>
      </c>
      <c r="F16" s="6" t="str">
        <f>'q-Labour'!F16</f>
        <v>Tot Ec Act </v>
      </c>
      <c r="G16" s="6">
        <f>'q-Labour'!G16</f>
        <v>1354</v>
      </c>
      <c r="H16" s="6">
        <f>'q-Labour'!H16</f>
        <v>1377</v>
      </c>
      <c r="I16" s="6">
        <f>'q-Labour'!I16</f>
        <v>1400</v>
      </c>
      <c r="J16" s="6">
        <f>'q-Labour'!J16</f>
        <v>1424</v>
      </c>
      <c r="K16" s="6">
        <f>'q-Labour'!K16</f>
        <v>1449</v>
      </c>
      <c r="L16" s="6">
        <f>'q-Labour'!L16</f>
        <v>1474</v>
      </c>
      <c r="M16" s="6">
        <f>'q-Labour'!M16</f>
        <v>1500</v>
      </c>
      <c r="N16" s="6">
        <f>'q-Labour'!N16</f>
        <v>1527</v>
      </c>
      <c r="O16" s="6">
        <f>'q-Labour'!O16</f>
        <v>1555</v>
      </c>
      <c r="P16" s="6">
        <f>'q-Labour'!P16</f>
        <v>1584</v>
      </c>
      <c r="Q16" s="6">
        <f>'q-Labour'!Q16</f>
        <v>1623</v>
      </c>
      <c r="R16" s="6">
        <f>'q-Labour'!R16</f>
        <v>1663</v>
      </c>
      <c r="S16" s="6">
        <f>'q-Labour'!S16</f>
        <v>1704</v>
      </c>
      <c r="T16" s="6">
        <f>'q-Labour'!T16</f>
        <v>1746</v>
      </c>
      <c r="U16" s="6">
        <f>'q-Labour'!U16</f>
        <v>1789</v>
      </c>
      <c r="V16" s="6">
        <f>'q-Labour'!V16</f>
        <v>1833</v>
      </c>
      <c r="W16" s="6">
        <f>'q-Labour'!W16</f>
        <v>1878</v>
      </c>
      <c r="X16" s="6">
        <f>'q-Labour'!X16</f>
        <v>1923</v>
      </c>
      <c r="Y16" s="6">
        <f>'q-Labour'!Y16</f>
        <v>1969</v>
      </c>
      <c r="Z16" s="6">
        <f>'q-Labour'!Z16</f>
        <v>2014</v>
      </c>
      <c r="AA16" s="6">
        <f>'q-Labour'!AA16</f>
        <v>2071</v>
      </c>
      <c r="AB16" s="6">
        <f>'q-Labour'!AB16</f>
        <v>2128</v>
      </c>
      <c r="AC16" s="6">
        <f>'q-Labour'!AC16</f>
        <v>2187</v>
      </c>
      <c r="AD16" s="6">
        <f>'q-Labour'!AD16</f>
        <v>2248</v>
      </c>
      <c r="AE16" s="6">
        <f>'q-Labour'!AE16</f>
        <v>2311</v>
      </c>
      <c r="AF16" s="6">
        <f>'q-Labour'!AF16</f>
        <v>2376</v>
      </c>
      <c r="AG16" s="6">
        <f>'q-Labour'!AG16</f>
        <v>2444</v>
      </c>
      <c r="AH16" s="6">
        <f>'q-Labour'!AH16</f>
        <v>2515</v>
      </c>
      <c r="AI16" s="6">
        <f>'q-Labour'!AI16</f>
        <v>2589</v>
      </c>
      <c r="AJ16" s="6">
        <f>'q-Labour'!AJ16</f>
        <v>2665</v>
      </c>
      <c r="AK16" s="6">
        <f>'q-Labour'!AK16</f>
        <v>2733</v>
      </c>
      <c r="AL16" s="6">
        <f>'q-Labour'!AL16</f>
        <v>2803</v>
      </c>
      <c r="AM16" s="6">
        <f>'q-Labour'!AM16</f>
        <v>2874</v>
      </c>
      <c r="AN16" s="6">
        <f>'q-Labour'!AN16</f>
        <v>2947</v>
      </c>
      <c r="AO16" s="6">
        <f>'q-Labour'!AO16</f>
        <v>3020</v>
      </c>
      <c r="AP16" s="6">
        <f>'q-Labour'!AP16</f>
        <v>3093</v>
      </c>
      <c r="AQ16" s="6">
        <f>'q-Labour'!AQ16</f>
        <v>3167</v>
      </c>
      <c r="AR16" s="6">
        <f>'q-Labour'!AR16</f>
        <v>3241</v>
      </c>
      <c r="AS16" s="6">
        <f>'q-Labour'!AS16</f>
        <v>3316</v>
      </c>
      <c r="AT16" s="6">
        <f>'q-Labour'!AT16</f>
        <v>3390</v>
      </c>
      <c r="AU16" s="6">
        <f>'q-Labour'!AU16</f>
        <v>3480</v>
      </c>
      <c r="AV16" s="6">
        <f>'q-Labour'!AV16</f>
        <v>3570</v>
      </c>
      <c r="AW16" s="6">
        <f>'q-Labour'!AW16</f>
        <v>0</v>
      </c>
    </row>
    <row r="17" spans="1:49">
      <c r="A17" s="6">
        <f>'q-Labour'!A17</f>
        <v>11</v>
      </c>
      <c r="B17" s="6" t="str">
        <f>'q-Labour'!B17</f>
        <v>Andean Countries</v>
      </c>
      <c r="C17" s="6">
        <f>'q-Labour'!C17</f>
        <v>44</v>
      </c>
      <c r="D17" s="6" t="str">
        <f>'q-Labour'!D17</f>
        <v>Colombia</v>
      </c>
      <c r="E17" s="6" t="str">
        <f>'q-Labour'!E17</f>
        <v>591</v>
      </c>
      <c r="F17" s="6" t="str">
        <f>'q-Labour'!F17</f>
        <v>Tot Ec Act </v>
      </c>
      <c r="G17" s="6">
        <f>'q-Labour'!G17</f>
        <v>5513</v>
      </c>
      <c r="H17" s="6">
        <f>'q-Labour'!H17</f>
        <v>5651</v>
      </c>
      <c r="I17" s="6">
        <f>'q-Labour'!I17</f>
        <v>5793</v>
      </c>
      <c r="J17" s="6">
        <f>'q-Labour'!J17</f>
        <v>5938</v>
      </c>
      <c r="K17" s="6">
        <f>'q-Labour'!K17</f>
        <v>6085</v>
      </c>
      <c r="L17" s="6">
        <f>'q-Labour'!L17</f>
        <v>6234</v>
      </c>
      <c r="M17" s="6">
        <f>'q-Labour'!M17</f>
        <v>6384</v>
      </c>
      <c r="N17" s="6">
        <f>'q-Labour'!N17</f>
        <v>6535</v>
      </c>
      <c r="O17" s="6">
        <f>'q-Labour'!O17</f>
        <v>6682</v>
      </c>
      <c r="P17" s="6">
        <f>'q-Labour'!P17</f>
        <v>6824</v>
      </c>
      <c r="Q17" s="6">
        <f>'q-Labour'!Q17</f>
        <v>7052</v>
      </c>
      <c r="R17" s="6">
        <f>'q-Labour'!R17</f>
        <v>7280</v>
      </c>
      <c r="S17" s="6">
        <f>'q-Labour'!S17</f>
        <v>7511</v>
      </c>
      <c r="T17" s="6">
        <f>'q-Labour'!T17</f>
        <v>7746</v>
      </c>
      <c r="U17" s="6">
        <f>'q-Labour'!U17</f>
        <v>7989</v>
      </c>
      <c r="V17" s="6">
        <f>'q-Labour'!V17</f>
        <v>8242</v>
      </c>
      <c r="W17" s="6">
        <f>'q-Labour'!W17</f>
        <v>8502</v>
      </c>
      <c r="X17" s="6">
        <f>'q-Labour'!X17</f>
        <v>8770</v>
      </c>
      <c r="Y17" s="6">
        <f>'q-Labour'!Y17</f>
        <v>9045</v>
      </c>
      <c r="Z17" s="6">
        <f>'q-Labour'!Z17</f>
        <v>9324</v>
      </c>
      <c r="AA17" s="6">
        <f>'q-Labour'!AA17</f>
        <v>9698</v>
      </c>
      <c r="AB17" s="6">
        <f>'q-Labour'!AB17</f>
        <v>10088</v>
      </c>
      <c r="AC17" s="6">
        <f>'q-Labour'!AC17</f>
        <v>10495</v>
      </c>
      <c r="AD17" s="6">
        <f>'q-Labour'!AD17</f>
        <v>10919</v>
      </c>
      <c r="AE17" s="6">
        <f>'q-Labour'!AE17</f>
        <v>11360</v>
      </c>
      <c r="AF17" s="6">
        <f>'q-Labour'!AF17</f>
        <v>11821</v>
      </c>
      <c r="AG17" s="6">
        <f>'q-Labour'!AG17</f>
        <v>12302</v>
      </c>
      <c r="AH17" s="6">
        <f>'q-Labour'!AH17</f>
        <v>12805</v>
      </c>
      <c r="AI17" s="6">
        <f>'q-Labour'!AI17</f>
        <v>13333</v>
      </c>
      <c r="AJ17" s="6">
        <f>'q-Labour'!AJ17</f>
        <v>13890</v>
      </c>
      <c r="AK17" s="6">
        <f>'q-Labour'!AK17</f>
        <v>14285</v>
      </c>
      <c r="AL17" s="6">
        <f>'q-Labour'!AL17</f>
        <v>14690</v>
      </c>
      <c r="AM17" s="6">
        <f>'q-Labour'!AM17</f>
        <v>15106</v>
      </c>
      <c r="AN17" s="6">
        <f>'q-Labour'!AN17</f>
        <v>15531</v>
      </c>
      <c r="AO17" s="6">
        <f>'q-Labour'!AO17</f>
        <v>15962</v>
      </c>
      <c r="AP17" s="6">
        <f>'q-Labour'!AP17</f>
        <v>16400</v>
      </c>
      <c r="AQ17" s="6">
        <f>'q-Labour'!AQ17</f>
        <v>16846</v>
      </c>
      <c r="AR17" s="6">
        <f>'q-Labour'!AR17</f>
        <v>17297</v>
      </c>
      <c r="AS17" s="6">
        <f>'q-Labour'!AS17</f>
        <v>17755</v>
      </c>
      <c r="AT17" s="6">
        <f>'q-Labour'!AT17</f>
        <v>18219</v>
      </c>
      <c r="AU17" s="6">
        <f>'q-Labour'!AU17</f>
        <v>18663</v>
      </c>
      <c r="AV17" s="6">
        <f>'q-Labour'!AV17</f>
        <v>19111</v>
      </c>
      <c r="AW17" s="6">
        <f>'q-Labour'!AW17</f>
        <v>0</v>
      </c>
    </row>
    <row r="18" spans="1:49">
      <c r="A18" s="6">
        <f>'q-Labour'!A18</f>
        <v>11</v>
      </c>
      <c r="B18" s="6" t="str">
        <f>'q-Labour'!B18</f>
        <v>Andean Countries</v>
      </c>
      <c r="C18" s="6">
        <f>'q-Labour'!C18</f>
        <v>58</v>
      </c>
      <c r="D18" s="6" t="str">
        <f>'q-Labour'!D18</f>
        <v>Ecuador</v>
      </c>
      <c r="E18" s="6" t="str">
        <f>'q-Labour'!E18</f>
        <v>591</v>
      </c>
      <c r="F18" s="6" t="str">
        <f>'q-Labour'!F18</f>
        <v>Tot Ec Act </v>
      </c>
      <c r="G18" s="6">
        <f>'q-Labour'!G18</f>
        <v>1539</v>
      </c>
      <c r="H18" s="6">
        <f>'q-Labour'!H18</f>
        <v>1578</v>
      </c>
      <c r="I18" s="6">
        <f>'q-Labour'!I18</f>
        <v>1619</v>
      </c>
      <c r="J18" s="6">
        <f>'q-Labour'!J18</f>
        <v>1661</v>
      </c>
      <c r="K18" s="6">
        <f>'q-Labour'!K18</f>
        <v>1704</v>
      </c>
      <c r="L18" s="6">
        <f>'q-Labour'!L18</f>
        <v>1748</v>
      </c>
      <c r="M18" s="6">
        <f>'q-Labour'!M18</f>
        <v>1793</v>
      </c>
      <c r="N18" s="6">
        <f>'q-Labour'!N18</f>
        <v>1840</v>
      </c>
      <c r="O18" s="6">
        <f>'q-Labour'!O18</f>
        <v>1887</v>
      </c>
      <c r="P18" s="6">
        <f>'q-Labour'!P18</f>
        <v>1936</v>
      </c>
      <c r="Q18" s="6">
        <f>'q-Labour'!Q18</f>
        <v>1991</v>
      </c>
      <c r="R18" s="6">
        <f>'q-Labour'!R18</f>
        <v>2047</v>
      </c>
      <c r="S18" s="6">
        <f>'q-Labour'!S18</f>
        <v>2104</v>
      </c>
      <c r="T18" s="6">
        <f>'q-Labour'!T18</f>
        <v>2163</v>
      </c>
      <c r="U18" s="6">
        <f>'q-Labour'!U18</f>
        <v>2224</v>
      </c>
      <c r="V18" s="6">
        <f>'q-Labour'!V18</f>
        <v>2286</v>
      </c>
      <c r="W18" s="6">
        <f>'q-Labour'!W18</f>
        <v>2349</v>
      </c>
      <c r="X18" s="6">
        <f>'q-Labour'!X18</f>
        <v>2413</v>
      </c>
      <c r="Y18" s="6">
        <f>'q-Labour'!Y18</f>
        <v>2479</v>
      </c>
      <c r="Z18" s="6">
        <f>'q-Labour'!Z18</f>
        <v>2545</v>
      </c>
      <c r="AA18" s="6">
        <f>'q-Labour'!AA18</f>
        <v>2640</v>
      </c>
      <c r="AB18" s="6">
        <f>'q-Labour'!AB18</f>
        <v>2738</v>
      </c>
      <c r="AC18" s="6">
        <f>'q-Labour'!AC18</f>
        <v>2839</v>
      </c>
      <c r="AD18" s="6">
        <f>'q-Labour'!AD18</f>
        <v>2942</v>
      </c>
      <c r="AE18" s="6">
        <f>'q-Labour'!AE18</f>
        <v>3048</v>
      </c>
      <c r="AF18" s="6">
        <f>'q-Labour'!AF18</f>
        <v>3156</v>
      </c>
      <c r="AG18" s="6">
        <f>'q-Labour'!AG18</f>
        <v>3266</v>
      </c>
      <c r="AH18" s="6">
        <f>'q-Labour'!AH18</f>
        <v>3379</v>
      </c>
      <c r="AI18" s="6">
        <f>'q-Labour'!AI18</f>
        <v>3495</v>
      </c>
      <c r="AJ18" s="6">
        <f>'q-Labour'!AJ18</f>
        <v>3612</v>
      </c>
      <c r="AK18" s="6">
        <f>'q-Labour'!AK18</f>
        <v>3731</v>
      </c>
      <c r="AL18" s="6">
        <f>'q-Labour'!AL18</f>
        <v>3851</v>
      </c>
      <c r="AM18" s="6">
        <f>'q-Labour'!AM18</f>
        <v>3972</v>
      </c>
      <c r="AN18" s="6">
        <f>'q-Labour'!AN18</f>
        <v>4094</v>
      </c>
      <c r="AO18" s="6">
        <f>'q-Labour'!AO18</f>
        <v>4216</v>
      </c>
      <c r="AP18" s="6">
        <f>'q-Labour'!AP18</f>
        <v>4338</v>
      </c>
      <c r="AQ18" s="6">
        <f>'q-Labour'!AQ18</f>
        <v>4460</v>
      </c>
      <c r="AR18" s="6">
        <f>'q-Labour'!AR18</f>
        <v>4582</v>
      </c>
      <c r="AS18" s="6">
        <f>'q-Labour'!AS18</f>
        <v>4705</v>
      </c>
      <c r="AT18" s="6">
        <f>'q-Labour'!AT18</f>
        <v>4830</v>
      </c>
      <c r="AU18" s="6">
        <f>'q-Labour'!AU18</f>
        <v>4957</v>
      </c>
      <c r="AV18" s="6">
        <f>'q-Labour'!AV18</f>
        <v>5085</v>
      </c>
      <c r="AW18" s="6">
        <f>'q-Labour'!AW18</f>
        <v>0</v>
      </c>
    </row>
    <row r="19" spans="1:49">
      <c r="A19" s="6">
        <f>'q-Labour'!A19</f>
        <v>11</v>
      </c>
      <c r="B19" s="6" t="str">
        <f>'q-Labour'!B19</f>
        <v>Andean Countries</v>
      </c>
      <c r="C19" s="6">
        <f>'q-Labour'!C19</f>
        <v>170</v>
      </c>
      <c r="D19" s="6" t="str">
        <f>'q-Labour'!D19</f>
        <v>Peru</v>
      </c>
      <c r="E19" s="6" t="str">
        <f>'q-Labour'!E19</f>
        <v>591</v>
      </c>
      <c r="F19" s="6" t="str">
        <f>'q-Labour'!F19</f>
        <v>Tot Ec Act </v>
      </c>
      <c r="G19" s="6">
        <f>'q-Labour'!G19</f>
        <v>3249</v>
      </c>
      <c r="H19" s="6">
        <f>'q-Labour'!H19</f>
        <v>3323</v>
      </c>
      <c r="I19" s="6">
        <f>'q-Labour'!I19</f>
        <v>3400</v>
      </c>
      <c r="J19" s="6">
        <f>'q-Labour'!J19</f>
        <v>3478</v>
      </c>
      <c r="K19" s="6">
        <f>'q-Labour'!K19</f>
        <v>3557</v>
      </c>
      <c r="L19" s="6">
        <f>'q-Labour'!L19</f>
        <v>3637</v>
      </c>
      <c r="M19" s="6">
        <f>'q-Labour'!M19</f>
        <v>3717</v>
      </c>
      <c r="N19" s="6">
        <f>'q-Labour'!N19</f>
        <v>3799</v>
      </c>
      <c r="O19" s="6">
        <f>'q-Labour'!O19</f>
        <v>3882</v>
      </c>
      <c r="P19" s="6">
        <f>'q-Labour'!P19</f>
        <v>3968</v>
      </c>
      <c r="Q19" s="6">
        <f>'q-Labour'!Q19</f>
        <v>4097</v>
      </c>
      <c r="R19" s="6">
        <f>'q-Labour'!R19</f>
        <v>4229</v>
      </c>
      <c r="S19" s="6">
        <f>'q-Labour'!S19</f>
        <v>4366</v>
      </c>
      <c r="T19" s="6">
        <f>'q-Labour'!T19</f>
        <v>4506</v>
      </c>
      <c r="U19" s="6">
        <f>'q-Labour'!U19</f>
        <v>4650</v>
      </c>
      <c r="V19" s="6">
        <f>'q-Labour'!V19</f>
        <v>4798</v>
      </c>
      <c r="W19" s="6">
        <f>'q-Labour'!W19</f>
        <v>4949</v>
      </c>
      <c r="X19" s="6">
        <f>'q-Labour'!X19</f>
        <v>5103</v>
      </c>
      <c r="Y19" s="6">
        <f>'q-Labour'!Y19</f>
        <v>5260</v>
      </c>
      <c r="Z19" s="6">
        <f>'q-Labour'!Z19</f>
        <v>5417</v>
      </c>
      <c r="AA19" s="6">
        <f>'q-Labour'!AA19</f>
        <v>5603</v>
      </c>
      <c r="AB19" s="6">
        <f>'q-Labour'!AB19</f>
        <v>5791</v>
      </c>
      <c r="AC19" s="6">
        <f>'q-Labour'!AC19</f>
        <v>5983</v>
      </c>
      <c r="AD19" s="6">
        <f>'q-Labour'!AD19</f>
        <v>6178</v>
      </c>
      <c r="AE19" s="6">
        <f>'q-Labour'!AE19</f>
        <v>6379</v>
      </c>
      <c r="AF19" s="6">
        <f>'q-Labour'!AF19</f>
        <v>6585</v>
      </c>
      <c r="AG19" s="6">
        <f>'q-Labour'!AG19</f>
        <v>6795</v>
      </c>
      <c r="AH19" s="6">
        <f>'q-Labour'!AH19</f>
        <v>7009</v>
      </c>
      <c r="AI19" s="6">
        <f>'q-Labour'!AI19</f>
        <v>7225</v>
      </c>
      <c r="AJ19" s="6">
        <f>'q-Labour'!AJ19</f>
        <v>7442</v>
      </c>
      <c r="AK19" s="6">
        <f>'q-Labour'!AK19</f>
        <v>7658</v>
      </c>
      <c r="AL19" s="6">
        <f>'q-Labour'!AL19</f>
        <v>7876</v>
      </c>
      <c r="AM19" s="6">
        <f>'q-Labour'!AM19</f>
        <v>8095</v>
      </c>
      <c r="AN19" s="6">
        <f>'q-Labour'!AN19</f>
        <v>8318</v>
      </c>
      <c r="AO19" s="6">
        <f>'q-Labour'!AO19</f>
        <v>8546</v>
      </c>
      <c r="AP19" s="6">
        <f>'q-Labour'!AP19</f>
        <v>8781</v>
      </c>
      <c r="AQ19" s="6">
        <f>'q-Labour'!AQ19</f>
        <v>9021</v>
      </c>
      <c r="AR19" s="6">
        <f>'q-Labour'!AR19</f>
        <v>9265</v>
      </c>
      <c r="AS19" s="6">
        <f>'q-Labour'!AS19</f>
        <v>9513</v>
      </c>
      <c r="AT19" s="6">
        <f>'q-Labour'!AT19</f>
        <v>9763</v>
      </c>
      <c r="AU19" s="6">
        <f>'q-Labour'!AU19</f>
        <v>10022</v>
      </c>
      <c r="AV19" s="6">
        <f>'q-Labour'!AV19</f>
        <v>10284</v>
      </c>
      <c r="AW19" s="6">
        <f>'q-Labour'!AW19</f>
        <v>0</v>
      </c>
    </row>
    <row r="20" spans="1:49">
      <c r="A20" s="6">
        <f>'q-Labour'!A20</f>
        <v>11</v>
      </c>
      <c r="B20" s="6" t="str">
        <f>'q-Labour'!B20</f>
        <v>Andean Countries</v>
      </c>
      <c r="C20" s="6">
        <f>'q-Labour'!C20</f>
        <v>236</v>
      </c>
      <c r="D20" s="6" t="str">
        <f>'q-Labour'!D20</f>
        <v>Venezuela</v>
      </c>
      <c r="E20" s="6" t="str">
        <f>'q-Labour'!E20</f>
        <v>591</v>
      </c>
      <c r="F20" s="6" t="str">
        <f>'q-Labour'!F20</f>
        <v>Tot Ec Act </v>
      </c>
      <c r="G20" s="6">
        <f>'q-Labour'!G20</f>
        <v>2444</v>
      </c>
      <c r="H20" s="6">
        <f>'q-Labour'!H20</f>
        <v>2524</v>
      </c>
      <c r="I20" s="6">
        <f>'q-Labour'!I20</f>
        <v>2606</v>
      </c>
      <c r="J20" s="6">
        <f>'q-Labour'!J20</f>
        <v>2687</v>
      </c>
      <c r="K20" s="6">
        <f>'q-Labour'!K20</f>
        <v>2769</v>
      </c>
      <c r="L20" s="6">
        <f>'q-Labour'!L20</f>
        <v>2849</v>
      </c>
      <c r="M20" s="6">
        <f>'q-Labour'!M20</f>
        <v>2930</v>
      </c>
      <c r="N20" s="6">
        <f>'q-Labour'!N20</f>
        <v>3013</v>
      </c>
      <c r="O20" s="6">
        <f>'q-Labour'!O20</f>
        <v>3098</v>
      </c>
      <c r="P20" s="6">
        <f>'q-Labour'!P20</f>
        <v>3189</v>
      </c>
      <c r="Q20" s="6">
        <f>'q-Labour'!Q20</f>
        <v>3341</v>
      </c>
      <c r="R20" s="6">
        <f>'q-Labour'!R20</f>
        <v>3502</v>
      </c>
      <c r="S20" s="6">
        <f>'q-Labour'!S20</f>
        <v>3673</v>
      </c>
      <c r="T20" s="6">
        <f>'q-Labour'!T20</f>
        <v>3855</v>
      </c>
      <c r="U20" s="6">
        <f>'q-Labour'!U20</f>
        <v>4048</v>
      </c>
      <c r="V20" s="6">
        <f>'q-Labour'!V20</f>
        <v>4254</v>
      </c>
      <c r="W20" s="6">
        <f>'q-Labour'!W20</f>
        <v>4472</v>
      </c>
      <c r="X20" s="6">
        <f>'q-Labour'!X20</f>
        <v>4698</v>
      </c>
      <c r="Y20" s="6">
        <f>'q-Labour'!Y20</f>
        <v>4927</v>
      </c>
      <c r="Z20" s="6">
        <f>'q-Labour'!Z20</f>
        <v>5156</v>
      </c>
      <c r="AA20" s="6">
        <f>'q-Labour'!AA20</f>
        <v>5345</v>
      </c>
      <c r="AB20" s="6">
        <f>'q-Labour'!AB20</f>
        <v>5530</v>
      </c>
      <c r="AC20" s="6">
        <f>'q-Labour'!AC20</f>
        <v>5714</v>
      </c>
      <c r="AD20" s="6">
        <f>'q-Labour'!AD20</f>
        <v>5905</v>
      </c>
      <c r="AE20" s="6">
        <f>'q-Labour'!AE20</f>
        <v>6107</v>
      </c>
      <c r="AF20" s="6">
        <f>'q-Labour'!AF20</f>
        <v>6321</v>
      </c>
      <c r="AG20" s="6">
        <f>'q-Labour'!AG20</f>
        <v>6548</v>
      </c>
      <c r="AH20" s="6">
        <f>'q-Labour'!AH20</f>
        <v>6784</v>
      </c>
      <c r="AI20" s="6">
        <f>'q-Labour'!AI20</f>
        <v>7027</v>
      </c>
      <c r="AJ20" s="6">
        <f>'q-Labour'!AJ20</f>
        <v>7273</v>
      </c>
      <c r="AK20" s="6">
        <f>'q-Labour'!AK20</f>
        <v>7519</v>
      </c>
      <c r="AL20" s="6">
        <f>'q-Labour'!AL20</f>
        <v>7769</v>
      </c>
      <c r="AM20" s="6">
        <f>'q-Labour'!AM20</f>
        <v>8023</v>
      </c>
      <c r="AN20" s="6">
        <f>'q-Labour'!AN20</f>
        <v>8282</v>
      </c>
      <c r="AO20" s="6">
        <f>'q-Labour'!AO20</f>
        <v>8545</v>
      </c>
      <c r="AP20" s="6">
        <f>'q-Labour'!AP20</f>
        <v>8814</v>
      </c>
      <c r="AQ20" s="6">
        <f>'q-Labour'!AQ20</f>
        <v>9087</v>
      </c>
      <c r="AR20" s="6">
        <f>'q-Labour'!AR20</f>
        <v>9365</v>
      </c>
      <c r="AS20" s="6">
        <f>'q-Labour'!AS20</f>
        <v>9647</v>
      </c>
      <c r="AT20" s="6">
        <f>'q-Labour'!AT20</f>
        <v>9935</v>
      </c>
      <c r="AU20" s="6">
        <f>'q-Labour'!AU20</f>
        <v>10225</v>
      </c>
      <c r="AV20" s="6">
        <f>'q-Labour'!AV20</f>
        <v>10520</v>
      </c>
      <c r="AW20" s="6">
        <f>'q-Labour'!AW20</f>
        <v>0</v>
      </c>
    </row>
    <row r="21" spans="1:49">
      <c r="A21" s="6">
        <f>'q-Labour'!A21</f>
        <v>14</v>
      </c>
      <c r="B21" s="6" t="str">
        <f>'q-Labour'!B21</f>
        <v>Brazil</v>
      </c>
      <c r="C21" s="6">
        <f>'q-Labour'!C21</f>
        <v>21</v>
      </c>
      <c r="D21" s="6" t="str">
        <f>'q-Labour'!D21</f>
        <v>Brazil</v>
      </c>
      <c r="E21" s="6" t="str">
        <f>'q-Labour'!E21</f>
        <v>591</v>
      </c>
      <c r="F21" s="6" t="str">
        <f>'q-Labour'!F21</f>
        <v>Tot Ec Act </v>
      </c>
      <c r="G21" s="6">
        <f>'q-Labour'!G21</f>
        <v>25801</v>
      </c>
      <c r="H21" s="6">
        <f>'q-Labour'!H21</f>
        <v>26670</v>
      </c>
      <c r="I21" s="6">
        <f>'q-Labour'!I21</f>
        <v>27565</v>
      </c>
      <c r="J21" s="6">
        <f>'q-Labour'!J21</f>
        <v>28474</v>
      </c>
      <c r="K21" s="6">
        <f>'q-Labour'!K21</f>
        <v>29386</v>
      </c>
      <c r="L21" s="6">
        <f>'q-Labour'!L21</f>
        <v>30298</v>
      </c>
      <c r="M21" s="6">
        <f>'q-Labour'!M21</f>
        <v>31213</v>
      </c>
      <c r="N21" s="6">
        <f>'q-Labour'!N21</f>
        <v>32134</v>
      </c>
      <c r="O21" s="6">
        <f>'q-Labour'!O21</f>
        <v>33064</v>
      </c>
      <c r="P21" s="6">
        <f>'q-Labour'!P21</f>
        <v>34009</v>
      </c>
      <c r="Q21" s="6">
        <f>'q-Labour'!Q21</f>
        <v>35183</v>
      </c>
      <c r="R21" s="6">
        <f>'q-Labour'!R21</f>
        <v>36385</v>
      </c>
      <c r="S21" s="6">
        <f>'q-Labour'!S21</f>
        <v>37622</v>
      </c>
      <c r="T21" s="6">
        <f>'q-Labour'!T21</f>
        <v>38904</v>
      </c>
      <c r="U21" s="6">
        <f>'q-Labour'!U21</f>
        <v>40237</v>
      </c>
      <c r="V21" s="6">
        <f>'q-Labour'!V21</f>
        <v>41623</v>
      </c>
      <c r="W21" s="6">
        <f>'q-Labour'!W21</f>
        <v>43063</v>
      </c>
      <c r="X21" s="6">
        <f>'q-Labour'!X21</f>
        <v>44554</v>
      </c>
      <c r="Y21" s="6">
        <f>'q-Labour'!Y21</f>
        <v>46091</v>
      </c>
      <c r="Z21" s="6">
        <f>'q-Labour'!Z21</f>
        <v>47673</v>
      </c>
      <c r="AA21" s="6">
        <f>'q-Labour'!AA21</f>
        <v>49301</v>
      </c>
      <c r="AB21" s="6">
        <f>'q-Labour'!AB21</f>
        <v>50974</v>
      </c>
      <c r="AC21" s="6">
        <f>'q-Labour'!AC21</f>
        <v>52688</v>
      </c>
      <c r="AD21" s="6">
        <f>'q-Labour'!AD21</f>
        <v>54435</v>
      </c>
      <c r="AE21" s="6">
        <f>'q-Labour'!AE21</f>
        <v>56209</v>
      </c>
      <c r="AF21" s="6">
        <f>'q-Labour'!AF21</f>
        <v>58008</v>
      </c>
      <c r="AG21" s="6">
        <f>'q-Labour'!AG21</f>
        <v>59833</v>
      </c>
      <c r="AH21" s="6">
        <f>'q-Labour'!AH21</f>
        <v>61682</v>
      </c>
      <c r="AI21" s="6">
        <f>'q-Labour'!AI21</f>
        <v>63553</v>
      </c>
      <c r="AJ21" s="6">
        <f>'q-Labour'!AJ21</f>
        <v>65445</v>
      </c>
      <c r="AK21" s="6">
        <f>'q-Labour'!AK21</f>
        <v>66835</v>
      </c>
      <c r="AL21" s="6">
        <f>'q-Labour'!AL21</f>
        <v>68209</v>
      </c>
      <c r="AM21" s="6">
        <f>'q-Labour'!AM21</f>
        <v>69571</v>
      </c>
      <c r="AN21" s="6">
        <f>'q-Labour'!AN21</f>
        <v>70930</v>
      </c>
      <c r="AO21" s="6">
        <f>'q-Labour'!AO21</f>
        <v>72293</v>
      </c>
      <c r="AP21" s="6">
        <f>'q-Labour'!AP21</f>
        <v>73661</v>
      </c>
      <c r="AQ21" s="6">
        <f>'q-Labour'!AQ21</f>
        <v>75034</v>
      </c>
      <c r="AR21" s="6">
        <f>'q-Labour'!AR21</f>
        <v>76414</v>
      </c>
      <c r="AS21" s="6">
        <f>'q-Labour'!AS21</f>
        <v>77802</v>
      </c>
      <c r="AT21" s="6">
        <f>'q-Labour'!AT21</f>
        <v>79199</v>
      </c>
      <c r="AU21" s="6">
        <f>'q-Labour'!AU21</f>
        <v>80302</v>
      </c>
      <c r="AV21" s="6">
        <f>'q-Labour'!AV21</f>
        <v>81406</v>
      </c>
      <c r="AW21" s="6">
        <f>'q-Labour'!AW21</f>
        <v>0</v>
      </c>
    </row>
    <row r="22" spans="1:49">
      <c r="A22" s="6">
        <f>'q-Labour'!A22</f>
        <v>15</v>
      </c>
      <c r="B22" s="6" t="str">
        <f>'q-Labour'!B22</f>
        <v>Southern Cone (excluding Brazil)</v>
      </c>
      <c r="C22" s="6">
        <f>'q-Labour'!C22</f>
        <v>9</v>
      </c>
      <c r="D22" s="6" t="str">
        <f>'q-Labour'!D22</f>
        <v>Argentina</v>
      </c>
      <c r="E22" s="6" t="str">
        <f>'q-Labour'!E22</f>
        <v>591</v>
      </c>
      <c r="F22" s="6" t="str">
        <f>'q-Labour'!F22</f>
        <v>Tot Ec Act </v>
      </c>
      <c r="G22" s="6">
        <f>'q-Labour'!G22</f>
        <v>8231</v>
      </c>
      <c r="H22" s="6">
        <f>'q-Labour'!H22</f>
        <v>8353</v>
      </c>
      <c r="I22" s="6">
        <f>'q-Labour'!I22</f>
        <v>8474</v>
      </c>
      <c r="J22" s="6">
        <f>'q-Labour'!J22</f>
        <v>8595</v>
      </c>
      <c r="K22" s="6">
        <f>'q-Labour'!K22</f>
        <v>8715</v>
      </c>
      <c r="L22" s="6">
        <f>'q-Labour'!L22</f>
        <v>8834</v>
      </c>
      <c r="M22" s="6">
        <f>'q-Labour'!M22</f>
        <v>8952</v>
      </c>
      <c r="N22" s="6">
        <f>'q-Labour'!N22</f>
        <v>9072</v>
      </c>
      <c r="O22" s="6">
        <f>'q-Labour'!O22</f>
        <v>9200</v>
      </c>
      <c r="P22" s="6">
        <f>'q-Labour'!P22</f>
        <v>9339</v>
      </c>
      <c r="Q22" s="6">
        <f>'q-Labour'!Q22</f>
        <v>9471</v>
      </c>
      <c r="R22" s="6">
        <f>'q-Labour'!R22</f>
        <v>9612</v>
      </c>
      <c r="S22" s="6">
        <f>'q-Labour'!S22</f>
        <v>9758</v>
      </c>
      <c r="T22" s="6">
        <f>'q-Labour'!T22</f>
        <v>9903</v>
      </c>
      <c r="U22" s="6">
        <f>'q-Labour'!U22</f>
        <v>10042</v>
      </c>
      <c r="V22" s="6">
        <f>'q-Labour'!V22</f>
        <v>10174</v>
      </c>
      <c r="W22" s="6">
        <f>'q-Labour'!W22</f>
        <v>10301</v>
      </c>
      <c r="X22" s="6">
        <f>'q-Labour'!X22</f>
        <v>10426</v>
      </c>
      <c r="Y22" s="6">
        <f>'q-Labour'!Y22</f>
        <v>10553</v>
      </c>
      <c r="Z22" s="6">
        <f>'q-Labour'!Z22</f>
        <v>10688</v>
      </c>
      <c r="AA22" s="6">
        <f>'q-Labour'!AA22</f>
        <v>10832</v>
      </c>
      <c r="AB22" s="6">
        <f>'q-Labour'!AB22</f>
        <v>10983</v>
      </c>
      <c r="AC22" s="6">
        <f>'q-Labour'!AC22</f>
        <v>11137</v>
      </c>
      <c r="AD22" s="6">
        <f>'q-Labour'!AD22</f>
        <v>11293</v>
      </c>
      <c r="AE22" s="6">
        <f>'q-Labour'!AE22</f>
        <v>11447</v>
      </c>
      <c r="AF22" s="6">
        <f>'q-Labour'!AF22</f>
        <v>11599</v>
      </c>
      <c r="AG22" s="6">
        <f>'q-Labour'!AG22</f>
        <v>11750</v>
      </c>
      <c r="AH22" s="6">
        <f>'q-Labour'!AH22</f>
        <v>11900</v>
      </c>
      <c r="AI22" s="6">
        <f>'q-Labour'!AI22</f>
        <v>12050</v>
      </c>
      <c r="AJ22" s="6">
        <f>'q-Labour'!AJ22</f>
        <v>12201</v>
      </c>
      <c r="AK22" s="6">
        <f>'q-Labour'!AK22</f>
        <v>12455</v>
      </c>
      <c r="AL22" s="6">
        <f>'q-Labour'!AL22</f>
        <v>12715</v>
      </c>
      <c r="AM22" s="6">
        <f>'q-Labour'!AM22</f>
        <v>12979</v>
      </c>
      <c r="AN22" s="6">
        <f>'q-Labour'!AN22</f>
        <v>13250</v>
      </c>
      <c r="AO22" s="6">
        <f>'q-Labour'!AO22</f>
        <v>13526</v>
      </c>
      <c r="AP22" s="6">
        <f>'q-Labour'!AP22</f>
        <v>13809</v>
      </c>
      <c r="AQ22" s="6">
        <f>'q-Labour'!AQ22</f>
        <v>14099</v>
      </c>
      <c r="AR22" s="6">
        <f>'q-Labour'!AR22</f>
        <v>14394</v>
      </c>
      <c r="AS22" s="6">
        <f>'q-Labour'!AS22</f>
        <v>14695</v>
      </c>
      <c r="AT22" s="6">
        <f>'q-Labour'!AT22</f>
        <v>14999</v>
      </c>
      <c r="AU22" s="6">
        <f>'q-Labour'!AU22</f>
        <v>15336</v>
      </c>
      <c r="AV22" s="6">
        <f>'q-Labour'!AV22</f>
        <v>15678</v>
      </c>
      <c r="AW22" s="6">
        <f>'q-Labour'!AW22</f>
        <v>0</v>
      </c>
    </row>
    <row r="23" spans="1:49">
      <c r="A23" s="6">
        <f>'q-Labour'!A23</f>
        <v>15</v>
      </c>
      <c r="B23" s="6" t="str">
        <f>'q-Labour'!B23</f>
        <v>Southern Cone (excluding Brazil)</v>
      </c>
      <c r="C23" s="6">
        <f>'q-Labour'!C23</f>
        <v>40</v>
      </c>
      <c r="D23" s="6" t="str">
        <f>'q-Labour'!D23</f>
        <v>Chile</v>
      </c>
      <c r="E23" s="6" t="str">
        <f>'q-Labour'!E23</f>
        <v>591</v>
      </c>
      <c r="F23" s="6" t="str">
        <f>'q-Labour'!F23</f>
        <v>Tot Ec Act </v>
      </c>
      <c r="G23" s="6">
        <f>'q-Labour'!G23</f>
        <v>2603</v>
      </c>
      <c r="H23" s="6">
        <f>'q-Labour'!H23</f>
        <v>2648</v>
      </c>
      <c r="I23" s="6">
        <f>'q-Labour'!I23</f>
        <v>2693</v>
      </c>
      <c r="J23" s="6">
        <f>'q-Labour'!J23</f>
        <v>2737</v>
      </c>
      <c r="K23" s="6">
        <f>'q-Labour'!K23</f>
        <v>2780</v>
      </c>
      <c r="L23" s="6">
        <f>'q-Labour'!L23</f>
        <v>2821</v>
      </c>
      <c r="M23" s="6">
        <f>'q-Labour'!M23</f>
        <v>2860</v>
      </c>
      <c r="N23" s="6">
        <f>'q-Labour'!N23</f>
        <v>2898</v>
      </c>
      <c r="O23" s="6">
        <f>'q-Labour'!O23</f>
        <v>2934</v>
      </c>
      <c r="P23" s="6">
        <f>'q-Labour'!P23</f>
        <v>2968</v>
      </c>
      <c r="Q23" s="6">
        <f>'q-Labour'!Q23</f>
        <v>3050</v>
      </c>
      <c r="R23" s="6">
        <f>'q-Labour'!R23</f>
        <v>3132</v>
      </c>
      <c r="S23" s="6">
        <f>'q-Labour'!S23</f>
        <v>3214</v>
      </c>
      <c r="T23" s="6">
        <f>'q-Labour'!T23</f>
        <v>3297</v>
      </c>
      <c r="U23" s="6">
        <f>'q-Labour'!U23</f>
        <v>3381</v>
      </c>
      <c r="V23" s="6">
        <f>'q-Labour'!V23</f>
        <v>3466</v>
      </c>
      <c r="W23" s="6">
        <f>'q-Labour'!W23</f>
        <v>3553</v>
      </c>
      <c r="X23" s="6">
        <f>'q-Labour'!X23</f>
        <v>3641</v>
      </c>
      <c r="Y23" s="6">
        <f>'q-Labour'!Y23</f>
        <v>3732</v>
      </c>
      <c r="Z23" s="6">
        <f>'q-Labour'!Z23</f>
        <v>3825</v>
      </c>
      <c r="AA23" s="6">
        <f>'q-Labour'!AA23</f>
        <v>3923</v>
      </c>
      <c r="AB23" s="6">
        <f>'q-Labour'!AB23</f>
        <v>4024</v>
      </c>
      <c r="AC23" s="6">
        <f>'q-Labour'!AC23</f>
        <v>4129</v>
      </c>
      <c r="AD23" s="6">
        <f>'q-Labour'!AD23</f>
        <v>4238</v>
      </c>
      <c r="AE23" s="6">
        <f>'q-Labour'!AE23</f>
        <v>4352</v>
      </c>
      <c r="AF23" s="6">
        <f>'q-Labour'!AF23</f>
        <v>4471</v>
      </c>
      <c r="AG23" s="6">
        <f>'q-Labour'!AG23</f>
        <v>4595</v>
      </c>
      <c r="AH23" s="6">
        <f>'q-Labour'!AH23</f>
        <v>4724</v>
      </c>
      <c r="AI23" s="6">
        <f>'q-Labour'!AI23</f>
        <v>4856</v>
      </c>
      <c r="AJ23" s="6">
        <f>'q-Labour'!AJ23</f>
        <v>4993</v>
      </c>
      <c r="AK23" s="6">
        <f>'q-Labour'!AK23</f>
        <v>5111</v>
      </c>
      <c r="AL23" s="6">
        <f>'q-Labour'!AL23</f>
        <v>5232</v>
      </c>
      <c r="AM23" s="6">
        <f>'q-Labour'!AM23</f>
        <v>5354</v>
      </c>
      <c r="AN23" s="6">
        <f>'q-Labour'!AN23</f>
        <v>5478</v>
      </c>
      <c r="AO23" s="6">
        <f>'q-Labour'!AO23</f>
        <v>5600</v>
      </c>
      <c r="AP23" s="6">
        <f>'q-Labour'!AP23</f>
        <v>5723</v>
      </c>
      <c r="AQ23" s="6">
        <f>'q-Labour'!AQ23</f>
        <v>5844</v>
      </c>
      <c r="AR23" s="6">
        <f>'q-Labour'!AR23</f>
        <v>5966</v>
      </c>
      <c r="AS23" s="6">
        <f>'q-Labour'!AS23</f>
        <v>6088</v>
      </c>
      <c r="AT23" s="6">
        <f>'q-Labour'!AT23</f>
        <v>6212</v>
      </c>
      <c r="AU23" s="6">
        <f>'q-Labour'!AU23</f>
        <v>6345</v>
      </c>
      <c r="AV23" s="6">
        <f>'q-Labour'!AV23</f>
        <v>6480</v>
      </c>
      <c r="AW23" s="6">
        <f>'q-Labour'!AW23</f>
        <v>0</v>
      </c>
    </row>
    <row r="24" spans="1:49">
      <c r="A24" s="6">
        <f>'q-Labour'!A24</f>
        <v>15</v>
      </c>
      <c r="B24" s="6" t="str">
        <f>'q-Labour'!B24</f>
        <v>Southern Cone (excluding Brazil)</v>
      </c>
      <c r="C24" s="6">
        <f>'q-Labour'!C24</f>
        <v>169</v>
      </c>
      <c r="D24" s="6" t="str">
        <f>'q-Labour'!D24</f>
        <v>Paraguay</v>
      </c>
      <c r="E24" s="6" t="str">
        <f>'q-Labour'!E24</f>
        <v>591</v>
      </c>
      <c r="F24" s="6" t="str">
        <f>'q-Labour'!F24</f>
        <v>Tot Ec Act </v>
      </c>
      <c r="G24" s="6">
        <f>'q-Labour'!G24</f>
        <v>661</v>
      </c>
      <c r="H24" s="6">
        <f>'q-Labour'!H24</f>
        <v>677</v>
      </c>
      <c r="I24" s="6">
        <f>'q-Labour'!I24</f>
        <v>694</v>
      </c>
      <c r="J24" s="6">
        <f>'q-Labour'!J24</f>
        <v>712</v>
      </c>
      <c r="K24" s="6">
        <f>'q-Labour'!K24</f>
        <v>729</v>
      </c>
      <c r="L24" s="6">
        <f>'q-Labour'!L24</f>
        <v>747</v>
      </c>
      <c r="M24" s="6">
        <f>'q-Labour'!M24</f>
        <v>765</v>
      </c>
      <c r="N24" s="6">
        <f>'q-Labour'!N24</f>
        <v>784</v>
      </c>
      <c r="O24" s="6">
        <f>'q-Labour'!O24</f>
        <v>803</v>
      </c>
      <c r="P24" s="6">
        <f>'q-Labour'!P24</f>
        <v>822</v>
      </c>
      <c r="Q24" s="6">
        <f>'q-Labour'!Q24</f>
        <v>846</v>
      </c>
      <c r="R24" s="6">
        <f>'q-Labour'!R24</f>
        <v>871</v>
      </c>
      <c r="S24" s="6">
        <f>'q-Labour'!S24</f>
        <v>896</v>
      </c>
      <c r="T24" s="6">
        <f>'q-Labour'!T24</f>
        <v>924</v>
      </c>
      <c r="U24" s="6">
        <f>'q-Labour'!U24</f>
        <v>955</v>
      </c>
      <c r="V24" s="6">
        <f>'q-Labour'!V24</f>
        <v>989</v>
      </c>
      <c r="W24" s="6">
        <f>'q-Labour'!W24</f>
        <v>1027</v>
      </c>
      <c r="X24" s="6">
        <f>'q-Labour'!X24</f>
        <v>1066</v>
      </c>
      <c r="Y24" s="6">
        <f>'q-Labour'!Y24</f>
        <v>1107</v>
      </c>
      <c r="Z24" s="6">
        <f>'q-Labour'!Z24</f>
        <v>1148</v>
      </c>
      <c r="AA24" s="6">
        <f>'q-Labour'!AA24</f>
        <v>1181</v>
      </c>
      <c r="AB24" s="6">
        <f>'q-Labour'!AB24</f>
        <v>1214</v>
      </c>
      <c r="AC24" s="6">
        <f>'q-Labour'!AC24</f>
        <v>1247</v>
      </c>
      <c r="AD24" s="6">
        <f>'q-Labour'!AD24</f>
        <v>1282</v>
      </c>
      <c r="AE24" s="6">
        <f>'q-Labour'!AE24</f>
        <v>1319</v>
      </c>
      <c r="AF24" s="6">
        <f>'q-Labour'!AF24</f>
        <v>1359</v>
      </c>
      <c r="AG24" s="6">
        <f>'q-Labour'!AG24</f>
        <v>1401</v>
      </c>
      <c r="AH24" s="6">
        <f>'q-Labour'!AH24</f>
        <v>1444</v>
      </c>
      <c r="AI24" s="6">
        <f>'q-Labour'!AI24</f>
        <v>1488</v>
      </c>
      <c r="AJ24" s="6">
        <f>'q-Labour'!AJ24</f>
        <v>1531</v>
      </c>
      <c r="AK24" s="6">
        <f>'q-Labour'!AK24</f>
        <v>1581</v>
      </c>
      <c r="AL24" s="6">
        <f>'q-Labour'!AL24</f>
        <v>1631</v>
      </c>
      <c r="AM24" s="6">
        <f>'q-Labour'!AM24</f>
        <v>1681</v>
      </c>
      <c r="AN24" s="6">
        <f>'q-Labour'!AN24</f>
        <v>1732</v>
      </c>
      <c r="AO24" s="6">
        <f>'q-Labour'!AO24</f>
        <v>1784</v>
      </c>
      <c r="AP24" s="6">
        <f>'q-Labour'!AP24</f>
        <v>1837</v>
      </c>
      <c r="AQ24" s="6">
        <f>'q-Labour'!AQ24</f>
        <v>1891</v>
      </c>
      <c r="AR24" s="6">
        <f>'q-Labour'!AR24</f>
        <v>1946</v>
      </c>
      <c r="AS24" s="6">
        <f>'q-Labour'!AS24</f>
        <v>2002</v>
      </c>
      <c r="AT24" s="6">
        <f>'q-Labour'!AT24</f>
        <v>2059</v>
      </c>
      <c r="AU24" s="6">
        <f>'q-Labour'!AU24</f>
        <v>2123</v>
      </c>
      <c r="AV24" s="6">
        <f>'q-Labour'!AV24</f>
        <v>2188</v>
      </c>
      <c r="AW24" s="6">
        <f>'q-Labour'!AW24</f>
        <v>0</v>
      </c>
    </row>
    <row r="25" spans="1:49">
      <c r="A25" s="6">
        <f>'q-Labour'!A25</f>
        <v>15</v>
      </c>
      <c r="B25" s="6" t="str">
        <f>'q-Labour'!B25</f>
        <v>Southern Cone (excluding Brazil)</v>
      </c>
      <c r="C25" s="6">
        <f>'q-Labour'!C25</f>
        <v>234</v>
      </c>
      <c r="D25" s="6" t="str">
        <f>'q-Labour'!D25</f>
        <v>Uruguay</v>
      </c>
      <c r="E25" s="6" t="str">
        <f>'q-Labour'!E25</f>
        <v>591</v>
      </c>
      <c r="F25" s="6" t="str">
        <f>'q-Labour'!F25</f>
        <v>Tot Ec Act </v>
      </c>
      <c r="G25" s="6">
        <f>'q-Labour'!G25</f>
        <v>1040</v>
      </c>
      <c r="H25" s="6">
        <f>'q-Labour'!H25</f>
        <v>1050</v>
      </c>
      <c r="I25" s="6">
        <f>'q-Labour'!I25</f>
        <v>1060</v>
      </c>
      <c r="J25" s="6">
        <f>'q-Labour'!J25</f>
        <v>1069</v>
      </c>
      <c r="K25" s="6">
        <f>'q-Labour'!K25</f>
        <v>1078</v>
      </c>
      <c r="L25" s="6">
        <f>'q-Labour'!L25</f>
        <v>1087</v>
      </c>
      <c r="M25" s="6">
        <f>'q-Labour'!M25</f>
        <v>1095</v>
      </c>
      <c r="N25" s="6">
        <f>'q-Labour'!N25</f>
        <v>1102</v>
      </c>
      <c r="O25" s="6">
        <f>'q-Labour'!O25</f>
        <v>1107</v>
      </c>
      <c r="P25" s="6">
        <f>'q-Labour'!P25</f>
        <v>1111</v>
      </c>
      <c r="Q25" s="6">
        <f>'q-Labour'!Q25</f>
        <v>1114</v>
      </c>
      <c r="R25" s="6">
        <f>'q-Labour'!R25</f>
        <v>1116</v>
      </c>
      <c r="S25" s="6">
        <f>'q-Labour'!S25</f>
        <v>1116</v>
      </c>
      <c r="T25" s="6">
        <f>'q-Labour'!T25</f>
        <v>1117</v>
      </c>
      <c r="U25" s="6">
        <f>'q-Labour'!U25</f>
        <v>1120</v>
      </c>
      <c r="V25" s="6">
        <f>'q-Labour'!V25</f>
        <v>1125</v>
      </c>
      <c r="W25" s="6">
        <f>'q-Labour'!W25</f>
        <v>1131</v>
      </c>
      <c r="X25" s="6">
        <f>'q-Labour'!X25</f>
        <v>1138</v>
      </c>
      <c r="Y25" s="6">
        <f>'q-Labour'!Y25</f>
        <v>1146</v>
      </c>
      <c r="Z25" s="6">
        <f>'q-Labour'!Z25</f>
        <v>1155</v>
      </c>
      <c r="AA25" s="6">
        <f>'q-Labour'!AA25</f>
        <v>1172</v>
      </c>
      <c r="AB25" s="6">
        <f>'q-Labour'!AB25</f>
        <v>1190</v>
      </c>
      <c r="AC25" s="6">
        <f>'q-Labour'!AC25</f>
        <v>1208</v>
      </c>
      <c r="AD25" s="6">
        <f>'q-Labour'!AD25</f>
        <v>1228</v>
      </c>
      <c r="AE25" s="6">
        <f>'q-Labour'!AE25</f>
        <v>1247</v>
      </c>
      <c r="AF25" s="6">
        <f>'q-Labour'!AF25</f>
        <v>1268</v>
      </c>
      <c r="AG25" s="6">
        <f>'q-Labour'!AG25</f>
        <v>1289</v>
      </c>
      <c r="AH25" s="6">
        <f>'q-Labour'!AH25</f>
        <v>1311</v>
      </c>
      <c r="AI25" s="6">
        <f>'q-Labour'!AI25</f>
        <v>1333</v>
      </c>
      <c r="AJ25" s="6">
        <f>'q-Labour'!AJ25</f>
        <v>1358</v>
      </c>
      <c r="AK25" s="6">
        <f>'q-Labour'!AK25</f>
        <v>1370</v>
      </c>
      <c r="AL25" s="6">
        <f>'q-Labour'!AL25</f>
        <v>1384</v>
      </c>
      <c r="AM25" s="6">
        <f>'q-Labour'!AM25</f>
        <v>1398</v>
      </c>
      <c r="AN25" s="6">
        <f>'q-Labour'!AN25</f>
        <v>1412</v>
      </c>
      <c r="AO25" s="6">
        <f>'q-Labour'!AO25</f>
        <v>1426</v>
      </c>
      <c r="AP25" s="6">
        <f>'q-Labour'!AP25</f>
        <v>1441</v>
      </c>
      <c r="AQ25" s="6">
        <f>'q-Labour'!AQ25</f>
        <v>1456</v>
      </c>
      <c r="AR25" s="6">
        <f>'q-Labour'!AR25</f>
        <v>1471</v>
      </c>
      <c r="AS25" s="6">
        <f>'q-Labour'!AS25</f>
        <v>1487</v>
      </c>
      <c r="AT25" s="6">
        <f>'q-Labour'!AT25</f>
        <v>1503</v>
      </c>
      <c r="AU25" s="6">
        <f>'q-Labour'!AU25</f>
        <v>1518</v>
      </c>
      <c r="AV25" s="6">
        <f>'q-Labour'!AV25</f>
        <v>1533</v>
      </c>
      <c r="AW25" s="6">
        <f>'q-Labour'!AW25</f>
        <v>0</v>
      </c>
    </row>
    <row r="26" spans="1:49">
      <c r="A26" s="6">
        <f>'q-Labour'!A26</f>
        <v>19</v>
      </c>
      <c r="B26" s="6" t="str">
        <f>'q-Labour'!B26</f>
        <v>Latin America and the Caribbean (47)</v>
      </c>
      <c r="C26" s="6">
        <f>'q-Labour'!C26</f>
        <v>315</v>
      </c>
      <c r="D26" s="6" t="str">
        <f>'q-Labour'!D26</f>
        <v>LATIN AMER &amp; CARIBBEAN</v>
      </c>
      <c r="E26" s="6" t="str">
        <f>'q-Labour'!E26</f>
        <v>591</v>
      </c>
      <c r="F26" s="6" t="str">
        <f>'q-Labour'!F26</f>
        <v>Tot Ec Act </v>
      </c>
      <c r="G26" s="6">
        <f>'q-Labour'!G26</f>
        <v>76320</v>
      </c>
      <c r="H26" s="6">
        <f>'q-Labour'!H26</f>
        <v>78337</v>
      </c>
      <c r="I26" s="6">
        <f>'q-Labour'!I26</f>
        <v>80417</v>
      </c>
      <c r="J26" s="6">
        <f>'q-Labour'!J26</f>
        <v>82537</v>
      </c>
      <c r="K26" s="6">
        <f>'q-Labour'!K26</f>
        <v>84680</v>
      </c>
      <c r="L26" s="6">
        <f>'q-Labour'!L26</f>
        <v>86847</v>
      </c>
      <c r="M26" s="6">
        <f>'q-Labour'!M26</f>
        <v>89038</v>
      </c>
      <c r="N26" s="6">
        <f>'q-Labour'!N26</f>
        <v>91259</v>
      </c>
      <c r="O26" s="6">
        <f>'q-Labour'!O26</f>
        <v>93514</v>
      </c>
      <c r="P26" s="6">
        <f>'q-Labour'!P26</f>
        <v>95818</v>
      </c>
      <c r="Q26" s="6">
        <f>'q-Labour'!Q26</f>
        <v>98859</v>
      </c>
      <c r="R26" s="6">
        <f>'q-Labour'!R26</f>
        <v>101992</v>
      </c>
      <c r="S26" s="6">
        <f>'q-Labour'!S26</f>
        <v>105213</v>
      </c>
      <c r="T26" s="6">
        <f>'q-Labour'!T26</f>
        <v>108531</v>
      </c>
      <c r="U26" s="6">
        <f>'q-Labour'!U26</f>
        <v>111951</v>
      </c>
      <c r="V26" s="6">
        <f>'q-Labour'!V26</f>
        <v>115477</v>
      </c>
      <c r="W26" s="6">
        <f>'q-Labour'!W26</f>
        <v>119108</v>
      </c>
      <c r="X26" s="6">
        <f>'q-Labour'!X26</f>
        <v>122839</v>
      </c>
      <c r="Y26" s="6">
        <f>'q-Labour'!Y26</f>
        <v>126663</v>
      </c>
      <c r="Z26" s="6">
        <f>'q-Labour'!Z26</f>
        <v>130579</v>
      </c>
      <c r="AA26" s="6">
        <f>'q-Labour'!AA26</f>
        <v>134683</v>
      </c>
      <c r="AB26" s="6">
        <f>'q-Labour'!AB26</f>
        <v>138882</v>
      </c>
      <c r="AC26" s="6">
        <f>'q-Labour'!AC26</f>
        <v>143177</v>
      </c>
      <c r="AD26" s="6">
        <f>'q-Labour'!AD26</f>
        <v>147570</v>
      </c>
      <c r="AE26" s="6">
        <f>'q-Labour'!AE26</f>
        <v>152053</v>
      </c>
      <c r="AF26" s="6">
        <f>'q-Labour'!AF26</f>
        <v>156637</v>
      </c>
      <c r="AG26" s="6">
        <f>'q-Labour'!AG26</f>
        <v>161316</v>
      </c>
      <c r="AH26" s="6">
        <f>'q-Labour'!AH26</f>
        <v>166105</v>
      </c>
      <c r="AI26" s="6">
        <f>'q-Labour'!AI26</f>
        <v>170986</v>
      </c>
      <c r="AJ26" s="6">
        <f>'q-Labour'!AJ26</f>
        <v>175967</v>
      </c>
      <c r="AK26" s="6">
        <f>'q-Labour'!AK26</f>
        <v>180320</v>
      </c>
      <c r="AL26" s="6">
        <f>'q-Labour'!AL26</f>
        <v>184722</v>
      </c>
      <c r="AM26" s="6">
        <f>'q-Labour'!AM26</f>
        <v>189164</v>
      </c>
      <c r="AN26" s="6">
        <f>'q-Labour'!AN26</f>
        <v>193670</v>
      </c>
      <c r="AO26" s="6">
        <f>'q-Labour'!AO26</f>
        <v>198225</v>
      </c>
      <c r="AP26" s="6">
        <f>'q-Labour'!AP26</f>
        <v>202846</v>
      </c>
      <c r="AQ26" s="6">
        <f>'q-Labour'!AQ26</f>
        <v>207525</v>
      </c>
      <c r="AR26" s="6">
        <f>'q-Labour'!AR26</f>
        <v>212264</v>
      </c>
      <c r="AS26" s="6">
        <f>'q-Labour'!AS26</f>
        <v>217061</v>
      </c>
      <c r="AT26" s="6">
        <f>'q-Labour'!AT26</f>
        <v>221907</v>
      </c>
      <c r="AU26" s="6">
        <f>'q-Labour'!AU26</f>
        <v>226483</v>
      </c>
      <c r="AV26" s="6">
        <f>'q-Labour'!AV26</f>
        <v>231100</v>
      </c>
      <c r="AW26" s="6">
        <f>'q-Labour'!AW26</f>
        <v>0</v>
      </c>
    </row>
    <row r="27" spans="1:49">
      <c r="A27" s="6">
        <f>'q-Labour'!A27</f>
        <v>21</v>
      </c>
      <c r="B27" s="6" t="str">
        <f>'q-Labour'!B27</f>
        <v>Sub-Saharan Africa excl SA (53)</v>
      </c>
      <c r="C27" s="6">
        <f>'q-Labour'!C27</f>
        <v>390</v>
      </c>
      <c r="D27" s="6" t="str">
        <f>'q-Labour'!D27</f>
        <v>AFRICA SOUTH OF SAHARA</v>
      </c>
      <c r="E27" s="6" t="str">
        <f>'q-Labour'!E27</f>
        <v>591</v>
      </c>
      <c r="F27" s="6" t="str">
        <f>'q-Labour'!F27</f>
        <v>Tot Ec Act </v>
      </c>
      <c r="G27" s="6">
        <f>'q-Labour'!G27</f>
        <v>102056</v>
      </c>
      <c r="H27" s="6">
        <f>'q-Labour'!H27</f>
        <v>104163</v>
      </c>
      <c r="I27" s="6">
        <f>'q-Labour'!I27</f>
        <v>106345</v>
      </c>
      <c r="J27" s="6">
        <f>'q-Labour'!J27</f>
        <v>108611</v>
      </c>
      <c r="K27" s="6">
        <f>'q-Labour'!K27</f>
        <v>110969</v>
      </c>
      <c r="L27" s="6">
        <f>'q-Labour'!L27</f>
        <v>113427</v>
      </c>
      <c r="M27" s="6">
        <f>'q-Labour'!M27</f>
        <v>115979</v>
      </c>
      <c r="N27" s="6">
        <f>'q-Labour'!N27</f>
        <v>118626</v>
      </c>
      <c r="O27" s="6">
        <f>'q-Labour'!O27</f>
        <v>121358</v>
      </c>
      <c r="P27" s="6">
        <f>'q-Labour'!P27</f>
        <v>124165</v>
      </c>
      <c r="Q27" s="6">
        <f>'q-Labour'!Q27</f>
        <v>127098</v>
      </c>
      <c r="R27" s="6">
        <f>'q-Labour'!R27</f>
        <v>130113</v>
      </c>
      <c r="S27" s="6">
        <f>'q-Labour'!S27</f>
        <v>133230</v>
      </c>
      <c r="T27" s="6">
        <f>'q-Labour'!T27</f>
        <v>136485</v>
      </c>
      <c r="U27" s="6">
        <f>'q-Labour'!U27</f>
        <v>139892</v>
      </c>
      <c r="V27" s="6">
        <f>'q-Labour'!V27</f>
        <v>143459</v>
      </c>
      <c r="W27" s="6">
        <f>'q-Labour'!W27</f>
        <v>147183</v>
      </c>
      <c r="X27" s="6">
        <f>'q-Labour'!X27</f>
        <v>151053</v>
      </c>
      <c r="Y27" s="6">
        <f>'q-Labour'!Y27</f>
        <v>155041</v>
      </c>
      <c r="Z27" s="6">
        <f>'q-Labour'!Z27</f>
        <v>159136</v>
      </c>
      <c r="AA27" s="6">
        <f>'q-Labour'!AA27</f>
        <v>163462</v>
      </c>
      <c r="AB27" s="6">
        <f>'q-Labour'!AB27</f>
        <v>167898</v>
      </c>
      <c r="AC27" s="6">
        <f>'q-Labour'!AC27</f>
        <v>172460</v>
      </c>
      <c r="AD27" s="6">
        <f>'q-Labour'!AD27</f>
        <v>177162</v>
      </c>
      <c r="AE27" s="6">
        <f>'q-Labour'!AE27</f>
        <v>182017</v>
      </c>
      <c r="AF27" s="6">
        <f>'q-Labour'!AF27</f>
        <v>187029</v>
      </c>
      <c r="AG27" s="6">
        <f>'q-Labour'!AG27</f>
        <v>192182</v>
      </c>
      <c r="AH27" s="6">
        <f>'q-Labour'!AH27</f>
        <v>197448</v>
      </c>
      <c r="AI27" s="6">
        <f>'q-Labour'!AI27</f>
        <v>202799</v>
      </c>
      <c r="AJ27" s="6">
        <f>'q-Labour'!AJ27</f>
        <v>208199</v>
      </c>
      <c r="AK27" s="6">
        <f>'q-Labour'!AK27</f>
        <v>214143</v>
      </c>
      <c r="AL27" s="6">
        <f>'q-Labour'!AL27</f>
        <v>220155</v>
      </c>
      <c r="AM27" s="6">
        <f>'q-Labour'!AM27</f>
        <v>226246</v>
      </c>
      <c r="AN27" s="6">
        <f>'q-Labour'!AN27</f>
        <v>232423</v>
      </c>
      <c r="AO27" s="6">
        <f>'q-Labour'!AO27</f>
        <v>238705</v>
      </c>
      <c r="AP27" s="6">
        <f>'q-Labour'!AP27</f>
        <v>245090</v>
      </c>
      <c r="AQ27" s="6">
        <f>'q-Labour'!AQ27</f>
        <v>251574</v>
      </c>
      <c r="AR27" s="6">
        <f>'q-Labour'!AR27</f>
        <v>258141</v>
      </c>
      <c r="AS27" s="6">
        <f>'q-Labour'!AS27</f>
        <v>264788</v>
      </c>
      <c r="AT27" s="6">
        <f>'q-Labour'!AT27</f>
        <v>271500</v>
      </c>
      <c r="AU27" s="6">
        <f>'q-Labour'!AU27</f>
        <v>278535</v>
      </c>
      <c r="AV27" s="6">
        <f>'q-Labour'!AV27</f>
        <v>285643</v>
      </c>
      <c r="AW27" s="6">
        <f>'q-Labour'!AW27</f>
        <v>0</v>
      </c>
    </row>
    <row r="28" spans="1:49">
      <c r="A28" s="6">
        <f>'q-Labour'!A28</f>
        <v>22</v>
      </c>
      <c r="B28" s="6" t="str">
        <f>'q-Labour'!B28</f>
        <v>Developing Countries (183)</v>
      </c>
      <c r="C28" s="6">
        <f>'q-Labour'!C28</f>
        <v>855</v>
      </c>
      <c r="D28" s="6" t="str">
        <f>'q-Labour'!D28</f>
        <v>DEVELOPING COUNTRIES</v>
      </c>
      <c r="E28" s="6" t="str">
        <f>'q-Labour'!E28</f>
        <v>591</v>
      </c>
      <c r="F28" s="6" t="str">
        <f>'q-Labour'!F28</f>
        <v>Tot Ec Act </v>
      </c>
      <c r="G28" s="6">
        <f>'q-Labour'!G28</f>
        <v>963033</v>
      </c>
      <c r="H28" s="6">
        <f>'q-Labour'!H28</f>
        <v>981764</v>
      </c>
      <c r="I28" s="6">
        <f>'q-Labour'!I28</f>
        <v>1001446</v>
      </c>
      <c r="J28" s="6">
        <f>'q-Labour'!J28</f>
        <v>1022170</v>
      </c>
      <c r="K28" s="6">
        <f>'q-Labour'!K28</f>
        <v>1043991</v>
      </c>
      <c r="L28" s="6">
        <f>'q-Labour'!L28</f>
        <v>1066925</v>
      </c>
      <c r="M28" s="6">
        <f>'q-Labour'!M28</f>
        <v>1090861</v>
      </c>
      <c r="N28" s="6">
        <f>'q-Labour'!N28</f>
        <v>1115565</v>
      </c>
      <c r="O28" s="6">
        <f>'q-Labour'!O28</f>
        <v>1140715</v>
      </c>
      <c r="P28" s="6">
        <f>'q-Labour'!P28</f>
        <v>1166035</v>
      </c>
      <c r="Q28" s="6">
        <f>'q-Labour'!Q28</f>
        <v>1198148</v>
      </c>
      <c r="R28" s="6">
        <f>'q-Labour'!R28</f>
        <v>1230716</v>
      </c>
      <c r="S28" s="6">
        <f>'q-Labour'!S28</f>
        <v>1263509</v>
      </c>
      <c r="T28" s="6">
        <f>'q-Labour'!T28</f>
        <v>1296292</v>
      </c>
      <c r="U28" s="6">
        <f>'q-Labour'!U28</f>
        <v>1328913</v>
      </c>
      <c r="V28" s="6">
        <f>'q-Labour'!V28</f>
        <v>1361227</v>
      </c>
      <c r="W28" s="6">
        <f>'q-Labour'!W28</f>
        <v>1393339</v>
      </c>
      <c r="X28" s="6">
        <f>'q-Labour'!X28</f>
        <v>1425536</v>
      </c>
      <c r="Y28" s="6">
        <f>'q-Labour'!Y28</f>
        <v>1458226</v>
      </c>
      <c r="Z28" s="6">
        <f>'q-Labour'!Z28</f>
        <v>1491750</v>
      </c>
      <c r="AA28" s="6">
        <f>'q-Labour'!AA28</f>
        <v>1526724</v>
      </c>
      <c r="AB28" s="6">
        <f>'q-Labour'!AB28</f>
        <v>1562562</v>
      </c>
      <c r="AC28" s="6">
        <f>'q-Labour'!AC28</f>
        <v>1599378</v>
      </c>
      <c r="AD28" s="6">
        <f>'q-Labour'!AD28</f>
        <v>1637296</v>
      </c>
      <c r="AE28" s="6">
        <f>'q-Labour'!AE28</f>
        <v>1676366</v>
      </c>
      <c r="AF28" s="6">
        <f>'q-Labour'!AF28</f>
        <v>1716700</v>
      </c>
      <c r="AG28" s="6">
        <f>'q-Labour'!AG28</f>
        <v>1758197</v>
      </c>
      <c r="AH28" s="6">
        <f>'q-Labour'!AH28</f>
        <v>1800474</v>
      </c>
      <c r="AI28" s="6">
        <f>'q-Labour'!AI28</f>
        <v>1842984</v>
      </c>
      <c r="AJ28" s="6">
        <f>'q-Labour'!AJ28</f>
        <v>1885306</v>
      </c>
      <c r="AK28" s="6">
        <f>'q-Labour'!AK28</f>
        <v>1925961</v>
      </c>
      <c r="AL28" s="6">
        <f>'q-Labour'!AL28</f>
        <v>1966282</v>
      </c>
      <c r="AM28" s="6">
        <f>'q-Labour'!AM28</f>
        <v>2006399</v>
      </c>
      <c r="AN28" s="6">
        <f>'q-Labour'!AN28</f>
        <v>2046563</v>
      </c>
      <c r="AO28" s="6">
        <f>'q-Labour'!AO28</f>
        <v>2086930</v>
      </c>
      <c r="AP28" s="6">
        <f>'q-Labour'!AP28</f>
        <v>2127556</v>
      </c>
      <c r="AQ28" s="6">
        <f>'q-Labour'!AQ28</f>
        <v>2168339</v>
      </c>
      <c r="AR28" s="6">
        <f>'q-Labour'!AR28</f>
        <v>2209280</v>
      </c>
      <c r="AS28" s="6">
        <f>'q-Labour'!AS28</f>
        <v>2250331</v>
      </c>
      <c r="AT28" s="6">
        <f>'q-Labour'!AT28</f>
        <v>2291454</v>
      </c>
      <c r="AU28" s="6">
        <f>'q-Labour'!AU28</f>
        <v>2333372</v>
      </c>
      <c r="AV28" s="6">
        <f>'q-Labour'!AV28</f>
        <v>2375434</v>
      </c>
      <c r="AW28" s="6">
        <f>'q-Labour'!AW28</f>
        <v>0</v>
      </c>
    </row>
    <row r="29" spans="1:49">
      <c r="A29" s="6">
        <f>'q-Labour'!A29</f>
        <v>23</v>
      </c>
      <c r="B29" s="6" t="str">
        <f>'q-Labour'!B29</f>
        <v>United States</v>
      </c>
      <c r="C29" s="6">
        <f>'q-Labour'!C29</f>
        <v>231</v>
      </c>
      <c r="D29" s="6" t="str">
        <f>'q-Labour'!D29</f>
        <v>United States</v>
      </c>
      <c r="E29" s="6" t="str">
        <f>'q-Labour'!E29</f>
        <v>591</v>
      </c>
      <c r="F29" s="6" t="str">
        <f>'q-Labour'!F29</f>
        <v>Tot Ec Act </v>
      </c>
      <c r="G29" s="6">
        <f>'q-Labour'!G29</f>
        <v>77258</v>
      </c>
      <c r="H29" s="6">
        <f>'q-Labour'!H29</f>
        <v>78766</v>
      </c>
      <c r="I29" s="6">
        <f>'q-Labour'!I29</f>
        <v>80250</v>
      </c>
      <c r="J29" s="6">
        <f>'q-Labour'!J29</f>
        <v>81691</v>
      </c>
      <c r="K29" s="6">
        <f>'q-Labour'!K29</f>
        <v>83080</v>
      </c>
      <c r="L29" s="6">
        <f>'q-Labour'!L29</f>
        <v>84409</v>
      </c>
      <c r="M29" s="6">
        <f>'q-Labour'!M29</f>
        <v>85685</v>
      </c>
      <c r="N29" s="6">
        <f>'q-Labour'!N29</f>
        <v>86930</v>
      </c>
      <c r="O29" s="6">
        <f>'q-Labour'!O29</f>
        <v>88179</v>
      </c>
      <c r="P29" s="6">
        <f>'q-Labour'!P29</f>
        <v>89455</v>
      </c>
      <c r="Q29" s="6">
        <f>'q-Labour'!Q29</f>
        <v>91436</v>
      </c>
      <c r="R29" s="6">
        <f>'q-Labour'!R29</f>
        <v>93476</v>
      </c>
      <c r="S29" s="6">
        <f>'q-Labour'!S29</f>
        <v>95578</v>
      </c>
      <c r="T29" s="6">
        <f>'q-Labour'!T29</f>
        <v>97742</v>
      </c>
      <c r="U29" s="6">
        <f>'q-Labour'!U29</f>
        <v>99969</v>
      </c>
      <c r="V29" s="6">
        <f>'q-Labour'!V29</f>
        <v>102264</v>
      </c>
      <c r="W29" s="6">
        <f>'q-Labour'!W29</f>
        <v>104636</v>
      </c>
      <c r="X29" s="6">
        <f>'q-Labour'!X29</f>
        <v>107087</v>
      </c>
      <c r="Y29" s="6">
        <f>'q-Labour'!Y29</f>
        <v>109621</v>
      </c>
      <c r="Z29" s="6">
        <f>'q-Labour'!Z29</f>
        <v>112239</v>
      </c>
      <c r="AA29" s="6">
        <f>'q-Labour'!AA29</f>
        <v>113820</v>
      </c>
      <c r="AB29" s="6">
        <f>'q-Labour'!AB29</f>
        <v>115442</v>
      </c>
      <c r="AC29" s="6">
        <f>'q-Labour'!AC29</f>
        <v>117095</v>
      </c>
      <c r="AD29" s="6">
        <f>'q-Labour'!AD29</f>
        <v>118766</v>
      </c>
      <c r="AE29" s="6">
        <f>'q-Labour'!AE29</f>
        <v>120447</v>
      </c>
      <c r="AF29" s="6">
        <f>'q-Labour'!AF29</f>
        <v>122133</v>
      </c>
      <c r="AG29" s="6">
        <f>'q-Labour'!AG29</f>
        <v>123829</v>
      </c>
      <c r="AH29" s="6">
        <f>'q-Labour'!AH29</f>
        <v>125555</v>
      </c>
      <c r="AI29" s="6">
        <f>'q-Labour'!AI29</f>
        <v>127335</v>
      </c>
      <c r="AJ29" s="6">
        <f>'q-Labour'!AJ29</f>
        <v>129186</v>
      </c>
      <c r="AK29" s="6">
        <f>'q-Labour'!AK29</f>
        <v>130683</v>
      </c>
      <c r="AL29" s="6">
        <f>'q-Labour'!AL29</f>
        <v>132234</v>
      </c>
      <c r="AM29" s="6">
        <f>'q-Labour'!AM29</f>
        <v>133832</v>
      </c>
      <c r="AN29" s="6">
        <f>'q-Labour'!AN29</f>
        <v>135462</v>
      </c>
      <c r="AO29" s="6">
        <f>'q-Labour'!AO29</f>
        <v>137111</v>
      </c>
      <c r="AP29" s="6">
        <f>'q-Labour'!AP29</f>
        <v>138778</v>
      </c>
      <c r="AQ29" s="6">
        <f>'q-Labour'!AQ29</f>
        <v>140463</v>
      </c>
      <c r="AR29" s="6">
        <f>'q-Labour'!AR29</f>
        <v>142161</v>
      </c>
      <c r="AS29" s="6">
        <f>'q-Labour'!AS29</f>
        <v>143869</v>
      </c>
      <c r="AT29" s="6">
        <f>'q-Labour'!AT29</f>
        <v>145582</v>
      </c>
      <c r="AU29" s="6">
        <f>'q-Labour'!AU29</f>
        <v>147062</v>
      </c>
      <c r="AV29" s="6">
        <f>'q-Labour'!AV29</f>
        <v>148537</v>
      </c>
      <c r="AW29" s="6">
        <f>'q-Labour'!AW29</f>
        <v>0</v>
      </c>
    </row>
    <row r="30" spans="1:49">
      <c r="A30" s="6">
        <f>'q-Labour'!A30</f>
        <v>24</v>
      </c>
      <c r="B30" s="6" t="str">
        <f>'q-Labour'!B30</f>
        <v>Western Europe (29)</v>
      </c>
      <c r="C30" s="6">
        <f>'q-Labour'!C30</f>
        <v>303</v>
      </c>
      <c r="D30" s="6" t="str">
        <f>'q-Labour'!D30</f>
        <v>WESTERN EUROPE</v>
      </c>
      <c r="E30" s="6" t="str">
        <f>'q-Labour'!E30</f>
        <v>591</v>
      </c>
      <c r="F30" s="6" t="str">
        <f>'q-Labour'!F30</f>
        <v>Tot Ec Act </v>
      </c>
      <c r="G30" s="6">
        <f>'q-Labour'!G30</f>
        <v>142815</v>
      </c>
      <c r="H30" s="6">
        <f>'q-Labour'!H30</f>
        <v>143705</v>
      </c>
      <c r="I30" s="6">
        <f>'q-Labour'!I30</f>
        <v>144626</v>
      </c>
      <c r="J30" s="6">
        <f>'q-Labour'!J30</f>
        <v>145519</v>
      </c>
      <c r="K30" s="6">
        <f>'q-Labour'!K30</f>
        <v>146324</v>
      </c>
      <c r="L30" s="6">
        <f>'q-Labour'!L30</f>
        <v>147025</v>
      </c>
      <c r="M30" s="6">
        <f>'q-Labour'!M30</f>
        <v>147633</v>
      </c>
      <c r="N30" s="6">
        <f>'q-Labour'!N30</f>
        <v>148164</v>
      </c>
      <c r="O30" s="6">
        <f>'q-Labour'!O30</f>
        <v>148649</v>
      </c>
      <c r="P30" s="6">
        <f>'q-Labour'!P30</f>
        <v>149111</v>
      </c>
      <c r="Q30" s="6">
        <f>'q-Labour'!Q30</f>
        <v>150502</v>
      </c>
      <c r="R30" s="6">
        <f>'q-Labour'!R30</f>
        <v>151879</v>
      </c>
      <c r="S30" s="6">
        <f>'q-Labour'!S30</f>
        <v>153234</v>
      </c>
      <c r="T30" s="6">
        <f>'q-Labour'!T30</f>
        <v>154560</v>
      </c>
      <c r="U30" s="6">
        <f>'q-Labour'!U30</f>
        <v>155855</v>
      </c>
      <c r="V30" s="6">
        <f>'q-Labour'!V30</f>
        <v>157123</v>
      </c>
      <c r="W30" s="6">
        <f>'q-Labour'!W30</f>
        <v>158370</v>
      </c>
      <c r="X30" s="6">
        <f>'q-Labour'!X30</f>
        <v>159587</v>
      </c>
      <c r="Y30" s="6">
        <f>'q-Labour'!Y30</f>
        <v>160778</v>
      </c>
      <c r="Z30" s="6">
        <f>'q-Labour'!Z30</f>
        <v>161934</v>
      </c>
      <c r="AA30" s="6">
        <f>'q-Labour'!AA30</f>
        <v>162970</v>
      </c>
      <c r="AB30" s="6">
        <f>'q-Labour'!AB30</f>
        <v>163980</v>
      </c>
      <c r="AC30" s="6">
        <f>'q-Labour'!AC30</f>
        <v>164993</v>
      </c>
      <c r="AD30" s="6">
        <f>'q-Labour'!AD30</f>
        <v>166058</v>
      </c>
      <c r="AE30" s="6">
        <f>'q-Labour'!AE30</f>
        <v>167207</v>
      </c>
      <c r="AF30" s="6">
        <f>'q-Labour'!AF30</f>
        <v>168459</v>
      </c>
      <c r="AG30" s="6">
        <f>'q-Labour'!AG30</f>
        <v>169801</v>
      </c>
      <c r="AH30" s="6">
        <f>'q-Labour'!AH30</f>
        <v>171236</v>
      </c>
      <c r="AI30" s="6">
        <f>'q-Labour'!AI30</f>
        <v>172748</v>
      </c>
      <c r="AJ30" s="6">
        <f>'q-Labour'!AJ30</f>
        <v>174337</v>
      </c>
      <c r="AK30" s="6">
        <f>'q-Labour'!AK30</f>
        <v>175381</v>
      </c>
      <c r="AL30" s="6">
        <f>'q-Labour'!AL30</f>
        <v>176472</v>
      </c>
      <c r="AM30" s="6">
        <f>'q-Labour'!AM30</f>
        <v>177584</v>
      </c>
      <c r="AN30" s="6">
        <f>'q-Labour'!AN30</f>
        <v>178662</v>
      </c>
      <c r="AO30" s="6">
        <f>'q-Labour'!AO30</f>
        <v>179684</v>
      </c>
      <c r="AP30" s="6">
        <f>'q-Labour'!AP30</f>
        <v>180630</v>
      </c>
      <c r="AQ30" s="6">
        <f>'q-Labour'!AQ30</f>
        <v>181510</v>
      </c>
      <c r="AR30" s="6">
        <f>'q-Labour'!AR30</f>
        <v>182335</v>
      </c>
      <c r="AS30" s="6">
        <f>'q-Labour'!AS30</f>
        <v>183133</v>
      </c>
      <c r="AT30" s="6">
        <f>'q-Labour'!AT30</f>
        <v>183915</v>
      </c>
      <c r="AU30" s="6">
        <f>'q-Labour'!AU30</f>
        <v>184183</v>
      </c>
      <c r="AV30" s="6">
        <f>'q-Labour'!AV30</f>
        <v>184424</v>
      </c>
      <c r="AW30" s="6">
        <f>'q-Labour'!AW30</f>
        <v>0</v>
      </c>
    </row>
    <row r="31" spans="1:49">
      <c r="A31" s="6">
        <f>'q-Labour'!A31</f>
        <v>25</v>
      </c>
      <c r="B31" s="6" t="str">
        <f>'q-Labour'!B31</f>
        <v>Developed Countries (67)</v>
      </c>
      <c r="C31" s="6">
        <f>'q-Labour'!C31</f>
        <v>354</v>
      </c>
      <c r="D31" s="6" t="str">
        <f>'q-Labour'!D31</f>
        <v>DEVELOPED COUNTRIES</v>
      </c>
      <c r="E31" s="6" t="str">
        <f>'q-Labour'!E31</f>
        <v>591</v>
      </c>
      <c r="F31" s="6" t="str">
        <f>'q-Labour'!F31</f>
        <v>Tot Ec Act </v>
      </c>
      <c r="G31" s="6">
        <f>'q-Labour'!G31</f>
        <v>437093</v>
      </c>
      <c r="H31" s="6">
        <f>'q-Labour'!H31</f>
        <v>443389</v>
      </c>
      <c r="I31" s="6">
        <f>'q-Labour'!I31</f>
        <v>449681</v>
      </c>
      <c r="J31" s="6">
        <f>'q-Labour'!J31</f>
        <v>455851</v>
      </c>
      <c r="K31" s="6">
        <f>'q-Labour'!K31</f>
        <v>461811</v>
      </c>
      <c r="L31" s="6">
        <f>'q-Labour'!L31</f>
        <v>467515</v>
      </c>
      <c r="M31" s="6">
        <f>'q-Labour'!M31</f>
        <v>473001</v>
      </c>
      <c r="N31" s="6">
        <f>'q-Labour'!N31</f>
        <v>478353</v>
      </c>
      <c r="O31" s="6">
        <f>'q-Labour'!O31</f>
        <v>483720</v>
      </c>
      <c r="P31" s="6">
        <f>'q-Labour'!P31</f>
        <v>489204</v>
      </c>
      <c r="Q31" s="6">
        <f>'q-Labour'!Q31</f>
        <v>495978</v>
      </c>
      <c r="R31" s="6">
        <f>'q-Labour'!R31</f>
        <v>502911</v>
      </c>
      <c r="S31" s="6">
        <f>'q-Labour'!S31</f>
        <v>509953</v>
      </c>
      <c r="T31" s="6">
        <f>'q-Labour'!T31</f>
        <v>517021</v>
      </c>
      <c r="U31" s="6">
        <f>'q-Labour'!U31</f>
        <v>524069</v>
      </c>
      <c r="V31" s="6">
        <f>'q-Labour'!V31</f>
        <v>531087</v>
      </c>
      <c r="W31" s="6">
        <f>'q-Labour'!W31</f>
        <v>538111</v>
      </c>
      <c r="X31" s="6">
        <f>'q-Labour'!X31</f>
        <v>545158</v>
      </c>
      <c r="Y31" s="6">
        <f>'q-Labour'!Y31</f>
        <v>552275</v>
      </c>
      <c r="Z31" s="6">
        <f>'q-Labour'!Z31</f>
        <v>559482</v>
      </c>
      <c r="AA31" s="6">
        <f>'q-Labour'!AA31</f>
        <v>564300</v>
      </c>
      <c r="AB31" s="6">
        <f>'q-Labour'!AB31</f>
        <v>569117</v>
      </c>
      <c r="AC31" s="6">
        <f>'q-Labour'!AC31</f>
        <v>573983</v>
      </c>
      <c r="AD31" s="6">
        <f>'q-Labour'!AD31</f>
        <v>578956</v>
      </c>
      <c r="AE31" s="6">
        <f>'q-Labour'!AE31</f>
        <v>584080</v>
      </c>
      <c r="AF31" s="6">
        <f>'q-Labour'!AF31</f>
        <v>589388</v>
      </c>
      <c r="AG31" s="6">
        <f>'q-Labour'!AG31</f>
        <v>594834</v>
      </c>
      <c r="AH31" s="6">
        <f>'q-Labour'!AH31</f>
        <v>600330</v>
      </c>
      <c r="AI31" s="6">
        <f>'q-Labour'!AI31</f>
        <v>605724</v>
      </c>
      <c r="AJ31" s="6">
        <f>'q-Labour'!AJ31</f>
        <v>610929</v>
      </c>
      <c r="AK31" s="6">
        <f>'q-Labour'!AK31</f>
        <v>616062</v>
      </c>
      <c r="AL31" s="6">
        <f>'q-Labour'!AL31</f>
        <v>620951</v>
      </c>
      <c r="AM31" s="6">
        <f>'q-Labour'!AM31</f>
        <v>625644</v>
      </c>
      <c r="AN31" s="6">
        <f>'q-Labour'!AN31</f>
        <v>630184</v>
      </c>
      <c r="AO31" s="6">
        <f>'q-Labour'!AO31</f>
        <v>634626</v>
      </c>
      <c r="AP31" s="6">
        <f>'q-Labour'!AP31</f>
        <v>638972</v>
      </c>
      <c r="AQ31" s="6">
        <f>'q-Labour'!AQ31</f>
        <v>643216</v>
      </c>
      <c r="AR31" s="6">
        <f>'q-Labour'!AR31</f>
        <v>647355</v>
      </c>
      <c r="AS31" s="6">
        <f>'q-Labour'!AS31</f>
        <v>651383</v>
      </c>
      <c r="AT31" s="6">
        <f>'q-Labour'!AT31</f>
        <v>655315</v>
      </c>
      <c r="AU31" s="6">
        <f>'q-Labour'!AU31</f>
        <v>658284</v>
      </c>
      <c r="AV31" s="6">
        <f>'q-Labour'!AV31</f>
        <v>661153</v>
      </c>
      <c r="AW31" s="6">
        <f>'q-Labour'!AW31</f>
        <v>0</v>
      </c>
    </row>
    <row r="32" spans="1:49">
      <c r="A32" s="6">
        <f>'q-Labour'!A32</f>
        <v>30</v>
      </c>
      <c r="B32" s="6" t="str">
        <f>'q-Labour'!B32</f>
        <v>World (246)</v>
      </c>
      <c r="C32" s="6">
        <f>'q-Labour'!C32</f>
        <v>862</v>
      </c>
      <c r="D32" s="6" t="str">
        <f>'q-Labour'!D32</f>
        <v>WORLD</v>
      </c>
      <c r="E32" s="6" t="str">
        <f>'q-Labour'!E32</f>
        <v>591</v>
      </c>
      <c r="F32" s="6" t="str">
        <f>'q-Labour'!F32</f>
        <v>Tot Ec Act </v>
      </c>
      <c r="G32" s="6">
        <f>'q-Labour'!G32</f>
        <v>1400126</v>
      </c>
      <c r="H32" s="6">
        <f>'q-Labour'!H32</f>
        <v>1425153</v>
      </c>
      <c r="I32" s="6">
        <f>'q-Labour'!I32</f>
        <v>1451127</v>
      </c>
      <c r="J32" s="6">
        <f>'q-Labour'!J32</f>
        <v>1478021</v>
      </c>
      <c r="K32" s="6">
        <f>'q-Labour'!K32</f>
        <v>1505802</v>
      </c>
      <c r="L32" s="6">
        <f>'q-Labour'!L32</f>
        <v>1534440</v>
      </c>
      <c r="M32" s="6">
        <f>'q-Labour'!M32</f>
        <v>1563862</v>
      </c>
      <c r="N32" s="6">
        <f>'q-Labour'!N32</f>
        <v>1593918</v>
      </c>
      <c r="O32" s="6">
        <f>'q-Labour'!O32</f>
        <v>1624435</v>
      </c>
      <c r="P32" s="6">
        <f>'q-Labour'!P32</f>
        <v>1655239</v>
      </c>
      <c r="Q32" s="6">
        <f>'q-Labour'!Q32</f>
        <v>1694126</v>
      </c>
      <c r="R32" s="6">
        <f>'q-Labour'!R32</f>
        <v>1733627</v>
      </c>
      <c r="S32" s="6">
        <f>'q-Labour'!S32</f>
        <v>1773462</v>
      </c>
      <c r="T32" s="6">
        <f>'q-Labour'!T32</f>
        <v>1813313</v>
      </c>
      <c r="U32" s="6">
        <f>'q-Labour'!U32</f>
        <v>1852982</v>
      </c>
      <c r="V32" s="6">
        <f>'q-Labour'!V32</f>
        <v>1892314</v>
      </c>
      <c r="W32" s="6">
        <f>'q-Labour'!W32</f>
        <v>1931450</v>
      </c>
      <c r="X32" s="6">
        <f>'q-Labour'!X32</f>
        <v>1970694</v>
      </c>
      <c r="Y32" s="6">
        <f>'q-Labour'!Y32</f>
        <v>2010501</v>
      </c>
      <c r="Z32" s="6">
        <f>'q-Labour'!Z32</f>
        <v>2051232</v>
      </c>
      <c r="AA32" s="6">
        <f>'q-Labour'!AA32</f>
        <v>2091024</v>
      </c>
      <c r="AB32" s="6">
        <f>'q-Labour'!AB32</f>
        <v>2131679</v>
      </c>
      <c r="AC32" s="6">
        <f>'q-Labour'!AC32</f>
        <v>2173361</v>
      </c>
      <c r="AD32" s="6">
        <f>'q-Labour'!AD32</f>
        <v>2216252</v>
      </c>
      <c r="AE32" s="6">
        <f>'q-Labour'!AE32</f>
        <v>2260446</v>
      </c>
      <c r="AF32" s="6">
        <f>'q-Labour'!AF32</f>
        <v>2306088</v>
      </c>
      <c r="AG32" s="6">
        <f>'q-Labour'!AG32</f>
        <v>2353031</v>
      </c>
      <c r="AH32" s="6">
        <f>'q-Labour'!AH32</f>
        <v>2400804</v>
      </c>
      <c r="AI32" s="6">
        <f>'q-Labour'!AI32</f>
        <v>2448708</v>
      </c>
      <c r="AJ32" s="6">
        <f>'q-Labour'!AJ32</f>
        <v>2496235</v>
      </c>
      <c r="AK32" s="6">
        <f>'q-Labour'!AK32</f>
        <v>2542023</v>
      </c>
      <c r="AL32" s="6">
        <f>'q-Labour'!AL32</f>
        <v>2587233</v>
      </c>
      <c r="AM32" s="6">
        <f>'q-Labour'!AM32</f>
        <v>2632043</v>
      </c>
      <c r="AN32" s="6">
        <f>'q-Labour'!AN32</f>
        <v>2676747</v>
      </c>
      <c r="AO32" s="6">
        <f>'q-Labour'!AO32</f>
        <v>2721556</v>
      </c>
      <c r="AP32" s="6">
        <f>'q-Labour'!AP32</f>
        <v>2766528</v>
      </c>
      <c r="AQ32" s="6">
        <f>'q-Labour'!AQ32</f>
        <v>2811555</v>
      </c>
      <c r="AR32" s="6">
        <f>'q-Labour'!AR32</f>
        <v>2856635</v>
      </c>
      <c r="AS32" s="6">
        <f>'q-Labour'!AS32</f>
        <v>2901714</v>
      </c>
      <c r="AT32" s="6">
        <f>'q-Labour'!AT32</f>
        <v>2946769</v>
      </c>
      <c r="AU32" s="6">
        <f>'q-Labour'!AU32</f>
        <v>2991656</v>
      </c>
      <c r="AV32" s="6">
        <f>'q-Labour'!AV32</f>
        <v>3036587</v>
      </c>
      <c r="AW32" s="6">
        <f>'q-Labour'!AW32</f>
        <v>0</v>
      </c>
    </row>
    <row r="33" spans="1:49">
      <c r="A33" s="6">
        <f>'q-Labour'!A33</f>
        <v>41</v>
      </c>
      <c r="B33" s="6" t="str">
        <f>'q-Labour'!B33</f>
        <v>Asia (40)</v>
      </c>
      <c r="C33" s="6">
        <f>'q-Labour'!C33</f>
        <v>870</v>
      </c>
      <c r="D33" s="6" t="str">
        <f>'q-Labour'!D33</f>
        <v>ASIA (FORMER)</v>
      </c>
      <c r="E33" s="6" t="str">
        <f>'q-Labour'!E33</f>
        <v/>
      </c>
      <c r="F33" s="6" t="str">
        <f>'q-Labour'!F33</f>
        <v/>
      </c>
      <c r="G33" s="6" t="str">
        <f>'q-Labour'!G33</f>
        <v/>
      </c>
      <c r="H33" s="6" t="str">
        <f>'q-Labour'!H33</f>
        <v/>
      </c>
      <c r="I33" s="6" t="str">
        <f>'q-Labour'!I33</f>
        <v/>
      </c>
      <c r="J33" s="6" t="str">
        <f>'q-Labour'!J33</f>
        <v/>
      </c>
      <c r="K33" s="6" t="str">
        <f>'q-Labour'!K33</f>
        <v/>
      </c>
      <c r="L33" s="6" t="str">
        <f>'q-Labour'!L33</f>
        <v/>
      </c>
      <c r="M33" s="6" t="str">
        <f>'q-Labour'!M33</f>
        <v/>
      </c>
      <c r="N33" s="6" t="str">
        <f>'q-Labour'!N33</f>
        <v/>
      </c>
      <c r="O33" s="6" t="str">
        <f>'q-Labour'!O33</f>
        <v/>
      </c>
      <c r="P33" s="6" t="str">
        <f>'q-Labour'!P33</f>
        <v/>
      </c>
      <c r="Q33" s="6" t="str">
        <f>'q-Labour'!Q33</f>
        <v/>
      </c>
      <c r="R33" s="6" t="str">
        <f>'q-Labour'!R33</f>
        <v/>
      </c>
      <c r="S33" s="6" t="str">
        <f>'q-Labour'!S33</f>
        <v/>
      </c>
      <c r="T33" s="6" t="str">
        <f>'q-Labour'!T33</f>
        <v/>
      </c>
      <c r="U33" s="6" t="str">
        <f>'q-Labour'!U33</f>
        <v/>
      </c>
      <c r="V33" s="6" t="str">
        <f>'q-Labour'!V33</f>
        <v/>
      </c>
      <c r="W33" s="6" t="str">
        <f>'q-Labour'!W33</f>
        <v/>
      </c>
      <c r="X33" s="6" t="str">
        <f>'q-Labour'!X33</f>
        <v/>
      </c>
      <c r="Y33" s="6" t="str">
        <f>'q-Labour'!Y33</f>
        <v/>
      </c>
      <c r="Z33" s="6" t="str">
        <f>'q-Labour'!Z33</f>
        <v/>
      </c>
      <c r="AA33" s="6" t="str">
        <f>'q-Labour'!AA33</f>
        <v/>
      </c>
      <c r="AB33" s="6" t="str">
        <f>'q-Labour'!AB33</f>
        <v/>
      </c>
      <c r="AC33" s="6" t="str">
        <f>'q-Labour'!AC33</f>
        <v/>
      </c>
      <c r="AD33" s="6" t="str">
        <f>'q-Labour'!AD33</f>
        <v/>
      </c>
      <c r="AE33" s="6" t="str">
        <f>'q-Labour'!AE33</f>
        <v/>
      </c>
      <c r="AF33" s="6" t="str">
        <f>'q-Labour'!AF33</f>
        <v/>
      </c>
      <c r="AG33" s="6" t="str">
        <f>'q-Labour'!AG33</f>
        <v/>
      </c>
      <c r="AH33" s="6" t="str">
        <f>'q-Labour'!AH33</f>
        <v/>
      </c>
      <c r="AI33" s="6" t="str">
        <f>'q-Labour'!AI33</f>
        <v/>
      </c>
      <c r="AJ33" s="6" t="str">
        <f>'q-Labour'!AJ33</f>
        <v/>
      </c>
      <c r="AK33" s="6" t="str">
        <f>'q-Labour'!AK33</f>
        <v/>
      </c>
      <c r="AL33" s="6" t="str">
        <f>'q-Labour'!AL33</f>
        <v/>
      </c>
      <c r="AM33" s="6" t="str">
        <f>'q-Labour'!AM33</f>
        <v/>
      </c>
      <c r="AN33" s="6" t="str">
        <f>'q-Labour'!AN33</f>
        <v/>
      </c>
      <c r="AO33" s="6" t="str">
        <f>'q-Labour'!AO33</f>
        <v/>
      </c>
      <c r="AP33" s="6" t="str">
        <f>'q-Labour'!AP33</f>
        <v/>
      </c>
      <c r="AQ33" s="6" t="str">
        <f>'q-Labour'!AQ33</f>
        <v/>
      </c>
      <c r="AR33" s="6" t="str">
        <f>'q-Labour'!AR33</f>
        <v/>
      </c>
      <c r="AS33" s="6" t="str">
        <f>'q-Labour'!AS33</f>
        <v/>
      </c>
      <c r="AT33" s="6" t="str">
        <f>'q-Labour'!AT33</f>
        <v/>
      </c>
      <c r="AU33" s="6" t="str">
        <f>'q-Labour'!AU33</f>
        <v/>
      </c>
      <c r="AV33" s="6" t="str">
        <f>'q-Labour'!AV33</f>
        <v/>
      </c>
      <c r="AW33" s="6" t="str">
        <f>'q-Labour'!AW33</f>
        <v/>
      </c>
    </row>
    <row r="34" spans="1:49">
      <c r="A34" s="6">
        <f>'q-Labour'!A34</f>
        <v>42</v>
      </c>
      <c r="B34" s="6" t="str">
        <f>'q-Labour'!B34</f>
        <v>Former Asia (40)</v>
      </c>
      <c r="C34" s="6">
        <f>'q-Labour'!C34</f>
        <v>860</v>
      </c>
      <c r="D34" s="6" t="str">
        <f>'q-Labour'!D34</f>
        <v>ASIA</v>
      </c>
      <c r="E34" s="6" t="str">
        <f>'q-Labour'!E34</f>
        <v>591</v>
      </c>
      <c r="F34" s="6" t="str">
        <f>'q-Labour'!F34</f>
        <v>Tot Ec Act </v>
      </c>
      <c r="G34" s="6">
        <f>'q-Labour'!G34</f>
        <v>809649</v>
      </c>
      <c r="H34" s="6">
        <f>'q-Labour'!H34</f>
        <v>824682</v>
      </c>
      <c r="I34" s="6">
        <f>'q-Labour'!I34</f>
        <v>840539</v>
      </c>
      <c r="J34" s="6">
        <f>'q-Labour'!J34</f>
        <v>857329</v>
      </c>
      <c r="K34" s="6">
        <f>'q-Labour'!K34</f>
        <v>875098</v>
      </c>
      <c r="L34" s="6">
        <f>'q-Labour'!L34</f>
        <v>893857</v>
      </c>
      <c r="M34" s="6">
        <f>'q-Labour'!M34</f>
        <v>913505</v>
      </c>
      <c r="N34" s="6">
        <f>'q-Labour'!N34</f>
        <v>933819</v>
      </c>
      <c r="O34" s="6">
        <f>'q-Labour'!O34</f>
        <v>954504</v>
      </c>
      <c r="P34" s="6">
        <f>'q-Labour'!P34</f>
        <v>975303</v>
      </c>
      <c r="Q34" s="6">
        <f>'q-Labour'!Q34</f>
        <v>1001343</v>
      </c>
      <c r="R34" s="6">
        <f>'q-Labour'!R34</f>
        <v>1027690</v>
      </c>
      <c r="S34" s="6">
        <f>'q-Labour'!S34</f>
        <v>1054078</v>
      </c>
      <c r="T34" s="6">
        <f>'q-Labour'!T34</f>
        <v>1080178</v>
      </c>
      <c r="U34" s="6">
        <f>'q-Labour'!U34</f>
        <v>1105781</v>
      </c>
      <c r="V34" s="6">
        <f>'q-Labour'!V34</f>
        <v>1130726</v>
      </c>
      <c r="W34" s="6">
        <f>'q-Labour'!W34</f>
        <v>1155124</v>
      </c>
      <c r="X34" s="6">
        <f>'q-Labour'!X34</f>
        <v>1179279</v>
      </c>
      <c r="Y34" s="6">
        <f>'q-Labour'!Y34</f>
        <v>1203638</v>
      </c>
      <c r="Z34" s="6">
        <f>'q-Labour'!Z34</f>
        <v>1228568</v>
      </c>
      <c r="AA34" s="6">
        <f>'q-Labour'!AA34</f>
        <v>1255008</v>
      </c>
      <c r="AB34" s="6">
        <f>'q-Labour'!AB34</f>
        <v>1282045</v>
      </c>
      <c r="AC34" s="6">
        <f>'q-Labour'!AC34</f>
        <v>1309794</v>
      </c>
      <c r="AD34" s="6">
        <f>'q-Labour'!AD34</f>
        <v>1338366</v>
      </c>
      <c r="AE34" s="6">
        <f>'q-Labour'!AE34</f>
        <v>1367831</v>
      </c>
      <c r="AF34" s="6">
        <f>'q-Labour'!AF34</f>
        <v>1398280</v>
      </c>
      <c r="AG34" s="6">
        <f>'q-Labour'!AG34</f>
        <v>1429643</v>
      </c>
      <c r="AH34" s="6">
        <f>'q-Labour'!AH34</f>
        <v>1461552</v>
      </c>
      <c r="AI34" s="6">
        <f>'q-Labour'!AI34</f>
        <v>1493519</v>
      </c>
      <c r="AJ34" s="6">
        <f>'q-Labour'!AJ34</f>
        <v>1525153</v>
      </c>
      <c r="AK34" s="6">
        <f>'q-Labour'!AK34</f>
        <v>1554688</v>
      </c>
      <c r="AL34" s="6">
        <f>'q-Labour'!AL34</f>
        <v>1613344</v>
      </c>
      <c r="AM34" s="6">
        <f>'q-Labour'!AM34</f>
        <v>1642509</v>
      </c>
      <c r="AN34" s="6">
        <f>'q-Labour'!AN34</f>
        <v>1671524</v>
      </c>
      <c r="AO34" s="6">
        <f>'q-Labour'!AO34</f>
        <v>1700549</v>
      </c>
      <c r="AP34" s="6">
        <f>'q-Labour'!AP34</f>
        <v>1729619</v>
      </c>
      <c r="AQ34" s="6">
        <f>'q-Labour'!AQ34</f>
        <v>1758648</v>
      </c>
      <c r="AR34" s="6">
        <f>'q-Labour'!AR34</f>
        <v>1787650</v>
      </c>
      <c r="AS34" s="6">
        <f>'q-Labour'!AS34</f>
        <v>1816571</v>
      </c>
      <c r="AT34" s="6">
        <f>'q-Labour'!AT34</f>
        <v>1845397</v>
      </c>
      <c r="AU34" s="6">
        <f>'q-Labour'!AU34</f>
        <v>1874696</v>
      </c>
      <c r="AV34" s="6">
        <f>'q-Labour'!AV34</f>
        <v>1903976</v>
      </c>
      <c r="AW34" s="6">
        <f>'q-Labour'!AW34</f>
        <v>0</v>
      </c>
    </row>
    <row r="35" spans="1:49">
      <c r="A35" s="6">
        <f>'q-Labour'!A35</f>
        <v>43</v>
      </c>
      <c r="B35" s="6" t="str">
        <f>'q-Labour'!B35</f>
        <v>Former Asia (40)</v>
      </c>
      <c r="C35" s="6">
        <f>'q-Labour'!C35</f>
        <v>346</v>
      </c>
      <c r="D35" s="6" t="str">
        <f>'q-Labour'!D35</f>
        <v>USSR IN ASIA</v>
      </c>
      <c r="E35" s="6" t="str">
        <f>'q-Labour'!E35</f>
        <v>591</v>
      </c>
      <c r="F35" s="6" t="str">
        <f>'q-Labour'!F35</f>
        <v>Tot Ec Act </v>
      </c>
      <c r="G35" s="6">
        <f>'q-Labour'!G35</f>
        <v>0</v>
      </c>
      <c r="H35" s="6">
        <f>'q-Labour'!H35</f>
        <v>0</v>
      </c>
      <c r="I35" s="6">
        <f>'q-Labour'!I35</f>
        <v>0</v>
      </c>
      <c r="J35" s="6">
        <f>'q-Labour'!J35</f>
        <v>0</v>
      </c>
      <c r="K35" s="6">
        <f>'q-Labour'!K35</f>
        <v>0</v>
      </c>
      <c r="L35" s="6">
        <f>'q-Labour'!L35</f>
        <v>0</v>
      </c>
      <c r="M35" s="6">
        <f>'q-Labour'!M35</f>
        <v>0</v>
      </c>
      <c r="N35" s="6">
        <f>'q-Labour'!N35</f>
        <v>0</v>
      </c>
      <c r="O35" s="6">
        <f>'q-Labour'!O35</f>
        <v>0</v>
      </c>
      <c r="P35" s="6">
        <f>'q-Labour'!P35</f>
        <v>0</v>
      </c>
      <c r="Q35" s="6">
        <f>'q-Labour'!Q35</f>
        <v>0</v>
      </c>
      <c r="R35" s="6">
        <f>'q-Labour'!R35</f>
        <v>0</v>
      </c>
      <c r="S35" s="6">
        <f>'q-Labour'!S35</f>
        <v>0</v>
      </c>
      <c r="T35" s="6">
        <f>'q-Labour'!T35</f>
        <v>0</v>
      </c>
      <c r="U35" s="6">
        <f>'q-Labour'!U35</f>
        <v>0</v>
      </c>
      <c r="V35" s="6">
        <f>'q-Labour'!V35</f>
        <v>0</v>
      </c>
      <c r="W35" s="6">
        <f>'q-Labour'!W35</f>
        <v>0</v>
      </c>
      <c r="X35" s="6">
        <f>'q-Labour'!X35</f>
        <v>0</v>
      </c>
      <c r="Y35" s="6">
        <f>'q-Labour'!Y35</f>
        <v>0</v>
      </c>
      <c r="Z35" s="6">
        <f>'q-Labour'!Z35</f>
        <v>0</v>
      </c>
      <c r="AA35" s="6">
        <f>'q-Labour'!AA35</f>
        <v>0</v>
      </c>
      <c r="AB35" s="6">
        <f>'q-Labour'!AB35</f>
        <v>0</v>
      </c>
      <c r="AC35" s="6">
        <f>'q-Labour'!AC35</f>
        <v>0</v>
      </c>
      <c r="AD35" s="6">
        <f>'q-Labour'!AD35</f>
        <v>0</v>
      </c>
      <c r="AE35" s="6">
        <f>'q-Labour'!AE35</f>
        <v>0</v>
      </c>
      <c r="AF35" s="6">
        <f>'q-Labour'!AF35</f>
        <v>0</v>
      </c>
      <c r="AG35" s="6">
        <f>'q-Labour'!AG35</f>
        <v>0</v>
      </c>
      <c r="AH35" s="6">
        <f>'q-Labour'!AH35</f>
        <v>0</v>
      </c>
      <c r="AI35" s="6">
        <f>'q-Labour'!AI35</f>
        <v>0</v>
      </c>
      <c r="AJ35" s="6">
        <f>'q-Labour'!AJ35</f>
        <v>0</v>
      </c>
      <c r="AK35" s="6">
        <f>'q-Labour'!AK35</f>
        <v>0</v>
      </c>
      <c r="AL35" s="6">
        <f>'q-Labour'!AL35</f>
        <v>29589</v>
      </c>
      <c r="AM35" s="6">
        <f>'q-Labour'!AM35</f>
        <v>30029</v>
      </c>
      <c r="AN35" s="6">
        <f>'q-Labour'!AN35</f>
        <v>30444</v>
      </c>
      <c r="AO35" s="6">
        <f>'q-Labour'!AO35</f>
        <v>30851</v>
      </c>
      <c r="AP35" s="6">
        <f>'q-Labour'!AP35</f>
        <v>31244</v>
      </c>
      <c r="AQ35" s="6">
        <f>'q-Labour'!AQ35</f>
        <v>31626</v>
      </c>
      <c r="AR35" s="6">
        <f>'q-Labour'!AR35</f>
        <v>32010</v>
      </c>
      <c r="AS35" s="6">
        <f>'q-Labour'!AS35</f>
        <v>32399</v>
      </c>
      <c r="AT35" s="6">
        <f>'q-Labour'!AT35</f>
        <v>32805</v>
      </c>
      <c r="AU35" s="6">
        <f>'q-Labour'!AU35</f>
        <v>33411</v>
      </c>
      <c r="AV35" s="6">
        <f>'q-Labour'!AV35</f>
        <v>34046</v>
      </c>
      <c r="AW35" s="6">
        <f>'q-Labour'!AW35</f>
        <v>0</v>
      </c>
    </row>
    <row r="36" s="4" customFormat="1" spans="1:48">
      <c r="A36" s="4">
        <f>'q-AgLabour'!A36</f>
        <v>2</v>
      </c>
      <c r="B36" s="4" t="str">
        <f>'q-AgLabour'!B36</f>
        <v>Rwanda</v>
      </c>
      <c r="C36" s="4">
        <f>'q-AgLabour'!C36</f>
        <v>184</v>
      </c>
      <c r="D36" s="4" t="str">
        <f>'q-AgLabour'!D36</f>
        <v>Rwanda</v>
      </c>
      <c r="E36" s="4" t="str">
        <f>'q-AgLabour'!E36</f>
        <v>601</v>
      </c>
      <c r="F36" s="4" t="str">
        <f>'q-AgLabour'!F36</f>
        <v>Tot Ec Act A (1000)</v>
      </c>
      <c r="G36" s="4">
        <f t="shared" ref="G36:AV36" si="0">SUM(G3:G9)</f>
        <v>4295</v>
      </c>
      <c r="H36" s="4">
        <f t="shared" si="0"/>
        <v>4428</v>
      </c>
      <c r="I36" s="4">
        <f t="shared" si="0"/>
        <v>4566</v>
      </c>
      <c r="J36" s="4">
        <f t="shared" si="0"/>
        <v>4709</v>
      </c>
      <c r="K36" s="4">
        <f t="shared" si="0"/>
        <v>4856</v>
      </c>
      <c r="L36" s="4">
        <f t="shared" si="0"/>
        <v>5009</v>
      </c>
      <c r="M36" s="4">
        <f t="shared" si="0"/>
        <v>5165</v>
      </c>
      <c r="N36" s="4">
        <f t="shared" si="0"/>
        <v>5324</v>
      </c>
      <c r="O36" s="4">
        <f t="shared" si="0"/>
        <v>5486</v>
      </c>
      <c r="P36" s="4">
        <f t="shared" si="0"/>
        <v>5650</v>
      </c>
      <c r="Q36" s="4">
        <f t="shared" si="0"/>
        <v>5832</v>
      </c>
      <c r="R36" s="4">
        <f t="shared" si="0"/>
        <v>6018</v>
      </c>
      <c r="S36" s="4">
        <f t="shared" si="0"/>
        <v>6205</v>
      </c>
      <c r="T36" s="4">
        <f t="shared" si="0"/>
        <v>6402</v>
      </c>
      <c r="U36" s="4">
        <f t="shared" si="0"/>
        <v>6600</v>
      </c>
      <c r="V36" s="4">
        <f t="shared" si="0"/>
        <v>6805</v>
      </c>
      <c r="W36" s="4">
        <f t="shared" si="0"/>
        <v>7018</v>
      </c>
      <c r="X36" s="4">
        <f t="shared" si="0"/>
        <v>7235</v>
      </c>
      <c r="Y36" s="4">
        <f t="shared" si="0"/>
        <v>7453</v>
      </c>
      <c r="Z36" s="4">
        <f t="shared" si="0"/>
        <v>7671</v>
      </c>
      <c r="AA36" s="4">
        <f t="shared" si="0"/>
        <v>7895</v>
      </c>
      <c r="AB36" s="4">
        <f t="shared" si="0"/>
        <v>8121</v>
      </c>
      <c r="AC36" s="4">
        <f t="shared" si="0"/>
        <v>8350</v>
      </c>
      <c r="AD36" s="4">
        <f t="shared" si="0"/>
        <v>8583</v>
      </c>
      <c r="AE36" s="4">
        <f t="shared" si="0"/>
        <v>8823</v>
      </c>
      <c r="AF36" s="4">
        <f t="shared" si="0"/>
        <v>9069</v>
      </c>
      <c r="AG36" s="4">
        <f t="shared" si="0"/>
        <v>9322</v>
      </c>
      <c r="AH36" s="4">
        <f t="shared" si="0"/>
        <v>9587</v>
      </c>
      <c r="AI36" s="4">
        <f t="shared" si="0"/>
        <v>9864</v>
      </c>
      <c r="AJ36" s="4">
        <f t="shared" si="0"/>
        <v>10158</v>
      </c>
      <c r="AK36" s="4">
        <f t="shared" si="0"/>
        <v>10493</v>
      </c>
      <c r="AL36" s="4">
        <f t="shared" si="0"/>
        <v>10848</v>
      </c>
      <c r="AM36" s="4">
        <f t="shared" si="0"/>
        <v>11219</v>
      </c>
      <c r="AN36" s="4">
        <f t="shared" si="0"/>
        <v>11607</v>
      </c>
      <c r="AO36" s="4">
        <f t="shared" si="0"/>
        <v>12004</v>
      </c>
      <c r="AP36" s="4">
        <f t="shared" si="0"/>
        <v>12413</v>
      </c>
      <c r="AQ36" s="4">
        <f t="shared" si="0"/>
        <v>12835</v>
      </c>
      <c r="AR36" s="4">
        <f t="shared" si="0"/>
        <v>13268</v>
      </c>
      <c r="AS36" s="4">
        <f t="shared" si="0"/>
        <v>13711</v>
      </c>
      <c r="AT36" s="4">
        <f t="shared" si="0"/>
        <v>14158</v>
      </c>
      <c r="AU36" s="4">
        <f t="shared" si="0"/>
        <v>14627</v>
      </c>
      <c r="AV36" s="4">
        <f t="shared" si="0"/>
        <v>15102</v>
      </c>
    </row>
    <row r="37" s="4" customFormat="1" spans="1:48">
      <c r="A37" s="4">
        <f>'q-AgLabour'!A37</f>
        <v>1</v>
      </c>
      <c r="B37" s="4" t="str">
        <f>'q-AgLabour'!B37</f>
        <v>Sao Tome and Principe</v>
      </c>
      <c r="C37" s="4">
        <f>'q-AgLabour'!C37</f>
        <v>193</v>
      </c>
      <c r="D37" s="4" t="str">
        <f>'q-AgLabour'!D37</f>
        <v>Sao Tome and Principe</v>
      </c>
      <c r="E37" s="4" t="str">
        <f>'q-AgLabour'!E37</f>
        <v>601</v>
      </c>
      <c r="F37" s="4" t="str">
        <f>'q-AgLabour'!F37</f>
        <v>Tot Ec Act A (1000)</v>
      </c>
      <c r="G37" s="4">
        <f t="shared" ref="G37:AV37" si="1">SUM(G12:G15)</f>
        <v>258</v>
      </c>
      <c r="H37" s="4">
        <f t="shared" si="1"/>
        <v>266</v>
      </c>
      <c r="I37" s="4">
        <f t="shared" si="1"/>
        <v>273</v>
      </c>
      <c r="J37" s="4">
        <f t="shared" si="1"/>
        <v>280</v>
      </c>
      <c r="K37" s="4">
        <f t="shared" si="1"/>
        <v>287</v>
      </c>
      <c r="L37" s="4">
        <f t="shared" si="1"/>
        <v>294</v>
      </c>
      <c r="M37" s="4">
        <f t="shared" si="1"/>
        <v>300</v>
      </c>
      <c r="N37" s="4">
        <f t="shared" si="1"/>
        <v>306</v>
      </c>
      <c r="O37" s="4">
        <f t="shared" si="1"/>
        <v>310</v>
      </c>
      <c r="P37" s="4">
        <f t="shared" si="1"/>
        <v>314</v>
      </c>
      <c r="Q37" s="4">
        <f t="shared" si="1"/>
        <v>321</v>
      </c>
      <c r="R37" s="4">
        <f t="shared" si="1"/>
        <v>328</v>
      </c>
      <c r="S37" s="4">
        <f t="shared" si="1"/>
        <v>333</v>
      </c>
      <c r="T37" s="4">
        <f t="shared" si="1"/>
        <v>337</v>
      </c>
      <c r="U37" s="4">
        <f t="shared" si="1"/>
        <v>343</v>
      </c>
      <c r="V37" s="4">
        <f t="shared" si="1"/>
        <v>349</v>
      </c>
      <c r="W37" s="4">
        <f t="shared" si="1"/>
        <v>356</v>
      </c>
      <c r="X37" s="4">
        <f t="shared" si="1"/>
        <v>365</v>
      </c>
      <c r="Y37" s="4">
        <f t="shared" si="1"/>
        <v>371</v>
      </c>
      <c r="Z37" s="4">
        <f t="shared" si="1"/>
        <v>380</v>
      </c>
      <c r="AA37" s="4">
        <f t="shared" si="1"/>
        <v>386</v>
      </c>
      <c r="AB37" s="4">
        <f t="shared" si="1"/>
        <v>394</v>
      </c>
      <c r="AC37" s="4">
        <f t="shared" si="1"/>
        <v>402</v>
      </c>
      <c r="AD37" s="4">
        <f t="shared" si="1"/>
        <v>410</v>
      </c>
      <c r="AE37" s="4">
        <f t="shared" si="1"/>
        <v>416</v>
      </c>
      <c r="AF37" s="4">
        <f t="shared" si="1"/>
        <v>424</v>
      </c>
      <c r="AG37" s="4">
        <f t="shared" si="1"/>
        <v>431</v>
      </c>
      <c r="AH37" s="4">
        <f t="shared" si="1"/>
        <v>438</v>
      </c>
      <c r="AI37" s="4">
        <f t="shared" si="1"/>
        <v>445</v>
      </c>
      <c r="AJ37" s="4">
        <f t="shared" si="1"/>
        <v>452</v>
      </c>
      <c r="AK37" s="4">
        <f t="shared" si="1"/>
        <v>460</v>
      </c>
      <c r="AL37" s="4">
        <f t="shared" si="1"/>
        <v>468</v>
      </c>
      <c r="AM37" s="4">
        <f t="shared" si="1"/>
        <v>477</v>
      </c>
      <c r="AN37" s="4">
        <f t="shared" si="1"/>
        <v>485</v>
      </c>
      <c r="AO37" s="4">
        <f t="shared" si="1"/>
        <v>495</v>
      </c>
      <c r="AP37" s="4">
        <f t="shared" si="1"/>
        <v>505</v>
      </c>
      <c r="AQ37" s="4">
        <f t="shared" si="1"/>
        <v>515</v>
      </c>
      <c r="AR37" s="4">
        <f t="shared" si="1"/>
        <v>527</v>
      </c>
      <c r="AS37" s="4">
        <f t="shared" si="1"/>
        <v>538</v>
      </c>
      <c r="AT37" s="4">
        <f t="shared" si="1"/>
        <v>548</v>
      </c>
      <c r="AU37" s="4">
        <f t="shared" si="1"/>
        <v>558</v>
      </c>
      <c r="AV37" s="4">
        <f t="shared" si="1"/>
        <v>567</v>
      </c>
    </row>
    <row r="38" s="4" customFormat="1" spans="1:48">
      <c r="A38" s="4">
        <f>'q-AgLabour'!A38</f>
        <v>1</v>
      </c>
      <c r="B38" s="4" t="str">
        <f>'q-AgLabour'!B38</f>
        <v>Senegal</v>
      </c>
      <c r="C38" s="4">
        <f>'q-AgLabour'!C38</f>
        <v>195</v>
      </c>
      <c r="D38" s="4" t="str">
        <f>'q-AgLabour'!D38</f>
        <v>Senegal</v>
      </c>
      <c r="E38" s="4" t="str">
        <f>'q-AgLabour'!E38</f>
        <v>601</v>
      </c>
      <c r="F38" s="4" t="str">
        <f>'q-AgLabour'!F38</f>
        <v>Tot Ec Act A (1000)</v>
      </c>
      <c r="G38" s="4">
        <f t="shared" ref="G38:AV38" si="2">G11+G37</f>
        <v>8189</v>
      </c>
      <c r="H38" s="4">
        <f t="shared" si="2"/>
        <v>8323</v>
      </c>
      <c r="I38" s="4">
        <f t="shared" si="2"/>
        <v>8465</v>
      </c>
      <c r="J38" s="4">
        <f t="shared" si="2"/>
        <v>8610</v>
      </c>
      <c r="K38" s="4">
        <f t="shared" si="2"/>
        <v>8753</v>
      </c>
      <c r="L38" s="4">
        <f t="shared" si="2"/>
        <v>8898</v>
      </c>
      <c r="M38" s="4">
        <f t="shared" si="2"/>
        <v>9046</v>
      </c>
      <c r="N38" s="4">
        <f t="shared" si="2"/>
        <v>9192</v>
      </c>
      <c r="O38" s="4">
        <f t="shared" si="2"/>
        <v>9340</v>
      </c>
      <c r="P38" s="4">
        <f t="shared" si="2"/>
        <v>9490</v>
      </c>
      <c r="Q38" s="4">
        <f t="shared" si="2"/>
        <v>9713</v>
      </c>
      <c r="R38" s="4">
        <f t="shared" si="2"/>
        <v>9945</v>
      </c>
      <c r="S38" s="4">
        <f t="shared" si="2"/>
        <v>10181</v>
      </c>
      <c r="T38" s="4">
        <f t="shared" si="2"/>
        <v>10415</v>
      </c>
      <c r="U38" s="4">
        <f t="shared" si="2"/>
        <v>10655</v>
      </c>
      <c r="V38" s="4">
        <f t="shared" si="2"/>
        <v>10897</v>
      </c>
      <c r="W38" s="4">
        <f t="shared" si="2"/>
        <v>11139</v>
      </c>
      <c r="X38" s="4">
        <f t="shared" si="2"/>
        <v>11390</v>
      </c>
      <c r="Y38" s="4">
        <f t="shared" si="2"/>
        <v>11647</v>
      </c>
      <c r="Z38" s="4">
        <f t="shared" si="2"/>
        <v>11924</v>
      </c>
      <c r="AA38" s="4">
        <f t="shared" si="2"/>
        <v>12181</v>
      </c>
      <c r="AB38" s="4">
        <f t="shared" si="2"/>
        <v>12452</v>
      </c>
      <c r="AC38" s="4">
        <f t="shared" si="2"/>
        <v>12733</v>
      </c>
      <c r="AD38" s="4">
        <f t="shared" si="2"/>
        <v>13020</v>
      </c>
      <c r="AE38" s="4">
        <f t="shared" si="2"/>
        <v>13303</v>
      </c>
      <c r="AF38" s="4">
        <f t="shared" si="2"/>
        <v>13589</v>
      </c>
      <c r="AG38" s="4">
        <f t="shared" si="2"/>
        <v>13871</v>
      </c>
      <c r="AH38" s="4">
        <f t="shared" si="2"/>
        <v>14161</v>
      </c>
      <c r="AI38" s="4">
        <f t="shared" si="2"/>
        <v>14445</v>
      </c>
      <c r="AJ38" s="4">
        <f t="shared" si="2"/>
        <v>14728</v>
      </c>
      <c r="AK38" s="4">
        <f t="shared" si="2"/>
        <v>15013</v>
      </c>
      <c r="AL38" s="4">
        <f t="shared" si="2"/>
        <v>15298</v>
      </c>
      <c r="AM38" s="4">
        <f t="shared" si="2"/>
        <v>15579</v>
      </c>
      <c r="AN38" s="4">
        <f t="shared" si="2"/>
        <v>15862</v>
      </c>
      <c r="AO38" s="4">
        <f t="shared" si="2"/>
        <v>16146</v>
      </c>
      <c r="AP38" s="4">
        <f t="shared" si="2"/>
        <v>16433</v>
      </c>
      <c r="AQ38" s="4">
        <f t="shared" si="2"/>
        <v>16720</v>
      </c>
      <c r="AR38" s="4">
        <f t="shared" si="2"/>
        <v>17012</v>
      </c>
      <c r="AS38" s="4">
        <f t="shared" si="2"/>
        <v>17303</v>
      </c>
      <c r="AT38" s="4">
        <f t="shared" si="2"/>
        <v>17593</v>
      </c>
      <c r="AU38" s="4">
        <f t="shared" si="2"/>
        <v>17843</v>
      </c>
      <c r="AV38" s="4">
        <f t="shared" si="2"/>
        <v>18093</v>
      </c>
    </row>
    <row r="39" s="4" customFormat="1" spans="1:48">
      <c r="A39" s="4">
        <f>'q-AgLabour'!A39</f>
        <v>2</v>
      </c>
      <c r="B39" s="4" t="str">
        <f>'q-AgLabour'!B39</f>
        <v>Seychelles</v>
      </c>
      <c r="C39" s="4">
        <f>'q-AgLabour'!C39</f>
        <v>196</v>
      </c>
      <c r="D39" s="4" t="str">
        <f>'q-AgLabour'!D39</f>
        <v>Seychelles</v>
      </c>
      <c r="E39" s="4" t="str">
        <f>'q-AgLabour'!E39</f>
        <v>601</v>
      </c>
      <c r="F39" s="4" t="str">
        <f>'q-AgLabour'!F39</f>
        <v>Tot Ec Act A (1000)</v>
      </c>
      <c r="G39" s="4">
        <f t="shared" ref="G39:AV39" si="3">SUM(G16:G20)</f>
        <v>14099</v>
      </c>
      <c r="H39" s="4">
        <f t="shared" si="3"/>
        <v>14453</v>
      </c>
      <c r="I39" s="4">
        <f t="shared" si="3"/>
        <v>14818</v>
      </c>
      <c r="J39" s="4">
        <f t="shared" si="3"/>
        <v>15188</v>
      </c>
      <c r="K39" s="4">
        <f t="shared" si="3"/>
        <v>15564</v>
      </c>
      <c r="L39" s="4">
        <f t="shared" si="3"/>
        <v>15942</v>
      </c>
      <c r="M39" s="4">
        <f t="shared" si="3"/>
        <v>16324</v>
      </c>
      <c r="N39" s="4">
        <f t="shared" si="3"/>
        <v>16714</v>
      </c>
      <c r="O39" s="4">
        <f t="shared" si="3"/>
        <v>17104</v>
      </c>
      <c r="P39" s="4">
        <f t="shared" si="3"/>
        <v>17501</v>
      </c>
      <c r="Q39" s="4">
        <f t="shared" si="3"/>
        <v>18104</v>
      </c>
      <c r="R39" s="4">
        <f t="shared" si="3"/>
        <v>18721</v>
      </c>
      <c r="S39" s="4">
        <f t="shared" si="3"/>
        <v>19358</v>
      </c>
      <c r="T39" s="4">
        <f t="shared" si="3"/>
        <v>20016</v>
      </c>
      <c r="U39" s="4">
        <f t="shared" si="3"/>
        <v>20700</v>
      </c>
      <c r="V39" s="4">
        <f t="shared" si="3"/>
        <v>21413</v>
      </c>
      <c r="W39" s="4">
        <f t="shared" si="3"/>
        <v>22150</v>
      </c>
      <c r="X39" s="4">
        <f t="shared" si="3"/>
        <v>22907</v>
      </c>
      <c r="Y39" s="4">
        <f t="shared" si="3"/>
        <v>23680</v>
      </c>
      <c r="Z39" s="4">
        <f t="shared" si="3"/>
        <v>24456</v>
      </c>
      <c r="AA39" s="4">
        <f t="shared" si="3"/>
        <v>25357</v>
      </c>
      <c r="AB39" s="4">
        <f t="shared" si="3"/>
        <v>26275</v>
      </c>
      <c r="AC39" s="4">
        <f t="shared" si="3"/>
        <v>27218</v>
      </c>
      <c r="AD39" s="4">
        <f t="shared" si="3"/>
        <v>28192</v>
      </c>
      <c r="AE39" s="4">
        <f t="shared" si="3"/>
        <v>29205</v>
      </c>
      <c r="AF39" s="4">
        <f t="shared" si="3"/>
        <v>30259</v>
      </c>
      <c r="AG39" s="4">
        <f t="shared" si="3"/>
        <v>31355</v>
      </c>
      <c r="AH39" s="4">
        <f t="shared" si="3"/>
        <v>32492</v>
      </c>
      <c r="AI39" s="4">
        <f t="shared" si="3"/>
        <v>33669</v>
      </c>
      <c r="AJ39" s="4">
        <f t="shared" si="3"/>
        <v>34882</v>
      </c>
      <c r="AK39" s="4">
        <f t="shared" si="3"/>
        <v>35926</v>
      </c>
      <c r="AL39" s="4">
        <f t="shared" si="3"/>
        <v>36989</v>
      </c>
      <c r="AM39" s="4">
        <f t="shared" si="3"/>
        <v>38070</v>
      </c>
      <c r="AN39" s="4">
        <f t="shared" si="3"/>
        <v>39172</v>
      </c>
      <c r="AO39" s="4">
        <f t="shared" si="3"/>
        <v>40289</v>
      </c>
      <c r="AP39" s="4">
        <f t="shared" si="3"/>
        <v>41426</v>
      </c>
      <c r="AQ39" s="4">
        <f t="shared" si="3"/>
        <v>42581</v>
      </c>
      <c r="AR39" s="4">
        <f t="shared" si="3"/>
        <v>43750</v>
      </c>
      <c r="AS39" s="4">
        <f t="shared" si="3"/>
        <v>44936</v>
      </c>
      <c r="AT39" s="4">
        <f t="shared" si="3"/>
        <v>46137</v>
      </c>
      <c r="AU39" s="4">
        <f t="shared" si="3"/>
        <v>47347</v>
      </c>
      <c r="AV39" s="4">
        <f t="shared" si="3"/>
        <v>48570</v>
      </c>
    </row>
    <row r="40" s="4" customFormat="1" spans="1:48">
      <c r="A40" s="4">
        <f>'q-AgLabour'!A40</f>
        <v>1</v>
      </c>
      <c r="B40" s="4" t="str">
        <f>'q-AgLabour'!B40</f>
        <v>Sierra Leone</v>
      </c>
      <c r="C40" s="4">
        <f>'q-AgLabour'!C40</f>
        <v>197</v>
      </c>
      <c r="D40" s="4" t="str">
        <f>'q-AgLabour'!D40</f>
        <v>Sierra Leone</v>
      </c>
      <c r="E40" s="4" t="str">
        <f>'q-AgLabour'!E40</f>
        <v>601</v>
      </c>
      <c r="F40" s="4" t="str">
        <f>'q-AgLabour'!F40</f>
        <v>Tot Ec Act A (1000)</v>
      </c>
      <c r="G40" s="4">
        <f t="shared" ref="G40:AV40" si="4">SUM(G22:G25)</f>
        <v>12535</v>
      </c>
      <c r="H40" s="4">
        <f t="shared" si="4"/>
        <v>12728</v>
      </c>
      <c r="I40" s="4">
        <f t="shared" si="4"/>
        <v>12921</v>
      </c>
      <c r="J40" s="4">
        <f t="shared" si="4"/>
        <v>13113</v>
      </c>
      <c r="K40" s="4">
        <f t="shared" si="4"/>
        <v>13302</v>
      </c>
      <c r="L40" s="4">
        <f t="shared" si="4"/>
        <v>13489</v>
      </c>
      <c r="M40" s="4">
        <f t="shared" si="4"/>
        <v>13672</v>
      </c>
      <c r="N40" s="4">
        <f t="shared" si="4"/>
        <v>13856</v>
      </c>
      <c r="O40" s="4">
        <f t="shared" si="4"/>
        <v>14044</v>
      </c>
      <c r="P40" s="4">
        <f t="shared" si="4"/>
        <v>14240</v>
      </c>
      <c r="Q40" s="4">
        <f t="shared" si="4"/>
        <v>14481</v>
      </c>
      <c r="R40" s="4">
        <f t="shared" si="4"/>
        <v>14731</v>
      </c>
      <c r="S40" s="4">
        <f t="shared" si="4"/>
        <v>14984</v>
      </c>
      <c r="T40" s="4">
        <f t="shared" si="4"/>
        <v>15241</v>
      </c>
      <c r="U40" s="4">
        <f t="shared" si="4"/>
        <v>15498</v>
      </c>
      <c r="V40" s="4">
        <f t="shared" si="4"/>
        <v>15754</v>
      </c>
      <c r="W40" s="4">
        <f t="shared" si="4"/>
        <v>16012</v>
      </c>
      <c r="X40" s="4">
        <f t="shared" si="4"/>
        <v>16271</v>
      </c>
      <c r="Y40" s="4">
        <f t="shared" si="4"/>
        <v>16538</v>
      </c>
      <c r="Z40" s="4">
        <f t="shared" si="4"/>
        <v>16816</v>
      </c>
      <c r="AA40" s="4">
        <f t="shared" si="4"/>
        <v>17108</v>
      </c>
      <c r="AB40" s="4">
        <f t="shared" si="4"/>
        <v>17411</v>
      </c>
      <c r="AC40" s="4">
        <f t="shared" si="4"/>
        <v>17721</v>
      </c>
      <c r="AD40" s="4">
        <f t="shared" si="4"/>
        <v>18041</v>
      </c>
      <c r="AE40" s="4">
        <f t="shared" si="4"/>
        <v>18365</v>
      </c>
      <c r="AF40" s="4">
        <f t="shared" si="4"/>
        <v>18697</v>
      </c>
      <c r="AG40" s="4">
        <f t="shared" si="4"/>
        <v>19035</v>
      </c>
      <c r="AH40" s="4">
        <f t="shared" si="4"/>
        <v>19379</v>
      </c>
      <c r="AI40" s="4">
        <f t="shared" si="4"/>
        <v>19727</v>
      </c>
      <c r="AJ40" s="4">
        <f t="shared" si="4"/>
        <v>20083</v>
      </c>
      <c r="AK40" s="4">
        <f t="shared" si="4"/>
        <v>20517</v>
      </c>
      <c r="AL40" s="4">
        <f t="shared" si="4"/>
        <v>20962</v>
      </c>
      <c r="AM40" s="4">
        <f t="shared" si="4"/>
        <v>21412</v>
      </c>
      <c r="AN40" s="4">
        <f t="shared" si="4"/>
        <v>21872</v>
      </c>
      <c r="AO40" s="4">
        <f t="shared" si="4"/>
        <v>22336</v>
      </c>
      <c r="AP40" s="4">
        <f t="shared" si="4"/>
        <v>22810</v>
      </c>
      <c r="AQ40" s="4">
        <f t="shared" si="4"/>
        <v>23290</v>
      </c>
      <c r="AR40" s="4">
        <f t="shared" si="4"/>
        <v>23777</v>
      </c>
      <c r="AS40" s="4">
        <f t="shared" si="4"/>
        <v>24272</v>
      </c>
      <c r="AT40" s="4">
        <f t="shared" si="4"/>
        <v>24773</v>
      </c>
      <c r="AU40" s="4">
        <f t="shared" si="4"/>
        <v>25322</v>
      </c>
      <c r="AV40" s="4">
        <f t="shared" si="4"/>
        <v>25879</v>
      </c>
    </row>
    <row r="41" s="4" customFormat="1" spans="1:48">
      <c r="A41" s="4">
        <f>'q-AgLabour'!A41</f>
        <v>2</v>
      </c>
      <c r="B41" s="4" t="str">
        <f>'q-AgLabour'!B41</f>
        <v>Somalia</v>
      </c>
      <c r="C41" s="4">
        <f>'q-AgLabour'!C41</f>
        <v>201</v>
      </c>
      <c r="D41" s="4" t="str">
        <f>'q-AgLabour'!D41</f>
        <v>Somalia</v>
      </c>
      <c r="E41" s="4" t="str">
        <f>'q-AgLabour'!E41</f>
        <v>601</v>
      </c>
      <c r="F41" s="4" t="str">
        <f>'q-AgLabour'!F41</f>
        <v>Tot Ec Act A (1000)</v>
      </c>
      <c r="G41" s="4">
        <f t="shared" ref="G41:AV41" si="5">G21+G40</f>
        <v>38336</v>
      </c>
      <c r="H41" s="4">
        <f t="shared" si="5"/>
        <v>39398</v>
      </c>
      <c r="I41" s="4">
        <f t="shared" si="5"/>
        <v>40486</v>
      </c>
      <c r="J41" s="4">
        <f t="shared" si="5"/>
        <v>41587</v>
      </c>
      <c r="K41" s="4">
        <f t="shared" si="5"/>
        <v>42688</v>
      </c>
      <c r="L41" s="4">
        <f t="shared" si="5"/>
        <v>43787</v>
      </c>
      <c r="M41" s="4">
        <f t="shared" si="5"/>
        <v>44885</v>
      </c>
      <c r="N41" s="4">
        <f t="shared" si="5"/>
        <v>45990</v>
      </c>
      <c r="O41" s="4">
        <f t="shared" si="5"/>
        <v>47108</v>
      </c>
      <c r="P41" s="4">
        <f t="shared" si="5"/>
        <v>48249</v>
      </c>
      <c r="Q41" s="4">
        <f t="shared" si="5"/>
        <v>49664</v>
      </c>
      <c r="R41" s="4">
        <f t="shared" si="5"/>
        <v>51116</v>
      </c>
      <c r="S41" s="4">
        <f t="shared" si="5"/>
        <v>52606</v>
      </c>
      <c r="T41" s="4">
        <f t="shared" si="5"/>
        <v>54145</v>
      </c>
      <c r="U41" s="4">
        <f t="shared" si="5"/>
        <v>55735</v>
      </c>
      <c r="V41" s="4">
        <f t="shared" si="5"/>
        <v>57377</v>
      </c>
      <c r="W41" s="4">
        <f t="shared" si="5"/>
        <v>59075</v>
      </c>
      <c r="X41" s="4">
        <f t="shared" si="5"/>
        <v>60825</v>
      </c>
      <c r="Y41" s="4">
        <f t="shared" si="5"/>
        <v>62629</v>
      </c>
      <c r="Z41" s="4">
        <f t="shared" si="5"/>
        <v>64489</v>
      </c>
      <c r="AA41" s="4">
        <f t="shared" si="5"/>
        <v>66409</v>
      </c>
      <c r="AB41" s="4">
        <f t="shared" si="5"/>
        <v>68385</v>
      </c>
      <c r="AC41" s="4">
        <f t="shared" si="5"/>
        <v>70409</v>
      </c>
      <c r="AD41" s="4">
        <f t="shared" si="5"/>
        <v>72476</v>
      </c>
      <c r="AE41" s="4">
        <f t="shared" si="5"/>
        <v>74574</v>
      </c>
      <c r="AF41" s="4">
        <f t="shared" si="5"/>
        <v>76705</v>
      </c>
      <c r="AG41" s="4">
        <f t="shared" si="5"/>
        <v>78868</v>
      </c>
      <c r="AH41" s="4">
        <f t="shared" si="5"/>
        <v>81061</v>
      </c>
      <c r="AI41" s="4">
        <f t="shared" si="5"/>
        <v>83280</v>
      </c>
      <c r="AJ41" s="4">
        <f t="shared" si="5"/>
        <v>85528</v>
      </c>
      <c r="AK41" s="4">
        <f t="shared" si="5"/>
        <v>87352</v>
      </c>
      <c r="AL41" s="4">
        <f t="shared" si="5"/>
        <v>89171</v>
      </c>
      <c r="AM41" s="4">
        <f t="shared" si="5"/>
        <v>90983</v>
      </c>
      <c r="AN41" s="4">
        <f t="shared" si="5"/>
        <v>92802</v>
      </c>
      <c r="AO41" s="4">
        <f t="shared" si="5"/>
        <v>94629</v>
      </c>
      <c r="AP41" s="4">
        <f t="shared" si="5"/>
        <v>96471</v>
      </c>
      <c r="AQ41" s="4">
        <f t="shared" si="5"/>
        <v>98324</v>
      </c>
      <c r="AR41" s="4">
        <f t="shared" si="5"/>
        <v>100191</v>
      </c>
      <c r="AS41" s="4">
        <f t="shared" si="5"/>
        <v>102074</v>
      </c>
      <c r="AT41" s="4">
        <f t="shared" si="5"/>
        <v>103972</v>
      </c>
      <c r="AU41" s="4">
        <f t="shared" si="5"/>
        <v>105624</v>
      </c>
      <c r="AV41" s="4">
        <f t="shared" si="5"/>
        <v>107285</v>
      </c>
    </row>
    <row r="42" s="4" customFormat="1" spans="1:48">
      <c r="A42" s="4">
        <f>'q-AgLabour'!A42</f>
        <v>3</v>
      </c>
      <c r="B42" s="4" t="str">
        <f>'q-AgLabour'!B42</f>
        <v>South Africa</v>
      </c>
      <c r="C42" s="4">
        <f>'q-AgLabour'!C42</f>
        <v>202</v>
      </c>
      <c r="D42" s="4" t="str">
        <f>'q-AgLabour'!D42</f>
        <v>South Africa</v>
      </c>
      <c r="E42" s="4" t="str">
        <f>'q-AgLabour'!E42</f>
        <v>601</v>
      </c>
      <c r="F42" s="4" t="str">
        <f>'q-AgLabour'!F42</f>
        <v>Tot Ec Act A (1000)</v>
      </c>
      <c r="G42" s="4">
        <f t="shared" ref="G42:AV42" si="6">G34-G35</f>
        <v>809649</v>
      </c>
      <c r="H42" s="4">
        <f t="shared" si="6"/>
        <v>824682</v>
      </c>
      <c r="I42" s="4">
        <f t="shared" si="6"/>
        <v>840539</v>
      </c>
      <c r="J42" s="4">
        <f t="shared" si="6"/>
        <v>857329</v>
      </c>
      <c r="K42" s="4">
        <f t="shared" si="6"/>
        <v>875098</v>
      </c>
      <c r="L42" s="4">
        <f t="shared" si="6"/>
        <v>893857</v>
      </c>
      <c r="M42" s="4">
        <f t="shared" si="6"/>
        <v>913505</v>
      </c>
      <c r="N42" s="4">
        <f t="shared" si="6"/>
        <v>933819</v>
      </c>
      <c r="O42" s="4">
        <f t="shared" si="6"/>
        <v>954504</v>
      </c>
      <c r="P42" s="4">
        <f t="shared" si="6"/>
        <v>975303</v>
      </c>
      <c r="Q42" s="4">
        <f t="shared" si="6"/>
        <v>1001343</v>
      </c>
      <c r="R42" s="4">
        <f t="shared" si="6"/>
        <v>1027690</v>
      </c>
      <c r="S42" s="4">
        <f t="shared" si="6"/>
        <v>1054078</v>
      </c>
      <c r="T42" s="4">
        <f t="shared" si="6"/>
        <v>1080178</v>
      </c>
      <c r="U42" s="4">
        <f t="shared" si="6"/>
        <v>1105781</v>
      </c>
      <c r="V42" s="4">
        <f t="shared" si="6"/>
        <v>1130726</v>
      </c>
      <c r="W42" s="4">
        <f t="shared" si="6"/>
        <v>1155124</v>
      </c>
      <c r="X42" s="4">
        <f t="shared" si="6"/>
        <v>1179279</v>
      </c>
      <c r="Y42" s="4">
        <f t="shared" si="6"/>
        <v>1203638</v>
      </c>
      <c r="Z42" s="4">
        <f t="shared" si="6"/>
        <v>1228568</v>
      </c>
      <c r="AA42" s="4">
        <f t="shared" si="6"/>
        <v>1255008</v>
      </c>
      <c r="AB42" s="4">
        <f t="shared" si="6"/>
        <v>1282045</v>
      </c>
      <c r="AC42" s="4">
        <f t="shared" si="6"/>
        <v>1309794</v>
      </c>
      <c r="AD42" s="4">
        <f t="shared" si="6"/>
        <v>1338366</v>
      </c>
      <c r="AE42" s="4">
        <f t="shared" si="6"/>
        <v>1367831</v>
      </c>
      <c r="AF42" s="4">
        <f t="shared" si="6"/>
        <v>1398280</v>
      </c>
      <c r="AG42" s="4">
        <f t="shared" si="6"/>
        <v>1429643</v>
      </c>
      <c r="AH42" s="4">
        <f t="shared" si="6"/>
        <v>1461552</v>
      </c>
      <c r="AI42" s="4">
        <f t="shared" si="6"/>
        <v>1493519</v>
      </c>
      <c r="AJ42" s="4">
        <f t="shared" si="6"/>
        <v>1525153</v>
      </c>
      <c r="AK42" s="4">
        <f t="shared" si="6"/>
        <v>1554688</v>
      </c>
      <c r="AL42" s="4">
        <f t="shared" si="6"/>
        <v>1583755</v>
      </c>
      <c r="AM42" s="4">
        <f t="shared" si="6"/>
        <v>1612480</v>
      </c>
      <c r="AN42" s="4">
        <f t="shared" si="6"/>
        <v>1641080</v>
      </c>
      <c r="AO42" s="4">
        <f t="shared" si="6"/>
        <v>1669698</v>
      </c>
      <c r="AP42" s="4">
        <f t="shared" si="6"/>
        <v>1698375</v>
      </c>
      <c r="AQ42" s="4">
        <f t="shared" si="6"/>
        <v>1727022</v>
      </c>
      <c r="AR42" s="4">
        <f t="shared" si="6"/>
        <v>1755640</v>
      </c>
      <c r="AS42" s="4">
        <f t="shared" si="6"/>
        <v>1784172</v>
      </c>
      <c r="AT42" s="4">
        <f t="shared" si="6"/>
        <v>1812592</v>
      </c>
      <c r="AU42" s="4">
        <f t="shared" si="6"/>
        <v>1841285</v>
      </c>
      <c r="AV42" s="4">
        <f t="shared" si="6"/>
        <v>1869930</v>
      </c>
    </row>
    <row r="43" spans="1:49">
      <c r="A43" s="6">
        <f>'q-Labour'!A43</f>
        <v>61</v>
      </c>
      <c r="B43" s="6" t="str">
        <f>'q-Labour'!B43</f>
        <v>China</v>
      </c>
      <c r="C43" s="6">
        <f>'q-Labour'!C43</f>
        <v>351</v>
      </c>
      <c r="D43" s="6" t="str">
        <f>'q-Labour'!D43</f>
        <v>China</v>
      </c>
      <c r="E43" s="6" t="str">
        <f>'q-Labour'!E43</f>
        <v>591</v>
      </c>
      <c r="F43" s="6" t="str">
        <f>'q-Labour'!F43</f>
        <v>Tot Ec Act  (1000)</v>
      </c>
      <c r="G43" s="6">
        <f>'q-Labour'!G43</f>
        <v>352727</v>
      </c>
      <c r="H43" s="6">
        <f>'q-Labour'!H43</f>
        <v>358862</v>
      </c>
      <c r="I43" s="6">
        <f>'q-Labour'!I43</f>
        <v>365625</v>
      </c>
      <c r="J43" s="6">
        <f>'q-Labour'!J43</f>
        <v>373088</v>
      </c>
      <c r="K43" s="6">
        <f>'q-Labour'!K43</f>
        <v>381274</v>
      </c>
      <c r="L43" s="6">
        <f>'q-Labour'!L43</f>
        <v>390209</v>
      </c>
      <c r="M43" s="6">
        <f>'q-Labour'!M43</f>
        <v>399801</v>
      </c>
      <c r="N43" s="6">
        <f>'q-Labour'!N43</f>
        <v>409830</v>
      </c>
      <c r="O43" s="6">
        <f>'q-Labour'!O43</f>
        <v>419993</v>
      </c>
      <c r="P43" s="6">
        <f>'q-Labour'!P43</f>
        <v>430045</v>
      </c>
      <c r="Q43" s="6">
        <f>'q-Labour'!Q43</f>
        <v>443550</v>
      </c>
      <c r="R43" s="6">
        <f>'q-Labour'!R43</f>
        <v>457059</v>
      </c>
      <c r="S43" s="6">
        <f>'q-Labour'!S43</f>
        <v>470386</v>
      </c>
      <c r="T43" s="6">
        <f>'q-Labour'!T43</f>
        <v>483320</v>
      </c>
      <c r="U43" s="6">
        <f>'q-Labour'!U43</f>
        <v>495718</v>
      </c>
      <c r="V43" s="6">
        <f>'q-Labour'!V43</f>
        <v>507484</v>
      </c>
      <c r="W43" s="6">
        <f>'q-Labour'!W43</f>
        <v>518666</v>
      </c>
      <c r="X43" s="6">
        <f>'q-Labour'!X43</f>
        <v>529462</v>
      </c>
      <c r="Y43" s="6">
        <f>'q-Labour'!Y43</f>
        <v>540173</v>
      </c>
      <c r="Z43" s="6">
        <f>'q-Labour'!Z43</f>
        <v>551042</v>
      </c>
      <c r="AA43" s="6">
        <f>'q-Labour'!AA43</f>
        <v>562580</v>
      </c>
      <c r="AB43" s="6">
        <f>'q-Labour'!AB43</f>
        <v>574299</v>
      </c>
      <c r="AC43" s="6">
        <f>'q-Labour'!AC43</f>
        <v>586367</v>
      </c>
      <c r="AD43" s="6">
        <f>'q-Labour'!AD43</f>
        <v>598977</v>
      </c>
      <c r="AE43" s="6">
        <f>'q-Labour'!AE43</f>
        <v>612249</v>
      </c>
      <c r="AF43" s="6">
        <f>'q-Labour'!AF43</f>
        <v>626303</v>
      </c>
      <c r="AG43" s="6">
        <f>'q-Labour'!AG43</f>
        <v>641062</v>
      </c>
      <c r="AH43" s="6">
        <f>'q-Labour'!AH43</f>
        <v>656180</v>
      </c>
      <c r="AI43" s="6">
        <f>'q-Labour'!AI43</f>
        <v>671162</v>
      </c>
      <c r="AJ43" s="6">
        <f>'q-Labour'!AJ43</f>
        <v>685636</v>
      </c>
      <c r="AK43" s="6">
        <f>'q-Labour'!AK43</f>
        <v>695244</v>
      </c>
      <c r="AL43" s="6">
        <f>'q-Labour'!AL43</f>
        <v>704138</v>
      </c>
      <c r="AM43" s="6">
        <f>'q-Labour'!AM43</f>
        <v>712488</v>
      </c>
      <c r="AN43" s="6">
        <f>'q-Labour'!AN43</f>
        <v>720568</v>
      </c>
      <c r="AO43" s="6">
        <f>'q-Labour'!AO43</f>
        <v>728582</v>
      </c>
      <c r="AP43" s="6">
        <f>'q-Labour'!AP43</f>
        <v>736572</v>
      </c>
      <c r="AQ43" s="6">
        <f>'q-Labour'!AQ43</f>
        <v>744468</v>
      </c>
      <c r="AR43" s="6">
        <f>'q-Labour'!AR43</f>
        <v>752235</v>
      </c>
      <c r="AS43" s="6">
        <f>'q-Labour'!AS43</f>
        <v>759800</v>
      </c>
      <c r="AT43" s="6">
        <f>'q-Labour'!AT43</f>
        <v>767114</v>
      </c>
      <c r="AU43" s="6">
        <f>'q-Labour'!AU43</f>
        <v>773778</v>
      </c>
      <c r="AV43" s="6">
        <f>'q-Labour'!AV43</f>
        <v>780218</v>
      </c>
      <c r="AW43" s="6">
        <f>'q-Labour'!AW43</f>
        <v>0</v>
      </c>
    </row>
    <row r="44" customFormat="1" spans="1:49">
      <c r="A44" s="6">
        <f>'q-Labour'!A44</f>
        <v>62</v>
      </c>
      <c r="B44" s="6" t="str">
        <f>'q-Labour'!B44</f>
        <v>Japan</v>
      </c>
      <c r="C44" s="6">
        <f>'q-Labour'!C44</f>
        <v>110</v>
      </c>
      <c r="D44" s="6" t="str">
        <f>'q-Labour'!D44</f>
        <v>Japan</v>
      </c>
      <c r="E44" s="6" t="str">
        <f>'q-Labour'!E44</f>
        <v>591</v>
      </c>
      <c r="F44" s="6" t="str">
        <f>'q-Labour'!F44</f>
        <v>Tot Ec Act  (1000)</v>
      </c>
      <c r="G44" s="6">
        <f>'q-Labour'!G44</f>
        <v>45466</v>
      </c>
      <c r="H44" s="6">
        <f>'q-Labour'!H44</f>
        <v>46243</v>
      </c>
      <c r="I44" s="6">
        <f>'q-Labour'!I44</f>
        <v>47047</v>
      </c>
      <c r="J44" s="6">
        <f>'q-Labour'!J44</f>
        <v>47870</v>
      </c>
      <c r="K44" s="6">
        <f>'q-Labour'!K44</f>
        <v>48706</v>
      </c>
      <c r="L44" s="6">
        <f>'q-Labour'!L44</f>
        <v>49550</v>
      </c>
      <c r="M44" s="6">
        <f>'q-Labour'!M44</f>
        <v>50410</v>
      </c>
      <c r="N44" s="6">
        <f>'q-Labour'!N44</f>
        <v>51300</v>
      </c>
      <c r="O44" s="6">
        <f>'q-Labour'!O44</f>
        <v>52245</v>
      </c>
      <c r="P44" s="6">
        <f>'q-Labour'!P44</f>
        <v>53259</v>
      </c>
      <c r="Q44" s="6">
        <f>'q-Labour'!Q44</f>
        <v>53742</v>
      </c>
      <c r="R44" s="6">
        <f>'q-Labour'!R44</f>
        <v>54273</v>
      </c>
      <c r="S44" s="6">
        <f>'q-Labour'!S44</f>
        <v>54820</v>
      </c>
      <c r="T44" s="6">
        <f>'q-Labour'!T44</f>
        <v>55340</v>
      </c>
      <c r="U44" s="6">
        <f>'q-Labour'!U44</f>
        <v>55800</v>
      </c>
      <c r="V44" s="6">
        <f>'q-Labour'!V44</f>
        <v>56190</v>
      </c>
      <c r="W44" s="6">
        <f>'q-Labour'!W44</f>
        <v>56516</v>
      </c>
      <c r="X44" s="6">
        <f>'q-Labour'!X44</f>
        <v>56790</v>
      </c>
      <c r="Y44" s="6">
        <f>'q-Labour'!Y44</f>
        <v>57030</v>
      </c>
      <c r="Z44" s="6">
        <f>'q-Labour'!Z44</f>
        <v>57251</v>
      </c>
      <c r="AA44" s="6">
        <f>'q-Labour'!AA44</f>
        <v>58022</v>
      </c>
      <c r="AB44" s="6">
        <f>'q-Labour'!AB44</f>
        <v>58780</v>
      </c>
      <c r="AC44" s="6">
        <f>'q-Labour'!AC44</f>
        <v>59523</v>
      </c>
      <c r="AD44" s="6">
        <f>'q-Labour'!AD44</f>
        <v>60244</v>
      </c>
      <c r="AE44" s="6">
        <f>'q-Labour'!AE44</f>
        <v>60942</v>
      </c>
      <c r="AF44" s="6">
        <f>'q-Labour'!AF44</f>
        <v>61616</v>
      </c>
      <c r="AG44" s="6">
        <f>'q-Labour'!AG44</f>
        <v>62269</v>
      </c>
      <c r="AH44" s="6">
        <f>'q-Labour'!AH44</f>
        <v>62903</v>
      </c>
      <c r="AI44" s="6">
        <f>'q-Labour'!AI44</f>
        <v>63523</v>
      </c>
      <c r="AJ44" s="6">
        <f>'q-Labour'!AJ44</f>
        <v>64133</v>
      </c>
      <c r="AK44" s="6">
        <f>'q-Labour'!AK44</f>
        <v>64588</v>
      </c>
      <c r="AL44" s="6">
        <f>'q-Labour'!AL44</f>
        <v>65031</v>
      </c>
      <c r="AM44" s="6">
        <f>'q-Labour'!AM44</f>
        <v>65465</v>
      </c>
      <c r="AN44" s="6">
        <f>'q-Labour'!AN44</f>
        <v>65894</v>
      </c>
      <c r="AO44" s="6">
        <f>'q-Labour'!AO44</f>
        <v>66319</v>
      </c>
      <c r="AP44" s="6">
        <f>'q-Labour'!AP44</f>
        <v>66742</v>
      </c>
      <c r="AQ44" s="6">
        <f>'q-Labour'!AQ44</f>
        <v>67163</v>
      </c>
      <c r="AR44" s="6">
        <f>'q-Labour'!AR44</f>
        <v>67578</v>
      </c>
      <c r="AS44" s="6">
        <f>'q-Labour'!AS44</f>
        <v>67983</v>
      </c>
      <c r="AT44" s="6">
        <f>'q-Labour'!AT44</f>
        <v>68376</v>
      </c>
      <c r="AU44" s="6">
        <f>'q-Labour'!AU44</f>
        <v>68333</v>
      </c>
      <c r="AV44" s="6">
        <f>'q-Labour'!AV44</f>
        <v>68275</v>
      </c>
      <c r="AW44" s="6">
        <f>'q-Labour'!AW44</f>
        <v>0</v>
      </c>
    </row>
    <row r="45" customFormat="1" spans="1:49">
      <c r="A45" s="6">
        <f>'q-Labour'!A45</f>
        <v>63</v>
      </c>
      <c r="B45" s="6" t="str">
        <f>'q-Labour'!B45</f>
        <v>South Asia</v>
      </c>
      <c r="C45" s="6">
        <f>'q-Labour'!C45</f>
        <v>323</v>
      </c>
      <c r="D45" s="6" t="str">
        <f>'q-Labour'!D45</f>
        <v>SOUTH ASIA</v>
      </c>
      <c r="E45" s="6" t="str">
        <f>'q-Labour'!E45</f>
        <v>591</v>
      </c>
      <c r="F45" s="6" t="str">
        <f>'q-Labour'!F45</f>
        <v>Tot Ec Act  (1000)</v>
      </c>
      <c r="G45" s="6">
        <f>'q-Labour'!G45</f>
        <v>261453</v>
      </c>
      <c r="H45" s="6">
        <f>'q-Labour'!H45</f>
        <v>266367</v>
      </c>
      <c r="I45" s="6">
        <f>'q-Labour'!I45</f>
        <v>271373</v>
      </c>
      <c r="J45" s="6">
        <f>'q-Labour'!J45</f>
        <v>276494</v>
      </c>
      <c r="K45" s="6">
        <f>'q-Labour'!K45</f>
        <v>281744</v>
      </c>
      <c r="L45" s="6">
        <f>'q-Labour'!L45</f>
        <v>287120</v>
      </c>
      <c r="M45" s="6">
        <f>'q-Labour'!M45</f>
        <v>292610</v>
      </c>
      <c r="N45" s="6">
        <f>'q-Labour'!N45</f>
        <v>298216</v>
      </c>
      <c r="O45" s="6">
        <f>'q-Labour'!O45</f>
        <v>303939</v>
      </c>
      <c r="P45" s="6">
        <f>'q-Labour'!P45</f>
        <v>309773</v>
      </c>
      <c r="Q45" s="6">
        <f>'q-Labour'!Q45</f>
        <v>316847</v>
      </c>
      <c r="R45" s="6">
        <f>'q-Labour'!R45</f>
        <v>324082</v>
      </c>
      <c r="S45" s="6">
        <f>'q-Labour'!S45</f>
        <v>331438</v>
      </c>
      <c r="T45" s="6">
        <f>'q-Labour'!T45</f>
        <v>338869</v>
      </c>
      <c r="U45" s="6">
        <f>'q-Labour'!U45</f>
        <v>346343</v>
      </c>
      <c r="V45" s="6">
        <f>'q-Labour'!V45</f>
        <v>353838</v>
      </c>
      <c r="W45" s="6">
        <f>'q-Labour'!W45</f>
        <v>361378</v>
      </c>
      <c r="X45" s="6">
        <f>'q-Labour'!X45</f>
        <v>369024</v>
      </c>
      <c r="Y45" s="6">
        <f>'q-Labour'!Y45</f>
        <v>376855</v>
      </c>
      <c r="Z45" s="6">
        <f>'q-Labour'!Z45</f>
        <v>384931</v>
      </c>
      <c r="AA45" s="6">
        <f>'q-Labour'!AA45</f>
        <v>392507</v>
      </c>
      <c r="AB45" s="6">
        <f>'q-Labour'!AB45</f>
        <v>400301</v>
      </c>
      <c r="AC45" s="6">
        <f>'q-Labour'!AC45</f>
        <v>408298</v>
      </c>
      <c r="AD45" s="6">
        <f>'q-Labour'!AD45</f>
        <v>416472</v>
      </c>
      <c r="AE45" s="6">
        <f>'q-Labour'!AE45</f>
        <v>424796</v>
      </c>
      <c r="AF45" s="6">
        <f>'q-Labour'!AF45</f>
        <v>433272</v>
      </c>
      <c r="AG45" s="6">
        <f>'q-Labour'!AG45</f>
        <v>441890</v>
      </c>
      <c r="AH45" s="6">
        <f>'q-Labour'!AH45</f>
        <v>450606</v>
      </c>
      <c r="AI45" s="6">
        <f>'q-Labour'!AI45</f>
        <v>459362</v>
      </c>
      <c r="AJ45" s="6">
        <f>'q-Labour'!AJ45</f>
        <v>468117</v>
      </c>
      <c r="AK45" s="6">
        <f>'q-Labour'!AK45</f>
        <v>479123</v>
      </c>
      <c r="AL45" s="6">
        <f>'q-Labour'!AL45</f>
        <v>490186</v>
      </c>
      <c r="AM45" s="6">
        <f>'q-Labour'!AM45</f>
        <v>501348</v>
      </c>
      <c r="AN45" s="6">
        <f>'q-Labour'!AN45</f>
        <v>512666</v>
      </c>
      <c r="AO45" s="6">
        <f>'q-Labour'!AO45</f>
        <v>524178</v>
      </c>
      <c r="AP45" s="6">
        <f>'q-Labour'!AP45</f>
        <v>535897</v>
      </c>
      <c r="AQ45" s="6">
        <f>'q-Labour'!AQ45</f>
        <v>547791</v>
      </c>
      <c r="AR45" s="6">
        <f>'q-Labour'!AR45</f>
        <v>559797</v>
      </c>
      <c r="AS45" s="6">
        <f>'q-Labour'!AS45</f>
        <v>571821</v>
      </c>
      <c r="AT45" s="6">
        <f>'q-Labour'!AT45</f>
        <v>583801</v>
      </c>
      <c r="AU45" s="6">
        <f>'q-Labour'!AU45</f>
        <v>597106</v>
      </c>
      <c r="AV45" s="6">
        <f>'q-Labour'!AV45</f>
        <v>610412</v>
      </c>
      <c r="AW45" s="6">
        <f>'q-Labour'!AW45</f>
        <v>0</v>
      </c>
    </row>
    <row r="46" spans="1:49">
      <c r="A46" s="6">
        <f>'q-Labour'!A46</f>
        <v>64</v>
      </c>
      <c r="B46" s="6" t="str">
        <f>'q-Labour'!B46</f>
        <v>East &amp; SouthEast Asia (excl.China)</v>
      </c>
      <c r="C46" s="6">
        <f>'q-Labour'!C46</f>
        <v>324</v>
      </c>
      <c r="D46" s="6" t="str">
        <f>'q-Labour'!D46</f>
        <v>EAST &amp; SOUTH EAST ASIA</v>
      </c>
      <c r="E46" s="6" t="str">
        <f>'q-Labour'!E46</f>
        <v>591</v>
      </c>
      <c r="F46" s="6" t="str">
        <f>'q-Labour'!F46</f>
        <v>Tot Ec Act  (1000)</v>
      </c>
      <c r="G46" s="6">
        <f>'q-Labour'!G46</f>
        <v>114690</v>
      </c>
      <c r="H46" s="6">
        <f>'q-Labour'!H46</f>
        <v>117185</v>
      </c>
      <c r="I46" s="6">
        <f>'q-Labour'!I46</f>
        <v>119738</v>
      </c>
      <c r="J46" s="6">
        <f>'q-Labour'!J46</f>
        <v>122370</v>
      </c>
      <c r="K46" s="6">
        <f>'q-Labour'!K46</f>
        <v>125100</v>
      </c>
      <c r="L46" s="6">
        <f>'q-Labour'!L46</f>
        <v>127922</v>
      </c>
      <c r="M46" s="6">
        <f>'q-Labour'!M46</f>
        <v>130826</v>
      </c>
      <c r="N46" s="6">
        <f>'q-Labour'!N46</f>
        <v>133789</v>
      </c>
      <c r="O46" s="6">
        <f>'q-Labour'!O46</f>
        <v>136784</v>
      </c>
      <c r="P46" s="6">
        <f>'q-Labour'!P46</f>
        <v>139788</v>
      </c>
      <c r="Q46" s="6">
        <f>'q-Labour'!Q46</f>
        <v>143789</v>
      </c>
      <c r="R46" s="6">
        <f>'q-Labour'!R46</f>
        <v>147844</v>
      </c>
      <c r="S46" s="6">
        <f>'q-Labour'!S46</f>
        <v>151947</v>
      </c>
      <c r="T46" s="6">
        <f>'q-Labour'!T46</f>
        <v>156082</v>
      </c>
      <c r="U46" s="6">
        <f>'q-Labour'!U46</f>
        <v>160251</v>
      </c>
      <c r="V46" s="6">
        <f>'q-Labour'!V46</f>
        <v>164431</v>
      </c>
      <c r="W46" s="6">
        <f>'q-Labour'!W46</f>
        <v>168640</v>
      </c>
      <c r="X46" s="6">
        <f>'q-Labour'!X46</f>
        <v>172909</v>
      </c>
      <c r="Y46" s="6">
        <f>'q-Labour'!Y46</f>
        <v>177287</v>
      </c>
      <c r="Z46" s="6">
        <f>'q-Labour'!Z46</f>
        <v>181811</v>
      </c>
      <c r="AA46" s="6">
        <f>'q-Labour'!AA46</f>
        <v>186818</v>
      </c>
      <c r="AB46" s="6">
        <f>'q-Labour'!AB46</f>
        <v>191982</v>
      </c>
      <c r="AC46" s="6">
        <f>'q-Labour'!AC46</f>
        <v>197277</v>
      </c>
      <c r="AD46" s="6">
        <f>'q-Labour'!AD46</f>
        <v>202665</v>
      </c>
      <c r="AE46" s="6">
        <f>'q-Labour'!AE46</f>
        <v>208124</v>
      </c>
      <c r="AF46" s="6">
        <f>'q-Labour'!AF46</f>
        <v>213641</v>
      </c>
      <c r="AG46" s="6">
        <f>'q-Labour'!AG46</f>
        <v>219222</v>
      </c>
      <c r="AH46" s="6">
        <f>'q-Labour'!AH46</f>
        <v>224868</v>
      </c>
      <c r="AI46" s="6">
        <f>'q-Labour'!AI46</f>
        <v>230598</v>
      </c>
      <c r="AJ46" s="6">
        <f>'q-Labour'!AJ46</f>
        <v>236417</v>
      </c>
      <c r="AK46" s="6">
        <f>'q-Labour'!AK46</f>
        <v>242157</v>
      </c>
      <c r="AL46" s="6">
        <f>'q-Labour'!AL46</f>
        <v>247965</v>
      </c>
      <c r="AM46" s="6">
        <f>'q-Labour'!AM46</f>
        <v>253814</v>
      </c>
      <c r="AN46" s="6">
        <f>'q-Labour'!AN46</f>
        <v>259660</v>
      </c>
      <c r="AO46" s="6">
        <f>'q-Labour'!AO46</f>
        <v>265475</v>
      </c>
      <c r="AP46" s="6">
        <f>'q-Labour'!AP46</f>
        <v>271246</v>
      </c>
      <c r="AQ46" s="6">
        <f>'q-Labour'!AQ46</f>
        <v>276974</v>
      </c>
      <c r="AR46" s="6">
        <f>'q-Labour'!AR46</f>
        <v>282691</v>
      </c>
      <c r="AS46" s="6">
        <f>'q-Labour'!AS46</f>
        <v>288433</v>
      </c>
      <c r="AT46" s="6">
        <f>'q-Labour'!AT46</f>
        <v>294225</v>
      </c>
      <c r="AU46" s="6">
        <f>'q-Labour'!AU46</f>
        <v>299894</v>
      </c>
      <c r="AV46" s="6">
        <f>'q-Labour'!AV46</f>
        <v>305609</v>
      </c>
      <c r="AW46" s="6">
        <f>'q-Labour'!AW46</f>
        <v>0</v>
      </c>
    </row>
    <row r="47" spans="1:49">
      <c r="A47" s="6">
        <f>'q-Labour'!A47</f>
        <v>65</v>
      </c>
      <c r="B47" s="6" t="str">
        <f>'q-Labour'!B47</f>
        <v>Transition Markets</v>
      </c>
      <c r="C47" s="6">
        <f>'q-Labour'!C47</f>
        <v>333</v>
      </c>
      <c r="D47" s="6" t="str">
        <f>'q-Labour'!D47</f>
        <v>TRANSITION MARKETS</v>
      </c>
      <c r="E47" s="6" t="str">
        <f>'q-Labour'!E47</f>
        <v>591</v>
      </c>
      <c r="F47" s="6" t="str">
        <f>'q-Labour'!F47</f>
        <v>Tot Ec Act  (1000)</v>
      </c>
      <c r="G47" s="6">
        <f>'q-Labour'!G47</f>
        <v>152010</v>
      </c>
      <c r="H47" s="6">
        <f>'q-Labour'!H47</f>
        <v>154617</v>
      </c>
      <c r="I47" s="6">
        <f>'q-Labour'!I47</f>
        <v>157176</v>
      </c>
      <c r="J47" s="6">
        <f>'q-Labour'!J47</f>
        <v>159653</v>
      </c>
      <c r="K47" s="6">
        <f>'q-Labour'!K47</f>
        <v>162028</v>
      </c>
      <c r="L47" s="6">
        <f>'q-Labour'!L47</f>
        <v>164283</v>
      </c>
      <c r="M47" s="6">
        <f>'q-Labour'!M47</f>
        <v>166431</v>
      </c>
      <c r="N47" s="6">
        <f>'q-Labour'!N47</f>
        <v>168509</v>
      </c>
      <c r="O47" s="6">
        <f>'q-Labour'!O47</f>
        <v>170575</v>
      </c>
      <c r="P47" s="6">
        <f>'q-Labour'!P47</f>
        <v>172672</v>
      </c>
      <c r="Q47" s="6">
        <f>'q-Labour'!Q47</f>
        <v>174848</v>
      </c>
      <c r="R47" s="6">
        <f>'q-Labour'!R47</f>
        <v>177073</v>
      </c>
      <c r="S47" s="6">
        <f>'q-Labour'!S47</f>
        <v>179342</v>
      </c>
      <c r="T47" s="6">
        <f>'q-Labour'!T47</f>
        <v>181636</v>
      </c>
      <c r="U47" s="6">
        <f>'q-Labour'!U47</f>
        <v>183946</v>
      </c>
      <c r="V47" s="6">
        <f>'q-Labour'!V47</f>
        <v>186269</v>
      </c>
      <c r="W47" s="6">
        <f>'q-Labour'!W47</f>
        <v>188613</v>
      </c>
      <c r="X47" s="6">
        <f>'q-Labour'!X47</f>
        <v>190980</v>
      </c>
      <c r="Y47" s="6">
        <f>'q-Labour'!Y47</f>
        <v>193369</v>
      </c>
      <c r="Z47" s="6">
        <f>'q-Labour'!Z47</f>
        <v>195784</v>
      </c>
      <c r="AA47" s="6">
        <f>'q-Labour'!AA47</f>
        <v>196496</v>
      </c>
      <c r="AB47" s="6">
        <f>'q-Labour'!AB47</f>
        <v>197173</v>
      </c>
      <c r="AC47" s="6">
        <f>'q-Labour'!AC47</f>
        <v>197848</v>
      </c>
      <c r="AD47" s="6">
        <f>'q-Labour'!AD47</f>
        <v>198554</v>
      </c>
      <c r="AE47" s="6">
        <f>'q-Labour'!AE47</f>
        <v>199312</v>
      </c>
      <c r="AF47" s="6">
        <f>'q-Labour'!AF47</f>
        <v>200146</v>
      </c>
      <c r="AG47" s="6">
        <f>'q-Labour'!AG47</f>
        <v>201014</v>
      </c>
      <c r="AH47" s="6">
        <f>'q-Labour'!AH47</f>
        <v>201800</v>
      </c>
      <c r="AI47" s="6">
        <f>'q-Labour'!AI47</f>
        <v>202340</v>
      </c>
      <c r="AJ47" s="6">
        <f>'q-Labour'!AJ47</f>
        <v>202524</v>
      </c>
      <c r="AK47" s="6">
        <f>'q-Labour'!AK47</f>
        <v>203794</v>
      </c>
      <c r="AL47" s="6">
        <f>'q-Labour'!AL47</f>
        <v>204715</v>
      </c>
      <c r="AM47" s="6">
        <f>'q-Labour'!AM47</f>
        <v>205374</v>
      </c>
      <c r="AN47" s="6">
        <f>'q-Labour'!AN47</f>
        <v>205895</v>
      </c>
      <c r="AO47" s="6">
        <f>'q-Labour'!AO47</f>
        <v>206380</v>
      </c>
      <c r="AP47" s="6">
        <f>'q-Labour'!AP47</f>
        <v>206853</v>
      </c>
      <c r="AQ47" s="6">
        <f>'q-Labour'!AQ47</f>
        <v>207299</v>
      </c>
      <c r="AR47" s="6">
        <f>'q-Labour'!AR47</f>
        <v>207717</v>
      </c>
      <c r="AS47" s="6">
        <f>'q-Labour'!AS47</f>
        <v>208082</v>
      </c>
      <c r="AT47" s="6">
        <f>'q-Labour'!AT47</f>
        <v>208402</v>
      </c>
      <c r="AU47" s="6">
        <f>'q-Labour'!AU47</f>
        <v>209116</v>
      </c>
      <c r="AV47" s="6">
        <f>'q-Labour'!AV47</f>
        <v>209809</v>
      </c>
      <c r="AW47" s="6">
        <f>'q-Labour'!AW47</f>
        <v>0</v>
      </c>
    </row>
    <row r="48" spans="1:49">
      <c r="A48" s="6">
        <f>'q-Labour'!A48</f>
        <v>66</v>
      </c>
      <c r="B48" s="6" t="str">
        <f>'q-Labour'!B48</f>
        <v>Australia&amp;NZ</v>
      </c>
      <c r="C48" s="6">
        <f>'q-Labour'!C48</f>
        <v>306</v>
      </c>
      <c r="D48" s="6" t="str">
        <f>'q-Labour'!D48</f>
        <v>OCEANIA DEVELOPED</v>
      </c>
      <c r="E48" s="6" t="str">
        <f>'q-Labour'!E48</f>
        <v>591</v>
      </c>
      <c r="F48" s="6" t="str">
        <f>'q-Labour'!F48</f>
        <v>Tot Ec Act  (1000)</v>
      </c>
      <c r="G48" s="6">
        <f>'q-Labour'!G48</f>
        <v>5210</v>
      </c>
      <c r="H48" s="6">
        <f>'q-Labour'!H48</f>
        <v>5348</v>
      </c>
      <c r="I48" s="6">
        <f>'q-Labour'!I48</f>
        <v>5489</v>
      </c>
      <c r="J48" s="6">
        <f>'q-Labour'!J48</f>
        <v>5631</v>
      </c>
      <c r="K48" s="6">
        <f>'q-Labour'!K48</f>
        <v>5774</v>
      </c>
      <c r="L48" s="6">
        <f>'q-Labour'!L48</f>
        <v>5916</v>
      </c>
      <c r="M48" s="6">
        <f>'q-Labour'!M48</f>
        <v>6058</v>
      </c>
      <c r="N48" s="6">
        <f>'q-Labour'!N48</f>
        <v>6202</v>
      </c>
      <c r="O48" s="6">
        <f>'q-Labour'!O48</f>
        <v>6357</v>
      </c>
      <c r="P48" s="6">
        <f>'q-Labour'!P48</f>
        <v>6525</v>
      </c>
      <c r="Q48" s="6">
        <f>'q-Labour'!Q48</f>
        <v>6704</v>
      </c>
      <c r="R48" s="6">
        <f>'q-Labour'!R48</f>
        <v>6898</v>
      </c>
      <c r="S48" s="6">
        <f>'q-Labour'!S48</f>
        <v>7094</v>
      </c>
      <c r="T48" s="6">
        <f>'q-Labour'!T48</f>
        <v>7277</v>
      </c>
      <c r="U48" s="6">
        <f>'q-Labour'!U48</f>
        <v>7438</v>
      </c>
      <c r="V48" s="6">
        <f>'q-Labour'!V48</f>
        <v>7571</v>
      </c>
      <c r="W48" s="6">
        <f>'q-Labour'!W48</f>
        <v>7682</v>
      </c>
      <c r="X48" s="6">
        <f>'q-Labour'!X48</f>
        <v>7780</v>
      </c>
      <c r="Y48" s="6">
        <f>'q-Labour'!Y48</f>
        <v>7885</v>
      </c>
      <c r="Z48" s="6">
        <f>'q-Labour'!Z48</f>
        <v>8007</v>
      </c>
      <c r="AA48" s="6">
        <f>'q-Labour'!AA48</f>
        <v>8160</v>
      </c>
      <c r="AB48" s="6">
        <f>'q-Labour'!AB48</f>
        <v>8333</v>
      </c>
      <c r="AC48" s="6">
        <f>'q-Labour'!AC48</f>
        <v>8523</v>
      </c>
      <c r="AD48" s="6">
        <f>'q-Labour'!AD48</f>
        <v>8722</v>
      </c>
      <c r="AE48" s="6">
        <f>'q-Labour'!AE48</f>
        <v>8926</v>
      </c>
      <c r="AF48" s="6">
        <f>'q-Labour'!AF48</f>
        <v>9134</v>
      </c>
      <c r="AG48" s="6">
        <f>'q-Labour'!AG48</f>
        <v>9346</v>
      </c>
      <c r="AH48" s="6">
        <f>'q-Labour'!AH48</f>
        <v>9565</v>
      </c>
      <c r="AI48" s="6">
        <f>'q-Labour'!AI48</f>
        <v>9790</v>
      </c>
      <c r="AJ48" s="6">
        <f>'q-Labour'!AJ48</f>
        <v>10022</v>
      </c>
      <c r="AK48" s="6">
        <f>'q-Labour'!AK48</f>
        <v>10189</v>
      </c>
      <c r="AL48" s="6">
        <f>'q-Labour'!AL48</f>
        <v>10358</v>
      </c>
      <c r="AM48" s="6">
        <f>'q-Labour'!AM48</f>
        <v>10527</v>
      </c>
      <c r="AN48" s="6">
        <f>'q-Labour'!AN48</f>
        <v>10696</v>
      </c>
      <c r="AO48" s="6">
        <f>'q-Labour'!AO48</f>
        <v>10863</v>
      </c>
      <c r="AP48" s="6">
        <f>'q-Labour'!AP48</f>
        <v>11027</v>
      </c>
      <c r="AQ48" s="6">
        <f>'q-Labour'!AQ48</f>
        <v>11189</v>
      </c>
      <c r="AR48" s="6">
        <f>'q-Labour'!AR48</f>
        <v>11347</v>
      </c>
      <c r="AS48" s="6">
        <f>'q-Labour'!AS48</f>
        <v>11502</v>
      </c>
      <c r="AT48" s="6">
        <f>'q-Labour'!AT48</f>
        <v>11656</v>
      </c>
      <c r="AU48" s="6">
        <f>'q-Labour'!AU48</f>
        <v>11777</v>
      </c>
      <c r="AV48" s="6">
        <f>'q-Labour'!AV48</f>
        <v>11897</v>
      </c>
      <c r="AW48" s="6">
        <f>'q-Labour'!AW48</f>
        <v>0</v>
      </c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U48"/>
  <sheetViews>
    <sheetView workbookViewId="0">
      <selection activeCell="A1" sqref="A1"/>
    </sheetView>
  </sheetViews>
  <sheetFormatPr defaultColWidth="9.1358024691358" defaultRowHeight="11.6"/>
  <cols>
    <col min="2" max="2" width="18.5679012345679" customWidth="1"/>
    <col min="4" max="4" width="32.7160493827161" customWidth="1"/>
    <col min="6" max="6" width="18.5679012345679" customWidth="1"/>
  </cols>
  <sheetData>
    <row r="1" spans="1:47">
      <c r="A1" t="str">
        <f>'q-AgArea'!A1</f>
        <v>sequ_LAC</v>
      </c>
      <c r="B1" t="str">
        <f>'q-AgArea'!B1</f>
        <v>Name_TabLAC</v>
      </c>
      <c r="C1" t="str">
        <f>'q-AgArea'!C1</f>
        <v>code_dream</v>
      </c>
      <c r="D1" t="str">
        <f>'q-AgArea'!D1</f>
        <v>name_dream</v>
      </c>
      <c r="E1" t="str">
        <f>'q-AgArea'!E1</f>
        <v>Element-Code</v>
      </c>
      <c r="F1" t="str">
        <f>'q-AgArea'!F1</f>
        <v>Element</v>
      </c>
      <c r="G1" t="str">
        <f>'q-AgArea'!G1</f>
        <v>val1</v>
      </c>
      <c r="H1" t="str">
        <f>'q-AgArea'!H1</f>
        <v>val2</v>
      </c>
      <c r="I1" t="str">
        <f>'q-AgArea'!I1</f>
        <v>val3</v>
      </c>
      <c r="J1" t="str">
        <f>'q-AgArea'!J1</f>
        <v>val4</v>
      </c>
      <c r="K1" t="str">
        <f>'q-AgArea'!K1</f>
        <v>val5</v>
      </c>
      <c r="L1" t="str">
        <f>'q-AgArea'!L1</f>
        <v>val6</v>
      </c>
      <c r="M1" t="str">
        <f>'q-AgArea'!M1</f>
        <v>val7</v>
      </c>
      <c r="N1" t="str">
        <f>'q-AgArea'!N1</f>
        <v>val8</v>
      </c>
      <c r="O1" t="str">
        <f>'q-AgArea'!O1</f>
        <v>val9</v>
      </c>
      <c r="P1" t="str">
        <f>'q-AgArea'!P1</f>
        <v>val10</v>
      </c>
      <c r="Q1" t="str">
        <f>'q-AgArea'!Q1</f>
        <v>val11</v>
      </c>
      <c r="R1" t="str">
        <f>'q-AgArea'!R1</f>
        <v>val12</v>
      </c>
      <c r="S1" t="str">
        <f>'q-AgArea'!S1</f>
        <v>val13</v>
      </c>
      <c r="T1" t="str">
        <f>'q-AgArea'!T1</f>
        <v>val14</v>
      </c>
      <c r="U1" t="str">
        <f>'q-AgArea'!U1</f>
        <v>val15</v>
      </c>
      <c r="V1" t="str">
        <f>'q-AgArea'!V1</f>
        <v>val16</v>
      </c>
      <c r="W1" t="str">
        <f>'q-AgArea'!W1</f>
        <v>val17</v>
      </c>
      <c r="X1" t="str">
        <f>'q-AgArea'!X1</f>
        <v>val18</v>
      </c>
      <c r="Y1" t="str">
        <f>'q-AgArea'!Y1</f>
        <v>val19</v>
      </c>
      <c r="Z1" t="str">
        <f>'q-AgArea'!Z1</f>
        <v>val20</v>
      </c>
      <c r="AA1" t="str">
        <f>'q-AgArea'!AA1</f>
        <v>val21</v>
      </c>
      <c r="AB1" t="str">
        <f>'q-AgArea'!AB1</f>
        <v>val22</v>
      </c>
      <c r="AC1" t="str">
        <f>'q-AgArea'!AC1</f>
        <v>val23</v>
      </c>
      <c r="AD1" t="str">
        <f>'q-AgArea'!AD1</f>
        <v>val24</v>
      </c>
      <c r="AE1" t="str">
        <f>'q-AgArea'!AE1</f>
        <v>val25</v>
      </c>
      <c r="AF1" t="str">
        <f>'q-AgArea'!AF1</f>
        <v>val26</v>
      </c>
      <c r="AG1" t="str">
        <f>'q-AgArea'!AG1</f>
        <v>val27</v>
      </c>
      <c r="AH1" t="str">
        <f>'q-AgArea'!AH1</f>
        <v>val28</v>
      </c>
      <c r="AI1" t="str">
        <f>'q-AgArea'!AI1</f>
        <v>val29</v>
      </c>
      <c r="AJ1" t="str">
        <f>'q-AgArea'!AJ1</f>
        <v>val30</v>
      </c>
      <c r="AK1" t="str">
        <f>'q-AgArea'!AK1</f>
        <v>val31</v>
      </c>
      <c r="AL1" t="str">
        <f>'q-AgArea'!AL1</f>
        <v>val32</v>
      </c>
      <c r="AM1" t="str">
        <f>'q-AgArea'!AM1</f>
        <v>val33</v>
      </c>
      <c r="AN1" t="str">
        <f>'q-AgArea'!AN1</f>
        <v>val34</v>
      </c>
      <c r="AO1" t="str">
        <f>'q-AgArea'!AO1</f>
        <v>val35</v>
      </c>
      <c r="AP1" t="str">
        <f>'q-AgArea'!AP1</f>
        <v>val36</v>
      </c>
      <c r="AQ1" t="str">
        <f>'q-AgArea'!AQ1</f>
        <v>val37</v>
      </c>
      <c r="AR1" t="str">
        <f>'q-AgArea'!AR1</f>
        <v>val38</v>
      </c>
      <c r="AS1" t="str">
        <f>'q-AgArea'!AS1</f>
        <v>val39</v>
      </c>
      <c r="AT1" t="str">
        <f>'q-AgArea'!AT1</f>
        <v>val40</v>
      </c>
      <c r="AU1" t="str">
        <f>'q-AgArea'!AU1</f>
        <v>val41</v>
      </c>
    </row>
    <row r="2" spans="1:47">
      <c r="A2">
        <f>'q-AgArea'!A2</f>
        <v>1</v>
      </c>
      <c r="B2" t="str">
        <f>'q-AgArea'!B2</f>
        <v>Mexico</v>
      </c>
      <c r="C2">
        <f>'q-AgArea'!C2</f>
        <v>138</v>
      </c>
      <c r="D2" t="str">
        <f>'q-AgArea'!D2</f>
        <v>Mexico</v>
      </c>
      <c r="E2" t="str">
        <f>'q-AgArea'!E2</f>
        <v>51</v>
      </c>
      <c r="F2" t="str">
        <f>'q-AgArea'!F2</f>
        <v>Agric Area  (1000Ha)</v>
      </c>
      <c r="G2">
        <f>'q-AgArea'!G2</f>
        <v>98244</v>
      </c>
      <c r="H2">
        <f>'q-AgArea'!H2</f>
        <v>98179</v>
      </c>
      <c r="I2">
        <f>'q-AgArea'!I2</f>
        <v>98109</v>
      </c>
      <c r="J2">
        <f>'q-AgArea'!J2</f>
        <v>98049</v>
      </c>
      <c r="K2">
        <f>'q-AgArea'!K2</f>
        <v>97979</v>
      </c>
      <c r="L2">
        <f>'q-AgArea'!L2</f>
        <v>97914</v>
      </c>
      <c r="M2">
        <f>'q-AgArea'!M2</f>
        <v>97839</v>
      </c>
      <c r="N2">
        <f>'q-AgArea'!N2</f>
        <v>97769</v>
      </c>
      <c r="O2">
        <f>'q-AgArea'!O2</f>
        <v>97709</v>
      </c>
      <c r="P2">
        <f>'q-AgArea'!P2</f>
        <v>97637</v>
      </c>
      <c r="Q2">
        <f>'q-AgArea'!Q2</f>
        <v>97779</v>
      </c>
      <c r="R2">
        <f>'q-AgArea'!R2</f>
        <v>97919</v>
      </c>
      <c r="S2">
        <f>'q-AgArea'!S2</f>
        <v>98059</v>
      </c>
      <c r="T2">
        <f>'q-AgArea'!T2</f>
        <v>98189</v>
      </c>
      <c r="U2">
        <f>'q-AgArea'!U2</f>
        <v>98339</v>
      </c>
      <c r="V2">
        <f>'q-AgArea'!V2</f>
        <v>98489</v>
      </c>
      <c r="W2">
        <f>'q-AgArea'!W2</f>
        <v>98619</v>
      </c>
      <c r="X2">
        <f>'q-AgArea'!X2</f>
        <v>98759</v>
      </c>
      <c r="Y2">
        <f>'q-AgArea'!Y2</f>
        <v>98889</v>
      </c>
      <c r="Z2">
        <f>'q-AgArea'!Z2</f>
        <v>99029</v>
      </c>
      <c r="AA2">
        <f>'q-AgArea'!AA2</f>
        <v>99187</v>
      </c>
      <c r="AB2">
        <f>'q-AgArea'!AB2</f>
        <v>99287</v>
      </c>
      <c r="AC2">
        <f>'q-AgArea'!AC2</f>
        <v>99337</v>
      </c>
      <c r="AD2">
        <f>'q-AgArea'!AD2</f>
        <v>99337</v>
      </c>
      <c r="AE2">
        <f>'q-AgArea'!AE2</f>
        <v>100000</v>
      </c>
      <c r="AF2">
        <f>'q-AgArea'!AF2</f>
        <v>101000</v>
      </c>
      <c r="AG2">
        <f>'q-AgArea'!AG2</f>
        <v>101500</v>
      </c>
      <c r="AH2">
        <f>'q-AgArea'!AH2</f>
        <v>102200</v>
      </c>
      <c r="AI2">
        <f>'q-AgArea'!AI2</f>
        <v>102800</v>
      </c>
      <c r="AJ2">
        <f>'q-AgArea'!AJ2</f>
        <v>103400</v>
      </c>
      <c r="AK2">
        <f>'q-AgArea'!AK2</f>
        <v>104000</v>
      </c>
      <c r="AL2">
        <f>'q-AgArea'!AL2</f>
        <v>104700</v>
      </c>
      <c r="AM2">
        <f>'q-AgArea'!AM2</f>
        <v>105700</v>
      </c>
      <c r="AN2">
        <f>'q-AgArea'!AN2</f>
        <v>106500</v>
      </c>
      <c r="AO2">
        <f>'q-AgArea'!AO2</f>
        <v>107200</v>
      </c>
      <c r="AP2">
        <f>'q-AgArea'!AP2</f>
        <v>107200</v>
      </c>
      <c r="AQ2">
        <f>'q-AgArea'!AQ2</f>
        <v>107200</v>
      </c>
      <c r="AR2">
        <f>'q-AgArea'!AR2</f>
        <v>107200</v>
      </c>
      <c r="AS2">
        <f>'q-AgArea'!AS2</f>
        <v>107200</v>
      </c>
      <c r="AT2">
        <f>'q-AgArea'!AT2</f>
        <v>107300</v>
      </c>
      <c r="AU2">
        <f>'q-AgArea'!AU2</f>
        <v>107300</v>
      </c>
    </row>
    <row r="3" spans="1:47">
      <c r="A3">
        <f>'q-AgArea'!A3</f>
        <v>2</v>
      </c>
      <c r="B3" t="str">
        <f>'q-AgArea'!B3</f>
        <v>Mesoamerica (excluding Mexico)</v>
      </c>
      <c r="C3">
        <f>'q-AgArea'!C3</f>
        <v>23</v>
      </c>
      <c r="D3" t="str">
        <f>'q-AgArea'!D3</f>
        <v>Belize</v>
      </c>
      <c r="E3" t="str">
        <f>'q-AgArea'!E3</f>
        <v>51</v>
      </c>
      <c r="F3" t="str">
        <f>'q-AgArea'!F3</f>
        <v>Agric Area  (1000Ha)</v>
      </c>
      <c r="G3">
        <f>'q-AgArea'!G3</f>
        <v>79</v>
      </c>
      <c r="H3">
        <f>'q-AgArea'!H3</f>
        <v>79</v>
      </c>
      <c r="I3">
        <f>'q-AgArea'!I3</f>
        <v>80</v>
      </c>
      <c r="J3">
        <f>'q-AgArea'!J3</f>
        <v>80</v>
      </c>
      <c r="K3">
        <f>'q-AgArea'!K3</f>
        <v>80</v>
      </c>
      <c r="L3">
        <f>'q-AgArea'!L3</f>
        <v>81</v>
      </c>
      <c r="M3">
        <f>'q-AgArea'!M3</f>
        <v>81</v>
      </c>
      <c r="N3">
        <f>'q-AgArea'!N3</f>
        <v>81</v>
      </c>
      <c r="O3">
        <f>'q-AgArea'!O3</f>
        <v>82</v>
      </c>
      <c r="P3">
        <f>'q-AgArea'!P3</f>
        <v>82</v>
      </c>
      <c r="Q3">
        <f>'q-AgArea'!Q3</f>
        <v>83</v>
      </c>
      <c r="R3">
        <f>'q-AgArea'!R3</f>
        <v>83</v>
      </c>
      <c r="S3">
        <f>'q-AgArea'!S3</f>
        <v>84</v>
      </c>
      <c r="T3">
        <f>'q-AgArea'!T3</f>
        <v>84</v>
      </c>
      <c r="U3">
        <f>'q-AgArea'!U3</f>
        <v>85</v>
      </c>
      <c r="V3">
        <f>'q-AgArea'!V3</f>
        <v>85</v>
      </c>
      <c r="W3">
        <f>'q-AgArea'!W3</f>
        <v>86</v>
      </c>
      <c r="X3">
        <f>'q-AgArea'!X3</f>
        <v>93</v>
      </c>
      <c r="Y3">
        <f>'q-AgArea'!Y3</f>
        <v>94</v>
      </c>
      <c r="Z3">
        <f>'q-AgArea'!Z3</f>
        <v>96</v>
      </c>
      <c r="AA3">
        <f>'q-AgArea'!AA3</f>
        <v>97</v>
      </c>
      <c r="AB3">
        <f>'q-AgArea'!AB3</f>
        <v>97</v>
      </c>
      <c r="AC3">
        <f>'q-AgArea'!AC3</f>
        <v>97</v>
      </c>
      <c r="AD3">
        <f>'q-AgArea'!AD3</f>
        <v>97</v>
      </c>
      <c r="AE3">
        <f>'q-AgArea'!AE3</f>
        <v>101</v>
      </c>
      <c r="AF3">
        <f>'q-AgArea'!AF3</f>
        <v>103</v>
      </c>
      <c r="AG3">
        <f>'q-AgArea'!AG3</f>
        <v>112</v>
      </c>
      <c r="AH3">
        <f>'q-AgArea'!AH3</f>
        <v>115</v>
      </c>
      <c r="AI3">
        <f>'q-AgArea'!AI3</f>
        <v>120</v>
      </c>
      <c r="AJ3">
        <f>'q-AgArea'!AJ3</f>
        <v>126</v>
      </c>
      <c r="AK3">
        <f>'q-AgArea'!AK3</f>
        <v>130</v>
      </c>
      <c r="AL3">
        <f>'q-AgArea'!AL3</f>
        <v>136</v>
      </c>
      <c r="AM3">
        <f>'q-AgArea'!AM3</f>
        <v>143</v>
      </c>
      <c r="AN3">
        <f>'q-AgArea'!AN3</f>
        <v>143</v>
      </c>
      <c r="AO3">
        <f>'q-AgArea'!AO3</f>
        <v>146</v>
      </c>
      <c r="AP3">
        <f>'q-AgArea'!AP3</f>
        <v>147</v>
      </c>
      <c r="AQ3">
        <f>'q-AgArea'!AQ3</f>
        <v>148</v>
      </c>
      <c r="AR3">
        <f>'q-AgArea'!AR3</f>
        <v>148</v>
      </c>
      <c r="AS3">
        <f>'q-AgArea'!AS3</f>
        <v>150</v>
      </c>
      <c r="AT3">
        <f>'q-AgArea'!AT3</f>
        <v>152</v>
      </c>
      <c r="AU3">
        <f>'q-AgArea'!AU3</f>
        <v>154</v>
      </c>
    </row>
    <row r="4" spans="1:47">
      <c r="A4">
        <f>'q-AgArea'!A4</f>
        <v>2</v>
      </c>
      <c r="B4" t="str">
        <f>'q-AgArea'!B4</f>
        <v>Mesoamerica (excluding Mexico)</v>
      </c>
      <c r="C4">
        <f>'q-AgArea'!C4</f>
        <v>48</v>
      </c>
      <c r="D4" t="str">
        <f>'q-AgArea'!D4</f>
        <v>Costa Rica</v>
      </c>
      <c r="E4" t="str">
        <f>'q-AgArea'!E4</f>
        <v>51</v>
      </c>
      <c r="F4" t="str">
        <f>'q-AgArea'!F4</f>
        <v>Agric Area  (1000Ha)</v>
      </c>
      <c r="G4">
        <f>'q-AgArea'!G4</f>
        <v>1395</v>
      </c>
      <c r="H4">
        <f>'q-AgArea'!H4</f>
        <v>1410</v>
      </c>
      <c r="I4">
        <f>'q-AgArea'!I4</f>
        <v>1420</v>
      </c>
      <c r="J4">
        <f>'q-AgArea'!J4</f>
        <v>1485</v>
      </c>
      <c r="K4">
        <f>'q-AgArea'!K4</f>
        <v>1555</v>
      </c>
      <c r="L4">
        <f>'q-AgArea'!L4</f>
        <v>1635</v>
      </c>
      <c r="M4">
        <f>'q-AgArea'!M4</f>
        <v>1636</v>
      </c>
      <c r="N4">
        <f>'q-AgArea'!N4</f>
        <v>1716</v>
      </c>
      <c r="O4">
        <f>'q-AgArea'!O4</f>
        <v>1790</v>
      </c>
      <c r="P4">
        <f>'q-AgArea'!P4</f>
        <v>1856</v>
      </c>
      <c r="Q4">
        <f>'q-AgArea'!Q4</f>
        <v>1887</v>
      </c>
      <c r="R4">
        <f>'q-AgArea'!R4</f>
        <v>1887</v>
      </c>
      <c r="S4">
        <f>'q-AgArea'!S4</f>
        <v>2048</v>
      </c>
      <c r="T4">
        <f>'q-AgArea'!T4</f>
        <v>2048</v>
      </c>
      <c r="U4">
        <f>'q-AgArea'!U4</f>
        <v>2122</v>
      </c>
      <c r="V4">
        <f>'q-AgArea'!V4</f>
        <v>2205</v>
      </c>
      <c r="W4">
        <f>'q-AgArea'!W4</f>
        <v>2287</v>
      </c>
      <c r="X4">
        <f>'q-AgArea'!X4</f>
        <v>2360</v>
      </c>
      <c r="Y4">
        <f>'q-AgArea'!Y4</f>
        <v>2443</v>
      </c>
      <c r="Z4">
        <f>'q-AgArea'!Z4</f>
        <v>2516</v>
      </c>
      <c r="AA4">
        <f>'q-AgArea'!AA4</f>
        <v>2599</v>
      </c>
      <c r="AB4">
        <f>'q-AgArea'!AB4</f>
        <v>2679</v>
      </c>
      <c r="AC4">
        <f>'q-AgArea'!AC4</f>
        <v>2682</v>
      </c>
      <c r="AD4">
        <f>'q-AgArea'!AD4</f>
        <v>2748</v>
      </c>
      <c r="AE4">
        <f>'q-AgArea'!AE4</f>
        <v>2803</v>
      </c>
      <c r="AF4">
        <f>'q-AgArea'!AF4</f>
        <v>2826</v>
      </c>
      <c r="AG4">
        <f>'q-AgArea'!AG4</f>
        <v>2826</v>
      </c>
      <c r="AH4">
        <f>'q-AgArea'!AH4</f>
        <v>2833</v>
      </c>
      <c r="AI4">
        <f>'q-AgArea'!AI4</f>
        <v>2830</v>
      </c>
      <c r="AJ4">
        <f>'q-AgArea'!AJ4</f>
        <v>2840</v>
      </c>
      <c r="AK4">
        <f>'q-AgArea'!AK4</f>
        <v>2845</v>
      </c>
      <c r="AL4">
        <f>'q-AgArea'!AL4</f>
        <v>2850</v>
      </c>
      <c r="AM4">
        <f>'q-AgArea'!AM4</f>
        <v>2840</v>
      </c>
      <c r="AN4">
        <f>'q-AgArea'!AN4</f>
        <v>2860</v>
      </c>
      <c r="AO4">
        <f>'q-AgArea'!AO4</f>
        <v>2855</v>
      </c>
      <c r="AP4">
        <f>'q-AgArea'!AP4</f>
        <v>2850</v>
      </c>
      <c r="AQ4">
        <f>'q-AgArea'!AQ4</f>
        <v>2845</v>
      </c>
      <c r="AR4">
        <f>'q-AgArea'!AR4</f>
        <v>2845</v>
      </c>
      <c r="AS4">
        <f>'q-AgArea'!AS4</f>
        <v>2865</v>
      </c>
      <c r="AT4">
        <f>'q-AgArea'!AT4</f>
        <v>2865</v>
      </c>
      <c r="AU4">
        <f>'q-AgArea'!AU4</f>
        <v>2865</v>
      </c>
    </row>
    <row r="5" spans="1:47">
      <c r="A5">
        <f>'q-AgArea'!A5</f>
        <v>2</v>
      </c>
      <c r="B5" t="str">
        <f>'q-AgArea'!B5</f>
        <v>Mesoamerica (excluding Mexico)</v>
      </c>
      <c r="C5">
        <f>'q-AgArea'!C5</f>
        <v>60</v>
      </c>
      <c r="D5" t="str">
        <f>'q-AgArea'!D5</f>
        <v>El Salvador</v>
      </c>
      <c r="E5" t="str">
        <f>'q-AgArea'!E5</f>
        <v>51</v>
      </c>
      <c r="F5" t="str">
        <f>'q-AgArea'!F5</f>
        <v>Agric Area  (1000Ha)</v>
      </c>
      <c r="G5">
        <f>'q-AgArea'!G5</f>
        <v>1252</v>
      </c>
      <c r="H5">
        <f>'q-AgArea'!H5</f>
        <v>1252</v>
      </c>
      <c r="I5">
        <f>'q-AgArea'!I5</f>
        <v>1258</v>
      </c>
      <c r="J5">
        <f>'q-AgArea'!J5</f>
        <v>1258</v>
      </c>
      <c r="K5">
        <f>'q-AgArea'!K5</f>
        <v>1260</v>
      </c>
      <c r="L5">
        <f>'q-AgArea'!L5</f>
        <v>1250</v>
      </c>
      <c r="M5">
        <f>'q-AgArea'!M5</f>
        <v>1241</v>
      </c>
      <c r="N5">
        <f>'q-AgArea'!N5</f>
        <v>1239</v>
      </c>
      <c r="O5">
        <f>'q-AgArea'!O5</f>
        <v>1237</v>
      </c>
      <c r="P5">
        <f>'q-AgArea'!P5</f>
        <v>1235</v>
      </c>
      <c r="Q5">
        <f>'q-AgArea'!Q5</f>
        <v>1278</v>
      </c>
      <c r="R5">
        <f>'q-AgArea'!R5</f>
        <v>1281</v>
      </c>
      <c r="S5">
        <f>'q-AgArea'!S5</f>
        <v>1288</v>
      </c>
      <c r="T5">
        <f>'q-AgArea'!T5</f>
        <v>1298</v>
      </c>
      <c r="U5">
        <f>'q-AgArea'!U5</f>
        <v>1308</v>
      </c>
      <c r="V5">
        <f>'q-AgArea'!V5</f>
        <v>1300</v>
      </c>
      <c r="W5">
        <f>'q-AgArea'!W5</f>
        <v>1309</v>
      </c>
      <c r="X5">
        <f>'q-AgArea'!X5</f>
        <v>1350</v>
      </c>
      <c r="Y5">
        <f>'q-AgArea'!Y5</f>
        <v>1400</v>
      </c>
      <c r="Z5">
        <f>'q-AgArea'!Z5</f>
        <v>1410</v>
      </c>
      <c r="AA5">
        <f>'q-AgArea'!AA5</f>
        <v>1370</v>
      </c>
      <c r="AB5">
        <f>'q-AgArea'!AB5</f>
        <v>1341</v>
      </c>
      <c r="AC5">
        <f>'q-AgArea'!AC5</f>
        <v>1337</v>
      </c>
      <c r="AD5">
        <f>'q-AgArea'!AD5</f>
        <v>1347</v>
      </c>
      <c r="AE5">
        <f>'q-AgArea'!AE5</f>
        <v>1377</v>
      </c>
      <c r="AF5">
        <f>'q-AgArea'!AF5</f>
        <v>1397</v>
      </c>
      <c r="AG5">
        <f>'q-AgArea'!AG5</f>
        <v>1397</v>
      </c>
      <c r="AH5">
        <f>'q-AgArea'!AH5</f>
        <v>1417</v>
      </c>
      <c r="AI5">
        <f>'q-AgArea'!AI5</f>
        <v>1437</v>
      </c>
      <c r="AJ5">
        <f>'q-AgArea'!AJ5</f>
        <v>1450</v>
      </c>
      <c r="AK5">
        <f>'q-AgArea'!AK5</f>
        <v>1468</v>
      </c>
      <c r="AL5">
        <f>'q-AgArea'!AL5</f>
        <v>1501</v>
      </c>
      <c r="AM5">
        <f>'q-AgArea'!AM5</f>
        <v>1531</v>
      </c>
      <c r="AN5">
        <f>'q-AgArea'!AN5</f>
        <v>1564</v>
      </c>
      <c r="AO5">
        <f>'q-AgArea'!AO5</f>
        <v>1605</v>
      </c>
      <c r="AP5">
        <f>'q-AgArea'!AP5</f>
        <v>1610</v>
      </c>
      <c r="AQ5">
        <f>'q-AgArea'!AQ5</f>
        <v>1610</v>
      </c>
      <c r="AR5">
        <f>'q-AgArea'!AR5</f>
        <v>1644</v>
      </c>
      <c r="AS5">
        <f>'q-AgArea'!AS5</f>
        <v>1675</v>
      </c>
      <c r="AT5">
        <f>'q-AgArea'!AT5</f>
        <v>1684</v>
      </c>
      <c r="AU5">
        <f>'q-AgArea'!AU5</f>
        <v>1704</v>
      </c>
    </row>
    <row r="6" spans="1:47">
      <c r="A6">
        <f>'q-AgArea'!A6</f>
        <v>2</v>
      </c>
      <c r="B6" t="str">
        <f>'q-AgArea'!B6</f>
        <v>Mesoamerica (excluding Mexico)</v>
      </c>
      <c r="C6">
        <f>'q-AgArea'!C6</f>
        <v>89</v>
      </c>
      <c r="D6" t="str">
        <f>'q-AgArea'!D6</f>
        <v>Guatemala</v>
      </c>
      <c r="E6" t="str">
        <f>'q-AgArea'!E6</f>
        <v>51</v>
      </c>
      <c r="F6" t="str">
        <f>'q-AgArea'!F6</f>
        <v>Agric Area  (1000Ha)</v>
      </c>
      <c r="G6">
        <f>'q-AgArea'!G6</f>
        <v>2646</v>
      </c>
      <c r="H6">
        <f>'q-AgArea'!H6</f>
        <v>2658</v>
      </c>
      <c r="I6">
        <f>'q-AgArea'!I6</f>
        <v>2670</v>
      </c>
      <c r="J6">
        <f>'q-AgArea'!J6</f>
        <v>2682</v>
      </c>
      <c r="K6">
        <f>'q-AgArea'!K6</f>
        <v>2694</v>
      </c>
      <c r="L6">
        <f>'q-AgArea'!L6</f>
        <v>2706</v>
      </c>
      <c r="M6">
        <f>'q-AgArea'!M6</f>
        <v>2728</v>
      </c>
      <c r="N6">
        <f>'q-AgArea'!N6</f>
        <v>2740</v>
      </c>
      <c r="O6">
        <f>'q-AgArea'!O6</f>
        <v>2742</v>
      </c>
      <c r="P6">
        <f>'q-AgArea'!P6</f>
        <v>2755</v>
      </c>
      <c r="Q6">
        <f>'q-AgArea'!Q6</f>
        <v>2767</v>
      </c>
      <c r="R6">
        <f>'q-AgArea'!R6</f>
        <v>2800</v>
      </c>
      <c r="S6">
        <f>'q-AgArea'!S6</f>
        <v>2843</v>
      </c>
      <c r="T6">
        <f>'q-AgArea'!T6</f>
        <v>2875</v>
      </c>
      <c r="U6">
        <f>'q-AgArea'!U6</f>
        <v>2888</v>
      </c>
      <c r="V6">
        <f>'q-AgArea'!V6</f>
        <v>2930</v>
      </c>
      <c r="W6">
        <f>'q-AgArea'!W6</f>
        <v>2993</v>
      </c>
      <c r="X6">
        <f>'q-AgArea'!X6</f>
        <v>3005</v>
      </c>
      <c r="Y6">
        <f>'q-AgArea'!Y6</f>
        <v>3016</v>
      </c>
      <c r="Z6">
        <f>'q-AgArea'!Z6</f>
        <v>3050</v>
      </c>
      <c r="AA6">
        <f>'q-AgArea'!AA6</f>
        <v>3067</v>
      </c>
      <c r="AB6">
        <f>'q-AgArea'!AB6</f>
        <v>3104</v>
      </c>
      <c r="AC6">
        <f>'q-AgArea'!AC6</f>
        <v>3119</v>
      </c>
      <c r="AD6">
        <f>'q-AgArea'!AD6</f>
        <v>3785</v>
      </c>
      <c r="AE6">
        <f>'q-AgArea'!AE6</f>
        <v>3785</v>
      </c>
      <c r="AF6">
        <f>'q-AgArea'!AF6</f>
        <v>3785</v>
      </c>
      <c r="AG6">
        <f>'q-AgArea'!AG6</f>
        <v>3785</v>
      </c>
      <c r="AH6">
        <f>'q-AgArea'!AH6</f>
        <v>4285</v>
      </c>
      <c r="AI6">
        <f>'q-AgArea'!AI6</f>
        <v>4285</v>
      </c>
      <c r="AJ6">
        <f>'q-AgArea'!AJ6</f>
        <v>4285</v>
      </c>
      <c r="AK6">
        <f>'q-AgArea'!AK6</f>
        <v>4285</v>
      </c>
      <c r="AL6">
        <f>'q-AgArea'!AL6</f>
        <v>4285</v>
      </c>
      <c r="AM6">
        <f>'q-AgArea'!AM6</f>
        <v>4482</v>
      </c>
      <c r="AN6">
        <f>'q-AgArea'!AN6</f>
        <v>4512</v>
      </c>
      <c r="AO6">
        <f>'q-AgArea'!AO6</f>
        <v>4512</v>
      </c>
      <c r="AP6">
        <f>'q-AgArea'!AP6</f>
        <v>4512</v>
      </c>
      <c r="AQ6">
        <f>'q-AgArea'!AQ6</f>
        <v>4507</v>
      </c>
      <c r="AR6">
        <f>'q-AgArea'!AR6</f>
        <v>4507</v>
      </c>
      <c r="AS6">
        <f>'q-AgArea'!AS6</f>
        <v>4507</v>
      </c>
      <c r="AT6">
        <f>'q-AgArea'!AT6</f>
        <v>4507</v>
      </c>
      <c r="AU6">
        <f>'q-AgArea'!AU6</f>
        <v>4507</v>
      </c>
    </row>
    <row r="7" spans="1:47">
      <c r="A7">
        <f>'q-AgArea'!A7</f>
        <v>2</v>
      </c>
      <c r="B7" t="str">
        <f>'q-AgArea'!B7</f>
        <v>Mesoamerica (excluding Mexico)</v>
      </c>
      <c r="C7">
        <f>'q-AgArea'!C7</f>
        <v>95</v>
      </c>
      <c r="D7" t="str">
        <f>'q-AgArea'!D7</f>
        <v>Honduras</v>
      </c>
      <c r="E7" t="str">
        <f>'q-AgArea'!E7</f>
        <v>51</v>
      </c>
      <c r="F7" t="str">
        <f>'q-AgArea'!F7</f>
        <v>Agric Area  (1000Ha)</v>
      </c>
      <c r="G7">
        <f>'q-AgArea'!G7</f>
        <v>2980</v>
      </c>
      <c r="H7">
        <f>'q-AgArea'!H7</f>
        <v>2990</v>
      </c>
      <c r="I7">
        <f>'q-AgArea'!I7</f>
        <v>2995</v>
      </c>
      <c r="J7">
        <f>'q-AgArea'!J7</f>
        <v>3000</v>
      </c>
      <c r="K7">
        <f>'q-AgArea'!K7</f>
        <v>3005</v>
      </c>
      <c r="L7">
        <f>'q-AgArea'!L7</f>
        <v>3015</v>
      </c>
      <c r="M7">
        <f>'q-AgArea'!M7</f>
        <v>3025</v>
      </c>
      <c r="N7">
        <f>'q-AgArea'!N7</f>
        <v>3030</v>
      </c>
      <c r="O7">
        <f>'q-AgArea'!O7</f>
        <v>3030</v>
      </c>
      <c r="P7">
        <f>'q-AgArea'!P7</f>
        <v>3040</v>
      </c>
      <c r="Q7">
        <f>'q-AgArea'!Q7</f>
        <v>3045</v>
      </c>
      <c r="R7">
        <f>'q-AgArea'!R7</f>
        <v>3080</v>
      </c>
      <c r="S7">
        <f>'q-AgArea'!S7</f>
        <v>3090</v>
      </c>
      <c r="T7">
        <f>'q-AgArea'!T7</f>
        <v>3096</v>
      </c>
      <c r="U7">
        <f>'q-AgArea'!U7</f>
        <v>3135</v>
      </c>
      <c r="V7">
        <f>'q-AgArea'!V7</f>
        <v>3170</v>
      </c>
      <c r="W7">
        <f>'q-AgArea'!W7</f>
        <v>3245</v>
      </c>
      <c r="X7">
        <f>'q-AgArea'!X7</f>
        <v>3257</v>
      </c>
      <c r="Y7">
        <f>'q-AgArea'!Y7</f>
        <v>3257</v>
      </c>
      <c r="Z7">
        <f>'q-AgArea'!Z7</f>
        <v>3257</v>
      </c>
      <c r="AA7">
        <f>'q-AgArea'!AA7</f>
        <v>3264</v>
      </c>
      <c r="AB7">
        <f>'q-AgArea'!AB7</f>
        <v>3269</v>
      </c>
      <c r="AC7">
        <f>'q-AgArea'!AC7</f>
        <v>3270</v>
      </c>
      <c r="AD7">
        <f>'q-AgArea'!AD7</f>
        <v>3277</v>
      </c>
      <c r="AE7">
        <f>'q-AgArea'!AE7</f>
        <v>3278</v>
      </c>
      <c r="AF7">
        <f>'q-AgArea'!AF7</f>
        <v>3285</v>
      </c>
      <c r="AG7">
        <f>'q-AgArea'!AG7</f>
        <v>3285</v>
      </c>
      <c r="AH7">
        <f>'q-AgArea'!AH7</f>
        <v>3285</v>
      </c>
      <c r="AI7">
        <f>'q-AgArea'!AI7</f>
        <v>3371</v>
      </c>
      <c r="AJ7">
        <f>'q-AgArea'!AJ7</f>
        <v>3320</v>
      </c>
      <c r="AK7">
        <f>'q-AgArea'!AK7</f>
        <v>3342</v>
      </c>
      <c r="AL7">
        <f>'q-AgArea'!AL7</f>
        <v>3355</v>
      </c>
      <c r="AM7">
        <f>'q-AgArea'!AM7</f>
        <v>3548</v>
      </c>
      <c r="AN7">
        <f>'q-AgArea'!AN7</f>
        <v>3520</v>
      </c>
      <c r="AO7">
        <f>'q-AgArea'!AO7</f>
        <v>3480</v>
      </c>
      <c r="AP7">
        <f>'q-AgArea'!AP7</f>
        <v>3480</v>
      </c>
      <c r="AQ7">
        <f>'q-AgArea'!AQ7</f>
        <v>3395</v>
      </c>
      <c r="AR7">
        <f>'q-AgArea'!AR7</f>
        <v>3395</v>
      </c>
      <c r="AS7">
        <f>'q-AgArea'!AS7</f>
        <v>3337</v>
      </c>
      <c r="AT7">
        <f>'q-AgArea'!AT7</f>
        <v>2935</v>
      </c>
      <c r="AU7">
        <f>'q-AgArea'!AU7</f>
        <v>2936</v>
      </c>
    </row>
    <row r="8" spans="1:47">
      <c r="A8">
        <f>'q-AgArea'!A8</f>
        <v>2</v>
      </c>
      <c r="B8" t="str">
        <f>'q-AgArea'!B8</f>
        <v>Mesoamerica (excluding Mexico)</v>
      </c>
      <c r="C8">
        <f>'q-AgArea'!C8</f>
        <v>157</v>
      </c>
      <c r="D8" t="str">
        <f>'q-AgArea'!D8</f>
        <v>Nicaragua</v>
      </c>
      <c r="E8" t="str">
        <f>'q-AgArea'!E8</f>
        <v>51</v>
      </c>
      <c r="F8" t="str">
        <f>'q-AgArea'!F8</f>
        <v>Agric Area  (1000Ha)</v>
      </c>
      <c r="G8">
        <f>'q-AgArea'!G8</f>
        <v>5080</v>
      </c>
      <c r="H8">
        <f>'q-AgArea'!H8</f>
        <v>5130</v>
      </c>
      <c r="I8">
        <f>'q-AgArea'!I8</f>
        <v>5188</v>
      </c>
      <c r="J8">
        <f>'q-AgArea'!J8</f>
        <v>5238</v>
      </c>
      <c r="K8">
        <f>'q-AgArea'!K8</f>
        <v>5288</v>
      </c>
      <c r="L8">
        <f>'q-AgArea'!L8</f>
        <v>5350</v>
      </c>
      <c r="M8">
        <f>'q-AgArea'!M8</f>
        <v>5400</v>
      </c>
      <c r="N8">
        <f>'q-AgArea'!N8</f>
        <v>5450</v>
      </c>
      <c r="O8">
        <f>'q-AgArea'!O8</f>
        <v>5505</v>
      </c>
      <c r="P8">
        <f>'q-AgArea'!P8</f>
        <v>5555</v>
      </c>
      <c r="Q8">
        <f>'q-AgArea'!Q8</f>
        <v>5605</v>
      </c>
      <c r="R8">
        <f>'q-AgArea'!R8</f>
        <v>5660</v>
      </c>
      <c r="S8">
        <f>'q-AgArea'!S8</f>
        <v>5720</v>
      </c>
      <c r="T8">
        <f>'q-AgArea'!T8</f>
        <v>5780</v>
      </c>
      <c r="U8">
        <f>'q-AgArea'!U8</f>
        <v>5830</v>
      </c>
      <c r="V8">
        <f>'q-AgArea'!V8</f>
        <v>5880</v>
      </c>
      <c r="W8">
        <f>'q-AgArea'!W8</f>
        <v>5930</v>
      </c>
      <c r="X8">
        <f>'q-AgArea'!X8</f>
        <v>5985</v>
      </c>
      <c r="Y8">
        <f>'q-AgArea'!Y8</f>
        <v>6055</v>
      </c>
      <c r="Z8">
        <f>'q-AgArea'!Z8</f>
        <v>6060</v>
      </c>
      <c r="AA8">
        <f>'q-AgArea'!AA8</f>
        <v>6142</v>
      </c>
      <c r="AB8">
        <f>'q-AgArea'!AB8</f>
        <v>6144</v>
      </c>
      <c r="AC8">
        <f>'q-AgArea'!AC8</f>
        <v>6145</v>
      </c>
      <c r="AD8">
        <f>'q-AgArea'!AD8</f>
        <v>6198</v>
      </c>
      <c r="AE8">
        <f>'q-AgArea'!AE8</f>
        <v>6220</v>
      </c>
      <c r="AF8">
        <f>'q-AgArea'!AF8</f>
        <v>6222</v>
      </c>
      <c r="AG8">
        <f>'q-AgArea'!AG8</f>
        <v>6254</v>
      </c>
      <c r="AH8">
        <f>'q-AgArea'!AH8</f>
        <v>6285</v>
      </c>
      <c r="AI8">
        <f>'q-AgArea'!AI8</f>
        <v>6308</v>
      </c>
      <c r="AJ8">
        <f>'q-AgArea'!AJ8</f>
        <v>6310</v>
      </c>
      <c r="AK8">
        <f>'q-AgArea'!AK8</f>
        <v>6315</v>
      </c>
      <c r="AL8">
        <f>'q-AgArea'!AL8</f>
        <v>6340</v>
      </c>
      <c r="AM8">
        <f>'q-AgArea'!AM8</f>
        <v>6375</v>
      </c>
      <c r="AN8">
        <f>'q-AgArea'!AN8</f>
        <v>6380</v>
      </c>
      <c r="AO8">
        <f>'q-AgArea'!AO8</f>
        <v>6685</v>
      </c>
      <c r="AP8">
        <f>'q-AgArea'!AP8</f>
        <v>6694</v>
      </c>
      <c r="AQ8">
        <f>'q-AgArea'!AQ8</f>
        <v>6694</v>
      </c>
      <c r="AR8">
        <f>'q-AgArea'!AR8</f>
        <v>6748</v>
      </c>
      <c r="AS8">
        <f>'q-AgArea'!AS8</f>
        <v>6749</v>
      </c>
      <c r="AT8">
        <f>'q-AgArea'!AT8</f>
        <v>6984</v>
      </c>
      <c r="AU8">
        <f>'q-AgArea'!AU8</f>
        <v>6986</v>
      </c>
    </row>
    <row r="9" spans="1:47">
      <c r="A9">
        <f>'q-AgArea'!A9</f>
        <v>2</v>
      </c>
      <c r="B9" t="str">
        <f>'q-AgArea'!B9</f>
        <v>Mesoamerica (excluding Mexico)</v>
      </c>
      <c r="C9">
        <f>'q-AgArea'!C9</f>
        <v>166</v>
      </c>
      <c r="D9" t="str">
        <f>'q-AgArea'!D9</f>
        <v>Panama</v>
      </c>
      <c r="E9" t="str">
        <f>'q-AgArea'!E9</f>
        <v>51</v>
      </c>
      <c r="F9" t="str">
        <f>'q-AgArea'!F9</f>
        <v>Agric Area  (1000Ha)</v>
      </c>
      <c r="G9">
        <f>'q-AgArea'!G9</f>
        <v>1624</v>
      </c>
      <c r="H9">
        <f>'q-AgArea'!H9</f>
        <v>1634</v>
      </c>
      <c r="I9">
        <f>'q-AgArea'!I9</f>
        <v>1644</v>
      </c>
      <c r="J9">
        <f>'q-AgArea'!J9</f>
        <v>1648</v>
      </c>
      <c r="K9">
        <f>'q-AgArea'!K9</f>
        <v>1658</v>
      </c>
      <c r="L9">
        <f>'q-AgArea'!L9</f>
        <v>1668</v>
      </c>
      <c r="M9">
        <f>'q-AgArea'!M9</f>
        <v>1669</v>
      </c>
      <c r="N9">
        <f>'q-AgArea'!N9</f>
        <v>1679</v>
      </c>
      <c r="O9">
        <f>'q-AgArea'!O9</f>
        <v>1687</v>
      </c>
      <c r="P9">
        <f>'q-AgArea'!P9</f>
        <v>1684</v>
      </c>
      <c r="Q9">
        <f>'q-AgArea'!Q9</f>
        <v>1713</v>
      </c>
      <c r="R9">
        <f>'q-AgArea'!R9</f>
        <v>1743</v>
      </c>
      <c r="S9">
        <f>'q-AgArea'!S9</f>
        <v>1763</v>
      </c>
      <c r="T9">
        <f>'q-AgArea'!T9</f>
        <v>1785</v>
      </c>
      <c r="U9">
        <f>'q-AgArea'!U9</f>
        <v>1806</v>
      </c>
      <c r="V9">
        <f>'q-AgArea'!V9</f>
        <v>1827</v>
      </c>
      <c r="W9">
        <f>'q-AgArea'!W9</f>
        <v>1849</v>
      </c>
      <c r="X9">
        <f>'q-AgArea'!X9</f>
        <v>1850</v>
      </c>
      <c r="Y9">
        <f>'q-AgArea'!Y9</f>
        <v>1852</v>
      </c>
      <c r="Z9">
        <f>'q-AgArea'!Z9</f>
        <v>1855</v>
      </c>
      <c r="AA9">
        <f>'q-AgArea'!AA9</f>
        <v>1882</v>
      </c>
      <c r="AB9">
        <f>'q-AgArea'!AB9</f>
        <v>1914</v>
      </c>
      <c r="AC9">
        <f>'q-AgArea'!AC9</f>
        <v>1941</v>
      </c>
      <c r="AD9">
        <f>'q-AgArea'!AD9</f>
        <v>1966</v>
      </c>
      <c r="AE9">
        <f>'q-AgArea'!AE9</f>
        <v>1995</v>
      </c>
      <c r="AF9">
        <f>'q-AgArea'!AF9</f>
        <v>2020</v>
      </c>
      <c r="AG9">
        <f>'q-AgArea'!AG9</f>
        <v>2045</v>
      </c>
      <c r="AH9">
        <f>'q-AgArea'!AH9</f>
        <v>2070</v>
      </c>
      <c r="AI9">
        <f>'q-AgArea'!AI9</f>
        <v>2100</v>
      </c>
      <c r="AJ9">
        <f>'q-AgArea'!AJ9</f>
        <v>2124</v>
      </c>
      <c r="AK9">
        <f>'q-AgArea'!AK9</f>
        <v>2134</v>
      </c>
      <c r="AL9">
        <f>'q-AgArea'!AL9</f>
        <v>2150</v>
      </c>
      <c r="AM9">
        <f>'q-AgArea'!AM9</f>
        <v>2150</v>
      </c>
      <c r="AN9">
        <f>'q-AgArea'!AN9</f>
        <v>2135</v>
      </c>
      <c r="AO9">
        <f>'q-AgArea'!AO9</f>
        <v>2132</v>
      </c>
      <c r="AP9">
        <f>'q-AgArea'!AP9</f>
        <v>2132</v>
      </c>
      <c r="AQ9">
        <f>'q-AgArea'!AQ9</f>
        <v>2140</v>
      </c>
      <c r="AR9">
        <f>'q-AgArea'!AR9</f>
        <v>2149</v>
      </c>
      <c r="AS9">
        <f>'q-AgArea'!AS9</f>
        <v>2157</v>
      </c>
      <c r="AT9">
        <f>'q-AgArea'!AT9</f>
        <v>2188</v>
      </c>
      <c r="AU9">
        <f>'q-AgArea'!AU9</f>
        <v>2230</v>
      </c>
    </row>
    <row r="10" spans="1:47">
      <c r="A10">
        <f>'q-AgArea'!A10</f>
        <v>4</v>
      </c>
      <c r="B10" t="str">
        <f>'q-AgArea'!B10</f>
        <v>Mesoamerica</v>
      </c>
      <c r="C10">
        <f>'q-AgArea'!C10</f>
        <v>316</v>
      </c>
      <c r="D10" t="str">
        <f>'q-AgArea'!D10</f>
        <v>CENTRAL AMERICA</v>
      </c>
      <c r="E10" t="str">
        <f>'q-AgArea'!E10</f>
        <v>51</v>
      </c>
      <c r="F10" t="str">
        <f>'q-AgArea'!F10</f>
        <v>Agric Area  (1000Ha)</v>
      </c>
      <c r="G10">
        <f>'q-AgArea'!G10</f>
        <v>113300</v>
      </c>
      <c r="H10">
        <f>'q-AgArea'!H10</f>
        <v>113332</v>
      </c>
      <c r="I10">
        <f>'q-AgArea'!I10</f>
        <v>113364</v>
      </c>
      <c r="J10">
        <f>'q-AgArea'!J10</f>
        <v>113440</v>
      </c>
      <c r="K10">
        <f>'q-AgArea'!K10</f>
        <v>113519</v>
      </c>
      <c r="L10">
        <f>'q-AgArea'!L10</f>
        <v>113619</v>
      </c>
      <c r="M10">
        <f>'q-AgArea'!M10</f>
        <v>113619</v>
      </c>
      <c r="N10">
        <f>'q-AgArea'!N10</f>
        <v>113704</v>
      </c>
      <c r="O10">
        <f>'q-AgArea'!O10</f>
        <v>113782</v>
      </c>
      <c r="P10">
        <f>'q-AgArea'!P10</f>
        <v>113844</v>
      </c>
      <c r="Q10">
        <f>'q-AgArea'!Q10</f>
        <v>114157</v>
      </c>
      <c r="R10">
        <f>'q-AgArea'!R10</f>
        <v>114453</v>
      </c>
      <c r="S10">
        <f>'q-AgArea'!S10</f>
        <v>114895</v>
      </c>
      <c r="T10">
        <f>'q-AgArea'!T10</f>
        <v>115155</v>
      </c>
      <c r="U10">
        <f>'q-AgArea'!U10</f>
        <v>115513</v>
      </c>
      <c r="V10">
        <f>'q-AgArea'!V10</f>
        <v>115886</v>
      </c>
      <c r="W10">
        <f>'q-AgArea'!W10</f>
        <v>116318</v>
      </c>
      <c r="X10">
        <f>'q-AgArea'!X10</f>
        <v>116659</v>
      </c>
      <c r="Y10">
        <f>'q-AgArea'!Y10</f>
        <v>117006</v>
      </c>
      <c r="Z10">
        <f>'q-AgArea'!Z10</f>
        <v>117273</v>
      </c>
      <c r="AA10">
        <f>'q-AgArea'!AA10</f>
        <v>117608</v>
      </c>
      <c r="AB10">
        <f>'q-AgArea'!AB10</f>
        <v>117835</v>
      </c>
      <c r="AC10">
        <f>'q-AgArea'!AC10</f>
        <v>117928</v>
      </c>
      <c r="AD10">
        <f>'q-AgArea'!AD10</f>
        <v>118755</v>
      </c>
      <c r="AE10">
        <f>'q-AgArea'!AE10</f>
        <v>119559</v>
      </c>
      <c r="AF10">
        <f>'q-AgArea'!AF10</f>
        <v>120638</v>
      </c>
      <c r="AG10">
        <f>'q-AgArea'!AG10</f>
        <v>121204</v>
      </c>
      <c r="AH10">
        <f>'q-AgArea'!AH10</f>
        <v>122490</v>
      </c>
      <c r="AI10">
        <f>'q-AgArea'!AI10</f>
        <v>123251</v>
      </c>
      <c r="AJ10">
        <f>'q-AgArea'!AJ10</f>
        <v>123855</v>
      </c>
      <c r="AK10">
        <f>'q-AgArea'!AK10</f>
        <v>124519</v>
      </c>
      <c r="AL10">
        <f>'q-AgArea'!AL10</f>
        <v>125317</v>
      </c>
      <c r="AM10">
        <f>'q-AgArea'!AM10</f>
        <v>126769</v>
      </c>
      <c r="AN10">
        <f>'q-AgArea'!AN10</f>
        <v>127614</v>
      </c>
      <c r="AO10">
        <f>'q-AgArea'!AO10</f>
        <v>128615</v>
      </c>
      <c r="AP10">
        <f>'q-AgArea'!AP10</f>
        <v>128625</v>
      </c>
      <c r="AQ10">
        <f>'q-AgArea'!AQ10</f>
        <v>128539</v>
      </c>
      <c r="AR10">
        <f>'q-AgArea'!AR10</f>
        <v>128636</v>
      </c>
      <c r="AS10">
        <f>'q-AgArea'!AS10</f>
        <v>128640</v>
      </c>
      <c r="AT10">
        <f>'q-AgArea'!AT10</f>
        <v>128615</v>
      </c>
      <c r="AU10">
        <f>'q-AgArea'!AU10</f>
        <v>128682</v>
      </c>
    </row>
    <row r="11" spans="1:47">
      <c r="A11">
        <f>'q-AgArea'!A11</f>
        <v>8</v>
      </c>
      <c r="B11" t="str">
        <f>'q-AgArea'!B11</f>
        <v>Caribbean</v>
      </c>
      <c r="C11">
        <f>'q-AgArea'!C11</f>
        <v>317</v>
      </c>
      <c r="D11" t="str">
        <f>'q-AgArea'!D11</f>
        <v>CARIBBEAN</v>
      </c>
      <c r="E11" t="str">
        <f>'q-AgArea'!E11</f>
        <v>51</v>
      </c>
      <c r="F11" t="str">
        <f>'q-AgArea'!F11</f>
        <v>Agric Area  (1000Ha)</v>
      </c>
      <c r="G11">
        <f>'q-AgArea'!G11</f>
        <v>9795</v>
      </c>
      <c r="H11">
        <f>'q-AgArea'!H11</f>
        <v>10057</v>
      </c>
      <c r="I11">
        <f>'q-AgArea'!I11</f>
        <v>10318</v>
      </c>
      <c r="J11">
        <f>'q-AgArea'!J11</f>
        <v>11036</v>
      </c>
      <c r="K11">
        <f>'q-AgArea'!K11</f>
        <v>10852</v>
      </c>
      <c r="L11">
        <f>'q-AgArea'!L11</f>
        <v>10822</v>
      </c>
      <c r="M11">
        <f>'q-AgArea'!M11</f>
        <v>10941</v>
      </c>
      <c r="N11">
        <f>'q-AgArea'!N11</f>
        <v>11062</v>
      </c>
      <c r="O11">
        <f>'q-AgArea'!O11</f>
        <v>11123</v>
      </c>
      <c r="P11">
        <f>'q-AgArea'!P11</f>
        <v>11390</v>
      </c>
      <c r="Q11">
        <f>'q-AgArea'!Q11</f>
        <v>11439</v>
      </c>
      <c r="R11">
        <f>'q-AgArea'!R11</f>
        <v>11830</v>
      </c>
      <c r="S11">
        <f>'q-AgArea'!S11</f>
        <v>12116</v>
      </c>
      <c r="T11">
        <f>'q-AgArea'!T11</f>
        <v>11913</v>
      </c>
      <c r="U11">
        <f>'q-AgArea'!U11</f>
        <v>12125</v>
      </c>
      <c r="V11">
        <f>'q-AgArea'!V11</f>
        <v>12371</v>
      </c>
      <c r="W11">
        <f>'q-AgArea'!W11</f>
        <v>12439</v>
      </c>
      <c r="X11">
        <f>'q-AgArea'!X11</f>
        <v>12388</v>
      </c>
      <c r="Y11">
        <f>'q-AgArea'!Y11</f>
        <v>12314</v>
      </c>
      <c r="Z11">
        <f>'q-AgArea'!Z11</f>
        <v>12411</v>
      </c>
      <c r="AA11">
        <f>'q-AgArea'!AA11</f>
        <v>12407</v>
      </c>
      <c r="AB11">
        <f>'q-AgArea'!AB11</f>
        <v>12545</v>
      </c>
      <c r="AC11">
        <f>'q-AgArea'!AC11</f>
        <v>12630</v>
      </c>
      <c r="AD11">
        <f>'q-AgArea'!AD11</f>
        <v>12595</v>
      </c>
      <c r="AE11">
        <f>'q-AgArea'!AE11</f>
        <v>12673</v>
      </c>
      <c r="AF11">
        <f>'q-AgArea'!AF11</f>
        <v>12910</v>
      </c>
      <c r="AG11">
        <f>'q-AgArea'!AG11</f>
        <v>13187</v>
      </c>
      <c r="AH11">
        <f>'q-AgArea'!AH11</f>
        <v>13272</v>
      </c>
      <c r="AI11">
        <f>'q-AgArea'!AI11</f>
        <v>13383</v>
      </c>
      <c r="AJ11">
        <f>'q-AgArea'!AJ11</f>
        <v>13441</v>
      </c>
      <c r="AK11">
        <f>'q-AgArea'!AK11</f>
        <v>13511</v>
      </c>
      <c r="AL11">
        <f>'q-AgArea'!AL11</f>
        <v>13460</v>
      </c>
      <c r="AM11">
        <f>'q-AgArea'!AM11</f>
        <v>13384</v>
      </c>
      <c r="AN11">
        <f>'q-AgArea'!AN11</f>
        <v>13444</v>
      </c>
      <c r="AO11">
        <f>'q-AgArea'!AO11</f>
        <v>13316</v>
      </c>
      <c r="AP11">
        <f>'q-AgArea'!AP11</f>
        <v>13182</v>
      </c>
      <c r="AQ11">
        <f>'q-AgArea'!AQ11</f>
        <v>13049</v>
      </c>
      <c r="AR11">
        <f>'q-AgArea'!AR11</f>
        <v>13070</v>
      </c>
      <c r="AS11">
        <f>'q-AgArea'!AS11</f>
        <v>13108</v>
      </c>
      <c r="AT11">
        <f>'q-AgArea'!AT11</f>
        <v>13134</v>
      </c>
      <c r="AU11">
        <f>'q-AgArea'!AU11</f>
        <v>13136</v>
      </c>
    </row>
    <row r="12" spans="1:47">
      <c r="A12">
        <f>'q-AgArea'!A12</f>
        <v>9</v>
      </c>
      <c r="B12" t="str">
        <f>'q-AgArea'!B12</f>
        <v>Rest Caribbean</v>
      </c>
      <c r="C12">
        <f>'q-AgArea'!C12</f>
        <v>65</v>
      </c>
      <c r="D12" t="str">
        <f>'q-AgArea'!D12</f>
        <v>Falkland Islands (Islas Malvinas)</v>
      </c>
      <c r="E12" t="str">
        <f>'q-AgArea'!E12</f>
        <v>51</v>
      </c>
      <c r="F12" t="str">
        <f>'q-AgArea'!F12</f>
        <v>Agric Area  (1000Ha)</v>
      </c>
      <c r="G12">
        <f>'q-AgArea'!G12</f>
        <v>1200</v>
      </c>
      <c r="H12">
        <f>'q-AgArea'!H12</f>
        <v>1200</v>
      </c>
      <c r="I12">
        <f>'q-AgArea'!I12</f>
        <v>1200</v>
      </c>
      <c r="J12">
        <f>'q-AgArea'!J12</f>
        <v>1200</v>
      </c>
      <c r="K12">
        <f>'q-AgArea'!K12</f>
        <v>1200</v>
      </c>
      <c r="L12">
        <f>'q-AgArea'!L12</f>
        <v>1200</v>
      </c>
      <c r="M12">
        <f>'q-AgArea'!M12</f>
        <v>1200</v>
      </c>
      <c r="N12">
        <f>'q-AgArea'!N12</f>
        <v>1200</v>
      </c>
      <c r="O12">
        <f>'q-AgArea'!O12</f>
        <v>1200</v>
      </c>
      <c r="P12">
        <f>'q-AgArea'!P12</f>
        <v>1200</v>
      </c>
      <c r="Q12">
        <f>'q-AgArea'!Q12</f>
        <v>1200</v>
      </c>
      <c r="R12">
        <f>'q-AgArea'!R12</f>
        <v>1200</v>
      </c>
      <c r="S12">
        <f>'q-AgArea'!S12</f>
        <v>1200</v>
      </c>
      <c r="T12">
        <f>'q-AgArea'!T12</f>
        <v>1200</v>
      </c>
      <c r="U12">
        <f>'q-AgArea'!U12</f>
        <v>1200</v>
      </c>
      <c r="V12">
        <f>'q-AgArea'!V12</f>
        <v>1200</v>
      </c>
      <c r="W12">
        <f>'q-AgArea'!W12</f>
        <v>1200</v>
      </c>
      <c r="X12">
        <f>'q-AgArea'!X12</f>
        <v>1200</v>
      </c>
      <c r="Y12">
        <f>'q-AgArea'!Y12</f>
        <v>1200</v>
      </c>
      <c r="Z12">
        <f>'q-AgArea'!Z12</f>
        <v>1200</v>
      </c>
      <c r="AA12">
        <f>'q-AgArea'!AA12</f>
        <v>1200</v>
      </c>
      <c r="AB12">
        <f>'q-AgArea'!AB12</f>
        <v>1200</v>
      </c>
      <c r="AC12">
        <f>'q-AgArea'!AC12</f>
        <v>1200</v>
      </c>
      <c r="AD12">
        <f>'q-AgArea'!AD12</f>
        <v>1200</v>
      </c>
      <c r="AE12">
        <f>'q-AgArea'!AE12</f>
        <v>1200</v>
      </c>
      <c r="AF12">
        <f>'q-AgArea'!AF12</f>
        <v>1200</v>
      </c>
      <c r="AG12">
        <f>'q-AgArea'!AG12</f>
        <v>1190</v>
      </c>
      <c r="AH12">
        <f>'q-AgArea'!AH12</f>
        <v>1190</v>
      </c>
      <c r="AI12">
        <f>'q-AgArea'!AI12</f>
        <v>1190</v>
      </c>
      <c r="AJ12">
        <f>'q-AgArea'!AJ12</f>
        <v>1190</v>
      </c>
      <c r="AK12">
        <f>'q-AgArea'!AK12</f>
        <v>1190</v>
      </c>
      <c r="AL12">
        <f>'q-AgArea'!AL12</f>
        <v>1209</v>
      </c>
      <c r="AM12">
        <f>'q-AgArea'!AM12</f>
        <v>1201</v>
      </c>
      <c r="AN12">
        <f>'q-AgArea'!AN12</f>
        <v>1210</v>
      </c>
      <c r="AO12">
        <f>'q-AgArea'!AO12</f>
        <v>1212</v>
      </c>
      <c r="AP12">
        <f>'q-AgArea'!AP12</f>
        <v>1130</v>
      </c>
      <c r="AQ12">
        <f>'q-AgArea'!AQ12</f>
        <v>1130</v>
      </c>
      <c r="AR12">
        <f>'q-AgArea'!AR12</f>
        <v>1130</v>
      </c>
      <c r="AS12">
        <f>'q-AgArea'!AS12</f>
        <v>1130</v>
      </c>
      <c r="AT12">
        <f>'q-AgArea'!AT12</f>
        <v>1130</v>
      </c>
      <c r="AU12">
        <f>'q-AgArea'!AU12</f>
        <v>1130</v>
      </c>
    </row>
    <row r="13" spans="1:47">
      <c r="A13">
        <f>'q-AgArea'!A13</f>
        <v>9</v>
      </c>
      <c r="B13" t="str">
        <f>'q-AgArea'!B13</f>
        <v>Rest Caribbean</v>
      </c>
      <c r="C13">
        <f>'q-AgArea'!C13</f>
        <v>69</v>
      </c>
      <c r="D13" t="str">
        <f>'q-AgArea'!D13</f>
        <v>French Guiana</v>
      </c>
      <c r="E13" t="str">
        <f>'q-AgArea'!E13</f>
        <v>51</v>
      </c>
      <c r="F13" t="str">
        <f>'q-AgArea'!F13</f>
        <v>Agric Area  (1000Ha)</v>
      </c>
      <c r="G13">
        <f>'q-AgArea'!G13</f>
        <v>6</v>
      </c>
      <c r="H13">
        <f>'q-AgArea'!H13</f>
        <v>7</v>
      </c>
      <c r="I13">
        <f>'q-AgArea'!I13</f>
        <v>6</v>
      </c>
      <c r="J13">
        <f>'q-AgArea'!J13</f>
        <v>5</v>
      </c>
      <c r="K13">
        <f>'q-AgArea'!K13</f>
        <v>5</v>
      </c>
      <c r="L13">
        <f>'q-AgArea'!L13</f>
        <v>5</v>
      </c>
      <c r="M13">
        <f>'q-AgArea'!M13</f>
        <v>5</v>
      </c>
      <c r="N13">
        <f>'q-AgArea'!N13</f>
        <v>5</v>
      </c>
      <c r="O13">
        <f>'q-AgArea'!O13</f>
        <v>5</v>
      </c>
      <c r="P13">
        <f>'q-AgArea'!P13</f>
        <v>4</v>
      </c>
      <c r="Q13">
        <f>'q-AgArea'!Q13</f>
        <v>7</v>
      </c>
      <c r="R13">
        <f>'q-AgArea'!R13</f>
        <v>7</v>
      </c>
      <c r="S13">
        <f>'q-AgArea'!S13</f>
        <v>7</v>
      </c>
      <c r="T13">
        <f>'q-AgArea'!T13</f>
        <v>7</v>
      </c>
      <c r="U13">
        <f>'q-AgArea'!U13</f>
        <v>8</v>
      </c>
      <c r="V13">
        <f>'q-AgArea'!V13</f>
        <v>9</v>
      </c>
      <c r="W13">
        <f>'q-AgArea'!W13</f>
        <v>9</v>
      </c>
      <c r="X13">
        <f>'q-AgArea'!X13</f>
        <v>9</v>
      </c>
      <c r="Y13">
        <f>'q-AgArea'!Y13</f>
        <v>9</v>
      </c>
      <c r="Z13">
        <f>'q-AgArea'!Z13</f>
        <v>8</v>
      </c>
      <c r="AA13">
        <f>'q-AgArea'!AA13</f>
        <v>9</v>
      </c>
      <c r="AB13">
        <f>'q-AgArea'!AB13</f>
        <v>11</v>
      </c>
      <c r="AC13">
        <f>'q-AgArea'!AC13</f>
        <v>11</v>
      </c>
      <c r="AD13">
        <f>'q-AgArea'!AD13</f>
        <v>12</v>
      </c>
      <c r="AE13">
        <f>'q-AgArea'!AE13</f>
        <v>12</v>
      </c>
      <c r="AF13">
        <f>'q-AgArea'!AF13</f>
        <v>13</v>
      </c>
      <c r="AG13">
        <f>'q-AgArea'!AG13</f>
        <v>13</v>
      </c>
      <c r="AH13">
        <f>'q-AgArea'!AH13</f>
        <v>18</v>
      </c>
      <c r="AI13">
        <f>'q-AgArea'!AI13</f>
        <v>21</v>
      </c>
      <c r="AJ13">
        <f>'q-AgArea'!AJ13</f>
        <v>21</v>
      </c>
      <c r="AK13">
        <f>'q-AgArea'!AK13</f>
        <v>21</v>
      </c>
      <c r="AL13">
        <f>'q-AgArea'!AL13</f>
        <v>21</v>
      </c>
      <c r="AM13">
        <f>'q-AgArea'!AM13</f>
        <v>23</v>
      </c>
      <c r="AN13">
        <f>'q-AgArea'!AN13</f>
        <v>23</v>
      </c>
      <c r="AO13">
        <f>'q-AgArea'!AO13</f>
        <v>24</v>
      </c>
      <c r="AP13">
        <f>'q-AgArea'!AP13</f>
        <v>24</v>
      </c>
      <c r="AQ13">
        <f>'q-AgArea'!AQ13</f>
        <v>24</v>
      </c>
      <c r="AR13">
        <f>'q-AgArea'!AR13</f>
        <v>24</v>
      </c>
      <c r="AS13">
        <f>'q-AgArea'!AS13</f>
        <v>23</v>
      </c>
      <c r="AT13">
        <f>'q-AgArea'!AT13</f>
        <v>23</v>
      </c>
      <c r="AU13">
        <f>'q-AgArea'!AU13</f>
        <v>23</v>
      </c>
    </row>
    <row r="14" spans="1:47">
      <c r="A14">
        <f>'q-AgArea'!A14</f>
        <v>9</v>
      </c>
      <c r="B14" t="str">
        <f>'q-AgArea'!B14</f>
        <v>Rest Caribbean</v>
      </c>
      <c r="C14">
        <f>'q-AgArea'!C14</f>
        <v>91</v>
      </c>
      <c r="D14" t="str">
        <f>'q-AgArea'!D14</f>
        <v>Guyana</v>
      </c>
      <c r="E14" t="str">
        <f>'q-AgArea'!E14</f>
        <v>51</v>
      </c>
      <c r="F14" t="str">
        <f>'q-AgArea'!F14</f>
        <v>Agric Area  (1000Ha)</v>
      </c>
      <c r="G14">
        <f>'q-AgArea'!G14</f>
        <v>1359</v>
      </c>
      <c r="H14">
        <f>'q-AgArea'!H14</f>
        <v>1359</v>
      </c>
      <c r="I14">
        <f>'q-AgArea'!I14</f>
        <v>1359</v>
      </c>
      <c r="J14">
        <f>'q-AgArea'!J14</f>
        <v>1359</v>
      </c>
      <c r="K14">
        <f>'q-AgArea'!K14</f>
        <v>1359</v>
      </c>
      <c r="L14">
        <f>'q-AgArea'!L14</f>
        <v>1364</v>
      </c>
      <c r="M14">
        <f>'q-AgArea'!M14</f>
        <v>1364</v>
      </c>
      <c r="N14">
        <f>'q-AgArea'!N14</f>
        <v>1366</v>
      </c>
      <c r="O14">
        <f>'q-AgArea'!O14</f>
        <v>1366</v>
      </c>
      <c r="P14">
        <f>'q-AgArea'!P14</f>
        <v>1371</v>
      </c>
      <c r="Q14">
        <f>'q-AgArea'!Q14</f>
        <v>1371</v>
      </c>
      <c r="R14">
        <f>'q-AgArea'!R14</f>
        <v>1374</v>
      </c>
      <c r="S14">
        <f>'q-AgArea'!S14</f>
        <v>1376</v>
      </c>
      <c r="T14">
        <f>'q-AgArea'!T14</f>
        <v>1376</v>
      </c>
      <c r="U14">
        <f>'q-AgArea'!U14</f>
        <v>1378</v>
      </c>
      <c r="V14">
        <f>'q-AgArea'!V14</f>
        <v>1458</v>
      </c>
      <c r="W14">
        <f>'q-AgArea'!W14</f>
        <v>1542</v>
      </c>
      <c r="X14">
        <f>'q-AgArea'!X14</f>
        <v>1626</v>
      </c>
      <c r="Y14">
        <f>'q-AgArea'!Y14</f>
        <v>1715</v>
      </c>
      <c r="Z14">
        <f>'q-AgArea'!Z14</f>
        <v>1715</v>
      </c>
      <c r="AA14">
        <f>'q-AgArea'!AA14</f>
        <v>1715</v>
      </c>
      <c r="AB14">
        <f>'q-AgArea'!AB14</f>
        <v>1715</v>
      </c>
      <c r="AC14">
        <f>'q-AgArea'!AC14</f>
        <v>1725</v>
      </c>
      <c r="AD14">
        <f>'q-AgArea'!AD14</f>
        <v>1728</v>
      </c>
      <c r="AE14">
        <f>'q-AgArea'!AE14</f>
        <v>1728</v>
      </c>
      <c r="AF14">
        <f>'q-AgArea'!AF14</f>
        <v>1730</v>
      </c>
      <c r="AG14">
        <f>'q-AgArea'!AG14</f>
        <v>1730</v>
      </c>
      <c r="AH14">
        <f>'q-AgArea'!AH14</f>
        <v>1730</v>
      </c>
      <c r="AI14">
        <f>'q-AgArea'!AI14</f>
        <v>1732</v>
      </c>
      <c r="AJ14">
        <f>'q-AgArea'!AJ14</f>
        <v>1732</v>
      </c>
      <c r="AK14">
        <f>'q-AgArea'!AK14</f>
        <v>1734</v>
      </c>
      <c r="AL14">
        <f>'q-AgArea'!AL14</f>
        <v>1734</v>
      </c>
      <c r="AM14">
        <f>'q-AgArea'!AM14</f>
        <v>1736</v>
      </c>
      <c r="AN14">
        <f>'q-AgArea'!AN14</f>
        <v>1736</v>
      </c>
      <c r="AO14">
        <f>'q-AgArea'!AO14</f>
        <v>1738</v>
      </c>
      <c r="AP14">
        <f>'q-AgArea'!AP14</f>
        <v>1738</v>
      </c>
      <c r="AQ14">
        <f>'q-AgArea'!AQ14</f>
        <v>1740</v>
      </c>
      <c r="AR14">
        <f>'q-AgArea'!AR14</f>
        <v>1740</v>
      </c>
      <c r="AS14">
        <f>'q-AgArea'!AS14</f>
        <v>1740</v>
      </c>
      <c r="AT14">
        <f>'q-AgArea'!AT14</f>
        <v>1740</v>
      </c>
      <c r="AU14">
        <f>'q-AgArea'!AU14</f>
        <v>1740</v>
      </c>
    </row>
    <row r="15" spans="1:47">
      <c r="A15">
        <f>'q-AgArea'!A15</f>
        <v>9</v>
      </c>
      <c r="B15" t="str">
        <f>'q-AgArea'!B15</f>
        <v>Rest Caribbean</v>
      </c>
      <c r="C15">
        <f>'q-AgArea'!C15</f>
        <v>207</v>
      </c>
      <c r="D15" t="str">
        <f>'q-AgArea'!D15</f>
        <v>Suriname</v>
      </c>
      <c r="E15" t="str">
        <f>'q-AgArea'!E15</f>
        <v>51</v>
      </c>
      <c r="F15" t="str">
        <f>'q-AgArea'!F15</f>
        <v>Agric Area  (1000Ha)</v>
      </c>
      <c r="G15">
        <f>'q-AgArea'!G15</f>
        <v>41</v>
      </c>
      <c r="H15">
        <f>'q-AgArea'!H15</f>
        <v>42</v>
      </c>
      <c r="I15">
        <f>'q-AgArea'!I15</f>
        <v>41</v>
      </c>
      <c r="J15">
        <f>'q-AgArea'!J15</f>
        <v>46</v>
      </c>
      <c r="K15">
        <f>'q-AgArea'!K15</f>
        <v>47</v>
      </c>
      <c r="L15">
        <f>'q-AgArea'!L15</f>
        <v>44</v>
      </c>
      <c r="M15">
        <f>'q-AgArea'!M15</f>
        <v>43</v>
      </c>
      <c r="N15">
        <f>'q-AgArea'!N15</f>
        <v>43</v>
      </c>
      <c r="O15">
        <f>'q-AgArea'!O15</f>
        <v>47</v>
      </c>
      <c r="P15">
        <f>'q-AgArea'!P15</f>
        <v>48</v>
      </c>
      <c r="Q15">
        <f>'q-AgArea'!Q15</f>
        <v>52</v>
      </c>
      <c r="R15">
        <f>'q-AgArea'!R15</f>
        <v>53</v>
      </c>
      <c r="S15">
        <f>'q-AgArea'!S15</f>
        <v>56</v>
      </c>
      <c r="T15">
        <f>'q-AgArea'!T15</f>
        <v>57</v>
      </c>
      <c r="U15">
        <f>'q-AgArea'!U15</f>
        <v>58</v>
      </c>
      <c r="V15">
        <f>'q-AgArea'!V15</f>
        <v>59</v>
      </c>
      <c r="W15">
        <f>'q-AgArea'!W15</f>
        <v>61</v>
      </c>
      <c r="X15">
        <f>'q-AgArea'!X15</f>
        <v>62</v>
      </c>
      <c r="Y15">
        <f>'q-AgArea'!Y15</f>
        <v>64</v>
      </c>
      <c r="Z15">
        <f>'q-AgArea'!Z15</f>
        <v>69</v>
      </c>
      <c r="AA15">
        <f>'q-AgArea'!AA15</f>
        <v>73</v>
      </c>
      <c r="AB15">
        <f>'q-AgArea'!AB15</f>
        <v>75</v>
      </c>
      <c r="AC15">
        <f>'q-AgArea'!AC15</f>
        <v>75</v>
      </c>
      <c r="AD15">
        <f>'q-AgArea'!AD15</f>
        <v>77</v>
      </c>
      <c r="AE15">
        <f>'q-AgArea'!AE15</f>
        <v>81</v>
      </c>
      <c r="AF15">
        <f>'q-AgArea'!AF15</f>
        <v>84</v>
      </c>
      <c r="AG15">
        <f>'q-AgArea'!AG15</f>
        <v>88</v>
      </c>
      <c r="AH15">
        <f>'q-AgArea'!AH15</f>
        <v>88</v>
      </c>
      <c r="AI15">
        <f>'q-AgArea'!AI15</f>
        <v>88</v>
      </c>
      <c r="AJ15">
        <f>'q-AgArea'!AJ15</f>
        <v>88</v>
      </c>
      <c r="AK15">
        <f>'q-AgArea'!AK15</f>
        <v>89</v>
      </c>
      <c r="AL15">
        <f>'q-AgArea'!AL15</f>
        <v>89</v>
      </c>
      <c r="AM15">
        <f>'q-AgArea'!AM15</f>
        <v>89</v>
      </c>
      <c r="AN15">
        <f>'q-AgArea'!AN15</f>
        <v>89</v>
      </c>
      <c r="AO15">
        <f>'q-AgArea'!AO15</f>
        <v>89</v>
      </c>
      <c r="AP15">
        <f>'q-AgArea'!AP15</f>
        <v>89</v>
      </c>
      <c r="AQ15">
        <f>'q-AgArea'!AQ15</f>
        <v>88</v>
      </c>
      <c r="AR15">
        <f>'q-AgArea'!AR15</f>
        <v>88</v>
      </c>
      <c r="AS15">
        <f>'q-AgArea'!AS15</f>
        <v>88</v>
      </c>
      <c r="AT15">
        <f>'q-AgArea'!AT15</f>
        <v>88</v>
      </c>
      <c r="AU15">
        <f>'q-AgArea'!AU15</f>
        <v>88</v>
      </c>
    </row>
    <row r="16" spans="1:47">
      <c r="A16">
        <f>'q-AgArea'!A16</f>
        <v>11</v>
      </c>
      <c r="B16" t="str">
        <f>'q-AgArea'!B16</f>
        <v>Andean Countries</v>
      </c>
      <c r="C16">
        <f>'q-AgArea'!C16</f>
        <v>19</v>
      </c>
      <c r="D16" t="str">
        <f>'q-AgArea'!D16</f>
        <v>Bolivia</v>
      </c>
      <c r="E16" t="str">
        <f>'q-AgArea'!E16</f>
        <v>51</v>
      </c>
      <c r="F16" t="str">
        <f>'q-AgArea'!F16</f>
        <v>Agric Area  (1000Ha)</v>
      </c>
      <c r="G16">
        <f>'q-AgArea'!G16</f>
        <v>30042</v>
      </c>
      <c r="H16">
        <f>'q-AgArea'!H16</f>
        <v>29942</v>
      </c>
      <c r="I16">
        <f>'q-AgArea'!I16</f>
        <v>29807</v>
      </c>
      <c r="J16">
        <f>'q-AgArea'!J16</f>
        <v>29878</v>
      </c>
      <c r="K16">
        <f>'q-AgArea'!K16</f>
        <v>29915</v>
      </c>
      <c r="L16">
        <f>'q-AgArea'!L16</f>
        <v>29951</v>
      </c>
      <c r="M16">
        <f>'q-AgArea'!M16</f>
        <v>29988</v>
      </c>
      <c r="N16">
        <f>'q-AgArea'!N16</f>
        <v>30024</v>
      </c>
      <c r="O16">
        <f>'q-AgArea'!O16</f>
        <v>30261</v>
      </c>
      <c r="P16">
        <f>'q-AgArea'!P16</f>
        <v>30297</v>
      </c>
      <c r="Q16">
        <f>'q-AgArea'!Q16</f>
        <v>30734</v>
      </c>
      <c r="R16">
        <f>'q-AgArea'!R16</f>
        <v>31270</v>
      </c>
      <c r="S16">
        <f>'q-AgArea'!S16</f>
        <v>31308</v>
      </c>
      <c r="T16">
        <f>'q-AgArea'!T16</f>
        <v>31843</v>
      </c>
      <c r="U16">
        <f>'q-AgArea'!U16</f>
        <v>32380</v>
      </c>
      <c r="V16">
        <f>'q-AgArea'!V16</f>
        <v>32416</v>
      </c>
      <c r="W16">
        <f>'q-AgArea'!W16</f>
        <v>32953</v>
      </c>
      <c r="X16">
        <f>'q-AgArea'!X16</f>
        <v>32989</v>
      </c>
      <c r="Y16">
        <f>'q-AgArea'!Y16</f>
        <v>33525</v>
      </c>
      <c r="Z16">
        <f>'q-AgArea'!Z16</f>
        <v>33562</v>
      </c>
      <c r="AA16">
        <f>'q-AgArea'!AA16</f>
        <v>34099</v>
      </c>
      <c r="AB16">
        <f>'q-AgArea'!AB16</f>
        <v>34136</v>
      </c>
      <c r="AC16">
        <f>'q-AgArea'!AC16</f>
        <v>34173</v>
      </c>
      <c r="AD16">
        <f>'q-AgArea'!AD16</f>
        <v>34717</v>
      </c>
      <c r="AE16">
        <f>'q-AgArea'!AE16</f>
        <v>34687</v>
      </c>
      <c r="AF16">
        <f>'q-AgArea'!AF16</f>
        <v>35203</v>
      </c>
      <c r="AG16">
        <f>'q-AgArea'!AG16</f>
        <v>35227</v>
      </c>
      <c r="AH16">
        <f>'q-AgArea'!AH16</f>
        <v>35250</v>
      </c>
      <c r="AI16">
        <f>'q-AgArea'!AI16</f>
        <v>35470</v>
      </c>
      <c r="AJ16">
        <f>'q-AgArea'!AJ16</f>
        <v>35455</v>
      </c>
      <c r="AK16">
        <f>'q-AgArea'!AK16</f>
        <v>35796</v>
      </c>
      <c r="AL16">
        <f>'q-AgArea'!AL16</f>
        <v>35831</v>
      </c>
      <c r="AM16">
        <f>'q-AgArea'!AM16</f>
        <v>36213</v>
      </c>
      <c r="AN16">
        <f>'q-AgArea'!AN16</f>
        <v>36351</v>
      </c>
      <c r="AO16">
        <f>'q-AgArea'!AO16</f>
        <v>36500</v>
      </c>
      <c r="AP16">
        <f>'q-AgArea'!AP16</f>
        <v>36584</v>
      </c>
      <c r="AQ16">
        <f>'q-AgArea'!AQ16</f>
        <v>36861</v>
      </c>
      <c r="AR16">
        <f>'q-AgArea'!AR16</f>
        <v>36968</v>
      </c>
      <c r="AS16">
        <f>'q-AgArea'!AS16</f>
        <v>36999</v>
      </c>
      <c r="AT16">
        <f>'q-AgArea'!AT16</f>
        <v>36962</v>
      </c>
      <c r="AU16">
        <f>'q-AgArea'!AU16</f>
        <v>36931</v>
      </c>
    </row>
    <row r="17" spans="1:47">
      <c r="A17">
        <f>'q-AgArea'!A17</f>
        <v>11</v>
      </c>
      <c r="B17" t="str">
        <f>'q-AgArea'!B17</f>
        <v>Andean Countries</v>
      </c>
      <c r="C17">
        <f>'q-AgArea'!C17</f>
        <v>44</v>
      </c>
      <c r="D17" t="str">
        <f>'q-AgArea'!D17</f>
        <v>Colombia</v>
      </c>
      <c r="E17" t="str">
        <f>'q-AgArea'!E17</f>
        <v>51</v>
      </c>
      <c r="F17" t="str">
        <f>'q-AgArea'!F17</f>
        <v>Agric Area  (1000Ha)</v>
      </c>
      <c r="G17">
        <f>'q-AgArea'!G17</f>
        <v>39970</v>
      </c>
      <c r="H17">
        <f>'q-AgArea'!H17</f>
        <v>40972</v>
      </c>
      <c r="I17">
        <f>'q-AgArea'!I17</f>
        <v>41493</v>
      </c>
      <c r="J17">
        <f>'q-AgArea'!J17</f>
        <v>41995</v>
      </c>
      <c r="K17">
        <f>'q-AgArea'!K17</f>
        <v>43008</v>
      </c>
      <c r="L17">
        <f>'q-AgArea'!L17</f>
        <v>43020</v>
      </c>
      <c r="M17">
        <f>'q-AgArea'!M17</f>
        <v>43023</v>
      </c>
      <c r="N17">
        <f>'q-AgArea'!N17</f>
        <v>43025</v>
      </c>
      <c r="O17">
        <f>'q-AgArea'!O17</f>
        <v>43030</v>
      </c>
      <c r="P17">
        <f>'q-AgArea'!P17</f>
        <v>43030</v>
      </c>
      <c r="Q17">
        <f>'q-AgArea'!Q17</f>
        <v>45054</v>
      </c>
      <c r="R17">
        <f>'q-AgArea'!R17</f>
        <v>45068</v>
      </c>
      <c r="S17">
        <f>'q-AgArea'!S17</f>
        <v>45084</v>
      </c>
      <c r="T17">
        <f>'q-AgArea'!T17</f>
        <v>45099</v>
      </c>
      <c r="U17">
        <f>'q-AgArea'!U17</f>
        <v>45115</v>
      </c>
      <c r="V17">
        <f>'q-AgArea'!V17</f>
        <v>45130</v>
      </c>
      <c r="W17">
        <f>'q-AgArea'!W17</f>
        <v>45315</v>
      </c>
      <c r="X17">
        <f>'q-AgArea'!X17</f>
        <v>45261</v>
      </c>
      <c r="Y17">
        <f>'q-AgArea'!Y17</f>
        <v>45277</v>
      </c>
      <c r="Z17">
        <f>'q-AgArea'!Z17</f>
        <v>45292</v>
      </c>
      <c r="AA17">
        <f>'q-AgArea'!AA17</f>
        <v>45308</v>
      </c>
      <c r="AB17">
        <f>'q-AgArea'!AB17</f>
        <v>45323</v>
      </c>
      <c r="AC17">
        <f>'q-AgArea'!AC17</f>
        <v>45339</v>
      </c>
      <c r="AD17">
        <f>'q-AgArea'!AD17</f>
        <v>45356</v>
      </c>
      <c r="AE17">
        <f>'q-AgArea'!AE17</f>
        <v>45375</v>
      </c>
      <c r="AF17">
        <f>'q-AgArea'!AF17</f>
        <v>45395</v>
      </c>
      <c r="AG17">
        <f>'q-AgArea'!AG17</f>
        <v>45401</v>
      </c>
      <c r="AH17">
        <f>'q-AgArea'!AH17</f>
        <v>45283</v>
      </c>
      <c r="AI17">
        <f>'q-AgArea'!AI17</f>
        <v>45183</v>
      </c>
      <c r="AJ17">
        <f>'q-AgArea'!AJ17</f>
        <v>45083</v>
      </c>
      <c r="AK17">
        <f>'q-AgArea'!AK17</f>
        <v>44884</v>
      </c>
      <c r="AL17">
        <f>'q-AgArea'!AL17</f>
        <v>44983</v>
      </c>
      <c r="AM17">
        <f>'q-AgArea'!AM17</f>
        <v>44903</v>
      </c>
      <c r="AN17">
        <f>'q-AgArea'!AN17</f>
        <v>44865</v>
      </c>
      <c r="AO17">
        <f>'q-AgArea'!AO17</f>
        <v>44513</v>
      </c>
      <c r="AP17">
        <f>'q-AgArea'!AP17</f>
        <v>44920</v>
      </c>
      <c r="AQ17">
        <f>'q-AgArea'!AQ17</f>
        <v>45082</v>
      </c>
      <c r="AR17">
        <f>'q-AgArea'!AR17</f>
        <v>45543</v>
      </c>
      <c r="AS17">
        <f>'q-AgArea'!AS17</f>
        <v>45668</v>
      </c>
      <c r="AT17">
        <f>'q-AgArea'!AT17</f>
        <v>45465</v>
      </c>
      <c r="AU17">
        <f>'q-AgArea'!AU17</f>
        <v>46049</v>
      </c>
    </row>
    <row r="18" spans="1:47">
      <c r="A18">
        <f>'q-AgArea'!A18</f>
        <v>11</v>
      </c>
      <c r="B18" t="str">
        <f>'q-AgArea'!B18</f>
        <v>Andean Countries</v>
      </c>
      <c r="C18">
        <f>'q-AgArea'!C18</f>
        <v>58</v>
      </c>
      <c r="D18" t="str">
        <f>'q-AgArea'!D18</f>
        <v>Ecuador</v>
      </c>
      <c r="E18" t="str">
        <f>'q-AgArea'!E18</f>
        <v>51</v>
      </c>
      <c r="F18" t="str">
        <f>'q-AgArea'!F18</f>
        <v>Agric Area  (1000Ha)</v>
      </c>
      <c r="G18">
        <f>'q-AgArea'!G18</f>
        <v>4710</v>
      </c>
      <c r="H18">
        <f>'q-AgArea'!H18</f>
        <v>4710</v>
      </c>
      <c r="I18">
        <f>'q-AgArea'!I18</f>
        <v>4720</v>
      </c>
      <c r="J18">
        <f>'q-AgArea'!J18</f>
        <v>4720</v>
      </c>
      <c r="K18">
        <f>'q-AgArea'!K18</f>
        <v>4730</v>
      </c>
      <c r="L18">
        <f>'q-AgArea'!L18</f>
        <v>4730</v>
      </c>
      <c r="M18">
        <f>'q-AgArea'!M18</f>
        <v>4740</v>
      </c>
      <c r="N18">
        <f>'q-AgArea'!N18</f>
        <v>4735</v>
      </c>
      <c r="O18">
        <f>'q-AgArea'!O18</f>
        <v>4795</v>
      </c>
      <c r="P18">
        <f>'q-AgArea'!P18</f>
        <v>4855</v>
      </c>
      <c r="Q18">
        <f>'q-AgArea'!Q18</f>
        <v>4915</v>
      </c>
      <c r="R18">
        <f>'q-AgArea'!R18</f>
        <v>4975</v>
      </c>
      <c r="S18">
        <f>'q-AgArea'!S18</f>
        <v>5035</v>
      </c>
      <c r="T18">
        <f>'q-AgArea'!T18</f>
        <v>5168</v>
      </c>
      <c r="U18">
        <f>'q-AgArea'!U18</f>
        <v>5385</v>
      </c>
      <c r="V18">
        <f>'q-AgArea'!V18</f>
        <v>5555</v>
      </c>
      <c r="W18">
        <f>'q-AgArea'!W18</f>
        <v>5835</v>
      </c>
      <c r="X18">
        <f>'q-AgArea'!X18</f>
        <v>6005</v>
      </c>
      <c r="Y18">
        <f>'q-AgArea'!Y18</f>
        <v>6190</v>
      </c>
      <c r="Z18">
        <f>'q-AgArea'!Z18</f>
        <v>6478</v>
      </c>
      <c r="AA18">
        <f>'q-AgArea'!AA18</f>
        <v>6759</v>
      </c>
      <c r="AB18">
        <f>'q-AgArea'!AB18</f>
        <v>6960</v>
      </c>
      <c r="AC18">
        <f>'q-AgArea'!AC18</f>
        <v>7095</v>
      </c>
      <c r="AD18">
        <f>'q-AgArea'!AD18</f>
        <v>7255</v>
      </c>
      <c r="AE18">
        <f>'q-AgArea'!AE18</f>
        <v>7420</v>
      </c>
      <c r="AF18">
        <f>'q-AgArea'!AF18</f>
        <v>7580</v>
      </c>
      <c r="AG18">
        <f>'q-AgArea'!AG18</f>
        <v>7721</v>
      </c>
      <c r="AH18">
        <f>'q-AgArea'!AH18</f>
        <v>7726</v>
      </c>
      <c r="AI18">
        <f>'q-AgArea'!AI18</f>
        <v>7753</v>
      </c>
      <c r="AJ18">
        <f>'q-AgArea'!AJ18</f>
        <v>7846</v>
      </c>
      <c r="AK18">
        <f>'q-AgArea'!AK18</f>
        <v>7914</v>
      </c>
      <c r="AL18">
        <f>'q-AgArea'!AL18</f>
        <v>7953</v>
      </c>
      <c r="AM18">
        <f>'q-AgArea'!AM18</f>
        <v>7975</v>
      </c>
      <c r="AN18">
        <f>'q-AgArea'!AN18</f>
        <v>8129</v>
      </c>
      <c r="AO18">
        <f>'q-AgArea'!AO18</f>
        <v>8108</v>
      </c>
      <c r="AP18">
        <f>'q-AgArea'!AP18</f>
        <v>8092</v>
      </c>
      <c r="AQ18">
        <f>'q-AgArea'!AQ18</f>
        <v>8087</v>
      </c>
      <c r="AR18">
        <f>'q-AgArea'!AR18</f>
        <v>8080</v>
      </c>
      <c r="AS18">
        <f>'q-AgArea'!AS18</f>
        <v>8075</v>
      </c>
      <c r="AT18">
        <f>'q-AgArea'!AT18</f>
        <v>8066</v>
      </c>
      <c r="AU18">
        <f>'q-AgArea'!AU18</f>
        <v>8075</v>
      </c>
    </row>
    <row r="19" spans="1:47">
      <c r="A19">
        <f>'q-AgArea'!A19</f>
        <v>11</v>
      </c>
      <c r="B19" t="str">
        <f>'q-AgArea'!B19</f>
        <v>Andean Countries</v>
      </c>
      <c r="C19">
        <f>'q-AgArea'!C19</f>
        <v>170</v>
      </c>
      <c r="D19" t="str">
        <f>'q-AgArea'!D19</f>
        <v>Peru</v>
      </c>
      <c r="E19" t="str">
        <f>'q-AgArea'!E19</f>
        <v>51</v>
      </c>
      <c r="F19" t="str">
        <f>'q-AgArea'!F19</f>
        <v>Agric Area  (1000Ha)</v>
      </c>
      <c r="G19">
        <f>'q-AgArea'!G19</f>
        <v>30147</v>
      </c>
      <c r="H19">
        <f>'q-AgArea'!H19</f>
        <v>30290</v>
      </c>
      <c r="I19">
        <f>'q-AgArea'!I19</f>
        <v>30571</v>
      </c>
      <c r="J19">
        <f>'q-AgArea'!J19</f>
        <v>30809</v>
      </c>
      <c r="K19">
        <f>'q-AgArea'!K19</f>
        <v>29820</v>
      </c>
      <c r="L19">
        <f>'q-AgArea'!L19</f>
        <v>29745</v>
      </c>
      <c r="M19">
        <f>'q-AgArea'!M19</f>
        <v>29754</v>
      </c>
      <c r="N19">
        <f>'q-AgArea'!N19</f>
        <v>29800</v>
      </c>
      <c r="O19">
        <f>'q-AgArea'!O19</f>
        <v>29839</v>
      </c>
      <c r="P19">
        <f>'q-AgArea'!P19</f>
        <v>29933</v>
      </c>
      <c r="Q19">
        <f>'q-AgArea'!Q19</f>
        <v>29942</v>
      </c>
      <c r="R19">
        <f>'q-AgArea'!R19</f>
        <v>30263</v>
      </c>
      <c r="S19">
        <f>'q-AgArea'!S19</f>
        <v>30310</v>
      </c>
      <c r="T19">
        <f>'q-AgArea'!T19</f>
        <v>30310</v>
      </c>
      <c r="U19">
        <f>'q-AgArea'!U19</f>
        <v>30320</v>
      </c>
      <c r="V19">
        <f>'q-AgArea'!V19</f>
        <v>30410</v>
      </c>
      <c r="W19">
        <f>'q-AgArea'!W19</f>
        <v>30533</v>
      </c>
      <c r="X19">
        <f>'q-AgArea'!X19</f>
        <v>30585</v>
      </c>
      <c r="Y19">
        <f>'q-AgArea'!Y19</f>
        <v>30621</v>
      </c>
      <c r="Z19">
        <f>'q-AgArea'!Z19</f>
        <v>30670</v>
      </c>
      <c r="AA19">
        <f>'q-AgArea'!AA19</f>
        <v>30695</v>
      </c>
      <c r="AB19">
        <f>'q-AgArea'!AB19</f>
        <v>30735</v>
      </c>
      <c r="AC19">
        <f>'q-AgArea'!AC19</f>
        <v>30793</v>
      </c>
      <c r="AD19">
        <f>'q-AgArea'!AD19</f>
        <v>30844</v>
      </c>
      <c r="AE19">
        <f>'q-AgArea'!AE19</f>
        <v>30856</v>
      </c>
      <c r="AF19">
        <f>'q-AgArea'!AF19</f>
        <v>30885</v>
      </c>
      <c r="AG19">
        <f>'q-AgArea'!AG19</f>
        <v>30910</v>
      </c>
      <c r="AH19">
        <f>'q-AgArea'!AH19</f>
        <v>30920</v>
      </c>
      <c r="AI19">
        <f>'q-AgArea'!AI19</f>
        <v>30930</v>
      </c>
      <c r="AJ19">
        <f>'q-AgArea'!AJ19</f>
        <v>31040</v>
      </c>
      <c r="AK19">
        <f>'q-AgArea'!AK19</f>
        <v>31100</v>
      </c>
      <c r="AL19">
        <f>'q-AgArea'!AL19</f>
        <v>31160</v>
      </c>
      <c r="AM19">
        <f>'q-AgArea'!AM19</f>
        <v>31170</v>
      </c>
      <c r="AN19">
        <f>'q-AgArea'!AN19</f>
        <v>31164</v>
      </c>
      <c r="AO19">
        <f>'q-AgArea'!AO19</f>
        <v>31174</v>
      </c>
      <c r="AP19">
        <f>'q-AgArea'!AP19</f>
        <v>31190</v>
      </c>
      <c r="AQ19">
        <f>'q-AgArea'!AQ19</f>
        <v>31240</v>
      </c>
      <c r="AR19">
        <f>'q-AgArea'!AR19</f>
        <v>31270</v>
      </c>
      <c r="AS19">
        <f>'q-AgArea'!AS19</f>
        <v>31310</v>
      </c>
      <c r="AT19">
        <f>'q-AgArea'!AT19</f>
        <v>31310</v>
      </c>
      <c r="AU19">
        <f>'q-AgArea'!AU19</f>
        <v>31310</v>
      </c>
    </row>
    <row r="20" spans="1:47">
      <c r="A20">
        <f>'q-AgArea'!A20</f>
        <v>11</v>
      </c>
      <c r="B20" t="str">
        <f>'q-AgArea'!B20</f>
        <v>Andean Countries</v>
      </c>
      <c r="C20">
        <f>'q-AgArea'!C20</f>
        <v>236</v>
      </c>
      <c r="D20" t="str">
        <f>'q-AgArea'!D20</f>
        <v>Venezuela</v>
      </c>
      <c r="E20" t="str">
        <f>'q-AgArea'!E20</f>
        <v>51</v>
      </c>
      <c r="F20" t="str">
        <f>'q-AgArea'!F20</f>
        <v>Agric Area  (1000Ha)</v>
      </c>
      <c r="G20">
        <f>'q-AgArea'!G20</f>
        <v>19232</v>
      </c>
      <c r="H20">
        <f>'q-AgArea'!H20</f>
        <v>19302</v>
      </c>
      <c r="I20">
        <f>'q-AgArea'!I20</f>
        <v>19372</v>
      </c>
      <c r="J20">
        <f>'q-AgArea'!J20</f>
        <v>19444</v>
      </c>
      <c r="K20">
        <f>'q-AgArea'!K20</f>
        <v>19514</v>
      </c>
      <c r="L20">
        <f>'q-AgArea'!L20</f>
        <v>19584</v>
      </c>
      <c r="M20">
        <f>'q-AgArea'!M20</f>
        <v>19666</v>
      </c>
      <c r="N20">
        <f>'q-AgArea'!N20</f>
        <v>19758</v>
      </c>
      <c r="O20">
        <f>'q-AgArea'!O20</f>
        <v>19840</v>
      </c>
      <c r="P20">
        <f>'q-AgArea'!P20</f>
        <v>19933</v>
      </c>
      <c r="Q20">
        <f>'q-AgArea'!Q20</f>
        <v>20026</v>
      </c>
      <c r="R20">
        <f>'q-AgArea'!R20</f>
        <v>20065</v>
      </c>
      <c r="S20">
        <f>'q-AgArea'!S20</f>
        <v>20179</v>
      </c>
      <c r="T20">
        <f>'q-AgArea'!T20</f>
        <v>20244</v>
      </c>
      <c r="U20">
        <f>'q-AgArea'!U20</f>
        <v>20298</v>
      </c>
      <c r="V20">
        <f>'q-AgArea'!V20</f>
        <v>20470</v>
      </c>
      <c r="W20">
        <f>'q-AgArea'!W20</f>
        <v>20684</v>
      </c>
      <c r="X20">
        <f>'q-AgArea'!X20</f>
        <v>20740</v>
      </c>
      <c r="Y20">
        <f>'q-AgArea'!Y20</f>
        <v>20900</v>
      </c>
      <c r="Z20">
        <f>'q-AgArea'!Z20</f>
        <v>21020</v>
      </c>
      <c r="AA20">
        <f>'q-AgArea'!AA20</f>
        <v>21040</v>
      </c>
      <c r="AB20">
        <f>'q-AgArea'!AB20</f>
        <v>21160</v>
      </c>
      <c r="AC20">
        <f>'q-AgArea'!AC20</f>
        <v>21280</v>
      </c>
      <c r="AD20">
        <f>'q-AgArea'!AD20</f>
        <v>21390</v>
      </c>
      <c r="AE20">
        <f>'q-AgArea'!AE20</f>
        <v>21640</v>
      </c>
      <c r="AF20">
        <f>'q-AgArea'!AF20</f>
        <v>21850</v>
      </c>
      <c r="AG20">
        <f>'q-AgArea'!AG20</f>
        <v>21960</v>
      </c>
      <c r="AH20">
        <f>'q-AgArea'!AH20</f>
        <v>22010</v>
      </c>
      <c r="AI20">
        <f>'q-AgArea'!AI20</f>
        <v>21810</v>
      </c>
      <c r="AJ20">
        <f>'q-AgArea'!AJ20</f>
        <v>21860</v>
      </c>
      <c r="AK20">
        <f>'q-AgArea'!AK20</f>
        <v>21857</v>
      </c>
      <c r="AL20">
        <f>'q-AgArea'!AL20</f>
        <v>21607</v>
      </c>
      <c r="AM20">
        <f>'q-AgArea'!AM20</f>
        <v>21603</v>
      </c>
      <c r="AN20">
        <f>'q-AgArea'!AN20</f>
        <v>21610</v>
      </c>
      <c r="AO20">
        <f>'q-AgArea'!AO20</f>
        <v>21620</v>
      </c>
      <c r="AP20">
        <f>'q-AgArea'!AP20</f>
        <v>21632</v>
      </c>
      <c r="AQ20">
        <f>'q-AgArea'!AQ20</f>
        <v>21636</v>
      </c>
      <c r="AR20">
        <f>'q-AgArea'!AR20</f>
        <v>21642</v>
      </c>
      <c r="AS20">
        <f>'q-AgArea'!AS20</f>
        <v>21643</v>
      </c>
      <c r="AT20">
        <f>'q-AgArea'!AT20</f>
        <v>21645</v>
      </c>
      <c r="AU20">
        <f>'q-AgArea'!AU20</f>
        <v>21648</v>
      </c>
    </row>
    <row r="21" spans="1:47">
      <c r="A21">
        <f>'q-AgArea'!A21</f>
        <v>14</v>
      </c>
      <c r="B21" t="str">
        <f>'q-AgArea'!B21</f>
        <v>Brazil</v>
      </c>
      <c r="C21">
        <f>'q-AgArea'!C21</f>
        <v>21</v>
      </c>
      <c r="D21" t="str">
        <f>'q-AgArea'!D21</f>
        <v>Brazil</v>
      </c>
      <c r="E21" t="str">
        <f>'q-AgArea'!E21</f>
        <v>51</v>
      </c>
      <c r="F21" t="str">
        <f>'q-AgArea'!F21</f>
        <v>Agric Area  (1000Ha)</v>
      </c>
      <c r="G21">
        <f>'q-AgArea'!G21</f>
        <v>150531</v>
      </c>
      <c r="H21">
        <f>'q-AgArea'!H21</f>
        <v>155913</v>
      </c>
      <c r="I21">
        <f>'q-AgArea'!I21</f>
        <v>161511</v>
      </c>
      <c r="J21">
        <f>'q-AgArea'!J21</f>
        <v>166041</v>
      </c>
      <c r="K21">
        <f>'q-AgArea'!K21</f>
        <v>170395</v>
      </c>
      <c r="L21">
        <f>'q-AgArea'!L21</f>
        <v>175094</v>
      </c>
      <c r="M21">
        <f>'q-AgArea'!M21</f>
        <v>179589</v>
      </c>
      <c r="N21">
        <f>'q-AgArea'!N21</f>
        <v>185223</v>
      </c>
      <c r="O21">
        <f>'q-AgArea'!O21</f>
        <v>193778</v>
      </c>
      <c r="P21">
        <f>'q-AgArea'!P21</f>
        <v>195397</v>
      </c>
      <c r="Q21">
        <f>'q-AgArea'!Q21</f>
        <v>199632</v>
      </c>
      <c r="R21">
        <f>'q-AgArea'!R21</f>
        <v>202837</v>
      </c>
      <c r="S21">
        <f>'q-AgArea'!S21</f>
        <v>205861</v>
      </c>
      <c r="T21">
        <f>'q-AgArea'!T21</f>
        <v>210043</v>
      </c>
      <c r="U21">
        <f>'q-AgArea'!U21</f>
        <v>213416</v>
      </c>
      <c r="V21">
        <f>'q-AgArea'!V21</f>
        <v>216007</v>
      </c>
      <c r="W21">
        <f>'q-AgArea'!W21</f>
        <v>218550</v>
      </c>
      <c r="X21">
        <f>'q-AgArea'!X21</f>
        <v>220039</v>
      </c>
      <c r="Y21">
        <f>'q-AgArea'!Y21</f>
        <v>222513</v>
      </c>
      <c r="Z21">
        <f>'q-AgArea'!Z21</f>
        <v>224278</v>
      </c>
      <c r="AA21">
        <f>'q-AgArea'!AA21</f>
        <v>225824</v>
      </c>
      <c r="AB21">
        <f>'q-AgArea'!AB21</f>
        <v>228136</v>
      </c>
      <c r="AC21">
        <f>'q-AgArea'!AC21</f>
        <v>228821</v>
      </c>
      <c r="AD21">
        <f>'q-AgArea'!AD21</f>
        <v>229924</v>
      </c>
      <c r="AE21">
        <f>'q-AgArea'!AE21</f>
        <v>231041</v>
      </c>
      <c r="AF21">
        <f>'q-AgArea'!AF21</f>
        <v>234055</v>
      </c>
      <c r="AG21">
        <f>'q-AgArea'!AG21</f>
        <v>235791</v>
      </c>
      <c r="AH21">
        <f>'q-AgArea'!AH21</f>
        <v>237687</v>
      </c>
      <c r="AI21">
        <f>'q-AgArea'!AI21</f>
        <v>239432</v>
      </c>
      <c r="AJ21">
        <f>'q-AgArea'!AJ21</f>
        <v>241608</v>
      </c>
      <c r="AK21">
        <f>'q-AgArea'!AK21</f>
        <v>244941</v>
      </c>
      <c r="AL21">
        <f>'q-AgArea'!AL21</f>
        <v>246709</v>
      </c>
      <c r="AM21">
        <f>'q-AgArea'!AM21</f>
        <v>249463</v>
      </c>
      <c r="AN21">
        <f>'q-AgArea'!AN21</f>
        <v>251418</v>
      </c>
      <c r="AO21">
        <f>'q-AgArea'!AO21</f>
        <v>258472</v>
      </c>
      <c r="AP21">
        <f>'q-AgArea'!AP21</f>
        <v>259019</v>
      </c>
      <c r="AQ21">
        <f>'q-AgArea'!AQ21</f>
        <v>259566</v>
      </c>
      <c r="AR21">
        <f>'q-AgArea'!AR21</f>
        <v>260112</v>
      </c>
      <c r="AS21">
        <f>'q-AgArea'!AS21</f>
        <v>260759</v>
      </c>
      <c r="AT21">
        <f>'q-AgArea'!AT21</f>
        <v>261406</v>
      </c>
      <c r="AU21">
        <f>'q-AgArea'!AU21</f>
        <v>263465</v>
      </c>
    </row>
    <row r="22" spans="1:47">
      <c r="A22">
        <f>'q-AgArea'!A22</f>
        <v>15</v>
      </c>
      <c r="B22" t="str">
        <f>'q-AgArea'!B22</f>
        <v>Southern Cone (excluding Brazil)</v>
      </c>
      <c r="C22">
        <f>'q-AgArea'!C22</f>
        <v>9</v>
      </c>
      <c r="D22" t="str">
        <f>'q-AgArea'!D22</f>
        <v>Argentina</v>
      </c>
      <c r="E22" t="str">
        <f>'q-AgArea'!E22</f>
        <v>51</v>
      </c>
      <c r="F22" t="str">
        <f>'q-AgArea'!F22</f>
        <v>Agric Area  (1000Ha)</v>
      </c>
      <c r="G22">
        <f>'q-AgArea'!G22</f>
        <v>175433</v>
      </c>
      <c r="H22">
        <f>'q-AgArea'!H22</f>
        <v>176036</v>
      </c>
      <c r="I22">
        <f>'q-AgArea'!I22</f>
        <v>175756</v>
      </c>
      <c r="J22">
        <f>'q-AgArea'!J22</f>
        <v>175456</v>
      </c>
      <c r="K22">
        <f>'q-AgArea'!K22</f>
        <v>175617</v>
      </c>
      <c r="L22">
        <f>'q-AgArea'!L22</f>
        <v>176566</v>
      </c>
      <c r="M22">
        <f>'q-AgArea'!M22</f>
        <v>176438</v>
      </c>
      <c r="N22">
        <f>'q-AgArea'!N22</f>
        <v>177454</v>
      </c>
      <c r="O22">
        <f>'q-AgArea'!O22</f>
        <v>177423</v>
      </c>
      <c r="P22">
        <f>'q-AgArea'!P22</f>
        <v>176511</v>
      </c>
      <c r="Q22">
        <f>'q-AgArea'!Q22</f>
        <v>175960</v>
      </c>
      <c r="R22">
        <f>'q-AgArea'!R22</f>
        <v>175810</v>
      </c>
      <c r="S22">
        <f>'q-AgArea'!S22</f>
        <v>175160</v>
      </c>
      <c r="T22">
        <f>'q-AgArea'!T22</f>
        <v>174480</v>
      </c>
      <c r="U22">
        <f>'q-AgArea'!U22</f>
        <v>174380</v>
      </c>
      <c r="V22">
        <f>'q-AgArea'!V22</f>
        <v>174280</v>
      </c>
      <c r="W22">
        <f>'q-AgArea'!W22</f>
        <v>173680</v>
      </c>
      <c r="X22">
        <f>'q-AgArea'!X22</f>
        <v>173580</v>
      </c>
      <c r="Y22">
        <f>'q-AgArea'!Y22</f>
        <v>173480</v>
      </c>
      <c r="Z22">
        <f>'q-AgArea'!Z22</f>
        <v>173400</v>
      </c>
      <c r="AA22">
        <f>'q-AgArea'!AA22</f>
        <v>173300</v>
      </c>
      <c r="AB22">
        <f>'q-AgArea'!AB22</f>
        <v>173200</v>
      </c>
      <c r="AC22">
        <f>'q-AgArea'!AC22</f>
        <v>173100</v>
      </c>
      <c r="AD22">
        <f>'q-AgArea'!AD22</f>
        <v>173000</v>
      </c>
      <c r="AE22">
        <f>'q-AgArea'!AE22</f>
        <v>172900</v>
      </c>
      <c r="AF22">
        <f>'q-AgArea'!AF22</f>
        <v>172700</v>
      </c>
      <c r="AG22">
        <f>'q-AgArea'!AG22</f>
        <v>172600</v>
      </c>
      <c r="AH22">
        <f>'q-AgArea'!AH22</f>
        <v>172337</v>
      </c>
      <c r="AI22">
        <f>'q-AgArea'!AI22</f>
        <v>172300</v>
      </c>
      <c r="AJ22">
        <f>'q-AgArea'!AJ22</f>
        <v>172300</v>
      </c>
      <c r="AK22">
        <f>'q-AgArea'!AK22</f>
        <v>172220</v>
      </c>
      <c r="AL22">
        <f>'q-AgArea'!AL22</f>
        <v>172320</v>
      </c>
      <c r="AM22">
        <f>'q-AgArea'!AM22</f>
        <v>172330</v>
      </c>
      <c r="AN22">
        <f>'q-AgArea'!AN22</f>
        <v>172730</v>
      </c>
      <c r="AO22">
        <f>'q-AgArea'!AO22</f>
        <v>172730</v>
      </c>
      <c r="AP22">
        <f>'q-AgArea'!AP22</f>
        <v>175250</v>
      </c>
      <c r="AQ22">
        <f>'q-AgArea'!AQ22</f>
        <v>175250</v>
      </c>
      <c r="AR22">
        <f>'q-AgArea'!AR22</f>
        <v>175280</v>
      </c>
      <c r="AS22">
        <f>'q-AgArea'!AS22</f>
        <v>176780</v>
      </c>
      <c r="AT22">
        <f>'q-AgArea'!AT22</f>
        <v>176800</v>
      </c>
      <c r="AU22">
        <f>'q-AgArea'!AU22</f>
        <v>177000</v>
      </c>
    </row>
    <row r="23" spans="1:47">
      <c r="A23">
        <f>'q-AgArea'!A23</f>
        <v>15</v>
      </c>
      <c r="B23" t="str">
        <f>'q-AgArea'!B23</f>
        <v>Southern Cone (excluding Brazil)</v>
      </c>
      <c r="C23">
        <f>'q-AgArea'!C23</f>
        <v>40</v>
      </c>
      <c r="D23" t="str">
        <f>'q-AgArea'!D23</f>
        <v>Chile</v>
      </c>
      <c r="E23" t="str">
        <f>'q-AgArea'!E23</f>
        <v>51</v>
      </c>
      <c r="F23" t="str">
        <f>'q-AgArea'!F23</f>
        <v>Agric Area  (1000Ha)</v>
      </c>
      <c r="G23">
        <f>'q-AgArea'!G23</f>
        <v>13386</v>
      </c>
      <c r="H23">
        <f>'q-AgArea'!H23</f>
        <v>13556</v>
      </c>
      <c r="I23">
        <f>'q-AgArea'!I23</f>
        <v>13726</v>
      </c>
      <c r="J23">
        <f>'q-AgArea'!J23</f>
        <v>13898</v>
      </c>
      <c r="K23">
        <f>'q-AgArea'!K23</f>
        <v>14069</v>
      </c>
      <c r="L23">
        <f>'q-AgArea'!L23</f>
        <v>14238</v>
      </c>
      <c r="M23">
        <f>'q-AgArea'!M23</f>
        <v>14458</v>
      </c>
      <c r="N23">
        <f>'q-AgArea'!N23</f>
        <v>14678</v>
      </c>
      <c r="O23">
        <f>'q-AgArea'!O23</f>
        <v>14848</v>
      </c>
      <c r="P23">
        <f>'q-AgArea'!P23</f>
        <v>15100</v>
      </c>
      <c r="Q23">
        <f>'q-AgArea'!Q23</f>
        <v>15350</v>
      </c>
      <c r="R23">
        <f>'q-AgArea'!R23</f>
        <v>15600</v>
      </c>
      <c r="S23">
        <f>'q-AgArea'!S23</f>
        <v>15838</v>
      </c>
      <c r="T23">
        <f>'q-AgArea'!T23</f>
        <v>16250</v>
      </c>
      <c r="U23">
        <f>'q-AgArea'!U23</f>
        <v>16550</v>
      </c>
      <c r="V23">
        <f>'q-AgArea'!V23</f>
        <v>17200</v>
      </c>
      <c r="W23">
        <f>'q-AgArea'!W23</f>
        <v>17100</v>
      </c>
      <c r="X23">
        <f>'q-AgArea'!X23</f>
        <v>17000</v>
      </c>
      <c r="Y23">
        <f>'q-AgArea'!Y23</f>
        <v>16900</v>
      </c>
      <c r="Z23">
        <f>'q-AgArea'!Z23</f>
        <v>16850</v>
      </c>
      <c r="AA23">
        <f>'q-AgArea'!AA23</f>
        <v>16750</v>
      </c>
      <c r="AB23">
        <f>'q-AgArea'!AB23</f>
        <v>16600</v>
      </c>
      <c r="AC23">
        <f>'q-AgArea'!AC23</f>
        <v>16550</v>
      </c>
      <c r="AD23">
        <f>'q-AgArea'!AD23</f>
        <v>16500</v>
      </c>
      <c r="AE23">
        <f>'q-AgArea'!AE23</f>
        <v>16472</v>
      </c>
      <c r="AF23">
        <f>'q-AgArea'!AF23</f>
        <v>16436</v>
      </c>
      <c r="AG23">
        <f>'q-AgArea'!AG23</f>
        <v>16163</v>
      </c>
      <c r="AH23">
        <f>'q-AgArea'!AH23</f>
        <v>16154</v>
      </c>
      <c r="AI23">
        <f>'q-AgArea'!AI23</f>
        <v>16169</v>
      </c>
      <c r="AJ23">
        <f>'q-AgArea'!AJ23</f>
        <v>15899</v>
      </c>
      <c r="AK23">
        <f>'q-AgArea'!AK23</f>
        <v>15789</v>
      </c>
      <c r="AL23">
        <f>'q-AgArea'!AL23</f>
        <v>15556</v>
      </c>
      <c r="AM23">
        <f>'q-AgArea'!AM23</f>
        <v>15477</v>
      </c>
      <c r="AN23">
        <f>'q-AgArea'!AN23</f>
        <v>15450</v>
      </c>
      <c r="AO23">
        <f>'q-AgArea'!AO23</f>
        <v>15330</v>
      </c>
      <c r="AP23">
        <f>'q-AgArea'!AP23</f>
        <v>15232</v>
      </c>
      <c r="AQ23">
        <f>'q-AgArea'!AQ23</f>
        <v>15222</v>
      </c>
      <c r="AR23">
        <f>'q-AgArea'!AR23</f>
        <v>15219</v>
      </c>
      <c r="AS23">
        <f>'q-AgArea'!AS23</f>
        <v>15225</v>
      </c>
      <c r="AT23">
        <f>'q-AgArea'!AT23</f>
        <v>15232</v>
      </c>
      <c r="AU23">
        <f>'q-AgArea'!AU23</f>
        <v>15235</v>
      </c>
    </row>
    <row r="24" spans="1:47">
      <c r="A24">
        <f>'q-AgArea'!A24</f>
        <v>15</v>
      </c>
      <c r="B24" t="str">
        <f>'q-AgArea'!B24</f>
        <v>Southern Cone (excluding Brazil)</v>
      </c>
      <c r="C24">
        <f>'q-AgArea'!C24</f>
        <v>169</v>
      </c>
      <c r="D24" t="str">
        <f>'q-AgArea'!D24</f>
        <v>Paraguay</v>
      </c>
      <c r="E24" t="str">
        <f>'q-AgArea'!E24</f>
        <v>51</v>
      </c>
      <c r="F24" t="str">
        <f>'q-AgArea'!F24</f>
        <v>Agric Area  (1000Ha)</v>
      </c>
      <c r="G24">
        <f>'q-AgArea'!G24</f>
        <v>14411</v>
      </c>
      <c r="H24">
        <f>'q-AgArea'!H24</f>
        <v>14522</v>
      </c>
      <c r="I24">
        <f>'q-AgArea'!I24</f>
        <v>14640</v>
      </c>
      <c r="J24">
        <f>'q-AgArea'!J24</f>
        <v>14772</v>
      </c>
      <c r="K24">
        <f>'q-AgArea'!K24</f>
        <v>14895</v>
      </c>
      <c r="L24">
        <f>'q-AgArea'!L24</f>
        <v>15020</v>
      </c>
      <c r="M24">
        <f>'q-AgArea'!M24</f>
        <v>15121</v>
      </c>
      <c r="N24">
        <f>'q-AgArea'!N24</f>
        <v>15217</v>
      </c>
      <c r="O24">
        <f>'q-AgArea'!O24</f>
        <v>15317</v>
      </c>
      <c r="P24">
        <f>'q-AgArea'!P24</f>
        <v>15417</v>
      </c>
      <c r="Q24">
        <f>'q-AgArea'!Q24</f>
        <v>15518</v>
      </c>
      <c r="R24">
        <f>'q-AgArea'!R24</f>
        <v>15618</v>
      </c>
      <c r="S24">
        <f>'q-AgArea'!S24</f>
        <v>15766</v>
      </c>
      <c r="T24">
        <f>'q-AgArea'!T24</f>
        <v>16033</v>
      </c>
      <c r="U24">
        <f>'q-AgArea'!U24</f>
        <v>16254</v>
      </c>
      <c r="V24">
        <f>'q-AgArea'!V24</f>
        <v>16474</v>
      </c>
      <c r="W24">
        <f>'q-AgArea'!W24</f>
        <v>16684</v>
      </c>
      <c r="X24">
        <f>'q-AgArea'!X24</f>
        <v>16905</v>
      </c>
      <c r="Y24">
        <f>'q-AgArea'!Y24</f>
        <v>17115</v>
      </c>
      <c r="Z24">
        <f>'q-AgArea'!Z24</f>
        <v>17535</v>
      </c>
      <c r="AA24">
        <f>'q-AgArea'!AA24</f>
        <v>17957</v>
      </c>
      <c r="AB24">
        <f>'q-AgArea'!AB24</f>
        <v>18393</v>
      </c>
      <c r="AC24">
        <f>'q-AgArea'!AC24</f>
        <v>18930</v>
      </c>
      <c r="AD24">
        <f>'q-AgArea'!AD24</f>
        <v>19467</v>
      </c>
      <c r="AE24">
        <f>'q-AgArea'!AE24</f>
        <v>19999</v>
      </c>
      <c r="AF24">
        <f>'q-AgArea'!AF24</f>
        <v>21551</v>
      </c>
      <c r="AG24">
        <f>'q-AgArea'!AG24</f>
        <v>22048</v>
      </c>
      <c r="AH24">
        <f>'q-AgArea'!AH24</f>
        <v>22625</v>
      </c>
      <c r="AI24">
        <f>'q-AgArea'!AI24</f>
        <v>22962</v>
      </c>
      <c r="AJ24">
        <f>'q-AgArea'!AJ24</f>
        <v>23299</v>
      </c>
      <c r="AK24">
        <f>'q-AgArea'!AK24</f>
        <v>23635</v>
      </c>
      <c r="AL24">
        <f>'q-AgArea'!AL24</f>
        <v>24085</v>
      </c>
      <c r="AM24">
        <f>'q-AgArea'!AM24</f>
        <v>24085</v>
      </c>
      <c r="AN24">
        <f>'q-AgArea'!AN24</f>
        <v>24235</v>
      </c>
      <c r="AO24">
        <f>'q-AgArea'!AO24</f>
        <v>24385</v>
      </c>
      <c r="AP24">
        <f>'q-AgArea'!AP24</f>
        <v>24385</v>
      </c>
      <c r="AQ24">
        <f>'q-AgArea'!AQ24</f>
        <v>24385</v>
      </c>
      <c r="AR24">
        <f>'q-AgArea'!AR24</f>
        <v>24636</v>
      </c>
      <c r="AS24">
        <f>'q-AgArea'!AS24</f>
        <v>24637</v>
      </c>
      <c r="AT24">
        <f>'q-AgArea'!AT24</f>
        <v>24638</v>
      </c>
      <c r="AU24">
        <f>'q-AgArea'!AU24</f>
        <v>24810</v>
      </c>
    </row>
    <row r="25" spans="1:47">
      <c r="A25">
        <f>'q-AgArea'!A25</f>
        <v>15</v>
      </c>
      <c r="B25" t="str">
        <f>'q-AgArea'!B25</f>
        <v>Southern Cone (excluding Brazil)</v>
      </c>
      <c r="C25">
        <f>'q-AgArea'!C25</f>
        <v>234</v>
      </c>
      <c r="D25" t="str">
        <f>'q-AgArea'!D25</f>
        <v>Uruguay</v>
      </c>
      <c r="E25" t="str">
        <f>'q-AgArea'!E25</f>
        <v>51</v>
      </c>
      <c r="F25" t="str">
        <f>'q-AgArea'!F25</f>
        <v>Agric Area  (1000Ha)</v>
      </c>
      <c r="G25">
        <f>'q-AgArea'!G25</f>
        <v>15230</v>
      </c>
      <c r="H25">
        <f>'q-AgArea'!H25</f>
        <v>15193</v>
      </c>
      <c r="I25">
        <f>'q-AgArea'!I25</f>
        <v>15143</v>
      </c>
      <c r="J25">
        <f>'q-AgArea'!J25</f>
        <v>15153</v>
      </c>
      <c r="K25">
        <f>'q-AgArea'!K25</f>
        <v>15100</v>
      </c>
      <c r="L25">
        <f>'q-AgArea'!L25</f>
        <v>15109</v>
      </c>
      <c r="M25">
        <f>'q-AgArea'!M25</f>
        <v>15109</v>
      </c>
      <c r="N25">
        <f>'q-AgArea'!N25</f>
        <v>15072</v>
      </c>
      <c r="O25">
        <f>'q-AgArea'!O25</f>
        <v>15072</v>
      </c>
      <c r="P25">
        <f>'q-AgArea'!P25</f>
        <v>15057</v>
      </c>
      <c r="Q25">
        <f>'q-AgArea'!Q25</f>
        <v>15057</v>
      </c>
      <c r="R25">
        <f>'q-AgArea'!R25</f>
        <v>15057</v>
      </c>
      <c r="S25">
        <f>'q-AgArea'!S25</f>
        <v>15056</v>
      </c>
      <c r="T25">
        <f>'q-AgArea'!T25</f>
        <v>15062</v>
      </c>
      <c r="U25">
        <f>'q-AgArea'!U25</f>
        <v>15067</v>
      </c>
      <c r="V25">
        <f>'q-AgArea'!V25</f>
        <v>15079</v>
      </c>
      <c r="W25">
        <f>'q-AgArea'!W25</f>
        <v>15080</v>
      </c>
      <c r="X25">
        <f>'q-AgArea'!X25</f>
        <v>15080</v>
      </c>
      <c r="Y25">
        <f>'q-AgArea'!Y25</f>
        <v>15081</v>
      </c>
      <c r="Z25">
        <f>'q-AgArea'!Z25</f>
        <v>15081</v>
      </c>
      <c r="AA25">
        <f>'q-AgArea'!AA25</f>
        <v>15046</v>
      </c>
      <c r="AB25">
        <f>'q-AgArea'!AB25</f>
        <v>15001</v>
      </c>
      <c r="AC25">
        <f>'q-AgArea'!AC25</f>
        <v>14968</v>
      </c>
      <c r="AD25">
        <f>'q-AgArea'!AD25</f>
        <v>14924</v>
      </c>
      <c r="AE25">
        <f>'q-AgArea'!AE25</f>
        <v>14891</v>
      </c>
      <c r="AF25">
        <f>'q-AgArea'!AF25</f>
        <v>14847</v>
      </c>
      <c r="AG25">
        <f>'q-AgArea'!AG25</f>
        <v>14827</v>
      </c>
      <c r="AH25">
        <f>'q-AgArea'!AH25</f>
        <v>14824</v>
      </c>
      <c r="AI25">
        <f>'q-AgArea'!AI25</f>
        <v>14825</v>
      </c>
      <c r="AJ25">
        <f>'q-AgArea'!AJ25</f>
        <v>14825</v>
      </c>
      <c r="AK25">
        <f>'q-AgArea'!AK25</f>
        <v>14825</v>
      </c>
      <c r="AL25">
        <f>'q-AgArea'!AL25</f>
        <v>14825</v>
      </c>
      <c r="AM25">
        <f>'q-AgArea'!AM25</f>
        <v>14825</v>
      </c>
      <c r="AN25">
        <f>'q-AgArea'!AN25</f>
        <v>14825</v>
      </c>
      <c r="AO25">
        <f>'q-AgArea'!AO25</f>
        <v>14825</v>
      </c>
      <c r="AP25">
        <f>'q-AgArea'!AP25</f>
        <v>14829</v>
      </c>
      <c r="AQ25">
        <f>'q-AgArea'!AQ25</f>
        <v>14833</v>
      </c>
      <c r="AR25">
        <f>'q-AgArea'!AR25</f>
        <v>14842</v>
      </c>
      <c r="AS25">
        <f>'q-AgArea'!AS25</f>
        <v>14851</v>
      </c>
      <c r="AT25">
        <f>'q-AgArea'!AT25</f>
        <v>14883</v>
      </c>
      <c r="AU25">
        <f>'q-AgArea'!AU25</f>
        <v>14883</v>
      </c>
    </row>
    <row r="26" spans="1:47">
      <c r="A26">
        <f>'q-AgArea'!A26</f>
        <v>19</v>
      </c>
      <c r="B26" t="str">
        <f>'q-AgArea'!B26</f>
        <v>Latin America and the Caribbean (47)</v>
      </c>
      <c r="C26">
        <f>'q-AgArea'!C26</f>
        <v>315</v>
      </c>
      <c r="D26" t="str">
        <f>'q-AgArea'!D26</f>
        <v>LATIN AMER &amp; CARIBBEAN</v>
      </c>
      <c r="E26" t="str">
        <f>'q-AgArea'!E26</f>
        <v>51</v>
      </c>
      <c r="F26" t="str">
        <f>'q-AgArea'!F26</f>
        <v>Agric Area  (1000Ha)</v>
      </c>
      <c r="G26">
        <f>'q-AgArea'!G26</f>
        <v>618793</v>
      </c>
      <c r="H26">
        <f>'q-AgArea'!H26</f>
        <v>626433</v>
      </c>
      <c r="I26">
        <f>'q-AgArea'!I26</f>
        <v>633027</v>
      </c>
      <c r="J26">
        <f>'q-AgArea'!J26</f>
        <v>639252</v>
      </c>
      <c r="K26">
        <f>'q-AgArea'!K26</f>
        <v>644045</v>
      </c>
      <c r="L26">
        <f>'q-AgArea'!L26</f>
        <v>650111</v>
      </c>
      <c r="M26">
        <f>'q-AgArea'!M26</f>
        <v>655058</v>
      </c>
      <c r="N26">
        <f>'q-AgArea'!N26</f>
        <v>662366</v>
      </c>
      <c r="O26">
        <f>'q-AgArea'!O26</f>
        <v>671726</v>
      </c>
      <c r="P26">
        <f>'q-AgArea'!P26</f>
        <v>673387</v>
      </c>
      <c r="Q26">
        <f>'q-AgArea'!Q26</f>
        <v>680414</v>
      </c>
      <c r="R26">
        <f>'q-AgArea'!R26</f>
        <v>685480</v>
      </c>
      <c r="S26">
        <f>'q-AgArea'!S26</f>
        <v>689247</v>
      </c>
      <c r="T26">
        <f>'q-AgArea'!T26</f>
        <v>694240</v>
      </c>
      <c r="U26">
        <f>'q-AgArea'!U26</f>
        <v>699447</v>
      </c>
      <c r="V26">
        <f>'q-AgArea'!V26</f>
        <v>704004</v>
      </c>
      <c r="W26">
        <f>'q-AgArea'!W26</f>
        <v>707983</v>
      </c>
      <c r="X26">
        <f>'q-AgArea'!X26</f>
        <v>710128</v>
      </c>
      <c r="Y26">
        <f>'q-AgArea'!Y26</f>
        <v>713910</v>
      </c>
      <c r="Z26">
        <f>'q-AgArea'!Z26</f>
        <v>716842</v>
      </c>
      <c r="AA26">
        <f>'q-AgArea'!AA26</f>
        <v>719790</v>
      </c>
      <c r="AB26">
        <f>'q-AgArea'!AB26</f>
        <v>723025</v>
      </c>
      <c r="AC26">
        <f>'q-AgArea'!AC26</f>
        <v>724618</v>
      </c>
      <c r="AD26">
        <f>'q-AgArea'!AD26</f>
        <v>727744</v>
      </c>
      <c r="AE26">
        <f>'q-AgArea'!AE26</f>
        <v>730534</v>
      </c>
      <c r="AF26">
        <f>'q-AgArea'!AF26</f>
        <v>737077</v>
      </c>
      <c r="AG26">
        <f>'q-AgArea'!AG26</f>
        <v>740060</v>
      </c>
      <c r="AH26">
        <f>'q-AgArea'!AH26</f>
        <v>743604</v>
      </c>
      <c r="AI26">
        <f>'q-AgArea'!AI26</f>
        <v>746499</v>
      </c>
      <c r="AJ26">
        <f>'q-AgArea'!AJ26</f>
        <v>749542</v>
      </c>
      <c r="AK26">
        <f>'q-AgArea'!AK26</f>
        <v>754025</v>
      </c>
      <c r="AL26">
        <f>'q-AgArea'!AL26</f>
        <v>756859</v>
      </c>
      <c r="AM26">
        <f>'q-AgArea'!AM26</f>
        <v>761246</v>
      </c>
      <c r="AN26">
        <f>'q-AgArea'!AN26</f>
        <v>764893</v>
      </c>
      <c r="AO26">
        <f>'q-AgArea'!AO26</f>
        <v>772651</v>
      </c>
      <c r="AP26">
        <f>'q-AgArea'!AP26</f>
        <v>775921</v>
      </c>
      <c r="AQ26">
        <f>'q-AgArea'!AQ26</f>
        <v>776732</v>
      </c>
      <c r="AR26">
        <f>'q-AgArea'!AR26</f>
        <v>778280</v>
      </c>
      <c r="AS26">
        <f>'q-AgArea'!AS26</f>
        <v>780676</v>
      </c>
      <c r="AT26">
        <f>'q-AgArea'!AT26</f>
        <v>781137</v>
      </c>
      <c r="AU26">
        <f>'q-AgArea'!AU26</f>
        <v>784205</v>
      </c>
    </row>
    <row r="27" spans="1:47">
      <c r="A27">
        <f>'q-AgArea'!A27</f>
        <v>21</v>
      </c>
      <c r="B27" t="str">
        <f>'q-AgArea'!B27</f>
        <v>Sub-Saharan Africa excl SA (53)</v>
      </c>
      <c r="C27">
        <f>'q-AgArea'!C27</f>
        <v>390</v>
      </c>
      <c r="D27" t="str">
        <f>'q-AgArea'!D27</f>
        <v>AFRICA SOUTH OF SAHARA</v>
      </c>
      <c r="E27" t="str">
        <f>'q-AgArea'!E27</f>
        <v>51</v>
      </c>
      <c r="F27" t="str">
        <f>'q-AgArea'!F27</f>
        <v>Agric Area  (1000Ha)</v>
      </c>
      <c r="G27">
        <f>'q-AgArea'!G27</f>
        <v>865084</v>
      </c>
      <c r="H27">
        <f>'q-AgArea'!H27</f>
        <v>866402</v>
      </c>
      <c r="I27">
        <f>'q-AgArea'!I27</f>
        <v>867178</v>
      </c>
      <c r="J27">
        <f>'q-AgArea'!J27</f>
        <v>868397</v>
      </c>
      <c r="K27">
        <f>'q-AgArea'!K27</f>
        <v>869413</v>
      </c>
      <c r="L27">
        <f>'q-AgArea'!L27</f>
        <v>870012</v>
      </c>
      <c r="M27">
        <f>'q-AgArea'!M27</f>
        <v>870749</v>
      </c>
      <c r="N27">
        <f>'q-AgArea'!N27</f>
        <v>871443</v>
      </c>
      <c r="O27">
        <f>'q-AgArea'!O27</f>
        <v>873192</v>
      </c>
      <c r="P27">
        <f>'q-AgArea'!P27</f>
        <v>873673</v>
      </c>
      <c r="Q27">
        <f>'q-AgArea'!Q27</f>
        <v>874256</v>
      </c>
      <c r="R27">
        <f>'q-AgArea'!R27</f>
        <v>874973</v>
      </c>
      <c r="S27">
        <f>'q-AgArea'!S27</f>
        <v>875262</v>
      </c>
      <c r="T27">
        <f>'q-AgArea'!T27</f>
        <v>876393</v>
      </c>
      <c r="U27">
        <f>'q-AgArea'!U27</f>
        <v>877881</v>
      </c>
      <c r="V27">
        <f>'q-AgArea'!V27</f>
        <v>879089</v>
      </c>
      <c r="W27">
        <f>'q-AgArea'!W27</f>
        <v>880233</v>
      </c>
      <c r="X27">
        <f>'q-AgArea'!X27</f>
        <v>881129</v>
      </c>
      <c r="Y27">
        <f>'q-AgArea'!Y27</f>
        <v>881808</v>
      </c>
      <c r="Z27">
        <f>'q-AgArea'!Z27</f>
        <v>883066</v>
      </c>
      <c r="AA27">
        <f>'q-AgArea'!AA27</f>
        <v>883160</v>
      </c>
      <c r="AB27">
        <f>'q-AgArea'!AB27</f>
        <v>884017</v>
      </c>
      <c r="AC27">
        <f>'q-AgArea'!AC27</f>
        <v>884975</v>
      </c>
      <c r="AD27">
        <f>'q-AgArea'!AD27</f>
        <v>885976</v>
      </c>
      <c r="AE27">
        <f>'q-AgArea'!AE27</f>
        <v>889037</v>
      </c>
      <c r="AF27">
        <f>'q-AgArea'!AF27</f>
        <v>892990</v>
      </c>
      <c r="AG27">
        <f>'q-AgArea'!AG27</f>
        <v>895311</v>
      </c>
      <c r="AH27">
        <f>'q-AgArea'!AH27</f>
        <v>899671</v>
      </c>
      <c r="AI27">
        <f>'q-AgArea'!AI27</f>
        <v>902306</v>
      </c>
      <c r="AJ27">
        <f>'q-AgArea'!AJ27</f>
        <v>904640</v>
      </c>
      <c r="AK27">
        <f>'q-AgArea'!AK27</f>
        <v>905286</v>
      </c>
      <c r="AL27">
        <f>'q-AgArea'!AL27</f>
        <v>907558</v>
      </c>
      <c r="AM27">
        <f>'q-AgArea'!AM27</f>
        <v>894367</v>
      </c>
      <c r="AN27">
        <f>'q-AgArea'!AN27</f>
        <v>896280</v>
      </c>
      <c r="AO27">
        <f>'q-AgArea'!AO27</f>
        <v>900210</v>
      </c>
      <c r="AP27">
        <f>'q-AgArea'!AP27</f>
        <v>902110</v>
      </c>
      <c r="AQ27">
        <f>'q-AgArea'!AQ27</f>
        <v>904179</v>
      </c>
      <c r="AR27">
        <f>'q-AgArea'!AR27</f>
        <v>906216</v>
      </c>
      <c r="AS27">
        <f>'q-AgArea'!AS27</f>
        <v>907154</v>
      </c>
      <c r="AT27">
        <f>'q-AgArea'!AT27</f>
        <v>907922</v>
      </c>
      <c r="AU27">
        <f>'q-AgArea'!AU27</f>
        <v>910134</v>
      </c>
    </row>
    <row r="28" spans="1:47">
      <c r="A28">
        <f>'q-AgArea'!A28</f>
        <v>22</v>
      </c>
      <c r="B28" t="str">
        <f>'q-AgArea'!B28</f>
        <v>Developing Countries (183)</v>
      </c>
      <c r="C28">
        <f>'q-AgArea'!C28</f>
        <v>855</v>
      </c>
      <c r="D28" t="str">
        <f>'q-AgArea'!D28</f>
        <v>DEVELOPING COUNTRIES</v>
      </c>
      <c r="E28" t="str">
        <f>'q-AgArea'!E28</f>
        <v>51</v>
      </c>
      <c r="F28" t="str">
        <f>'q-AgArea'!F28</f>
        <v>Agric Area  (1000Ha)</v>
      </c>
      <c r="G28">
        <f>'q-AgArea'!G28</f>
        <v>2624478</v>
      </c>
      <c r="H28">
        <f>'q-AgArea'!H28</f>
        <v>2638582</v>
      </c>
      <c r="I28">
        <f>'q-AgArea'!I28</f>
        <v>2650725</v>
      </c>
      <c r="J28">
        <f>'q-AgArea'!J28</f>
        <v>2663962</v>
      </c>
      <c r="K28">
        <f>'q-AgArea'!K28</f>
        <v>2675444</v>
      </c>
      <c r="L28">
        <f>'q-AgArea'!L28</f>
        <v>2687346</v>
      </c>
      <c r="M28">
        <f>'q-AgArea'!M28</f>
        <v>2697623</v>
      </c>
      <c r="N28">
        <f>'q-AgArea'!N28</f>
        <v>2710755</v>
      </c>
      <c r="O28">
        <f>'q-AgArea'!O28</f>
        <v>2727920</v>
      </c>
      <c r="P28">
        <f>'q-AgArea'!P28</f>
        <v>2735947</v>
      </c>
      <c r="Q28">
        <f>'q-AgArea'!Q28</f>
        <v>2750208</v>
      </c>
      <c r="R28">
        <f>'q-AgArea'!R28</f>
        <v>2763912</v>
      </c>
      <c r="S28">
        <f>'q-AgArea'!S28</f>
        <v>2776152</v>
      </c>
      <c r="T28">
        <f>'q-AgArea'!T28</f>
        <v>2791068</v>
      </c>
      <c r="U28">
        <f>'q-AgArea'!U28</f>
        <v>2802955</v>
      </c>
      <c r="V28">
        <f>'q-AgArea'!V28</f>
        <v>2800714</v>
      </c>
      <c r="W28">
        <f>'q-AgArea'!W28</f>
        <v>2813598</v>
      </c>
      <c r="X28">
        <f>'q-AgArea'!X28</f>
        <v>2822866</v>
      </c>
      <c r="Y28">
        <f>'q-AgArea'!Y28</f>
        <v>2835636</v>
      </c>
      <c r="Z28">
        <f>'q-AgArea'!Z28</f>
        <v>2846594</v>
      </c>
      <c r="AA28">
        <f>'q-AgArea'!AA28</f>
        <v>2854367</v>
      </c>
      <c r="AB28">
        <f>'q-AgArea'!AB28</f>
        <v>2866322</v>
      </c>
      <c r="AC28">
        <f>'q-AgArea'!AC28</f>
        <v>2891613</v>
      </c>
      <c r="AD28">
        <f>'q-AgArea'!AD28</f>
        <v>2910463</v>
      </c>
      <c r="AE28">
        <f>'q-AgArea'!AE28</f>
        <v>2942746</v>
      </c>
      <c r="AF28">
        <f>'q-AgArea'!AF28</f>
        <v>2970782</v>
      </c>
      <c r="AG28">
        <f>'q-AgArea'!AG28</f>
        <v>2996212</v>
      </c>
      <c r="AH28">
        <f>'q-AgArea'!AH28</f>
        <v>3021051</v>
      </c>
      <c r="AI28">
        <f>'q-AgArea'!AI28</f>
        <v>3041212</v>
      </c>
      <c r="AJ28">
        <f>'q-AgArea'!AJ28</f>
        <v>3053099</v>
      </c>
      <c r="AK28">
        <f>'q-AgArea'!AK28</f>
        <v>3057540</v>
      </c>
      <c r="AL28">
        <f>'q-AgArea'!AL28</f>
        <v>3061550</v>
      </c>
      <c r="AM28">
        <f>'q-AgArea'!AM28</f>
        <v>3101633</v>
      </c>
      <c r="AN28">
        <f>'q-AgArea'!AN28</f>
        <v>3108988</v>
      </c>
      <c r="AO28">
        <f>'q-AgArea'!AO28</f>
        <v>3121586</v>
      </c>
      <c r="AP28">
        <f>'q-AgArea'!AP28</f>
        <v>3129132</v>
      </c>
      <c r="AQ28">
        <f>'q-AgArea'!AQ28</f>
        <v>3132024</v>
      </c>
      <c r="AR28">
        <f>'q-AgArea'!AR28</f>
        <v>3137260</v>
      </c>
      <c r="AS28">
        <f>'q-AgArea'!AS28</f>
        <v>3160188</v>
      </c>
      <c r="AT28">
        <f>'q-AgArea'!AT28</f>
        <v>3165487</v>
      </c>
      <c r="AU28">
        <f>'q-AgArea'!AU28</f>
        <v>3178554</v>
      </c>
    </row>
    <row r="29" spans="1:47">
      <c r="A29">
        <f>'q-AgArea'!A29</f>
        <v>23</v>
      </c>
      <c r="B29" t="str">
        <f>'q-AgArea'!B29</f>
        <v>United States</v>
      </c>
      <c r="C29">
        <f>'q-AgArea'!C29</f>
        <v>231</v>
      </c>
      <c r="D29" t="str">
        <f>'q-AgArea'!D29</f>
        <v>United States</v>
      </c>
      <c r="E29" t="str">
        <f>'q-AgArea'!E29</f>
        <v>51</v>
      </c>
      <c r="F29" t="str">
        <f>'q-AgArea'!F29</f>
        <v>Agric Area  (1000Ha)</v>
      </c>
      <c r="G29">
        <f>'q-AgArea'!G29</f>
        <v>447509</v>
      </c>
      <c r="H29">
        <f>'q-AgArea'!H29</f>
        <v>443991</v>
      </c>
      <c r="I29">
        <f>'q-AgArea'!I29</f>
        <v>441443</v>
      </c>
      <c r="J29">
        <f>'q-AgArea'!J29</f>
        <v>439012</v>
      </c>
      <c r="K29">
        <f>'q-AgArea'!K29</f>
        <v>435873</v>
      </c>
      <c r="L29">
        <f>'q-AgArea'!L29</f>
        <v>435550</v>
      </c>
      <c r="M29">
        <f>'q-AgArea'!M29</f>
        <v>435307</v>
      </c>
      <c r="N29">
        <f>'q-AgArea'!N29</f>
        <v>435795</v>
      </c>
      <c r="O29">
        <f>'q-AgArea'!O29</f>
        <v>435447</v>
      </c>
      <c r="P29">
        <f>'q-AgArea'!P29</f>
        <v>434400</v>
      </c>
      <c r="Q29">
        <f>'q-AgArea'!Q29</f>
        <v>433300</v>
      </c>
      <c r="R29">
        <f>'q-AgArea'!R29</f>
        <v>432300</v>
      </c>
      <c r="S29">
        <f>'q-AgArea'!S29</f>
        <v>431200</v>
      </c>
      <c r="T29">
        <f>'q-AgArea'!T29</f>
        <v>430158</v>
      </c>
      <c r="U29">
        <f>'q-AgArea'!U29</f>
        <v>430158</v>
      </c>
      <c r="V29">
        <f>'q-AgArea'!V29</f>
        <v>430158</v>
      </c>
      <c r="W29">
        <f>'q-AgArea'!W29</f>
        <v>430331</v>
      </c>
      <c r="X29">
        <f>'q-AgArea'!X29</f>
        <v>428163</v>
      </c>
      <c r="Y29">
        <f>'q-AgArea'!Y29</f>
        <v>428163</v>
      </c>
      <c r="Z29">
        <f>'q-AgArea'!Z29</f>
        <v>428163</v>
      </c>
      <c r="AA29">
        <f>'q-AgArea'!AA29</f>
        <v>428163</v>
      </c>
      <c r="AB29">
        <f>'q-AgArea'!AB29</f>
        <v>431399</v>
      </c>
      <c r="AC29">
        <f>'q-AgArea'!AC29</f>
        <v>431399</v>
      </c>
      <c r="AD29">
        <f>'q-AgArea'!AD29</f>
        <v>431399</v>
      </c>
      <c r="AE29">
        <f>'q-AgArea'!AE29</f>
        <v>431399</v>
      </c>
      <c r="AF29">
        <f>'q-AgArea'!AF29</f>
        <v>431399</v>
      </c>
      <c r="AG29">
        <f>'q-AgArea'!AG29</f>
        <v>426948</v>
      </c>
      <c r="AH29">
        <f>'q-AgArea'!AH29</f>
        <v>426948</v>
      </c>
      <c r="AI29">
        <f>'q-AgArea'!AI29</f>
        <v>426948</v>
      </c>
      <c r="AJ29">
        <f>'q-AgArea'!AJ29</f>
        <v>426948</v>
      </c>
      <c r="AK29">
        <f>'q-AgArea'!AK29</f>
        <v>426948</v>
      </c>
      <c r="AL29">
        <f>'q-AgArea'!AL29</f>
        <v>425429</v>
      </c>
      <c r="AM29">
        <f>'q-AgArea'!AM29</f>
        <v>422948</v>
      </c>
      <c r="AN29">
        <f>'q-AgArea'!AN29</f>
        <v>421139</v>
      </c>
      <c r="AO29">
        <f>'q-AgArea'!AO29</f>
        <v>420139</v>
      </c>
      <c r="AP29">
        <f>'q-AgArea'!AP29</f>
        <v>416306</v>
      </c>
      <c r="AQ29">
        <f>'q-AgArea'!AQ29</f>
        <v>418932</v>
      </c>
      <c r="AR29">
        <f>'q-AgArea'!AR29</f>
        <v>413782</v>
      </c>
      <c r="AS29">
        <f>'q-AgArea'!AS29</f>
        <v>412473</v>
      </c>
      <c r="AT29">
        <f>'q-AgArea'!AT29</f>
        <v>412877</v>
      </c>
      <c r="AU29">
        <f>'q-AgArea'!AU29</f>
        <v>411259</v>
      </c>
    </row>
    <row r="30" spans="1:47">
      <c r="A30">
        <f>'q-AgArea'!A30</f>
        <v>24</v>
      </c>
      <c r="B30" t="str">
        <f>'q-AgArea'!B30</f>
        <v>Western Europe (29)</v>
      </c>
      <c r="C30">
        <f>'q-AgArea'!C30</f>
        <v>303</v>
      </c>
      <c r="D30" t="str">
        <f>'q-AgArea'!D30</f>
        <v>WESTERN EUROPE</v>
      </c>
      <c r="E30" t="str">
        <f>'q-AgArea'!E30</f>
        <v>51</v>
      </c>
      <c r="F30" t="str">
        <f>'q-AgArea'!F30</f>
        <v>Agric Area  (1000Ha)</v>
      </c>
      <c r="G30">
        <f>'q-AgArea'!G30</f>
        <v>170012</v>
      </c>
      <c r="H30">
        <f>'q-AgArea'!H30</f>
        <v>169787</v>
      </c>
      <c r="I30">
        <f>'q-AgArea'!I30</f>
        <v>169238</v>
      </c>
      <c r="J30">
        <f>'q-AgArea'!J30</f>
        <v>168456</v>
      </c>
      <c r="K30">
        <f>'q-AgArea'!K30</f>
        <v>167765</v>
      </c>
      <c r="L30">
        <f>'q-AgArea'!L30</f>
        <v>167270</v>
      </c>
      <c r="M30">
        <f>'q-AgArea'!M30</f>
        <v>167159</v>
      </c>
      <c r="N30">
        <f>'q-AgArea'!N30</f>
        <v>166142</v>
      </c>
      <c r="O30">
        <f>'q-AgArea'!O30</f>
        <v>166249</v>
      </c>
      <c r="P30">
        <f>'q-AgArea'!P30</f>
        <v>164259</v>
      </c>
      <c r="Q30">
        <f>'q-AgArea'!Q30</f>
        <v>162215</v>
      </c>
      <c r="R30">
        <f>'q-AgArea'!R30</f>
        <v>161543</v>
      </c>
      <c r="S30">
        <f>'q-AgArea'!S30</f>
        <v>160904</v>
      </c>
      <c r="T30">
        <f>'q-AgArea'!T30</f>
        <v>160523</v>
      </c>
      <c r="U30">
        <f>'q-AgArea'!U30</f>
        <v>160159</v>
      </c>
      <c r="V30">
        <f>'q-AgArea'!V30</f>
        <v>159254</v>
      </c>
      <c r="W30">
        <f>'q-AgArea'!W30</f>
        <v>159042</v>
      </c>
      <c r="X30">
        <f>'q-AgArea'!X30</f>
        <v>159058</v>
      </c>
      <c r="Y30">
        <f>'q-AgArea'!Y30</f>
        <v>158666</v>
      </c>
      <c r="Z30">
        <f>'q-AgArea'!Z30</f>
        <v>158078</v>
      </c>
      <c r="AA30">
        <f>'q-AgArea'!AA30</f>
        <v>157767</v>
      </c>
      <c r="AB30">
        <f>'q-AgArea'!AB30</f>
        <v>157515</v>
      </c>
      <c r="AC30">
        <f>'q-AgArea'!AC30</f>
        <v>156313</v>
      </c>
      <c r="AD30">
        <f>'q-AgArea'!AD30</f>
        <v>156016</v>
      </c>
      <c r="AE30">
        <f>'q-AgArea'!AE30</f>
        <v>155642</v>
      </c>
      <c r="AF30">
        <f>'q-AgArea'!AF30</f>
        <v>155296</v>
      </c>
      <c r="AG30">
        <f>'q-AgArea'!AG30</f>
        <v>154971</v>
      </c>
      <c r="AH30">
        <f>'q-AgArea'!AH30</f>
        <v>154588</v>
      </c>
      <c r="AI30">
        <f>'q-AgArea'!AI30</f>
        <v>154427</v>
      </c>
      <c r="AJ30">
        <f>'q-AgArea'!AJ30</f>
        <v>153873</v>
      </c>
      <c r="AK30">
        <f>'q-AgArea'!AK30</f>
        <v>150561</v>
      </c>
      <c r="AL30">
        <f>'q-AgArea'!AL30</f>
        <v>149441</v>
      </c>
      <c r="AM30">
        <f>'q-AgArea'!AM30</f>
        <v>148696</v>
      </c>
      <c r="AN30">
        <f>'q-AgArea'!AN30</f>
        <v>148551</v>
      </c>
      <c r="AO30">
        <f>'q-AgArea'!AO30</f>
        <v>147494</v>
      </c>
      <c r="AP30">
        <f>'q-AgArea'!AP30</f>
        <v>147764</v>
      </c>
      <c r="AQ30">
        <f>'q-AgArea'!AQ30</f>
        <v>147313</v>
      </c>
      <c r="AR30">
        <f>'q-AgArea'!AR30</f>
        <v>147284</v>
      </c>
      <c r="AS30">
        <f>'q-AgArea'!AS30</f>
        <v>147038</v>
      </c>
      <c r="AT30">
        <f>'q-AgArea'!AT30</f>
        <v>145915</v>
      </c>
      <c r="AU30">
        <f>'q-AgArea'!AU30</f>
        <v>145270</v>
      </c>
    </row>
    <row r="31" spans="1:47">
      <c r="A31">
        <f>'q-AgArea'!A31</f>
        <v>25</v>
      </c>
      <c r="B31" t="str">
        <f>'q-AgArea'!B31</f>
        <v>Developed Countries (67)</v>
      </c>
      <c r="C31">
        <f>'q-AgArea'!C31</f>
        <v>354</v>
      </c>
      <c r="D31" t="str">
        <f>'q-AgArea'!D31</f>
        <v>DEVELOPED COUNTRIES</v>
      </c>
      <c r="E31" t="str">
        <f>'q-AgArea'!E31</f>
        <v>51</v>
      </c>
      <c r="F31" t="str">
        <f>'q-AgArea'!F31</f>
        <v>Agric Area  (1000Ha)</v>
      </c>
      <c r="G31">
        <f>'q-AgArea'!G31</f>
        <v>1880102</v>
      </c>
      <c r="H31">
        <f>'q-AgArea'!H31</f>
        <v>1879136</v>
      </c>
      <c r="I31">
        <f>'q-AgArea'!I31</f>
        <v>1877090</v>
      </c>
      <c r="J31">
        <f>'q-AgArea'!J31</f>
        <v>1874933</v>
      </c>
      <c r="K31">
        <f>'q-AgArea'!K31</f>
        <v>1877144</v>
      </c>
      <c r="L31">
        <f>'q-AgArea'!L31</f>
        <v>1876703</v>
      </c>
      <c r="M31">
        <f>'q-AgArea'!M31</f>
        <v>1880432</v>
      </c>
      <c r="N31">
        <f>'q-AgArea'!N31</f>
        <v>1878840</v>
      </c>
      <c r="O31">
        <f>'q-AgArea'!O31</f>
        <v>1884700</v>
      </c>
      <c r="P31">
        <f>'q-AgArea'!P31</f>
        <v>1884237</v>
      </c>
      <c r="Q31">
        <f>'q-AgArea'!Q31</f>
        <v>1882421</v>
      </c>
      <c r="R31">
        <f>'q-AgArea'!R31</f>
        <v>1883902</v>
      </c>
      <c r="S31">
        <f>'q-AgArea'!S31</f>
        <v>1886773</v>
      </c>
      <c r="T31">
        <f>'q-AgArea'!T31</f>
        <v>1887126</v>
      </c>
      <c r="U31">
        <f>'q-AgArea'!U31</f>
        <v>1883186</v>
      </c>
      <c r="V31">
        <f>'q-AgArea'!V31</f>
        <v>1885778</v>
      </c>
      <c r="W31">
        <f>'q-AgArea'!W31</f>
        <v>1879192</v>
      </c>
      <c r="X31">
        <f>'q-AgArea'!X31</f>
        <v>1875919</v>
      </c>
      <c r="Y31">
        <f>'q-AgArea'!Y31</f>
        <v>1880129</v>
      </c>
      <c r="Z31">
        <f>'q-AgArea'!Z31</f>
        <v>1884021</v>
      </c>
      <c r="AA31">
        <f>'q-AgArea'!AA31</f>
        <v>1885583</v>
      </c>
      <c r="AB31">
        <f>'q-AgArea'!AB31</f>
        <v>1885698</v>
      </c>
      <c r="AC31">
        <f>'q-AgArea'!AC31</f>
        <v>1878360</v>
      </c>
      <c r="AD31">
        <f>'q-AgArea'!AD31</f>
        <v>1879943</v>
      </c>
      <c r="AE31">
        <f>'q-AgArea'!AE31</f>
        <v>1880127</v>
      </c>
      <c r="AF31">
        <f>'q-AgArea'!AF31</f>
        <v>1878452</v>
      </c>
      <c r="AG31">
        <f>'q-AgArea'!AG31</f>
        <v>1872063</v>
      </c>
      <c r="AH31">
        <f>'q-AgArea'!AH31</f>
        <v>1873813</v>
      </c>
      <c r="AI31">
        <f>'q-AgArea'!AI31</f>
        <v>1868638</v>
      </c>
      <c r="AJ31">
        <f>'q-AgArea'!AJ31</f>
        <v>1865035</v>
      </c>
      <c r="AK31">
        <f>'q-AgArea'!AK31</f>
        <v>1859833</v>
      </c>
      <c r="AL31">
        <f>'q-AgArea'!AL31</f>
        <v>1891022</v>
      </c>
      <c r="AM31">
        <f>'q-AgArea'!AM31</f>
        <v>1879279</v>
      </c>
      <c r="AN31">
        <f>'q-AgArea'!AN31</f>
        <v>1885119</v>
      </c>
      <c r="AO31">
        <f>'q-AgArea'!AO31</f>
        <v>1868986</v>
      </c>
      <c r="AP31">
        <f>'q-AgArea'!AP31</f>
        <v>1865269</v>
      </c>
      <c r="AQ31">
        <f>'q-AgArea'!AQ31</f>
        <v>1864577</v>
      </c>
      <c r="AR31">
        <f>'q-AgArea'!AR31</f>
        <v>1857935</v>
      </c>
      <c r="AS31">
        <f>'q-AgArea'!AS31</f>
        <v>1842634</v>
      </c>
      <c r="AT31">
        <f>'q-AgArea'!AT31</f>
        <v>1846213</v>
      </c>
      <c r="AU31">
        <f>'q-AgArea'!AU31</f>
        <v>1843180</v>
      </c>
    </row>
    <row r="32" spans="1:47">
      <c r="A32">
        <f>'q-AgArea'!A32</f>
        <v>30</v>
      </c>
      <c r="B32" t="str">
        <f>'q-AgArea'!B32</f>
        <v>World (246)</v>
      </c>
      <c r="C32">
        <f>'q-AgArea'!C32</f>
        <v>862</v>
      </c>
      <c r="D32" t="str">
        <f>'q-AgArea'!D32</f>
        <v>WORLD</v>
      </c>
      <c r="E32" t="str">
        <f>'q-AgArea'!E32</f>
        <v>51</v>
      </c>
      <c r="F32" t="str">
        <f>'q-AgArea'!F32</f>
        <v>Agric Area  (1000Ha)</v>
      </c>
      <c r="G32">
        <f>'q-AgArea'!G32</f>
        <v>4504580</v>
      </c>
      <c r="H32">
        <f>'q-AgArea'!H32</f>
        <v>4517718</v>
      </c>
      <c r="I32">
        <f>'q-AgArea'!I32</f>
        <v>4527815</v>
      </c>
      <c r="J32">
        <f>'q-AgArea'!J32</f>
        <v>4538895</v>
      </c>
      <c r="K32">
        <f>'q-AgArea'!K32</f>
        <v>4552588</v>
      </c>
      <c r="L32">
        <f>'q-AgArea'!L32</f>
        <v>4564049</v>
      </c>
      <c r="M32">
        <f>'q-AgArea'!M32</f>
        <v>4578055</v>
      </c>
      <c r="N32">
        <f>'q-AgArea'!N32</f>
        <v>4589595</v>
      </c>
      <c r="O32">
        <f>'q-AgArea'!O32</f>
        <v>4612620</v>
      </c>
      <c r="P32">
        <f>'q-AgArea'!P32</f>
        <v>4620184</v>
      </c>
      <c r="Q32">
        <f>'q-AgArea'!Q32</f>
        <v>4632629</v>
      </c>
      <c r="R32">
        <f>'q-AgArea'!R32</f>
        <v>4647814</v>
      </c>
      <c r="S32">
        <f>'q-AgArea'!S32</f>
        <v>4662925</v>
      </c>
      <c r="T32">
        <f>'q-AgArea'!T32</f>
        <v>4678194</v>
      </c>
      <c r="U32">
        <f>'q-AgArea'!U32</f>
        <v>4686141</v>
      </c>
      <c r="V32">
        <f>'q-AgArea'!V32</f>
        <v>4686492</v>
      </c>
      <c r="W32">
        <f>'q-AgArea'!W32</f>
        <v>4692790</v>
      </c>
      <c r="X32">
        <f>'q-AgArea'!X32</f>
        <v>4698785</v>
      </c>
      <c r="Y32">
        <f>'q-AgArea'!Y32</f>
        <v>4715765</v>
      </c>
      <c r="Z32">
        <f>'q-AgArea'!Z32</f>
        <v>4730615</v>
      </c>
      <c r="AA32">
        <f>'q-AgArea'!AA32</f>
        <v>4739950</v>
      </c>
      <c r="AB32">
        <f>'q-AgArea'!AB32</f>
        <v>4752020</v>
      </c>
      <c r="AC32">
        <f>'q-AgArea'!AC32</f>
        <v>4769973</v>
      </c>
      <c r="AD32">
        <f>'q-AgArea'!AD32</f>
        <v>4790406</v>
      </c>
      <c r="AE32">
        <f>'q-AgArea'!AE32</f>
        <v>4822873</v>
      </c>
      <c r="AF32">
        <f>'q-AgArea'!AF32</f>
        <v>4849234</v>
      </c>
      <c r="AG32">
        <f>'q-AgArea'!AG32</f>
        <v>4868275</v>
      </c>
      <c r="AH32">
        <f>'q-AgArea'!AH32</f>
        <v>4894864</v>
      </c>
      <c r="AI32">
        <f>'q-AgArea'!AI32</f>
        <v>4909850</v>
      </c>
      <c r="AJ32">
        <f>'q-AgArea'!AJ32</f>
        <v>4918134</v>
      </c>
      <c r="AK32">
        <f>'q-AgArea'!AK32</f>
        <v>4917373</v>
      </c>
      <c r="AL32">
        <f>'q-AgArea'!AL32</f>
        <v>4952572</v>
      </c>
      <c r="AM32">
        <f>'q-AgArea'!AM32</f>
        <v>4980912</v>
      </c>
      <c r="AN32">
        <f>'q-AgArea'!AN32</f>
        <v>4994107</v>
      </c>
      <c r="AO32">
        <f>'q-AgArea'!AO32</f>
        <v>4990572</v>
      </c>
      <c r="AP32">
        <f>'q-AgArea'!AP32</f>
        <v>4994402</v>
      </c>
      <c r="AQ32">
        <f>'q-AgArea'!AQ32</f>
        <v>4996601</v>
      </c>
      <c r="AR32">
        <f>'q-AgArea'!AR32</f>
        <v>4995195</v>
      </c>
      <c r="AS32">
        <f>'q-AgArea'!AS32</f>
        <v>5002822</v>
      </c>
      <c r="AT32">
        <f>'q-AgArea'!AT32</f>
        <v>5011700</v>
      </c>
      <c r="AU32">
        <f>'q-AgArea'!AU32</f>
        <v>5021734</v>
      </c>
    </row>
    <row r="33" spans="1:47">
      <c r="A33">
        <f>'q-AgArea'!A33</f>
        <v>41</v>
      </c>
      <c r="B33" t="str">
        <f>'q-AgArea'!B33</f>
        <v>Asia (40)</v>
      </c>
      <c r="C33">
        <f>'q-AgArea'!C33</f>
        <v>870</v>
      </c>
      <c r="D33" t="str">
        <f>'q-AgArea'!D33</f>
        <v>ASIA (FORMER)</v>
      </c>
      <c r="E33" t="str">
        <f>'q-AgArea'!E33</f>
        <v/>
      </c>
      <c r="F33" t="str">
        <f>'q-AgArea'!F33</f>
        <v/>
      </c>
      <c r="G33" t="str">
        <f>'q-AgArea'!G33</f>
        <v/>
      </c>
      <c r="H33" t="str">
        <f>'q-AgArea'!H33</f>
        <v/>
      </c>
      <c r="I33" t="str">
        <f>'q-AgArea'!I33</f>
        <v/>
      </c>
      <c r="J33" t="str">
        <f>'q-AgArea'!J33</f>
        <v/>
      </c>
      <c r="K33" t="str">
        <f>'q-AgArea'!K33</f>
        <v/>
      </c>
      <c r="L33" t="str">
        <f>'q-AgArea'!L33</f>
        <v/>
      </c>
      <c r="M33" t="str">
        <f>'q-AgArea'!M33</f>
        <v/>
      </c>
      <c r="N33" t="str">
        <f>'q-AgArea'!N33</f>
        <v/>
      </c>
      <c r="O33" t="str">
        <f>'q-AgArea'!O33</f>
        <v/>
      </c>
      <c r="P33" t="str">
        <f>'q-AgArea'!P33</f>
        <v/>
      </c>
      <c r="Q33" t="str">
        <f>'q-AgArea'!Q33</f>
        <v/>
      </c>
      <c r="R33" t="str">
        <f>'q-AgArea'!R33</f>
        <v/>
      </c>
      <c r="S33" t="str">
        <f>'q-AgArea'!S33</f>
        <v/>
      </c>
      <c r="T33" t="str">
        <f>'q-AgArea'!T33</f>
        <v/>
      </c>
      <c r="U33" t="str">
        <f>'q-AgArea'!U33</f>
        <v/>
      </c>
      <c r="V33" t="str">
        <f>'q-AgArea'!V33</f>
        <v/>
      </c>
      <c r="W33" t="str">
        <f>'q-AgArea'!W33</f>
        <v/>
      </c>
      <c r="X33" t="str">
        <f>'q-AgArea'!X33</f>
        <v/>
      </c>
      <c r="Y33" t="str">
        <f>'q-AgArea'!Y33</f>
        <v/>
      </c>
      <c r="Z33" t="str">
        <f>'q-AgArea'!Z33</f>
        <v/>
      </c>
      <c r="AA33" t="str">
        <f>'q-AgArea'!AA33</f>
        <v/>
      </c>
      <c r="AB33" t="str">
        <f>'q-AgArea'!AB33</f>
        <v/>
      </c>
      <c r="AC33" t="str">
        <f>'q-AgArea'!AC33</f>
        <v/>
      </c>
      <c r="AD33" t="str">
        <f>'q-AgArea'!AD33</f>
        <v/>
      </c>
      <c r="AE33" t="str">
        <f>'q-AgArea'!AE33</f>
        <v/>
      </c>
      <c r="AF33" t="str">
        <f>'q-AgArea'!AF33</f>
        <v/>
      </c>
      <c r="AG33" t="str">
        <f>'q-AgArea'!AG33</f>
        <v/>
      </c>
      <c r="AH33" t="str">
        <f>'q-AgArea'!AH33</f>
        <v/>
      </c>
      <c r="AI33" t="str">
        <f>'q-AgArea'!AI33</f>
        <v/>
      </c>
      <c r="AJ33" t="str">
        <f>'q-AgArea'!AJ33</f>
        <v/>
      </c>
      <c r="AK33" t="str">
        <f>'q-AgArea'!AK33</f>
        <v/>
      </c>
      <c r="AL33" t="str">
        <f>'q-AgArea'!AL33</f>
        <v/>
      </c>
      <c r="AM33" t="str">
        <f>'q-AgArea'!AM33</f>
        <v/>
      </c>
      <c r="AN33" t="str">
        <f>'q-AgArea'!AN33</f>
        <v/>
      </c>
      <c r="AO33" t="str">
        <f>'q-AgArea'!AO33</f>
        <v/>
      </c>
      <c r="AP33" t="str">
        <f>'q-AgArea'!AP33</f>
        <v/>
      </c>
      <c r="AQ33" t="str">
        <f>'q-AgArea'!AQ33</f>
        <v/>
      </c>
      <c r="AR33" t="str">
        <f>'q-AgArea'!AR33</f>
        <v/>
      </c>
      <c r="AS33" t="str">
        <f>'q-AgArea'!AS33</f>
        <v/>
      </c>
      <c r="AT33" t="str">
        <f>'q-AgArea'!AT33</f>
        <v/>
      </c>
      <c r="AU33" t="str">
        <f>'q-AgArea'!AU33</f>
        <v/>
      </c>
    </row>
    <row r="34" spans="1:47">
      <c r="A34">
        <f>'q-AgArea'!A34</f>
        <v>42</v>
      </c>
      <c r="B34" t="str">
        <f>'q-AgArea'!B34</f>
        <v>Former Asia (40)</v>
      </c>
      <c r="C34">
        <f>'q-AgArea'!C34</f>
        <v>860</v>
      </c>
      <c r="D34" t="str">
        <f>'q-AgArea'!D34</f>
        <v>ASIA</v>
      </c>
      <c r="E34" t="str">
        <f>'q-AgArea'!E34</f>
        <v>51</v>
      </c>
      <c r="F34" t="str">
        <f>'q-AgArea'!F34</f>
        <v>Agric Area  (1000Ha)</v>
      </c>
      <c r="G34">
        <f>'q-AgArea'!G34</f>
        <v>1056385</v>
      </c>
      <c r="H34">
        <f>'q-AgArea'!H34</f>
        <v>1061740</v>
      </c>
      <c r="I34">
        <f>'q-AgArea'!I34</f>
        <v>1066351</v>
      </c>
      <c r="J34">
        <f>'q-AgArea'!J34</f>
        <v>1071918</v>
      </c>
      <c r="K34">
        <f>'q-AgArea'!K34</f>
        <v>1076839</v>
      </c>
      <c r="L34">
        <f>'q-AgArea'!L34</f>
        <v>1081320</v>
      </c>
      <c r="M34">
        <f>'q-AgArea'!M34</f>
        <v>1085338</v>
      </c>
      <c r="N34">
        <f>'q-AgArea'!N34</f>
        <v>1089931</v>
      </c>
      <c r="O34">
        <f>'q-AgArea'!O34</f>
        <v>1095219</v>
      </c>
      <c r="P34">
        <f>'q-AgArea'!P34</f>
        <v>1100417</v>
      </c>
      <c r="Q34">
        <f>'q-AgArea'!Q34</f>
        <v>1104329</v>
      </c>
      <c r="R34">
        <f>'q-AgArea'!R34</f>
        <v>1112535</v>
      </c>
      <c r="S34">
        <f>'q-AgArea'!S34</f>
        <v>1121210</v>
      </c>
      <c r="T34">
        <f>'q-AgArea'!T34</f>
        <v>1129476</v>
      </c>
      <c r="U34">
        <f>'q-AgArea'!U34</f>
        <v>1134528</v>
      </c>
      <c r="V34">
        <f>'q-AgArea'!V34</f>
        <v>1125760</v>
      </c>
      <c r="W34">
        <f>'q-AgArea'!W34</f>
        <v>1133152</v>
      </c>
      <c r="X34">
        <f>'q-AgArea'!X34</f>
        <v>1138893</v>
      </c>
      <c r="Y34">
        <f>'q-AgArea'!Y34</f>
        <v>1147045</v>
      </c>
      <c r="Z34">
        <f>'q-AgArea'!Z34</f>
        <v>1152775</v>
      </c>
      <c r="AA34">
        <f>'q-AgArea'!AA34</f>
        <v>1161768</v>
      </c>
      <c r="AB34">
        <f>'q-AgArea'!AB34</f>
        <v>1169380</v>
      </c>
      <c r="AC34">
        <f>'q-AgArea'!AC34</f>
        <v>1191596</v>
      </c>
      <c r="AD34">
        <f>'q-AgArea'!AD34</f>
        <v>1205784</v>
      </c>
      <c r="AE34">
        <f>'q-AgArea'!AE34</f>
        <v>1232662</v>
      </c>
      <c r="AF34">
        <f>'q-AgArea'!AF34</f>
        <v>1250439</v>
      </c>
      <c r="AG34">
        <f>'q-AgArea'!AG34</f>
        <v>1270261</v>
      </c>
      <c r="AH34">
        <f>'q-AgArea'!AH34</f>
        <v>1287028</v>
      </c>
      <c r="AI34">
        <f>'q-AgArea'!AI34</f>
        <v>1301236</v>
      </c>
      <c r="AJ34">
        <f>'q-AgArea'!AJ34</f>
        <v>1307419</v>
      </c>
      <c r="AK34">
        <f>'q-AgArea'!AK34</f>
        <v>1306609</v>
      </c>
      <c r="AL34">
        <f>'q-AgArea'!AL34</f>
        <v>1608827</v>
      </c>
      <c r="AM34">
        <f>'q-AgArea'!AM34</f>
        <v>1657432</v>
      </c>
      <c r="AN34">
        <f>'q-AgArea'!AN34</f>
        <v>1658496</v>
      </c>
      <c r="AO34">
        <f>'q-AgArea'!AO34</f>
        <v>1651904</v>
      </c>
      <c r="AP34">
        <f>'q-AgArea'!AP34</f>
        <v>1651420</v>
      </c>
      <c r="AQ34">
        <f>'q-AgArea'!AQ34</f>
        <v>1649684</v>
      </c>
      <c r="AR34">
        <f>'q-AgArea'!AR34</f>
        <v>1649044</v>
      </c>
      <c r="AS34">
        <f>'q-AgArea'!AS34</f>
        <v>1666378</v>
      </c>
      <c r="AT34">
        <f>'q-AgArea'!AT34</f>
        <v>1672057</v>
      </c>
      <c r="AU34">
        <f>'q-AgArea'!AU34</f>
        <v>1679915</v>
      </c>
    </row>
    <row r="35" spans="1:47">
      <c r="A35">
        <f>'q-AgArea'!A35</f>
        <v>43</v>
      </c>
      <c r="B35" t="str">
        <f>'q-AgArea'!B35</f>
        <v>Former Asia (40)</v>
      </c>
      <c r="C35">
        <f>'q-AgArea'!C35</f>
        <v>346</v>
      </c>
      <c r="D35" t="str">
        <f>'q-AgArea'!D35</f>
        <v>USSR IN ASIA</v>
      </c>
      <c r="E35" t="str">
        <f>'q-AgArea'!E35</f>
        <v>51</v>
      </c>
      <c r="F35" t="str">
        <f>'q-AgArea'!F35</f>
        <v>Agric Area  (1000Ha)</v>
      </c>
      <c r="G35">
        <f>'q-AgArea'!G35</f>
        <v>0</v>
      </c>
      <c r="H35">
        <f>'q-AgArea'!H35</f>
        <v>0</v>
      </c>
      <c r="I35">
        <f>'q-AgArea'!I35</f>
        <v>0</v>
      </c>
      <c r="J35">
        <f>'q-AgArea'!J35</f>
        <v>0</v>
      </c>
      <c r="K35">
        <f>'q-AgArea'!K35</f>
        <v>0</v>
      </c>
      <c r="L35">
        <f>'q-AgArea'!L35</f>
        <v>0</v>
      </c>
      <c r="M35">
        <f>'q-AgArea'!M35</f>
        <v>0</v>
      </c>
      <c r="N35">
        <f>'q-AgArea'!N35</f>
        <v>0</v>
      </c>
      <c r="O35">
        <f>'q-AgArea'!O35</f>
        <v>0</v>
      </c>
      <c r="P35">
        <f>'q-AgArea'!P35</f>
        <v>0</v>
      </c>
      <c r="Q35">
        <f>'q-AgArea'!Q35</f>
        <v>0</v>
      </c>
      <c r="R35">
        <f>'q-AgArea'!R35</f>
        <v>0</v>
      </c>
      <c r="S35">
        <f>'q-AgArea'!S35</f>
        <v>0</v>
      </c>
      <c r="T35">
        <f>'q-AgArea'!T35</f>
        <v>0</v>
      </c>
      <c r="U35">
        <f>'q-AgArea'!U35</f>
        <v>0</v>
      </c>
      <c r="V35">
        <f>'q-AgArea'!V35</f>
        <v>0</v>
      </c>
      <c r="W35">
        <f>'q-AgArea'!W35</f>
        <v>0</v>
      </c>
      <c r="X35">
        <f>'q-AgArea'!X35</f>
        <v>0</v>
      </c>
      <c r="Y35">
        <f>'q-AgArea'!Y35</f>
        <v>0</v>
      </c>
      <c r="Z35">
        <f>'q-AgArea'!Z35</f>
        <v>0</v>
      </c>
      <c r="AA35">
        <f>'q-AgArea'!AA35</f>
        <v>0</v>
      </c>
      <c r="AB35">
        <f>'q-AgArea'!AB35</f>
        <v>0</v>
      </c>
      <c r="AC35">
        <f>'q-AgArea'!AC35</f>
        <v>0</v>
      </c>
      <c r="AD35">
        <f>'q-AgArea'!AD35</f>
        <v>0</v>
      </c>
      <c r="AE35">
        <f>'q-AgArea'!AE35</f>
        <v>0</v>
      </c>
      <c r="AF35">
        <f>'q-AgArea'!AF35</f>
        <v>0</v>
      </c>
      <c r="AG35">
        <f>'q-AgArea'!AG35</f>
        <v>0</v>
      </c>
      <c r="AH35">
        <f>'q-AgArea'!AH35</f>
        <v>0</v>
      </c>
      <c r="AI35">
        <f>'q-AgArea'!AI35</f>
        <v>0</v>
      </c>
      <c r="AJ35">
        <f>'q-AgArea'!AJ35</f>
        <v>0</v>
      </c>
      <c r="AK35">
        <f>'q-AgArea'!AK35</f>
        <v>0</v>
      </c>
      <c r="AL35">
        <f>'q-AgArea'!AL35</f>
        <v>304687</v>
      </c>
      <c r="AM35">
        <f>'q-AgArea'!AM35</f>
        <v>304797</v>
      </c>
      <c r="AN35">
        <f>'q-AgArea'!AN35</f>
        <v>305135</v>
      </c>
      <c r="AO35">
        <f>'q-AgArea'!AO35</f>
        <v>297806</v>
      </c>
      <c r="AP35">
        <f>'q-AgArea'!AP35</f>
        <v>295367</v>
      </c>
      <c r="AQ35">
        <f>'q-AgArea'!AQ35</f>
        <v>293700</v>
      </c>
      <c r="AR35">
        <f>'q-AgArea'!AR35</f>
        <v>291508</v>
      </c>
      <c r="AS35">
        <f>'q-AgArea'!AS35</f>
        <v>289129</v>
      </c>
      <c r="AT35">
        <f>'q-AgArea'!AT35</f>
        <v>291024</v>
      </c>
      <c r="AU35">
        <f>'q-AgArea'!AU35</f>
        <v>291130</v>
      </c>
    </row>
    <row r="36" spans="1:47">
      <c r="A36">
        <f>'q-AgArea'!A36</f>
        <v>44</v>
      </c>
      <c r="B36" t="str">
        <f>'q-AgArea'!B36</f>
        <v>Mesoamerica (excluding Mexico)</v>
      </c>
      <c r="C36" s="4">
        <f>'q-AgArea'!C36</f>
        <v>9995</v>
      </c>
      <c r="D36" s="4" t="str">
        <f>'q-AgArea'!D36</f>
        <v>Mesoamerica (excluding Mexico)</v>
      </c>
      <c r="E36" s="4" t="str">
        <f>'q-AgArea'!E36</f>
        <v/>
      </c>
      <c r="F36" s="4" t="str">
        <f>'q-AgArea'!F36</f>
        <v/>
      </c>
      <c r="G36" s="4">
        <f t="shared" ref="G36:AU36" si="0">SUM(G3:G9)</f>
        <v>15056</v>
      </c>
      <c r="H36" s="4">
        <f t="shared" si="0"/>
        <v>15153</v>
      </c>
      <c r="I36" s="4">
        <f t="shared" si="0"/>
        <v>15255</v>
      </c>
      <c r="J36" s="4">
        <f t="shared" si="0"/>
        <v>15391</v>
      </c>
      <c r="K36" s="4">
        <f t="shared" si="0"/>
        <v>15540</v>
      </c>
      <c r="L36" s="4">
        <f t="shared" si="0"/>
        <v>15705</v>
      </c>
      <c r="M36" s="4">
        <f t="shared" si="0"/>
        <v>15780</v>
      </c>
      <c r="N36" s="4">
        <f t="shared" si="0"/>
        <v>15935</v>
      </c>
      <c r="O36" s="4">
        <f t="shared" si="0"/>
        <v>16073</v>
      </c>
      <c r="P36" s="4">
        <f t="shared" si="0"/>
        <v>16207</v>
      </c>
      <c r="Q36" s="4">
        <f t="shared" si="0"/>
        <v>16378</v>
      </c>
      <c r="R36" s="4">
        <f t="shared" si="0"/>
        <v>16534</v>
      </c>
      <c r="S36" s="4">
        <f t="shared" si="0"/>
        <v>16836</v>
      </c>
      <c r="T36" s="4">
        <f t="shared" si="0"/>
        <v>16966</v>
      </c>
      <c r="U36" s="4">
        <f t="shared" si="0"/>
        <v>17174</v>
      </c>
      <c r="V36" s="4">
        <f t="shared" si="0"/>
        <v>17397</v>
      </c>
      <c r="W36" s="4">
        <f t="shared" si="0"/>
        <v>17699</v>
      </c>
      <c r="X36" s="4">
        <f t="shared" si="0"/>
        <v>17900</v>
      </c>
      <c r="Y36" s="4">
        <f t="shared" si="0"/>
        <v>18117</v>
      </c>
      <c r="Z36" s="4">
        <f t="shared" si="0"/>
        <v>18244</v>
      </c>
      <c r="AA36" s="4">
        <f t="shared" si="0"/>
        <v>18421</v>
      </c>
      <c r="AB36" s="4">
        <f t="shared" si="0"/>
        <v>18548</v>
      </c>
      <c r="AC36" s="4">
        <f t="shared" si="0"/>
        <v>18591</v>
      </c>
      <c r="AD36" s="4">
        <f t="shared" si="0"/>
        <v>19418</v>
      </c>
      <c r="AE36" s="4">
        <f t="shared" si="0"/>
        <v>19559</v>
      </c>
      <c r="AF36" s="4">
        <f t="shared" si="0"/>
        <v>19638</v>
      </c>
      <c r="AG36" s="4">
        <f t="shared" si="0"/>
        <v>19704</v>
      </c>
      <c r="AH36" s="4">
        <f t="shared" si="0"/>
        <v>20290</v>
      </c>
      <c r="AI36" s="4">
        <f t="shared" si="0"/>
        <v>20451</v>
      </c>
      <c r="AJ36" s="4">
        <f t="shared" si="0"/>
        <v>20455</v>
      </c>
      <c r="AK36" s="4">
        <f t="shared" si="0"/>
        <v>20519</v>
      </c>
      <c r="AL36" s="4">
        <f t="shared" si="0"/>
        <v>20617</v>
      </c>
      <c r="AM36" s="4">
        <f t="shared" si="0"/>
        <v>21069</v>
      </c>
      <c r="AN36" s="4">
        <f t="shared" si="0"/>
        <v>21114</v>
      </c>
      <c r="AO36" s="4">
        <f t="shared" si="0"/>
        <v>21415</v>
      </c>
      <c r="AP36" s="4">
        <f t="shared" si="0"/>
        <v>21425</v>
      </c>
      <c r="AQ36" s="4">
        <f t="shared" si="0"/>
        <v>21339</v>
      </c>
      <c r="AR36" s="4">
        <f t="shared" si="0"/>
        <v>21436</v>
      </c>
      <c r="AS36" s="4">
        <f t="shared" si="0"/>
        <v>21440</v>
      </c>
      <c r="AT36" s="4">
        <f t="shared" si="0"/>
        <v>21315</v>
      </c>
      <c r="AU36" s="4">
        <f t="shared" si="0"/>
        <v>21382</v>
      </c>
    </row>
    <row r="37" spans="1:47">
      <c r="A37">
        <f>'q-AgArea'!A37</f>
        <v>45</v>
      </c>
      <c r="B37" t="str">
        <f>'q-AgArea'!B37</f>
        <v>Rest Caribbean</v>
      </c>
      <c r="C37" s="4">
        <f>'q-AgArea'!C37</f>
        <v>9995</v>
      </c>
      <c r="D37" s="4" t="str">
        <f>'q-AgArea'!D37</f>
        <v>Rest Caribbean</v>
      </c>
      <c r="E37" s="4" t="str">
        <f>'q-AgArea'!E37</f>
        <v/>
      </c>
      <c r="F37" s="4" t="str">
        <f>'q-AgArea'!F37</f>
        <v/>
      </c>
      <c r="G37" s="4">
        <f t="shared" ref="G37:AU37" si="1">SUM(G12:G15)</f>
        <v>2606</v>
      </c>
      <c r="H37" s="4">
        <f t="shared" si="1"/>
        <v>2608</v>
      </c>
      <c r="I37" s="4">
        <f t="shared" si="1"/>
        <v>2606</v>
      </c>
      <c r="J37" s="4">
        <f t="shared" si="1"/>
        <v>2610</v>
      </c>
      <c r="K37" s="4">
        <f t="shared" si="1"/>
        <v>2611</v>
      </c>
      <c r="L37" s="4">
        <f t="shared" si="1"/>
        <v>2613</v>
      </c>
      <c r="M37" s="4">
        <f t="shared" si="1"/>
        <v>2612</v>
      </c>
      <c r="N37" s="4">
        <f t="shared" si="1"/>
        <v>2614</v>
      </c>
      <c r="O37" s="4">
        <f t="shared" si="1"/>
        <v>2618</v>
      </c>
      <c r="P37" s="4">
        <f t="shared" si="1"/>
        <v>2623</v>
      </c>
      <c r="Q37" s="4">
        <f t="shared" si="1"/>
        <v>2630</v>
      </c>
      <c r="R37" s="4">
        <f t="shared" si="1"/>
        <v>2634</v>
      </c>
      <c r="S37" s="4">
        <f t="shared" si="1"/>
        <v>2639</v>
      </c>
      <c r="T37" s="4">
        <f t="shared" si="1"/>
        <v>2640</v>
      </c>
      <c r="U37" s="4">
        <f t="shared" si="1"/>
        <v>2644</v>
      </c>
      <c r="V37" s="4">
        <f t="shared" si="1"/>
        <v>2726</v>
      </c>
      <c r="W37" s="4">
        <f t="shared" si="1"/>
        <v>2812</v>
      </c>
      <c r="X37" s="4">
        <f t="shared" si="1"/>
        <v>2897</v>
      </c>
      <c r="Y37" s="4">
        <f t="shared" si="1"/>
        <v>2988</v>
      </c>
      <c r="Z37" s="4">
        <f t="shared" si="1"/>
        <v>2992</v>
      </c>
      <c r="AA37" s="4">
        <f t="shared" si="1"/>
        <v>2997</v>
      </c>
      <c r="AB37" s="4">
        <f t="shared" si="1"/>
        <v>3001</v>
      </c>
      <c r="AC37" s="4">
        <f t="shared" si="1"/>
        <v>3011</v>
      </c>
      <c r="AD37" s="4">
        <f t="shared" si="1"/>
        <v>3017</v>
      </c>
      <c r="AE37" s="4">
        <f t="shared" si="1"/>
        <v>3021</v>
      </c>
      <c r="AF37" s="4">
        <f t="shared" si="1"/>
        <v>3027</v>
      </c>
      <c r="AG37" s="4">
        <f t="shared" si="1"/>
        <v>3021</v>
      </c>
      <c r="AH37" s="4">
        <f t="shared" si="1"/>
        <v>3026</v>
      </c>
      <c r="AI37" s="4">
        <f t="shared" si="1"/>
        <v>3031</v>
      </c>
      <c r="AJ37" s="4">
        <f t="shared" si="1"/>
        <v>3031</v>
      </c>
      <c r="AK37" s="4">
        <f t="shared" si="1"/>
        <v>3034</v>
      </c>
      <c r="AL37" s="4">
        <f t="shared" si="1"/>
        <v>3053</v>
      </c>
      <c r="AM37" s="4">
        <f t="shared" si="1"/>
        <v>3049</v>
      </c>
      <c r="AN37" s="4">
        <f t="shared" si="1"/>
        <v>3058</v>
      </c>
      <c r="AO37" s="4">
        <f t="shared" si="1"/>
        <v>3063</v>
      </c>
      <c r="AP37" s="4">
        <f t="shared" si="1"/>
        <v>2981</v>
      </c>
      <c r="AQ37" s="4">
        <f t="shared" si="1"/>
        <v>2982</v>
      </c>
      <c r="AR37" s="4">
        <f t="shared" si="1"/>
        <v>2982</v>
      </c>
      <c r="AS37" s="4">
        <f t="shared" si="1"/>
        <v>2981</v>
      </c>
      <c r="AT37" s="4">
        <f t="shared" si="1"/>
        <v>2981</v>
      </c>
      <c r="AU37" s="4">
        <f t="shared" si="1"/>
        <v>2981</v>
      </c>
    </row>
    <row r="38" spans="1:47">
      <c r="A38">
        <f>'q-AgArea'!A38</f>
        <v>46</v>
      </c>
      <c r="B38" t="str">
        <f>'q-AgArea'!B38</f>
        <v>All Caribbean</v>
      </c>
      <c r="C38" s="4">
        <f>'q-AgArea'!C38</f>
        <v>9996</v>
      </c>
      <c r="D38" s="4" t="str">
        <f>'q-AgArea'!D38</f>
        <v>Total Caribbean</v>
      </c>
      <c r="E38" s="4" t="str">
        <f>'q-AgArea'!E38</f>
        <v/>
      </c>
      <c r="F38" s="4" t="str">
        <f>'q-AgArea'!F38</f>
        <v/>
      </c>
      <c r="G38" s="4">
        <f t="shared" ref="G38:AU38" si="2">G11+G37</f>
        <v>12401</v>
      </c>
      <c r="H38" s="4">
        <f t="shared" si="2"/>
        <v>12665</v>
      </c>
      <c r="I38" s="4">
        <f t="shared" si="2"/>
        <v>12924</v>
      </c>
      <c r="J38" s="4">
        <f t="shared" si="2"/>
        <v>13646</v>
      </c>
      <c r="K38" s="4">
        <f t="shared" si="2"/>
        <v>13463</v>
      </c>
      <c r="L38" s="4">
        <f t="shared" si="2"/>
        <v>13435</v>
      </c>
      <c r="M38" s="4">
        <f t="shared" si="2"/>
        <v>13553</v>
      </c>
      <c r="N38" s="4">
        <f t="shared" si="2"/>
        <v>13676</v>
      </c>
      <c r="O38" s="4">
        <f t="shared" si="2"/>
        <v>13741</v>
      </c>
      <c r="P38" s="4">
        <f t="shared" si="2"/>
        <v>14013</v>
      </c>
      <c r="Q38" s="4">
        <f t="shared" si="2"/>
        <v>14069</v>
      </c>
      <c r="R38" s="4">
        <f t="shared" si="2"/>
        <v>14464</v>
      </c>
      <c r="S38" s="4">
        <f t="shared" si="2"/>
        <v>14755</v>
      </c>
      <c r="T38" s="4">
        <f t="shared" si="2"/>
        <v>14553</v>
      </c>
      <c r="U38" s="4">
        <f t="shared" si="2"/>
        <v>14769</v>
      </c>
      <c r="V38" s="4">
        <f t="shared" si="2"/>
        <v>15097</v>
      </c>
      <c r="W38" s="4">
        <f t="shared" si="2"/>
        <v>15251</v>
      </c>
      <c r="X38" s="4">
        <f t="shared" si="2"/>
        <v>15285</v>
      </c>
      <c r="Y38" s="4">
        <f t="shared" si="2"/>
        <v>15302</v>
      </c>
      <c r="Z38" s="4">
        <f t="shared" si="2"/>
        <v>15403</v>
      </c>
      <c r="AA38" s="4">
        <f t="shared" si="2"/>
        <v>15404</v>
      </c>
      <c r="AB38" s="4">
        <f t="shared" si="2"/>
        <v>15546</v>
      </c>
      <c r="AC38" s="4">
        <f t="shared" si="2"/>
        <v>15641</v>
      </c>
      <c r="AD38" s="4">
        <f t="shared" si="2"/>
        <v>15612</v>
      </c>
      <c r="AE38" s="4">
        <f t="shared" si="2"/>
        <v>15694</v>
      </c>
      <c r="AF38" s="4">
        <f t="shared" si="2"/>
        <v>15937</v>
      </c>
      <c r="AG38" s="4">
        <f t="shared" si="2"/>
        <v>16208</v>
      </c>
      <c r="AH38" s="4">
        <f t="shared" si="2"/>
        <v>16298</v>
      </c>
      <c r="AI38" s="4">
        <f t="shared" si="2"/>
        <v>16414</v>
      </c>
      <c r="AJ38" s="4">
        <f t="shared" si="2"/>
        <v>16472</v>
      </c>
      <c r="AK38" s="4">
        <f t="shared" si="2"/>
        <v>16545</v>
      </c>
      <c r="AL38" s="4">
        <f t="shared" si="2"/>
        <v>16513</v>
      </c>
      <c r="AM38" s="4">
        <f t="shared" si="2"/>
        <v>16433</v>
      </c>
      <c r="AN38" s="4">
        <f t="shared" si="2"/>
        <v>16502</v>
      </c>
      <c r="AO38" s="4">
        <f t="shared" si="2"/>
        <v>16379</v>
      </c>
      <c r="AP38" s="4">
        <f t="shared" si="2"/>
        <v>16163</v>
      </c>
      <c r="AQ38" s="4">
        <f t="shared" si="2"/>
        <v>16031</v>
      </c>
      <c r="AR38" s="4">
        <f t="shared" si="2"/>
        <v>16052</v>
      </c>
      <c r="AS38" s="4">
        <f t="shared" si="2"/>
        <v>16089</v>
      </c>
      <c r="AT38" s="4">
        <f t="shared" si="2"/>
        <v>16115</v>
      </c>
      <c r="AU38" s="4">
        <f t="shared" si="2"/>
        <v>16117</v>
      </c>
    </row>
    <row r="39" spans="1:47">
      <c r="A39">
        <f>'q-AgArea'!A39</f>
        <v>47</v>
      </c>
      <c r="B39" t="str">
        <f>'q-AgArea'!B39</f>
        <v>Andean Countries</v>
      </c>
      <c r="C39" s="4">
        <f>'q-AgArea'!C39</f>
        <v>9992</v>
      </c>
      <c r="D39" s="4" t="str">
        <f>'q-AgArea'!D39</f>
        <v>Andean Countries</v>
      </c>
      <c r="E39" s="4" t="str">
        <f>'q-AgArea'!E39</f>
        <v/>
      </c>
      <c r="F39" s="4" t="str">
        <f>'q-AgArea'!F39</f>
        <v/>
      </c>
      <c r="G39" s="4">
        <f t="shared" ref="G39:AU39" si="3">SUM(G16:G20)</f>
        <v>124101</v>
      </c>
      <c r="H39" s="4">
        <f t="shared" si="3"/>
        <v>125216</v>
      </c>
      <c r="I39" s="4">
        <f t="shared" si="3"/>
        <v>125963</v>
      </c>
      <c r="J39" s="4">
        <f t="shared" si="3"/>
        <v>126846</v>
      </c>
      <c r="K39" s="4">
        <f t="shared" si="3"/>
        <v>126987</v>
      </c>
      <c r="L39" s="4">
        <f t="shared" si="3"/>
        <v>127030</v>
      </c>
      <c r="M39" s="4">
        <f t="shared" si="3"/>
        <v>127171</v>
      </c>
      <c r="N39" s="4">
        <f t="shared" si="3"/>
        <v>127342</v>
      </c>
      <c r="O39" s="4">
        <f t="shared" si="3"/>
        <v>127765</v>
      </c>
      <c r="P39" s="4">
        <f t="shared" si="3"/>
        <v>128048</v>
      </c>
      <c r="Q39" s="4">
        <f t="shared" si="3"/>
        <v>130671</v>
      </c>
      <c r="R39" s="4">
        <f t="shared" si="3"/>
        <v>131641</v>
      </c>
      <c r="S39" s="4">
        <f t="shared" si="3"/>
        <v>131916</v>
      </c>
      <c r="T39" s="4">
        <f t="shared" si="3"/>
        <v>132664</v>
      </c>
      <c r="U39" s="4">
        <f t="shared" si="3"/>
        <v>133498</v>
      </c>
      <c r="V39" s="4">
        <f t="shared" si="3"/>
        <v>133981</v>
      </c>
      <c r="W39" s="4">
        <f t="shared" si="3"/>
        <v>135320</v>
      </c>
      <c r="X39" s="4">
        <f t="shared" si="3"/>
        <v>135580</v>
      </c>
      <c r="Y39" s="4">
        <f t="shared" si="3"/>
        <v>136513</v>
      </c>
      <c r="Z39" s="4">
        <f t="shared" si="3"/>
        <v>137022</v>
      </c>
      <c r="AA39" s="4">
        <f t="shared" si="3"/>
        <v>137901</v>
      </c>
      <c r="AB39" s="4">
        <f t="shared" si="3"/>
        <v>138314</v>
      </c>
      <c r="AC39" s="4">
        <f t="shared" si="3"/>
        <v>138680</v>
      </c>
      <c r="AD39" s="4">
        <f t="shared" si="3"/>
        <v>139562</v>
      </c>
      <c r="AE39" s="4">
        <f t="shared" si="3"/>
        <v>139978</v>
      </c>
      <c r="AF39" s="4">
        <f t="shared" si="3"/>
        <v>140913</v>
      </c>
      <c r="AG39" s="4">
        <f t="shared" si="3"/>
        <v>141219</v>
      </c>
      <c r="AH39" s="4">
        <f t="shared" si="3"/>
        <v>141189</v>
      </c>
      <c r="AI39" s="4">
        <f t="shared" si="3"/>
        <v>141146</v>
      </c>
      <c r="AJ39" s="4">
        <f t="shared" si="3"/>
        <v>141284</v>
      </c>
      <c r="AK39" s="4">
        <f t="shared" si="3"/>
        <v>141551</v>
      </c>
      <c r="AL39" s="4">
        <f t="shared" si="3"/>
        <v>141534</v>
      </c>
      <c r="AM39" s="4">
        <f t="shared" si="3"/>
        <v>141864</v>
      </c>
      <c r="AN39" s="4">
        <f t="shared" si="3"/>
        <v>142119</v>
      </c>
      <c r="AO39" s="4">
        <f t="shared" si="3"/>
        <v>141915</v>
      </c>
      <c r="AP39" s="4">
        <f t="shared" si="3"/>
        <v>142418</v>
      </c>
      <c r="AQ39" s="4">
        <f t="shared" si="3"/>
        <v>142906</v>
      </c>
      <c r="AR39" s="4">
        <f t="shared" si="3"/>
        <v>143503</v>
      </c>
      <c r="AS39" s="4">
        <f t="shared" si="3"/>
        <v>143695</v>
      </c>
      <c r="AT39" s="4">
        <f t="shared" si="3"/>
        <v>143448</v>
      </c>
      <c r="AU39" s="4">
        <f t="shared" si="3"/>
        <v>144013</v>
      </c>
    </row>
    <row r="40" spans="1:47">
      <c r="A40">
        <f>'q-AgArea'!A40</f>
        <v>48</v>
      </c>
      <c r="B40" t="str">
        <f>'q-AgArea'!B40</f>
        <v>All Southern Cone (excluding Brazil)</v>
      </c>
      <c r="C40" s="4">
        <f>'q-AgArea'!C40</f>
        <v>9994</v>
      </c>
      <c r="D40" s="4" t="str">
        <f>'q-AgArea'!D40</f>
        <v>Southern Cone (excluding Brazil)</v>
      </c>
      <c r="E40" s="4" t="str">
        <f>'q-AgArea'!E40</f>
        <v/>
      </c>
      <c r="F40" s="4" t="str">
        <f>'q-AgArea'!F40</f>
        <v/>
      </c>
      <c r="G40" s="4">
        <f t="shared" ref="G40:AU40" si="4">SUM(G22:G25)</f>
        <v>218460</v>
      </c>
      <c r="H40" s="4">
        <f t="shared" si="4"/>
        <v>219307</v>
      </c>
      <c r="I40" s="4">
        <f t="shared" si="4"/>
        <v>219265</v>
      </c>
      <c r="J40" s="4">
        <f t="shared" si="4"/>
        <v>219279</v>
      </c>
      <c r="K40" s="4">
        <f t="shared" si="4"/>
        <v>219681</v>
      </c>
      <c r="L40" s="4">
        <f t="shared" si="4"/>
        <v>220933</v>
      </c>
      <c r="M40" s="4">
        <f t="shared" si="4"/>
        <v>221126</v>
      </c>
      <c r="N40" s="4">
        <f t="shared" si="4"/>
        <v>222421</v>
      </c>
      <c r="O40" s="4">
        <f t="shared" si="4"/>
        <v>222660</v>
      </c>
      <c r="P40" s="4">
        <f t="shared" si="4"/>
        <v>222085</v>
      </c>
      <c r="Q40" s="4">
        <f t="shared" si="4"/>
        <v>221885</v>
      </c>
      <c r="R40" s="4">
        <f t="shared" si="4"/>
        <v>222085</v>
      </c>
      <c r="S40" s="4">
        <f t="shared" si="4"/>
        <v>221820</v>
      </c>
      <c r="T40" s="4">
        <f t="shared" si="4"/>
        <v>221825</v>
      </c>
      <c r="U40" s="4">
        <f t="shared" si="4"/>
        <v>222251</v>
      </c>
      <c r="V40" s="4">
        <f t="shared" si="4"/>
        <v>223033</v>
      </c>
      <c r="W40" s="4">
        <f t="shared" si="4"/>
        <v>222544</v>
      </c>
      <c r="X40" s="4">
        <f t="shared" si="4"/>
        <v>222565</v>
      </c>
      <c r="Y40" s="4">
        <f t="shared" si="4"/>
        <v>222576</v>
      </c>
      <c r="Z40" s="4">
        <f t="shared" si="4"/>
        <v>222866</v>
      </c>
      <c r="AA40" s="4">
        <f t="shared" si="4"/>
        <v>223053</v>
      </c>
      <c r="AB40" s="4">
        <f t="shared" si="4"/>
        <v>223194</v>
      </c>
      <c r="AC40" s="4">
        <f t="shared" si="4"/>
        <v>223548</v>
      </c>
      <c r="AD40" s="4">
        <f t="shared" si="4"/>
        <v>223891</v>
      </c>
      <c r="AE40" s="4">
        <f t="shared" si="4"/>
        <v>224262</v>
      </c>
      <c r="AF40" s="4">
        <f t="shared" si="4"/>
        <v>225534</v>
      </c>
      <c r="AG40" s="4">
        <f t="shared" si="4"/>
        <v>225638</v>
      </c>
      <c r="AH40" s="4">
        <f t="shared" si="4"/>
        <v>225940</v>
      </c>
      <c r="AI40" s="4">
        <f t="shared" si="4"/>
        <v>226256</v>
      </c>
      <c r="AJ40" s="4">
        <f t="shared" si="4"/>
        <v>226323</v>
      </c>
      <c r="AK40" s="4">
        <f t="shared" si="4"/>
        <v>226469</v>
      </c>
      <c r="AL40" s="4">
        <f t="shared" si="4"/>
        <v>226786</v>
      </c>
      <c r="AM40" s="4">
        <f t="shared" si="4"/>
        <v>226717</v>
      </c>
      <c r="AN40" s="4">
        <f t="shared" si="4"/>
        <v>227240</v>
      </c>
      <c r="AO40" s="4">
        <f t="shared" si="4"/>
        <v>227270</v>
      </c>
      <c r="AP40" s="4">
        <f t="shared" si="4"/>
        <v>229696</v>
      </c>
      <c r="AQ40" s="4">
        <f t="shared" si="4"/>
        <v>229690</v>
      </c>
      <c r="AR40" s="4">
        <f t="shared" si="4"/>
        <v>229977</v>
      </c>
      <c r="AS40" s="4">
        <f t="shared" si="4"/>
        <v>231493</v>
      </c>
      <c r="AT40" s="4">
        <f t="shared" si="4"/>
        <v>231553</v>
      </c>
      <c r="AU40" s="4">
        <f t="shared" si="4"/>
        <v>231928</v>
      </c>
    </row>
    <row r="41" spans="1:47">
      <c r="A41">
        <f>'q-AgArea'!A41</f>
        <v>49</v>
      </c>
      <c r="B41" t="str">
        <f>'q-AgArea'!B41</f>
        <v>Southern Cone</v>
      </c>
      <c r="C41" s="4">
        <f>'q-AgArea'!C41</f>
        <v>9991</v>
      </c>
      <c r="D41" s="4" t="str">
        <f>'q-AgArea'!D41</f>
        <v>Southern Cone</v>
      </c>
      <c r="E41" s="4" t="str">
        <f>'q-AgArea'!E41</f>
        <v/>
      </c>
      <c r="F41" s="4" t="str">
        <f>'q-AgArea'!F41</f>
        <v/>
      </c>
      <c r="G41" s="4">
        <f t="shared" ref="G41:AU41" si="5">G21+G40</f>
        <v>368991</v>
      </c>
      <c r="H41" s="4">
        <f t="shared" si="5"/>
        <v>375220</v>
      </c>
      <c r="I41" s="4">
        <f t="shared" si="5"/>
        <v>380776</v>
      </c>
      <c r="J41" s="4">
        <f t="shared" si="5"/>
        <v>385320</v>
      </c>
      <c r="K41" s="4">
        <f t="shared" si="5"/>
        <v>390076</v>
      </c>
      <c r="L41" s="4">
        <f t="shared" si="5"/>
        <v>396027</v>
      </c>
      <c r="M41" s="4">
        <f t="shared" si="5"/>
        <v>400715</v>
      </c>
      <c r="N41" s="4">
        <f t="shared" si="5"/>
        <v>407644</v>
      </c>
      <c r="O41" s="4">
        <f t="shared" si="5"/>
        <v>416438</v>
      </c>
      <c r="P41" s="4">
        <f t="shared" si="5"/>
        <v>417482</v>
      </c>
      <c r="Q41" s="4">
        <f t="shared" si="5"/>
        <v>421517</v>
      </c>
      <c r="R41" s="4">
        <f t="shared" si="5"/>
        <v>424922</v>
      </c>
      <c r="S41" s="4">
        <f t="shared" si="5"/>
        <v>427681</v>
      </c>
      <c r="T41" s="4">
        <f t="shared" si="5"/>
        <v>431868</v>
      </c>
      <c r="U41" s="4">
        <f t="shared" si="5"/>
        <v>435667</v>
      </c>
      <c r="V41" s="4">
        <f t="shared" si="5"/>
        <v>439040</v>
      </c>
      <c r="W41" s="4">
        <f t="shared" si="5"/>
        <v>441094</v>
      </c>
      <c r="X41" s="4">
        <f t="shared" si="5"/>
        <v>442604</v>
      </c>
      <c r="Y41" s="4">
        <f t="shared" si="5"/>
        <v>445089</v>
      </c>
      <c r="Z41" s="4">
        <f t="shared" si="5"/>
        <v>447144</v>
      </c>
      <c r="AA41" s="4">
        <f t="shared" si="5"/>
        <v>448877</v>
      </c>
      <c r="AB41" s="4">
        <f t="shared" si="5"/>
        <v>451330</v>
      </c>
      <c r="AC41" s="4">
        <f t="shared" si="5"/>
        <v>452369</v>
      </c>
      <c r="AD41" s="4">
        <f t="shared" si="5"/>
        <v>453815</v>
      </c>
      <c r="AE41" s="4">
        <f t="shared" si="5"/>
        <v>455303</v>
      </c>
      <c r="AF41" s="4">
        <f t="shared" si="5"/>
        <v>459589</v>
      </c>
      <c r="AG41" s="4">
        <f t="shared" si="5"/>
        <v>461429</v>
      </c>
      <c r="AH41" s="4">
        <f t="shared" si="5"/>
        <v>463627</v>
      </c>
      <c r="AI41" s="4">
        <f t="shared" si="5"/>
        <v>465688</v>
      </c>
      <c r="AJ41" s="4">
        <f t="shared" si="5"/>
        <v>467931</v>
      </c>
      <c r="AK41" s="4">
        <f t="shared" si="5"/>
        <v>471410</v>
      </c>
      <c r="AL41" s="4">
        <f t="shared" si="5"/>
        <v>473495</v>
      </c>
      <c r="AM41" s="4">
        <f t="shared" si="5"/>
        <v>476180</v>
      </c>
      <c r="AN41" s="4">
        <f t="shared" si="5"/>
        <v>478658</v>
      </c>
      <c r="AO41" s="4">
        <f t="shared" si="5"/>
        <v>485742</v>
      </c>
      <c r="AP41" s="4">
        <f t="shared" si="5"/>
        <v>488715</v>
      </c>
      <c r="AQ41" s="4">
        <f t="shared" si="5"/>
        <v>489256</v>
      </c>
      <c r="AR41" s="4">
        <f t="shared" si="5"/>
        <v>490089</v>
      </c>
      <c r="AS41" s="4">
        <f t="shared" si="5"/>
        <v>492252</v>
      </c>
      <c r="AT41" s="4">
        <f t="shared" si="5"/>
        <v>492959</v>
      </c>
      <c r="AU41" s="4">
        <f t="shared" si="5"/>
        <v>495393</v>
      </c>
    </row>
    <row r="42" spans="1:47">
      <c r="A42">
        <f>'q-AgArea'!A42</f>
        <v>50</v>
      </c>
      <c r="B42" t="str">
        <f>'q-AgArea'!B42</f>
        <v>Asia Calculated (40)</v>
      </c>
      <c r="C42" s="4">
        <f>'q-AgArea'!C42</f>
        <v>9993</v>
      </c>
      <c r="D42" s="4" t="str">
        <f>'q-AgArea'!D42</f>
        <v>Asia Calculated (40)</v>
      </c>
      <c r="E42" s="4" t="str">
        <f>'q-AgArea'!E42</f>
        <v/>
      </c>
      <c r="F42" s="4" t="str">
        <f>'q-AgArea'!F42</f>
        <v/>
      </c>
      <c r="G42" s="4">
        <f t="shared" ref="G42:AU42" si="6">G34-G35</f>
        <v>1056385</v>
      </c>
      <c r="H42" s="4">
        <f t="shared" si="6"/>
        <v>1061740</v>
      </c>
      <c r="I42" s="4">
        <f t="shared" si="6"/>
        <v>1066351</v>
      </c>
      <c r="J42" s="4">
        <f t="shared" si="6"/>
        <v>1071918</v>
      </c>
      <c r="K42" s="4">
        <f t="shared" si="6"/>
        <v>1076839</v>
      </c>
      <c r="L42" s="4">
        <f t="shared" si="6"/>
        <v>1081320</v>
      </c>
      <c r="M42" s="4">
        <f t="shared" si="6"/>
        <v>1085338</v>
      </c>
      <c r="N42" s="4">
        <f t="shared" si="6"/>
        <v>1089931</v>
      </c>
      <c r="O42" s="4">
        <f t="shared" si="6"/>
        <v>1095219</v>
      </c>
      <c r="P42" s="4">
        <f t="shared" si="6"/>
        <v>1100417</v>
      </c>
      <c r="Q42" s="4">
        <f t="shared" si="6"/>
        <v>1104329</v>
      </c>
      <c r="R42" s="4">
        <f t="shared" si="6"/>
        <v>1112535</v>
      </c>
      <c r="S42" s="4">
        <f t="shared" si="6"/>
        <v>1121210</v>
      </c>
      <c r="T42" s="4">
        <f t="shared" si="6"/>
        <v>1129476</v>
      </c>
      <c r="U42" s="4">
        <f t="shared" si="6"/>
        <v>1134528</v>
      </c>
      <c r="V42" s="4">
        <f t="shared" si="6"/>
        <v>1125760</v>
      </c>
      <c r="W42" s="4">
        <f t="shared" si="6"/>
        <v>1133152</v>
      </c>
      <c r="X42" s="4">
        <f t="shared" si="6"/>
        <v>1138893</v>
      </c>
      <c r="Y42" s="4">
        <f t="shared" si="6"/>
        <v>1147045</v>
      </c>
      <c r="Z42" s="4">
        <f t="shared" si="6"/>
        <v>1152775</v>
      </c>
      <c r="AA42" s="4">
        <f t="shared" si="6"/>
        <v>1161768</v>
      </c>
      <c r="AB42" s="4">
        <f t="shared" si="6"/>
        <v>1169380</v>
      </c>
      <c r="AC42" s="4">
        <f t="shared" si="6"/>
        <v>1191596</v>
      </c>
      <c r="AD42" s="4">
        <f t="shared" si="6"/>
        <v>1205784</v>
      </c>
      <c r="AE42" s="4">
        <f t="shared" si="6"/>
        <v>1232662</v>
      </c>
      <c r="AF42" s="4">
        <f t="shared" si="6"/>
        <v>1250439</v>
      </c>
      <c r="AG42" s="4">
        <f t="shared" si="6"/>
        <v>1270261</v>
      </c>
      <c r="AH42" s="4">
        <f t="shared" si="6"/>
        <v>1287028</v>
      </c>
      <c r="AI42" s="4">
        <f t="shared" si="6"/>
        <v>1301236</v>
      </c>
      <c r="AJ42" s="4">
        <f t="shared" si="6"/>
        <v>1307419</v>
      </c>
      <c r="AK42" s="4">
        <f t="shared" si="6"/>
        <v>1306609</v>
      </c>
      <c r="AL42" s="4">
        <f t="shared" si="6"/>
        <v>1304140</v>
      </c>
      <c r="AM42" s="4">
        <f t="shared" si="6"/>
        <v>1352635</v>
      </c>
      <c r="AN42" s="4">
        <f t="shared" si="6"/>
        <v>1353361</v>
      </c>
      <c r="AO42" s="4">
        <f t="shared" si="6"/>
        <v>1354098</v>
      </c>
      <c r="AP42" s="4">
        <f t="shared" si="6"/>
        <v>1356053</v>
      </c>
      <c r="AQ42" s="4">
        <f t="shared" si="6"/>
        <v>1355984</v>
      </c>
      <c r="AR42" s="4">
        <f t="shared" si="6"/>
        <v>1357536</v>
      </c>
      <c r="AS42" s="4">
        <f t="shared" si="6"/>
        <v>1377249</v>
      </c>
      <c r="AT42" s="4">
        <f t="shared" si="6"/>
        <v>1381033</v>
      </c>
      <c r="AU42" s="4">
        <f t="shared" si="6"/>
        <v>1388785</v>
      </c>
    </row>
    <row r="43" spans="1:47">
      <c r="A43">
        <f>'q-AgArea'!A43</f>
        <v>61</v>
      </c>
      <c r="B43" t="str">
        <f>'q-AgArea'!B43</f>
        <v>China</v>
      </c>
      <c r="C43">
        <f>'q-AgArea'!C43</f>
        <v>351</v>
      </c>
      <c r="D43" t="str">
        <f>'q-AgArea'!D43</f>
        <v>China</v>
      </c>
      <c r="E43" t="str">
        <f>'q-AgArea'!E43</f>
        <v>51</v>
      </c>
      <c r="F43" t="str">
        <f>'q-AgArea'!F43</f>
        <v>Agric Area  (1000Ha)</v>
      </c>
      <c r="G43">
        <f>'q-AgArea'!G43</f>
        <v>343248</v>
      </c>
      <c r="H43">
        <f>'q-AgArea'!H43</f>
        <v>346001</v>
      </c>
      <c r="I43">
        <f>'q-AgArea'!I43</f>
        <v>348854</v>
      </c>
      <c r="J43">
        <f>'q-AgArea'!J43</f>
        <v>351706</v>
      </c>
      <c r="K43">
        <f>'q-AgArea'!K43</f>
        <v>355509</v>
      </c>
      <c r="L43">
        <f>'q-AgArea'!L43</f>
        <v>359112</v>
      </c>
      <c r="M43">
        <f>'q-AgArea'!M43</f>
        <v>362715</v>
      </c>
      <c r="N43">
        <f>'q-AgArea'!N43</f>
        <v>366313</v>
      </c>
      <c r="O43">
        <f>'q-AgArea'!O43</f>
        <v>370928</v>
      </c>
      <c r="P43">
        <f>'q-AgArea'!P43</f>
        <v>375518</v>
      </c>
      <c r="Q43">
        <f>'q-AgArea'!Q43</f>
        <v>380165</v>
      </c>
      <c r="R43">
        <f>'q-AgArea'!R43</f>
        <v>384781</v>
      </c>
      <c r="S43">
        <f>'q-AgArea'!S43</f>
        <v>390388</v>
      </c>
      <c r="T43">
        <f>'q-AgArea'!T43</f>
        <v>397029</v>
      </c>
      <c r="U43">
        <f>'q-AgArea'!U43</f>
        <v>401637</v>
      </c>
      <c r="V43">
        <f>'q-AgArea'!V43</f>
        <v>407590</v>
      </c>
      <c r="W43">
        <f>'q-AgArea'!W43</f>
        <v>413532</v>
      </c>
      <c r="X43">
        <f>'q-AgArea'!X43</f>
        <v>419396</v>
      </c>
      <c r="Y43">
        <f>'q-AgArea'!Y43</f>
        <v>426423</v>
      </c>
      <c r="Z43">
        <f>'q-AgArea'!Z43</f>
        <v>434220</v>
      </c>
      <c r="AA43">
        <f>'q-AgArea'!AA43</f>
        <v>441909</v>
      </c>
      <c r="AB43">
        <f>'q-AgArea'!AB43</f>
        <v>449200</v>
      </c>
      <c r="AC43">
        <f>'q-AgArea'!AC43</f>
        <v>470903</v>
      </c>
      <c r="AD43">
        <f>'q-AgArea'!AD43</f>
        <v>478901</v>
      </c>
      <c r="AE43">
        <f>'q-AgArea'!AE43</f>
        <v>495897</v>
      </c>
      <c r="AF43">
        <f>'q-AgArea'!AF43</f>
        <v>504997</v>
      </c>
      <c r="AG43">
        <f>'q-AgArea'!AG43</f>
        <v>513795</v>
      </c>
      <c r="AH43">
        <f>'q-AgArea'!AH43</f>
        <v>522704</v>
      </c>
      <c r="AI43">
        <f>'q-AgArea'!AI43</f>
        <v>531003</v>
      </c>
      <c r="AJ43">
        <f>'q-AgArea'!AJ43</f>
        <v>531398</v>
      </c>
      <c r="AK43">
        <f>'q-AgArea'!AK43</f>
        <v>531392</v>
      </c>
      <c r="AL43">
        <f>'q-AgArea'!AL43</f>
        <v>531784</v>
      </c>
      <c r="AM43">
        <f>'q-AgArea'!AM43</f>
        <v>532783</v>
      </c>
      <c r="AN43">
        <f>'q-AgArea'!AN43</f>
        <v>533480</v>
      </c>
      <c r="AO43">
        <f>'q-AgArea'!AO43</f>
        <v>534701</v>
      </c>
      <c r="AP43">
        <f>'q-AgArea'!AP43</f>
        <v>535080</v>
      </c>
      <c r="AQ43">
        <f>'q-AgArea'!AQ43</f>
        <v>535372</v>
      </c>
      <c r="AR43">
        <f>'q-AgArea'!AR43</f>
        <v>537866</v>
      </c>
      <c r="AS43">
        <f>'q-AgArea'!AS43</f>
        <v>544962</v>
      </c>
      <c r="AT43">
        <f>'q-AgArea'!AT43</f>
        <v>548658</v>
      </c>
      <c r="AU43">
        <f>'q-AgArea'!AU43</f>
        <v>555276</v>
      </c>
    </row>
    <row r="44" spans="1:47">
      <c r="A44">
        <f>'q-AgArea'!A44</f>
        <v>62</v>
      </c>
      <c r="B44" t="str">
        <f>'q-AgArea'!B44</f>
        <v>Japan</v>
      </c>
      <c r="C44">
        <f>'q-AgArea'!C44</f>
        <v>110</v>
      </c>
      <c r="D44" t="str">
        <f>'q-AgArea'!D44</f>
        <v>Japan</v>
      </c>
      <c r="E44" t="str">
        <f>'q-AgArea'!E44</f>
        <v>51</v>
      </c>
      <c r="F44" t="str">
        <f>'q-AgArea'!F44</f>
        <v>Agric Area  (1000Ha)</v>
      </c>
      <c r="G44">
        <f>'q-AgArea'!G44</f>
        <v>7110</v>
      </c>
      <c r="H44">
        <f>'q-AgArea'!H44</f>
        <v>7120</v>
      </c>
      <c r="I44">
        <f>'q-AgArea'!I44</f>
        <v>7020</v>
      </c>
      <c r="J44">
        <f>'q-AgArea'!J44</f>
        <v>7030</v>
      </c>
      <c r="K44">
        <f>'q-AgArea'!K44</f>
        <v>7004</v>
      </c>
      <c r="L44">
        <f>'q-AgArea'!L44</f>
        <v>6896</v>
      </c>
      <c r="M44">
        <f>'q-AgArea'!M44</f>
        <v>6838</v>
      </c>
      <c r="N44">
        <f>'q-AgArea'!N44</f>
        <v>6797</v>
      </c>
      <c r="O44">
        <f>'q-AgArea'!O44</f>
        <v>6652</v>
      </c>
      <c r="P44">
        <f>'q-AgArea'!P44</f>
        <v>6696</v>
      </c>
      <c r="Q44">
        <f>'q-AgArea'!Q44</f>
        <v>6541</v>
      </c>
      <c r="R44">
        <f>'q-AgArea'!R44</f>
        <v>6484</v>
      </c>
      <c r="S44">
        <f>'q-AgArea'!S44</f>
        <v>6447</v>
      </c>
      <c r="T44">
        <f>'q-AgArea'!T44</f>
        <v>6415</v>
      </c>
      <c r="U44">
        <f>'q-AgArea'!U44</f>
        <v>6273</v>
      </c>
      <c r="V44">
        <f>'q-AgArea'!V44</f>
        <v>6236</v>
      </c>
      <c r="W44">
        <f>'q-AgArea'!W44</f>
        <v>6215</v>
      </c>
      <c r="X44">
        <f>'q-AgArea'!X44</f>
        <v>6194</v>
      </c>
      <c r="Y44">
        <f>'q-AgArea'!Y44</f>
        <v>6174</v>
      </c>
      <c r="Z44">
        <f>'q-AgArea'!Z44</f>
        <v>6061</v>
      </c>
      <c r="AA44">
        <f>'q-AgArea'!AA44</f>
        <v>6042</v>
      </c>
      <c r="AB44">
        <f>'q-AgArea'!AB44</f>
        <v>6026</v>
      </c>
      <c r="AC44">
        <f>'q-AgArea'!AC44</f>
        <v>6011</v>
      </c>
      <c r="AD44">
        <f>'q-AgArea'!AD44</f>
        <v>5996</v>
      </c>
      <c r="AE44">
        <f>'q-AgArea'!AE44</f>
        <v>5879</v>
      </c>
      <c r="AF44">
        <f>'q-AgArea'!AF44</f>
        <v>5858</v>
      </c>
      <c r="AG44">
        <f>'q-AgArea'!AG44</f>
        <v>5840</v>
      </c>
      <c r="AH44">
        <f>'q-AgArea'!AH44</f>
        <v>5817</v>
      </c>
      <c r="AI44">
        <f>'q-AgArea'!AI44</f>
        <v>5729</v>
      </c>
      <c r="AJ44">
        <f>'q-AgArea'!AJ44</f>
        <v>5693</v>
      </c>
      <c r="AK44">
        <f>'q-AgArea'!AK44</f>
        <v>5654</v>
      </c>
      <c r="AL44">
        <f>'q-AgArea'!AL44</f>
        <v>5615</v>
      </c>
      <c r="AM44">
        <f>'q-AgArea'!AM44</f>
        <v>5574</v>
      </c>
      <c r="AN44">
        <f>'q-AgArea'!AN44</f>
        <v>5533</v>
      </c>
      <c r="AO44">
        <f>'q-AgArea'!AO44</f>
        <v>5443</v>
      </c>
      <c r="AP44">
        <f>'q-AgArea'!AP44</f>
        <v>5399</v>
      </c>
      <c r="AQ44">
        <f>'q-AgArea'!AQ44</f>
        <v>5354</v>
      </c>
      <c r="AR44">
        <f>'q-AgArea'!AR44</f>
        <v>5310</v>
      </c>
      <c r="AS44">
        <f>'q-AgArea'!AS44</f>
        <v>5271</v>
      </c>
      <c r="AT44">
        <f>'q-AgArea'!AT44</f>
        <v>5235</v>
      </c>
      <c r="AU44">
        <f>'q-AgArea'!AU44</f>
        <v>5199</v>
      </c>
    </row>
    <row r="45" spans="1:47">
      <c r="A45">
        <f>'q-AgArea'!A45</f>
        <v>63</v>
      </c>
      <c r="B45" t="str">
        <f>'q-AgArea'!B45</f>
        <v>South Asia</v>
      </c>
      <c r="C45">
        <f>'q-AgArea'!C45</f>
        <v>323</v>
      </c>
      <c r="D45" t="str">
        <f>'q-AgArea'!D45</f>
        <v>SOUTH ASIA</v>
      </c>
      <c r="E45" t="str">
        <f>'q-AgArea'!E45</f>
        <v>51</v>
      </c>
      <c r="F45" t="str">
        <f>'q-AgArea'!F45</f>
        <v>Agric Area  (1000Ha)</v>
      </c>
      <c r="G45">
        <f>'q-AgArea'!G45</f>
        <v>211868</v>
      </c>
      <c r="H45">
        <f>'q-AgArea'!H45</f>
        <v>213644</v>
      </c>
      <c r="I45">
        <f>'q-AgArea'!I45</f>
        <v>213911</v>
      </c>
      <c r="J45">
        <f>'q-AgArea'!J45</f>
        <v>215972</v>
      </c>
      <c r="K45">
        <f>'q-AgArea'!K45</f>
        <v>217185</v>
      </c>
      <c r="L45">
        <f>'q-AgArea'!L45</f>
        <v>218066</v>
      </c>
      <c r="M45">
        <f>'q-AgArea'!M45</f>
        <v>217935</v>
      </c>
      <c r="N45">
        <f>'q-AgArea'!N45</f>
        <v>218502</v>
      </c>
      <c r="O45">
        <f>'q-AgArea'!O45</f>
        <v>218036</v>
      </c>
      <c r="P45">
        <f>'q-AgArea'!P45</f>
        <v>218458</v>
      </c>
      <c r="Q45">
        <f>'q-AgArea'!Q45</f>
        <v>218061</v>
      </c>
      <c r="R45">
        <f>'q-AgArea'!R45</f>
        <v>218541</v>
      </c>
      <c r="S45">
        <f>'q-AgArea'!S45</f>
        <v>219956</v>
      </c>
      <c r="T45">
        <f>'q-AgArea'!T45</f>
        <v>221146</v>
      </c>
      <c r="U45">
        <f>'q-AgArea'!U45</f>
        <v>222273</v>
      </c>
      <c r="V45">
        <f>'q-AgArea'!V45</f>
        <v>222166</v>
      </c>
      <c r="W45">
        <f>'q-AgArea'!W45</f>
        <v>222506</v>
      </c>
      <c r="X45">
        <f>'q-AgArea'!X45</f>
        <v>222606</v>
      </c>
      <c r="Y45">
        <f>'q-AgArea'!Y45</f>
        <v>222454</v>
      </c>
      <c r="Z45">
        <f>'q-AgArea'!Z45</f>
        <v>222337</v>
      </c>
      <c r="AA45">
        <f>'q-AgArea'!AA45</f>
        <v>222492</v>
      </c>
      <c r="AB45">
        <f>'q-AgArea'!AB45</f>
        <v>222825</v>
      </c>
      <c r="AC45">
        <f>'q-AgArea'!AC45</f>
        <v>222531</v>
      </c>
      <c r="AD45">
        <f>'q-AgArea'!AD45</f>
        <v>223162</v>
      </c>
      <c r="AE45">
        <f>'q-AgArea'!AE45</f>
        <v>223340</v>
      </c>
      <c r="AF45">
        <f>'q-AgArea'!AF45</f>
        <v>223654</v>
      </c>
      <c r="AG45">
        <f>'q-AgArea'!AG45</f>
        <v>224382</v>
      </c>
      <c r="AH45">
        <f>'q-AgArea'!AH45</f>
        <v>224964</v>
      </c>
      <c r="AI45">
        <f>'q-AgArea'!AI45</f>
        <v>224315</v>
      </c>
      <c r="AJ45">
        <f>'q-AgArea'!AJ45</f>
        <v>223949</v>
      </c>
      <c r="AK45">
        <f>'q-AgArea'!AK45</f>
        <v>223783</v>
      </c>
      <c r="AL45">
        <f>'q-AgArea'!AL45</f>
        <v>222946</v>
      </c>
      <c r="AM45">
        <f>'q-AgArea'!AM45</f>
        <v>223416</v>
      </c>
      <c r="AN45">
        <f>'q-AgArea'!AN45</f>
        <v>223616</v>
      </c>
      <c r="AO45">
        <f>'q-AgArea'!AO45</f>
        <v>223688</v>
      </c>
      <c r="AP45">
        <f>'q-AgArea'!AP45</f>
        <v>223678</v>
      </c>
      <c r="AQ45">
        <f>'q-AgArea'!AQ45</f>
        <v>224113</v>
      </c>
      <c r="AR45">
        <f>'q-AgArea'!AR45</f>
        <v>224227</v>
      </c>
      <c r="AS45">
        <f>'q-AgArea'!AS45</f>
        <v>224286</v>
      </c>
      <c r="AT45">
        <f>'q-AgArea'!AT45</f>
        <v>224486</v>
      </c>
      <c r="AU45">
        <f>'q-AgArea'!AU45</f>
        <v>224945</v>
      </c>
    </row>
    <row r="46" spans="1:47">
      <c r="A46">
        <f>'q-AgArea'!A46</f>
        <v>64</v>
      </c>
      <c r="B46" t="str">
        <f>'q-AgArea'!B46</f>
        <v>East &amp; SouthEast Asia (excl.China)</v>
      </c>
      <c r="C46">
        <f>'q-AgArea'!C46</f>
        <v>324</v>
      </c>
      <c r="D46" t="str">
        <f>'q-AgArea'!D46</f>
        <v>EAST &amp; SOUTH EAST ASIA</v>
      </c>
      <c r="E46" t="str">
        <f>'q-AgArea'!E46</f>
        <v>51</v>
      </c>
      <c r="F46" t="str">
        <f>'q-AgArea'!F46</f>
        <v>Agric Area  (1000Ha)</v>
      </c>
      <c r="G46">
        <f>'q-AgArea'!G46</f>
        <v>229487</v>
      </c>
      <c r="H46">
        <f>'q-AgArea'!H46</f>
        <v>229974</v>
      </c>
      <c r="I46">
        <f>'q-AgArea'!I46</f>
        <v>230555</v>
      </c>
      <c r="J46">
        <f>'q-AgArea'!J46</f>
        <v>231330</v>
      </c>
      <c r="K46">
        <f>'q-AgArea'!K46</f>
        <v>231651</v>
      </c>
      <c r="L46">
        <f>'q-AgArea'!L46</f>
        <v>232134</v>
      </c>
      <c r="M46">
        <f>'q-AgArea'!M46</f>
        <v>232686</v>
      </c>
      <c r="N46">
        <f>'q-AgArea'!N46</f>
        <v>232945</v>
      </c>
      <c r="O46">
        <f>'q-AgArea'!O46</f>
        <v>233018</v>
      </c>
      <c r="P46">
        <f>'q-AgArea'!P46</f>
        <v>233495</v>
      </c>
      <c r="Q46">
        <f>'q-AgArea'!Q46</f>
        <v>232621</v>
      </c>
      <c r="R46">
        <f>'q-AgArea'!R46</f>
        <v>233689</v>
      </c>
      <c r="S46">
        <f>'q-AgArea'!S46</f>
        <v>234330</v>
      </c>
      <c r="T46">
        <f>'q-AgArea'!T46</f>
        <v>235561</v>
      </c>
      <c r="U46">
        <f>'q-AgArea'!U46</f>
        <v>236268</v>
      </c>
      <c r="V46">
        <f>'q-AgArea'!V46</f>
        <v>222075</v>
      </c>
      <c r="W46">
        <f>'q-AgArea'!W46</f>
        <v>223452</v>
      </c>
      <c r="X46">
        <f>'q-AgArea'!X46</f>
        <v>223951</v>
      </c>
      <c r="Y46">
        <f>'q-AgArea'!Y46</f>
        <v>223308</v>
      </c>
      <c r="Z46">
        <f>'q-AgArea'!Z46</f>
        <v>223832</v>
      </c>
      <c r="AA46">
        <f>'q-AgArea'!AA46</f>
        <v>224278</v>
      </c>
      <c r="AB46">
        <f>'q-AgArea'!AB46</f>
        <v>225046</v>
      </c>
      <c r="AC46">
        <f>'q-AgArea'!AC46</f>
        <v>225855</v>
      </c>
      <c r="AD46">
        <f>'q-AgArea'!AD46</f>
        <v>225027</v>
      </c>
      <c r="AE46">
        <f>'q-AgArea'!AE46</f>
        <v>228799</v>
      </c>
      <c r="AF46">
        <f>'q-AgArea'!AF46</f>
        <v>231342</v>
      </c>
      <c r="AG46">
        <f>'q-AgArea'!AG46</f>
        <v>235180</v>
      </c>
      <c r="AH46">
        <f>'q-AgArea'!AH46</f>
        <v>237241</v>
      </c>
      <c r="AI46">
        <f>'q-AgArea'!AI46</f>
        <v>238501</v>
      </c>
      <c r="AJ46">
        <f>'q-AgArea'!AJ46</f>
        <v>239710</v>
      </c>
      <c r="AK46">
        <f>'q-AgArea'!AK46</f>
        <v>236986</v>
      </c>
      <c r="AL46">
        <f>'q-AgArea'!AL46</f>
        <v>234592</v>
      </c>
      <c r="AM46">
        <f>'q-AgArea'!AM46</f>
        <v>230979</v>
      </c>
      <c r="AN46">
        <f>'q-AgArea'!AN46</f>
        <v>230411</v>
      </c>
      <c r="AO46">
        <f>'q-AgArea'!AO46</f>
        <v>230509</v>
      </c>
      <c r="AP46">
        <f>'q-AgArea'!AP46</f>
        <v>230596</v>
      </c>
      <c r="AQ46">
        <f>'q-AgArea'!AQ46</f>
        <v>229961</v>
      </c>
      <c r="AR46">
        <f>'q-AgArea'!AR46</f>
        <v>230802</v>
      </c>
      <c r="AS46">
        <f>'q-AgArea'!AS46</f>
        <v>244114</v>
      </c>
      <c r="AT46">
        <f>'q-AgArea'!AT46</f>
        <v>245702</v>
      </c>
      <c r="AU46">
        <f>'q-AgArea'!AU46</f>
        <v>246376</v>
      </c>
    </row>
    <row r="47" spans="1:47">
      <c r="A47">
        <f>'q-AgArea'!A47</f>
        <v>65</v>
      </c>
      <c r="B47" t="str">
        <f>'q-AgArea'!B47</f>
        <v>Transition Markets</v>
      </c>
      <c r="C47">
        <f>'q-AgArea'!C47</f>
        <v>333</v>
      </c>
      <c r="D47" t="str">
        <f>'q-AgArea'!D47</f>
        <v>TRANSITION MARKETS</v>
      </c>
      <c r="E47" t="str">
        <f>'q-AgArea'!E47</f>
        <v>51</v>
      </c>
      <c r="F47" t="str">
        <f>'q-AgArea'!F47</f>
        <v>Agric Area  (1000Ha)</v>
      </c>
      <c r="G47">
        <f>'q-AgArea'!G47</f>
        <v>612940</v>
      </c>
      <c r="H47">
        <f>'q-AgArea'!H47</f>
        <v>614279</v>
      </c>
      <c r="I47">
        <f>'q-AgArea'!I47</f>
        <v>613294</v>
      </c>
      <c r="J47">
        <f>'q-AgArea'!J47</f>
        <v>612575</v>
      </c>
      <c r="K47">
        <f>'q-AgArea'!K47</f>
        <v>615454</v>
      </c>
      <c r="L47">
        <f>'q-AgArea'!L47</f>
        <v>614493</v>
      </c>
      <c r="M47">
        <f>'q-AgArea'!M47</f>
        <v>615880</v>
      </c>
      <c r="N47">
        <f>'q-AgArea'!N47</f>
        <v>616522</v>
      </c>
      <c r="O47">
        <f>'q-AgArea'!O47</f>
        <v>618565</v>
      </c>
      <c r="P47">
        <f>'q-AgArea'!P47</f>
        <v>617956</v>
      </c>
      <c r="Q47">
        <f>'q-AgArea'!Q47</f>
        <v>617704</v>
      </c>
      <c r="R47">
        <f>'q-AgArea'!R47</f>
        <v>619297</v>
      </c>
      <c r="S47">
        <f>'q-AgArea'!S47</f>
        <v>621388</v>
      </c>
      <c r="T47">
        <f>'q-AgArea'!T47</f>
        <v>622572</v>
      </c>
      <c r="U47">
        <f>'q-AgArea'!U47</f>
        <v>619607</v>
      </c>
      <c r="V47">
        <f>'q-AgArea'!V47</f>
        <v>621795</v>
      </c>
      <c r="W47">
        <f>'q-AgArea'!W47</f>
        <v>623113</v>
      </c>
      <c r="X47">
        <f>'q-AgArea'!X47</f>
        <v>622432</v>
      </c>
      <c r="Y47">
        <f>'q-AgArea'!Y47</f>
        <v>621752</v>
      </c>
      <c r="Z47">
        <f>'q-AgArea'!Z47</f>
        <v>622350</v>
      </c>
      <c r="AA47">
        <f>'q-AgArea'!AA47</f>
        <v>622378</v>
      </c>
      <c r="AB47">
        <f>'q-AgArea'!AB47</f>
        <v>624840</v>
      </c>
      <c r="AC47">
        <f>'q-AgArea'!AC47</f>
        <v>625643</v>
      </c>
      <c r="AD47">
        <f>'q-AgArea'!AD47</f>
        <v>625749</v>
      </c>
      <c r="AE47">
        <f>'q-AgArea'!AE47</f>
        <v>626594</v>
      </c>
      <c r="AF47">
        <f>'q-AgArea'!AF47</f>
        <v>627074</v>
      </c>
      <c r="AG47">
        <f>'q-AgArea'!AG47</f>
        <v>624813</v>
      </c>
      <c r="AH47">
        <f>'q-AgArea'!AH47</f>
        <v>625317</v>
      </c>
      <c r="AI47">
        <f>'q-AgArea'!AI47</f>
        <v>625112</v>
      </c>
      <c r="AJ47">
        <f>'q-AgArea'!AJ47</f>
        <v>624356</v>
      </c>
      <c r="AK47">
        <f>'q-AgArea'!AK47</f>
        <v>623524</v>
      </c>
      <c r="AL47">
        <f>'q-AgArea'!AL47</f>
        <v>654082</v>
      </c>
      <c r="AM47">
        <f>'q-AgArea'!AM47</f>
        <v>650962</v>
      </c>
      <c r="AN47">
        <f>'q-AgArea'!AN47</f>
        <v>650110</v>
      </c>
      <c r="AO47">
        <f>'q-AgArea'!AO47</f>
        <v>641286</v>
      </c>
      <c r="AP47">
        <f>'q-AgArea'!AP47</f>
        <v>639037</v>
      </c>
      <c r="AQ47">
        <f>'q-AgArea'!AQ47</f>
        <v>639285</v>
      </c>
      <c r="AR47">
        <f>'q-AgArea'!AR47</f>
        <v>636253</v>
      </c>
      <c r="AS47">
        <f>'q-AgArea'!AS47</f>
        <v>632644</v>
      </c>
      <c r="AT47">
        <f>'q-AgArea'!AT47</f>
        <v>634576</v>
      </c>
      <c r="AU47">
        <f>'q-AgArea'!AU47</f>
        <v>633631</v>
      </c>
    </row>
    <row r="48" spans="1:47">
      <c r="A48">
        <f>'q-AgArea'!A48</f>
        <v>66</v>
      </c>
      <c r="B48" t="str">
        <f>'q-AgArea'!B48</f>
        <v>Australia&amp;NZ</v>
      </c>
      <c r="C48">
        <f>'q-AgArea'!C48</f>
        <v>306</v>
      </c>
      <c r="D48" t="str">
        <f>'q-AgArea'!D48</f>
        <v>OCEANIA DEVELOPED</v>
      </c>
      <c r="E48" t="str">
        <f>'q-AgArea'!E48</f>
        <v>51</v>
      </c>
      <c r="F48" t="str">
        <f>'q-AgArea'!F48</f>
        <v>Agric Area  (1000Ha)</v>
      </c>
      <c r="G48">
        <f>'q-AgArea'!G48</f>
        <v>477842</v>
      </c>
      <c r="H48">
        <f>'q-AgArea'!H48</f>
        <v>480030</v>
      </c>
      <c r="I48">
        <f>'q-AgArea'!I48</f>
        <v>482853</v>
      </c>
      <c r="J48">
        <f>'q-AgArea'!J48</f>
        <v>485419</v>
      </c>
      <c r="K48">
        <f>'q-AgArea'!K48</f>
        <v>489322</v>
      </c>
      <c r="L48">
        <f>'q-AgArea'!L48</f>
        <v>490481</v>
      </c>
      <c r="M48">
        <f>'q-AgArea'!M48</f>
        <v>493069</v>
      </c>
      <c r="N48">
        <f>'q-AgArea'!N48</f>
        <v>491163</v>
      </c>
      <c r="O48">
        <f>'q-AgArea'!O48</f>
        <v>495128</v>
      </c>
      <c r="P48">
        <f>'q-AgArea'!P48</f>
        <v>497969</v>
      </c>
      <c r="Q48">
        <f>'q-AgArea'!Q48</f>
        <v>499433</v>
      </c>
      <c r="R48">
        <f>'q-AgArea'!R48</f>
        <v>501037</v>
      </c>
      <c r="S48">
        <f>'q-AgArea'!S48</f>
        <v>503597</v>
      </c>
      <c r="T48">
        <f>'q-AgArea'!T48</f>
        <v>504307</v>
      </c>
      <c r="U48">
        <f>'q-AgArea'!U48</f>
        <v>503867</v>
      </c>
      <c r="V48">
        <f>'q-AgArea'!V48</f>
        <v>505197</v>
      </c>
      <c r="W48">
        <f>'q-AgArea'!W48</f>
        <v>495956</v>
      </c>
      <c r="X48">
        <f>'q-AgArea'!X48</f>
        <v>494095</v>
      </c>
      <c r="Y48">
        <f>'q-AgArea'!Y48</f>
        <v>497967</v>
      </c>
      <c r="Z48">
        <f>'q-AgArea'!Z48</f>
        <v>500612</v>
      </c>
      <c r="AA48">
        <f>'q-AgArea'!AA48</f>
        <v>501026</v>
      </c>
      <c r="AB48">
        <f>'q-AgArea'!AB48</f>
        <v>495781</v>
      </c>
      <c r="AC48">
        <f>'q-AgArea'!AC48</f>
        <v>488864</v>
      </c>
      <c r="AD48">
        <f>'q-AgArea'!AD48</f>
        <v>490667</v>
      </c>
      <c r="AE48">
        <f>'q-AgArea'!AE48</f>
        <v>490511</v>
      </c>
      <c r="AF48">
        <f>'q-AgArea'!AF48</f>
        <v>488486</v>
      </c>
      <c r="AG48">
        <f>'q-AgArea'!AG48</f>
        <v>488674</v>
      </c>
      <c r="AH48">
        <f>'q-AgArea'!AH48</f>
        <v>489887</v>
      </c>
      <c r="AI48">
        <f>'q-AgArea'!AI48</f>
        <v>484587</v>
      </c>
      <c r="AJ48">
        <f>'q-AgArea'!AJ48</f>
        <v>481836</v>
      </c>
      <c r="AK48">
        <f>'q-AgArea'!AK48</f>
        <v>480598</v>
      </c>
      <c r="AL48">
        <f>'q-AgArea'!AL48</f>
        <v>483478</v>
      </c>
      <c r="AM48">
        <f>'q-AgArea'!AM48</f>
        <v>477622</v>
      </c>
      <c r="AN48">
        <f>'q-AgArea'!AN48</f>
        <v>485707</v>
      </c>
      <c r="AO48">
        <f>'q-AgArea'!AO48</f>
        <v>479926</v>
      </c>
      <c r="AP48">
        <f>'q-AgArea'!AP48</f>
        <v>481799</v>
      </c>
      <c r="AQ48">
        <f>'q-AgArea'!AQ48</f>
        <v>478780</v>
      </c>
      <c r="AR48">
        <f>'q-AgArea'!AR48</f>
        <v>480366</v>
      </c>
      <c r="AS48">
        <f>'q-AgArea'!AS48</f>
        <v>470309</v>
      </c>
      <c r="AT48">
        <f>'q-AgArea'!AT48</f>
        <v>472704</v>
      </c>
      <c r="AU48">
        <f>'q-AgArea'!AU48</f>
        <v>472735</v>
      </c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W48"/>
  <sheetViews>
    <sheetView workbookViewId="0">
      <selection activeCell="A1" sqref="A1"/>
    </sheetView>
  </sheetViews>
  <sheetFormatPr defaultColWidth="9.1358024691358" defaultRowHeight="11.6"/>
  <cols>
    <col min="1" max="1" width="9.5679012345679" customWidth="1"/>
    <col min="2" max="2" width="32.4197530864198" customWidth="1"/>
    <col min="3" max="3" width="11.1358024691358" customWidth="1"/>
    <col min="4" max="4" width="29.8518518518519" customWidth="1"/>
    <col min="5" max="5" width="7.71604938271605" customWidth="1"/>
    <col min="6" max="6" width="16.2839506172839" customWidth="1"/>
    <col min="7" max="49" width="14" customWidth="1"/>
  </cols>
  <sheetData>
    <row r="1" spans="1:49">
      <c r="A1" s="1" t="s">
        <v>546</v>
      </c>
      <c r="B1" s="1" t="s">
        <v>243</v>
      </c>
      <c r="C1" s="1" t="s">
        <v>244</v>
      </c>
      <c r="D1" s="1" t="s">
        <v>245</v>
      </c>
      <c r="E1" s="1" t="s">
        <v>246</v>
      </c>
      <c r="F1" s="1" t="s">
        <v>247</v>
      </c>
      <c r="G1" s="1" t="s">
        <v>547</v>
      </c>
      <c r="H1" s="1" t="s">
        <v>548</v>
      </c>
      <c r="I1" s="1" t="s">
        <v>549</v>
      </c>
      <c r="J1" s="1" t="s">
        <v>550</v>
      </c>
      <c r="K1" s="1" t="s">
        <v>551</v>
      </c>
      <c r="L1" s="1" t="s">
        <v>552</v>
      </c>
      <c r="M1" s="1" t="s">
        <v>553</v>
      </c>
      <c r="N1" s="1" t="s">
        <v>554</v>
      </c>
      <c r="O1" s="1" t="s">
        <v>555</v>
      </c>
      <c r="P1" s="1" t="s">
        <v>556</v>
      </c>
      <c r="Q1" s="1" t="s">
        <v>557</v>
      </c>
      <c r="R1" s="1" t="s">
        <v>558</v>
      </c>
      <c r="S1" s="1" t="s">
        <v>559</v>
      </c>
      <c r="T1" s="1" t="s">
        <v>560</v>
      </c>
      <c r="U1" s="1" t="s">
        <v>561</v>
      </c>
      <c r="V1" s="1" t="s">
        <v>562</v>
      </c>
      <c r="W1" s="1" t="s">
        <v>563</v>
      </c>
      <c r="X1" s="1" t="s">
        <v>564</v>
      </c>
      <c r="Y1" s="1" t="s">
        <v>565</v>
      </c>
      <c r="Z1" s="1" t="s">
        <v>566</v>
      </c>
      <c r="AA1" s="1" t="s">
        <v>567</v>
      </c>
      <c r="AB1" s="1" t="s">
        <v>568</v>
      </c>
      <c r="AC1" s="1" t="s">
        <v>569</v>
      </c>
      <c r="AD1" s="1" t="s">
        <v>570</v>
      </c>
      <c r="AE1" s="1" t="s">
        <v>571</v>
      </c>
      <c r="AF1" s="1" t="s">
        <v>572</v>
      </c>
      <c r="AG1" s="1" t="s">
        <v>573</v>
      </c>
      <c r="AH1" s="1" t="s">
        <v>574</v>
      </c>
      <c r="AI1" s="1" t="s">
        <v>575</v>
      </c>
      <c r="AJ1" s="1" t="s">
        <v>576</v>
      </c>
      <c r="AK1" s="1" t="s">
        <v>577</v>
      </c>
      <c r="AL1" s="1" t="s">
        <v>578</v>
      </c>
      <c r="AM1" s="1" t="s">
        <v>579</v>
      </c>
      <c r="AN1" s="1" t="s">
        <v>580</v>
      </c>
      <c r="AO1" s="1" t="s">
        <v>581</v>
      </c>
      <c r="AP1" s="1" t="s">
        <v>582</v>
      </c>
      <c r="AQ1" s="1" t="s">
        <v>583</v>
      </c>
      <c r="AR1" s="1" t="s">
        <v>584</v>
      </c>
      <c r="AS1" s="1" t="s">
        <v>585</v>
      </c>
      <c r="AT1" s="1" t="s">
        <v>586</v>
      </c>
      <c r="AU1" s="1" t="s">
        <v>587</v>
      </c>
      <c r="AV1" s="1" t="s">
        <v>588</v>
      </c>
      <c r="AW1" s="1" t="s">
        <v>589</v>
      </c>
    </row>
    <row r="2" spans="1:49">
      <c r="A2" s="2">
        <v>1</v>
      </c>
      <c r="B2" s="3" t="s">
        <v>464</v>
      </c>
      <c r="C2" s="2">
        <v>138</v>
      </c>
      <c r="D2" s="3" t="s">
        <v>464</v>
      </c>
      <c r="E2" s="3" t="s">
        <v>590</v>
      </c>
      <c r="F2" s="3" t="s">
        <v>591</v>
      </c>
      <c r="G2" s="2">
        <v>11401</v>
      </c>
      <c r="H2" s="2">
        <v>11735</v>
      </c>
      <c r="I2" s="2">
        <v>12082</v>
      </c>
      <c r="J2" s="2">
        <v>12443</v>
      </c>
      <c r="K2" s="2">
        <v>12819</v>
      </c>
      <c r="L2" s="2">
        <v>13211</v>
      </c>
      <c r="M2" s="2">
        <v>13618</v>
      </c>
      <c r="N2" s="2">
        <v>14039</v>
      </c>
      <c r="O2" s="2">
        <v>14476</v>
      </c>
      <c r="P2" s="2">
        <v>14928</v>
      </c>
      <c r="Q2" s="2">
        <v>15546</v>
      </c>
      <c r="R2" s="2">
        <v>16192</v>
      </c>
      <c r="S2" s="2">
        <v>16863</v>
      </c>
      <c r="T2" s="2">
        <v>17553</v>
      </c>
      <c r="U2" s="2">
        <v>18261</v>
      </c>
      <c r="V2" s="2">
        <v>18985</v>
      </c>
      <c r="W2" s="2">
        <v>19726</v>
      </c>
      <c r="X2" s="2">
        <v>20482</v>
      </c>
      <c r="Y2" s="2">
        <v>21254</v>
      </c>
      <c r="Z2" s="2">
        <v>22039</v>
      </c>
      <c r="AA2" s="2">
        <v>22841</v>
      </c>
      <c r="AB2" s="2">
        <v>23649</v>
      </c>
      <c r="AC2" s="2">
        <v>24467</v>
      </c>
      <c r="AD2" s="2">
        <v>25299</v>
      </c>
      <c r="AE2" s="2">
        <v>26148</v>
      </c>
      <c r="AF2" s="2">
        <v>27015</v>
      </c>
      <c r="AG2" s="2">
        <v>27900</v>
      </c>
      <c r="AH2" s="2">
        <v>28804</v>
      </c>
      <c r="AI2" s="2">
        <v>29728</v>
      </c>
      <c r="AJ2" s="2">
        <v>30671</v>
      </c>
      <c r="AK2" s="2">
        <v>31536</v>
      </c>
      <c r="AL2" s="2">
        <v>32416</v>
      </c>
      <c r="AM2" s="2">
        <v>33313</v>
      </c>
      <c r="AN2" s="2">
        <v>34227</v>
      </c>
      <c r="AO2" s="2">
        <v>35157</v>
      </c>
      <c r="AP2" s="2">
        <v>36103</v>
      </c>
      <c r="AQ2" s="2">
        <v>37065</v>
      </c>
      <c r="AR2" s="2">
        <v>38043</v>
      </c>
      <c r="AS2" s="2">
        <v>39037</v>
      </c>
      <c r="AT2" s="2">
        <v>40047</v>
      </c>
      <c r="AU2" s="2">
        <v>41042</v>
      </c>
      <c r="AV2" s="2">
        <v>42050</v>
      </c>
      <c r="AW2" s="2">
        <v>0</v>
      </c>
    </row>
    <row r="3" spans="1:49">
      <c r="A3" s="2">
        <v>2</v>
      </c>
      <c r="B3" s="3" t="s">
        <v>443</v>
      </c>
      <c r="C3" s="2">
        <v>23</v>
      </c>
      <c r="D3" s="3" t="s">
        <v>444</v>
      </c>
      <c r="E3" s="3" t="s">
        <v>590</v>
      </c>
      <c r="F3" s="3" t="s">
        <v>591</v>
      </c>
      <c r="G3" s="2">
        <v>29</v>
      </c>
      <c r="H3" s="2">
        <v>30</v>
      </c>
      <c r="I3" s="2">
        <v>30</v>
      </c>
      <c r="J3" s="2">
        <v>31</v>
      </c>
      <c r="K3" s="2">
        <v>32</v>
      </c>
      <c r="L3" s="2">
        <v>33</v>
      </c>
      <c r="M3" s="2">
        <v>34</v>
      </c>
      <c r="N3" s="2">
        <v>34</v>
      </c>
      <c r="O3" s="2">
        <v>35</v>
      </c>
      <c r="P3" s="2">
        <v>36</v>
      </c>
      <c r="Q3" s="2">
        <v>37</v>
      </c>
      <c r="R3" s="2">
        <v>38</v>
      </c>
      <c r="S3" s="2">
        <v>38</v>
      </c>
      <c r="T3" s="2">
        <v>39</v>
      </c>
      <c r="U3" s="2">
        <v>40</v>
      </c>
      <c r="V3" s="2">
        <v>40</v>
      </c>
      <c r="W3" s="2">
        <v>41</v>
      </c>
      <c r="X3" s="2">
        <v>42</v>
      </c>
      <c r="Y3" s="2">
        <v>43</v>
      </c>
      <c r="Z3" s="2">
        <v>43</v>
      </c>
      <c r="AA3" s="2">
        <v>45</v>
      </c>
      <c r="AB3" s="2">
        <v>46</v>
      </c>
      <c r="AC3" s="2">
        <v>47</v>
      </c>
      <c r="AD3" s="2">
        <v>49</v>
      </c>
      <c r="AE3" s="2">
        <v>50</v>
      </c>
      <c r="AF3" s="2">
        <v>52</v>
      </c>
      <c r="AG3" s="2">
        <v>53</v>
      </c>
      <c r="AH3" s="2">
        <v>55</v>
      </c>
      <c r="AI3" s="2">
        <v>56</v>
      </c>
      <c r="AJ3" s="2">
        <v>58</v>
      </c>
      <c r="AK3" s="2">
        <v>60</v>
      </c>
      <c r="AL3" s="2">
        <v>63</v>
      </c>
      <c r="AM3" s="2">
        <v>65</v>
      </c>
      <c r="AN3" s="2">
        <v>68</v>
      </c>
      <c r="AO3" s="2">
        <v>70</v>
      </c>
      <c r="AP3" s="2">
        <v>73</v>
      </c>
      <c r="AQ3" s="2">
        <v>75</v>
      </c>
      <c r="AR3" s="2">
        <v>78</v>
      </c>
      <c r="AS3" s="2">
        <v>81</v>
      </c>
      <c r="AT3" s="2">
        <v>83</v>
      </c>
      <c r="AU3" s="2">
        <v>86</v>
      </c>
      <c r="AV3" s="2">
        <v>89</v>
      </c>
      <c r="AW3" s="2">
        <v>0</v>
      </c>
    </row>
    <row r="4" spans="1:49">
      <c r="A4" s="2">
        <v>2</v>
      </c>
      <c r="B4" s="3" t="s">
        <v>443</v>
      </c>
      <c r="C4" s="2">
        <v>48</v>
      </c>
      <c r="D4" s="3" t="s">
        <v>448</v>
      </c>
      <c r="E4" s="3" t="s">
        <v>590</v>
      </c>
      <c r="F4" s="3" t="s">
        <v>591</v>
      </c>
      <c r="G4" s="2">
        <v>441</v>
      </c>
      <c r="H4" s="2">
        <v>455</v>
      </c>
      <c r="I4" s="2">
        <v>470</v>
      </c>
      <c r="J4" s="2">
        <v>485</v>
      </c>
      <c r="K4" s="2">
        <v>499</v>
      </c>
      <c r="L4" s="2">
        <v>513</v>
      </c>
      <c r="M4" s="2">
        <v>527</v>
      </c>
      <c r="N4" s="2">
        <v>541</v>
      </c>
      <c r="O4" s="2">
        <v>554</v>
      </c>
      <c r="P4" s="2">
        <v>567</v>
      </c>
      <c r="Q4" s="2">
        <v>587</v>
      </c>
      <c r="R4" s="2">
        <v>608</v>
      </c>
      <c r="S4" s="2">
        <v>629</v>
      </c>
      <c r="T4" s="2">
        <v>652</v>
      </c>
      <c r="U4" s="2">
        <v>676</v>
      </c>
      <c r="V4" s="2">
        <v>702</v>
      </c>
      <c r="W4" s="2">
        <v>731</v>
      </c>
      <c r="X4" s="2">
        <v>761</v>
      </c>
      <c r="Y4" s="2">
        <v>792</v>
      </c>
      <c r="Z4" s="2">
        <v>825</v>
      </c>
      <c r="AA4" s="2">
        <v>854</v>
      </c>
      <c r="AB4" s="2">
        <v>885</v>
      </c>
      <c r="AC4" s="2">
        <v>917</v>
      </c>
      <c r="AD4" s="2">
        <v>950</v>
      </c>
      <c r="AE4" s="2">
        <v>985</v>
      </c>
      <c r="AF4" s="2">
        <v>1020</v>
      </c>
      <c r="AG4" s="2">
        <v>1057</v>
      </c>
      <c r="AH4" s="2">
        <v>1096</v>
      </c>
      <c r="AI4" s="2">
        <v>1135</v>
      </c>
      <c r="AJ4" s="2">
        <v>1176</v>
      </c>
      <c r="AK4" s="2">
        <v>1213</v>
      </c>
      <c r="AL4" s="2">
        <v>1251</v>
      </c>
      <c r="AM4" s="2">
        <v>1290</v>
      </c>
      <c r="AN4" s="2">
        <v>1331</v>
      </c>
      <c r="AO4" s="2">
        <v>1373</v>
      </c>
      <c r="AP4" s="2">
        <v>1417</v>
      </c>
      <c r="AQ4" s="2">
        <v>1464</v>
      </c>
      <c r="AR4" s="2">
        <v>1511</v>
      </c>
      <c r="AS4" s="2">
        <v>1559</v>
      </c>
      <c r="AT4" s="2">
        <v>1606</v>
      </c>
      <c r="AU4" s="2">
        <v>1655</v>
      </c>
      <c r="AV4" s="2">
        <v>1703</v>
      </c>
      <c r="AW4" s="2">
        <v>0</v>
      </c>
    </row>
    <row r="5" spans="1:49">
      <c r="A5" s="2">
        <v>2</v>
      </c>
      <c r="B5" s="3" t="s">
        <v>443</v>
      </c>
      <c r="C5" s="2">
        <v>60</v>
      </c>
      <c r="D5" s="3" t="s">
        <v>453</v>
      </c>
      <c r="E5" s="3" t="s">
        <v>590</v>
      </c>
      <c r="F5" s="3" t="s">
        <v>591</v>
      </c>
      <c r="G5" s="2">
        <v>856</v>
      </c>
      <c r="H5" s="2">
        <v>884</v>
      </c>
      <c r="I5" s="2">
        <v>913</v>
      </c>
      <c r="J5" s="2">
        <v>944</v>
      </c>
      <c r="K5" s="2">
        <v>979</v>
      </c>
      <c r="L5" s="2">
        <v>1017</v>
      </c>
      <c r="M5" s="2">
        <v>1058</v>
      </c>
      <c r="N5" s="2">
        <v>1100</v>
      </c>
      <c r="O5" s="2">
        <v>1143</v>
      </c>
      <c r="P5" s="2">
        <v>1184</v>
      </c>
      <c r="Q5" s="2">
        <v>1228</v>
      </c>
      <c r="R5" s="2">
        <v>1270</v>
      </c>
      <c r="S5" s="2">
        <v>1311</v>
      </c>
      <c r="T5" s="2">
        <v>1353</v>
      </c>
      <c r="U5" s="2">
        <v>1395</v>
      </c>
      <c r="V5" s="2">
        <v>1438</v>
      </c>
      <c r="W5" s="2">
        <v>1482</v>
      </c>
      <c r="X5" s="2">
        <v>1525</v>
      </c>
      <c r="Y5" s="2">
        <v>1564</v>
      </c>
      <c r="Z5" s="2">
        <v>1597</v>
      </c>
      <c r="AA5" s="2">
        <v>1628</v>
      </c>
      <c r="AB5" s="2">
        <v>1654</v>
      </c>
      <c r="AC5" s="2">
        <v>1678</v>
      </c>
      <c r="AD5" s="2">
        <v>1702</v>
      </c>
      <c r="AE5" s="2">
        <v>1731</v>
      </c>
      <c r="AF5" s="2">
        <v>1765</v>
      </c>
      <c r="AG5" s="2">
        <v>1803</v>
      </c>
      <c r="AH5" s="2">
        <v>1846</v>
      </c>
      <c r="AI5" s="2">
        <v>1895</v>
      </c>
      <c r="AJ5" s="2">
        <v>1948</v>
      </c>
      <c r="AK5" s="2">
        <v>2009</v>
      </c>
      <c r="AL5" s="2">
        <v>2074</v>
      </c>
      <c r="AM5" s="2">
        <v>2145</v>
      </c>
      <c r="AN5" s="2">
        <v>2217</v>
      </c>
      <c r="AO5" s="2">
        <v>2291</v>
      </c>
      <c r="AP5" s="2">
        <v>2364</v>
      </c>
      <c r="AQ5" s="2">
        <v>2439</v>
      </c>
      <c r="AR5" s="2">
        <v>2514</v>
      </c>
      <c r="AS5" s="2">
        <v>2590</v>
      </c>
      <c r="AT5" s="2">
        <v>2667</v>
      </c>
      <c r="AU5" s="2">
        <v>2738</v>
      </c>
      <c r="AV5" s="2">
        <v>2810</v>
      </c>
      <c r="AW5" s="2">
        <v>0</v>
      </c>
    </row>
    <row r="6" spans="1:49">
      <c r="A6" s="2">
        <v>2</v>
      </c>
      <c r="B6" s="3" t="s">
        <v>443</v>
      </c>
      <c r="C6" s="2">
        <v>89</v>
      </c>
      <c r="D6" s="3" t="s">
        <v>458</v>
      </c>
      <c r="E6" s="3" t="s">
        <v>590</v>
      </c>
      <c r="F6" s="3" t="s">
        <v>591</v>
      </c>
      <c r="G6" s="2">
        <v>1392</v>
      </c>
      <c r="H6" s="2">
        <v>1434</v>
      </c>
      <c r="I6" s="2">
        <v>1477</v>
      </c>
      <c r="J6" s="2">
        <v>1522</v>
      </c>
      <c r="K6" s="2">
        <v>1567</v>
      </c>
      <c r="L6" s="2">
        <v>1613</v>
      </c>
      <c r="M6" s="2">
        <v>1660</v>
      </c>
      <c r="N6" s="2">
        <v>1709</v>
      </c>
      <c r="O6" s="2">
        <v>1759</v>
      </c>
      <c r="P6" s="2">
        <v>1811</v>
      </c>
      <c r="Q6" s="2">
        <v>1860</v>
      </c>
      <c r="R6" s="2">
        <v>1910</v>
      </c>
      <c r="S6" s="2">
        <v>1962</v>
      </c>
      <c r="T6" s="2">
        <v>2015</v>
      </c>
      <c r="U6" s="2">
        <v>2067</v>
      </c>
      <c r="V6" s="2">
        <v>2119</v>
      </c>
      <c r="W6" s="2">
        <v>2171</v>
      </c>
      <c r="X6" s="2">
        <v>2224</v>
      </c>
      <c r="Y6" s="2">
        <v>2278</v>
      </c>
      <c r="Z6" s="2">
        <v>2335</v>
      </c>
      <c r="AA6" s="2">
        <v>2394</v>
      </c>
      <c r="AB6" s="2">
        <v>2456</v>
      </c>
      <c r="AC6" s="2">
        <v>2519</v>
      </c>
      <c r="AD6" s="2">
        <v>2584</v>
      </c>
      <c r="AE6" s="2">
        <v>2649</v>
      </c>
      <c r="AF6" s="2">
        <v>2714</v>
      </c>
      <c r="AG6" s="2">
        <v>2781</v>
      </c>
      <c r="AH6" s="2">
        <v>2849</v>
      </c>
      <c r="AI6" s="2">
        <v>2920</v>
      </c>
      <c r="AJ6" s="2">
        <v>2994</v>
      </c>
      <c r="AK6" s="2">
        <v>3088</v>
      </c>
      <c r="AL6" s="2">
        <v>3187</v>
      </c>
      <c r="AM6" s="2">
        <v>3291</v>
      </c>
      <c r="AN6" s="2">
        <v>3400</v>
      </c>
      <c r="AO6" s="2">
        <v>3514</v>
      </c>
      <c r="AP6" s="2">
        <v>3633</v>
      </c>
      <c r="AQ6" s="2">
        <v>3757</v>
      </c>
      <c r="AR6" s="2">
        <v>3887</v>
      </c>
      <c r="AS6" s="2">
        <v>4020</v>
      </c>
      <c r="AT6" s="2">
        <v>4158</v>
      </c>
      <c r="AU6" s="2">
        <v>4310</v>
      </c>
      <c r="AV6" s="2">
        <v>4466</v>
      </c>
      <c r="AW6" s="2">
        <v>0</v>
      </c>
    </row>
    <row r="7" spans="1:49">
      <c r="A7" s="2">
        <v>2</v>
      </c>
      <c r="B7" s="3" t="s">
        <v>443</v>
      </c>
      <c r="C7" s="2">
        <v>95</v>
      </c>
      <c r="D7" s="3" t="s">
        <v>461</v>
      </c>
      <c r="E7" s="3" t="s">
        <v>590</v>
      </c>
      <c r="F7" s="3" t="s">
        <v>591</v>
      </c>
      <c r="G7" s="2">
        <v>674</v>
      </c>
      <c r="H7" s="2">
        <v>695</v>
      </c>
      <c r="I7" s="2">
        <v>717</v>
      </c>
      <c r="J7" s="2">
        <v>738</v>
      </c>
      <c r="K7" s="2">
        <v>759</v>
      </c>
      <c r="L7" s="2">
        <v>780</v>
      </c>
      <c r="M7" s="2">
        <v>799</v>
      </c>
      <c r="N7" s="2">
        <v>819</v>
      </c>
      <c r="O7" s="2">
        <v>839</v>
      </c>
      <c r="P7" s="2">
        <v>860</v>
      </c>
      <c r="Q7" s="2">
        <v>886</v>
      </c>
      <c r="R7" s="2">
        <v>913</v>
      </c>
      <c r="S7" s="2">
        <v>942</v>
      </c>
      <c r="T7" s="2">
        <v>973</v>
      </c>
      <c r="U7" s="2">
        <v>1005</v>
      </c>
      <c r="V7" s="2">
        <v>1040</v>
      </c>
      <c r="W7" s="2">
        <v>1077</v>
      </c>
      <c r="X7" s="2">
        <v>1116</v>
      </c>
      <c r="Y7" s="2">
        <v>1156</v>
      </c>
      <c r="Z7" s="2">
        <v>1196</v>
      </c>
      <c r="AA7" s="2">
        <v>1239</v>
      </c>
      <c r="AB7" s="2">
        <v>1282</v>
      </c>
      <c r="AC7" s="2">
        <v>1327</v>
      </c>
      <c r="AD7" s="2">
        <v>1373</v>
      </c>
      <c r="AE7" s="2">
        <v>1419</v>
      </c>
      <c r="AF7" s="2">
        <v>1468</v>
      </c>
      <c r="AG7" s="2">
        <v>1517</v>
      </c>
      <c r="AH7" s="2">
        <v>1568</v>
      </c>
      <c r="AI7" s="2">
        <v>1620</v>
      </c>
      <c r="AJ7" s="2">
        <v>1674</v>
      </c>
      <c r="AK7" s="2">
        <v>1739</v>
      </c>
      <c r="AL7" s="2">
        <v>1807</v>
      </c>
      <c r="AM7" s="2">
        <v>1877</v>
      </c>
      <c r="AN7" s="2">
        <v>1950</v>
      </c>
      <c r="AO7" s="2">
        <v>2024</v>
      </c>
      <c r="AP7" s="2">
        <v>2101</v>
      </c>
      <c r="AQ7" s="2">
        <v>2180</v>
      </c>
      <c r="AR7" s="2">
        <v>2261</v>
      </c>
      <c r="AS7" s="2">
        <v>2344</v>
      </c>
      <c r="AT7" s="2">
        <v>2427</v>
      </c>
      <c r="AU7" s="2">
        <v>2518</v>
      </c>
      <c r="AV7" s="2">
        <v>2610</v>
      </c>
      <c r="AW7" s="2">
        <v>0</v>
      </c>
    </row>
    <row r="8" spans="1:49">
      <c r="A8" s="2">
        <v>2</v>
      </c>
      <c r="B8" s="3" t="s">
        <v>443</v>
      </c>
      <c r="C8" s="2">
        <v>157</v>
      </c>
      <c r="D8" s="3" t="s">
        <v>467</v>
      </c>
      <c r="E8" s="3" t="s">
        <v>590</v>
      </c>
      <c r="F8" s="3" t="s">
        <v>591</v>
      </c>
      <c r="G8" s="2">
        <v>515</v>
      </c>
      <c r="H8" s="2">
        <v>531</v>
      </c>
      <c r="I8" s="2">
        <v>548</v>
      </c>
      <c r="J8" s="2">
        <v>566</v>
      </c>
      <c r="K8" s="2">
        <v>584</v>
      </c>
      <c r="L8" s="2">
        <v>603</v>
      </c>
      <c r="M8" s="2">
        <v>623</v>
      </c>
      <c r="N8" s="2">
        <v>643</v>
      </c>
      <c r="O8" s="2">
        <v>664</v>
      </c>
      <c r="P8" s="2">
        <v>685</v>
      </c>
      <c r="Q8" s="2">
        <v>711</v>
      </c>
      <c r="R8" s="2">
        <v>739</v>
      </c>
      <c r="S8" s="2">
        <v>767</v>
      </c>
      <c r="T8" s="2">
        <v>797</v>
      </c>
      <c r="U8" s="2">
        <v>827</v>
      </c>
      <c r="V8" s="2">
        <v>858</v>
      </c>
      <c r="W8" s="2">
        <v>890</v>
      </c>
      <c r="X8" s="2">
        <v>923</v>
      </c>
      <c r="Y8" s="2">
        <v>957</v>
      </c>
      <c r="Z8" s="2">
        <v>993</v>
      </c>
      <c r="AA8" s="2">
        <v>1030</v>
      </c>
      <c r="AB8" s="2">
        <v>1070</v>
      </c>
      <c r="AC8" s="2">
        <v>1110</v>
      </c>
      <c r="AD8" s="2">
        <v>1149</v>
      </c>
      <c r="AE8" s="2">
        <v>1188</v>
      </c>
      <c r="AF8" s="2">
        <v>1224</v>
      </c>
      <c r="AG8" s="2">
        <v>1259</v>
      </c>
      <c r="AH8" s="2">
        <v>1294</v>
      </c>
      <c r="AI8" s="2">
        <v>1331</v>
      </c>
      <c r="AJ8" s="2">
        <v>1373</v>
      </c>
      <c r="AK8" s="2">
        <v>1423</v>
      </c>
      <c r="AL8" s="2">
        <v>1477</v>
      </c>
      <c r="AM8" s="2">
        <v>1534</v>
      </c>
      <c r="AN8" s="2">
        <v>1595</v>
      </c>
      <c r="AO8" s="2">
        <v>1656</v>
      </c>
      <c r="AP8" s="2">
        <v>1719</v>
      </c>
      <c r="AQ8" s="2">
        <v>1782</v>
      </c>
      <c r="AR8" s="2">
        <v>1847</v>
      </c>
      <c r="AS8" s="2">
        <v>1914</v>
      </c>
      <c r="AT8" s="2">
        <v>1981</v>
      </c>
      <c r="AU8" s="2">
        <v>2055</v>
      </c>
      <c r="AV8" s="2">
        <v>2130</v>
      </c>
      <c r="AW8" s="2">
        <v>0</v>
      </c>
    </row>
    <row r="9" spans="1:49">
      <c r="A9" s="2">
        <v>2</v>
      </c>
      <c r="B9" s="3" t="s">
        <v>443</v>
      </c>
      <c r="C9" s="2">
        <v>166</v>
      </c>
      <c r="D9" s="3" t="s">
        <v>468</v>
      </c>
      <c r="E9" s="3" t="s">
        <v>590</v>
      </c>
      <c r="F9" s="3" t="s">
        <v>591</v>
      </c>
      <c r="G9" s="2">
        <v>388</v>
      </c>
      <c r="H9" s="2">
        <v>399</v>
      </c>
      <c r="I9" s="2">
        <v>411</v>
      </c>
      <c r="J9" s="2">
        <v>423</v>
      </c>
      <c r="K9" s="2">
        <v>436</v>
      </c>
      <c r="L9" s="2">
        <v>450</v>
      </c>
      <c r="M9" s="2">
        <v>464</v>
      </c>
      <c r="N9" s="2">
        <v>478</v>
      </c>
      <c r="O9" s="2">
        <v>492</v>
      </c>
      <c r="P9" s="2">
        <v>507</v>
      </c>
      <c r="Q9" s="2">
        <v>523</v>
      </c>
      <c r="R9" s="2">
        <v>540</v>
      </c>
      <c r="S9" s="2">
        <v>556</v>
      </c>
      <c r="T9" s="2">
        <v>573</v>
      </c>
      <c r="U9" s="2">
        <v>590</v>
      </c>
      <c r="V9" s="2">
        <v>608</v>
      </c>
      <c r="W9" s="2">
        <v>626</v>
      </c>
      <c r="X9" s="2">
        <v>644</v>
      </c>
      <c r="Y9" s="2">
        <v>663</v>
      </c>
      <c r="Z9" s="2">
        <v>682</v>
      </c>
      <c r="AA9" s="2">
        <v>705</v>
      </c>
      <c r="AB9" s="2">
        <v>728</v>
      </c>
      <c r="AC9" s="2">
        <v>752</v>
      </c>
      <c r="AD9" s="2">
        <v>776</v>
      </c>
      <c r="AE9" s="2">
        <v>801</v>
      </c>
      <c r="AF9" s="2">
        <v>826</v>
      </c>
      <c r="AG9" s="2">
        <v>852</v>
      </c>
      <c r="AH9" s="2">
        <v>879</v>
      </c>
      <c r="AI9" s="2">
        <v>907</v>
      </c>
      <c r="AJ9" s="2">
        <v>935</v>
      </c>
      <c r="AK9" s="2">
        <v>961</v>
      </c>
      <c r="AL9" s="2">
        <v>989</v>
      </c>
      <c r="AM9" s="2">
        <v>1017</v>
      </c>
      <c r="AN9" s="2">
        <v>1046</v>
      </c>
      <c r="AO9" s="2">
        <v>1076</v>
      </c>
      <c r="AP9" s="2">
        <v>1106</v>
      </c>
      <c r="AQ9" s="2">
        <v>1138</v>
      </c>
      <c r="AR9" s="2">
        <v>1170</v>
      </c>
      <c r="AS9" s="2">
        <v>1203</v>
      </c>
      <c r="AT9" s="2">
        <v>1236</v>
      </c>
      <c r="AU9" s="2">
        <v>1265</v>
      </c>
      <c r="AV9" s="2">
        <v>1294</v>
      </c>
      <c r="AW9" s="2">
        <v>0</v>
      </c>
    </row>
    <row r="10" spans="1:49">
      <c r="A10" s="2">
        <v>4</v>
      </c>
      <c r="B10" s="3" t="s">
        <v>536</v>
      </c>
      <c r="C10" s="2">
        <v>316</v>
      </c>
      <c r="D10" s="3" t="s">
        <v>592</v>
      </c>
      <c r="E10" s="3" t="s">
        <v>590</v>
      </c>
      <c r="F10" s="3" t="s">
        <v>591</v>
      </c>
      <c r="G10" s="2">
        <v>15696</v>
      </c>
      <c r="H10" s="2">
        <v>16163</v>
      </c>
      <c r="I10" s="2">
        <v>16648</v>
      </c>
      <c r="J10" s="2">
        <v>17152</v>
      </c>
      <c r="K10" s="2">
        <v>17675</v>
      </c>
      <c r="L10" s="2">
        <v>18220</v>
      </c>
      <c r="M10" s="2">
        <v>18783</v>
      </c>
      <c r="N10" s="2">
        <v>19363</v>
      </c>
      <c r="O10" s="2">
        <v>19962</v>
      </c>
      <c r="P10" s="2">
        <v>20578</v>
      </c>
      <c r="Q10" s="2">
        <v>21378</v>
      </c>
      <c r="R10" s="2">
        <v>22210</v>
      </c>
      <c r="S10" s="2">
        <v>23068</v>
      </c>
      <c r="T10" s="2">
        <v>23955</v>
      </c>
      <c r="U10" s="2">
        <v>24861</v>
      </c>
      <c r="V10" s="2">
        <v>25790</v>
      </c>
      <c r="W10" s="2">
        <v>26744</v>
      </c>
      <c r="X10" s="2">
        <v>27717</v>
      </c>
      <c r="Y10" s="2">
        <v>28707</v>
      </c>
      <c r="Z10" s="2">
        <v>29710</v>
      </c>
      <c r="AA10" s="2">
        <v>30736</v>
      </c>
      <c r="AB10" s="2">
        <v>31770</v>
      </c>
      <c r="AC10" s="2">
        <v>32817</v>
      </c>
      <c r="AD10" s="2">
        <v>33882</v>
      </c>
      <c r="AE10" s="2">
        <v>34971</v>
      </c>
      <c r="AF10" s="2">
        <v>36084</v>
      </c>
      <c r="AG10" s="2">
        <v>37222</v>
      </c>
      <c r="AH10" s="2">
        <v>38391</v>
      </c>
      <c r="AI10" s="2">
        <v>39592</v>
      </c>
      <c r="AJ10" s="2">
        <v>40829</v>
      </c>
      <c r="AK10" s="2">
        <v>42029</v>
      </c>
      <c r="AL10" s="2">
        <v>43264</v>
      </c>
      <c r="AM10" s="2">
        <v>44532</v>
      </c>
      <c r="AN10" s="2">
        <v>45834</v>
      </c>
      <c r="AO10" s="2">
        <v>47161</v>
      </c>
      <c r="AP10" s="2">
        <v>48516</v>
      </c>
      <c r="AQ10" s="2">
        <v>49900</v>
      </c>
      <c r="AR10" s="2">
        <v>51311</v>
      </c>
      <c r="AS10" s="2">
        <v>52748</v>
      </c>
      <c r="AT10" s="2">
        <v>54205</v>
      </c>
      <c r="AU10" s="2">
        <v>55669</v>
      </c>
      <c r="AV10" s="2">
        <v>57152</v>
      </c>
      <c r="AW10" s="2">
        <v>0</v>
      </c>
    </row>
    <row r="11" spans="1:49">
      <c r="A11" s="2">
        <v>8</v>
      </c>
      <c r="B11" s="3" t="s">
        <v>433</v>
      </c>
      <c r="C11" s="2">
        <v>317</v>
      </c>
      <c r="D11" s="3" t="s">
        <v>593</v>
      </c>
      <c r="E11" s="3" t="s">
        <v>590</v>
      </c>
      <c r="F11" s="3" t="s">
        <v>591</v>
      </c>
      <c r="G11" s="2">
        <v>7931</v>
      </c>
      <c r="H11" s="2">
        <v>8057</v>
      </c>
      <c r="I11" s="2">
        <v>8192</v>
      </c>
      <c r="J11" s="2">
        <v>8330</v>
      </c>
      <c r="K11" s="2">
        <v>8466</v>
      </c>
      <c r="L11" s="2">
        <v>8604</v>
      </c>
      <c r="M11" s="2">
        <v>8746</v>
      </c>
      <c r="N11" s="2">
        <v>8886</v>
      </c>
      <c r="O11" s="2">
        <v>9030</v>
      </c>
      <c r="P11" s="2">
        <v>9176</v>
      </c>
      <c r="Q11" s="2">
        <v>9392</v>
      </c>
      <c r="R11" s="2">
        <v>9617</v>
      </c>
      <c r="S11" s="2">
        <v>9848</v>
      </c>
      <c r="T11" s="2">
        <v>10078</v>
      </c>
      <c r="U11" s="2">
        <v>10312</v>
      </c>
      <c r="V11" s="2">
        <v>10548</v>
      </c>
      <c r="W11" s="2">
        <v>10783</v>
      </c>
      <c r="X11" s="2">
        <v>11025</v>
      </c>
      <c r="Y11" s="2">
        <v>11276</v>
      </c>
      <c r="Z11" s="2">
        <v>11544</v>
      </c>
      <c r="AA11" s="2">
        <v>11795</v>
      </c>
      <c r="AB11" s="2">
        <v>12058</v>
      </c>
      <c r="AC11" s="2">
        <v>12331</v>
      </c>
      <c r="AD11" s="2">
        <v>12610</v>
      </c>
      <c r="AE11" s="2">
        <v>12887</v>
      </c>
      <c r="AF11" s="2">
        <v>13165</v>
      </c>
      <c r="AG11" s="2">
        <v>13440</v>
      </c>
      <c r="AH11" s="2">
        <v>13723</v>
      </c>
      <c r="AI11" s="2">
        <v>14000</v>
      </c>
      <c r="AJ11" s="2">
        <v>14276</v>
      </c>
      <c r="AK11" s="2">
        <v>14553</v>
      </c>
      <c r="AL11" s="2">
        <v>14830</v>
      </c>
      <c r="AM11" s="2">
        <v>15102</v>
      </c>
      <c r="AN11" s="2">
        <v>15377</v>
      </c>
      <c r="AO11" s="2">
        <v>15651</v>
      </c>
      <c r="AP11" s="2">
        <v>15928</v>
      </c>
      <c r="AQ11" s="2">
        <v>16205</v>
      </c>
      <c r="AR11" s="2">
        <v>16485</v>
      </c>
      <c r="AS11" s="2">
        <v>16765</v>
      </c>
      <c r="AT11" s="2">
        <v>17045</v>
      </c>
      <c r="AU11" s="2">
        <v>17285</v>
      </c>
      <c r="AV11" s="2">
        <v>17526</v>
      </c>
      <c r="AW11" s="2">
        <v>0</v>
      </c>
    </row>
    <row r="12" spans="1:49">
      <c r="A12" s="2">
        <v>9</v>
      </c>
      <c r="B12" s="3" t="s">
        <v>454</v>
      </c>
      <c r="C12" s="2">
        <v>65</v>
      </c>
      <c r="D12" s="3" t="s">
        <v>594</v>
      </c>
      <c r="E12" s="3" t="s">
        <v>590</v>
      </c>
      <c r="F12" s="3" t="s">
        <v>591</v>
      </c>
      <c r="G12" s="2">
        <v>1</v>
      </c>
      <c r="H12" s="2">
        <v>1</v>
      </c>
      <c r="I12" s="2">
        <v>1</v>
      </c>
      <c r="J12" s="2">
        <v>1</v>
      </c>
      <c r="K12" s="2">
        <v>1</v>
      </c>
      <c r="L12" s="2">
        <v>1</v>
      </c>
      <c r="M12" s="2">
        <v>1</v>
      </c>
      <c r="N12" s="2">
        <v>1</v>
      </c>
      <c r="O12" s="2">
        <v>1</v>
      </c>
      <c r="P12" s="2">
        <v>1</v>
      </c>
      <c r="Q12" s="2">
        <v>1</v>
      </c>
      <c r="R12" s="2">
        <v>1</v>
      </c>
      <c r="S12" s="2">
        <v>1</v>
      </c>
      <c r="T12" s="2">
        <v>1</v>
      </c>
      <c r="U12" s="2">
        <v>1</v>
      </c>
      <c r="V12" s="2">
        <v>1</v>
      </c>
      <c r="W12" s="2">
        <v>1</v>
      </c>
      <c r="X12" s="2">
        <v>1</v>
      </c>
      <c r="Y12" s="2">
        <v>1</v>
      </c>
      <c r="Z12" s="2">
        <v>1</v>
      </c>
      <c r="AA12" s="2">
        <v>1</v>
      </c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>
        <v>1</v>
      </c>
      <c r="AI12" s="2">
        <v>1</v>
      </c>
      <c r="AJ12" s="2">
        <v>1</v>
      </c>
      <c r="AK12" s="2">
        <v>1</v>
      </c>
      <c r="AL12" s="2">
        <v>1</v>
      </c>
      <c r="AM12" s="2">
        <v>1</v>
      </c>
      <c r="AN12" s="2">
        <v>1</v>
      </c>
      <c r="AO12" s="2">
        <v>1</v>
      </c>
      <c r="AP12" s="2">
        <v>1</v>
      </c>
      <c r="AQ12" s="2">
        <v>1</v>
      </c>
      <c r="AR12" s="2">
        <v>1</v>
      </c>
      <c r="AS12" s="2">
        <v>1</v>
      </c>
      <c r="AT12" s="2">
        <v>1</v>
      </c>
      <c r="AU12" s="2">
        <v>1</v>
      </c>
      <c r="AV12" s="2">
        <v>1</v>
      </c>
      <c r="AW12" s="2">
        <v>0</v>
      </c>
    </row>
    <row r="13" spans="1:49">
      <c r="A13" s="2">
        <v>9</v>
      </c>
      <c r="B13" s="3" t="s">
        <v>454</v>
      </c>
      <c r="C13" s="2">
        <v>69</v>
      </c>
      <c r="D13" s="3" t="s">
        <v>455</v>
      </c>
      <c r="E13" s="3" t="s">
        <v>590</v>
      </c>
      <c r="F13" s="3" t="s">
        <v>591</v>
      </c>
      <c r="G13" s="2">
        <v>12</v>
      </c>
      <c r="H13" s="2">
        <v>13</v>
      </c>
      <c r="I13" s="2">
        <v>14</v>
      </c>
      <c r="J13" s="2">
        <v>14</v>
      </c>
      <c r="K13" s="2">
        <v>15</v>
      </c>
      <c r="L13" s="2">
        <v>16</v>
      </c>
      <c r="M13" s="2">
        <v>16</v>
      </c>
      <c r="N13" s="2">
        <v>17</v>
      </c>
      <c r="O13" s="2">
        <v>17</v>
      </c>
      <c r="P13" s="2">
        <v>18</v>
      </c>
      <c r="Q13" s="2">
        <v>18</v>
      </c>
      <c r="R13" s="2">
        <v>19</v>
      </c>
      <c r="S13" s="2">
        <v>20</v>
      </c>
      <c r="T13" s="2">
        <v>20</v>
      </c>
      <c r="U13" s="2">
        <v>21</v>
      </c>
      <c r="V13" s="2">
        <v>22</v>
      </c>
      <c r="W13" s="2">
        <v>23</v>
      </c>
      <c r="X13" s="2">
        <v>25</v>
      </c>
      <c r="Y13" s="2">
        <v>26</v>
      </c>
      <c r="Z13" s="2">
        <v>28</v>
      </c>
      <c r="AA13" s="2">
        <v>29</v>
      </c>
      <c r="AB13" s="2">
        <v>31</v>
      </c>
      <c r="AC13" s="2">
        <v>33</v>
      </c>
      <c r="AD13" s="2">
        <v>35</v>
      </c>
      <c r="AE13" s="2">
        <v>37</v>
      </c>
      <c r="AF13" s="2">
        <v>39</v>
      </c>
      <c r="AG13" s="2">
        <v>42</v>
      </c>
      <c r="AH13" s="2">
        <v>45</v>
      </c>
      <c r="AI13" s="2">
        <v>48</v>
      </c>
      <c r="AJ13" s="2">
        <v>50</v>
      </c>
      <c r="AK13" s="2">
        <v>52</v>
      </c>
      <c r="AL13" s="2">
        <v>54</v>
      </c>
      <c r="AM13" s="2">
        <v>56</v>
      </c>
      <c r="AN13" s="2">
        <v>57</v>
      </c>
      <c r="AO13" s="2">
        <v>59</v>
      </c>
      <c r="AP13" s="2">
        <v>61</v>
      </c>
      <c r="AQ13" s="2">
        <v>63</v>
      </c>
      <c r="AR13" s="2">
        <v>65</v>
      </c>
      <c r="AS13" s="2">
        <v>67</v>
      </c>
      <c r="AT13" s="2">
        <v>69</v>
      </c>
      <c r="AU13" s="2">
        <v>72</v>
      </c>
      <c r="AV13" s="2">
        <v>74</v>
      </c>
      <c r="AW13" s="2">
        <v>0</v>
      </c>
    </row>
    <row r="14" spans="1:49">
      <c r="A14" s="2">
        <v>9</v>
      </c>
      <c r="B14" s="3" t="s">
        <v>454</v>
      </c>
      <c r="C14" s="2">
        <v>91</v>
      </c>
      <c r="D14" s="3" t="s">
        <v>459</v>
      </c>
      <c r="E14" s="3" t="s">
        <v>590</v>
      </c>
      <c r="F14" s="3" t="s">
        <v>591</v>
      </c>
      <c r="G14" s="2">
        <v>166</v>
      </c>
      <c r="H14" s="2">
        <v>171</v>
      </c>
      <c r="I14" s="2">
        <v>175</v>
      </c>
      <c r="J14" s="2">
        <v>180</v>
      </c>
      <c r="K14" s="2">
        <v>184</v>
      </c>
      <c r="L14" s="2">
        <v>188</v>
      </c>
      <c r="M14" s="2">
        <v>192</v>
      </c>
      <c r="N14" s="2">
        <v>195</v>
      </c>
      <c r="O14" s="2">
        <v>198</v>
      </c>
      <c r="P14" s="2">
        <v>200</v>
      </c>
      <c r="Q14" s="2">
        <v>205</v>
      </c>
      <c r="R14" s="2">
        <v>210</v>
      </c>
      <c r="S14" s="2">
        <v>214</v>
      </c>
      <c r="T14" s="2">
        <v>218</v>
      </c>
      <c r="U14" s="2">
        <v>223</v>
      </c>
      <c r="V14" s="2">
        <v>228</v>
      </c>
      <c r="W14" s="2">
        <v>234</v>
      </c>
      <c r="X14" s="2">
        <v>240</v>
      </c>
      <c r="Y14" s="2">
        <v>245</v>
      </c>
      <c r="Z14" s="2">
        <v>250</v>
      </c>
      <c r="AA14" s="2">
        <v>253</v>
      </c>
      <c r="AB14" s="2">
        <v>256</v>
      </c>
      <c r="AC14" s="2">
        <v>258</v>
      </c>
      <c r="AD14" s="2">
        <v>260</v>
      </c>
      <c r="AE14" s="2">
        <v>261</v>
      </c>
      <c r="AF14" s="2">
        <v>263</v>
      </c>
      <c r="AG14" s="2">
        <v>264</v>
      </c>
      <c r="AH14" s="2">
        <v>265</v>
      </c>
      <c r="AI14" s="2">
        <v>266</v>
      </c>
      <c r="AJ14" s="2">
        <v>269</v>
      </c>
      <c r="AK14" s="2">
        <v>272</v>
      </c>
      <c r="AL14" s="2">
        <v>276</v>
      </c>
      <c r="AM14" s="2">
        <v>281</v>
      </c>
      <c r="AN14" s="2">
        <v>286</v>
      </c>
      <c r="AO14" s="2">
        <v>291</v>
      </c>
      <c r="AP14" s="2">
        <v>297</v>
      </c>
      <c r="AQ14" s="2">
        <v>302</v>
      </c>
      <c r="AR14" s="2">
        <v>308</v>
      </c>
      <c r="AS14" s="2">
        <v>314</v>
      </c>
      <c r="AT14" s="2">
        <v>319</v>
      </c>
      <c r="AU14" s="2">
        <v>323</v>
      </c>
      <c r="AV14" s="2">
        <v>326</v>
      </c>
      <c r="AW14" s="2">
        <v>0</v>
      </c>
    </row>
    <row r="15" spans="1:49">
      <c r="A15" s="2">
        <v>9</v>
      </c>
      <c r="B15" s="3" t="s">
        <v>454</v>
      </c>
      <c r="C15" s="2">
        <v>207</v>
      </c>
      <c r="D15" s="3" t="s">
        <v>475</v>
      </c>
      <c r="E15" s="3" t="s">
        <v>590</v>
      </c>
      <c r="F15" s="3" t="s">
        <v>591</v>
      </c>
      <c r="G15" s="2">
        <v>79</v>
      </c>
      <c r="H15" s="2">
        <v>81</v>
      </c>
      <c r="I15" s="2">
        <v>83</v>
      </c>
      <c r="J15" s="2">
        <v>85</v>
      </c>
      <c r="K15" s="2">
        <v>87</v>
      </c>
      <c r="L15" s="2">
        <v>89</v>
      </c>
      <c r="M15" s="2">
        <v>91</v>
      </c>
      <c r="N15" s="2">
        <v>93</v>
      </c>
      <c r="O15" s="2">
        <v>94</v>
      </c>
      <c r="P15" s="2">
        <v>95</v>
      </c>
      <c r="Q15" s="2">
        <v>97</v>
      </c>
      <c r="R15" s="2">
        <v>98</v>
      </c>
      <c r="S15" s="2">
        <v>98</v>
      </c>
      <c r="T15" s="2">
        <v>98</v>
      </c>
      <c r="U15" s="2">
        <v>98</v>
      </c>
      <c r="V15" s="2">
        <v>98</v>
      </c>
      <c r="W15" s="2">
        <v>98</v>
      </c>
      <c r="X15" s="2">
        <v>99</v>
      </c>
      <c r="Y15" s="2">
        <v>99</v>
      </c>
      <c r="Z15" s="2">
        <v>101</v>
      </c>
      <c r="AA15" s="2">
        <v>103</v>
      </c>
      <c r="AB15" s="2">
        <v>106</v>
      </c>
      <c r="AC15" s="2">
        <v>110</v>
      </c>
      <c r="AD15" s="2">
        <v>114</v>
      </c>
      <c r="AE15" s="2">
        <v>117</v>
      </c>
      <c r="AF15" s="2">
        <v>121</v>
      </c>
      <c r="AG15" s="2">
        <v>124</v>
      </c>
      <c r="AH15" s="2">
        <v>127</v>
      </c>
      <c r="AI15" s="2">
        <v>130</v>
      </c>
      <c r="AJ15" s="2">
        <v>132</v>
      </c>
      <c r="AK15" s="2">
        <v>135</v>
      </c>
      <c r="AL15" s="2">
        <v>137</v>
      </c>
      <c r="AM15" s="2">
        <v>139</v>
      </c>
      <c r="AN15" s="2">
        <v>141</v>
      </c>
      <c r="AO15" s="2">
        <v>144</v>
      </c>
      <c r="AP15" s="2">
        <v>146</v>
      </c>
      <c r="AQ15" s="2">
        <v>149</v>
      </c>
      <c r="AR15" s="2">
        <v>153</v>
      </c>
      <c r="AS15" s="2">
        <v>156</v>
      </c>
      <c r="AT15" s="2">
        <v>159</v>
      </c>
      <c r="AU15" s="2">
        <v>162</v>
      </c>
      <c r="AV15" s="2">
        <v>166</v>
      </c>
      <c r="AW15" s="2">
        <v>0</v>
      </c>
    </row>
    <row r="16" spans="1:49">
      <c r="A16" s="2">
        <v>11</v>
      </c>
      <c r="B16" s="3" t="s">
        <v>440</v>
      </c>
      <c r="C16" s="2">
        <v>19</v>
      </c>
      <c r="D16" s="3" t="s">
        <v>441</v>
      </c>
      <c r="E16" s="3" t="s">
        <v>590</v>
      </c>
      <c r="F16" s="3" t="s">
        <v>591</v>
      </c>
      <c r="G16" s="2">
        <v>1354</v>
      </c>
      <c r="H16" s="2">
        <v>1377</v>
      </c>
      <c r="I16" s="2">
        <v>1400</v>
      </c>
      <c r="J16" s="2">
        <v>1424</v>
      </c>
      <c r="K16" s="2">
        <v>1449</v>
      </c>
      <c r="L16" s="2">
        <v>1474</v>
      </c>
      <c r="M16" s="2">
        <v>1500</v>
      </c>
      <c r="N16" s="2">
        <v>1527</v>
      </c>
      <c r="O16" s="2">
        <v>1555</v>
      </c>
      <c r="P16" s="2">
        <v>1584</v>
      </c>
      <c r="Q16" s="2">
        <v>1623</v>
      </c>
      <c r="R16" s="2">
        <v>1663</v>
      </c>
      <c r="S16" s="2">
        <v>1704</v>
      </c>
      <c r="T16" s="2">
        <v>1746</v>
      </c>
      <c r="U16" s="2">
        <v>1789</v>
      </c>
      <c r="V16" s="2">
        <v>1833</v>
      </c>
      <c r="W16" s="2">
        <v>1878</v>
      </c>
      <c r="X16" s="2">
        <v>1923</v>
      </c>
      <c r="Y16" s="2">
        <v>1969</v>
      </c>
      <c r="Z16" s="2">
        <v>2014</v>
      </c>
      <c r="AA16" s="2">
        <v>2071</v>
      </c>
      <c r="AB16" s="2">
        <v>2128</v>
      </c>
      <c r="AC16" s="2">
        <v>2187</v>
      </c>
      <c r="AD16" s="2">
        <v>2248</v>
      </c>
      <c r="AE16" s="2">
        <v>2311</v>
      </c>
      <c r="AF16" s="2">
        <v>2376</v>
      </c>
      <c r="AG16" s="2">
        <v>2444</v>
      </c>
      <c r="AH16" s="2">
        <v>2515</v>
      </c>
      <c r="AI16" s="2">
        <v>2589</v>
      </c>
      <c r="AJ16" s="2">
        <v>2665</v>
      </c>
      <c r="AK16" s="2">
        <v>2733</v>
      </c>
      <c r="AL16" s="2">
        <v>2803</v>
      </c>
      <c r="AM16" s="2">
        <v>2874</v>
      </c>
      <c r="AN16" s="2">
        <v>2947</v>
      </c>
      <c r="AO16" s="2">
        <v>3020</v>
      </c>
      <c r="AP16" s="2">
        <v>3093</v>
      </c>
      <c r="AQ16" s="2">
        <v>3167</v>
      </c>
      <c r="AR16" s="2">
        <v>3241</v>
      </c>
      <c r="AS16" s="2">
        <v>3316</v>
      </c>
      <c r="AT16" s="2">
        <v>3390</v>
      </c>
      <c r="AU16" s="2">
        <v>3480</v>
      </c>
      <c r="AV16" s="2">
        <v>3570</v>
      </c>
      <c r="AW16" s="2">
        <v>0</v>
      </c>
    </row>
    <row r="17" spans="1:49">
      <c r="A17" s="2">
        <v>11</v>
      </c>
      <c r="B17" s="3" t="s">
        <v>440</v>
      </c>
      <c r="C17" s="2">
        <v>44</v>
      </c>
      <c r="D17" s="3" t="s">
        <v>447</v>
      </c>
      <c r="E17" s="3" t="s">
        <v>590</v>
      </c>
      <c r="F17" s="3" t="s">
        <v>591</v>
      </c>
      <c r="G17" s="2">
        <v>5513</v>
      </c>
      <c r="H17" s="2">
        <v>5651</v>
      </c>
      <c r="I17" s="2">
        <v>5793</v>
      </c>
      <c r="J17" s="2">
        <v>5938</v>
      </c>
      <c r="K17" s="2">
        <v>6085</v>
      </c>
      <c r="L17" s="2">
        <v>6234</v>
      </c>
      <c r="M17" s="2">
        <v>6384</v>
      </c>
      <c r="N17" s="2">
        <v>6535</v>
      </c>
      <c r="O17" s="2">
        <v>6682</v>
      </c>
      <c r="P17" s="2">
        <v>6824</v>
      </c>
      <c r="Q17" s="2">
        <v>7052</v>
      </c>
      <c r="R17" s="2">
        <v>7280</v>
      </c>
      <c r="S17" s="2">
        <v>7511</v>
      </c>
      <c r="T17" s="2">
        <v>7746</v>
      </c>
      <c r="U17" s="2">
        <v>7989</v>
      </c>
      <c r="V17" s="2">
        <v>8242</v>
      </c>
      <c r="W17" s="2">
        <v>8502</v>
      </c>
      <c r="X17" s="2">
        <v>8770</v>
      </c>
      <c r="Y17" s="2">
        <v>9045</v>
      </c>
      <c r="Z17" s="2">
        <v>9324</v>
      </c>
      <c r="AA17" s="2">
        <v>9698</v>
      </c>
      <c r="AB17" s="2">
        <v>10088</v>
      </c>
      <c r="AC17" s="2">
        <v>10495</v>
      </c>
      <c r="AD17" s="2">
        <v>10919</v>
      </c>
      <c r="AE17" s="2">
        <v>11360</v>
      </c>
      <c r="AF17" s="2">
        <v>11821</v>
      </c>
      <c r="AG17" s="2">
        <v>12302</v>
      </c>
      <c r="AH17" s="2">
        <v>12805</v>
      </c>
      <c r="AI17" s="2">
        <v>13333</v>
      </c>
      <c r="AJ17" s="2">
        <v>13890</v>
      </c>
      <c r="AK17" s="2">
        <v>14285</v>
      </c>
      <c r="AL17" s="2">
        <v>14690</v>
      </c>
      <c r="AM17" s="2">
        <v>15106</v>
      </c>
      <c r="AN17" s="2">
        <v>15531</v>
      </c>
      <c r="AO17" s="2">
        <v>15962</v>
      </c>
      <c r="AP17" s="2">
        <v>16400</v>
      </c>
      <c r="AQ17" s="2">
        <v>16846</v>
      </c>
      <c r="AR17" s="2">
        <v>17297</v>
      </c>
      <c r="AS17" s="2">
        <v>17755</v>
      </c>
      <c r="AT17" s="2">
        <v>18219</v>
      </c>
      <c r="AU17" s="2">
        <v>18663</v>
      </c>
      <c r="AV17" s="2">
        <v>19111</v>
      </c>
      <c r="AW17" s="2">
        <v>0</v>
      </c>
    </row>
    <row r="18" spans="1:49">
      <c r="A18" s="2">
        <v>11</v>
      </c>
      <c r="B18" s="3" t="s">
        <v>440</v>
      </c>
      <c r="C18" s="2">
        <v>58</v>
      </c>
      <c r="D18" s="3" t="s">
        <v>452</v>
      </c>
      <c r="E18" s="3" t="s">
        <v>590</v>
      </c>
      <c r="F18" s="3" t="s">
        <v>591</v>
      </c>
      <c r="G18" s="2">
        <v>1539</v>
      </c>
      <c r="H18" s="2">
        <v>1578</v>
      </c>
      <c r="I18" s="2">
        <v>1619</v>
      </c>
      <c r="J18" s="2">
        <v>1661</v>
      </c>
      <c r="K18" s="2">
        <v>1704</v>
      </c>
      <c r="L18" s="2">
        <v>1748</v>
      </c>
      <c r="M18" s="2">
        <v>1793</v>
      </c>
      <c r="N18" s="2">
        <v>1840</v>
      </c>
      <c r="O18" s="2">
        <v>1887</v>
      </c>
      <c r="P18" s="2">
        <v>1936</v>
      </c>
      <c r="Q18" s="2">
        <v>1991</v>
      </c>
      <c r="R18" s="2">
        <v>2047</v>
      </c>
      <c r="S18" s="2">
        <v>2104</v>
      </c>
      <c r="T18" s="2">
        <v>2163</v>
      </c>
      <c r="U18" s="2">
        <v>2224</v>
      </c>
      <c r="V18" s="2">
        <v>2286</v>
      </c>
      <c r="W18" s="2">
        <v>2349</v>
      </c>
      <c r="X18" s="2">
        <v>2413</v>
      </c>
      <c r="Y18" s="2">
        <v>2479</v>
      </c>
      <c r="Z18" s="2">
        <v>2545</v>
      </c>
      <c r="AA18" s="2">
        <v>2640</v>
      </c>
      <c r="AB18" s="2">
        <v>2738</v>
      </c>
      <c r="AC18" s="2">
        <v>2839</v>
      </c>
      <c r="AD18" s="2">
        <v>2942</v>
      </c>
      <c r="AE18" s="2">
        <v>3048</v>
      </c>
      <c r="AF18" s="2">
        <v>3156</v>
      </c>
      <c r="AG18" s="2">
        <v>3266</v>
      </c>
      <c r="AH18" s="2">
        <v>3379</v>
      </c>
      <c r="AI18" s="2">
        <v>3495</v>
      </c>
      <c r="AJ18" s="2">
        <v>3612</v>
      </c>
      <c r="AK18" s="2">
        <v>3731</v>
      </c>
      <c r="AL18" s="2">
        <v>3851</v>
      </c>
      <c r="AM18" s="2">
        <v>3972</v>
      </c>
      <c r="AN18" s="2">
        <v>4094</v>
      </c>
      <c r="AO18" s="2">
        <v>4216</v>
      </c>
      <c r="AP18" s="2">
        <v>4338</v>
      </c>
      <c r="AQ18" s="2">
        <v>4460</v>
      </c>
      <c r="AR18" s="2">
        <v>4582</v>
      </c>
      <c r="AS18" s="2">
        <v>4705</v>
      </c>
      <c r="AT18" s="2">
        <v>4830</v>
      </c>
      <c r="AU18" s="2">
        <v>4957</v>
      </c>
      <c r="AV18" s="2">
        <v>5085</v>
      </c>
      <c r="AW18" s="2">
        <v>0</v>
      </c>
    </row>
    <row r="19" spans="1:49">
      <c r="A19" s="2">
        <v>11</v>
      </c>
      <c r="B19" s="3" t="s">
        <v>440</v>
      </c>
      <c r="C19" s="2">
        <v>170</v>
      </c>
      <c r="D19" s="3" t="s">
        <v>470</v>
      </c>
      <c r="E19" s="3" t="s">
        <v>590</v>
      </c>
      <c r="F19" s="3" t="s">
        <v>591</v>
      </c>
      <c r="G19" s="2">
        <v>3249</v>
      </c>
      <c r="H19" s="2">
        <v>3323</v>
      </c>
      <c r="I19" s="2">
        <v>3400</v>
      </c>
      <c r="J19" s="2">
        <v>3478</v>
      </c>
      <c r="K19" s="2">
        <v>3557</v>
      </c>
      <c r="L19" s="2">
        <v>3637</v>
      </c>
      <c r="M19" s="2">
        <v>3717</v>
      </c>
      <c r="N19" s="2">
        <v>3799</v>
      </c>
      <c r="O19" s="2">
        <v>3882</v>
      </c>
      <c r="P19" s="2">
        <v>3968</v>
      </c>
      <c r="Q19" s="2">
        <v>4097</v>
      </c>
      <c r="R19" s="2">
        <v>4229</v>
      </c>
      <c r="S19" s="2">
        <v>4366</v>
      </c>
      <c r="T19" s="2">
        <v>4506</v>
      </c>
      <c r="U19" s="2">
        <v>4650</v>
      </c>
      <c r="V19" s="2">
        <v>4798</v>
      </c>
      <c r="W19" s="2">
        <v>4949</v>
      </c>
      <c r="X19" s="2">
        <v>5103</v>
      </c>
      <c r="Y19" s="2">
        <v>5260</v>
      </c>
      <c r="Z19" s="2">
        <v>5417</v>
      </c>
      <c r="AA19" s="2">
        <v>5603</v>
      </c>
      <c r="AB19" s="2">
        <v>5791</v>
      </c>
      <c r="AC19" s="2">
        <v>5983</v>
      </c>
      <c r="AD19" s="2">
        <v>6178</v>
      </c>
      <c r="AE19" s="2">
        <v>6379</v>
      </c>
      <c r="AF19" s="2">
        <v>6585</v>
      </c>
      <c r="AG19" s="2">
        <v>6795</v>
      </c>
      <c r="AH19" s="2">
        <v>7009</v>
      </c>
      <c r="AI19" s="2">
        <v>7225</v>
      </c>
      <c r="AJ19" s="2">
        <v>7442</v>
      </c>
      <c r="AK19" s="2">
        <v>7658</v>
      </c>
      <c r="AL19" s="2">
        <v>7876</v>
      </c>
      <c r="AM19" s="2">
        <v>8095</v>
      </c>
      <c r="AN19" s="2">
        <v>8318</v>
      </c>
      <c r="AO19" s="2">
        <v>8546</v>
      </c>
      <c r="AP19" s="2">
        <v>8781</v>
      </c>
      <c r="AQ19" s="2">
        <v>9021</v>
      </c>
      <c r="AR19" s="2">
        <v>9265</v>
      </c>
      <c r="AS19" s="2">
        <v>9513</v>
      </c>
      <c r="AT19" s="2">
        <v>9763</v>
      </c>
      <c r="AU19" s="2">
        <v>10022</v>
      </c>
      <c r="AV19" s="2">
        <v>10284</v>
      </c>
      <c r="AW19" s="2">
        <v>0</v>
      </c>
    </row>
    <row r="20" spans="1:49">
      <c r="A20" s="2">
        <v>11</v>
      </c>
      <c r="B20" s="3" t="s">
        <v>440</v>
      </c>
      <c r="C20" s="2">
        <v>236</v>
      </c>
      <c r="D20" s="3" t="s">
        <v>478</v>
      </c>
      <c r="E20" s="3" t="s">
        <v>590</v>
      </c>
      <c r="F20" s="3" t="s">
        <v>591</v>
      </c>
      <c r="G20" s="2">
        <v>2444</v>
      </c>
      <c r="H20" s="2">
        <v>2524</v>
      </c>
      <c r="I20" s="2">
        <v>2606</v>
      </c>
      <c r="J20" s="2">
        <v>2687</v>
      </c>
      <c r="K20" s="2">
        <v>2769</v>
      </c>
      <c r="L20" s="2">
        <v>2849</v>
      </c>
      <c r="M20" s="2">
        <v>2930</v>
      </c>
      <c r="N20" s="2">
        <v>3013</v>
      </c>
      <c r="O20" s="2">
        <v>3098</v>
      </c>
      <c r="P20" s="2">
        <v>3189</v>
      </c>
      <c r="Q20" s="2">
        <v>3341</v>
      </c>
      <c r="R20" s="2">
        <v>3502</v>
      </c>
      <c r="S20" s="2">
        <v>3673</v>
      </c>
      <c r="T20" s="2">
        <v>3855</v>
      </c>
      <c r="U20" s="2">
        <v>4048</v>
      </c>
      <c r="V20" s="2">
        <v>4254</v>
      </c>
      <c r="W20" s="2">
        <v>4472</v>
      </c>
      <c r="X20" s="2">
        <v>4698</v>
      </c>
      <c r="Y20" s="2">
        <v>4927</v>
      </c>
      <c r="Z20" s="2">
        <v>5156</v>
      </c>
      <c r="AA20" s="2">
        <v>5345</v>
      </c>
      <c r="AB20" s="2">
        <v>5530</v>
      </c>
      <c r="AC20" s="2">
        <v>5714</v>
      </c>
      <c r="AD20" s="2">
        <v>5905</v>
      </c>
      <c r="AE20" s="2">
        <v>6107</v>
      </c>
      <c r="AF20" s="2">
        <v>6321</v>
      </c>
      <c r="AG20" s="2">
        <v>6548</v>
      </c>
      <c r="AH20" s="2">
        <v>6784</v>
      </c>
      <c r="AI20" s="2">
        <v>7027</v>
      </c>
      <c r="AJ20" s="2">
        <v>7273</v>
      </c>
      <c r="AK20" s="2">
        <v>7519</v>
      </c>
      <c r="AL20" s="2">
        <v>7769</v>
      </c>
      <c r="AM20" s="2">
        <v>8023</v>
      </c>
      <c r="AN20" s="2">
        <v>8282</v>
      </c>
      <c r="AO20" s="2">
        <v>8545</v>
      </c>
      <c r="AP20" s="2">
        <v>8814</v>
      </c>
      <c r="AQ20" s="2">
        <v>9087</v>
      </c>
      <c r="AR20" s="2">
        <v>9365</v>
      </c>
      <c r="AS20" s="2">
        <v>9647</v>
      </c>
      <c r="AT20" s="2">
        <v>9935</v>
      </c>
      <c r="AU20" s="2">
        <v>10225</v>
      </c>
      <c r="AV20" s="2">
        <v>10520</v>
      </c>
      <c r="AW20" s="2">
        <v>0</v>
      </c>
    </row>
    <row r="21" spans="1:49">
      <c r="A21" s="2">
        <v>14</v>
      </c>
      <c r="B21" s="3" t="s">
        <v>442</v>
      </c>
      <c r="C21" s="2">
        <v>21</v>
      </c>
      <c r="D21" s="3" t="s">
        <v>442</v>
      </c>
      <c r="E21" s="3" t="s">
        <v>590</v>
      </c>
      <c r="F21" s="3" t="s">
        <v>591</v>
      </c>
      <c r="G21" s="2">
        <v>25801</v>
      </c>
      <c r="H21" s="2">
        <v>26670</v>
      </c>
      <c r="I21" s="2">
        <v>27565</v>
      </c>
      <c r="J21" s="2">
        <v>28474</v>
      </c>
      <c r="K21" s="2">
        <v>29386</v>
      </c>
      <c r="L21" s="2">
        <v>30298</v>
      </c>
      <c r="M21" s="2">
        <v>31213</v>
      </c>
      <c r="N21" s="2">
        <v>32134</v>
      </c>
      <c r="O21" s="2">
        <v>33064</v>
      </c>
      <c r="P21" s="2">
        <v>34009</v>
      </c>
      <c r="Q21" s="2">
        <v>35183</v>
      </c>
      <c r="R21" s="2">
        <v>36385</v>
      </c>
      <c r="S21" s="2">
        <v>37622</v>
      </c>
      <c r="T21" s="2">
        <v>38904</v>
      </c>
      <c r="U21" s="2">
        <v>40237</v>
      </c>
      <c r="V21" s="2">
        <v>41623</v>
      </c>
      <c r="W21" s="2">
        <v>43063</v>
      </c>
      <c r="X21" s="2">
        <v>44554</v>
      </c>
      <c r="Y21" s="2">
        <v>46091</v>
      </c>
      <c r="Z21" s="2">
        <v>47673</v>
      </c>
      <c r="AA21" s="2">
        <v>49301</v>
      </c>
      <c r="AB21" s="2">
        <v>50974</v>
      </c>
      <c r="AC21" s="2">
        <v>52688</v>
      </c>
      <c r="AD21" s="2">
        <v>54435</v>
      </c>
      <c r="AE21" s="2">
        <v>56209</v>
      </c>
      <c r="AF21" s="2">
        <v>58008</v>
      </c>
      <c r="AG21" s="2">
        <v>59833</v>
      </c>
      <c r="AH21" s="2">
        <v>61682</v>
      </c>
      <c r="AI21" s="2">
        <v>63553</v>
      </c>
      <c r="AJ21" s="2">
        <v>65445</v>
      </c>
      <c r="AK21" s="2">
        <v>66835</v>
      </c>
      <c r="AL21" s="2">
        <v>68209</v>
      </c>
      <c r="AM21" s="2">
        <v>69571</v>
      </c>
      <c r="AN21" s="2">
        <v>70930</v>
      </c>
      <c r="AO21" s="2">
        <v>72293</v>
      </c>
      <c r="AP21" s="2">
        <v>73661</v>
      </c>
      <c r="AQ21" s="2">
        <v>75034</v>
      </c>
      <c r="AR21" s="2">
        <v>76414</v>
      </c>
      <c r="AS21" s="2">
        <v>77802</v>
      </c>
      <c r="AT21" s="2">
        <v>79199</v>
      </c>
      <c r="AU21" s="2">
        <v>80302</v>
      </c>
      <c r="AV21" s="2">
        <v>81406</v>
      </c>
      <c r="AW21" s="2">
        <v>0</v>
      </c>
    </row>
    <row r="22" spans="1:49">
      <c r="A22" s="2">
        <v>15</v>
      </c>
      <c r="B22" s="3" t="s">
        <v>436</v>
      </c>
      <c r="C22" s="2">
        <v>9</v>
      </c>
      <c r="D22" s="3" t="s">
        <v>437</v>
      </c>
      <c r="E22" s="3" t="s">
        <v>590</v>
      </c>
      <c r="F22" s="3" t="s">
        <v>591</v>
      </c>
      <c r="G22" s="2">
        <v>8231</v>
      </c>
      <c r="H22" s="2">
        <v>8353</v>
      </c>
      <c r="I22" s="2">
        <v>8474</v>
      </c>
      <c r="J22" s="2">
        <v>8595</v>
      </c>
      <c r="K22" s="2">
        <v>8715</v>
      </c>
      <c r="L22" s="2">
        <v>8834</v>
      </c>
      <c r="M22" s="2">
        <v>8952</v>
      </c>
      <c r="N22" s="2">
        <v>9072</v>
      </c>
      <c r="O22" s="2">
        <v>9200</v>
      </c>
      <c r="P22" s="2">
        <v>9339</v>
      </c>
      <c r="Q22" s="2">
        <v>9471</v>
      </c>
      <c r="R22" s="2">
        <v>9612</v>
      </c>
      <c r="S22" s="2">
        <v>9758</v>
      </c>
      <c r="T22" s="2">
        <v>9903</v>
      </c>
      <c r="U22" s="2">
        <v>10042</v>
      </c>
      <c r="V22" s="2">
        <v>10174</v>
      </c>
      <c r="W22" s="2">
        <v>10301</v>
      </c>
      <c r="X22" s="2">
        <v>10426</v>
      </c>
      <c r="Y22" s="2">
        <v>10553</v>
      </c>
      <c r="Z22" s="2">
        <v>10688</v>
      </c>
      <c r="AA22" s="2">
        <v>10832</v>
      </c>
      <c r="AB22" s="2">
        <v>10983</v>
      </c>
      <c r="AC22" s="2">
        <v>11137</v>
      </c>
      <c r="AD22" s="2">
        <v>11293</v>
      </c>
      <c r="AE22" s="2">
        <v>11447</v>
      </c>
      <c r="AF22" s="2">
        <v>11599</v>
      </c>
      <c r="AG22" s="2">
        <v>11750</v>
      </c>
      <c r="AH22" s="2">
        <v>11900</v>
      </c>
      <c r="AI22" s="2">
        <v>12050</v>
      </c>
      <c r="AJ22" s="2">
        <v>12201</v>
      </c>
      <c r="AK22" s="2">
        <v>12455</v>
      </c>
      <c r="AL22" s="2">
        <v>12715</v>
      </c>
      <c r="AM22" s="2">
        <v>12979</v>
      </c>
      <c r="AN22" s="2">
        <v>13250</v>
      </c>
      <c r="AO22" s="2">
        <v>13526</v>
      </c>
      <c r="AP22" s="2">
        <v>13809</v>
      </c>
      <c r="AQ22" s="2">
        <v>14099</v>
      </c>
      <c r="AR22" s="2">
        <v>14394</v>
      </c>
      <c r="AS22" s="2">
        <v>14695</v>
      </c>
      <c r="AT22" s="2">
        <v>14999</v>
      </c>
      <c r="AU22" s="2">
        <v>15336</v>
      </c>
      <c r="AV22" s="2">
        <v>15678</v>
      </c>
      <c r="AW22" s="2">
        <v>0</v>
      </c>
    </row>
    <row r="23" spans="1:49">
      <c r="A23" s="2">
        <v>15</v>
      </c>
      <c r="B23" s="3" t="s">
        <v>436</v>
      </c>
      <c r="C23" s="2">
        <v>40</v>
      </c>
      <c r="D23" s="3" t="s">
        <v>446</v>
      </c>
      <c r="E23" s="3" t="s">
        <v>590</v>
      </c>
      <c r="F23" s="3" t="s">
        <v>591</v>
      </c>
      <c r="G23" s="2">
        <v>2603</v>
      </c>
      <c r="H23" s="2">
        <v>2648</v>
      </c>
      <c r="I23" s="2">
        <v>2693</v>
      </c>
      <c r="J23" s="2">
        <v>2737</v>
      </c>
      <c r="K23" s="2">
        <v>2780</v>
      </c>
      <c r="L23" s="2">
        <v>2821</v>
      </c>
      <c r="M23" s="2">
        <v>2860</v>
      </c>
      <c r="N23" s="2">
        <v>2898</v>
      </c>
      <c r="O23" s="2">
        <v>2934</v>
      </c>
      <c r="P23" s="2">
        <v>2968</v>
      </c>
      <c r="Q23" s="2">
        <v>3050</v>
      </c>
      <c r="R23" s="2">
        <v>3132</v>
      </c>
      <c r="S23" s="2">
        <v>3214</v>
      </c>
      <c r="T23" s="2">
        <v>3297</v>
      </c>
      <c r="U23" s="2">
        <v>3381</v>
      </c>
      <c r="V23" s="2">
        <v>3466</v>
      </c>
      <c r="W23" s="2">
        <v>3553</v>
      </c>
      <c r="X23" s="2">
        <v>3641</v>
      </c>
      <c r="Y23" s="2">
        <v>3732</v>
      </c>
      <c r="Z23" s="2">
        <v>3825</v>
      </c>
      <c r="AA23" s="2">
        <v>3923</v>
      </c>
      <c r="AB23" s="2">
        <v>4024</v>
      </c>
      <c r="AC23" s="2">
        <v>4129</v>
      </c>
      <c r="AD23" s="2">
        <v>4238</v>
      </c>
      <c r="AE23" s="2">
        <v>4352</v>
      </c>
      <c r="AF23" s="2">
        <v>4471</v>
      </c>
      <c r="AG23" s="2">
        <v>4595</v>
      </c>
      <c r="AH23" s="2">
        <v>4724</v>
      </c>
      <c r="AI23" s="2">
        <v>4856</v>
      </c>
      <c r="AJ23" s="2">
        <v>4993</v>
      </c>
      <c r="AK23" s="2">
        <v>5111</v>
      </c>
      <c r="AL23" s="2">
        <v>5232</v>
      </c>
      <c r="AM23" s="2">
        <v>5354</v>
      </c>
      <c r="AN23" s="2">
        <v>5478</v>
      </c>
      <c r="AO23" s="2">
        <v>5600</v>
      </c>
      <c r="AP23" s="2">
        <v>5723</v>
      </c>
      <c r="AQ23" s="2">
        <v>5844</v>
      </c>
      <c r="AR23" s="2">
        <v>5966</v>
      </c>
      <c r="AS23" s="2">
        <v>6088</v>
      </c>
      <c r="AT23" s="2">
        <v>6212</v>
      </c>
      <c r="AU23" s="2">
        <v>6345</v>
      </c>
      <c r="AV23" s="2">
        <v>6480</v>
      </c>
      <c r="AW23" s="2">
        <v>0</v>
      </c>
    </row>
    <row r="24" spans="1:49">
      <c r="A24" s="2">
        <v>15</v>
      </c>
      <c r="B24" s="3" t="s">
        <v>436</v>
      </c>
      <c r="C24" s="2">
        <v>169</v>
      </c>
      <c r="D24" s="3" t="s">
        <v>469</v>
      </c>
      <c r="E24" s="3" t="s">
        <v>590</v>
      </c>
      <c r="F24" s="3" t="s">
        <v>591</v>
      </c>
      <c r="G24" s="2">
        <v>661</v>
      </c>
      <c r="H24" s="2">
        <v>677</v>
      </c>
      <c r="I24" s="2">
        <v>694</v>
      </c>
      <c r="J24" s="2">
        <v>712</v>
      </c>
      <c r="K24" s="2">
        <v>729</v>
      </c>
      <c r="L24" s="2">
        <v>747</v>
      </c>
      <c r="M24" s="2">
        <v>765</v>
      </c>
      <c r="N24" s="2">
        <v>784</v>
      </c>
      <c r="O24" s="2">
        <v>803</v>
      </c>
      <c r="P24" s="2">
        <v>822</v>
      </c>
      <c r="Q24" s="2">
        <v>846</v>
      </c>
      <c r="R24" s="2">
        <v>871</v>
      </c>
      <c r="S24" s="2">
        <v>896</v>
      </c>
      <c r="T24" s="2">
        <v>924</v>
      </c>
      <c r="U24" s="2">
        <v>955</v>
      </c>
      <c r="V24" s="2">
        <v>989</v>
      </c>
      <c r="W24" s="2">
        <v>1027</v>
      </c>
      <c r="X24" s="2">
        <v>1066</v>
      </c>
      <c r="Y24" s="2">
        <v>1107</v>
      </c>
      <c r="Z24" s="2">
        <v>1148</v>
      </c>
      <c r="AA24" s="2">
        <v>1181</v>
      </c>
      <c r="AB24" s="2">
        <v>1214</v>
      </c>
      <c r="AC24" s="2">
        <v>1247</v>
      </c>
      <c r="AD24" s="2">
        <v>1282</v>
      </c>
      <c r="AE24" s="2">
        <v>1319</v>
      </c>
      <c r="AF24" s="2">
        <v>1359</v>
      </c>
      <c r="AG24" s="2">
        <v>1401</v>
      </c>
      <c r="AH24" s="2">
        <v>1444</v>
      </c>
      <c r="AI24" s="2">
        <v>1488</v>
      </c>
      <c r="AJ24" s="2">
        <v>1531</v>
      </c>
      <c r="AK24" s="2">
        <v>1581</v>
      </c>
      <c r="AL24" s="2">
        <v>1631</v>
      </c>
      <c r="AM24" s="2">
        <v>1681</v>
      </c>
      <c r="AN24" s="2">
        <v>1732</v>
      </c>
      <c r="AO24" s="2">
        <v>1784</v>
      </c>
      <c r="AP24" s="2">
        <v>1837</v>
      </c>
      <c r="AQ24" s="2">
        <v>1891</v>
      </c>
      <c r="AR24" s="2">
        <v>1946</v>
      </c>
      <c r="AS24" s="2">
        <v>2002</v>
      </c>
      <c r="AT24" s="2">
        <v>2059</v>
      </c>
      <c r="AU24" s="2">
        <v>2123</v>
      </c>
      <c r="AV24" s="2">
        <v>2188</v>
      </c>
      <c r="AW24" s="2">
        <v>0</v>
      </c>
    </row>
    <row r="25" spans="1:49">
      <c r="A25" s="2">
        <v>15</v>
      </c>
      <c r="B25" s="3" t="s">
        <v>436</v>
      </c>
      <c r="C25" s="2">
        <v>234</v>
      </c>
      <c r="D25" s="3" t="s">
        <v>477</v>
      </c>
      <c r="E25" s="3" t="s">
        <v>590</v>
      </c>
      <c r="F25" s="3" t="s">
        <v>591</v>
      </c>
      <c r="G25" s="2">
        <v>1040</v>
      </c>
      <c r="H25" s="2">
        <v>1050</v>
      </c>
      <c r="I25" s="2">
        <v>1060</v>
      </c>
      <c r="J25" s="2">
        <v>1069</v>
      </c>
      <c r="K25" s="2">
        <v>1078</v>
      </c>
      <c r="L25" s="2">
        <v>1087</v>
      </c>
      <c r="M25" s="2">
        <v>1095</v>
      </c>
      <c r="N25" s="2">
        <v>1102</v>
      </c>
      <c r="O25" s="2">
        <v>1107</v>
      </c>
      <c r="P25" s="2">
        <v>1111</v>
      </c>
      <c r="Q25" s="2">
        <v>1114</v>
      </c>
      <c r="R25" s="2">
        <v>1116</v>
      </c>
      <c r="S25" s="2">
        <v>1116</v>
      </c>
      <c r="T25" s="2">
        <v>1117</v>
      </c>
      <c r="U25" s="2">
        <v>1120</v>
      </c>
      <c r="V25" s="2">
        <v>1125</v>
      </c>
      <c r="W25" s="2">
        <v>1131</v>
      </c>
      <c r="X25" s="2">
        <v>1138</v>
      </c>
      <c r="Y25" s="2">
        <v>1146</v>
      </c>
      <c r="Z25" s="2">
        <v>1155</v>
      </c>
      <c r="AA25" s="2">
        <v>1172</v>
      </c>
      <c r="AB25" s="2">
        <v>1190</v>
      </c>
      <c r="AC25" s="2">
        <v>1208</v>
      </c>
      <c r="AD25" s="2">
        <v>1228</v>
      </c>
      <c r="AE25" s="2">
        <v>1247</v>
      </c>
      <c r="AF25" s="2">
        <v>1268</v>
      </c>
      <c r="AG25" s="2">
        <v>1289</v>
      </c>
      <c r="AH25" s="2">
        <v>1311</v>
      </c>
      <c r="AI25" s="2">
        <v>1333</v>
      </c>
      <c r="AJ25" s="2">
        <v>1358</v>
      </c>
      <c r="AK25" s="2">
        <v>1370</v>
      </c>
      <c r="AL25" s="2">
        <v>1384</v>
      </c>
      <c r="AM25" s="2">
        <v>1398</v>
      </c>
      <c r="AN25" s="2">
        <v>1412</v>
      </c>
      <c r="AO25" s="2">
        <v>1426</v>
      </c>
      <c r="AP25" s="2">
        <v>1441</v>
      </c>
      <c r="AQ25" s="2">
        <v>1456</v>
      </c>
      <c r="AR25" s="2">
        <v>1471</v>
      </c>
      <c r="AS25" s="2">
        <v>1487</v>
      </c>
      <c r="AT25" s="2">
        <v>1503</v>
      </c>
      <c r="AU25" s="2">
        <v>1518</v>
      </c>
      <c r="AV25" s="2">
        <v>1533</v>
      </c>
      <c r="AW25" s="2">
        <v>0</v>
      </c>
    </row>
    <row r="26" spans="1:49">
      <c r="A26" s="2">
        <v>19</v>
      </c>
      <c r="B26" s="3" t="s">
        <v>539</v>
      </c>
      <c r="C26" s="2">
        <v>315</v>
      </c>
      <c r="D26" s="3" t="s">
        <v>595</v>
      </c>
      <c r="E26" s="3" t="s">
        <v>590</v>
      </c>
      <c r="F26" s="3" t="s">
        <v>591</v>
      </c>
      <c r="G26" s="2">
        <v>76320</v>
      </c>
      <c r="H26" s="2">
        <v>78337</v>
      </c>
      <c r="I26" s="2">
        <v>80417</v>
      </c>
      <c r="J26" s="2">
        <v>82537</v>
      </c>
      <c r="K26" s="2">
        <v>84680</v>
      </c>
      <c r="L26" s="2">
        <v>86847</v>
      </c>
      <c r="M26" s="2">
        <v>89038</v>
      </c>
      <c r="N26" s="2">
        <v>91259</v>
      </c>
      <c r="O26" s="2">
        <v>93514</v>
      </c>
      <c r="P26" s="2">
        <v>95818</v>
      </c>
      <c r="Q26" s="2">
        <v>98859</v>
      </c>
      <c r="R26" s="2">
        <v>101992</v>
      </c>
      <c r="S26" s="2">
        <v>105213</v>
      </c>
      <c r="T26" s="2">
        <v>108531</v>
      </c>
      <c r="U26" s="2">
        <v>111951</v>
      </c>
      <c r="V26" s="2">
        <v>115477</v>
      </c>
      <c r="W26" s="2">
        <v>119108</v>
      </c>
      <c r="X26" s="2">
        <v>122839</v>
      </c>
      <c r="Y26" s="2">
        <v>126663</v>
      </c>
      <c r="Z26" s="2">
        <v>130579</v>
      </c>
      <c r="AA26" s="2">
        <v>134683</v>
      </c>
      <c r="AB26" s="2">
        <v>138882</v>
      </c>
      <c r="AC26" s="2">
        <v>143177</v>
      </c>
      <c r="AD26" s="2">
        <v>147570</v>
      </c>
      <c r="AE26" s="2">
        <v>152053</v>
      </c>
      <c r="AF26" s="2">
        <v>156637</v>
      </c>
      <c r="AG26" s="2">
        <v>161316</v>
      </c>
      <c r="AH26" s="2">
        <v>166105</v>
      </c>
      <c r="AI26" s="2">
        <v>170986</v>
      </c>
      <c r="AJ26" s="2">
        <v>175967</v>
      </c>
      <c r="AK26" s="2">
        <v>180320</v>
      </c>
      <c r="AL26" s="2">
        <v>184722</v>
      </c>
      <c r="AM26" s="2">
        <v>189164</v>
      </c>
      <c r="AN26" s="2">
        <v>193670</v>
      </c>
      <c r="AO26" s="2">
        <v>198225</v>
      </c>
      <c r="AP26" s="2">
        <v>202846</v>
      </c>
      <c r="AQ26" s="2">
        <v>207525</v>
      </c>
      <c r="AR26" s="2">
        <v>212264</v>
      </c>
      <c r="AS26" s="2">
        <v>217061</v>
      </c>
      <c r="AT26" s="2">
        <v>221907</v>
      </c>
      <c r="AU26" s="2">
        <v>226483</v>
      </c>
      <c r="AV26" s="2">
        <v>231100</v>
      </c>
      <c r="AW26" s="2">
        <v>0</v>
      </c>
    </row>
    <row r="27" spans="1:49">
      <c r="A27" s="2">
        <v>21</v>
      </c>
      <c r="B27" s="3" t="s">
        <v>596</v>
      </c>
      <c r="C27" s="2">
        <v>390</v>
      </c>
      <c r="D27" s="3" t="s">
        <v>597</v>
      </c>
      <c r="E27" s="3" t="s">
        <v>590</v>
      </c>
      <c r="F27" s="3" t="s">
        <v>591</v>
      </c>
      <c r="G27" s="2">
        <v>102056</v>
      </c>
      <c r="H27" s="2">
        <v>104163</v>
      </c>
      <c r="I27" s="2">
        <v>106345</v>
      </c>
      <c r="J27" s="2">
        <v>108611</v>
      </c>
      <c r="K27" s="2">
        <v>110969</v>
      </c>
      <c r="L27" s="2">
        <v>113427</v>
      </c>
      <c r="M27" s="2">
        <v>115979</v>
      </c>
      <c r="N27" s="2">
        <v>118626</v>
      </c>
      <c r="O27" s="2">
        <v>121358</v>
      </c>
      <c r="P27" s="2">
        <v>124165</v>
      </c>
      <c r="Q27" s="2">
        <v>127098</v>
      </c>
      <c r="R27" s="2">
        <v>130113</v>
      </c>
      <c r="S27" s="2">
        <v>133230</v>
      </c>
      <c r="T27" s="2">
        <v>136485</v>
      </c>
      <c r="U27" s="2">
        <v>139892</v>
      </c>
      <c r="V27" s="2">
        <v>143459</v>
      </c>
      <c r="W27" s="2">
        <v>147183</v>
      </c>
      <c r="X27" s="2">
        <v>151053</v>
      </c>
      <c r="Y27" s="2">
        <v>155041</v>
      </c>
      <c r="Z27" s="2">
        <v>159136</v>
      </c>
      <c r="AA27" s="2">
        <v>163462</v>
      </c>
      <c r="AB27" s="2">
        <v>167898</v>
      </c>
      <c r="AC27" s="2">
        <v>172460</v>
      </c>
      <c r="AD27" s="2">
        <v>177162</v>
      </c>
      <c r="AE27" s="2">
        <v>182017</v>
      </c>
      <c r="AF27" s="2">
        <v>187029</v>
      </c>
      <c r="AG27" s="2">
        <v>192182</v>
      </c>
      <c r="AH27" s="2">
        <v>197448</v>
      </c>
      <c r="AI27" s="2">
        <v>202799</v>
      </c>
      <c r="AJ27" s="2">
        <v>208199</v>
      </c>
      <c r="AK27" s="2">
        <v>214143</v>
      </c>
      <c r="AL27" s="2">
        <v>220155</v>
      </c>
      <c r="AM27" s="2">
        <v>226246</v>
      </c>
      <c r="AN27" s="2">
        <v>232423</v>
      </c>
      <c r="AO27" s="2">
        <v>238705</v>
      </c>
      <c r="AP27" s="2">
        <v>245090</v>
      </c>
      <c r="AQ27" s="2">
        <v>251574</v>
      </c>
      <c r="AR27" s="2">
        <v>258141</v>
      </c>
      <c r="AS27" s="2">
        <v>264788</v>
      </c>
      <c r="AT27" s="2">
        <v>271500</v>
      </c>
      <c r="AU27" s="2">
        <v>278535</v>
      </c>
      <c r="AV27" s="2">
        <v>285643</v>
      </c>
      <c r="AW27" s="2">
        <v>0</v>
      </c>
    </row>
    <row r="28" spans="1:49">
      <c r="A28" s="2">
        <v>22</v>
      </c>
      <c r="B28" s="3" t="s">
        <v>540</v>
      </c>
      <c r="C28" s="2">
        <v>855</v>
      </c>
      <c r="D28" s="3" t="s">
        <v>598</v>
      </c>
      <c r="E28" s="3" t="s">
        <v>590</v>
      </c>
      <c r="F28" s="3" t="s">
        <v>591</v>
      </c>
      <c r="G28" s="2">
        <v>963033</v>
      </c>
      <c r="H28" s="2">
        <v>981764</v>
      </c>
      <c r="I28" s="2">
        <v>1001446</v>
      </c>
      <c r="J28" s="2">
        <v>1022170</v>
      </c>
      <c r="K28" s="2">
        <v>1043991</v>
      </c>
      <c r="L28" s="2">
        <v>1066925</v>
      </c>
      <c r="M28" s="2">
        <v>1090861</v>
      </c>
      <c r="N28" s="2">
        <v>1115565</v>
      </c>
      <c r="O28" s="2">
        <v>1140715</v>
      </c>
      <c r="P28" s="2">
        <v>1166035</v>
      </c>
      <c r="Q28" s="2">
        <v>1198148</v>
      </c>
      <c r="R28" s="2">
        <v>1230716</v>
      </c>
      <c r="S28" s="2">
        <v>1263509</v>
      </c>
      <c r="T28" s="2">
        <v>1296292</v>
      </c>
      <c r="U28" s="2">
        <v>1328913</v>
      </c>
      <c r="V28" s="2">
        <v>1361227</v>
      </c>
      <c r="W28" s="2">
        <v>1393339</v>
      </c>
      <c r="X28" s="2">
        <v>1425536</v>
      </c>
      <c r="Y28" s="2">
        <v>1458226</v>
      </c>
      <c r="Z28" s="2">
        <v>1491750</v>
      </c>
      <c r="AA28" s="2">
        <v>1526724</v>
      </c>
      <c r="AB28" s="2">
        <v>1562562</v>
      </c>
      <c r="AC28" s="2">
        <v>1599378</v>
      </c>
      <c r="AD28" s="2">
        <v>1637296</v>
      </c>
      <c r="AE28" s="2">
        <v>1676366</v>
      </c>
      <c r="AF28" s="2">
        <v>1716700</v>
      </c>
      <c r="AG28" s="2">
        <v>1758197</v>
      </c>
      <c r="AH28" s="2">
        <v>1800474</v>
      </c>
      <c r="AI28" s="2">
        <v>1842984</v>
      </c>
      <c r="AJ28" s="2">
        <v>1885306</v>
      </c>
      <c r="AK28" s="2">
        <v>1925961</v>
      </c>
      <c r="AL28" s="2">
        <v>1966282</v>
      </c>
      <c r="AM28" s="2">
        <v>2006399</v>
      </c>
      <c r="AN28" s="2">
        <v>2046563</v>
      </c>
      <c r="AO28" s="2">
        <v>2086930</v>
      </c>
      <c r="AP28" s="2">
        <v>2127556</v>
      </c>
      <c r="AQ28" s="2">
        <v>2168339</v>
      </c>
      <c r="AR28" s="2">
        <v>2209280</v>
      </c>
      <c r="AS28" s="2">
        <v>2250331</v>
      </c>
      <c r="AT28" s="2">
        <v>2291454</v>
      </c>
      <c r="AU28" s="2">
        <v>2333372</v>
      </c>
      <c r="AV28" s="2">
        <v>2375434</v>
      </c>
      <c r="AW28" s="2">
        <v>0</v>
      </c>
    </row>
    <row r="29" spans="1:49">
      <c r="A29" s="2">
        <v>23</v>
      </c>
      <c r="B29" s="3" t="s">
        <v>541</v>
      </c>
      <c r="C29" s="2">
        <v>231</v>
      </c>
      <c r="D29" s="3" t="s">
        <v>541</v>
      </c>
      <c r="E29" s="3" t="s">
        <v>590</v>
      </c>
      <c r="F29" s="3" t="s">
        <v>591</v>
      </c>
      <c r="G29" s="2">
        <v>77258</v>
      </c>
      <c r="H29" s="2">
        <v>78766</v>
      </c>
      <c r="I29" s="2">
        <v>80250</v>
      </c>
      <c r="J29" s="2">
        <v>81691</v>
      </c>
      <c r="K29" s="2">
        <v>83080</v>
      </c>
      <c r="L29" s="2">
        <v>84409</v>
      </c>
      <c r="M29" s="2">
        <v>85685</v>
      </c>
      <c r="N29" s="2">
        <v>86930</v>
      </c>
      <c r="O29" s="2">
        <v>88179</v>
      </c>
      <c r="P29" s="2">
        <v>89455</v>
      </c>
      <c r="Q29" s="2">
        <v>91436</v>
      </c>
      <c r="R29" s="2">
        <v>93476</v>
      </c>
      <c r="S29" s="2">
        <v>95578</v>
      </c>
      <c r="T29" s="2">
        <v>97742</v>
      </c>
      <c r="U29" s="2">
        <v>99969</v>
      </c>
      <c r="V29" s="2">
        <v>102264</v>
      </c>
      <c r="W29" s="2">
        <v>104636</v>
      </c>
      <c r="X29" s="2">
        <v>107087</v>
      </c>
      <c r="Y29" s="2">
        <v>109621</v>
      </c>
      <c r="Z29" s="2">
        <v>112239</v>
      </c>
      <c r="AA29" s="2">
        <v>113820</v>
      </c>
      <c r="AB29" s="2">
        <v>115442</v>
      </c>
      <c r="AC29" s="2">
        <v>117095</v>
      </c>
      <c r="AD29" s="2">
        <v>118766</v>
      </c>
      <c r="AE29" s="2">
        <v>120447</v>
      </c>
      <c r="AF29" s="2">
        <v>122133</v>
      </c>
      <c r="AG29" s="2">
        <v>123829</v>
      </c>
      <c r="AH29" s="2">
        <v>125555</v>
      </c>
      <c r="AI29" s="2">
        <v>127335</v>
      </c>
      <c r="AJ29" s="2">
        <v>129186</v>
      </c>
      <c r="AK29" s="2">
        <v>130683</v>
      </c>
      <c r="AL29" s="2">
        <v>132234</v>
      </c>
      <c r="AM29" s="2">
        <v>133832</v>
      </c>
      <c r="AN29" s="2">
        <v>135462</v>
      </c>
      <c r="AO29" s="2">
        <v>137111</v>
      </c>
      <c r="AP29" s="2">
        <v>138778</v>
      </c>
      <c r="AQ29" s="2">
        <v>140463</v>
      </c>
      <c r="AR29" s="2">
        <v>142161</v>
      </c>
      <c r="AS29" s="2">
        <v>143869</v>
      </c>
      <c r="AT29" s="2">
        <v>145582</v>
      </c>
      <c r="AU29" s="2">
        <v>147062</v>
      </c>
      <c r="AV29" s="2">
        <v>148537</v>
      </c>
      <c r="AW29" s="2">
        <v>0</v>
      </c>
    </row>
    <row r="30" spans="1:49">
      <c r="A30" s="2">
        <v>24</v>
      </c>
      <c r="B30" s="3" t="s">
        <v>542</v>
      </c>
      <c r="C30" s="2">
        <v>303</v>
      </c>
      <c r="D30" s="3" t="s">
        <v>599</v>
      </c>
      <c r="E30" s="3" t="s">
        <v>590</v>
      </c>
      <c r="F30" s="3" t="s">
        <v>591</v>
      </c>
      <c r="G30" s="2">
        <v>142815</v>
      </c>
      <c r="H30" s="2">
        <v>143705</v>
      </c>
      <c r="I30" s="2">
        <v>144626</v>
      </c>
      <c r="J30" s="2">
        <v>145519</v>
      </c>
      <c r="K30" s="2">
        <v>146324</v>
      </c>
      <c r="L30" s="2">
        <v>147025</v>
      </c>
      <c r="M30" s="2">
        <v>147633</v>
      </c>
      <c r="N30" s="2">
        <v>148164</v>
      </c>
      <c r="O30" s="2">
        <v>148649</v>
      </c>
      <c r="P30" s="2">
        <v>149111</v>
      </c>
      <c r="Q30" s="2">
        <v>150502</v>
      </c>
      <c r="R30" s="2">
        <v>151879</v>
      </c>
      <c r="S30" s="2">
        <v>153234</v>
      </c>
      <c r="T30" s="2">
        <v>154560</v>
      </c>
      <c r="U30" s="2">
        <v>155855</v>
      </c>
      <c r="V30" s="2">
        <v>157123</v>
      </c>
      <c r="W30" s="2">
        <v>158370</v>
      </c>
      <c r="X30" s="2">
        <v>159587</v>
      </c>
      <c r="Y30" s="2">
        <v>160778</v>
      </c>
      <c r="Z30" s="2">
        <v>161934</v>
      </c>
      <c r="AA30" s="2">
        <v>162970</v>
      </c>
      <c r="AB30" s="2">
        <v>163980</v>
      </c>
      <c r="AC30" s="2">
        <v>164993</v>
      </c>
      <c r="AD30" s="2">
        <v>166058</v>
      </c>
      <c r="AE30" s="2">
        <v>167207</v>
      </c>
      <c r="AF30" s="2">
        <v>168459</v>
      </c>
      <c r="AG30" s="2">
        <v>169801</v>
      </c>
      <c r="AH30" s="2">
        <v>171236</v>
      </c>
      <c r="AI30" s="2">
        <v>172748</v>
      </c>
      <c r="AJ30" s="2">
        <v>174337</v>
      </c>
      <c r="AK30" s="2">
        <v>175381</v>
      </c>
      <c r="AL30" s="2">
        <v>176472</v>
      </c>
      <c r="AM30" s="2">
        <v>177584</v>
      </c>
      <c r="AN30" s="2">
        <v>178662</v>
      </c>
      <c r="AO30" s="2">
        <v>179684</v>
      </c>
      <c r="AP30" s="2">
        <v>180630</v>
      </c>
      <c r="AQ30" s="2">
        <v>181510</v>
      </c>
      <c r="AR30" s="2">
        <v>182335</v>
      </c>
      <c r="AS30" s="2">
        <v>183133</v>
      </c>
      <c r="AT30" s="2">
        <v>183915</v>
      </c>
      <c r="AU30" s="2">
        <v>184183</v>
      </c>
      <c r="AV30" s="2">
        <v>184424</v>
      </c>
      <c r="AW30" s="2">
        <v>0</v>
      </c>
    </row>
    <row r="31" spans="1:49">
      <c r="A31" s="2">
        <v>25</v>
      </c>
      <c r="B31" s="3" t="s">
        <v>543</v>
      </c>
      <c r="C31" s="2">
        <v>354</v>
      </c>
      <c r="D31" s="3" t="s">
        <v>600</v>
      </c>
      <c r="E31" s="3" t="s">
        <v>590</v>
      </c>
      <c r="F31" s="3" t="s">
        <v>591</v>
      </c>
      <c r="G31" s="2">
        <v>437093</v>
      </c>
      <c r="H31" s="2">
        <v>443389</v>
      </c>
      <c r="I31" s="2">
        <v>449681</v>
      </c>
      <c r="J31" s="2">
        <v>455851</v>
      </c>
      <c r="K31" s="2">
        <v>461811</v>
      </c>
      <c r="L31" s="2">
        <v>467515</v>
      </c>
      <c r="M31" s="2">
        <v>473001</v>
      </c>
      <c r="N31" s="2">
        <v>478353</v>
      </c>
      <c r="O31" s="2">
        <v>483720</v>
      </c>
      <c r="P31" s="2">
        <v>489204</v>
      </c>
      <c r="Q31" s="2">
        <v>495978</v>
      </c>
      <c r="R31" s="2">
        <v>502911</v>
      </c>
      <c r="S31" s="2">
        <v>509953</v>
      </c>
      <c r="T31" s="2">
        <v>517021</v>
      </c>
      <c r="U31" s="2">
        <v>524069</v>
      </c>
      <c r="V31" s="2">
        <v>531087</v>
      </c>
      <c r="W31" s="2">
        <v>538111</v>
      </c>
      <c r="X31" s="2">
        <v>545158</v>
      </c>
      <c r="Y31" s="2">
        <v>552275</v>
      </c>
      <c r="Z31" s="2">
        <v>559482</v>
      </c>
      <c r="AA31" s="2">
        <v>564300</v>
      </c>
      <c r="AB31" s="2">
        <v>569117</v>
      </c>
      <c r="AC31" s="2">
        <v>573983</v>
      </c>
      <c r="AD31" s="2">
        <v>578956</v>
      </c>
      <c r="AE31" s="2">
        <v>584080</v>
      </c>
      <c r="AF31" s="2">
        <v>589388</v>
      </c>
      <c r="AG31" s="2">
        <v>594834</v>
      </c>
      <c r="AH31" s="2">
        <v>600330</v>
      </c>
      <c r="AI31" s="2">
        <v>605724</v>
      </c>
      <c r="AJ31" s="2">
        <v>610929</v>
      </c>
      <c r="AK31" s="2">
        <v>616062</v>
      </c>
      <c r="AL31" s="2">
        <v>620951</v>
      </c>
      <c r="AM31" s="2">
        <v>625644</v>
      </c>
      <c r="AN31" s="2">
        <v>630184</v>
      </c>
      <c r="AO31" s="2">
        <v>634626</v>
      </c>
      <c r="AP31" s="2">
        <v>638972</v>
      </c>
      <c r="AQ31" s="2">
        <v>643216</v>
      </c>
      <c r="AR31" s="2">
        <v>647355</v>
      </c>
      <c r="AS31" s="2">
        <v>651383</v>
      </c>
      <c r="AT31" s="2">
        <v>655315</v>
      </c>
      <c r="AU31" s="2">
        <v>658284</v>
      </c>
      <c r="AV31" s="2">
        <v>661153</v>
      </c>
      <c r="AW31" s="2">
        <v>0</v>
      </c>
    </row>
    <row r="32" spans="1:49">
      <c r="A32" s="2">
        <v>30</v>
      </c>
      <c r="B32" s="3" t="s">
        <v>544</v>
      </c>
      <c r="C32" s="2">
        <v>862</v>
      </c>
      <c r="D32" s="3" t="s">
        <v>601</v>
      </c>
      <c r="E32" s="3" t="s">
        <v>590</v>
      </c>
      <c r="F32" s="3" t="s">
        <v>591</v>
      </c>
      <c r="G32" s="2">
        <v>1400126</v>
      </c>
      <c r="H32" s="2">
        <v>1425153</v>
      </c>
      <c r="I32" s="2">
        <v>1451127</v>
      </c>
      <c r="J32" s="2">
        <v>1478021</v>
      </c>
      <c r="K32" s="2">
        <v>1505802</v>
      </c>
      <c r="L32" s="2">
        <v>1534440</v>
      </c>
      <c r="M32" s="2">
        <v>1563862</v>
      </c>
      <c r="N32" s="2">
        <v>1593918</v>
      </c>
      <c r="O32" s="2">
        <v>1624435</v>
      </c>
      <c r="P32" s="2">
        <v>1655239</v>
      </c>
      <c r="Q32" s="2">
        <v>1694126</v>
      </c>
      <c r="R32" s="2">
        <v>1733627</v>
      </c>
      <c r="S32" s="2">
        <v>1773462</v>
      </c>
      <c r="T32" s="2">
        <v>1813313</v>
      </c>
      <c r="U32" s="2">
        <v>1852982</v>
      </c>
      <c r="V32" s="2">
        <v>1892314</v>
      </c>
      <c r="W32" s="2">
        <v>1931450</v>
      </c>
      <c r="X32" s="2">
        <v>1970694</v>
      </c>
      <c r="Y32" s="2">
        <v>2010501</v>
      </c>
      <c r="Z32" s="2">
        <v>2051232</v>
      </c>
      <c r="AA32" s="2">
        <v>2091024</v>
      </c>
      <c r="AB32" s="2">
        <v>2131679</v>
      </c>
      <c r="AC32" s="2">
        <v>2173361</v>
      </c>
      <c r="AD32" s="2">
        <v>2216252</v>
      </c>
      <c r="AE32" s="2">
        <v>2260446</v>
      </c>
      <c r="AF32" s="2">
        <v>2306088</v>
      </c>
      <c r="AG32" s="2">
        <v>2353031</v>
      </c>
      <c r="AH32" s="2">
        <v>2400804</v>
      </c>
      <c r="AI32" s="2">
        <v>2448708</v>
      </c>
      <c r="AJ32" s="2">
        <v>2496235</v>
      </c>
      <c r="AK32" s="2">
        <v>2542023</v>
      </c>
      <c r="AL32" s="2">
        <v>2587233</v>
      </c>
      <c r="AM32" s="2">
        <v>2632043</v>
      </c>
      <c r="AN32" s="2">
        <v>2676747</v>
      </c>
      <c r="AO32" s="2">
        <v>2721556</v>
      </c>
      <c r="AP32" s="2">
        <v>2766528</v>
      </c>
      <c r="AQ32" s="2">
        <v>2811555</v>
      </c>
      <c r="AR32" s="2">
        <v>2856635</v>
      </c>
      <c r="AS32" s="2">
        <v>2901714</v>
      </c>
      <c r="AT32" s="2">
        <v>2946769</v>
      </c>
      <c r="AU32" s="2">
        <v>2991656</v>
      </c>
      <c r="AV32" s="2">
        <v>3036587</v>
      </c>
      <c r="AW32" s="2">
        <v>0</v>
      </c>
    </row>
    <row r="33" spans="1:49">
      <c r="A33" s="2">
        <v>41</v>
      </c>
      <c r="B33" s="3" t="s">
        <v>602</v>
      </c>
      <c r="C33" s="2">
        <v>870</v>
      </c>
      <c r="D33" s="3" t="s">
        <v>603</v>
      </c>
      <c r="E33" s="3" t="s">
        <v>526</v>
      </c>
      <c r="F33" s="3" t="s">
        <v>526</v>
      </c>
      <c r="G33" s="2" t="s">
        <v>526</v>
      </c>
      <c r="H33" s="2" t="s">
        <v>526</v>
      </c>
      <c r="I33" s="2" t="s">
        <v>526</v>
      </c>
      <c r="J33" s="2" t="s">
        <v>526</v>
      </c>
      <c r="K33" s="2" t="s">
        <v>526</v>
      </c>
      <c r="L33" s="2" t="s">
        <v>526</v>
      </c>
      <c r="M33" s="2" t="s">
        <v>526</v>
      </c>
      <c r="N33" s="2" t="s">
        <v>526</v>
      </c>
      <c r="O33" s="2" t="s">
        <v>526</v>
      </c>
      <c r="P33" s="2" t="s">
        <v>526</v>
      </c>
      <c r="Q33" s="2" t="s">
        <v>526</v>
      </c>
      <c r="R33" s="2" t="s">
        <v>526</v>
      </c>
      <c r="S33" s="2" t="s">
        <v>526</v>
      </c>
      <c r="T33" s="2" t="s">
        <v>526</v>
      </c>
      <c r="U33" s="2" t="s">
        <v>526</v>
      </c>
      <c r="V33" s="2" t="s">
        <v>526</v>
      </c>
      <c r="W33" s="2" t="s">
        <v>526</v>
      </c>
      <c r="X33" s="2" t="s">
        <v>526</v>
      </c>
      <c r="Y33" s="2" t="s">
        <v>526</v>
      </c>
      <c r="Z33" s="2" t="s">
        <v>526</v>
      </c>
      <c r="AA33" s="2" t="s">
        <v>526</v>
      </c>
      <c r="AB33" s="2" t="s">
        <v>526</v>
      </c>
      <c r="AC33" s="2" t="s">
        <v>526</v>
      </c>
      <c r="AD33" s="2" t="s">
        <v>526</v>
      </c>
      <c r="AE33" s="2" t="s">
        <v>526</v>
      </c>
      <c r="AF33" s="2" t="s">
        <v>526</v>
      </c>
      <c r="AG33" s="2" t="s">
        <v>526</v>
      </c>
      <c r="AH33" s="2" t="s">
        <v>526</v>
      </c>
      <c r="AI33" s="2" t="s">
        <v>526</v>
      </c>
      <c r="AJ33" s="2" t="s">
        <v>526</v>
      </c>
      <c r="AK33" s="2" t="s">
        <v>526</v>
      </c>
      <c r="AL33" s="2" t="s">
        <v>526</v>
      </c>
      <c r="AM33" s="2" t="s">
        <v>526</v>
      </c>
      <c r="AN33" s="2" t="s">
        <v>526</v>
      </c>
      <c r="AO33" s="2" t="s">
        <v>526</v>
      </c>
      <c r="AP33" s="2" t="s">
        <v>526</v>
      </c>
      <c r="AQ33" s="2" t="s">
        <v>526</v>
      </c>
      <c r="AR33" s="2" t="s">
        <v>526</v>
      </c>
      <c r="AS33" s="2" t="s">
        <v>526</v>
      </c>
      <c r="AT33" s="2" t="s">
        <v>526</v>
      </c>
      <c r="AU33" s="2" t="s">
        <v>526</v>
      </c>
      <c r="AV33" s="2" t="s">
        <v>526</v>
      </c>
      <c r="AW33" s="2" t="s">
        <v>526</v>
      </c>
    </row>
    <row r="34" spans="1:49">
      <c r="A34" s="2">
        <v>42</v>
      </c>
      <c r="B34" s="3" t="s">
        <v>604</v>
      </c>
      <c r="C34" s="2">
        <v>860</v>
      </c>
      <c r="D34" s="3" t="s">
        <v>605</v>
      </c>
      <c r="E34" s="3" t="s">
        <v>590</v>
      </c>
      <c r="F34" s="3" t="s">
        <v>591</v>
      </c>
      <c r="G34" s="2">
        <v>809649</v>
      </c>
      <c r="H34" s="2">
        <v>824682</v>
      </c>
      <c r="I34" s="2">
        <v>840539</v>
      </c>
      <c r="J34" s="2">
        <v>857329</v>
      </c>
      <c r="K34" s="2">
        <v>875098</v>
      </c>
      <c r="L34" s="2">
        <v>893857</v>
      </c>
      <c r="M34" s="2">
        <v>913505</v>
      </c>
      <c r="N34" s="2">
        <v>933819</v>
      </c>
      <c r="O34" s="2">
        <v>954504</v>
      </c>
      <c r="P34" s="2">
        <v>975303</v>
      </c>
      <c r="Q34" s="2">
        <v>1001343</v>
      </c>
      <c r="R34" s="2">
        <v>1027690</v>
      </c>
      <c r="S34" s="2">
        <v>1054078</v>
      </c>
      <c r="T34" s="2">
        <v>1080178</v>
      </c>
      <c r="U34" s="2">
        <v>1105781</v>
      </c>
      <c r="V34" s="2">
        <v>1130726</v>
      </c>
      <c r="W34" s="2">
        <v>1155124</v>
      </c>
      <c r="X34" s="2">
        <v>1179279</v>
      </c>
      <c r="Y34" s="2">
        <v>1203638</v>
      </c>
      <c r="Z34" s="2">
        <v>1228568</v>
      </c>
      <c r="AA34" s="2">
        <v>1255008</v>
      </c>
      <c r="AB34" s="2">
        <v>1282045</v>
      </c>
      <c r="AC34" s="2">
        <v>1309794</v>
      </c>
      <c r="AD34" s="2">
        <v>1338366</v>
      </c>
      <c r="AE34" s="2">
        <v>1367831</v>
      </c>
      <c r="AF34" s="2">
        <v>1398280</v>
      </c>
      <c r="AG34" s="2">
        <v>1429643</v>
      </c>
      <c r="AH34" s="2">
        <v>1461552</v>
      </c>
      <c r="AI34" s="2">
        <v>1493519</v>
      </c>
      <c r="AJ34" s="2">
        <v>1525153</v>
      </c>
      <c r="AK34" s="2">
        <v>1554688</v>
      </c>
      <c r="AL34" s="2">
        <v>1613344</v>
      </c>
      <c r="AM34" s="2">
        <v>1642509</v>
      </c>
      <c r="AN34" s="2">
        <v>1671524</v>
      </c>
      <c r="AO34" s="2">
        <v>1700549</v>
      </c>
      <c r="AP34" s="2">
        <v>1729619</v>
      </c>
      <c r="AQ34" s="2">
        <v>1758648</v>
      </c>
      <c r="AR34" s="2">
        <v>1787650</v>
      </c>
      <c r="AS34" s="2">
        <v>1816571</v>
      </c>
      <c r="AT34" s="2">
        <v>1845397</v>
      </c>
      <c r="AU34" s="2">
        <v>1874696</v>
      </c>
      <c r="AV34" s="2">
        <v>1903976</v>
      </c>
      <c r="AW34" s="2">
        <v>0</v>
      </c>
    </row>
    <row r="35" spans="1:49">
      <c r="A35" s="2">
        <v>43</v>
      </c>
      <c r="B35" s="3" t="s">
        <v>604</v>
      </c>
      <c r="C35" s="2">
        <v>346</v>
      </c>
      <c r="D35" s="3" t="s">
        <v>606</v>
      </c>
      <c r="E35" s="3" t="s">
        <v>590</v>
      </c>
      <c r="F35" s="3" t="s">
        <v>591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29589</v>
      </c>
      <c r="AM35" s="2">
        <v>30029</v>
      </c>
      <c r="AN35" s="2">
        <v>30444</v>
      </c>
      <c r="AO35" s="2">
        <v>30851</v>
      </c>
      <c r="AP35" s="2">
        <v>31244</v>
      </c>
      <c r="AQ35" s="2">
        <v>31626</v>
      </c>
      <c r="AR35" s="2">
        <v>32010</v>
      </c>
      <c r="AS35" s="2">
        <v>32399</v>
      </c>
      <c r="AT35" s="2">
        <v>32805</v>
      </c>
      <c r="AU35" s="2">
        <v>33411</v>
      </c>
      <c r="AV35" s="2">
        <v>34046</v>
      </c>
      <c r="AW35" s="2">
        <v>0</v>
      </c>
    </row>
    <row r="36" spans="1:49">
      <c r="A36" s="2">
        <v>44</v>
      </c>
      <c r="B36" s="3" t="s">
        <v>443</v>
      </c>
      <c r="C36" s="2">
        <v>9995</v>
      </c>
      <c r="D36" s="3" t="s">
        <v>443</v>
      </c>
      <c r="E36" s="3" t="s">
        <v>526</v>
      </c>
      <c r="F36" s="3" t="s">
        <v>526</v>
      </c>
      <c r="G36" s="2" t="s">
        <v>526</v>
      </c>
      <c r="H36" s="2" t="s">
        <v>526</v>
      </c>
      <c r="I36" s="2" t="s">
        <v>526</v>
      </c>
      <c r="J36" s="2" t="s">
        <v>526</v>
      </c>
      <c r="K36" s="2" t="s">
        <v>526</v>
      </c>
      <c r="L36" s="2" t="s">
        <v>526</v>
      </c>
      <c r="M36" s="2" t="s">
        <v>526</v>
      </c>
      <c r="N36" s="2" t="s">
        <v>526</v>
      </c>
      <c r="O36" s="2" t="s">
        <v>526</v>
      </c>
      <c r="P36" s="2" t="s">
        <v>526</v>
      </c>
      <c r="Q36" s="2" t="s">
        <v>526</v>
      </c>
      <c r="R36" s="2" t="s">
        <v>526</v>
      </c>
      <c r="S36" s="2" t="s">
        <v>526</v>
      </c>
      <c r="T36" s="2" t="s">
        <v>526</v>
      </c>
      <c r="U36" s="2" t="s">
        <v>526</v>
      </c>
      <c r="V36" s="2" t="s">
        <v>526</v>
      </c>
      <c r="W36" s="2" t="s">
        <v>526</v>
      </c>
      <c r="X36" s="2" t="s">
        <v>526</v>
      </c>
      <c r="Y36" s="2" t="s">
        <v>526</v>
      </c>
      <c r="Z36" s="2" t="s">
        <v>526</v>
      </c>
      <c r="AA36" s="2" t="s">
        <v>526</v>
      </c>
      <c r="AB36" s="2" t="s">
        <v>526</v>
      </c>
      <c r="AC36" s="2" t="s">
        <v>526</v>
      </c>
      <c r="AD36" s="2" t="s">
        <v>526</v>
      </c>
      <c r="AE36" s="2" t="s">
        <v>526</v>
      </c>
      <c r="AF36" s="2" t="s">
        <v>526</v>
      </c>
      <c r="AG36" s="2" t="s">
        <v>526</v>
      </c>
      <c r="AH36" s="2" t="s">
        <v>526</v>
      </c>
      <c r="AI36" s="2" t="s">
        <v>526</v>
      </c>
      <c r="AJ36" s="2" t="s">
        <v>526</v>
      </c>
      <c r="AK36" s="2" t="s">
        <v>526</v>
      </c>
      <c r="AL36" s="2" t="s">
        <v>526</v>
      </c>
      <c r="AM36" s="2" t="s">
        <v>526</v>
      </c>
      <c r="AN36" s="2" t="s">
        <v>526</v>
      </c>
      <c r="AO36" s="2" t="s">
        <v>526</v>
      </c>
      <c r="AP36" s="2" t="s">
        <v>526</v>
      </c>
      <c r="AQ36" s="2" t="s">
        <v>526</v>
      </c>
      <c r="AR36" s="2" t="s">
        <v>526</v>
      </c>
      <c r="AS36" s="2" t="s">
        <v>526</v>
      </c>
      <c r="AT36" s="2" t="s">
        <v>526</v>
      </c>
      <c r="AU36" s="2" t="s">
        <v>526</v>
      </c>
      <c r="AV36" s="2" t="s">
        <v>526</v>
      </c>
      <c r="AW36" s="2" t="s">
        <v>526</v>
      </c>
    </row>
    <row r="37" spans="1:49">
      <c r="A37" s="2">
        <v>45</v>
      </c>
      <c r="B37" s="3" t="s">
        <v>454</v>
      </c>
      <c r="C37" s="2">
        <v>9995</v>
      </c>
      <c r="D37" s="3" t="s">
        <v>454</v>
      </c>
      <c r="E37" s="3" t="s">
        <v>526</v>
      </c>
      <c r="F37" s="3" t="s">
        <v>526</v>
      </c>
      <c r="G37" s="2" t="s">
        <v>526</v>
      </c>
      <c r="H37" s="2" t="s">
        <v>526</v>
      </c>
      <c r="I37" s="2" t="s">
        <v>526</v>
      </c>
      <c r="J37" s="2" t="s">
        <v>526</v>
      </c>
      <c r="K37" s="2" t="s">
        <v>526</v>
      </c>
      <c r="L37" s="2" t="s">
        <v>526</v>
      </c>
      <c r="M37" s="2" t="s">
        <v>526</v>
      </c>
      <c r="N37" s="2" t="s">
        <v>526</v>
      </c>
      <c r="O37" s="2" t="s">
        <v>526</v>
      </c>
      <c r="P37" s="2" t="s">
        <v>526</v>
      </c>
      <c r="Q37" s="2" t="s">
        <v>526</v>
      </c>
      <c r="R37" s="2" t="s">
        <v>526</v>
      </c>
      <c r="S37" s="2" t="s">
        <v>526</v>
      </c>
      <c r="T37" s="2" t="s">
        <v>526</v>
      </c>
      <c r="U37" s="2" t="s">
        <v>526</v>
      </c>
      <c r="V37" s="2" t="s">
        <v>526</v>
      </c>
      <c r="W37" s="2" t="s">
        <v>526</v>
      </c>
      <c r="X37" s="2" t="s">
        <v>526</v>
      </c>
      <c r="Y37" s="2" t="s">
        <v>526</v>
      </c>
      <c r="Z37" s="2" t="s">
        <v>526</v>
      </c>
      <c r="AA37" s="2" t="s">
        <v>526</v>
      </c>
      <c r="AB37" s="2" t="s">
        <v>526</v>
      </c>
      <c r="AC37" s="2" t="s">
        <v>526</v>
      </c>
      <c r="AD37" s="2" t="s">
        <v>526</v>
      </c>
      <c r="AE37" s="2" t="s">
        <v>526</v>
      </c>
      <c r="AF37" s="2" t="s">
        <v>526</v>
      </c>
      <c r="AG37" s="2" t="s">
        <v>526</v>
      </c>
      <c r="AH37" s="2" t="s">
        <v>526</v>
      </c>
      <c r="AI37" s="2" t="s">
        <v>526</v>
      </c>
      <c r="AJ37" s="2" t="s">
        <v>526</v>
      </c>
      <c r="AK37" s="2" t="s">
        <v>526</v>
      </c>
      <c r="AL37" s="2" t="s">
        <v>526</v>
      </c>
      <c r="AM37" s="2" t="s">
        <v>526</v>
      </c>
      <c r="AN37" s="2" t="s">
        <v>526</v>
      </c>
      <c r="AO37" s="2" t="s">
        <v>526</v>
      </c>
      <c r="AP37" s="2" t="s">
        <v>526</v>
      </c>
      <c r="AQ37" s="2" t="s">
        <v>526</v>
      </c>
      <c r="AR37" s="2" t="s">
        <v>526</v>
      </c>
      <c r="AS37" s="2" t="s">
        <v>526</v>
      </c>
      <c r="AT37" s="2" t="s">
        <v>526</v>
      </c>
      <c r="AU37" s="2" t="s">
        <v>526</v>
      </c>
      <c r="AV37" s="2" t="s">
        <v>526</v>
      </c>
      <c r="AW37" s="2" t="s">
        <v>526</v>
      </c>
    </row>
    <row r="38" spans="1:49">
      <c r="A38" s="2">
        <v>46</v>
      </c>
      <c r="B38" s="3" t="s">
        <v>607</v>
      </c>
      <c r="C38" s="2">
        <v>9996</v>
      </c>
      <c r="D38" s="3" t="s">
        <v>608</v>
      </c>
      <c r="E38" s="3" t="s">
        <v>526</v>
      </c>
      <c r="F38" s="3" t="s">
        <v>526</v>
      </c>
      <c r="G38" s="2" t="s">
        <v>526</v>
      </c>
      <c r="H38" s="2" t="s">
        <v>526</v>
      </c>
      <c r="I38" s="2" t="s">
        <v>526</v>
      </c>
      <c r="J38" s="2" t="s">
        <v>526</v>
      </c>
      <c r="K38" s="2" t="s">
        <v>526</v>
      </c>
      <c r="L38" s="2" t="s">
        <v>526</v>
      </c>
      <c r="M38" s="2" t="s">
        <v>526</v>
      </c>
      <c r="N38" s="2" t="s">
        <v>526</v>
      </c>
      <c r="O38" s="2" t="s">
        <v>526</v>
      </c>
      <c r="P38" s="2" t="s">
        <v>526</v>
      </c>
      <c r="Q38" s="2" t="s">
        <v>526</v>
      </c>
      <c r="R38" s="2" t="s">
        <v>526</v>
      </c>
      <c r="S38" s="2" t="s">
        <v>526</v>
      </c>
      <c r="T38" s="2" t="s">
        <v>526</v>
      </c>
      <c r="U38" s="2" t="s">
        <v>526</v>
      </c>
      <c r="V38" s="2" t="s">
        <v>526</v>
      </c>
      <c r="W38" s="2" t="s">
        <v>526</v>
      </c>
      <c r="X38" s="2" t="s">
        <v>526</v>
      </c>
      <c r="Y38" s="2" t="s">
        <v>526</v>
      </c>
      <c r="Z38" s="2" t="s">
        <v>526</v>
      </c>
      <c r="AA38" s="2" t="s">
        <v>526</v>
      </c>
      <c r="AB38" s="2" t="s">
        <v>526</v>
      </c>
      <c r="AC38" s="2" t="s">
        <v>526</v>
      </c>
      <c r="AD38" s="2" t="s">
        <v>526</v>
      </c>
      <c r="AE38" s="2" t="s">
        <v>526</v>
      </c>
      <c r="AF38" s="2" t="s">
        <v>526</v>
      </c>
      <c r="AG38" s="2" t="s">
        <v>526</v>
      </c>
      <c r="AH38" s="2" t="s">
        <v>526</v>
      </c>
      <c r="AI38" s="2" t="s">
        <v>526</v>
      </c>
      <c r="AJ38" s="2" t="s">
        <v>526</v>
      </c>
      <c r="AK38" s="2" t="s">
        <v>526</v>
      </c>
      <c r="AL38" s="2" t="s">
        <v>526</v>
      </c>
      <c r="AM38" s="2" t="s">
        <v>526</v>
      </c>
      <c r="AN38" s="2" t="s">
        <v>526</v>
      </c>
      <c r="AO38" s="2" t="s">
        <v>526</v>
      </c>
      <c r="AP38" s="2" t="s">
        <v>526</v>
      </c>
      <c r="AQ38" s="2" t="s">
        <v>526</v>
      </c>
      <c r="AR38" s="2" t="s">
        <v>526</v>
      </c>
      <c r="AS38" s="2" t="s">
        <v>526</v>
      </c>
      <c r="AT38" s="2" t="s">
        <v>526</v>
      </c>
      <c r="AU38" s="2" t="s">
        <v>526</v>
      </c>
      <c r="AV38" s="2" t="s">
        <v>526</v>
      </c>
      <c r="AW38" s="2" t="s">
        <v>526</v>
      </c>
    </row>
    <row r="39" spans="1:49">
      <c r="A39" s="2">
        <v>47</v>
      </c>
      <c r="B39" s="3" t="s">
        <v>440</v>
      </c>
      <c r="C39" s="2">
        <v>9992</v>
      </c>
      <c r="D39" s="3" t="s">
        <v>440</v>
      </c>
      <c r="E39" s="3" t="s">
        <v>526</v>
      </c>
      <c r="F39" s="3" t="s">
        <v>526</v>
      </c>
      <c r="G39" s="2" t="s">
        <v>526</v>
      </c>
      <c r="H39" s="2" t="s">
        <v>526</v>
      </c>
      <c r="I39" s="2" t="s">
        <v>526</v>
      </c>
      <c r="J39" s="2" t="s">
        <v>526</v>
      </c>
      <c r="K39" s="2" t="s">
        <v>526</v>
      </c>
      <c r="L39" s="2" t="s">
        <v>526</v>
      </c>
      <c r="M39" s="2" t="s">
        <v>526</v>
      </c>
      <c r="N39" s="2" t="s">
        <v>526</v>
      </c>
      <c r="O39" s="2" t="s">
        <v>526</v>
      </c>
      <c r="P39" s="2" t="s">
        <v>526</v>
      </c>
      <c r="Q39" s="2" t="s">
        <v>526</v>
      </c>
      <c r="R39" s="2" t="s">
        <v>526</v>
      </c>
      <c r="S39" s="2" t="s">
        <v>526</v>
      </c>
      <c r="T39" s="2" t="s">
        <v>526</v>
      </c>
      <c r="U39" s="2" t="s">
        <v>526</v>
      </c>
      <c r="V39" s="2" t="s">
        <v>526</v>
      </c>
      <c r="W39" s="2" t="s">
        <v>526</v>
      </c>
      <c r="X39" s="2" t="s">
        <v>526</v>
      </c>
      <c r="Y39" s="2" t="s">
        <v>526</v>
      </c>
      <c r="Z39" s="2" t="s">
        <v>526</v>
      </c>
      <c r="AA39" s="2" t="s">
        <v>526</v>
      </c>
      <c r="AB39" s="2" t="s">
        <v>526</v>
      </c>
      <c r="AC39" s="2" t="s">
        <v>526</v>
      </c>
      <c r="AD39" s="2" t="s">
        <v>526</v>
      </c>
      <c r="AE39" s="2" t="s">
        <v>526</v>
      </c>
      <c r="AF39" s="2" t="s">
        <v>526</v>
      </c>
      <c r="AG39" s="2" t="s">
        <v>526</v>
      </c>
      <c r="AH39" s="2" t="s">
        <v>526</v>
      </c>
      <c r="AI39" s="2" t="s">
        <v>526</v>
      </c>
      <c r="AJ39" s="2" t="s">
        <v>526</v>
      </c>
      <c r="AK39" s="2" t="s">
        <v>526</v>
      </c>
      <c r="AL39" s="2" t="s">
        <v>526</v>
      </c>
      <c r="AM39" s="2" t="s">
        <v>526</v>
      </c>
      <c r="AN39" s="2" t="s">
        <v>526</v>
      </c>
      <c r="AO39" s="2" t="s">
        <v>526</v>
      </c>
      <c r="AP39" s="2" t="s">
        <v>526</v>
      </c>
      <c r="AQ39" s="2" t="s">
        <v>526</v>
      </c>
      <c r="AR39" s="2" t="s">
        <v>526</v>
      </c>
      <c r="AS39" s="2" t="s">
        <v>526</v>
      </c>
      <c r="AT39" s="2" t="s">
        <v>526</v>
      </c>
      <c r="AU39" s="2" t="s">
        <v>526</v>
      </c>
      <c r="AV39" s="2" t="s">
        <v>526</v>
      </c>
      <c r="AW39" s="2" t="s">
        <v>526</v>
      </c>
    </row>
    <row r="40" spans="1:49">
      <c r="A40" s="2">
        <v>48</v>
      </c>
      <c r="B40" s="3" t="s">
        <v>537</v>
      </c>
      <c r="C40" s="2">
        <v>9994</v>
      </c>
      <c r="D40" s="3" t="s">
        <v>436</v>
      </c>
      <c r="E40" s="3" t="s">
        <v>526</v>
      </c>
      <c r="F40" s="3" t="s">
        <v>526</v>
      </c>
      <c r="G40" s="2" t="s">
        <v>526</v>
      </c>
      <c r="H40" s="2" t="s">
        <v>526</v>
      </c>
      <c r="I40" s="2" t="s">
        <v>526</v>
      </c>
      <c r="J40" s="2" t="s">
        <v>526</v>
      </c>
      <c r="K40" s="2" t="s">
        <v>526</v>
      </c>
      <c r="L40" s="2" t="s">
        <v>526</v>
      </c>
      <c r="M40" s="2" t="s">
        <v>526</v>
      </c>
      <c r="N40" s="2" t="s">
        <v>526</v>
      </c>
      <c r="O40" s="2" t="s">
        <v>526</v>
      </c>
      <c r="P40" s="2" t="s">
        <v>526</v>
      </c>
      <c r="Q40" s="2" t="s">
        <v>526</v>
      </c>
      <c r="R40" s="2" t="s">
        <v>526</v>
      </c>
      <c r="S40" s="2" t="s">
        <v>526</v>
      </c>
      <c r="T40" s="2" t="s">
        <v>526</v>
      </c>
      <c r="U40" s="2" t="s">
        <v>526</v>
      </c>
      <c r="V40" s="2" t="s">
        <v>526</v>
      </c>
      <c r="W40" s="2" t="s">
        <v>526</v>
      </c>
      <c r="X40" s="2" t="s">
        <v>526</v>
      </c>
      <c r="Y40" s="2" t="s">
        <v>526</v>
      </c>
      <c r="Z40" s="2" t="s">
        <v>526</v>
      </c>
      <c r="AA40" s="2" t="s">
        <v>526</v>
      </c>
      <c r="AB40" s="2" t="s">
        <v>526</v>
      </c>
      <c r="AC40" s="2" t="s">
        <v>526</v>
      </c>
      <c r="AD40" s="2" t="s">
        <v>526</v>
      </c>
      <c r="AE40" s="2" t="s">
        <v>526</v>
      </c>
      <c r="AF40" s="2" t="s">
        <v>526</v>
      </c>
      <c r="AG40" s="2" t="s">
        <v>526</v>
      </c>
      <c r="AH40" s="2" t="s">
        <v>526</v>
      </c>
      <c r="AI40" s="2" t="s">
        <v>526</v>
      </c>
      <c r="AJ40" s="2" t="s">
        <v>526</v>
      </c>
      <c r="AK40" s="2" t="s">
        <v>526</v>
      </c>
      <c r="AL40" s="2" t="s">
        <v>526</v>
      </c>
      <c r="AM40" s="2" t="s">
        <v>526</v>
      </c>
      <c r="AN40" s="2" t="s">
        <v>526</v>
      </c>
      <c r="AO40" s="2" t="s">
        <v>526</v>
      </c>
      <c r="AP40" s="2" t="s">
        <v>526</v>
      </c>
      <c r="AQ40" s="2" t="s">
        <v>526</v>
      </c>
      <c r="AR40" s="2" t="s">
        <v>526</v>
      </c>
      <c r="AS40" s="2" t="s">
        <v>526</v>
      </c>
      <c r="AT40" s="2" t="s">
        <v>526</v>
      </c>
      <c r="AU40" s="2" t="s">
        <v>526</v>
      </c>
      <c r="AV40" s="2" t="s">
        <v>526</v>
      </c>
      <c r="AW40" s="2" t="s">
        <v>526</v>
      </c>
    </row>
    <row r="41" spans="1:49">
      <c r="A41" s="2">
        <v>49</v>
      </c>
      <c r="B41" s="3" t="s">
        <v>538</v>
      </c>
      <c r="C41" s="2">
        <v>9991</v>
      </c>
      <c r="D41" s="3" t="s">
        <v>538</v>
      </c>
      <c r="E41" s="3" t="s">
        <v>526</v>
      </c>
      <c r="F41" s="3" t="s">
        <v>526</v>
      </c>
      <c r="G41" s="2" t="s">
        <v>526</v>
      </c>
      <c r="H41" s="2" t="s">
        <v>526</v>
      </c>
      <c r="I41" s="2" t="s">
        <v>526</v>
      </c>
      <c r="J41" s="2" t="s">
        <v>526</v>
      </c>
      <c r="K41" s="2" t="s">
        <v>526</v>
      </c>
      <c r="L41" s="2" t="s">
        <v>526</v>
      </c>
      <c r="M41" s="2" t="s">
        <v>526</v>
      </c>
      <c r="N41" s="2" t="s">
        <v>526</v>
      </c>
      <c r="O41" s="2" t="s">
        <v>526</v>
      </c>
      <c r="P41" s="2" t="s">
        <v>526</v>
      </c>
      <c r="Q41" s="2" t="s">
        <v>526</v>
      </c>
      <c r="R41" s="2" t="s">
        <v>526</v>
      </c>
      <c r="S41" s="2" t="s">
        <v>526</v>
      </c>
      <c r="T41" s="2" t="s">
        <v>526</v>
      </c>
      <c r="U41" s="2" t="s">
        <v>526</v>
      </c>
      <c r="V41" s="2" t="s">
        <v>526</v>
      </c>
      <c r="W41" s="2" t="s">
        <v>526</v>
      </c>
      <c r="X41" s="2" t="s">
        <v>526</v>
      </c>
      <c r="Y41" s="2" t="s">
        <v>526</v>
      </c>
      <c r="Z41" s="2" t="s">
        <v>526</v>
      </c>
      <c r="AA41" s="2" t="s">
        <v>526</v>
      </c>
      <c r="AB41" s="2" t="s">
        <v>526</v>
      </c>
      <c r="AC41" s="2" t="s">
        <v>526</v>
      </c>
      <c r="AD41" s="2" t="s">
        <v>526</v>
      </c>
      <c r="AE41" s="2" t="s">
        <v>526</v>
      </c>
      <c r="AF41" s="2" t="s">
        <v>526</v>
      </c>
      <c r="AG41" s="2" t="s">
        <v>526</v>
      </c>
      <c r="AH41" s="2" t="s">
        <v>526</v>
      </c>
      <c r="AI41" s="2" t="s">
        <v>526</v>
      </c>
      <c r="AJ41" s="2" t="s">
        <v>526</v>
      </c>
      <c r="AK41" s="2" t="s">
        <v>526</v>
      </c>
      <c r="AL41" s="2" t="s">
        <v>526</v>
      </c>
      <c r="AM41" s="2" t="s">
        <v>526</v>
      </c>
      <c r="AN41" s="2" t="s">
        <v>526</v>
      </c>
      <c r="AO41" s="2" t="s">
        <v>526</v>
      </c>
      <c r="AP41" s="2" t="s">
        <v>526</v>
      </c>
      <c r="AQ41" s="2" t="s">
        <v>526</v>
      </c>
      <c r="AR41" s="2" t="s">
        <v>526</v>
      </c>
      <c r="AS41" s="2" t="s">
        <v>526</v>
      </c>
      <c r="AT41" s="2" t="s">
        <v>526</v>
      </c>
      <c r="AU41" s="2" t="s">
        <v>526</v>
      </c>
      <c r="AV41" s="2" t="s">
        <v>526</v>
      </c>
      <c r="AW41" s="2" t="s">
        <v>526</v>
      </c>
    </row>
    <row r="42" spans="1:49">
      <c r="A42" s="2">
        <v>50</v>
      </c>
      <c r="B42" s="3" t="s">
        <v>609</v>
      </c>
      <c r="C42" s="2">
        <v>9993</v>
      </c>
      <c r="D42" s="3" t="s">
        <v>609</v>
      </c>
      <c r="E42" s="3" t="s">
        <v>526</v>
      </c>
      <c r="F42" s="3" t="s">
        <v>526</v>
      </c>
      <c r="G42" s="2" t="s">
        <v>526</v>
      </c>
      <c r="H42" s="2" t="s">
        <v>526</v>
      </c>
      <c r="I42" s="2" t="s">
        <v>526</v>
      </c>
      <c r="J42" s="2" t="s">
        <v>526</v>
      </c>
      <c r="K42" s="2" t="s">
        <v>526</v>
      </c>
      <c r="L42" s="2" t="s">
        <v>526</v>
      </c>
      <c r="M42" s="2" t="s">
        <v>526</v>
      </c>
      <c r="N42" s="2" t="s">
        <v>526</v>
      </c>
      <c r="O42" s="2" t="s">
        <v>526</v>
      </c>
      <c r="P42" s="2" t="s">
        <v>526</v>
      </c>
      <c r="Q42" s="2" t="s">
        <v>526</v>
      </c>
      <c r="R42" s="2" t="s">
        <v>526</v>
      </c>
      <c r="S42" s="2" t="s">
        <v>526</v>
      </c>
      <c r="T42" s="2" t="s">
        <v>526</v>
      </c>
      <c r="U42" s="2" t="s">
        <v>526</v>
      </c>
      <c r="V42" s="2" t="s">
        <v>526</v>
      </c>
      <c r="W42" s="2" t="s">
        <v>526</v>
      </c>
      <c r="X42" s="2" t="s">
        <v>526</v>
      </c>
      <c r="Y42" s="2" t="s">
        <v>526</v>
      </c>
      <c r="Z42" s="2" t="s">
        <v>526</v>
      </c>
      <c r="AA42" s="2" t="s">
        <v>526</v>
      </c>
      <c r="AB42" s="2" t="s">
        <v>526</v>
      </c>
      <c r="AC42" s="2" t="s">
        <v>526</v>
      </c>
      <c r="AD42" s="2" t="s">
        <v>526</v>
      </c>
      <c r="AE42" s="2" t="s">
        <v>526</v>
      </c>
      <c r="AF42" s="2" t="s">
        <v>526</v>
      </c>
      <c r="AG42" s="2" t="s">
        <v>526</v>
      </c>
      <c r="AH42" s="2" t="s">
        <v>526</v>
      </c>
      <c r="AI42" s="2" t="s">
        <v>526</v>
      </c>
      <c r="AJ42" s="2" t="s">
        <v>526</v>
      </c>
      <c r="AK42" s="2" t="s">
        <v>526</v>
      </c>
      <c r="AL42" s="2" t="s">
        <v>526</v>
      </c>
      <c r="AM42" s="2" t="s">
        <v>526</v>
      </c>
      <c r="AN42" s="2" t="s">
        <v>526</v>
      </c>
      <c r="AO42" s="2" t="s">
        <v>526</v>
      </c>
      <c r="AP42" s="2" t="s">
        <v>526</v>
      </c>
      <c r="AQ42" s="2" t="s">
        <v>526</v>
      </c>
      <c r="AR42" s="2" t="s">
        <v>526</v>
      </c>
      <c r="AS42" s="2" t="s">
        <v>526</v>
      </c>
      <c r="AT42" s="2" t="s">
        <v>526</v>
      </c>
      <c r="AU42" s="2" t="s">
        <v>526</v>
      </c>
      <c r="AV42" s="2" t="s">
        <v>526</v>
      </c>
      <c r="AW42" s="2" t="s">
        <v>526</v>
      </c>
    </row>
    <row r="43" spans="1:49">
      <c r="A43" s="2">
        <v>61</v>
      </c>
      <c r="B43" s="3" t="s">
        <v>610</v>
      </c>
      <c r="C43" s="2">
        <v>351</v>
      </c>
      <c r="D43" s="3" t="s">
        <v>610</v>
      </c>
      <c r="E43" s="3" t="s">
        <v>590</v>
      </c>
      <c r="F43" s="3" t="s">
        <v>611</v>
      </c>
      <c r="G43" s="2">
        <v>352727</v>
      </c>
      <c r="H43" s="2">
        <v>358862</v>
      </c>
      <c r="I43" s="2">
        <v>365625</v>
      </c>
      <c r="J43" s="2">
        <v>373088</v>
      </c>
      <c r="K43" s="2">
        <v>381274</v>
      </c>
      <c r="L43" s="2">
        <v>390209</v>
      </c>
      <c r="M43" s="2">
        <v>399801</v>
      </c>
      <c r="N43" s="2">
        <v>409830</v>
      </c>
      <c r="O43" s="2">
        <v>419993</v>
      </c>
      <c r="P43" s="2">
        <v>430045</v>
      </c>
      <c r="Q43" s="2">
        <v>443550</v>
      </c>
      <c r="R43" s="2">
        <v>457059</v>
      </c>
      <c r="S43" s="2">
        <v>470386</v>
      </c>
      <c r="T43" s="2">
        <v>483320</v>
      </c>
      <c r="U43" s="2">
        <v>495718</v>
      </c>
      <c r="V43" s="2">
        <v>507484</v>
      </c>
      <c r="W43" s="2">
        <v>518666</v>
      </c>
      <c r="X43" s="2">
        <v>529462</v>
      </c>
      <c r="Y43" s="2">
        <v>540173</v>
      </c>
      <c r="Z43" s="2">
        <v>551042</v>
      </c>
      <c r="AA43" s="2">
        <v>562580</v>
      </c>
      <c r="AB43" s="2">
        <v>574299</v>
      </c>
      <c r="AC43" s="2">
        <v>586367</v>
      </c>
      <c r="AD43" s="2">
        <v>598977</v>
      </c>
      <c r="AE43" s="2">
        <v>612249</v>
      </c>
      <c r="AF43" s="2">
        <v>626303</v>
      </c>
      <c r="AG43" s="2">
        <v>641062</v>
      </c>
      <c r="AH43" s="2">
        <v>656180</v>
      </c>
      <c r="AI43" s="2">
        <v>671162</v>
      </c>
      <c r="AJ43" s="2">
        <v>685636</v>
      </c>
      <c r="AK43" s="2">
        <v>695244</v>
      </c>
      <c r="AL43" s="2">
        <v>704138</v>
      </c>
      <c r="AM43" s="2">
        <v>712488</v>
      </c>
      <c r="AN43" s="2">
        <v>720568</v>
      </c>
      <c r="AO43" s="2">
        <v>728582</v>
      </c>
      <c r="AP43" s="2">
        <v>736572</v>
      </c>
      <c r="AQ43" s="2">
        <v>744468</v>
      </c>
      <c r="AR43" s="2">
        <v>752235</v>
      </c>
      <c r="AS43" s="2">
        <v>759800</v>
      </c>
      <c r="AT43" s="2">
        <v>767114</v>
      </c>
      <c r="AU43" s="2">
        <v>773778</v>
      </c>
      <c r="AV43" s="2">
        <v>780218</v>
      </c>
      <c r="AW43" s="2">
        <v>0</v>
      </c>
    </row>
    <row r="44" spans="1:49">
      <c r="A44" s="2">
        <v>62</v>
      </c>
      <c r="B44" s="3" t="s">
        <v>612</v>
      </c>
      <c r="C44" s="2">
        <v>110</v>
      </c>
      <c r="D44" s="3" t="s">
        <v>612</v>
      </c>
      <c r="E44" s="3" t="s">
        <v>590</v>
      </c>
      <c r="F44" s="3" t="s">
        <v>611</v>
      </c>
      <c r="G44" s="2">
        <v>45466</v>
      </c>
      <c r="H44" s="2">
        <v>46243</v>
      </c>
      <c r="I44" s="2">
        <v>47047</v>
      </c>
      <c r="J44" s="2">
        <v>47870</v>
      </c>
      <c r="K44" s="2">
        <v>48706</v>
      </c>
      <c r="L44" s="2">
        <v>49550</v>
      </c>
      <c r="M44" s="2">
        <v>50410</v>
      </c>
      <c r="N44" s="2">
        <v>51300</v>
      </c>
      <c r="O44" s="2">
        <v>52245</v>
      </c>
      <c r="P44" s="2">
        <v>53259</v>
      </c>
      <c r="Q44" s="2">
        <v>53742</v>
      </c>
      <c r="R44" s="2">
        <v>54273</v>
      </c>
      <c r="S44" s="2">
        <v>54820</v>
      </c>
      <c r="T44" s="2">
        <v>55340</v>
      </c>
      <c r="U44" s="2">
        <v>55800</v>
      </c>
      <c r="V44" s="2">
        <v>56190</v>
      </c>
      <c r="W44" s="2">
        <v>56516</v>
      </c>
      <c r="X44" s="2">
        <v>56790</v>
      </c>
      <c r="Y44" s="2">
        <v>57030</v>
      </c>
      <c r="Z44" s="2">
        <v>57251</v>
      </c>
      <c r="AA44" s="2">
        <v>58022</v>
      </c>
      <c r="AB44" s="2">
        <v>58780</v>
      </c>
      <c r="AC44" s="2">
        <v>59523</v>
      </c>
      <c r="AD44" s="2">
        <v>60244</v>
      </c>
      <c r="AE44" s="2">
        <v>60942</v>
      </c>
      <c r="AF44" s="2">
        <v>61616</v>
      </c>
      <c r="AG44" s="2">
        <v>62269</v>
      </c>
      <c r="AH44" s="2">
        <v>62903</v>
      </c>
      <c r="AI44" s="2">
        <v>63523</v>
      </c>
      <c r="AJ44" s="2">
        <v>64133</v>
      </c>
      <c r="AK44" s="2">
        <v>64588</v>
      </c>
      <c r="AL44" s="2">
        <v>65031</v>
      </c>
      <c r="AM44" s="2">
        <v>65465</v>
      </c>
      <c r="AN44" s="2">
        <v>65894</v>
      </c>
      <c r="AO44" s="2">
        <v>66319</v>
      </c>
      <c r="AP44" s="2">
        <v>66742</v>
      </c>
      <c r="AQ44" s="2">
        <v>67163</v>
      </c>
      <c r="AR44" s="2">
        <v>67578</v>
      </c>
      <c r="AS44" s="2">
        <v>67983</v>
      </c>
      <c r="AT44" s="2">
        <v>68376</v>
      </c>
      <c r="AU44" s="2">
        <v>68333</v>
      </c>
      <c r="AV44" s="2">
        <v>68275</v>
      </c>
      <c r="AW44" s="2">
        <v>0</v>
      </c>
    </row>
    <row r="45" spans="1:49">
      <c r="A45" s="2">
        <v>63</v>
      </c>
      <c r="B45" s="3" t="s">
        <v>613</v>
      </c>
      <c r="C45" s="2">
        <v>323</v>
      </c>
      <c r="D45" s="3" t="s">
        <v>614</v>
      </c>
      <c r="E45" s="3" t="s">
        <v>590</v>
      </c>
      <c r="F45" s="3" t="s">
        <v>611</v>
      </c>
      <c r="G45" s="2">
        <v>261453</v>
      </c>
      <c r="H45" s="2">
        <v>266367</v>
      </c>
      <c r="I45" s="2">
        <v>271373</v>
      </c>
      <c r="J45" s="2">
        <v>276494</v>
      </c>
      <c r="K45" s="2">
        <v>281744</v>
      </c>
      <c r="L45" s="2">
        <v>287120</v>
      </c>
      <c r="M45" s="2">
        <v>292610</v>
      </c>
      <c r="N45" s="2">
        <v>298216</v>
      </c>
      <c r="O45" s="2">
        <v>303939</v>
      </c>
      <c r="P45" s="2">
        <v>309773</v>
      </c>
      <c r="Q45" s="2">
        <v>316847</v>
      </c>
      <c r="R45" s="2">
        <v>324082</v>
      </c>
      <c r="S45" s="2">
        <v>331438</v>
      </c>
      <c r="T45" s="2">
        <v>338869</v>
      </c>
      <c r="U45" s="2">
        <v>346343</v>
      </c>
      <c r="V45" s="2">
        <v>353838</v>
      </c>
      <c r="W45" s="2">
        <v>361378</v>
      </c>
      <c r="X45" s="2">
        <v>369024</v>
      </c>
      <c r="Y45" s="2">
        <v>376855</v>
      </c>
      <c r="Z45" s="2">
        <v>384931</v>
      </c>
      <c r="AA45" s="2">
        <v>392507</v>
      </c>
      <c r="AB45" s="2">
        <v>400301</v>
      </c>
      <c r="AC45" s="2">
        <v>408298</v>
      </c>
      <c r="AD45" s="2">
        <v>416472</v>
      </c>
      <c r="AE45" s="2">
        <v>424796</v>
      </c>
      <c r="AF45" s="2">
        <v>433272</v>
      </c>
      <c r="AG45" s="2">
        <v>441890</v>
      </c>
      <c r="AH45" s="2">
        <v>450606</v>
      </c>
      <c r="AI45" s="2">
        <v>459362</v>
      </c>
      <c r="AJ45" s="2">
        <v>468117</v>
      </c>
      <c r="AK45" s="2">
        <v>479123</v>
      </c>
      <c r="AL45" s="2">
        <v>490186</v>
      </c>
      <c r="AM45" s="2">
        <v>501348</v>
      </c>
      <c r="AN45" s="2">
        <v>512666</v>
      </c>
      <c r="AO45" s="2">
        <v>524178</v>
      </c>
      <c r="AP45" s="2">
        <v>535897</v>
      </c>
      <c r="AQ45" s="2">
        <v>547791</v>
      </c>
      <c r="AR45" s="2">
        <v>559797</v>
      </c>
      <c r="AS45" s="2">
        <v>571821</v>
      </c>
      <c r="AT45" s="2">
        <v>583801</v>
      </c>
      <c r="AU45" s="2">
        <v>597106</v>
      </c>
      <c r="AV45" s="2">
        <v>610412</v>
      </c>
      <c r="AW45" s="2">
        <v>0</v>
      </c>
    </row>
    <row r="46" spans="1:49">
      <c r="A46" s="2">
        <v>64</v>
      </c>
      <c r="B46" s="3" t="s">
        <v>615</v>
      </c>
      <c r="C46" s="2">
        <v>324</v>
      </c>
      <c r="D46" s="3" t="s">
        <v>616</v>
      </c>
      <c r="E46" s="3" t="s">
        <v>590</v>
      </c>
      <c r="F46" s="3" t="s">
        <v>611</v>
      </c>
      <c r="G46" s="2">
        <v>114690</v>
      </c>
      <c r="H46" s="2">
        <v>117185</v>
      </c>
      <c r="I46" s="2">
        <v>119738</v>
      </c>
      <c r="J46" s="2">
        <v>122370</v>
      </c>
      <c r="K46" s="2">
        <v>125100</v>
      </c>
      <c r="L46" s="2">
        <v>127922</v>
      </c>
      <c r="M46" s="2">
        <v>130826</v>
      </c>
      <c r="N46" s="2">
        <v>133789</v>
      </c>
      <c r="O46" s="2">
        <v>136784</v>
      </c>
      <c r="P46" s="2">
        <v>139788</v>
      </c>
      <c r="Q46" s="2">
        <v>143789</v>
      </c>
      <c r="R46" s="2">
        <v>147844</v>
      </c>
      <c r="S46" s="2">
        <v>151947</v>
      </c>
      <c r="T46" s="2">
        <v>156082</v>
      </c>
      <c r="U46" s="2">
        <v>160251</v>
      </c>
      <c r="V46" s="2">
        <v>164431</v>
      </c>
      <c r="W46" s="2">
        <v>168640</v>
      </c>
      <c r="X46" s="2">
        <v>172909</v>
      </c>
      <c r="Y46" s="2">
        <v>177287</v>
      </c>
      <c r="Z46" s="2">
        <v>181811</v>
      </c>
      <c r="AA46" s="2">
        <v>186818</v>
      </c>
      <c r="AB46" s="2">
        <v>191982</v>
      </c>
      <c r="AC46" s="2">
        <v>197277</v>
      </c>
      <c r="AD46" s="2">
        <v>202665</v>
      </c>
      <c r="AE46" s="2">
        <v>208124</v>
      </c>
      <c r="AF46" s="2">
        <v>213641</v>
      </c>
      <c r="AG46" s="2">
        <v>219222</v>
      </c>
      <c r="AH46" s="2">
        <v>224868</v>
      </c>
      <c r="AI46" s="2">
        <v>230598</v>
      </c>
      <c r="AJ46" s="2">
        <v>236417</v>
      </c>
      <c r="AK46" s="2">
        <v>242157</v>
      </c>
      <c r="AL46" s="2">
        <v>247965</v>
      </c>
      <c r="AM46" s="2">
        <v>253814</v>
      </c>
      <c r="AN46" s="2">
        <v>259660</v>
      </c>
      <c r="AO46" s="2">
        <v>265475</v>
      </c>
      <c r="AP46" s="2">
        <v>271246</v>
      </c>
      <c r="AQ46" s="2">
        <v>276974</v>
      </c>
      <c r="AR46" s="2">
        <v>282691</v>
      </c>
      <c r="AS46" s="2">
        <v>288433</v>
      </c>
      <c r="AT46" s="2">
        <v>294225</v>
      </c>
      <c r="AU46" s="2">
        <v>299894</v>
      </c>
      <c r="AV46" s="2">
        <v>305609</v>
      </c>
      <c r="AW46" s="2">
        <v>0</v>
      </c>
    </row>
    <row r="47" spans="1:49">
      <c r="A47" s="2">
        <v>65</v>
      </c>
      <c r="B47" s="3" t="s">
        <v>617</v>
      </c>
      <c r="C47" s="2">
        <v>333</v>
      </c>
      <c r="D47" s="3" t="s">
        <v>618</v>
      </c>
      <c r="E47" s="3" t="s">
        <v>590</v>
      </c>
      <c r="F47" s="3" t="s">
        <v>611</v>
      </c>
      <c r="G47" s="2">
        <v>152010</v>
      </c>
      <c r="H47" s="2">
        <v>154617</v>
      </c>
      <c r="I47" s="2">
        <v>157176</v>
      </c>
      <c r="J47" s="2">
        <v>159653</v>
      </c>
      <c r="K47" s="2">
        <v>162028</v>
      </c>
      <c r="L47" s="2">
        <v>164283</v>
      </c>
      <c r="M47" s="2">
        <v>166431</v>
      </c>
      <c r="N47" s="2">
        <v>168509</v>
      </c>
      <c r="O47" s="2">
        <v>170575</v>
      </c>
      <c r="P47" s="2">
        <v>172672</v>
      </c>
      <c r="Q47" s="2">
        <v>174848</v>
      </c>
      <c r="R47" s="2">
        <v>177073</v>
      </c>
      <c r="S47" s="2">
        <v>179342</v>
      </c>
      <c r="T47" s="2">
        <v>181636</v>
      </c>
      <c r="U47" s="2">
        <v>183946</v>
      </c>
      <c r="V47" s="2">
        <v>186269</v>
      </c>
      <c r="W47" s="2">
        <v>188613</v>
      </c>
      <c r="X47" s="2">
        <v>190980</v>
      </c>
      <c r="Y47" s="2">
        <v>193369</v>
      </c>
      <c r="Z47" s="2">
        <v>195784</v>
      </c>
      <c r="AA47" s="2">
        <v>196496</v>
      </c>
      <c r="AB47" s="2">
        <v>197173</v>
      </c>
      <c r="AC47" s="2">
        <v>197848</v>
      </c>
      <c r="AD47" s="2">
        <v>198554</v>
      </c>
      <c r="AE47" s="2">
        <v>199312</v>
      </c>
      <c r="AF47" s="2">
        <v>200146</v>
      </c>
      <c r="AG47" s="2">
        <v>201014</v>
      </c>
      <c r="AH47" s="2">
        <v>201800</v>
      </c>
      <c r="AI47" s="2">
        <v>202340</v>
      </c>
      <c r="AJ47" s="2">
        <v>202524</v>
      </c>
      <c r="AK47" s="2">
        <v>203794</v>
      </c>
      <c r="AL47" s="2">
        <v>204715</v>
      </c>
      <c r="AM47" s="2">
        <v>205374</v>
      </c>
      <c r="AN47" s="2">
        <v>205895</v>
      </c>
      <c r="AO47" s="2">
        <v>206380</v>
      </c>
      <c r="AP47" s="2">
        <v>206853</v>
      </c>
      <c r="AQ47" s="2">
        <v>207299</v>
      </c>
      <c r="AR47" s="2">
        <v>207717</v>
      </c>
      <c r="AS47" s="2">
        <v>208082</v>
      </c>
      <c r="AT47" s="2">
        <v>208402</v>
      </c>
      <c r="AU47" s="2">
        <v>209116</v>
      </c>
      <c r="AV47" s="2">
        <v>209809</v>
      </c>
      <c r="AW47" s="2">
        <v>0</v>
      </c>
    </row>
    <row r="48" spans="1:49">
      <c r="A48" s="2">
        <v>66</v>
      </c>
      <c r="B48" s="3" t="s">
        <v>619</v>
      </c>
      <c r="C48" s="2">
        <v>306</v>
      </c>
      <c r="D48" s="3" t="s">
        <v>620</v>
      </c>
      <c r="E48" s="3" t="s">
        <v>590</v>
      </c>
      <c r="F48" s="3" t="s">
        <v>611</v>
      </c>
      <c r="G48" s="2">
        <v>5210</v>
      </c>
      <c r="H48" s="2">
        <v>5348</v>
      </c>
      <c r="I48" s="2">
        <v>5489</v>
      </c>
      <c r="J48" s="2">
        <v>5631</v>
      </c>
      <c r="K48" s="2">
        <v>5774</v>
      </c>
      <c r="L48" s="2">
        <v>5916</v>
      </c>
      <c r="M48" s="2">
        <v>6058</v>
      </c>
      <c r="N48" s="2">
        <v>6202</v>
      </c>
      <c r="O48" s="2">
        <v>6357</v>
      </c>
      <c r="P48" s="2">
        <v>6525</v>
      </c>
      <c r="Q48" s="2">
        <v>6704</v>
      </c>
      <c r="R48" s="2">
        <v>6898</v>
      </c>
      <c r="S48" s="2">
        <v>7094</v>
      </c>
      <c r="T48" s="2">
        <v>7277</v>
      </c>
      <c r="U48" s="2">
        <v>7438</v>
      </c>
      <c r="V48" s="2">
        <v>7571</v>
      </c>
      <c r="W48" s="2">
        <v>7682</v>
      </c>
      <c r="X48" s="2">
        <v>7780</v>
      </c>
      <c r="Y48" s="2">
        <v>7885</v>
      </c>
      <c r="Z48" s="2">
        <v>8007</v>
      </c>
      <c r="AA48" s="2">
        <v>8160</v>
      </c>
      <c r="AB48" s="2">
        <v>8333</v>
      </c>
      <c r="AC48" s="2">
        <v>8523</v>
      </c>
      <c r="AD48" s="2">
        <v>8722</v>
      </c>
      <c r="AE48" s="2">
        <v>8926</v>
      </c>
      <c r="AF48" s="2">
        <v>9134</v>
      </c>
      <c r="AG48" s="2">
        <v>9346</v>
      </c>
      <c r="AH48" s="2">
        <v>9565</v>
      </c>
      <c r="AI48" s="2">
        <v>9790</v>
      </c>
      <c r="AJ48" s="2">
        <v>10022</v>
      </c>
      <c r="AK48" s="2">
        <v>10189</v>
      </c>
      <c r="AL48" s="2">
        <v>10358</v>
      </c>
      <c r="AM48" s="2">
        <v>10527</v>
      </c>
      <c r="AN48" s="2">
        <v>10696</v>
      </c>
      <c r="AO48" s="2">
        <v>10863</v>
      </c>
      <c r="AP48" s="2">
        <v>11027</v>
      </c>
      <c r="AQ48" s="2">
        <v>11189</v>
      </c>
      <c r="AR48" s="2">
        <v>11347</v>
      </c>
      <c r="AS48" s="2">
        <v>11502</v>
      </c>
      <c r="AT48" s="2">
        <v>11656</v>
      </c>
      <c r="AU48" s="2">
        <v>11777</v>
      </c>
      <c r="AV48" s="2">
        <v>11897</v>
      </c>
      <c r="AW48" s="2">
        <v>0</v>
      </c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W48"/>
  <sheetViews>
    <sheetView topLeftCell="A22" workbookViewId="0">
      <selection activeCell="G27" sqref="G27"/>
    </sheetView>
  </sheetViews>
  <sheetFormatPr defaultColWidth="9.1358024691358" defaultRowHeight="11.6"/>
  <cols>
    <col min="1" max="1" width="14" customWidth="1"/>
    <col min="2" max="2" width="32.4197530864198" customWidth="1"/>
    <col min="3" max="3" width="14" customWidth="1"/>
    <col min="4" max="4" width="28.8518518518519" customWidth="1"/>
    <col min="5" max="5" width="14" customWidth="1"/>
    <col min="6" max="6" width="25.4197530864198" customWidth="1"/>
    <col min="7" max="49" width="14" customWidth="1"/>
  </cols>
  <sheetData>
    <row r="1" ht="13.5" customHeight="1" spans="1:49">
      <c r="A1" s="1" t="s">
        <v>546</v>
      </c>
      <c r="B1" s="1" t="s">
        <v>243</v>
      </c>
      <c r="C1" s="1" t="s">
        <v>244</v>
      </c>
      <c r="D1" s="1" t="s">
        <v>245</v>
      </c>
      <c r="E1" s="1" t="s">
        <v>249</v>
      </c>
      <c r="F1" s="1" t="s">
        <v>250</v>
      </c>
      <c r="G1" s="1" t="s">
        <v>547</v>
      </c>
      <c r="H1" s="1" t="s">
        <v>548</v>
      </c>
      <c r="I1" s="1" t="s">
        <v>549</v>
      </c>
      <c r="J1" s="1" t="s">
        <v>550</v>
      </c>
      <c r="K1" s="1" t="s">
        <v>551</v>
      </c>
      <c r="L1" s="1" t="s">
        <v>552</v>
      </c>
      <c r="M1" s="1" t="s">
        <v>553</v>
      </c>
      <c r="N1" s="1" t="s">
        <v>554</v>
      </c>
      <c r="O1" s="1" t="s">
        <v>555</v>
      </c>
      <c r="P1" s="1" t="s">
        <v>556</v>
      </c>
      <c r="Q1" s="1" t="s">
        <v>557</v>
      </c>
      <c r="R1" s="1" t="s">
        <v>558</v>
      </c>
      <c r="S1" s="1" t="s">
        <v>559</v>
      </c>
      <c r="T1" s="1" t="s">
        <v>560</v>
      </c>
      <c r="U1" s="1" t="s">
        <v>561</v>
      </c>
      <c r="V1" s="1" t="s">
        <v>562</v>
      </c>
      <c r="W1" s="1" t="s">
        <v>563</v>
      </c>
      <c r="X1" s="1" t="s">
        <v>564</v>
      </c>
      <c r="Y1" s="1" t="s">
        <v>565</v>
      </c>
      <c r="Z1" s="1" t="s">
        <v>566</v>
      </c>
      <c r="AA1" s="1" t="s">
        <v>567</v>
      </c>
      <c r="AB1" s="1" t="s">
        <v>568</v>
      </c>
      <c r="AC1" s="1" t="s">
        <v>569</v>
      </c>
      <c r="AD1" s="1" t="s">
        <v>570</v>
      </c>
      <c r="AE1" s="1" t="s">
        <v>571</v>
      </c>
      <c r="AF1" s="1" t="s">
        <v>572</v>
      </c>
      <c r="AG1" s="1" t="s">
        <v>573</v>
      </c>
      <c r="AH1" s="1" t="s">
        <v>574</v>
      </c>
      <c r="AI1" s="1" t="s">
        <v>575</v>
      </c>
      <c r="AJ1" s="1" t="s">
        <v>576</v>
      </c>
      <c r="AK1" s="1" t="s">
        <v>577</v>
      </c>
      <c r="AL1" s="1" t="s">
        <v>578</v>
      </c>
      <c r="AM1" s="1" t="s">
        <v>579</v>
      </c>
      <c r="AN1" s="1" t="s">
        <v>580</v>
      </c>
      <c r="AO1" s="1" t="s">
        <v>581</v>
      </c>
      <c r="AP1" s="1" t="s">
        <v>582</v>
      </c>
      <c r="AQ1" s="1" t="s">
        <v>583</v>
      </c>
      <c r="AR1" s="1" t="s">
        <v>584</v>
      </c>
      <c r="AS1" s="1" t="s">
        <v>585</v>
      </c>
      <c r="AT1" s="1" t="s">
        <v>586</v>
      </c>
      <c r="AU1" s="1" t="s">
        <v>587</v>
      </c>
      <c r="AV1" s="1" t="s">
        <v>588</v>
      </c>
      <c r="AW1" s="1" t="s">
        <v>589</v>
      </c>
    </row>
    <row r="2" ht="13.5" customHeight="1" spans="1:49">
      <c r="A2" s="2">
        <v>1</v>
      </c>
      <c r="B2" s="3" t="s">
        <v>464</v>
      </c>
      <c r="C2" s="2">
        <v>138</v>
      </c>
      <c r="D2" s="3" t="s">
        <v>464</v>
      </c>
      <c r="E2" s="3" t="s">
        <v>621</v>
      </c>
      <c r="F2" s="3" t="s">
        <v>622</v>
      </c>
      <c r="G2" s="2">
        <v>98244</v>
      </c>
      <c r="H2" s="2">
        <v>98179</v>
      </c>
      <c r="I2" s="2">
        <v>98109</v>
      </c>
      <c r="J2" s="2">
        <v>98049</v>
      </c>
      <c r="K2" s="2">
        <v>97979</v>
      </c>
      <c r="L2" s="2">
        <v>97914</v>
      </c>
      <c r="M2" s="2">
        <v>97839</v>
      </c>
      <c r="N2" s="2">
        <v>97769</v>
      </c>
      <c r="O2" s="2">
        <v>97709</v>
      </c>
      <c r="P2" s="2">
        <v>97637</v>
      </c>
      <c r="Q2" s="2">
        <v>97779</v>
      </c>
      <c r="R2" s="2">
        <v>97919</v>
      </c>
      <c r="S2" s="2">
        <v>98059</v>
      </c>
      <c r="T2" s="2">
        <v>98189</v>
      </c>
      <c r="U2" s="2">
        <v>98339</v>
      </c>
      <c r="V2" s="2">
        <v>98489</v>
      </c>
      <c r="W2" s="2">
        <v>98619</v>
      </c>
      <c r="X2" s="2">
        <v>98759</v>
      </c>
      <c r="Y2" s="2">
        <v>98889</v>
      </c>
      <c r="Z2" s="2">
        <v>99029</v>
      </c>
      <c r="AA2" s="2">
        <v>99187</v>
      </c>
      <c r="AB2" s="2">
        <v>99287</v>
      </c>
      <c r="AC2" s="2">
        <v>99337</v>
      </c>
      <c r="AD2" s="2">
        <v>99337</v>
      </c>
      <c r="AE2" s="2">
        <v>100000</v>
      </c>
      <c r="AF2" s="2">
        <v>101000</v>
      </c>
      <c r="AG2" s="2">
        <v>101500</v>
      </c>
      <c r="AH2" s="2">
        <v>102200</v>
      </c>
      <c r="AI2" s="2">
        <v>102800</v>
      </c>
      <c r="AJ2" s="2">
        <v>103400</v>
      </c>
      <c r="AK2" s="2">
        <v>104000</v>
      </c>
      <c r="AL2" s="2">
        <v>104700</v>
      </c>
      <c r="AM2" s="2">
        <v>105700</v>
      </c>
      <c r="AN2" s="2">
        <v>106500</v>
      </c>
      <c r="AO2" s="2">
        <v>107200</v>
      </c>
      <c r="AP2" s="2">
        <v>107200</v>
      </c>
      <c r="AQ2" s="2">
        <v>107200</v>
      </c>
      <c r="AR2" s="2">
        <v>107200</v>
      </c>
      <c r="AS2" s="2">
        <v>107200</v>
      </c>
      <c r="AT2" s="2">
        <v>107300</v>
      </c>
      <c r="AU2" s="2">
        <v>107300</v>
      </c>
      <c r="AV2" s="2">
        <v>0</v>
      </c>
      <c r="AW2" s="2">
        <v>0</v>
      </c>
    </row>
    <row r="3" ht="13.5" customHeight="1" spans="1:49">
      <c r="A3" s="2">
        <v>2</v>
      </c>
      <c r="B3" s="3" t="s">
        <v>443</v>
      </c>
      <c r="C3" s="2">
        <v>23</v>
      </c>
      <c r="D3" s="3" t="s">
        <v>444</v>
      </c>
      <c r="E3" s="3" t="s">
        <v>621</v>
      </c>
      <c r="F3" s="3" t="s">
        <v>622</v>
      </c>
      <c r="G3" s="2">
        <v>79</v>
      </c>
      <c r="H3" s="2">
        <v>79</v>
      </c>
      <c r="I3" s="2">
        <v>80</v>
      </c>
      <c r="J3" s="2">
        <v>80</v>
      </c>
      <c r="K3" s="2">
        <v>80</v>
      </c>
      <c r="L3" s="2">
        <v>81</v>
      </c>
      <c r="M3" s="2">
        <v>81</v>
      </c>
      <c r="N3" s="2">
        <v>81</v>
      </c>
      <c r="O3" s="2">
        <v>82</v>
      </c>
      <c r="P3" s="2">
        <v>82</v>
      </c>
      <c r="Q3" s="2">
        <v>83</v>
      </c>
      <c r="R3" s="2">
        <v>83</v>
      </c>
      <c r="S3" s="2">
        <v>84</v>
      </c>
      <c r="T3" s="2">
        <v>84</v>
      </c>
      <c r="U3" s="2">
        <v>85</v>
      </c>
      <c r="V3" s="2">
        <v>85</v>
      </c>
      <c r="W3" s="2">
        <v>86</v>
      </c>
      <c r="X3" s="2">
        <v>93</v>
      </c>
      <c r="Y3" s="2">
        <v>94</v>
      </c>
      <c r="Z3" s="2">
        <v>96</v>
      </c>
      <c r="AA3" s="2">
        <v>97</v>
      </c>
      <c r="AB3" s="2">
        <v>97</v>
      </c>
      <c r="AC3" s="2">
        <v>97</v>
      </c>
      <c r="AD3" s="2">
        <v>97</v>
      </c>
      <c r="AE3" s="2">
        <v>101</v>
      </c>
      <c r="AF3" s="2">
        <v>103</v>
      </c>
      <c r="AG3" s="2">
        <v>112</v>
      </c>
      <c r="AH3" s="2">
        <v>115</v>
      </c>
      <c r="AI3" s="2">
        <v>120</v>
      </c>
      <c r="AJ3" s="2">
        <v>126</v>
      </c>
      <c r="AK3" s="2">
        <v>130</v>
      </c>
      <c r="AL3" s="2">
        <v>136</v>
      </c>
      <c r="AM3" s="2">
        <v>143</v>
      </c>
      <c r="AN3" s="2">
        <v>143</v>
      </c>
      <c r="AO3" s="2">
        <v>146</v>
      </c>
      <c r="AP3" s="2">
        <v>147</v>
      </c>
      <c r="AQ3" s="2">
        <v>148</v>
      </c>
      <c r="AR3" s="2">
        <v>148</v>
      </c>
      <c r="AS3" s="2">
        <v>150</v>
      </c>
      <c r="AT3" s="2">
        <v>152</v>
      </c>
      <c r="AU3" s="2">
        <v>154</v>
      </c>
      <c r="AV3" s="2">
        <v>0</v>
      </c>
      <c r="AW3" s="2">
        <v>0</v>
      </c>
    </row>
    <row r="4" ht="13.5" customHeight="1" spans="1:49">
      <c r="A4" s="2">
        <v>2</v>
      </c>
      <c r="B4" s="3" t="s">
        <v>443</v>
      </c>
      <c r="C4" s="2">
        <v>48</v>
      </c>
      <c r="D4" s="3" t="s">
        <v>448</v>
      </c>
      <c r="E4" s="3" t="s">
        <v>621</v>
      </c>
      <c r="F4" s="3" t="s">
        <v>622</v>
      </c>
      <c r="G4" s="2">
        <v>1395</v>
      </c>
      <c r="H4" s="2">
        <v>1410</v>
      </c>
      <c r="I4" s="2">
        <v>1420</v>
      </c>
      <c r="J4" s="2">
        <v>1485</v>
      </c>
      <c r="K4" s="2">
        <v>1555</v>
      </c>
      <c r="L4" s="2">
        <v>1635</v>
      </c>
      <c r="M4" s="2">
        <v>1636</v>
      </c>
      <c r="N4" s="2">
        <v>1716</v>
      </c>
      <c r="O4" s="2">
        <v>1790</v>
      </c>
      <c r="P4" s="2">
        <v>1856</v>
      </c>
      <c r="Q4" s="2">
        <v>1887</v>
      </c>
      <c r="R4" s="2">
        <v>1887</v>
      </c>
      <c r="S4" s="2">
        <v>2048</v>
      </c>
      <c r="T4" s="2">
        <v>2048</v>
      </c>
      <c r="U4" s="2">
        <v>2122</v>
      </c>
      <c r="V4" s="2">
        <v>2205</v>
      </c>
      <c r="W4" s="2">
        <v>2287</v>
      </c>
      <c r="X4" s="2">
        <v>2360</v>
      </c>
      <c r="Y4" s="2">
        <v>2443</v>
      </c>
      <c r="Z4" s="2">
        <v>2516</v>
      </c>
      <c r="AA4" s="2">
        <v>2599</v>
      </c>
      <c r="AB4" s="2">
        <v>2679</v>
      </c>
      <c r="AC4" s="2">
        <v>2682</v>
      </c>
      <c r="AD4" s="2">
        <v>2748</v>
      </c>
      <c r="AE4" s="2">
        <v>2803</v>
      </c>
      <c r="AF4" s="2">
        <v>2826</v>
      </c>
      <c r="AG4" s="2">
        <v>2826</v>
      </c>
      <c r="AH4" s="2">
        <v>2833</v>
      </c>
      <c r="AI4" s="2">
        <v>2830</v>
      </c>
      <c r="AJ4" s="2">
        <v>2840</v>
      </c>
      <c r="AK4" s="2">
        <v>2845</v>
      </c>
      <c r="AL4" s="2">
        <v>2850</v>
      </c>
      <c r="AM4" s="2">
        <v>2840</v>
      </c>
      <c r="AN4" s="2">
        <v>2860</v>
      </c>
      <c r="AO4" s="2">
        <v>2855</v>
      </c>
      <c r="AP4" s="2">
        <v>2850</v>
      </c>
      <c r="AQ4" s="2">
        <v>2845</v>
      </c>
      <c r="AR4" s="2">
        <v>2845</v>
      </c>
      <c r="AS4" s="2">
        <v>2865</v>
      </c>
      <c r="AT4" s="2">
        <v>2865</v>
      </c>
      <c r="AU4" s="2">
        <v>2865</v>
      </c>
      <c r="AV4" s="2">
        <v>0</v>
      </c>
      <c r="AW4" s="2">
        <v>0</v>
      </c>
    </row>
    <row r="5" ht="13.5" customHeight="1" spans="1:49">
      <c r="A5" s="2">
        <v>2</v>
      </c>
      <c r="B5" s="3" t="s">
        <v>443</v>
      </c>
      <c r="C5" s="2">
        <v>60</v>
      </c>
      <c r="D5" s="3" t="s">
        <v>453</v>
      </c>
      <c r="E5" s="3" t="s">
        <v>621</v>
      </c>
      <c r="F5" s="3" t="s">
        <v>622</v>
      </c>
      <c r="G5" s="2">
        <v>1252</v>
      </c>
      <c r="H5" s="2">
        <v>1252</v>
      </c>
      <c r="I5" s="2">
        <v>1258</v>
      </c>
      <c r="J5" s="2">
        <v>1258</v>
      </c>
      <c r="K5" s="2">
        <v>1260</v>
      </c>
      <c r="L5" s="2">
        <v>1250</v>
      </c>
      <c r="M5" s="2">
        <v>1241</v>
      </c>
      <c r="N5" s="2">
        <v>1239</v>
      </c>
      <c r="O5" s="2">
        <v>1237</v>
      </c>
      <c r="P5" s="2">
        <v>1235</v>
      </c>
      <c r="Q5" s="2">
        <v>1278</v>
      </c>
      <c r="R5" s="2">
        <v>1281</v>
      </c>
      <c r="S5" s="2">
        <v>1288</v>
      </c>
      <c r="T5" s="2">
        <v>1298</v>
      </c>
      <c r="U5" s="2">
        <v>1308</v>
      </c>
      <c r="V5" s="2">
        <v>1300</v>
      </c>
      <c r="W5" s="2">
        <v>1309</v>
      </c>
      <c r="X5" s="2">
        <v>1350</v>
      </c>
      <c r="Y5" s="2">
        <v>1400</v>
      </c>
      <c r="Z5" s="2">
        <v>1410</v>
      </c>
      <c r="AA5" s="2">
        <v>1370</v>
      </c>
      <c r="AB5" s="2">
        <v>1341</v>
      </c>
      <c r="AC5" s="2">
        <v>1337</v>
      </c>
      <c r="AD5" s="2">
        <v>1347</v>
      </c>
      <c r="AE5" s="2">
        <v>1377</v>
      </c>
      <c r="AF5" s="2">
        <v>1397</v>
      </c>
      <c r="AG5" s="2">
        <v>1397</v>
      </c>
      <c r="AH5" s="2">
        <v>1417</v>
      </c>
      <c r="AI5" s="2">
        <v>1437</v>
      </c>
      <c r="AJ5" s="2">
        <v>1450</v>
      </c>
      <c r="AK5" s="2">
        <v>1468</v>
      </c>
      <c r="AL5" s="2">
        <v>1501</v>
      </c>
      <c r="AM5" s="2">
        <v>1531</v>
      </c>
      <c r="AN5" s="2">
        <v>1564</v>
      </c>
      <c r="AO5" s="2">
        <v>1605</v>
      </c>
      <c r="AP5" s="2">
        <v>1610</v>
      </c>
      <c r="AQ5" s="2">
        <v>1610</v>
      </c>
      <c r="AR5" s="2">
        <v>1644</v>
      </c>
      <c r="AS5" s="2">
        <v>1675</v>
      </c>
      <c r="AT5" s="2">
        <v>1684</v>
      </c>
      <c r="AU5" s="2">
        <v>1704</v>
      </c>
      <c r="AV5" s="2">
        <v>0</v>
      </c>
      <c r="AW5" s="2">
        <v>0</v>
      </c>
    </row>
    <row r="6" ht="13.5" customHeight="1" spans="1:49">
      <c r="A6" s="2">
        <v>2</v>
      </c>
      <c r="B6" s="3" t="s">
        <v>443</v>
      </c>
      <c r="C6" s="2">
        <v>89</v>
      </c>
      <c r="D6" s="3" t="s">
        <v>458</v>
      </c>
      <c r="E6" s="3" t="s">
        <v>621</v>
      </c>
      <c r="F6" s="3" t="s">
        <v>622</v>
      </c>
      <c r="G6" s="2">
        <v>2646</v>
      </c>
      <c r="H6" s="2">
        <v>2658</v>
      </c>
      <c r="I6" s="2">
        <v>2670</v>
      </c>
      <c r="J6" s="2">
        <v>2682</v>
      </c>
      <c r="K6" s="2">
        <v>2694</v>
      </c>
      <c r="L6" s="2">
        <v>2706</v>
      </c>
      <c r="M6" s="2">
        <v>2728</v>
      </c>
      <c r="N6" s="2">
        <v>2740</v>
      </c>
      <c r="O6" s="2">
        <v>2742</v>
      </c>
      <c r="P6" s="2">
        <v>2755</v>
      </c>
      <c r="Q6" s="2">
        <v>2767</v>
      </c>
      <c r="R6" s="2">
        <v>2800</v>
      </c>
      <c r="S6" s="2">
        <v>2843</v>
      </c>
      <c r="T6" s="2">
        <v>2875</v>
      </c>
      <c r="U6" s="2">
        <v>2888</v>
      </c>
      <c r="V6" s="2">
        <v>2930</v>
      </c>
      <c r="W6" s="2">
        <v>2993</v>
      </c>
      <c r="X6" s="2">
        <v>3005</v>
      </c>
      <c r="Y6" s="2">
        <v>3016</v>
      </c>
      <c r="Z6" s="2">
        <v>3050</v>
      </c>
      <c r="AA6" s="2">
        <v>3067</v>
      </c>
      <c r="AB6" s="2">
        <v>3104</v>
      </c>
      <c r="AC6" s="2">
        <v>3119</v>
      </c>
      <c r="AD6" s="2">
        <v>3785</v>
      </c>
      <c r="AE6" s="2">
        <v>3785</v>
      </c>
      <c r="AF6" s="2">
        <v>3785</v>
      </c>
      <c r="AG6" s="2">
        <v>3785</v>
      </c>
      <c r="AH6" s="2">
        <v>4285</v>
      </c>
      <c r="AI6" s="2">
        <v>4285</v>
      </c>
      <c r="AJ6" s="2">
        <v>4285</v>
      </c>
      <c r="AK6" s="2">
        <v>4285</v>
      </c>
      <c r="AL6" s="2">
        <v>4285</v>
      </c>
      <c r="AM6" s="2">
        <v>4482</v>
      </c>
      <c r="AN6" s="2">
        <v>4512</v>
      </c>
      <c r="AO6" s="2">
        <v>4512</v>
      </c>
      <c r="AP6" s="2">
        <v>4512</v>
      </c>
      <c r="AQ6" s="2">
        <v>4507</v>
      </c>
      <c r="AR6" s="2">
        <v>4507</v>
      </c>
      <c r="AS6" s="2">
        <v>4507</v>
      </c>
      <c r="AT6" s="2">
        <v>4507</v>
      </c>
      <c r="AU6" s="2">
        <v>4507</v>
      </c>
      <c r="AV6" s="2">
        <v>0</v>
      </c>
      <c r="AW6" s="2">
        <v>0</v>
      </c>
    </row>
    <row r="7" ht="13.5" customHeight="1" spans="1:49">
      <c r="A7" s="2">
        <v>2</v>
      </c>
      <c r="B7" s="3" t="s">
        <v>443</v>
      </c>
      <c r="C7" s="2">
        <v>95</v>
      </c>
      <c r="D7" s="3" t="s">
        <v>461</v>
      </c>
      <c r="E7" s="3" t="s">
        <v>621</v>
      </c>
      <c r="F7" s="3" t="s">
        <v>622</v>
      </c>
      <c r="G7" s="2">
        <v>2980</v>
      </c>
      <c r="H7" s="2">
        <v>2990</v>
      </c>
      <c r="I7" s="2">
        <v>2995</v>
      </c>
      <c r="J7" s="2">
        <v>3000</v>
      </c>
      <c r="K7" s="2">
        <v>3005</v>
      </c>
      <c r="L7" s="2">
        <v>3015</v>
      </c>
      <c r="M7" s="2">
        <v>3025</v>
      </c>
      <c r="N7" s="2">
        <v>3030</v>
      </c>
      <c r="O7" s="2">
        <v>3030</v>
      </c>
      <c r="P7" s="2">
        <v>3040</v>
      </c>
      <c r="Q7" s="2">
        <v>3045</v>
      </c>
      <c r="R7" s="2">
        <v>3080</v>
      </c>
      <c r="S7" s="2">
        <v>3090</v>
      </c>
      <c r="T7" s="2">
        <v>3096</v>
      </c>
      <c r="U7" s="2">
        <v>3135</v>
      </c>
      <c r="V7" s="2">
        <v>3170</v>
      </c>
      <c r="W7" s="2">
        <v>3245</v>
      </c>
      <c r="X7" s="2">
        <v>3257</v>
      </c>
      <c r="Y7" s="2">
        <v>3257</v>
      </c>
      <c r="Z7" s="2">
        <v>3257</v>
      </c>
      <c r="AA7" s="2">
        <v>3264</v>
      </c>
      <c r="AB7" s="2">
        <v>3269</v>
      </c>
      <c r="AC7" s="2">
        <v>3270</v>
      </c>
      <c r="AD7" s="2">
        <v>3277</v>
      </c>
      <c r="AE7" s="2">
        <v>3278</v>
      </c>
      <c r="AF7" s="2">
        <v>3285</v>
      </c>
      <c r="AG7" s="2">
        <v>3285</v>
      </c>
      <c r="AH7" s="2">
        <v>3285</v>
      </c>
      <c r="AI7" s="2">
        <v>3371</v>
      </c>
      <c r="AJ7" s="2">
        <v>3320</v>
      </c>
      <c r="AK7" s="2">
        <v>3342</v>
      </c>
      <c r="AL7" s="2">
        <v>3355</v>
      </c>
      <c r="AM7" s="2">
        <v>3548</v>
      </c>
      <c r="AN7" s="2">
        <v>3520</v>
      </c>
      <c r="AO7" s="2">
        <v>3480</v>
      </c>
      <c r="AP7" s="2">
        <v>3480</v>
      </c>
      <c r="AQ7" s="2">
        <v>3395</v>
      </c>
      <c r="AR7" s="2">
        <v>3395</v>
      </c>
      <c r="AS7" s="2">
        <v>3337</v>
      </c>
      <c r="AT7" s="2">
        <v>2935</v>
      </c>
      <c r="AU7" s="2">
        <v>2936</v>
      </c>
      <c r="AV7" s="2">
        <v>0</v>
      </c>
      <c r="AW7" s="2">
        <v>0</v>
      </c>
    </row>
    <row r="8" ht="13.5" customHeight="1" spans="1:49">
      <c r="A8" s="2">
        <v>2</v>
      </c>
      <c r="B8" s="3" t="s">
        <v>443</v>
      </c>
      <c r="C8" s="2">
        <v>157</v>
      </c>
      <c r="D8" s="3" t="s">
        <v>467</v>
      </c>
      <c r="E8" s="3" t="s">
        <v>621</v>
      </c>
      <c r="F8" s="3" t="s">
        <v>622</v>
      </c>
      <c r="G8" s="2">
        <v>5080</v>
      </c>
      <c r="H8" s="2">
        <v>5130</v>
      </c>
      <c r="I8" s="2">
        <v>5188</v>
      </c>
      <c r="J8" s="2">
        <v>5238</v>
      </c>
      <c r="K8" s="2">
        <v>5288</v>
      </c>
      <c r="L8" s="2">
        <v>5350</v>
      </c>
      <c r="M8" s="2">
        <v>5400</v>
      </c>
      <c r="N8" s="2">
        <v>5450</v>
      </c>
      <c r="O8" s="2">
        <v>5505</v>
      </c>
      <c r="P8" s="2">
        <v>5555</v>
      </c>
      <c r="Q8" s="2">
        <v>5605</v>
      </c>
      <c r="R8" s="2">
        <v>5660</v>
      </c>
      <c r="S8" s="2">
        <v>5720</v>
      </c>
      <c r="T8" s="2">
        <v>5780</v>
      </c>
      <c r="U8" s="2">
        <v>5830</v>
      </c>
      <c r="V8" s="2">
        <v>5880</v>
      </c>
      <c r="W8" s="2">
        <v>5930</v>
      </c>
      <c r="X8" s="2">
        <v>5985</v>
      </c>
      <c r="Y8" s="2">
        <v>6055</v>
      </c>
      <c r="Z8" s="2">
        <v>6060</v>
      </c>
      <c r="AA8" s="2">
        <v>6142</v>
      </c>
      <c r="AB8" s="2">
        <v>6144</v>
      </c>
      <c r="AC8" s="2">
        <v>6145</v>
      </c>
      <c r="AD8" s="2">
        <v>6198</v>
      </c>
      <c r="AE8" s="2">
        <v>6220</v>
      </c>
      <c r="AF8" s="2">
        <v>6222</v>
      </c>
      <c r="AG8" s="2">
        <v>6254</v>
      </c>
      <c r="AH8" s="2">
        <v>6285</v>
      </c>
      <c r="AI8" s="2">
        <v>6308</v>
      </c>
      <c r="AJ8" s="2">
        <v>6310</v>
      </c>
      <c r="AK8" s="2">
        <v>6315</v>
      </c>
      <c r="AL8" s="2">
        <v>6340</v>
      </c>
      <c r="AM8" s="2">
        <v>6375</v>
      </c>
      <c r="AN8" s="2">
        <v>6380</v>
      </c>
      <c r="AO8" s="2">
        <v>6685</v>
      </c>
      <c r="AP8" s="2">
        <v>6694</v>
      </c>
      <c r="AQ8" s="2">
        <v>6694</v>
      </c>
      <c r="AR8" s="2">
        <v>6748</v>
      </c>
      <c r="AS8" s="2">
        <v>6749</v>
      </c>
      <c r="AT8" s="2">
        <v>6984</v>
      </c>
      <c r="AU8" s="2">
        <v>6986</v>
      </c>
      <c r="AV8" s="2">
        <v>0</v>
      </c>
      <c r="AW8" s="2">
        <v>0</v>
      </c>
    </row>
    <row r="9" ht="13.5" customHeight="1" spans="1:49">
      <c r="A9" s="2">
        <v>2</v>
      </c>
      <c r="B9" s="3" t="s">
        <v>443</v>
      </c>
      <c r="C9" s="2">
        <v>166</v>
      </c>
      <c r="D9" s="3" t="s">
        <v>468</v>
      </c>
      <c r="E9" s="3" t="s">
        <v>621</v>
      </c>
      <c r="F9" s="3" t="s">
        <v>622</v>
      </c>
      <c r="G9" s="2">
        <v>1624</v>
      </c>
      <c r="H9" s="2">
        <v>1634</v>
      </c>
      <c r="I9" s="2">
        <v>1644</v>
      </c>
      <c r="J9" s="2">
        <v>1648</v>
      </c>
      <c r="K9" s="2">
        <v>1658</v>
      </c>
      <c r="L9" s="2">
        <v>1668</v>
      </c>
      <c r="M9" s="2">
        <v>1669</v>
      </c>
      <c r="N9" s="2">
        <v>1679</v>
      </c>
      <c r="O9" s="2">
        <v>1687</v>
      </c>
      <c r="P9" s="2">
        <v>1684</v>
      </c>
      <c r="Q9" s="2">
        <v>1713</v>
      </c>
      <c r="R9" s="2">
        <v>1743</v>
      </c>
      <c r="S9" s="2">
        <v>1763</v>
      </c>
      <c r="T9" s="2">
        <v>1785</v>
      </c>
      <c r="U9" s="2">
        <v>1806</v>
      </c>
      <c r="V9" s="2">
        <v>1827</v>
      </c>
      <c r="W9" s="2">
        <v>1849</v>
      </c>
      <c r="X9" s="2">
        <v>1850</v>
      </c>
      <c r="Y9" s="2">
        <v>1852</v>
      </c>
      <c r="Z9" s="2">
        <v>1855</v>
      </c>
      <c r="AA9" s="2">
        <v>1882</v>
      </c>
      <c r="AB9" s="2">
        <v>1914</v>
      </c>
      <c r="AC9" s="2">
        <v>1941</v>
      </c>
      <c r="AD9" s="2">
        <v>1966</v>
      </c>
      <c r="AE9" s="2">
        <v>1995</v>
      </c>
      <c r="AF9" s="2">
        <v>2020</v>
      </c>
      <c r="AG9" s="2">
        <v>2045</v>
      </c>
      <c r="AH9" s="2">
        <v>2070</v>
      </c>
      <c r="AI9" s="2">
        <v>2100</v>
      </c>
      <c r="AJ9" s="2">
        <v>2124</v>
      </c>
      <c r="AK9" s="2">
        <v>2134</v>
      </c>
      <c r="AL9" s="2">
        <v>2150</v>
      </c>
      <c r="AM9" s="2">
        <v>2150</v>
      </c>
      <c r="AN9" s="2">
        <v>2135</v>
      </c>
      <c r="AO9" s="2">
        <v>2132</v>
      </c>
      <c r="AP9" s="2">
        <v>2132</v>
      </c>
      <c r="AQ9" s="2">
        <v>2140</v>
      </c>
      <c r="AR9" s="2">
        <v>2149</v>
      </c>
      <c r="AS9" s="2">
        <v>2157</v>
      </c>
      <c r="AT9" s="2">
        <v>2188</v>
      </c>
      <c r="AU9" s="2">
        <v>2230</v>
      </c>
      <c r="AV9" s="2">
        <v>0</v>
      </c>
      <c r="AW9" s="2">
        <v>0</v>
      </c>
    </row>
    <row r="10" ht="13.5" customHeight="1" spans="1:49">
      <c r="A10" s="2">
        <v>4</v>
      </c>
      <c r="B10" s="3" t="s">
        <v>536</v>
      </c>
      <c r="C10" s="2">
        <v>316</v>
      </c>
      <c r="D10" s="3" t="s">
        <v>592</v>
      </c>
      <c r="E10" s="3" t="s">
        <v>621</v>
      </c>
      <c r="F10" s="3" t="s">
        <v>622</v>
      </c>
      <c r="G10" s="2">
        <v>113300</v>
      </c>
      <c r="H10" s="2">
        <v>113332</v>
      </c>
      <c r="I10" s="2">
        <v>113364</v>
      </c>
      <c r="J10" s="2">
        <v>113440</v>
      </c>
      <c r="K10" s="2">
        <v>113519</v>
      </c>
      <c r="L10" s="2">
        <v>113619</v>
      </c>
      <c r="M10" s="2">
        <v>113619</v>
      </c>
      <c r="N10" s="2">
        <v>113704</v>
      </c>
      <c r="O10" s="2">
        <v>113782</v>
      </c>
      <c r="P10" s="2">
        <v>113844</v>
      </c>
      <c r="Q10" s="2">
        <v>114157</v>
      </c>
      <c r="R10" s="2">
        <v>114453</v>
      </c>
      <c r="S10" s="2">
        <v>114895</v>
      </c>
      <c r="T10" s="2">
        <v>115155</v>
      </c>
      <c r="U10" s="2">
        <v>115513</v>
      </c>
      <c r="V10" s="2">
        <v>115886</v>
      </c>
      <c r="W10" s="2">
        <v>116318</v>
      </c>
      <c r="X10" s="2">
        <v>116659</v>
      </c>
      <c r="Y10" s="2">
        <v>117006</v>
      </c>
      <c r="Z10" s="2">
        <v>117273</v>
      </c>
      <c r="AA10" s="2">
        <v>117608</v>
      </c>
      <c r="AB10" s="2">
        <v>117835</v>
      </c>
      <c r="AC10" s="2">
        <v>117928</v>
      </c>
      <c r="AD10" s="2">
        <v>118755</v>
      </c>
      <c r="AE10" s="2">
        <v>119559</v>
      </c>
      <c r="AF10" s="2">
        <v>120638</v>
      </c>
      <c r="AG10" s="2">
        <v>121204</v>
      </c>
      <c r="AH10" s="2">
        <v>122490</v>
      </c>
      <c r="AI10" s="2">
        <v>123251</v>
      </c>
      <c r="AJ10" s="2">
        <v>123855</v>
      </c>
      <c r="AK10" s="2">
        <v>124519</v>
      </c>
      <c r="AL10" s="2">
        <v>125317</v>
      </c>
      <c r="AM10" s="2">
        <v>126769</v>
      </c>
      <c r="AN10" s="2">
        <v>127614</v>
      </c>
      <c r="AO10" s="2">
        <v>128615</v>
      </c>
      <c r="AP10" s="2">
        <v>128625</v>
      </c>
      <c r="AQ10" s="2">
        <v>128539</v>
      </c>
      <c r="AR10" s="2">
        <v>128636</v>
      </c>
      <c r="AS10" s="2">
        <v>128640</v>
      </c>
      <c r="AT10" s="2">
        <v>128615</v>
      </c>
      <c r="AU10" s="2">
        <v>128682</v>
      </c>
      <c r="AV10" s="2">
        <v>0</v>
      </c>
      <c r="AW10" s="2">
        <v>0</v>
      </c>
    </row>
    <row r="11" ht="13.5" customHeight="1" spans="1:49">
      <c r="A11" s="2">
        <v>8</v>
      </c>
      <c r="B11" s="3" t="s">
        <v>433</v>
      </c>
      <c r="C11" s="2">
        <v>317</v>
      </c>
      <c r="D11" s="3" t="s">
        <v>593</v>
      </c>
      <c r="E11" s="3" t="s">
        <v>621</v>
      </c>
      <c r="F11" s="3" t="s">
        <v>622</v>
      </c>
      <c r="G11" s="2">
        <v>9795</v>
      </c>
      <c r="H11" s="2">
        <v>10057</v>
      </c>
      <c r="I11" s="2">
        <v>10318</v>
      </c>
      <c r="J11" s="2">
        <v>11036</v>
      </c>
      <c r="K11" s="2">
        <v>10852</v>
      </c>
      <c r="L11" s="2">
        <v>10822</v>
      </c>
      <c r="M11" s="2">
        <v>10941</v>
      </c>
      <c r="N11" s="2">
        <v>11062</v>
      </c>
      <c r="O11" s="2">
        <v>11123</v>
      </c>
      <c r="P11" s="2">
        <v>11390</v>
      </c>
      <c r="Q11" s="2">
        <v>11439</v>
      </c>
      <c r="R11" s="2">
        <v>11830</v>
      </c>
      <c r="S11" s="2">
        <v>12116</v>
      </c>
      <c r="T11" s="2">
        <v>11913</v>
      </c>
      <c r="U11" s="2">
        <v>12125</v>
      </c>
      <c r="V11" s="2">
        <v>12371</v>
      </c>
      <c r="W11" s="2">
        <v>12439</v>
      </c>
      <c r="X11" s="2">
        <v>12388</v>
      </c>
      <c r="Y11" s="2">
        <v>12314</v>
      </c>
      <c r="Z11" s="2">
        <v>12411</v>
      </c>
      <c r="AA11" s="2">
        <v>12407</v>
      </c>
      <c r="AB11" s="2">
        <v>12545</v>
      </c>
      <c r="AC11" s="2">
        <v>12630</v>
      </c>
      <c r="AD11" s="2">
        <v>12595</v>
      </c>
      <c r="AE11" s="2">
        <v>12673</v>
      </c>
      <c r="AF11" s="2">
        <v>12910</v>
      </c>
      <c r="AG11" s="2">
        <v>13187</v>
      </c>
      <c r="AH11" s="2">
        <v>13272</v>
      </c>
      <c r="AI11" s="2">
        <v>13383</v>
      </c>
      <c r="AJ11" s="2">
        <v>13441</v>
      </c>
      <c r="AK11" s="2">
        <v>13511</v>
      </c>
      <c r="AL11" s="2">
        <v>13460</v>
      </c>
      <c r="AM11" s="2">
        <v>13384</v>
      </c>
      <c r="AN11" s="2">
        <v>13444</v>
      </c>
      <c r="AO11" s="2">
        <v>13316</v>
      </c>
      <c r="AP11" s="2">
        <v>13182</v>
      </c>
      <c r="AQ11" s="2">
        <v>13049</v>
      </c>
      <c r="AR11" s="2">
        <v>13070</v>
      </c>
      <c r="AS11" s="2">
        <v>13108</v>
      </c>
      <c r="AT11" s="2">
        <v>13134</v>
      </c>
      <c r="AU11" s="2">
        <v>13136</v>
      </c>
      <c r="AV11" s="2">
        <v>0</v>
      </c>
      <c r="AW11" s="2">
        <v>0</v>
      </c>
    </row>
    <row r="12" ht="13.5" customHeight="1" spans="1:49">
      <c r="A12" s="2">
        <v>9</v>
      </c>
      <c r="B12" s="3" t="s">
        <v>454</v>
      </c>
      <c r="C12" s="2">
        <v>65</v>
      </c>
      <c r="D12" s="3" t="s">
        <v>594</v>
      </c>
      <c r="E12" s="3" t="s">
        <v>621</v>
      </c>
      <c r="F12" s="3" t="s">
        <v>622</v>
      </c>
      <c r="G12" s="2">
        <v>1200</v>
      </c>
      <c r="H12" s="2">
        <v>1200</v>
      </c>
      <c r="I12" s="2">
        <v>1200</v>
      </c>
      <c r="J12" s="2">
        <v>1200</v>
      </c>
      <c r="K12" s="2">
        <v>1200</v>
      </c>
      <c r="L12" s="2">
        <v>1200</v>
      </c>
      <c r="M12" s="2">
        <v>1200</v>
      </c>
      <c r="N12" s="2">
        <v>1200</v>
      </c>
      <c r="O12" s="2">
        <v>1200</v>
      </c>
      <c r="P12" s="2">
        <v>1200</v>
      </c>
      <c r="Q12" s="2">
        <v>1200</v>
      </c>
      <c r="R12" s="2">
        <v>1200</v>
      </c>
      <c r="S12" s="2">
        <v>1200</v>
      </c>
      <c r="T12" s="2">
        <v>1200</v>
      </c>
      <c r="U12" s="2">
        <v>1200</v>
      </c>
      <c r="V12" s="2">
        <v>1200</v>
      </c>
      <c r="W12" s="2">
        <v>1200</v>
      </c>
      <c r="X12" s="2">
        <v>1200</v>
      </c>
      <c r="Y12" s="2">
        <v>1200</v>
      </c>
      <c r="Z12" s="2">
        <v>1200</v>
      </c>
      <c r="AA12" s="2">
        <v>1200</v>
      </c>
      <c r="AB12" s="2">
        <v>1200</v>
      </c>
      <c r="AC12" s="2">
        <v>1200</v>
      </c>
      <c r="AD12" s="2">
        <v>1200</v>
      </c>
      <c r="AE12" s="2">
        <v>1200</v>
      </c>
      <c r="AF12" s="2">
        <v>1200</v>
      </c>
      <c r="AG12" s="2">
        <v>1190</v>
      </c>
      <c r="AH12" s="2">
        <v>1190</v>
      </c>
      <c r="AI12" s="2">
        <v>1190</v>
      </c>
      <c r="AJ12" s="2">
        <v>1190</v>
      </c>
      <c r="AK12" s="2">
        <v>1190</v>
      </c>
      <c r="AL12" s="2">
        <v>1209</v>
      </c>
      <c r="AM12" s="2">
        <v>1201</v>
      </c>
      <c r="AN12" s="2">
        <v>1210</v>
      </c>
      <c r="AO12" s="2">
        <v>1212</v>
      </c>
      <c r="AP12" s="2">
        <v>1130</v>
      </c>
      <c r="AQ12" s="2">
        <v>1130</v>
      </c>
      <c r="AR12" s="2">
        <v>1130</v>
      </c>
      <c r="AS12" s="2">
        <v>1130</v>
      </c>
      <c r="AT12" s="2">
        <v>1130</v>
      </c>
      <c r="AU12" s="2">
        <v>1130</v>
      </c>
      <c r="AV12" s="2">
        <v>0</v>
      </c>
      <c r="AW12" s="2">
        <v>0</v>
      </c>
    </row>
    <row r="13" ht="13.5" customHeight="1" spans="1:49">
      <c r="A13" s="2">
        <v>9</v>
      </c>
      <c r="B13" s="3" t="s">
        <v>454</v>
      </c>
      <c r="C13" s="2">
        <v>69</v>
      </c>
      <c r="D13" s="3" t="s">
        <v>455</v>
      </c>
      <c r="E13" s="3" t="s">
        <v>621</v>
      </c>
      <c r="F13" s="3" t="s">
        <v>622</v>
      </c>
      <c r="G13" s="2">
        <v>6</v>
      </c>
      <c r="H13" s="2">
        <v>7</v>
      </c>
      <c r="I13" s="2">
        <v>6</v>
      </c>
      <c r="J13" s="2">
        <v>5</v>
      </c>
      <c r="K13" s="2">
        <v>5</v>
      </c>
      <c r="L13" s="2">
        <v>5</v>
      </c>
      <c r="M13" s="2">
        <v>5</v>
      </c>
      <c r="N13" s="2">
        <v>5</v>
      </c>
      <c r="O13" s="2">
        <v>5</v>
      </c>
      <c r="P13" s="2">
        <v>4</v>
      </c>
      <c r="Q13" s="2">
        <v>7</v>
      </c>
      <c r="R13" s="2">
        <v>7</v>
      </c>
      <c r="S13" s="2">
        <v>7</v>
      </c>
      <c r="T13" s="2">
        <v>7</v>
      </c>
      <c r="U13" s="2">
        <v>8</v>
      </c>
      <c r="V13" s="2">
        <v>9</v>
      </c>
      <c r="W13" s="2">
        <v>9</v>
      </c>
      <c r="X13" s="2">
        <v>9</v>
      </c>
      <c r="Y13" s="2">
        <v>9</v>
      </c>
      <c r="Z13" s="2">
        <v>8</v>
      </c>
      <c r="AA13" s="2">
        <v>9</v>
      </c>
      <c r="AB13" s="2">
        <v>11</v>
      </c>
      <c r="AC13" s="2">
        <v>11</v>
      </c>
      <c r="AD13" s="2">
        <v>12</v>
      </c>
      <c r="AE13" s="2">
        <v>12</v>
      </c>
      <c r="AF13" s="2">
        <v>13</v>
      </c>
      <c r="AG13" s="2">
        <v>13</v>
      </c>
      <c r="AH13" s="2">
        <v>18</v>
      </c>
      <c r="AI13" s="2">
        <v>21</v>
      </c>
      <c r="AJ13" s="2">
        <v>21</v>
      </c>
      <c r="AK13" s="2">
        <v>21</v>
      </c>
      <c r="AL13" s="2">
        <v>21</v>
      </c>
      <c r="AM13" s="2">
        <v>23</v>
      </c>
      <c r="AN13" s="2">
        <v>23</v>
      </c>
      <c r="AO13" s="2">
        <v>24</v>
      </c>
      <c r="AP13" s="2">
        <v>24</v>
      </c>
      <c r="AQ13" s="2">
        <v>24</v>
      </c>
      <c r="AR13" s="2">
        <v>24</v>
      </c>
      <c r="AS13" s="2">
        <v>23</v>
      </c>
      <c r="AT13" s="2">
        <v>23</v>
      </c>
      <c r="AU13" s="2">
        <v>23</v>
      </c>
      <c r="AV13" s="2">
        <v>0</v>
      </c>
      <c r="AW13" s="2">
        <v>0</v>
      </c>
    </row>
    <row r="14" ht="13.5" customHeight="1" spans="1:49">
      <c r="A14" s="2">
        <v>9</v>
      </c>
      <c r="B14" s="3" t="s">
        <v>454</v>
      </c>
      <c r="C14" s="2">
        <v>91</v>
      </c>
      <c r="D14" s="3" t="s">
        <v>459</v>
      </c>
      <c r="E14" s="3" t="s">
        <v>621</v>
      </c>
      <c r="F14" s="3" t="s">
        <v>622</v>
      </c>
      <c r="G14" s="2">
        <v>1359</v>
      </c>
      <c r="H14" s="2">
        <v>1359</v>
      </c>
      <c r="I14" s="2">
        <v>1359</v>
      </c>
      <c r="J14" s="2">
        <v>1359</v>
      </c>
      <c r="K14" s="2">
        <v>1359</v>
      </c>
      <c r="L14" s="2">
        <v>1364</v>
      </c>
      <c r="M14" s="2">
        <v>1364</v>
      </c>
      <c r="N14" s="2">
        <v>1366</v>
      </c>
      <c r="O14" s="2">
        <v>1366</v>
      </c>
      <c r="P14" s="2">
        <v>1371</v>
      </c>
      <c r="Q14" s="2">
        <v>1371</v>
      </c>
      <c r="R14" s="2">
        <v>1374</v>
      </c>
      <c r="S14" s="2">
        <v>1376</v>
      </c>
      <c r="T14" s="2">
        <v>1376</v>
      </c>
      <c r="U14" s="2">
        <v>1378</v>
      </c>
      <c r="V14" s="2">
        <v>1458</v>
      </c>
      <c r="W14" s="2">
        <v>1542</v>
      </c>
      <c r="X14" s="2">
        <v>1626</v>
      </c>
      <c r="Y14" s="2">
        <v>1715</v>
      </c>
      <c r="Z14" s="2">
        <v>1715</v>
      </c>
      <c r="AA14" s="2">
        <v>1715</v>
      </c>
      <c r="AB14" s="2">
        <v>1715</v>
      </c>
      <c r="AC14" s="2">
        <v>1725</v>
      </c>
      <c r="AD14" s="2">
        <v>1728</v>
      </c>
      <c r="AE14" s="2">
        <v>1728</v>
      </c>
      <c r="AF14" s="2">
        <v>1730</v>
      </c>
      <c r="AG14" s="2">
        <v>1730</v>
      </c>
      <c r="AH14" s="2">
        <v>1730</v>
      </c>
      <c r="AI14" s="2">
        <v>1732</v>
      </c>
      <c r="AJ14" s="2">
        <v>1732</v>
      </c>
      <c r="AK14" s="2">
        <v>1734</v>
      </c>
      <c r="AL14" s="2">
        <v>1734</v>
      </c>
      <c r="AM14" s="2">
        <v>1736</v>
      </c>
      <c r="AN14" s="2">
        <v>1736</v>
      </c>
      <c r="AO14" s="2">
        <v>1738</v>
      </c>
      <c r="AP14" s="2">
        <v>1738</v>
      </c>
      <c r="AQ14" s="2">
        <v>1740</v>
      </c>
      <c r="AR14" s="2">
        <v>1740</v>
      </c>
      <c r="AS14" s="2">
        <v>1740</v>
      </c>
      <c r="AT14" s="2">
        <v>1740</v>
      </c>
      <c r="AU14" s="2">
        <v>1740</v>
      </c>
      <c r="AV14" s="2">
        <v>0</v>
      </c>
      <c r="AW14" s="2">
        <v>0</v>
      </c>
    </row>
    <row r="15" ht="13.5" customHeight="1" spans="1:49">
      <c r="A15" s="2">
        <v>9</v>
      </c>
      <c r="B15" s="3" t="s">
        <v>454</v>
      </c>
      <c r="C15" s="2">
        <v>207</v>
      </c>
      <c r="D15" s="3" t="s">
        <v>475</v>
      </c>
      <c r="E15" s="3" t="s">
        <v>621</v>
      </c>
      <c r="F15" s="3" t="s">
        <v>622</v>
      </c>
      <c r="G15" s="2">
        <v>41</v>
      </c>
      <c r="H15" s="2">
        <v>42</v>
      </c>
      <c r="I15" s="2">
        <v>41</v>
      </c>
      <c r="J15" s="2">
        <v>46</v>
      </c>
      <c r="K15" s="2">
        <v>47</v>
      </c>
      <c r="L15" s="2">
        <v>44</v>
      </c>
      <c r="M15" s="2">
        <v>43</v>
      </c>
      <c r="N15" s="2">
        <v>43</v>
      </c>
      <c r="O15" s="2">
        <v>47</v>
      </c>
      <c r="P15" s="2">
        <v>48</v>
      </c>
      <c r="Q15" s="2">
        <v>52</v>
      </c>
      <c r="R15" s="2">
        <v>53</v>
      </c>
      <c r="S15" s="2">
        <v>56</v>
      </c>
      <c r="T15" s="2">
        <v>57</v>
      </c>
      <c r="U15" s="2">
        <v>58</v>
      </c>
      <c r="V15" s="2">
        <v>59</v>
      </c>
      <c r="W15" s="2">
        <v>61</v>
      </c>
      <c r="X15" s="2">
        <v>62</v>
      </c>
      <c r="Y15" s="2">
        <v>64</v>
      </c>
      <c r="Z15" s="2">
        <v>69</v>
      </c>
      <c r="AA15" s="2">
        <v>73</v>
      </c>
      <c r="AB15" s="2">
        <v>75</v>
      </c>
      <c r="AC15" s="2">
        <v>75</v>
      </c>
      <c r="AD15" s="2">
        <v>77</v>
      </c>
      <c r="AE15" s="2">
        <v>81</v>
      </c>
      <c r="AF15" s="2">
        <v>84</v>
      </c>
      <c r="AG15" s="2">
        <v>88</v>
      </c>
      <c r="AH15" s="2">
        <v>88</v>
      </c>
      <c r="AI15" s="2">
        <v>88</v>
      </c>
      <c r="AJ15" s="2">
        <v>88</v>
      </c>
      <c r="AK15" s="2">
        <v>89</v>
      </c>
      <c r="AL15" s="2">
        <v>89</v>
      </c>
      <c r="AM15" s="2">
        <v>89</v>
      </c>
      <c r="AN15" s="2">
        <v>89</v>
      </c>
      <c r="AO15" s="2">
        <v>89</v>
      </c>
      <c r="AP15" s="2">
        <v>89</v>
      </c>
      <c r="AQ15" s="2">
        <v>88</v>
      </c>
      <c r="AR15" s="2">
        <v>88</v>
      </c>
      <c r="AS15" s="2">
        <v>88</v>
      </c>
      <c r="AT15" s="2">
        <v>88</v>
      </c>
      <c r="AU15" s="2">
        <v>88</v>
      </c>
      <c r="AV15" s="2">
        <v>0</v>
      </c>
      <c r="AW15" s="2">
        <v>0</v>
      </c>
    </row>
    <row r="16" ht="13.5" customHeight="1" spans="1:49">
      <c r="A16" s="2">
        <v>11</v>
      </c>
      <c r="B16" s="3" t="s">
        <v>440</v>
      </c>
      <c r="C16" s="2">
        <v>19</v>
      </c>
      <c r="D16" s="3" t="s">
        <v>441</v>
      </c>
      <c r="E16" s="3" t="s">
        <v>621</v>
      </c>
      <c r="F16" s="3" t="s">
        <v>622</v>
      </c>
      <c r="G16" s="2">
        <v>30042</v>
      </c>
      <c r="H16" s="2">
        <v>29942</v>
      </c>
      <c r="I16" s="2">
        <v>29807</v>
      </c>
      <c r="J16" s="2">
        <v>29878</v>
      </c>
      <c r="K16" s="2">
        <v>29915</v>
      </c>
      <c r="L16" s="2">
        <v>29951</v>
      </c>
      <c r="M16" s="2">
        <v>29988</v>
      </c>
      <c r="N16" s="2">
        <v>30024</v>
      </c>
      <c r="O16" s="2">
        <v>30261</v>
      </c>
      <c r="P16" s="2">
        <v>30297</v>
      </c>
      <c r="Q16" s="2">
        <v>30734</v>
      </c>
      <c r="R16" s="2">
        <v>31270</v>
      </c>
      <c r="S16" s="2">
        <v>31308</v>
      </c>
      <c r="T16" s="2">
        <v>31843</v>
      </c>
      <c r="U16" s="2">
        <v>32380</v>
      </c>
      <c r="V16" s="2">
        <v>32416</v>
      </c>
      <c r="W16" s="2">
        <v>32953</v>
      </c>
      <c r="X16" s="2">
        <v>32989</v>
      </c>
      <c r="Y16" s="2">
        <v>33525</v>
      </c>
      <c r="Z16" s="2">
        <v>33562</v>
      </c>
      <c r="AA16" s="2">
        <v>34099</v>
      </c>
      <c r="AB16" s="2">
        <v>34136</v>
      </c>
      <c r="AC16" s="2">
        <v>34173</v>
      </c>
      <c r="AD16" s="2">
        <v>34717</v>
      </c>
      <c r="AE16" s="2">
        <v>34687</v>
      </c>
      <c r="AF16" s="2">
        <v>35203</v>
      </c>
      <c r="AG16" s="2">
        <v>35227</v>
      </c>
      <c r="AH16" s="2">
        <v>35250</v>
      </c>
      <c r="AI16" s="2">
        <v>35470</v>
      </c>
      <c r="AJ16" s="2">
        <v>35455</v>
      </c>
      <c r="AK16" s="2">
        <v>35796</v>
      </c>
      <c r="AL16" s="2">
        <v>35831</v>
      </c>
      <c r="AM16" s="2">
        <v>36213</v>
      </c>
      <c r="AN16" s="2">
        <v>36351</v>
      </c>
      <c r="AO16" s="2">
        <v>36500</v>
      </c>
      <c r="AP16" s="2">
        <v>36584</v>
      </c>
      <c r="AQ16" s="2">
        <v>36861</v>
      </c>
      <c r="AR16" s="2">
        <v>36968</v>
      </c>
      <c r="AS16" s="2">
        <v>36999</v>
      </c>
      <c r="AT16" s="2">
        <v>36962</v>
      </c>
      <c r="AU16" s="2">
        <v>36931</v>
      </c>
      <c r="AV16" s="2">
        <v>0</v>
      </c>
      <c r="AW16" s="2">
        <v>0</v>
      </c>
    </row>
    <row r="17" ht="13.5" customHeight="1" spans="1:49">
      <c r="A17" s="2">
        <v>11</v>
      </c>
      <c r="B17" s="3" t="s">
        <v>440</v>
      </c>
      <c r="C17" s="2">
        <v>44</v>
      </c>
      <c r="D17" s="3" t="s">
        <v>447</v>
      </c>
      <c r="E17" s="3" t="s">
        <v>621</v>
      </c>
      <c r="F17" s="3" t="s">
        <v>622</v>
      </c>
      <c r="G17" s="2">
        <v>39970</v>
      </c>
      <c r="H17" s="2">
        <v>40972</v>
      </c>
      <c r="I17" s="2">
        <v>41493</v>
      </c>
      <c r="J17" s="2">
        <v>41995</v>
      </c>
      <c r="K17" s="2">
        <v>43008</v>
      </c>
      <c r="L17" s="2">
        <v>43020</v>
      </c>
      <c r="M17" s="2">
        <v>43023</v>
      </c>
      <c r="N17" s="2">
        <v>43025</v>
      </c>
      <c r="O17" s="2">
        <v>43030</v>
      </c>
      <c r="P17" s="2">
        <v>43030</v>
      </c>
      <c r="Q17" s="2">
        <v>45054</v>
      </c>
      <c r="R17" s="2">
        <v>45068</v>
      </c>
      <c r="S17" s="2">
        <v>45084</v>
      </c>
      <c r="T17" s="2">
        <v>45099</v>
      </c>
      <c r="U17" s="2">
        <v>45115</v>
      </c>
      <c r="V17" s="2">
        <v>45130</v>
      </c>
      <c r="W17" s="2">
        <v>45315</v>
      </c>
      <c r="X17" s="2">
        <v>45261</v>
      </c>
      <c r="Y17" s="2">
        <v>45277</v>
      </c>
      <c r="Z17" s="2">
        <v>45292</v>
      </c>
      <c r="AA17" s="2">
        <v>45308</v>
      </c>
      <c r="AB17" s="2">
        <v>45323</v>
      </c>
      <c r="AC17" s="2">
        <v>45339</v>
      </c>
      <c r="AD17" s="2">
        <v>45356</v>
      </c>
      <c r="AE17" s="2">
        <v>45375</v>
      </c>
      <c r="AF17" s="2">
        <v>45395</v>
      </c>
      <c r="AG17" s="2">
        <v>45401</v>
      </c>
      <c r="AH17" s="2">
        <v>45283</v>
      </c>
      <c r="AI17" s="2">
        <v>45183</v>
      </c>
      <c r="AJ17" s="2">
        <v>45083</v>
      </c>
      <c r="AK17" s="2">
        <v>44884</v>
      </c>
      <c r="AL17" s="2">
        <v>44983</v>
      </c>
      <c r="AM17" s="2">
        <v>44903</v>
      </c>
      <c r="AN17" s="2">
        <v>44865</v>
      </c>
      <c r="AO17" s="2">
        <v>44513</v>
      </c>
      <c r="AP17" s="2">
        <v>44920</v>
      </c>
      <c r="AQ17" s="2">
        <v>45082</v>
      </c>
      <c r="AR17" s="2">
        <v>45543</v>
      </c>
      <c r="AS17" s="2">
        <v>45668</v>
      </c>
      <c r="AT17" s="2">
        <v>45465</v>
      </c>
      <c r="AU17" s="2">
        <v>46049</v>
      </c>
      <c r="AV17" s="2">
        <v>0</v>
      </c>
      <c r="AW17" s="2">
        <v>0</v>
      </c>
    </row>
    <row r="18" ht="13.5" customHeight="1" spans="1:49">
      <c r="A18" s="2">
        <v>11</v>
      </c>
      <c r="B18" s="3" t="s">
        <v>440</v>
      </c>
      <c r="C18" s="2">
        <v>58</v>
      </c>
      <c r="D18" s="3" t="s">
        <v>452</v>
      </c>
      <c r="E18" s="3" t="s">
        <v>621</v>
      </c>
      <c r="F18" s="3" t="s">
        <v>622</v>
      </c>
      <c r="G18" s="2">
        <v>4710</v>
      </c>
      <c r="H18" s="2">
        <v>4710</v>
      </c>
      <c r="I18" s="2">
        <v>4720</v>
      </c>
      <c r="J18" s="2">
        <v>4720</v>
      </c>
      <c r="K18" s="2">
        <v>4730</v>
      </c>
      <c r="L18" s="2">
        <v>4730</v>
      </c>
      <c r="M18" s="2">
        <v>4740</v>
      </c>
      <c r="N18" s="2">
        <v>4735</v>
      </c>
      <c r="O18" s="2">
        <v>4795</v>
      </c>
      <c r="P18" s="2">
        <v>4855</v>
      </c>
      <c r="Q18" s="2">
        <v>4915</v>
      </c>
      <c r="R18" s="2">
        <v>4975</v>
      </c>
      <c r="S18" s="2">
        <v>5035</v>
      </c>
      <c r="T18" s="2">
        <v>5168</v>
      </c>
      <c r="U18" s="2">
        <v>5385</v>
      </c>
      <c r="V18" s="2">
        <v>5555</v>
      </c>
      <c r="W18" s="2">
        <v>5835</v>
      </c>
      <c r="X18" s="2">
        <v>6005</v>
      </c>
      <c r="Y18" s="2">
        <v>6190</v>
      </c>
      <c r="Z18" s="2">
        <v>6478</v>
      </c>
      <c r="AA18" s="2">
        <v>6759</v>
      </c>
      <c r="AB18" s="2">
        <v>6960</v>
      </c>
      <c r="AC18" s="2">
        <v>7095</v>
      </c>
      <c r="AD18" s="2">
        <v>7255</v>
      </c>
      <c r="AE18" s="2">
        <v>7420</v>
      </c>
      <c r="AF18" s="2">
        <v>7580</v>
      </c>
      <c r="AG18" s="2">
        <v>7721</v>
      </c>
      <c r="AH18" s="2">
        <v>7726</v>
      </c>
      <c r="AI18" s="2">
        <v>7753</v>
      </c>
      <c r="AJ18" s="2">
        <v>7846</v>
      </c>
      <c r="AK18" s="2">
        <v>7914</v>
      </c>
      <c r="AL18" s="2">
        <v>7953</v>
      </c>
      <c r="AM18" s="2">
        <v>7975</v>
      </c>
      <c r="AN18" s="2">
        <v>8129</v>
      </c>
      <c r="AO18" s="2">
        <v>8108</v>
      </c>
      <c r="AP18" s="2">
        <v>8092</v>
      </c>
      <c r="AQ18" s="2">
        <v>8087</v>
      </c>
      <c r="AR18" s="2">
        <v>8080</v>
      </c>
      <c r="AS18" s="2">
        <v>8075</v>
      </c>
      <c r="AT18" s="2">
        <v>8066</v>
      </c>
      <c r="AU18" s="2">
        <v>8075</v>
      </c>
      <c r="AV18" s="2">
        <v>0</v>
      </c>
      <c r="AW18" s="2">
        <v>0</v>
      </c>
    </row>
    <row r="19" ht="13.5" customHeight="1" spans="1:49">
      <c r="A19" s="2">
        <v>11</v>
      </c>
      <c r="B19" s="3" t="s">
        <v>440</v>
      </c>
      <c r="C19" s="2">
        <v>170</v>
      </c>
      <c r="D19" s="3" t="s">
        <v>470</v>
      </c>
      <c r="E19" s="3" t="s">
        <v>621</v>
      </c>
      <c r="F19" s="3" t="s">
        <v>622</v>
      </c>
      <c r="G19" s="2">
        <v>30147</v>
      </c>
      <c r="H19" s="2">
        <v>30290</v>
      </c>
      <c r="I19" s="2">
        <v>30571</v>
      </c>
      <c r="J19" s="2">
        <v>30809</v>
      </c>
      <c r="K19" s="2">
        <v>29820</v>
      </c>
      <c r="L19" s="2">
        <v>29745</v>
      </c>
      <c r="M19" s="2">
        <v>29754</v>
      </c>
      <c r="N19" s="2">
        <v>29800</v>
      </c>
      <c r="O19" s="2">
        <v>29839</v>
      </c>
      <c r="P19" s="2">
        <v>29933</v>
      </c>
      <c r="Q19" s="2">
        <v>29942</v>
      </c>
      <c r="R19" s="2">
        <v>30263</v>
      </c>
      <c r="S19" s="2">
        <v>30310</v>
      </c>
      <c r="T19" s="2">
        <v>30310</v>
      </c>
      <c r="U19" s="2">
        <v>30320</v>
      </c>
      <c r="V19" s="2">
        <v>30410</v>
      </c>
      <c r="W19" s="2">
        <v>30533</v>
      </c>
      <c r="X19" s="2">
        <v>30585</v>
      </c>
      <c r="Y19" s="2">
        <v>30621</v>
      </c>
      <c r="Z19" s="2">
        <v>30670</v>
      </c>
      <c r="AA19" s="2">
        <v>30695</v>
      </c>
      <c r="AB19" s="2">
        <v>30735</v>
      </c>
      <c r="AC19" s="2">
        <v>30793</v>
      </c>
      <c r="AD19" s="2">
        <v>30844</v>
      </c>
      <c r="AE19" s="2">
        <v>30856</v>
      </c>
      <c r="AF19" s="2">
        <v>30885</v>
      </c>
      <c r="AG19" s="2">
        <v>30910</v>
      </c>
      <c r="AH19" s="2">
        <v>30920</v>
      </c>
      <c r="AI19" s="2">
        <v>30930</v>
      </c>
      <c r="AJ19" s="2">
        <v>31040</v>
      </c>
      <c r="AK19" s="2">
        <v>31100</v>
      </c>
      <c r="AL19" s="2">
        <v>31160</v>
      </c>
      <c r="AM19" s="2">
        <v>31170</v>
      </c>
      <c r="AN19" s="2">
        <v>31164</v>
      </c>
      <c r="AO19" s="2">
        <v>31174</v>
      </c>
      <c r="AP19" s="2">
        <v>31190</v>
      </c>
      <c r="AQ19" s="2">
        <v>31240</v>
      </c>
      <c r="AR19" s="2">
        <v>31270</v>
      </c>
      <c r="AS19" s="2">
        <v>31310</v>
      </c>
      <c r="AT19" s="2">
        <v>31310</v>
      </c>
      <c r="AU19" s="2">
        <v>31310</v>
      </c>
      <c r="AV19" s="2">
        <v>0</v>
      </c>
      <c r="AW19" s="2">
        <v>0</v>
      </c>
    </row>
    <row r="20" ht="13.5" customHeight="1" spans="1:49">
      <c r="A20" s="2">
        <v>11</v>
      </c>
      <c r="B20" s="3" t="s">
        <v>440</v>
      </c>
      <c r="C20" s="2">
        <v>236</v>
      </c>
      <c r="D20" s="3" t="s">
        <v>478</v>
      </c>
      <c r="E20" s="3" t="s">
        <v>621</v>
      </c>
      <c r="F20" s="3" t="s">
        <v>622</v>
      </c>
      <c r="G20" s="2">
        <v>19232</v>
      </c>
      <c r="H20" s="2">
        <v>19302</v>
      </c>
      <c r="I20" s="2">
        <v>19372</v>
      </c>
      <c r="J20" s="2">
        <v>19444</v>
      </c>
      <c r="K20" s="2">
        <v>19514</v>
      </c>
      <c r="L20" s="2">
        <v>19584</v>
      </c>
      <c r="M20" s="2">
        <v>19666</v>
      </c>
      <c r="N20" s="2">
        <v>19758</v>
      </c>
      <c r="O20" s="2">
        <v>19840</v>
      </c>
      <c r="P20" s="2">
        <v>19933</v>
      </c>
      <c r="Q20" s="2">
        <v>20026</v>
      </c>
      <c r="R20" s="2">
        <v>20065</v>
      </c>
      <c r="S20" s="2">
        <v>20179</v>
      </c>
      <c r="T20" s="2">
        <v>20244</v>
      </c>
      <c r="U20" s="2">
        <v>20298</v>
      </c>
      <c r="V20" s="2">
        <v>20470</v>
      </c>
      <c r="W20" s="2">
        <v>20684</v>
      </c>
      <c r="X20" s="2">
        <v>20740</v>
      </c>
      <c r="Y20" s="2">
        <v>20900</v>
      </c>
      <c r="Z20" s="2">
        <v>21020</v>
      </c>
      <c r="AA20" s="2">
        <v>21040</v>
      </c>
      <c r="AB20" s="2">
        <v>21160</v>
      </c>
      <c r="AC20" s="2">
        <v>21280</v>
      </c>
      <c r="AD20" s="2">
        <v>21390</v>
      </c>
      <c r="AE20" s="2">
        <v>21640</v>
      </c>
      <c r="AF20" s="2">
        <v>21850</v>
      </c>
      <c r="AG20" s="2">
        <v>21960</v>
      </c>
      <c r="AH20" s="2">
        <v>22010</v>
      </c>
      <c r="AI20" s="2">
        <v>21810</v>
      </c>
      <c r="AJ20" s="2">
        <v>21860</v>
      </c>
      <c r="AK20" s="2">
        <v>21857</v>
      </c>
      <c r="AL20" s="2">
        <v>21607</v>
      </c>
      <c r="AM20" s="2">
        <v>21603</v>
      </c>
      <c r="AN20" s="2">
        <v>21610</v>
      </c>
      <c r="AO20" s="2">
        <v>21620</v>
      </c>
      <c r="AP20" s="2">
        <v>21632</v>
      </c>
      <c r="AQ20" s="2">
        <v>21636</v>
      </c>
      <c r="AR20" s="2">
        <v>21642</v>
      </c>
      <c r="AS20" s="2">
        <v>21643</v>
      </c>
      <c r="AT20" s="2">
        <v>21645</v>
      </c>
      <c r="AU20" s="2">
        <v>21648</v>
      </c>
      <c r="AV20" s="2">
        <v>0</v>
      </c>
      <c r="AW20" s="2">
        <v>0</v>
      </c>
    </row>
    <row r="21" ht="13.5" customHeight="1" spans="1:49">
      <c r="A21" s="2">
        <v>14</v>
      </c>
      <c r="B21" s="3" t="s">
        <v>442</v>
      </c>
      <c r="C21" s="2">
        <v>21</v>
      </c>
      <c r="D21" s="3" t="s">
        <v>442</v>
      </c>
      <c r="E21" s="3" t="s">
        <v>621</v>
      </c>
      <c r="F21" s="3" t="s">
        <v>622</v>
      </c>
      <c r="G21" s="2">
        <v>150531</v>
      </c>
      <c r="H21" s="2">
        <v>155913</v>
      </c>
      <c r="I21" s="2">
        <v>161511</v>
      </c>
      <c r="J21" s="2">
        <v>166041</v>
      </c>
      <c r="K21" s="2">
        <v>170395</v>
      </c>
      <c r="L21" s="2">
        <v>175094</v>
      </c>
      <c r="M21" s="2">
        <v>179589</v>
      </c>
      <c r="N21" s="2">
        <v>185223</v>
      </c>
      <c r="O21" s="2">
        <v>193778</v>
      </c>
      <c r="P21" s="2">
        <v>195397</v>
      </c>
      <c r="Q21" s="2">
        <v>199632</v>
      </c>
      <c r="R21" s="2">
        <v>202837</v>
      </c>
      <c r="S21" s="2">
        <v>205861</v>
      </c>
      <c r="T21" s="2">
        <v>210043</v>
      </c>
      <c r="U21" s="2">
        <v>213416</v>
      </c>
      <c r="V21" s="2">
        <v>216007</v>
      </c>
      <c r="W21" s="2">
        <v>218550</v>
      </c>
      <c r="X21" s="2">
        <v>220039</v>
      </c>
      <c r="Y21" s="2">
        <v>222513</v>
      </c>
      <c r="Z21" s="2">
        <v>224278</v>
      </c>
      <c r="AA21" s="2">
        <v>225824</v>
      </c>
      <c r="AB21" s="2">
        <v>228136</v>
      </c>
      <c r="AC21" s="2">
        <v>228821</v>
      </c>
      <c r="AD21" s="2">
        <v>229924</v>
      </c>
      <c r="AE21" s="2">
        <v>231041</v>
      </c>
      <c r="AF21" s="2">
        <v>234055</v>
      </c>
      <c r="AG21" s="2">
        <v>235791</v>
      </c>
      <c r="AH21" s="2">
        <v>237687</v>
      </c>
      <c r="AI21" s="2">
        <v>239432</v>
      </c>
      <c r="AJ21" s="2">
        <v>241608</v>
      </c>
      <c r="AK21" s="2">
        <v>244941</v>
      </c>
      <c r="AL21" s="2">
        <v>246709</v>
      </c>
      <c r="AM21" s="2">
        <v>249463</v>
      </c>
      <c r="AN21" s="2">
        <v>251418</v>
      </c>
      <c r="AO21" s="2">
        <v>258472</v>
      </c>
      <c r="AP21" s="2">
        <v>259019</v>
      </c>
      <c r="AQ21" s="2">
        <v>259566</v>
      </c>
      <c r="AR21" s="2">
        <v>260112</v>
      </c>
      <c r="AS21" s="2">
        <v>260759</v>
      </c>
      <c r="AT21" s="2">
        <v>261406</v>
      </c>
      <c r="AU21" s="2">
        <v>263465</v>
      </c>
      <c r="AV21" s="2">
        <v>0</v>
      </c>
      <c r="AW21" s="2">
        <v>0</v>
      </c>
    </row>
    <row r="22" ht="13.5" customHeight="1" spans="1:49">
      <c r="A22" s="2">
        <v>15</v>
      </c>
      <c r="B22" s="3" t="s">
        <v>436</v>
      </c>
      <c r="C22" s="2">
        <v>9</v>
      </c>
      <c r="D22" s="3" t="s">
        <v>437</v>
      </c>
      <c r="E22" s="3" t="s">
        <v>621</v>
      </c>
      <c r="F22" s="3" t="s">
        <v>622</v>
      </c>
      <c r="G22" s="2">
        <v>175433</v>
      </c>
      <c r="H22" s="2">
        <v>176036</v>
      </c>
      <c r="I22" s="2">
        <v>175756</v>
      </c>
      <c r="J22" s="2">
        <v>175456</v>
      </c>
      <c r="K22" s="2">
        <v>175617</v>
      </c>
      <c r="L22" s="2">
        <v>176566</v>
      </c>
      <c r="M22" s="2">
        <v>176438</v>
      </c>
      <c r="N22" s="2">
        <v>177454</v>
      </c>
      <c r="O22" s="2">
        <v>177423</v>
      </c>
      <c r="P22" s="2">
        <v>176511</v>
      </c>
      <c r="Q22" s="2">
        <v>175960</v>
      </c>
      <c r="R22" s="2">
        <v>175810</v>
      </c>
      <c r="S22" s="2">
        <v>175160</v>
      </c>
      <c r="T22" s="2">
        <v>174480</v>
      </c>
      <c r="U22" s="2">
        <v>174380</v>
      </c>
      <c r="V22" s="2">
        <v>174280</v>
      </c>
      <c r="W22" s="2">
        <v>173680</v>
      </c>
      <c r="X22" s="2">
        <v>173580</v>
      </c>
      <c r="Y22" s="2">
        <v>173480</v>
      </c>
      <c r="Z22" s="2">
        <v>173400</v>
      </c>
      <c r="AA22" s="2">
        <v>173300</v>
      </c>
      <c r="AB22" s="2">
        <v>173200</v>
      </c>
      <c r="AC22" s="2">
        <v>173100</v>
      </c>
      <c r="AD22" s="2">
        <v>173000</v>
      </c>
      <c r="AE22" s="2">
        <v>172900</v>
      </c>
      <c r="AF22" s="2">
        <v>172700</v>
      </c>
      <c r="AG22" s="2">
        <v>172600</v>
      </c>
      <c r="AH22" s="2">
        <v>172337</v>
      </c>
      <c r="AI22" s="2">
        <v>172300</v>
      </c>
      <c r="AJ22" s="2">
        <v>172300</v>
      </c>
      <c r="AK22" s="2">
        <v>172220</v>
      </c>
      <c r="AL22" s="2">
        <v>172320</v>
      </c>
      <c r="AM22" s="2">
        <v>172330</v>
      </c>
      <c r="AN22" s="2">
        <v>172730</v>
      </c>
      <c r="AO22" s="2">
        <v>172730</v>
      </c>
      <c r="AP22" s="2">
        <v>175250</v>
      </c>
      <c r="AQ22" s="2">
        <v>175250</v>
      </c>
      <c r="AR22" s="2">
        <v>175280</v>
      </c>
      <c r="AS22" s="2">
        <v>176780</v>
      </c>
      <c r="AT22" s="2">
        <v>176800</v>
      </c>
      <c r="AU22" s="2">
        <v>177000</v>
      </c>
      <c r="AV22" s="2">
        <v>0</v>
      </c>
      <c r="AW22" s="2">
        <v>0</v>
      </c>
    </row>
    <row r="23" ht="13.5" customHeight="1" spans="1:49">
      <c r="A23" s="2">
        <v>15</v>
      </c>
      <c r="B23" s="3" t="s">
        <v>436</v>
      </c>
      <c r="C23" s="2">
        <v>40</v>
      </c>
      <c r="D23" s="3" t="s">
        <v>446</v>
      </c>
      <c r="E23" s="3" t="s">
        <v>621</v>
      </c>
      <c r="F23" s="3" t="s">
        <v>622</v>
      </c>
      <c r="G23" s="2">
        <v>13386</v>
      </c>
      <c r="H23" s="2">
        <v>13556</v>
      </c>
      <c r="I23" s="2">
        <v>13726</v>
      </c>
      <c r="J23" s="2">
        <v>13898</v>
      </c>
      <c r="K23" s="2">
        <v>14069</v>
      </c>
      <c r="L23" s="2">
        <v>14238</v>
      </c>
      <c r="M23" s="2">
        <v>14458</v>
      </c>
      <c r="N23" s="2">
        <v>14678</v>
      </c>
      <c r="O23" s="2">
        <v>14848</v>
      </c>
      <c r="P23" s="2">
        <v>15100</v>
      </c>
      <c r="Q23" s="2">
        <v>15350</v>
      </c>
      <c r="R23" s="2">
        <v>15600</v>
      </c>
      <c r="S23" s="2">
        <v>15838</v>
      </c>
      <c r="T23" s="2">
        <v>16250</v>
      </c>
      <c r="U23" s="2">
        <v>16550</v>
      </c>
      <c r="V23" s="2">
        <v>17200</v>
      </c>
      <c r="W23" s="2">
        <v>17100</v>
      </c>
      <c r="X23" s="2">
        <v>17000</v>
      </c>
      <c r="Y23" s="2">
        <v>16900</v>
      </c>
      <c r="Z23" s="2">
        <v>16850</v>
      </c>
      <c r="AA23" s="2">
        <v>16750</v>
      </c>
      <c r="AB23" s="2">
        <v>16600</v>
      </c>
      <c r="AC23" s="2">
        <v>16550</v>
      </c>
      <c r="AD23" s="2">
        <v>16500</v>
      </c>
      <c r="AE23" s="2">
        <v>16472</v>
      </c>
      <c r="AF23" s="2">
        <v>16436</v>
      </c>
      <c r="AG23" s="2">
        <v>16163</v>
      </c>
      <c r="AH23" s="2">
        <v>16154</v>
      </c>
      <c r="AI23" s="2">
        <v>16169</v>
      </c>
      <c r="AJ23" s="2">
        <v>15899</v>
      </c>
      <c r="AK23" s="2">
        <v>15789</v>
      </c>
      <c r="AL23" s="2">
        <v>15556</v>
      </c>
      <c r="AM23" s="2">
        <v>15477</v>
      </c>
      <c r="AN23" s="2">
        <v>15450</v>
      </c>
      <c r="AO23" s="2">
        <v>15330</v>
      </c>
      <c r="AP23" s="2">
        <v>15232</v>
      </c>
      <c r="AQ23" s="2">
        <v>15222</v>
      </c>
      <c r="AR23" s="2">
        <v>15219</v>
      </c>
      <c r="AS23" s="2">
        <v>15225</v>
      </c>
      <c r="AT23" s="2">
        <v>15232</v>
      </c>
      <c r="AU23" s="2">
        <v>15235</v>
      </c>
      <c r="AV23" s="2">
        <v>0</v>
      </c>
      <c r="AW23" s="2">
        <v>0</v>
      </c>
    </row>
    <row r="24" ht="13.5" customHeight="1" spans="1:49">
      <c r="A24" s="2">
        <v>15</v>
      </c>
      <c r="B24" s="3" t="s">
        <v>436</v>
      </c>
      <c r="C24" s="2">
        <v>169</v>
      </c>
      <c r="D24" s="3" t="s">
        <v>469</v>
      </c>
      <c r="E24" s="3" t="s">
        <v>621</v>
      </c>
      <c r="F24" s="3" t="s">
        <v>622</v>
      </c>
      <c r="G24" s="2">
        <v>14411</v>
      </c>
      <c r="H24" s="2">
        <v>14522</v>
      </c>
      <c r="I24" s="2">
        <v>14640</v>
      </c>
      <c r="J24" s="2">
        <v>14772</v>
      </c>
      <c r="K24" s="2">
        <v>14895</v>
      </c>
      <c r="L24" s="2">
        <v>15020</v>
      </c>
      <c r="M24" s="2">
        <v>15121</v>
      </c>
      <c r="N24" s="2">
        <v>15217</v>
      </c>
      <c r="O24" s="2">
        <v>15317</v>
      </c>
      <c r="P24" s="2">
        <v>15417</v>
      </c>
      <c r="Q24" s="2">
        <v>15518</v>
      </c>
      <c r="R24" s="2">
        <v>15618</v>
      </c>
      <c r="S24" s="2">
        <v>15766</v>
      </c>
      <c r="T24" s="2">
        <v>16033</v>
      </c>
      <c r="U24" s="2">
        <v>16254</v>
      </c>
      <c r="V24" s="2">
        <v>16474</v>
      </c>
      <c r="W24" s="2">
        <v>16684</v>
      </c>
      <c r="X24" s="2">
        <v>16905</v>
      </c>
      <c r="Y24" s="2">
        <v>17115</v>
      </c>
      <c r="Z24" s="2">
        <v>17535</v>
      </c>
      <c r="AA24" s="2">
        <v>17957</v>
      </c>
      <c r="AB24" s="2">
        <v>18393</v>
      </c>
      <c r="AC24" s="2">
        <v>18930</v>
      </c>
      <c r="AD24" s="2">
        <v>19467</v>
      </c>
      <c r="AE24" s="2">
        <v>19999</v>
      </c>
      <c r="AF24" s="2">
        <v>21551</v>
      </c>
      <c r="AG24" s="2">
        <v>22048</v>
      </c>
      <c r="AH24" s="2">
        <v>22625</v>
      </c>
      <c r="AI24" s="2">
        <v>22962</v>
      </c>
      <c r="AJ24" s="2">
        <v>23299</v>
      </c>
      <c r="AK24" s="2">
        <v>23635</v>
      </c>
      <c r="AL24" s="2">
        <v>24085</v>
      </c>
      <c r="AM24" s="2">
        <v>24085</v>
      </c>
      <c r="AN24" s="2">
        <v>24235</v>
      </c>
      <c r="AO24" s="2">
        <v>24385</v>
      </c>
      <c r="AP24" s="2">
        <v>24385</v>
      </c>
      <c r="AQ24" s="2">
        <v>24385</v>
      </c>
      <c r="AR24" s="2">
        <v>24636</v>
      </c>
      <c r="AS24" s="2">
        <v>24637</v>
      </c>
      <c r="AT24" s="2">
        <v>24638</v>
      </c>
      <c r="AU24" s="2">
        <v>24810</v>
      </c>
      <c r="AV24" s="2">
        <v>0</v>
      </c>
      <c r="AW24" s="2">
        <v>0</v>
      </c>
    </row>
    <row r="25" ht="13.5" customHeight="1" spans="1:49">
      <c r="A25" s="2">
        <v>15</v>
      </c>
      <c r="B25" s="3" t="s">
        <v>436</v>
      </c>
      <c r="C25" s="2">
        <v>234</v>
      </c>
      <c r="D25" s="3" t="s">
        <v>477</v>
      </c>
      <c r="E25" s="3" t="s">
        <v>621</v>
      </c>
      <c r="F25" s="3" t="s">
        <v>622</v>
      </c>
      <c r="G25" s="2">
        <v>15230</v>
      </c>
      <c r="H25" s="2">
        <v>15193</v>
      </c>
      <c r="I25" s="2">
        <v>15143</v>
      </c>
      <c r="J25" s="2">
        <v>15153</v>
      </c>
      <c r="K25" s="2">
        <v>15100</v>
      </c>
      <c r="L25" s="2">
        <v>15109</v>
      </c>
      <c r="M25" s="2">
        <v>15109</v>
      </c>
      <c r="N25" s="2">
        <v>15072</v>
      </c>
      <c r="O25" s="2">
        <v>15072</v>
      </c>
      <c r="P25" s="2">
        <v>15057</v>
      </c>
      <c r="Q25" s="2">
        <v>15057</v>
      </c>
      <c r="R25" s="2">
        <v>15057</v>
      </c>
      <c r="S25" s="2">
        <v>15056</v>
      </c>
      <c r="T25" s="2">
        <v>15062</v>
      </c>
      <c r="U25" s="2">
        <v>15067</v>
      </c>
      <c r="V25" s="2">
        <v>15079</v>
      </c>
      <c r="W25" s="2">
        <v>15080</v>
      </c>
      <c r="X25" s="2">
        <v>15080</v>
      </c>
      <c r="Y25" s="2">
        <v>15081</v>
      </c>
      <c r="Z25" s="2">
        <v>15081</v>
      </c>
      <c r="AA25" s="2">
        <v>15046</v>
      </c>
      <c r="AB25" s="2">
        <v>15001</v>
      </c>
      <c r="AC25" s="2">
        <v>14968</v>
      </c>
      <c r="AD25" s="2">
        <v>14924</v>
      </c>
      <c r="AE25" s="2">
        <v>14891</v>
      </c>
      <c r="AF25" s="2">
        <v>14847</v>
      </c>
      <c r="AG25" s="2">
        <v>14827</v>
      </c>
      <c r="AH25" s="2">
        <v>14824</v>
      </c>
      <c r="AI25" s="2">
        <v>14825</v>
      </c>
      <c r="AJ25" s="2">
        <v>14825</v>
      </c>
      <c r="AK25" s="2">
        <v>14825</v>
      </c>
      <c r="AL25" s="2">
        <v>14825</v>
      </c>
      <c r="AM25" s="2">
        <v>14825</v>
      </c>
      <c r="AN25" s="2">
        <v>14825</v>
      </c>
      <c r="AO25" s="2">
        <v>14825</v>
      </c>
      <c r="AP25" s="2">
        <v>14829</v>
      </c>
      <c r="AQ25" s="2">
        <v>14833</v>
      </c>
      <c r="AR25" s="2">
        <v>14842</v>
      </c>
      <c r="AS25" s="2">
        <v>14851</v>
      </c>
      <c r="AT25" s="2">
        <v>14883</v>
      </c>
      <c r="AU25" s="2">
        <v>14883</v>
      </c>
      <c r="AV25" s="2">
        <v>0</v>
      </c>
      <c r="AW25" s="2">
        <v>0</v>
      </c>
    </row>
    <row r="26" ht="13.5" customHeight="1" spans="1:49">
      <c r="A26" s="2">
        <v>19</v>
      </c>
      <c r="B26" s="3" t="s">
        <v>539</v>
      </c>
      <c r="C26" s="2">
        <v>315</v>
      </c>
      <c r="D26" s="3" t="s">
        <v>595</v>
      </c>
      <c r="E26" s="3" t="s">
        <v>621</v>
      </c>
      <c r="F26" s="3" t="s">
        <v>622</v>
      </c>
      <c r="G26" s="2">
        <v>618793</v>
      </c>
      <c r="H26" s="2">
        <v>626433</v>
      </c>
      <c r="I26" s="2">
        <v>633027</v>
      </c>
      <c r="J26" s="2">
        <v>639252</v>
      </c>
      <c r="K26" s="2">
        <v>644045</v>
      </c>
      <c r="L26" s="2">
        <v>650111</v>
      </c>
      <c r="M26" s="2">
        <v>655058</v>
      </c>
      <c r="N26" s="2">
        <v>662366</v>
      </c>
      <c r="O26" s="2">
        <v>671726</v>
      </c>
      <c r="P26" s="2">
        <v>673387</v>
      </c>
      <c r="Q26" s="2">
        <v>680414</v>
      </c>
      <c r="R26" s="2">
        <v>685480</v>
      </c>
      <c r="S26" s="2">
        <v>689247</v>
      </c>
      <c r="T26" s="2">
        <v>694240</v>
      </c>
      <c r="U26" s="2">
        <v>699447</v>
      </c>
      <c r="V26" s="2">
        <v>704004</v>
      </c>
      <c r="W26" s="2">
        <v>707983</v>
      </c>
      <c r="X26" s="2">
        <v>710128</v>
      </c>
      <c r="Y26" s="2">
        <v>713910</v>
      </c>
      <c r="Z26" s="2">
        <v>716842</v>
      </c>
      <c r="AA26" s="2">
        <v>719790</v>
      </c>
      <c r="AB26" s="2">
        <v>723025</v>
      </c>
      <c r="AC26" s="2">
        <v>724618</v>
      </c>
      <c r="AD26" s="2">
        <v>727744</v>
      </c>
      <c r="AE26" s="2">
        <v>730534</v>
      </c>
      <c r="AF26" s="2">
        <v>737077</v>
      </c>
      <c r="AG26" s="2">
        <v>740060</v>
      </c>
      <c r="AH26" s="2">
        <v>743604</v>
      </c>
      <c r="AI26" s="2">
        <v>746499</v>
      </c>
      <c r="AJ26" s="2">
        <v>749542</v>
      </c>
      <c r="AK26" s="2">
        <v>754025</v>
      </c>
      <c r="AL26" s="2">
        <v>756859</v>
      </c>
      <c r="AM26" s="2">
        <v>761246</v>
      </c>
      <c r="AN26" s="2">
        <v>764893</v>
      </c>
      <c r="AO26" s="2">
        <v>772651</v>
      </c>
      <c r="AP26" s="2">
        <v>775921</v>
      </c>
      <c r="AQ26" s="2">
        <v>776732</v>
      </c>
      <c r="AR26" s="2">
        <v>778280</v>
      </c>
      <c r="AS26" s="2">
        <v>780676</v>
      </c>
      <c r="AT26" s="2">
        <v>781137</v>
      </c>
      <c r="AU26" s="2">
        <v>784205</v>
      </c>
      <c r="AV26" s="2">
        <v>0</v>
      </c>
      <c r="AW26" s="2">
        <v>0</v>
      </c>
    </row>
    <row r="27" ht="13.5" customHeight="1" spans="1:49">
      <c r="A27" s="2">
        <v>21</v>
      </c>
      <c r="B27" s="3" t="s">
        <v>596</v>
      </c>
      <c r="C27" s="2">
        <v>390</v>
      </c>
      <c r="D27" s="3" t="s">
        <v>597</v>
      </c>
      <c r="E27" s="3" t="s">
        <v>621</v>
      </c>
      <c r="F27" s="3" t="s">
        <v>622</v>
      </c>
      <c r="G27" s="2">
        <v>865084</v>
      </c>
      <c r="H27" s="2">
        <v>866402</v>
      </c>
      <c r="I27" s="2">
        <v>867178</v>
      </c>
      <c r="J27" s="2">
        <v>868397</v>
      </c>
      <c r="K27" s="2">
        <v>869413</v>
      </c>
      <c r="L27" s="2">
        <v>870012</v>
      </c>
      <c r="M27" s="2">
        <v>870749</v>
      </c>
      <c r="N27" s="2">
        <v>871443</v>
      </c>
      <c r="O27" s="2">
        <v>873192</v>
      </c>
      <c r="P27" s="2">
        <v>873673</v>
      </c>
      <c r="Q27" s="2">
        <v>874256</v>
      </c>
      <c r="R27" s="2">
        <v>874973</v>
      </c>
      <c r="S27" s="2">
        <v>875262</v>
      </c>
      <c r="T27" s="2">
        <v>876393</v>
      </c>
      <c r="U27" s="2">
        <v>877881</v>
      </c>
      <c r="V27" s="2">
        <v>879089</v>
      </c>
      <c r="W27" s="2">
        <v>880233</v>
      </c>
      <c r="X27" s="2">
        <v>881129</v>
      </c>
      <c r="Y27" s="2">
        <v>881808</v>
      </c>
      <c r="Z27" s="2">
        <v>883066</v>
      </c>
      <c r="AA27" s="2">
        <v>883160</v>
      </c>
      <c r="AB27" s="2">
        <v>884017</v>
      </c>
      <c r="AC27" s="2">
        <v>884975</v>
      </c>
      <c r="AD27" s="2">
        <v>885976</v>
      </c>
      <c r="AE27" s="2">
        <v>889037</v>
      </c>
      <c r="AF27" s="2">
        <v>892990</v>
      </c>
      <c r="AG27" s="2">
        <v>895311</v>
      </c>
      <c r="AH27" s="2">
        <v>899671</v>
      </c>
      <c r="AI27" s="2">
        <v>902306</v>
      </c>
      <c r="AJ27" s="2">
        <v>904640</v>
      </c>
      <c r="AK27" s="2">
        <v>905286</v>
      </c>
      <c r="AL27" s="2">
        <v>907558</v>
      </c>
      <c r="AM27" s="2">
        <v>894367</v>
      </c>
      <c r="AN27" s="2">
        <v>896280</v>
      </c>
      <c r="AO27" s="2">
        <v>900210</v>
      </c>
      <c r="AP27" s="2">
        <v>902110</v>
      </c>
      <c r="AQ27" s="2">
        <v>904179</v>
      </c>
      <c r="AR27" s="2">
        <v>906216</v>
      </c>
      <c r="AS27" s="2">
        <v>907154</v>
      </c>
      <c r="AT27" s="2">
        <v>907922</v>
      </c>
      <c r="AU27" s="2">
        <v>910134</v>
      </c>
      <c r="AV27" s="2">
        <v>0</v>
      </c>
      <c r="AW27" s="2">
        <v>0</v>
      </c>
    </row>
    <row r="28" ht="13.5" customHeight="1" spans="1:49">
      <c r="A28" s="2">
        <v>22</v>
      </c>
      <c r="B28" s="3" t="s">
        <v>540</v>
      </c>
      <c r="C28" s="2">
        <v>855</v>
      </c>
      <c r="D28" s="3" t="s">
        <v>598</v>
      </c>
      <c r="E28" s="3" t="s">
        <v>621</v>
      </c>
      <c r="F28" s="3" t="s">
        <v>622</v>
      </c>
      <c r="G28" s="2">
        <v>2624478</v>
      </c>
      <c r="H28" s="2">
        <v>2638582</v>
      </c>
      <c r="I28" s="2">
        <v>2650725</v>
      </c>
      <c r="J28" s="2">
        <v>2663962</v>
      </c>
      <c r="K28" s="2">
        <v>2675444</v>
      </c>
      <c r="L28" s="2">
        <v>2687346</v>
      </c>
      <c r="M28" s="2">
        <v>2697623</v>
      </c>
      <c r="N28" s="2">
        <v>2710755</v>
      </c>
      <c r="O28" s="2">
        <v>2727920</v>
      </c>
      <c r="P28" s="2">
        <v>2735947</v>
      </c>
      <c r="Q28" s="2">
        <v>2750208</v>
      </c>
      <c r="R28" s="2">
        <v>2763912</v>
      </c>
      <c r="S28" s="2">
        <v>2776152</v>
      </c>
      <c r="T28" s="2">
        <v>2791068</v>
      </c>
      <c r="U28" s="2">
        <v>2802955</v>
      </c>
      <c r="V28" s="2">
        <v>2800714</v>
      </c>
      <c r="W28" s="2">
        <v>2813598</v>
      </c>
      <c r="X28" s="2">
        <v>2822866</v>
      </c>
      <c r="Y28" s="2">
        <v>2835636</v>
      </c>
      <c r="Z28" s="2">
        <v>2846594</v>
      </c>
      <c r="AA28" s="2">
        <v>2854367</v>
      </c>
      <c r="AB28" s="2">
        <v>2866322</v>
      </c>
      <c r="AC28" s="2">
        <v>2891613</v>
      </c>
      <c r="AD28" s="2">
        <v>2910463</v>
      </c>
      <c r="AE28" s="2">
        <v>2942746</v>
      </c>
      <c r="AF28" s="2">
        <v>2970782</v>
      </c>
      <c r="AG28" s="2">
        <v>2996212</v>
      </c>
      <c r="AH28" s="2">
        <v>3021051</v>
      </c>
      <c r="AI28" s="2">
        <v>3041212</v>
      </c>
      <c r="AJ28" s="2">
        <v>3053099</v>
      </c>
      <c r="AK28" s="2">
        <v>3057540</v>
      </c>
      <c r="AL28" s="2">
        <v>3061550</v>
      </c>
      <c r="AM28" s="2">
        <v>3101633</v>
      </c>
      <c r="AN28" s="2">
        <v>3108988</v>
      </c>
      <c r="AO28" s="2">
        <v>3121586</v>
      </c>
      <c r="AP28" s="2">
        <v>3129132</v>
      </c>
      <c r="AQ28" s="2">
        <v>3132024</v>
      </c>
      <c r="AR28" s="2">
        <v>3137260</v>
      </c>
      <c r="AS28" s="2">
        <v>3160188</v>
      </c>
      <c r="AT28" s="2">
        <v>3165487</v>
      </c>
      <c r="AU28" s="2">
        <v>3178554</v>
      </c>
      <c r="AV28" s="2">
        <v>0</v>
      </c>
      <c r="AW28" s="2">
        <v>0</v>
      </c>
    </row>
    <row r="29" ht="13.5" customHeight="1" spans="1:49">
      <c r="A29" s="2">
        <v>23</v>
      </c>
      <c r="B29" s="3" t="s">
        <v>541</v>
      </c>
      <c r="C29" s="2">
        <v>231</v>
      </c>
      <c r="D29" s="3" t="s">
        <v>541</v>
      </c>
      <c r="E29" s="3" t="s">
        <v>621</v>
      </c>
      <c r="F29" s="3" t="s">
        <v>622</v>
      </c>
      <c r="G29" s="2">
        <v>447509</v>
      </c>
      <c r="H29" s="2">
        <v>443991</v>
      </c>
      <c r="I29" s="2">
        <v>441443</v>
      </c>
      <c r="J29" s="2">
        <v>439012</v>
      </c>
      <c r="K29" s="2">
        <v>435873</v>
      </c>
      <c r="L29" s="2">
        <v>435550</v>
      </c>
      <c r="M29" s="2">
        <v>435307</v>
      </c>
      <c r="N29" s="2">
        <v>435795</v>
      </c>
      <c r="O29" s="2">
        <v>435447</v>
      </c>
      <c r="P29" s="2">
        <v>434400</v>
      </c>
      <c r="Q29" s="2">
        <v>433300</v>
      </c>
      <c r="R29" s="2">
        <v>432300</v>
      </c>
      <c r="S29" s="2">
        <v>431200</v>
      </c>
      <c r="T29" s="2">
        <v>430158</v>
      </c>
      <c r="U29" s="2">
        <v>430158</v>
      </c>
      <c r="V29" s="2">
        <v>430158</v>
      </c>
      <c r="W29" s="2">
        <v>430331</v>
      </c>
      <c r="X29" s="2">
        <v>428163</v>
      </c>
      <c r="Y29" s="2">
        <v>428163</v>
      </c>
      <c r="Z29" s="2">
        <v>428163</v>
      </c>
      <c r="AA29" s="2">
        <v>428163</v>
      </c>
      <c r="AB29" s="2">
        <v>431399</v>
      </c>
      <c r="AC29" s="2">
        <v>431399</v>
      </c>
      <c r="AD29" s="2">
        <v>431399</v>
      </c>
      <c r="AE29" s="2">
        <v>431399</v>
      </c>
      <c r="AF29" s="2">
        <v>431399</v>
      </c>
      <c r="AG29" s="2">
        <v>426948</v>
      </c>
      <c r="AH29" s="2">
        <v>426948</v>
      </c>
      <c r="AI29" s="2">
        <v>426948</v>
      </c>
      <c r="AJ29" s="2">
        <v>426948</v>
      </c>
      <c r="AK29" s="2">
        <v>426948</v>
      </c>
      <c r="AL29" s="2">
        <v>425429</v>
      </c>
      <c r="AM29" s="2">
        <v>422948</v>
      </c>
      <c r="AN29" s="2">
        <v>421139</v>
      </c>
      <c r="AO29" s="2">
        <v>420139</v>
      </c>
      <c r="AP29" s="2">
        <v>416306</v>
      </c>
      <c r="AQ29" s="2">
        <v>418932</v>
      </c>
      <c r="AR29" s="2">
        <v>413782</v>
      </c>
      <c r="AS29" s="2">
        <v>412473</v>
      </c>
      <c r="AT29" s="2">
        <v>412877</v>
      </c>
      <c r="AU29" s="2">
        <v>411259</v>
      </c>
      <c r="AV29" s="2">
        <v>0</v>
      </c>
      <c r="AW29" s="2">
        <v>0</v>
      </c>
    </row>
    <row r="30" ht="13.5" customHeight="1" spans="1:49">
      <c r="A30" s="2">
        <v>24</v>
      </c>
      <c r="B30" s="3" t="s">
        <v>542</v>
      </c>
      <c r="C30" s="2">
        <v>303</v>
      </c>
      <c r="D30" s="3" t="s">
        <v>599</v>
      </c>
      <c r="E30" s="3" t="s">
        <v>621</v>
      </c>
      <c r="F30" s="3" t="s">
        <v>622</v>
      </c>
      <c r="G30" s="2">
        <v>170012</v>
      </c>
      <c r="H30" s="2">
        <v>169787</v>
      </c>
      <c r="I30" s="2">
        <v>169238</v>
      </c>
      <c r="J30" s="2">
        <v>168456</v>
      </c>
      <c r="K30" s="2">
        <v>167765</v>
      </c>
      <c r="L30" s="2">
        <v>167270</v>
      </c>
      <c r="M30" s="2">
        <v>167159</v>
      </c>
      <c r="N30" s="2">
        <v>166142</v>
      </c>
      <c r="O30" s="2">
        <v>166249</v>
      </c>
      <c r="P30" s="2">
        <v>164259</v>
      </c>
      <c r="Q30" s="2">
        <v>162215</v>
      </c>
      <c r="R30" s="2">
        <v>161543</v>
      </c>
      <c r="S30" s="2">
        <v>160904</v>
      </c>
      <c r="T30" s="2">
        <v>160523</v>
      </c>
      <c r="U30" s="2">
        <v>160159</v>
      </c>
      <c r="V30" s="2">
        <v>159254</v>
      </c>
      <c r="W30" s="2">
        <v>159042</v>
      </c>
      <c r="X30" s="2">
        <v>159058</v>
      </c>
      <c r="Y30" s="2">
        <v>158666</v>
      </c>
      <c r="Z30" s="2">
        <v>158078</v>
      </c>
      <c r="AA30" s="2">
        <v>157767</v>
      </c>
      <c r="AB30" s="2">
        <v>157515</v>
      </c>
      <c r="AC30" s="2">
        <v>156313</v>
      </c>
      <c r="AD30" s="2">
        <v>156016</v>
      </c>
      <c r="AE30" s="2">
        <v>155642</v>
      </c>
      <c r="AF30" s="2">
        <v>155296</v>
      </c>
      <c r="AG30" s="2">
        <v>154971</v>
      </c>
      <c r="AH30" s="2">
        <v>154588</v>
      </c>
      <c r="AI30" s="2">
        <v>154427</v>
      </c>
      <c r="AJ30" s="2">
        <v>153873</v>
      </c>
      <c r="AK30" s="2">
        <v>150561</v>
      </c>
      <c r="AL30" s="2">
        <v>149441</v>
      </c>
      <c r="AM30" s="2">
        <v>148696</v>
      </c>
      <c r="AN30" s="2">
        <v>148551</v>
      </c>
      <c r="AO30" s="2">
        <v>147494</v>
      </c>
      <c r="AP30" s="2">
        <v>147764</v>
      </c>
      <c r="AQ30" s="2">
        <v>147313</v>
      </c>
      <c r="AR30" s="2">
        <v>147284</v>
      </c>
      <c r="AS30" s="2">
        <v>147038</v>
      </c>
      <c r="AT30" s="2">
        <v>145915</v>
      </c>
      <c r="AU30" s="2">
        <v>145270</v>
      </c>
      <c r="AV30" s="2">
        <v>0</v>
      </c>
      <c r="AW30" s="2">
        <v>0</v>
      </c>
    </row>
    <row r="31" ht="13.5" customHeight="1" spans="1:49">
      <c r="A31" s="2">
        <v>25</v>
      </c>
      <c r="B31" s="3" t="s">
        <v>543</v>
      </c>
      <c r="C31" s="2">
        <v>354</v>
      </c>
      <c r="D31" s="3" t="s">
        <v>600</v>
      </c>
      <c r="E31" s="3" t="s">
        <v>621</v>
      </c>
      <c r="F31" s="3" t="s">
        <v>622</v>
      </c>
      <c r="G31" s="2">
        <v>1880102</v>
      </c>
      <c r="H31" s="2">
        <v>1879136</v>
      </c>
      <c r="I31" s="2">
        <v>1877090</v>
      </c>
      <c r="J31" s="2">
        <v>1874933</v>
      </c>
      <c r="K31" s="2">
        <v>1877144</v>
      </c>
      <c r="L31" s="2">
        <v>1876703</v>
      </c>
      <c r="M31" s="2">
        <v>1880432</v>
      </c>
      <c r="N31" s="2">
        <v>1878840</v>
      </c>
      <c r="O31" s="2">
        <v>1884700</v>
      </c>
      <c r="P31" s="2">
        <v>1884237</v>
      </c>
      <c r="Q31" s="2">
        <v>1882421</v>
      </c>
      <c r="R31" s="2">
        <v>1883902</v>
      </c>
      <c r="S31" s="2">
        <v>1886773</v>
      </c>
      <c r="T31" s="2">
        <v>1887126</v>
      </c>
      <c r="U31" s="2">
        <v>1883186</v>
      </c>
      <c r="V31" s="2">
        <v>1885778</v>
      </c>
      <c r="W31" s="2">
        <v>1879192</v>
      </c>
      <c r="X31" s="2">
        <v>1875919</v>
      </c>
      <c r="Y31" s="2">
        <v>1880129</v>
      </c>
      <c r="Z31" s="2">
        <v>1884021</v>
      </c>
      <c r="AA31" s="2">
        <v>1885583</v>
      </c>
      <c r="AB31" s="2">
        <v>1885698</v>
      </c>
      <c r="AC31" s="2">
        <v>1878360</v>
      </c>
      <c r="AD31" s="2">
        <v>1879943</v>
      </c>
      <c r="AE31" s="2">
        <v>1880127</v>
      </c>
      <c r="AF31" s="2">
        <v>1878452</v>
      </c>
      <c r="AG31" s="2">
        <v>1872063</v>
      </c>
      <c r="AH31" s="2">
        <v>1873813</v>
      </c>
      <c r="AI31" s="2">
        <v>1868638</v>
      </c>
      <c r="AJ31" s="2">
        <v>1865035</v>
      </c>
      <c r="AK31" s="2">
        <v>1859833</v>
      </c>
      <c r="AL31" s="2">
        <v>1891022</v>
      </c>
      <c r="AM31" s="2">
        <v>1879279</v>
      </c>
      <c r="AN31" s="2">
        <v>1885119</v>
      </c>
      <c r="AO31" s="2">
        <v>1868986</v>
      </c>
      <c r="AP31" s="2">
        <v>1865269</v>
      </c>
      <c r="AQ31" s="2">
        <v>1864577</v>
      </c>
      <c r="AR31" s="2">
        <v>1857935</v>
      </c>
      <c r="AS31" s="2">
        <v>1842634</v>
      </c>
      <c r="AT31" s="2">
        <v>1846213</v>
      </c>
      <c r="AU31" s="2">
        <v>1843180</v>
      </c>
      <c r="AV31" s="2">
        <v>0</v>
      </c>
      <c r="AW31" s="2">
        <v>0</v>
      </c>
    </row>
    <row r="32" ht="13.5" customHeight="1" spans="1:49">
      <c r="A32" s="2">
        <v>30</v>
      </c>
      <c r="B32" s="3" t="s">
        <v>544</v>
      </c>
      <c r="C32" s="2">
        <v>862</v>
      </c>
      <c r="D32" s="3" t="s">
        <v>601</v>
      </c>
      <c r="E32" s="3" t="s">
        <v>621</v>
      </c>
      <c r="F32" s="3" t="s">
        <v>622</v>
      </c>
      <c r="G32" s="2">
        <v>4504580</v>
      </c>
      <c r="H32" s="2">
        <v>4517718</v>
      </c>
      <c r="I32" s="2">
        <v>4527815</v>
      </c>
      <c r="J32" s="2">
        <v>4538895</v>
      </c>
      <c r="K32" s="2">
        <v>4552588</v>
      </c>
      <c r="L32" s="2">
        <v>4564049</v>
      </c>
      <c r="M32" s="2">
        <v>4578055</v>
      </c>
      <c r="N32" s="2">
        <v>4589595</v>
      </c>
      <c r="O32" s="2">
        <v>4612620</v>
      </c>
      <c r="P32" s="2">
        <v>4620184</v>
      </c>
      <c r="Q32" s="2">
        <v>4632629</v>
      </c>
      <c r="R32" s="2">
        <v>4647814</v>
      </c>
      <c r="S32" s="2">
        <v>4662925</v>
      </c>
      <c r="T32" s="2">
        <v>4678194</v>
      </c>
      <c r="U32" s="2">
        <v>4686141</v>
      </c>
      <c r="V32" s="2">
        <v>4686492</v>
      </c>
      <c r="W32" s="2">
        <v>4692790</v>
      </c>
      <c r="X32" s="2">
        <v>4698785</v>
      </c>
      <c r="Y32" s="2">
        <v>4715765</v>
      </c>
      <c r="Z32" s="2">
        <v>4730615</v>
      </c>
      <c r="AA32" s="2">
        <v>4739950</v>
      </c>
      <c r="AB32" s="2">
        <v>4752020</v>
      </c>
      <c r="AC32" s="2">
        <v>4769973</v>
      </c>
      <c r="AD32" s="2">
        <v>4790406</v>
      </c>
      <c r="AE32" s="2">
        <v>4822873</v>
      </c>
      <c r="AF32" s="2">
        <v>4849234</v>
      </c>
      <c r="AG32" s="2">
        <v>4868275</v>
      </c>
      <c r="AH32" s="2">
        <v>4894864</v>
      </c>
      <c r="AI32" s="2">
        <v>4909850</v>
      </c>
      <c r="AJ32" s="2">
        <v>4918134</v>
      </c>
      <c r="AK32" s="2">
        <v>4917373</v>
      </c>
      <c r="AL32" s="2">
        <v>4952572</v>
      </c>
      <c r="AM32" s="2">
        <v>4980912</v>
      </c>
      <c r="AN32" s="2">
        <v>4994107</v>
      </c>
      <c r="AO32" s="2">
        <v>4990572</v>
      </c>
      <c r="AP32" s="2">
        <v>4994402</v>
      </c>
      <c r="AQ32" s="2">
        <v>4996601</v>
      </c>
      <c r="AR32" s="2">
        <v>4995195</v>
      </c>
      <c r="AS32" s="2">
        <v>5002822</v>
      </c>
      <c r="AT32" s="2">
        <v>5011700</v>
      </c>
      <c r="AU32" s="2">
        <v>5021734</v>
      </c>
      <c r="AV32" s="2">
        <v>0</v>
      </c>
      <c r="AW32" s="2">
        <v>0</v>
      </c>
    </row>
    <row r="33" ht="13.5" customHeight="1" spans="1:49">
      <c r="A33" s="2">
        <v>41</v>
      </c>
      <c r="B33" s="3" t="s">
        <v>602</v>
      </c>
      <c r="C33" s="2">
        <v>870</v>
      </c>
      <c r="D33" s="3" t="s">
        <v>603</v>
      </c>
      <c r="E33" s="3" t="s">
        <v>526</v>
      </c>
      <c r="F33" s="3" t="s">
        <v>526</v>
      </c>
      <c r="G33" s="2" t="s">
        <v>526</v>
      </c>
      <c r="H33" s="2" t="s">
        <v>526</v>
      </c>
      <c r="I33" s="2" t="s">
        <v>526</v>
      </c>
      <c r="J33" s="2" t="s">
        <v>526</v>
      </c>
      <c r="K33" s="2" t="s">
        <v>526</v>
      </c>
      <c r="L33" s="2" t="s">
        <v>526</v>
      </c>
      <c r="M33" s="2" t="s">
        <v>526</v>
      </c>
      <c r="N33" s="2" t="s">
        <v>526</v>
      </c>
      <c r="O33" s="2" t="s">
        <v>526</v>
      </c>
      <c r="P33" s="2" t="s">
        <v>526</v>
      </c>
      <c r="Q33" s="2" t="s">
        <v>526</v>
      </c>
      <c r="R33" s="2" t="s">
        <v>526</v>
      </c>
      <c r="S33" s="2" t="s">
        <v>526</v>
      </c>
      <c r="T33" s="2" t="s">
        <v>526</v>
      </c>
      <c r="U33" s="2" t="s">
        <v>526</v>
      </c>
      <c r="V33" s="2" t="s">
        <v>526</v>
      </c>
      <c r="W33" s="2" t="s">
        <v>526</v>
      </c>
      <c r="X33" s="2" t="s">
        <v>526</v>
      </c>
      <c r="Y33" s="2" t="s">
        <v>526</v>
      </c>
      <c r="Z33" s="2" t="s">
        <v>526</v>
      </c>
      <c r="AA33" s="2" t="s">
        <v>526</v>
      </c>
      <c r="AB33" s="2" t="s">
        <v>526</v>
      </c>
      <c r="AC33" s="2" t="s">
        <v>526</v>
      </c>
      <c r="AD33" s="2" t="s">
        <v>526</v>
      </c>
      <c r="AE33" s="2" t="s">
        <v>526</v>
      </c>
      <c r="AF33" s="2" t="s">
        <v>526</v>
      </c>
      <c r="AG33" s="2" t="s">
        <v>526</v>
      </c>
      <c r="AH33" s="2" t="s">
        <v>526</v>
      </c>
      <c r="AI33" s="2" t="s">
        <v>526</v>
      </c>
      <c r="AJ33" s="2" t="s">
        <v>526</v>
      </c>
      <c r="AK33" s="2" t="s">
        <v>526</v>
      </c>
      <c r="AL33" s="2" t="s">
        <v>526</v>
      </c>
      <c r="AM33" s="2" t="s">
        <v>526</v>
      </c>
      <c r="AN33" s="2" t="s">
        <v>526</v>
      </c>
      <c r="AO33" s="2" t="s">
        <v>526</v>
      </c>
      <c r="AP33" s="2" t="s">
        <v>526</v>
      </c>
      <c r="AQ33" s="2" t="s">
        <v>526</v>
      </c>
      <c r="AR33" s="2" t="s">
        <v>526</v>
      </c>
      <c r="AS33" s="2" t="s">
        <v>526</v>
      </c>
      <c r="AT33" s="2" t="s">
        <v>526</v>
      </c>
      <c r="AU33" s="2" t="s">
        <v>526</v>
      </c>
      <c r="AV33" s="2" t="s">
        <v>526</v>
      </c>
      <c r="AW33" s="2" t="s">
        <v>526</v>
      </c>
    </row>
    <row r="34" ht="13.5" customHeight="1" spans="1:49">
      <c r="A34" s="2">
        <v>42</v>
      </c>
      <c r="B34" s="3" t="s">
        <v>604</v>
      </c>
      <c r="C34" s="2">
        <v>860</v>
      </c>
      <c r="D34" s="3" t="s">
        <v>605</v>
      </c>
      <c r="E34" s="3" t="s">
        <v>621</v>
      </c>
      <c r="F34" s="3" t="s">
        <v>622</v>
      </c>
      <c r="G34" s="2">
        <v>1056385</v>
      </c>
      <c r="H34" s="2">
        <v>1061740</v>
      </c>
      <c r="I34" s="2">
        <v>1066351</v>
      </c>
      <c r="J34" s="2">
        <v>1071918</v>
      </c>
      <c r="K34" s="2">
        <v>1076839</v>
      </c>
      <c r="L34" s="2">
        <v>1081320</v>
      </c>
      <c r="M34" s="2">
        <v>1085338</v>
      </c>
      <c r="N34" s="2">
        <v>1089931</v>
      </c>
      <c r="O34" s="2">
        <v>1095219</v>
      </c>
      <c r="P34" s="2">
        <v>1100417</v>
      </c>
      <c r="Q34" s="2">
        <v>1104329</v>
      </c>
      <c r="R34" s="2">
        <v>1112535</v>
      </c>
      <c r="S34" s="2">
        <v>1121210</v>
      </c>
      <c r="T34" s="2">
        <v>1129476</v>
      </c>
      <c r="U34" s="2">
        <v>1134528</v>
      </c>
      <c r="V34" s="2">
        <v>1125760</v>
      </c>
      <c r="W34" s="2">
        <v>1133152</v>
      </c>
      <c r="X34" s="2">
        <v>1138893</v>
      </c>
      <c r="Y34" s="2">
        <v>1147045</v>
      </c>
      <c r="Z34" s="2">
        <v>1152775</v>
      </c>
      <c r="AA34" s="2">
        <v>1161768</v>
      </c>
      <c r="AB34" s="2">
        <v>1169380</v>
      </c>
      <c r="AC34" s="2">
        <v>1191596</v>
      </c>
      <c r="AD34" s="2">
        <v>1205784</v>
      </c>
      <c r="AE34" s="2">
        <v>1232662</v>
      </c>
      <c r="AF34" s="2">
        <v>1250439</v>
      </c>
      <c r="AG34" s="2">
        <v>1270261</v>
      </c>
      <c r="AH34" s="2">
        <v>1287028</v>
      </c>
      <c r="AI34" s="2">
        <v>1301236</v>
      </c>
      <c r="AJ34" s="2">
        <v>1307419</v>
      </c>
      <c r="AK34" s="2">
        <v>1306609</v>
      </c>
      <c r="AL34" s="2">
        <v>1608827</v>
      </c>
      <c r="AM34" s="2">
        <v>1657432</v>
      </c>
      <c r="AN34" s="2">
        <v>1658496</v>
      </c>
      <c r="AO34" s="2">
        <v>1651904</v>
      </c>
      <c r="AP34" s="2">
        <v>1651420</v>
      </c>
      <c r="AQ34" s="2">
        <v>1649684</v>
      </c>
      <c r="AR34" s="2">
        <v>1649044</v>
      </c>
      <c r="AS34" s="2">
        <v>1666378</v>
      </c>
      <c r="AT34" s="2">
        <v>1672057</v>
      </c>
      <c r="AU34" s="2">
        <v>1679915</v>
      </c>
      <c r="AV34" s="2">
        <v>0</v>
      </c>
      <c r="AW34" s="2">
        <v>0</v>
      </c>
    </row>
    <row r="35" ht="13.5" customHeight="1" spans="1:49">
      <c r="A35" s="2">
        <v>43</v>
      </c>
      <c r="B35" s="3" t="s">
        <v>604</v>
      </c>
      <c r="C35" s="2">
        <v>346</v>
      </c>
      <c r="D35" s="3" t="s">
        <v>606</v>
      </c>
      <c r="E35" s="3" t="s">
        <v>621</v>
      </c>
      <c r="F35" s="3" t="s">
        <v>622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304687</v>
      </c>
      <c r="AM35" s="2">
        <v>304797</v>
      </c>
      <c r="AN35" s="2">
        <v>305135</v>
      </c>
      <c r="AO35" s="2">
        <v>297806</v>
      </c>
      <c r="AP35" s="2">
        <v>295367</v>
      </c>
      <c r="AQ35" s="2">
        <v>293700</v>
      </c>
      <c r="AR35" s="2">
        <v>291508</v>
      </c>
      <c r="AS35" s="2">
        <v>289129</v>
      </c>
      <c r="AT35" s="2">
        <v>291024</v>
      </c>
      <c r="AU35" s="2">
        <v>291130</v>
      </c>
      <c r="AV35" s="2">
        <v>0</v>
      </c>
      <c r="AW35" s="2">
        <v>0</v>
      </c>
    </row>
    <row r="36" ht="13.5" customHeight="1" spans="1:49">
      <c r="A36" s="2">
        <v>44</v>
      </c>
      <c r="B36" s="3" t="s">
        <v>443</v>
      </c>
      <c r="C36" s="2">
        <v>9995</v>
      </c>
      <c r="D36" s="3" t="s">
        <v>443</v>
      </c>
      <c r="E36" s="3" t="s">
        <v>526</v>
      </c>
      <c r="F36" s="3" t="s">
        <v>526</v>
      </c>
      <c r="G36" s="2" t="s">
        <v>526</v>
      </c>
      <c r="H36" s="2" t="s">
        <v>526</v>
      </c>
      <c r="I36" s="2" t="s">
        <v>526</v>
      </c>
      <c r="J36" s="2" t="s">
        <v>526</v>
      </c>
      <c r="K36" s="2" t="s">
        <v>526</v>
      </c>
      <c r="L36" s="2" t="s">
        <v>526</v>
      </c>
      <c r="M36" s="2" t="s">
        <v>526</v>
      </c>
      <c r="N36" s="2" t="s">
        <v>526</v>
      </c>
      <c r="O36" s="2" t="s">
        <v>526</v>
      </c>
      <c r="P36" s="2" t="s">
        <v>526</v>
      </c>
      <c r="Q36" s="2" t="s">
        <v>526</v>
      </c>
      <c r="R36" s="2" t="s">
        <v>526</v>
      </c>
      <c r="S36" s="2" t="s">
        <v>526</v>
      </c>
      <c r="T36" s="2" t="s">
        <v>526</v>
      </c>
      <c r="U36" s="2" t="s">
        <v>526</v>
      </c>
      <c r="V36" s="2" t="s">
        <v>526</v>
      </c>
      <c r="W36" s="2" t="s">
        <v>526</v>
      </c>
      <c r="X36" s="2" t="s">
        <v>526</v>
      </c>
      <c r="Y36" s="2" t="s">
        <v>526</v>
      </c>
      <c r="Z36" s="2" t="s">
        <v>526</v>
      </c>
      <c r="AA36" s="2" t="s">
        <v>526</v>
      </c>
      <c r="AB36" s="2" t="s">
        <v>526</v>
      </c>
      <c r="AC36" s="2" t="s">
        <v>526</v>
      </c>
      <c r="AD36" s="2" t="s">
        <v>526</v>
      </c>
      <c r="AE36" s="2" t="s">
        <v>526</v>
      </c>
      <c r="AF36" s="2" t="s">
        <v>526</v>
      </c>
      <c r="AG36" s="2" t="s">
        <v>526</v>
      </c>
      <c r="AH36" s="2" t="s">
        <v>526</v>
      </c>
      <c r="AI36" s="2" t="s">
        <v>526</v>
      </c>
      <c r="AJ36" s="2" t="s">
        <v>526</v>
      </c>
      <c r="AK36" s="2" t="s">
        <v>526</v>
      </c>
      <c r="AL36" s="2" t="s">
        <v>526</v>
      </c>
      <c r="AM36" s="2" t="s">
        <v>526</v>
      </c>
      <c r="AN36" s="2" t="s">
        <v>526</v>
      </c>
      <c r="AO36" s="2" t="s">
        <v>526</v>
      </c>
      <c r="AP36" s="2" t="s">
        <v>526</v>
      </c>
      <c r="AQ36" s="2" t="s">
        <v>526</v>
      </c>
      <c r="AR36" s="2" t="s">
        <v>526</v>
      </c>
      <c r="AS36" s="2" t="s">
        <v>526</v>
      </c>
      <c r="AT36" s="2" t="s">
        <v>526</v>
      </c>
      <c r="AU36" s="2" t="s">
        <v>526</v>
      </c>
      <c r="AV36" s="2" t="s">
        <v>526</v>
      </c>
      <c r="AW36" s="2" t="s">
        <v>526</v>
      </c>
    </row>
    <row r="37" ht="13.5" customHeight="1" spans="1:49">
      <c r="A37" s="2">
        <v>45</v>
      </c>
      <c r="B37" s="3" t="s">
        <v>454</v>
      </c>
      <c r="C37" s="2">
        <v>9995</v>
      </c>
      <c r="D37" s="3" t="s">
        <v>454</v>
      </c>
      <c r="E37" s="3" t="s">
        <v>526</v>
      </c>
      <c r="F37" s="3" t="s">
        <v>526</v>
      </c>
      <c r="G37" s="2" t="s">
        <v>526</v>
      </c>
      <c r="H37" s="2" t="s">
        <v>526</v>
      </c>
      <c r="I37" s="2" t="s">
        <v>526</v>
      </c>
      <c r="J37" s="2" t="s">
        <v>526</v>
      </c>
      <c r="K37" s="2" t="s">
        <v>526</v>
      </c>
      <c r="L37" s="2" t="s">
        <v>526</v>
      </c>
      <c r="M37" s="2" t="s">
        <v>526</v>
      </c>
      <c r="N37" s="2" t="s">
        <v>526</v>
      </c>
      <c r="O37" s="2" t="s">
        <v>526</v>
      </c>
      <c r="P37" s="2" t="s">
        <v>526</v>
      </c>
      <c r="Q37" s="2" t="s">
        <v>526</v>
      </c>
      <c r="R37" s="2" t="s">
        <v>526</v>
      </c>
      <c r="S37" s="2" t="s">
        <v>526</v>
      </c>
      <c r="T37" s="2" t="s">
        <v>526</v>
      </c>
      <c r="U37" s="2" t="s">
        <v>526</v>
      </c>
      <c r="V37" s="2" t="s">
        <v>526</v>
      </c>
      <c r="W37" s="2" t="s">
        <v>526</v>
      </c>
      <c r="X37" s="2" t="s">
        <v>526</v>
      </c>
      <c r="Y37" s="2" t="s">
        <v>526</v>
      </c>
      <c r="Z37" s="2" t="s">
        <v>526</v>
      </c>
      <c r="AA37" s="2" t="s">
        <v>526</v>
      </c>
      <c r="AB37" s="2" t="s">
        <v>526</v>
      </c>
      <c r="AC37" s="2" t="s">
        <v>526</v>
      </c>
      <c r="AD37" s="2" t="s">
        <v>526</v>
      </c>
      <c r="AE37" s="2" t="s">
        <v>526</v>
      </c>
      <c r="AF37" s="2" t="s">
        <v>526</v>
      </c>
      <c r="AG37" s="2" t="s">
        <v>526</v>
      </c>
      <c r="AH37" s="2" t="s">
        <v>526</v>
      </c>
      <c r="AI37" s="2" t="s">
        <v>526</v>
      </c>
      <c r="AJ37" s="2" t="s">
        <v>526</v>
      </c>
      <c r="AK37" s="2" t="s">
        <v>526</v>
      </c>
      <c r="AL37" s="2" t="s">
        <v>526</v>
      </c>
      <c r="AM37" s="2" t="s">
        <v>526</v>
      </c>
      <c r="AN37" s="2" t="s">
        <v>526</v>
      </c>
      <c r="AO37" s="2" t="s">
        <v>526</v>
      </c>
      <c r="AP37" s="2" t="s">
        <v>526</v>
      </c>
      <c r="AQ37" s="2" t="s">
        <v>526</v>
      </c>
      <c r="AR37" s="2" t="s">
        <v>526</v>
      </c>
      <c r="AS37" s="2" t="s">
        <v>526</v>
      </c>
      <c r="AT37" s="2" t="s">
        <v>526</v>
      </c>
      <c r="AU37" s="2" t="s">
        <v>526</v>
      </c>
      <c r="AV37" s="2" t="s">
        <v>526</v>
      </c>
      <c r="AW37" s="2" t="s">
        <v>526</v>
      </c>
    </row>
    <row r="38" ht="13.5" customHeight="1" spans="1:49">
      <c r="A38" s="2">
        <v>46</v>
      </c>
      <c r="B38" s="3" t="s">
        <v>607</v>
      </c>
      <c r="C38" s="2">
        <v>9996</v>
      </c>
      <c r="D38" s="3" t="s">
        <v>608</v>
      </c>
      <c r="E38" s="3" t="s">
        <v>526</v>
      </c>
      <c r="F38" s="3" t="s">
        <v>526</v>
      </c>
      <c r="G38" s="2" t="s">
        <v>526</v>
      </c>
      <c r="H38" s="2" t="s">
        <v>526</v>
      </c>
      <c r="I38" s="2" t="s">
        <v>526</v>
      </c>
      <c r="J38" s="2" t="s">
        <v>526</v>
      </c>
      <c r="K38" s="2" t="s">
        <v>526</v>
      </c>
      <c r="L38" s="2" t="s">
        <v>526</v>
      </c>
      <c r="M38" s="2" t="s">
        <v>526</v>
      </c>
      <c r="N38" s="2" t="s">
        <v>526</v>
      </c>
      <c r="O38" s="2" t="s">
        <v>526</v>
      </c>
      <c r="P38" s="2" t="s">
        <v>526</v>
      </c>
      <c r="Q38" s="2" t="s">
        <v>526</v>
      </c>
      <c r="R38" s="2" t="s">
        <v>526</v>
      </c>
      <c r="S38" s="2" t="s">
        <v>526</v>
      </c>
      <c r="T38" s="2" t="s">
        <v>526</v>
      </c>
      <c r="U38" s="2" t="s">
        <v>526</v>
      </c>
      <c r="V38" s="2" t="s">
        <v>526</v>
      </c>
      <c r="W38" s="2" t="s">
        <v>526</v>
      </c>
      <c r="X38" s="2" t="s">
        <v>526</v>
      </c>
      <c r="Y38" s="2" t="s">
        <v>526</v>
      </c>
      <c r="Z38" s="2" t="s">
        <v>526</v>
      </c>
      <c r="AA38" s="2" t="s">
        <v>526</v>
      </c>
      <c r="AB38" s="2" t="s">
        <v>526</v>
      </c>
      <c r="AC38" s="2" t="s">
        <v>526</v>
      </c>
      <c r="AD38" s="2" t="s">
        <v>526</v>
      </c>
      <c r="AE38" s="2" t="s">
        <v>526</v>
      </c>
      <c r="AF38" s="2" t="s">
        <v>526</v>
      </c>
      <c r="AG38" s="2" t="s">
        <v>526</v>
      </c>
      <c r="AH38" s="2" t="s">
        <v>526</v>
      </c>
      <c r="AI38" s="2" t="s">
        <v>526</v>
      </c>
      <c r="AJ38" s="2" t="s">
        <v>526</v>
      </c>
      <c r="AK38" s="2" t="s">
        <v>526</v>
      </c>
      <c r="AL38" s="2" t="s">
        <v>526</v>
      </c>
      <c r="AM38" s="2" t="s">
        <v>526</v>
      </c>
      <c r="AN38" s="2" t="s">
        <v>526</v>
      </c>
      <c r="AO38" s="2" t="s">
        <v>526</v>
      </c>
      <c r="AP38" s="2" t="s">
        <v>526</v>
      </c>
      <c r="AQ38" s="2" t="s">
        <v>526</v>
      </c>
      <c r="AR38" s="2" t="s">
        <v>526</v>
      </c>
      <c r="AS38" s="2" t="s">
        <v>526</v>
      </c>
      <c r="AT38" s="2" t="s">
        <v>526</v>
      </c>
      <c r="AU38" s="2" t="s">
        <v>526</v>
      </c>
      <c r="AV38" s="2" t="s">
        <v>526</v>
      </c>
      <c r="AW38" s="2" t="s">
        <v>526</v>
      </c>
    </row>
    <row r="39" ht="13.5" customHeight="1" spans="1:49">
      <c r="A39" s="2">
        <v>47</v>
      </c>
      <c r="B39" s="3" t="s">
        <v>440</v>
      </c>
      <c r="C39" s="2">
        <v>9992</v>
      </c>
      <c r="D39" s="3" t="s">
        <v>440</v>
      </c>
      <c r="E39" s="3" t="s">
        <v>526</v>
      </c>
      <c r="F39" s="3" t="s">
        <v>526</v>
      </c>
      <c r="G39" s="2" t="s">
        <v>526</v>
      </c>
      <c r="H39" s="2" t="s">
        <v>526</v>
      </c>
      <c r="I39" s="2" t="s">
        <v>526</v>
      </c>
      <c r="J39" s="2" t="s">
        <v>526</v>
      </c>
      <c r="K39" s="2" t="s">
        <v>526</v>
      </c>
      <c r="L39" s="2" t="s">
        <v>526</v>
      </c>
      <c r="M39" s="2" t="s">
        <v>526</v>
      </c>
      <c r="N39" s="2" t="s">
        <v>526</v>
      </c>
      <c r="O39" s="2" t="s">
        <v>526</v>
      </c>
      <c r="P39" s="2" t="s">
        <v>526</v>
      </c>
      <c r="Q39" s="2" t="s">
        <v>526</v>
      </c>
      <c r="R39" s="2" t="s">
        <v>526</v>
      </c>
      <c r="S39" s="2" t="s">
        <v>526</v>
      </c>
      <c r="T39" s="2" t="s">
        <v>526</v>
      </c>
      <c r="U39" s="2" t="s">
        <v>526</v>
      </c>
      <c r="V39" s="2" t="s">
        <v>526</v>
      </c>
      <c r="W39" s="2" t="s">
        <v>526</v>
      </c>
      <c r="X39" s="2" t="s">
        <v>526</v>
      </c>
      <c r="Y39" s="2" t="s">
        <v>526</v>
      </c>
      <c r="Z39" s="2" t="s">
        <v>526</v>
      </c>
      <c r="AA39" s="2" t="s">
        <v>526</v>
      </c>
      <c r="AB39" s="2" t="s">
        <v>526</v>
      </c>
      <c r="AC39" s="2" t="s">
        <v>526</v>
      </c>
      <c r="AD39" s="2" t="s">
        <v>526</v>
      </c>
      <c r="AE39" s="2" t="s">
        <v>526</v>
      </c>
      <c r="AF39" s="2" t="s">
        <v>526</v>
      </c>
      <c r="AG39" s="2" t="s">
        <v>526</v>
      </c>
      <c r="AH39" s="2" t="s">
        <v>526</v>
      </c>
      <c r="AI39" s="2" t="s">
        <v>526</v>
      </c>
      <c r="AJ39" s="2" t="s">
        <v>526</v>
      </c>
      <c r="AK39" s="2" t="s">
        <v>526</v>
      </c>
      <c r="AL39" s="2" t="s">
        <v>526</v>
      </c>
      <c r="AM39" s="2" t="s">
        <v>526</v>
      </c>
      <c r="AN39" s="2" t="s">
        <v>526</v>
      </c>
      <c r="AO39" s="2" t="s">
        <v>526</v>
      </c>
      <c r="AP39" s="2" t="s">
        <v>526</v>
      </c>
      <c r="AQ39" s="2" t="s">
        <v>526</v>
      </c>
      <c r="AR39" s="2" t="s">
        <v>526</v>
      </c>
      <c r="AS39" s="2" t="s">
        <v>526</v>
      </c>
      <c r="AT39" s="2" t="s">
        <v>526</v>
      </c>
      <c r="AU39" s="2" t="s">
        <v>526</v>
      </c>
      <c r="AV39" s="2" t="s">
        <v>526</v>
      </c>
      <c r="AW39" s="2" t="s">
        <v>526</v>
      </c>
    </row>
    <row r="40" ht="13.5" customHeight="1" spans="1:49">
      <c r="A40" s="2">
        <v>48</v>
      </c>
      <c r="B40" s="3" t="s">
        <v>537</v>
      </c>
      <c r="C40" s="2">
        <v>9994</v>
      </c>
      <c r="D40" s="3" t="s">
        <v>436</v>
      </c>
      <c r="E40" s="3" t="s">
        <v>526</v>
      </c>
      <c r="F40" s="3" t="s">
        <v>526</v>
      </c>
      <c r="G40" s="2" t="s">
        <v>526</v>
      </c>
      <c r="H40" s="2" t="s">
        <v>526</v>
      </c>
      <c r="I40" s="2" t="s">
        <v>526</v>
      </c>
      <c r="J40" s="2" t="s">
        <v>526</v>
      </c>
      <c r="K40" s="2" t="s">
        <v>526</v>
      </c>
      <c r="L40" s="2" t="s">
        <v>526</v>
      </c>
      <c r="M40" s="2" t="s">
        <v>526</v>
      </c>
      <c r="N40" s="2" t="s">
        <v>526</v>
      </c>
      <c r="O40" s="2" t="s">
        <v>526</v>
      </c>
      <c r="P40" s="2" t="s">
        <v>526</v>
      </c>
      <c r="Q40" s="2" t="s">
        <v>526</v>
      </c>
      <c r="R40" s="2" t="s">
        <v>526</v>
      </c>
      <c r="S40" s="2" t="s">
        <v>526</v>
      </c>
      <c r="T40" s="2" t="s">
        <v>526</v>
      </c>
      <c r="U40" s="2" t="s">
        <v>526</v>
      </c>
      <c r="V40" s="2" t="s">
        <v>526</v>
      </c>
      <c r="W40" s="2" t="s">
        <v>526</v>
      </c>
      <c r="X40" s="2" t="s">
        <v>526</v>
      </c>
      <c r="Y40" s="2" t="s">
        <v>526</v>
      </c>
      <c r="Z40" s="2" t="s">
        <v>526</v>
      </c>
      <c r="AA40" s="2" t="s">
        <v>526</v>
      </c>
      <c r="AB40" s="2" t="s">
        <v>526</v>
      </c>
      <c r="AC40" s="2" t="s">
        <v>526</v>
      </c>
      <c r="AD40" s="2" t="s">
        <v>526</v>
      </c>
      <c r="AE40" s="2" t="s">
        <v>526</v>
      </c>
      <c r="AF40" s="2" t="s">
        <v>526</v>
      </c>
      <c r="AG40" s="2" t="s">
        <v>526</v>
      </c>
      <c r="AH40" s="2" t="s">
        <v>526</v>
      </c>
      <c r="AI40" s="2" t="s">
        <v>526</v>
      </c>
      <c r="AJ40" s="2" t="s">
        <v>526</v>
      </c>
      <c r="AK40" s="2" t="s">
        <v>526</v>
      </c>
      <c r="AL40" s="2" t="s">
        <v>526</v>
      </c>
      <c r="AM40" s="2" t="s">
        <v>526</v>
      </c>
      <c r="AN40" s="2" t="s">
        <v>526</v>
      </c>
      <c r="AO40" s="2" t="s">
        <v>526</v>
      </c>
      <c r="AP40" s="2" t="s">
        <v>526</v>
      </c>
      <c r="AQ40" s="2" t="s">
        <v>526</v>
      </c>
      <c r="AR40" s="2" t="s">
        <v>526</v>
      </c>
      <c r="AS40" s="2" t="s">
        <v>526</v>
      </c>
      <c r="AT40" s="2" t="s">
        <v>526</v>
      </c>
      <c r="AU40" s="2" t="s">
        <v>526</v>
      </c>
      <c r="AV40" s="2" t="s">
        <v>526</v>
      </c>
      <c r="AW40" s="2" t="s">
        <v>526</v>
      </c>
    </row>
    <row r="41" ht="13.5" customHeight="1" spans="1:49">
      <c r="A41" s="2">
        <v>49</v>
      </c>
      <c r="B41" s="3" t="s">
        <v>538</v>
      </c>
      <c r="C41" s="2">
        <v>9991</v>
      </c>
      <c r="D41" s="3" t="s">
        <v>538</v>
      </c>
      <c r="E41" s="3" t="s">
        <v>526</v>
      </c>
      <c r="F41" s="3" t="s">
        <v>526</v>
      </c>
      <c r="G41" s="2" t="s">
        <v>526</v>
      </c>
      <c r="H41" s="2" t="s">
        <v>526</v>
      </c>
      <c r="I41" s="2" t="s">
        <v>526</v>
      </c>
      <c r="J41" s="2" t="s">
        <v>526</v>
      </c>
      <c r="K41" s="2" t="s">
        <v>526</v>
      </c>
      <c r="L41" s="2" t="s">
        <v>526</v>
      </c>
      <c r="M41" s="2" t="s">
        <v>526</v>
      </c>
      <c r="N41" s="2" t="s">
        <v>526</v>
      </c>
      <c r="O41" s="2" t="s">
        <v>526</v>
      </c>
      <c r="P41" s="2" t="s">
        <v>526</v>
      </c>
      <c r="Q41" s="2" t="s">
        <v>526</v>
      </c>
      <c r="R41" s="2" t="s">
        <v>526</v>
      </c>
      <c r="S41" s="2" t="s">
        <v>526</v>
      </c>
      <c r="T41" s="2" t="s">
        <v>526</v>
      </c>
      <c r="U41" s="2" t="s">
        <v>526</v>
      </c>
      <c r="V41" s="2" t="s">
        <v>526</v>
      </c>
      <c r="W41" s="2" t="s">
        <v>526</v>
      </c>
      <c r="X41" s="2" t="s">
        <v>526</v>
      </c>
      <c r="Y41" s="2" t="s">
        <v>526</v>
      </c>
      <c r="Z41" s="2" t="s">
        <v>526</v>
      </c>
      <c r="AA41" s="2" t="s">
        <v>526</v>
      </c>
      <c r="AB41" s="2" t="s">
        <v>526</v>
      </c>
      <c r="AC41" s="2" t="s">
        <v>526</v>
      </c>
      <c r="AD41" s="2" t="s">
        <v>526</v>
      </c>
      <c r="AE41" s="2" t="s">
        <v>526</v>
      </c>
      <c r="AF41" s="2" t="s">
        <v>526</v>
      </c>
      <c r="AG41" s="2" t="s">
        <v>526</v>
      </c>
      <c r="AH41" s="2" t="s">
        <v>526</v>
      </c>
      <c r="AI41" s="2" t="s">
        <v>526</v>
      </c>
      <c r="AJ41" s="2" t="s">
        <v>526</v>
      </c>
      <c r="AK41" s="2" t="s">
        <v>526</v>
      </c>
      <c r="AL41" s="2" t="s">
        <v>526</v>
      </c>
      <c r="AM41" s="2" t="s">
        <v>526</v>
      </c>
      <c r="AN41" s="2" t="s">
        <v>526</v>
      </c>
      <c r="AO41" s="2" t="s">
        <v>526</v>
      </c>
      <c r="AP41" s="2" t="s">
        <v>526</v>
      </c>
      <c r="AQ41" s="2" t="s">
        <v>526</v>
      </c>
      <c r="AR41" s="2" t="s">
        <v>526</v>
      </c>
      <c r="AS41" s="2" t="s">
        <v>526</v>
      </c>
      <c r="AT41" s="2" t="s">
        <v>526</v>
      </c>
      <c r="AU41" s="2" t="s">
        <v>526</v>
      </c>
      <c r="AV41" s="2" t="s">
        <v>526</v>
      </c>
      <c r="AW41" s="2" t="s">
        <v>526</v>
      </c>
    </row>
    <row r="42" ht="13.5" customHeight="1" spans="1:49">
      <c r="A42" s="2">
        <v>50</v>
      </c>
      <c r="B42" s="3" t="s">
        <v>609</v>
      </c>
      <c r="C42" s="2">
        <v>9993</v>
      </c>
      <c r="D42" s="3" t="s">
        <v>609</v>
      </c>
      <c r="E42" s="3" t="s">
        <v>526</v>
      </c>
      <c r="F42" s="3" t="s">
        <v>526</v>
      </c>
      <c r="G42" s="2" t="s">
        <v>526</v>
      </c>
      <c r="H42" s="2" t="s">
        <v>526</v>
      </c>
      <c r="I42" s="2" t="s">
        <v>526</v>
      </c>
      <c r="J42" s="2" t="s">
        <v>526</v>
      </c>
      <c r="K42" s="2" t="s">
        <v>526</v>
      </c>
      <c r="L42" s="2" t="s">
        <v>526</v>
      </c>
      <c r="M42" s="2" t="s">
        <v>526</v>
      </c>
      <c r="N42" s="2" t="s">
        <v>526</v>
      </c>
      <c r="O42" s="2" t="s">
        <v>526</v>
      </c>
      <c r="P42" s="2" t="s">
        <v>526</v>
      </c>
      <c r="Q42" s="2" t="s">
        <v>526</v>
      </c>
      <c r="R42" s="2" t="s">
        <v>526</v>
      </c>
      <c r="S42" s="2" t="s">
        <v>526</v>
      </c>
      <c r="T42" s="2" t="s">
        <v>526</v>
      </c>
      <c r="U42" s="2" t="s">
        <v>526</v>
      </c>
      <c r="V42" s="2" t="s">
        <v>526</v>
      </c>
      <c r="W42" s="2" t="s">
        <v>526</v>
      </c>
      <c r="X42" s="2" t="s">
        <v>526</v>
      </c>
      <c r="Y42" s="2" t="s">
        <v>526</v>
      </c>
      <c r="Z42" s="2" t="s">
        <v>526</v>
      </c>
      <c r="AA42" s="2" t="s">
        <v>526</v>
      </c>
      <c r="AB42" s="2" t="s">
        <v>526</v>
      </c>
      <c r="AC42" s="2" t="s">
        <v>526</v>
      </c>
      <c r="AD42" s="2" t="s">
        <v>526</v>
      </c>
      <c r="AE42" s="2" t="s">
        <v>526</v>
      </c>
      <c r="AF42" s="2" t="s">
        <v>526</v>
      </c>
      <c r="AG42" s="2" t="s">
        <v>526</v>
      </c>
      <c r="AH42" s="2" t="s">
        <v>526</v>
      </c>
      <c r="AI42" s="2" t="s">
        <v>526</v>
      </c>
      <c r="AJ42" s="2" t="s">
        <v>526</v>
      </c>
      <c r="AK42" s="2" t="s">
        <v>526</v>
      </c>
      <c r="AL42" s="2" t="s">
        <v>526</v>
      </c>
      <c r="AM42" s="2" t="s">
        <v>526</v>
      </c>
      <c r="AN42" s="2" t="s">
        <v>526</v>
      </c>
      <c r="AO42" s="2" t="s">
        <v>526</v>
      </c>
      <c r="AP42" s="2" t="s">
        <v>526</v>
      </c>
      <c r="AQ42" s="2" t="s">
        <v>526</v>
      </c>
      <c r="AR42" s="2" t="s">
        <v>526</v>
      </c>
      <c r="AS42" s="2" t="s">
        <v>526</v>
      </c>
      <c r="AT42" s="2" t="s">
        <v>526</v>
      </c>
      <c r="AU42" s="2" t="s">
        <v>526</v>
      </c>
      <c r="AV42" s="2" t="s">
        <v>526</v>
      </c>
      <c r="AW42" s="2" t="s">
        <v>526</v>
      </c>
    </row>
    <row r="43" spans="1:49">
      <c r="A43" s="2">
        <v>61</v>
      </c>
      <c r="B43" s="3" t="s">
        <v>610</v>
      </c>
      <c r="C43" s="2">
        <v>351</v>
      </c>
      <c r="D43" s="3" t="s">
        <v>610</v>
      </c>
      <c r="E43" s="3" t="s">
        <v>621</v>
      </c>
      <c r="F43" s="3" t="s">
        <v>622</v>
      </c>
      <c r="G43" s="2">
        <v>343248</v>
      </c>
      <c r="H43" s="2">
        <v>346001</v>
      </c>
      <c r="I43" s="2">
        <v>348854</v>
      </c>
      <c r="J43" s="2">
        <v>351706</v>
      </c>
      <c r="K43" s="2">
        <v>355509</v>
      </c>
      <c r="L43" s="2">
        <v>359112</v>
      </c>
      <c r="M43" s="2">
        <v>362715</v>
      </c>
      <c r="N43" s="2">
        <v>366313</v>
      </c>
      <c r="O43" s="2">
        <v>370928</v>
      </c>
      <c r="P43" s="2">
        <v>375518</v>
      </c>
      <c r="Q43" s="2">
        <v>380165</v>
      </c>
      <c r="R43" s="2">
        <v>384781</v>
      </c>
      <c r="S43" s="2">
        <v>390388</v>
      </c>
      <c r="T43" s="2">
        <v>397029</v>
      </c>
      <c r="U43" s="2">
        <v>401637</v>
      </c>
      <c r="V43" s="2">
        <v>407590</v>
      </c>
      <c r="W43" s="2">
        <v>413532</v>
      </c>
      <c r="X43" s="2">
        <v>419396</v>
      </c>
      <c r="Y43" s="2">
        <v>426423</v>
      </c>
      <c r="Z43" s="2">
        <v>434220</v>
      </c>
      <c r="AA43" s="2">
        <v>441909</v>
      </c>
      <c r="AB43" s="2">
        <v>449200</v>
      </c>
      <c r="AC43" s="2">
        <v>470903</v>
      </c>
      <c r="AD43" s="2">
        <v>478901</v>
      </c>
      <c r="AE43" s="2">
        <v>495897</v>
      </c>
      <c r="AF43" s="2">
        <v>504997</v>
      </c>
      <c r="AG43" s="2">
        <v>513795</v>
      </c>
      <c r="AH43" s="2">
        <v>522704</v>
      </c>
      <c r="AI43" s="2">
        <v>531003</v>
      </c>
      <c r="AJ43" s="2">
        <v>531398</v>
      </c>
      <c r="AK43" s="2">
        <v>531392</v>
      </c>
      <c r="AL43" s="2">
        <v>531784</v>
      </c>
      <c r="AM43" s="2">
        <v>532783</v>
      </c>
      <c r="AN43" s="2">
        <v>533480</v>
      </c>
      <c r="AO43" s="2">
        <v>534701</v>
      </c>
      <c r="AP43" s="2">
        <v>535080</v>
      </c>
      <c r="AQ43" s="2">
        <v>535372</v>
      </c>
      <c r="AR43" s="2">
        <v>537866</v>
      </c>
      <c r="AS43" s="2">
        <v>544962</v>
      </c>
      <c r="AT43" s="2">
        <v>548658</v>
      </c>
      <c r="AU43" s="2">
        <v>555276</v>
      </c>
      <c r="AV43" s="2">
        <v>0</v>
      </c>
      <c r="AW43" s="2">
        <v>0</v>
      </c>
    </row>
    <row r="44" spans="1:49">
      <c r="A44" s="2">
        <v>62</v>
      </c>
      <c r="B44" s="3" t="s">
        <v>612</v>
      </c>
      <c r="C44" s="2">
        <v>110</v>
      </c>
      <c r="D44" s="3" t="s">
        <v>612</v>
      </c>
      <c r="E44" s="3" t="s">
        <v>621</v>
      </c>
      <c r="F44" s="3" t="s">
        <v>622</v>
      </c>
      <c r="G44" s="2">
        <v>7110</v>
      </c>
      <c r="H44" s="2">
        <v>7120</v>
      </c>
      <c r="I44" s="2">
        <v>7020</v>
      </c>
      <c r="J44" s="2">
        <v>7030</v>
      </c>
      <c r="K44" s="2">
        <v>7004</v>
      </c>
      <c r="L44" s="2">
        <v>6896</v>
      </c>
      <c r="M44" s="2">
        <v>6838</v>
      </c>
      <c r="N44" s="2">
        <v>6797</v>
      </c>
      <c r="O44" s="2">
        <v>6652</v>
      </c>
      <c r="P44" s="2">
        <v>6696</v>
      </c>
      <c r="Q44" s="2">
        <v>6541</v>
      </c>
      <c r="R44" s="2">
        <v>6484</v>
      </c>
      <c r="S44" s="2">
        <v>6447</v>
      </c>
      <c r="T44" s="2">
        <v>6415</v>
      </c>
      <c r="U44" s="2">
        <v>6273</v>
      </c>
      <c r="V44" s="2">
        <v>6236</v>
      </c>
      <c r="W44" s="2">
        <v>6215</v>
      </c>
      <c r="X44" s="2">
        <v>6194</v>
      </c>
      <c r="Y44" s="2">
        <v>6174</v>
      </c>
      <c r="Z44" s="2">
        <v>6061</v>
      </c>
      <c r="AA44" s="2">
        <v>6042</v>
      </c>
      <c r="AB44" s="2">
        <v>6026</v>
      </c>
      <c r="AC44" s="2">
        <v>6011</v>
      </c>
      <c r="AD44" s="2">
        <v>5996</v>
      </c>
      <c r="AE44" s="2">
        <v>5879</v>
      </c>
      <c r="AF44" s="2">
        <v>5858</v>
      </c>
      <c r="AG44" s="2">
        <v>5840</v>
      </c>
      <c r="AH44" s="2">
        <v>5817</v>
      </c>
      <c r="AI44" s="2">
        <v>5729</v>
      </c>
      <c r="AJ44" s="2">
        <v>5693</v>
      </c>
      <c r="AK44" s="2">
        <v>5654</v>
      </c>
      <c r="AL44" s="2">
        <v>5615</v>
      </c>
      <c r="AM44" s="2">
        <v>5574</v>
      </c>
      <c r="AN44" s="2">
        <v>5533</v>
      </c>
      <c r="AO44" s="2">
        <v>5443</v>
      </c>
      <c r="AP44" s="2">
        <v>5399</v>
      </c>
      <c r="AQ44" s="2">
        <v>5354</v>
      </c>
      <c r="AR44" s="2">
        <v>5310</v>
      </c>
      <c r="AS44" s="2">
        <v>5271</v>
      </c>
      <c r="AT44" s="2">
        <v>5235</v>
      </c>
      <c r="AU44" s="2">
        <v>5199</v>
      </c>
      <c r="AV44" s="2">
        <v>0</v>
      </c>
      <c r="AW44" s="2">
        <v>0</v>
      </c>
    </row>
    <row r="45" spans="1:49">
      <c r="A45" s="2">
        <v>63</v>
      </c>
      <c r="B45" s="3" t="s">
        <v>613</v>
      </c>
      <c r="C45" s="2">
        <v>323</v>
      </c>
      <c r="D45" s="3" t="s">
        <v>614</v>
      </c>
      <c r="E45" s="3" t="s">
        <v>621</v>
      </c>
      <c r="F45" s="3" t="s">
        <v>622</v>
      </c>
      <c r="G45" s="2">
        <v>211868</v>
      </c>
      <c r="H45" s="2">
        <v>213644</v>
      </c>
      <c r="I45" s="2">
        <v>213911</v>
      </c>
      <c r="J45" s="2">
        <v>215972</v>
      </c>
      <c r="K45" s="2">
        <v>217185</v>
      </c>
      <c r="L45" s="2">
        <v>218066</v>
      </c>
      <c r="M45" s="2">
        <v>217935</v>
      </c>
      <c r="N45" s="2">
        <v>218502</v>
      </c>
      <c r="O45" s="2">
        <v>218036</v>
      </c>
      <c r="P45" s="2">
        <v>218458</v>
      </c>
      <c r="Q45" s="2">
        <v>218061</v>
      </c>
      <c r="R45" s="2">
        <v>218541</v>
      </c>
      <c r="S45" s="2">
        <v>219956</v>
      </c>
      <c r="T45" s="2">
        <v>221146</v>
      </c>
      <c r="U45" s="2">
        <v>222273</v>
      </c>
      <c r="V45" s="2">
        <v>222166</v>
      </c>
      <c r="W45" s="2">
        <v>222506</v>
      </c>
      <c r="X45" s="2">
        <v>222606</v>
      </c>
      <c r="Y45" s="2">
        <v>222454</v>
      </c>
      <c r="Z45" s="2">
        <v>222337</v>
      </c>
      <c r="AA45" s="2">
        <v>222492</v>
      </c>
      <c r="AB45" s="2">
        <v>222825</v>
      </c>
      <c r="AC45" s="2">
        <v>222531</v>
      </c>
      <c r="AD45" s="2">
        <v>223162</v>
      </c>
      <c r="AE45" s="2">
        <v>223340</v>
      </c>
      <c r="AF45" s="2">
        <v>223654</v>
      </c>
      <c r="AG45" s="2">
        <v>224382</v>
      </c>
      <c r="AH45" s="2">
        <v>224964</v>
      </c>
      <c r="AI45" s="2">
        <v>224315</v>
      </c>
      <c r="AJ45" s="2">
        <v>223949</v>
      </c>
      <c r="AK45" s="2">
        <v>223783</v>
      </c>
      <c r="AL45" s="2">
        <v>222946</v>
      </c>
      <c r="AM45" s="2">
        <v>223416</v>
      </c>
      <c r="AN45" s="2">
        <v>223616</v>
      </c>
      <c r="AO45" s="2">
        <v>223688</v>
      </c>
      <c r="AP45" s="2">
        <v>223678</v>
      </c>
      <c r="AQ45" s="2">
        <v>224113</v>
      </c>
      <c r="AR45" s="2">
        <v>224227</v>
      </c>
      <c r="AS45" s="2">
        <v>224286</v>
      </c>
      <c r="AT45" s="2">
        <v>224486</v>
      </c>
      <c r="AU45" s="2">
        <v>224945</v>
      </c>
      <c r="AV45" s="2">
        <v>0</v>
      </c>
      <c r="AW45" s="2">
        <v>0</v>
      </c>
    </row>
    <row r="46" spans="1:49">
      <c r="A46" s="2">
        <v>64</v>
      </c>
      <c r="B46" s="3" t="s">
        <v>615</v>
      </c>
      <c r="C46" s="2">
        <v>324</v>
      </c>
      <c r="D46" s="3" t="s">
        <v>616</v>
      </c>
      <c r="E46" s="3" t="s">
        <v>621</v>
      </c>
      <c r="F46" s="3" t="s">
        <v>622</v>
      </c>
      <c r="G46" s="2">
        <v>229487</v>
      </c>
      <c r="H46" s="2">
        <v>229974</v>
      </c>
      <c r="I46" s="2">
        <v>230555</v>
      </c>
      <c r="J46" s="2">
        <v>231330</v>
      </c>
      <c r="K46" s="2">
        <v>231651</v>
      </c>
      <c r="L46" s="2">
        <v>232134</v>
      </c>
      <c r="M46" s="2">
        <v>232686</v>
      </c>
      <c r="N46" s="2">
        <v>232945</v>
      </c>
      <c r="O46" s="2">
        <v>233018</v>
      </c>
      <c r="P46" s="2">
        <v>233495</v>
      </c>
      <c r="Q46" s="2">
        <v>232621</v>
      </c>
      <c r="R46" s="2">
        <v>233689</v>
      </c>
      <c r="S46" s="2">
        <v>234330</v>
      </c>
      <c r="T46" s="2">
        <v>235561</v>
      </c>
      <c r="U46" s="2">
        <v>236268</v>
      </c>
      <c r="V46" s="2">
        <v>222075</v>
      </c>
      <c r="W46" s="2">
        <v>223452</v>
      </c>
      <c r="X46" s="2">
        <v>223951</v>
      </c>
      <c r="Y46" s="2">
        <v>223308</v>
      </c>
      <c r="Z46" s="2">
        <v>223832</v>
      </c>
      <c r="AA46" s="2">
        <v>224278</v>
      </c>
      <c r="AB46" s="2">
        <v>225046</v>
      </c>
      <c r="AC46" s="2">
        <v>225855</v>
      </c>
      <c r="AD46" s="2">
        <v>225027</v>
      </c>
      <c r="AE46" s="2">
        <v>228799</v>
      </c>
      <c r="AF46" s="2">
        <v>231342</v>
      </c>
      <c r="AG46" s="2">
        <v>235180</v>
      </c>
      <c r="AH46" s="2">
        <v>237241</v>
      </c>
      <c r="AI46" s="2">
        <v>238501</v>
      </c>
      <c r="AJ46" s="2">
        <v>239710</v>
      </c>
      <c r="AK46" s="2">
        <v>236986</v>
      </c>
      <c r="AL46" s="2">
        <v>234592</v>
      </c>
      <c r="AM46" s="2">
        <v>230979</v>
      </c>
      <c r="AN46" s="2">
        <v>230411</v>
      </c>
      <c r="AO46" s="2">
        <v>230509</v>
      </c>
      <c r="AP46" s="2">
        <v>230596</v>
      </c>
      <c r="AQ46" s="2">
        <v>229961</v>
      </c>
      <c r="AR46" s="2">
        <v>230802</v>
      </c>
      <c r="AS46" s="2">
        <v>244114</v>
      </c>
      <c r="AT46" s="2">
        <v>245702</v>
      </c>
      <c r="AU46" s="2">
        <v>246376</v>
      </c>
      <c r="AV46" s="2">
        <v>0</v>
      </c>
      <c r="AW46" s="2">
        <v>0</v>
      </c>
    </row>
    <row r="47" spans="1:49">
      <c r="A47" s="2">
        <v>65</v>
      </c>
      <c r="B47" s="3" t="s">
        <v>617</v>
      </c>
      <c r="C47" s="2">
        <v>333</v>
      </c>
      <c r="D47" s="3" t="s">
        <v>618</v>
      </c>
      <c r="E47" s="3" t="s">
        <v>621</v>
      </c>
      <c r="F47" s="3" t="s">
        <v>622</v>
      </c>
      <c r="G47" s="2">
        <v>612940</v>
      </c>
      <c r="H47" s="2">
        <v>614279</v>
      </c>
      <c r="I47" s="2">
        <v>613294</v>
      </c>
      <c r="J47" s="2">
        <v>612575</v>
      </c>
      <c r="K47" s="2">
        <v>615454</v>
      </c>
      <c r="L47" s="2">
        <v>614493</v>
      </c>
      <c r="M47" s="2">
        <v>615880</v>
      </c>
      <c r="N47" s="2">
        <v>616522</v>
      </c>
      <c r="O47" s="2">
        <v>618565</v>
      </c>
      <c r="P47" s="2">
        <v>617956</v>
      </c>
      <c r="Q47" s="2">
        <v>617704</v>
      </c>
      <c r="R47" s="2">
        <v>619297</v>
      </c>
      <c r="S47" s="2">
        <v>621388</v>
      </c>
      <c r="T47" s="2">
        <v>622572</v>
      </c>
      <c r="U47" s="2">
        <v>619607</v>
      </c>
      <c r="V47" s="2">
        <v>621795</v>
      </c>
      <c r="W47" s="2">
        <v>623113</v>
      </c>
      <c r="X47" s="2">
        <v>622432</v>
      </c>
      <c r="Y47" s="2">
        <v>621752</v>
      </c>
      <c r="Z47" s="2">
        <v>622350</v>
      </c>
      <c r="AA47" s="2">
        <v>622378</v>
      </c>
      <c r="AB47" s="2">
        <v>624840</v>
      </c>
      <c r="AC47" s="2">
        <v>625643</v>
      </c>
      <c r="AD47" s="2">
        <v>625749</v>
      </c>
      <c r="AE47" s="2">
        <v>626594</v>
      </c>
      <c r="AF47" s="2">
        <v>627074</v>
      </c>
      <c r="AG47" s="2">
        <v>624813</v>
      </c>
      <c r="AH47" s="2">
        <v>625317</v>
      </c>
      <c r="AI47" s="2">
        <v>625112</v>
      </c>
      <c r="AJ47" s="2">
        <v>624356</v>
      </c>
      <c r="AK47" s="2">
        <v>623524</v>
      </c>
      <c r="AL47" s="2">
        <v>654082</v>
      </c>
      <c r="AM47" s="2">
        <v>650962</v>
      </c>
      <c r="AN47" s="2">
        <v>650110</v>
      </c>
      <c r="AO47" s="2">
        <v>641286</v>
      </c>
      <c r="AP47" s="2">
        <v>639037</v>
      </c>
      <c r="AQ47" s="2">
        <v>639285</v>
      </c>
      <c r="AR47" s="2">
        <v>636253</v>
      </c>
      <c r="AS47" s="2">
        <v>632644</v>
      </c>
      <c r="AT47" s="2">
        <v>634576</v>
      </c>
      <c r="AU47" s="2">
        <v>633631</v>
      </c>
      <c r="AV47" s="2">
        <v>0</v>
      </c>
      <c r="AW47" s="2">
        <v>0</v>
      </c>
    </row>
    <row r="48" spans="1:49">
      <c r="A48" s="2">
        <v>66</v>
      </c>
      <c r="B48" s="3" t="s">
        <v>619</v>
      </c>
      <c r="C48" s="2">
        <v>306</v>
      </c>
      <c r="D48" s="3" t="s">
        <v>620</v>
      </c>
      <c r="E48" s="3" t="s">
        <v>621</v>
      </c>
      <c r="F48" s="3" t="s">
        <v>622</v>
      </c>
      <c r="G48" s="2">
        <v>477842</v>
      </c>
      <c r="H48" s="2">
        <v>480030</v>
      </c>
      <c r="I48" s="2">
        <v>482853</v>
      </c>
      <c r="J48" s="2">
        <v>485419</v>
      </c>
      <c r="K48" s="2">
        <v>489322</v>
      </c>
      <c r="L48" s="2">
        <v>490481</v>
      </c>
      <c r="M48" s="2">
        <v>493069</v>
      </c>
      <c r="N48" s="2">
        <v>491163</v>
      </c>
      <c r="O48" s="2">
        <v>495128</v>
      </c>
      <c r="P48" s="2">
        <v>497969</v>
      </c>
      <c r="Q48" s="2">
        <v>499433</v>
      </c>
      <c r="R48" s="2">
        <v>501037</v>
      </c>
      <c r="S48" s="2">
        <v>503597</v>
      </c>
      <c r="T48" s="2">
        <v>504307</v>
      </c>
      <c r="U48" s="2">
        <v>503867</v>
      </c>
      <c r="V48" s="2">
        <v>505197</v>
      </c>
      <c r="W48" s="2">
        <v>495956</v>
      </c>
      <c r="X48" s="2">
        <v>494095</v>
      </c>
      <c r="Y48" s="2">
        <v>497967</v>
      </c>
      <c r="Z48" s="2">
        <v>500612</v>
      </c>
      <c r="AA48" s="2">
        <v>501026</v>
      </c>
      <c r="AB48" s="2">
        <v>495781</v>
      </c>
      <c r="AC48" s="2">
        <v>488864</v>
      </c>
      <c r="AD48" s="2">
        <v>490667</v>
      </c>
      <c r="AE48" s="2">
        <v>490511</v>
      </c>
      <c r="AF48" s="2">
        <v>488486</v>
      </c>
      <c r="AG48" s="2">
        <v>488674</v>
      </c>
      <c r="AH48" s="2">
        <v>489887</v>
      </c>
      <c r="AI48" s="2">
        <v>484587</v>
      </c>
      <c r="AJ48" s="2">
        <v>481836</v>
      </c>
      <c r="AK48" s="2">
        <v>480598</v>
      </c>
      <c r="AL48" s="2">
        <v>483478</v>
      </c>
      <c r="AM48" s="2">
        <v>477622</v>
      </c>
      <c r="AN48" s="2">
        <v>485707</v>
      </c>
      <c r="AO48" s="2">
        <v>479926</v>
      </c>
      <c r="AP48" s="2">
        <v>481799</v>
      </c>
      <c r="AQ48" s="2">
        <v>478780</v>
      </c>
      <c r="AR48" s="2">
        <v>480366</v>
      </c>
      <c r="AS48" s="2">
        <v>470309</v>
      </c>
      <c r="AT48" s="2">
        <v>472704</v>
      </c>
      <c r="AU48" s="2">
        <v>472735</v>
      </c>
      <c r="AV48" s="2">
        <v>0</v>
      </c>
      <c r="AW48" s="2">
        <v>0</v>
      </c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56"/>
  <sheetViews>
    <sheetView workbookViewId="0">
      <selection activeCell="A1" sqref="A1"/>
    </sheetView>
  </sheetViews>
  <sheetFormatPr defaultColWidth="9.1358024691358" defaultRowHeight="11.6" outlineLevelCol="3"/>
  <cols>
    <col min="3" max="3" width="13.716049382716" customWidth="1"/>
  </cols>
  <sheetData>
    <row r="1" spans="1:3">
      <c r="A1" t="s">
        <v>623</v>
      </c>
      <c r="B1" t="s">
        <v>126</v>
      </c>
      <c r="C1" t="s">
        <v>127</v>
      </c>
    </row>
    <row r="2" spans="1:4">
      <c r="A2">
        <v>3</v>
      </c>
      <c r="B2">
        <v>7</v>
      </c>
      <c r="C2" t="s">
        <v>131</v>
      </c>
      <c r="D2">
        <v>7</v>
      </c>
    </row>
    <row r="3" spans="1:4">
      <c r="A3">
        <v>3</v>
      </c>
      <c r="B3">
        <v>20</v>
      </c>
      <c r="C3" t="s">
        <v>133</v>
      </c>
      <c r="D3">
        <v>20</v>
      </c>
    </row>
    <row r="4" spans="1:4">
      <c r="A4">
        <v>2</v>
      </c>
      <c r="B4">
        <v>29</v>
      </c>
      <c r="C4" t="s">
        <v>135</v>
      </c>
      <c r="D4">
        <v>29</v>
      </c>
    </row>
    <row r="5" spans="1:4">
      <c r="A5">
        <v>1</v>
      </c>
      <c r="B5">
        <v>32</v>
      </c>
      <c r="C5" t="s">
        <v>137</v>
      </c>
      <c r="D5">
        <v>32</v>
      </c>
    </row>
    <row r="6" spans="1:4">
      <c r="A6">
        <v>1</v>
      </c>
      <c r="B6">
        <v>35</v>
      </c>
      <c r="C6" t="s">
        <v>138</v>
      </c>
      <c r="D6">
        <v>35</v>
      </c>
    </row>
    <row r="7" spans="1:4">
      <c r="A7">
        <v>1</v>
      </c>
      <c r="B7">
        <v>37</v>
      </c>
      <c r="C7" t="s">
        <v>139</v>
      </c>
      <c r="D7">
        <v>37</v>
      </c>
    </row>
    <row r="8" spans="1:4">
      <c r="A8">
        <v>1</v>
      </c>
      <c r="B8">
        <v>39</v>
      </c>
      <c r="C8" t="s">
        <v>140</v>
      </c>
      <c r="D8">
        <v>39</v>
      </c>
    </row>
    <row r="9" spans="1:4">
      <c r="A9">
        <v>2</v>
      </c>
      <c r="B9">
        <v>45</v>
      </c>
      <c r="C9" t="s">
        <v>141</v>
      </c>
      <c r="D9">
        <v>45</v>
      </c>
    </row>
    <row r="10" spans="1:4">
      <c r="A10">
        <v>1</v>
      </c>
      <c r="B10">
        <v>46</v>
      </c>
      <c r="C10" t="s">
        <v>142</v>
      </c>
      <c r="D10">
        <v>46</v>
      </c>
    </row>
    <row r="11" spans="1:4">
      <c r="A11">
        <v>1</v>
      </c>
      <c r="B11">
        <v>53</v>
      </c>
      <c r="C11" t="s">
        <v>143</v>
      </c>
      <c r="D11">
        <v>53</v>
      </c>
    </row>
    <row r="12" spans="1:4">
      <c r="A12">
        <v>1</v>
      </c>
      <c r="B12">
        <v>61</v>
      </c>
      <c r="C12" t="s">
        <v>144</v>
      </c>
      <c r="D12">
        <v>61</v>
      </c>
    </row>
    <row r="13" spans="1:4">
      <c r="A13">
        <v>2</v>
      </c>
      <c r="B13">
        <v>62</v>
      </c>
      <c r="C13" t="s">
        <v>145</v>
      </c>
      <c r="D13">
        <v>62</v>
      </c>
    </row>
    <row r="14" spans="1:4">
      <c r="A14">
        <v>2</v>
      </c>
      <c r="B14">
        <v>72</v>
      </c>
      <c r="C14" t="s">
        <v>146</v>
      </c>
      <c r="D14">
        <v>72</v>
      </c>
    </row>
    <row r="15" spans="1:4">
      <c r="A15">
        <v>1</v>
      </c>
      <c r="B15">
        <v>74</v>
      </c>
      <c r="C15" t="s">
        <v>147</v>
      </c>
      <c r="D15">
        <v>74</v>
      </c>
    </row>
    <row r="16" spans="1:4">
      <c r="A16">
        <v>1</v>
      </c>
      <c r="B16">
        <v>75</v>
      </c>
      <c r="C16" t="s">
        <v>148</v>
      </c>
      <c r="D16">
        <v>75</v>
      </c>
    </row>
    <row r="17" spans="1:4">
      <c r="A17">
        <v>1</v>
      </c>
      <c r="B17">
        <v>81</v>
      </c>
      <c r="C17" t="s">
        <v>149</v>
      </c>
      <c r="D17">
        <v>81</v>
      </c>
    </row>
    <row r="18" spans="1:4">
      <c r="A18">
        <v>1</v>
      </c>
      <c r="B18">
        <v>90</v>
      </c>
      <c r="C18" t="s">
        <v>150</v>
      </c>
      <c r="D18">
        <v>90</v>
      </c>
    </row>
    <row r="19" spans="1:4">
      <c r="A19">
        <v>1</v>
      </c>
      <c r="B19">
        <v>107</v>
      </c>
      <c r="C19" t="s">
        <v>151</v>
      </c>
      <c r="D19">
        <v>107</v>
      </c>
    </row>
    <row r="20" spans="1:4">
      <c r="A20">
        <v>2</v>
      </c>
      <c r="B20">
        <v>114</v>
      </c>
      <c r="C20" t="s">
        <v>152</v>
      </c>
      <c r="D20">
        <v>114</v>
      </c>
    </row>
    <row r="21" spans="1:4">
      <c r="A21">
        <v>3</v>
      </c>
      <c r="B21">
        <v>122</v>
      </c>
      <c r="C21" t="s">
        <v>153</v>
      </c>
      <c r="D21">
        <v>122</v>
      </c>
    </row>
    <row r="22" spans="1:4">
      <c r="A22">
        <v>1</v>
      </c>
      <c r="B22">
        <v>123</v>
      </c>
      <c r="C22" t="s">
        <v>154</v>
      </c>
      <c r="D22">
        <v>123</v>
      </c>
    </row>
    <row r="23" spans="1:4">
      <c r="A23">
        <v>2</v>
      </c>
      <c r="B23">
        <v>129</v>
      </c>
      <c r="C23" t="s">
        <v>155</v>
      </c>
      <c r="D23">
        <v>129</v>
      </c>
    </row>
    <row r="24" spans="1:4">
      <c r="A24">
        <v>3</v>
      </c>
      <c r="B24">
        <v>130</v>
      </c>
      <c r="C24" t="s">
        <v>156</v>
      </c>
      <c r="D24">
        <v>130</v>
      </c>
    </row>
    <row r="25" spans="1:4">
      <c r="A25">
        <v>1</v>
      </c>
      <c r="B25">
        <v>133</v>
      </c>
      <c r="C25" t="s">
        <v>157</v>
      </c>
      <c r="D25">
        <v>133</v>
      </c>
    </row>
    <row r="26" spans="1:4">
      <c r="A26">
        <v>1</v>
      </c>
      <c r="B26">
        <v>136</v>
      </c>
      <c r="C26" t="s">
        <v>158</v>
      </c>
      <c r="D26">
        <v>136</v>
      </c>
    </row>
    <row r="27" spans="1:4">
      <c r="A27">
        <v>3</v>
      </c>
      <c r="B27">
        <v>137</v>
      </c>
      <c r="C27" t="s">
        <v>159</v>
      </c>
      <c r="D27">
        <v>137</v>
      </c>
    </row>
    <row r="28" spans="1:4">
      <c r="A28">
        <v>3</v>
      </c>
      <c r="B28">
        <v>144</v>
      </c>
      <c r="C28" t="s">
        <v>160</v>
      </c>
      <c r="D28">
        <v>144</v>
      </c>
    </row>
    <row r="29" spans="1:4">
      <c r="A29">
        <v>3</v>
      </c>
      <c r="B29">
        <v>147</v>
      </c>
      <c r="C29" t="s">
        <v>161</v>
      </c>
      <c r="D29">
        <v>147</v>
      </c>
    </row>
    <row r="30" spans="1:4">
      <c r="A30">
        <v>1</v>
      </c>
      <c r="B30">
        <v>158</v>
      </c>
      <c r="C30" t="s">
        <v>162</v>
      </c>
      <c r="D30">
        <v>158</v>
      </c>
    </row>
    <row r="31" spans="1:4">
      <c r="A31">
        <v>1</v>
      </c>
      <c r="B31">
        <v>159</v>
      </c>
      <c r="C31" t="s">
        <v>163</v>
      </c>
      <c r="D31">
        <v>159</v>
      </c>
    </row>
    <row r="32" spans="1:4">
      <c r="A32">
        <v>1</v>
      </c>
      <c r="B32">
        <v>175</v>
      </c>
      <c r="C32" t="s">
        <v>164</v>
      </c>
      <c r="D32">
        <v>175</v>
      </c>
    </row>
    <row r="33" spans="1:4">
      <c r="A33">
        <v>2</v>
      </c>
      <c r="B33">
        <v>178</v>
      </c>
      <c r="C33" t="s">
        <v>165</v>
      </c>
      <c r="D33">
        <v>178</v>
      </c>
    </row>
    <row r="34" spans="1:4">
      <c r="A34">
        <v>3</v>
      </c>
      <c r="B34">
        <v>181</v>
      </c>
      <c r="C34" t="s">
        <v>166</v>
      </c>
      <c r="D34">
        <v>181</v>
      </c>
    </row>
    <row r="35" spans="1:4">
      <c r="A35">
        <v>2</v>
      </c>
      <c r="B35">
        <v>182</v>
      </c>
      <c r="C35" t="s">
        <v>167</v>
      </c>
      <c r="D35">
        <v>182</v>
      </c>
    </row>
    <row r="36" spans="1:4">
      <c r="A36">
        <v>2</v>
      </c>
      <c r="B36">
        <v>184</v>
      </c>
      <c r="C36" t="s">
        <v>168</v>
      </c>
      <c r="D36">
        <v>184</v>
      </c>
    </row>
    <row r="37" spans="1:4">
      <c r="A37">
        <v>1</v>
      </c>
      <c r="B37">
        <v>193</v>
      </c>
      <c r="C37" t="s">
        <v>169</v>
      </c>
      <c r="D37">
        <v>193</v>
      </c>
    </row>
    <row r="38" spans="1:4">
      <c r="A38">
        <v>1</v>
      </c>
      <c r="B38">
        <v>195</v>
      </c>
      <c r="C38" t="s">
        <v>170</v>
      </c>
      <c r="D38">
        <v>195</v>
      </c>
    </row>
    <row r="39" spans="1:4">
      <c r="A39">
        <v>2</v>
      </c>
      <c r="B39">
        <v>196</v>
      </c>
      <c r="C39" t="s">
        <v>171</v>
      </c>
      <c r="D39">
        <v>196</v>
      </c>
    </row>
    <row r="40" spans="1:4">
      <c r="A40">
        <v>1</v>
      </c>
      <c r="B40">
        <v>197</v>
      </c>
      <c r="C40" t="s">
        <v>172</v>
      </c>
      <c r="D40">
        <v>197</v>
      </c>
    </row>
    <row r="41" spans="1:4">
      <c r="A41">
        <v>2</v>
      </c>
      <c r="B41">
        <v>201</v>
      </c>
      <c r="C41" t="s">
        <v>173</v>
      </c>
      <c r="D41">
        <v>201</v>
      </c>
    </row>
    <row r="42" spans="1:4">
      <c r="A42">
        <v>3</v>
      </c>
      <c r="B42">
        <v>202</v>
      </c>
      <c r="C42" t="s">
        <v>174</v>
      </c>
      <c r="D42">
        <v>202</v>
      </c>
    </row>
    <row r="43" spans="2:4">
      <c r="B43">
        <v>205</v>
      </c>
      <c r="C43" t="s">
        <v>175</v>
      </c>
      <c r="D43">
        <v>205</v>
      </c>
    </row>
    <row r="44" spans="1:4">
      <c r="A44">
        <v>2</v>
      </c>
      <c r="B44">
        <v>206</v>
      </c>
      <c r="C44" t="s">
        <v>176</v>
      </c>
      <c r="D44">
        <v>206</v>
      </c>
    </row>
    <row r="45" spans="1:4">
      <c r="A45">
        <v>3</v>
      </c>
      <c r="B45">
        <v>209</v>
      </c>
      <c r="C45" t="s">
        <v>177</v>
      </c>
      <c r="D45">
        <v>209</v>
      </c>
    </row>
    <row r="46" spans="1:4">
      <c r="A46">
        <v>2</v>
      </c>
      <c r="B46">
        <v>215</v>
      </c>
      <c r="C46" t="s">
        <v>178</v>
      </c>
      <c r="D46">
        <v>215</v>
      </c>
    </row>
    <row r="47" spans="1:4">
      <c r="A47">
        <v>1</v>
      </c>
      <c r="B47">
        <v>217</v>
      </c>
      <c r="C47" t="s">
        <v>179</v>
      </c>
      <c r="D47">
        <v>217</v>
      </c>
    </row>
    <row r="48" spans="1:4">
      <c r="A48">
        <v>2</v>
      </c>
      <c r="B48">
        <v>226</v>
      </c>
      <c r="C48" t="s">
        <v>180</v>
      </c>
      <c r="D48">
        <v>226</v>
      </c>
    </row>
    <row r="49" spans="1:4">
      <c r="A49">
        <v>1</v>
      </c>
      <c r="B49">
        <v>233</v>
      </c>
      <c r="C49" t="s">
        <v>181</v>
      </c>
      <c r="D49">
        <v>233</v>
      </c>
    </row>
    <row r="50" spans="1:4">
      <c r="A50">
        <v>2</v>
      </c>
      <c r="B50">
        <v>238</v>
      </c>
      <c r="C50" t="s">
        <v>182</v>
      </c>
      <c r="D50">
        <v>238</v>
      </c>
    </row>
    <row r="51" spans="1:4">
      <c r="A51">
        <v>2</v>
      </c>
      <c r="B51">
        <v>250</v>
      </c>
      <c r="C51" t="s">
        <v>183</v>
      </c>
      <c r="D51">
        <v>250</v>
      </c>
    </row>
    <row r="52" spans="1:4">
      <c r="A52">
        <v>3</v>
      </c>
      <c r="B52">
        <v>251</v>
      </c>
      <c r="C52" t="s">
        <v>184</v>
      </c>
      <c r="D52">
        <v>251</v>
      </c>
    </row>
    <row r="53" spans="1:4">
      <c r="A53">
        <v>2</v>
      </c>
      <c r="B53">
        <v>991</v>
      </c>
      <c r="C53" t="s">
        <v>217</v>
      </c>
      <c r="D53">
        <v>991</v>
      </c>
    </row>
    <row r="54" spans="1:4">
      <c r="A54">
        <v>1</v>
      </c>
      <c r="B54">
        <v>992</v>
      </c>
      <c r="C54" t="s">
        <v>218</v>
      </c>
      <c r="D54">
        <v>992</v>
      </c>
    </row>
    <row r="55" spans="1:4">
      <c r="A55">
        <v>3</v>
      </c>
      <c r="B55">
        <v>993</v>
      </c>
      <c r="C55" t="s">
        <v>219</v>
      </c>
      <c r="D55">
        <v>993</v>
      </c>
    </row>
    <row r="56" spans="2:4">
      <c r="B56">
        <v>994</v>
      </c>
      <c r="C56" t="s">
        <v>220</v>
      </c>
      <c r="D56">
        <v>994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48</vt:i4>
      </vt:variant>
    </vt:vector>
  </HeadingPairs>
  <TitlesOfParts>
    <vt:vector size="48" baseType="lpstr">
      <vt:lpstr>NOTES</vt:lpstr>
      <vt:lpstr>SelectCntr</vt:lpstr>
      <vt:lpstr>RUT_data</vt:lpstr>
      <vt:lpstr>RUT_SSA</vt:lpstr>
      <vt:lpstr>RUT_3Reg</vt:lpstr>
      <vt:lpstr>RUT_4Cntr</vt:lpstr>
      <vt:lpstr>AHarv+PermP</vt:lpstr>
      <vt:lpstr>ValProdTot</vt:lpstr>
      <vt:lpstr>VPTot_growth</vt:lpstr>
      <vt:lpstr>ValProdCrop</vt:lpstr>
      <vt:lpstr>ValProdCrop_perHa</vt:lpstr>
      <vt:lpstr>CropYld_growth</vt:lpstr>
      <vt:lpstr>Pop&amp;growth</vt:lpstr>
      <vt:lpstr>AgLabour</vt:lpstr>
      <vt:lpstr>q-ValProd_tot</vt:lpstr>
      <vt:lpstr>q-ValProd_crop</vt:lpstr>
      <vt:lpstr>q-Pop</vt:lpstr>
      <vt:lpstr>q-AgLabour</vt:lpstr>
      <vt:lpstr>q-PermP</vt:lpstr>
      <vt:lpstr>q-AreaHarv</vt:lpstr>
      <vt:lpstr>q-ArablePermCrop</vt:lpstr>
      <vt:lpstr>GDP_PPP2005&amp;growth</vt:lpstr>
      <vt:lpstr>GDPgrowth</vt:lpstr>
      <vt:lpstr>GDP_pp&amp;growth</vt:lpstr>
      <vt:lpstr>GDPppgrowth</vt:lpstr>
      <vt:lpstr>AgGDP_perc</vt:lpstr>
      <vt:lpstr>Ag_GDP&amp;growth</vt:lpstr>
      <vt:lpstr>Fig-LaborProd</vt:lpstr>
      <vt:lpstr>Fig-LandProd</vt:lpstr>
      <vt:lpstr>Final-LabProd-cntr</vt:lpstr>
      <vt:lpstr>Final-LandProd-cntr</vt:lpstr>
      <vt:lpstr>temp-LabProd-cntr</vt:lpstr>
      <vt:lpstr>temp-LandProd-cntr</vt:lpstr>
      <vt:lpstr>LabProd-cntr</vt:lpstr>
      <vt:lpstr>LandProd-cntr</vt:lpstr>
      <vt:lpstr>q-AgLab-cntr</vt:lpstr>
      <vt:lpstr>q-ValProd-cntr</vt:lpstr>
      <vt:lpstr>q-PermP-cntr</vt:lpstr>
      <vt:lpstr>q-Aharv-cntr</vt:lpstr>
      <vt:lpstr>Table-Regions</vt:lpstr>
      <vt:lpstr>AreaPerLab</vt:lpstr>
      <vt:lpstr>LandVsLab</vt:lpstr>
      <vt:lpstr>Sh-Ag-Lab</vt:lpstr>
      <vt:lpstr>Labour</vt:lpstr>
      <vt:lpstr>AgArea</vt:lpstr>
      <vt:lpstr>q-Labour</vt:lpstr>
      <vt:lpstr>q-AgArea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Wood-Sichra, Ulrike (IFPRI)</dc:creator>
  <cp:lastModifiedBy>Stanley Wood</cp:lastModifiedBy>
  <dcterms:created xsi:type="dcterms:W3CDTF">2004-03-03T14:16:00Z</dcterms:created>
  <cp:lastPrinted>2011-10-24T13:59:00Z</cp:lastPrinted>
  <dcterms:modified xsi:type="dcterms:W3CDTF">2017-06-13T21:07:45Z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